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관리위원\허가신청서 재정비(2024. 10)_판사님 Review후\"/>
    </mc:Choice>
  </mc:AlternateContent>
  <bookViews>
    <workbookView xWindow="28680" yWindow="-120" windowWidth="29040" windowHeight="15840" tabRatio="704" activeTab="10"/>
  </bookViews>
  <sheets>
    <sheet name="표지" sheetId="1" r:id="rId1"/>
    <sheet name="작성기준" sheetId="2" r:id="rId2"/>
    <sheet name="목차" sheetId="3" r:id="rId3"/>
    <sheet name="1.간지" sheetId="4" r:id="rId4"/>
    <sheet name="1.시부인 총괄표" sheetId="5" r:id="rId5"/>
    <sheet name="2.간지" sheetId="6" r:id="rId6"/>
    <sheet name="2.담보시부인명세" sheetId="7" r:id="rId7"/>
    <sheet name="3.간지" sheetId="8" r:id="rId8"/>
    <sheet name="담보물 배분표" sheetId="17" r:id="rId9"/>
    <sheet name="4.간지" sheetId="10" r:id="rId10"/>
    <sheet name="4. 회생채권자총괄표" sheetId="11" r:id="rId11"/>
    <sheet name="5.간지" sheetId="12" r:id="rId12"/>
    <sheet name="5. 조세ㆍ벌금등 채권자의 목록총괄표" sheetId="13" r:id="rId13"/>
    <sheet name="6.간지" sheetId="14" r:id="rId14"/>
    <sheet name="6. 주주, 지분권자의 목록 총괄표" sheetId="15" r:id="rId15"/>
    <sheet name="7.첨부간지" sheetId="16"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s>
  <definedNames>
    <definedName name="_">#N/A</definedName>
    <definedName name="_?">#REF!</definedName>
    <definedName name="_??_????æ">#REF!</definedName>
    <definedName name="_?__C">#REF!</definedName>
    <definedName name="_?__D__BRANCH_\">'[1]8100'!#REF!</definedName>
    <definedName name="_?_컛?___i">#REF!</definedName>
    <definedName name="_?0_F" hidden="1">'[2]CD-실적'!#REF!</definedName>
    <definedName name="_?­p_TOTAL">[3]major!#REF!</definedName>
    <definedName name="_?쨲?f">[4]MIP!#REF!</definedName>
    <definedName name="_?춑_TOTAL">[5]major!#REF!</definedName>
    <definedName name="_?춮t2">[6]현금경비중역!#REF!</definedName>
    <definedName name="_?춮ta">[6]현금경비중역!#REF!</definedName>
    <definedName name="_?춮tb">[6]현금경비중역!#REF!</definedName>
    <definedName name="__">#N/A</definedName>
    <definedName name="__?">#REF!</definedName>
    <definedName name="__??_????æ">#REF!</definedName>
    <definedName name="__?__C">#REF!</definedName>
    <definedName name="__?_컛?___i">#REF!</definedName>
    <definedName name="__?0_F" hidden="1">'[2]CD-실적'!#REF!</definedName>
    <definedName name="__?­p_TOTAL">[3]major!#REF!</definedName>
    <definedName name="__?쨲?f">[4]MIP!#REF!</definedName>
    <definedName name="__?춑_TOTAL">[5]major!#REF!</definedName>
    <definedName name="__?춮t2">[6]현금경비중역!#REF!</definedName>
    <definedName name="__?춮ta">[6]현금경비중역!#REF!</definedName>
    <definedName name="__?춮tb">[6]현금경비중역!#REF!</definedName>
    <definedName name="__________BUN1">#N/A</definedName>
    <definedName name="__________BUN2" localSheetId="6">#REF!</definedName>
    <definedName name="__________BUN2">#REF!</definedName>
    <definedName name="__________BUN3" localSheetId="6">#REF!</definedName>
    <definedName name="__________BUN3">#REF!</definedName>
    <definedName name="__________BUN4" localSheetId="6">#REF!</definedName>
    <definedName name="__________BUN4">#REF!</definedName>
    <definedName name="__________SUN1" localSheetId="6">#REF!</definedName>
    <definedName name="__________SUN1">#REF!</definedName>
    <definedName name="__________SUN2">#N/A</definedName>
    <definedName name="_________BUN1">#N/A</definedName>
    <definedName name="_________BUN2" localSheetId="6">#REF!</definedName>
    <definedName name="_________BUN2">#REF!</definedName>
    <definedName name="_________BUN3" localSheetId="6">#REF!</definedName>
    <definedName name="_________BUN3">#REF!</definedName>
    <definedName name="_________BUN4" localSheetId="6">#REF!</definedName>
    <definedName name="_________BUN4">#REF!</definedName>
    <definedName name="_________SUN1" localSheetId="6">#REF!</definedName>
    <definedName name="_________SUN1">#REF!</definedName>
    <definedName name="_________SUN2">#N/A</definedName>
    <definedName name="________BUN1">#N/A</definedName>
    <definedName name="________BUN2" localSheetId="6">#REF!</definedName>
    <definedName name="________BUN2">#REF!</definedName>
    <definedName name="________BUN3" localSheetId="6">#REF!</definedName>
    <definedName name="________BUN3">#REF!</definedName>
    <definedName name="________BUN4" localSheetId="6">#REF!</definedName>
    <definedName name="________BUN4">#REF!</definedName>
    <definedName name="________SUN1" localSheetId="6">#REF!</definedName>
    <definedName name="________SUN1">#REF!</definedName>
    <definedName name="________SUN2">#N/A</definedName>
    <definedName name="________ttt1018">#REF!</definedName>
    <definedName name="_______BUN1">#N/A</definedName>
    <definedName name="_______BUN2" localSheetId="6">#REF!</definedName>
    <definedName name="_______BUN2">#REF!</definedName>
    <definedName name="_______BUN3" localSheetId="6">#REF!</definedName>
    <definedName name="_______BUN3">#REF!</definedName>
    <definedName name="_______BUN4" localSheetId="6">#REF!</definedName>
    <definedName name="_______BUN4">#REF!</definedName>
    <definedName name="_______SUN1" localSheetId="6">#REF!</definedName>
    <definedName name="_______SUN1">#REF!</definedName>
    <definedName name="_______SUN2">#N/A</definedName>
    <definedName name="_______ttt1018">#REF!</definedName>
    <definedName name="______BUN1">#N/A</definedName>
    <definedName name="______BUN2" localSheetId="6">#REF!</definedName>
    <definedName name="______BUN2">#REF!</definedName>
    <definedName name="______BUN3" localSheetId="6">#REF!</definedName>
    <definedName name="______BUN3">#REF!</definedName>
    <definedName name="______BUN4" localSheetId="6">#REF!</definedName>
    <definedName name="______BUN4">#REF!</definedName>
    <definedName name="______SSS1" hidden="1">#REF!</definedName>
    <definedName name="______SUN1" localSheetId="6">#REF!</definedName>
    <definedName name="______SUN1">#REF!</definedName>
    <definedName name="______SUN2">#N/A</definedName>
    <definedName name="______ttt1018">#REF!</definedName>
    <definedName name="_____BUN1">#N/A</definedName>
    <definedName name="_____BUN2" localSheetId="6">#REF!</definedName>
    <definedName name="_____BUN2">#REF!</definedName>
    <definedName name="_____BUN3" localSheetId="6">#REF!</definedName>
    <definedName name="_____BUN3">#REF!</definedName>
    <definedName name="_____BUN4" localSheetId="6">#REF!</definedName>
    <definedName name="_____BUN4">#REF!</definedName>
    <definedName name="_____SSS1" hidden="1">#REF!</definedName>
    <definedName name="_____SUN1" localSheetId="6">#REF!</definedName>
    <definedName name="_____SUN1">#REF!</definedName>
    <definedName name="_____SUN2">#N/A</definedName>
    <definedName name="_____SUN234" localSheetId="6">#REF!</definedName>
    <definedName name="_____SUN234">#REF!</definedName>
    <definedName name="_____ttt1018">#REF!</definedName>
    <definedName name="____BUN1">#N/A</definedName>
    <definedName name="____BUN2" localSheetId="6">#REF!</definedName>
    <definedName name="____BUN2">#REF!</definedName>
    <definedName name="____BUN3" localSheetId="6">#REF!</definedName>
    <definedName name="____BUN3">#REF!</definedName>
    <definedName name="____BUN4" localSheetId="6">#REF!</definedName>
    <definedName name="____BUN4">#REF!</definedName>
    <definedName name="____CDT2" localSheetId="6">#REF!</definedName>
    <definedName name="____CDT2">#REF!</definedName>
    <definedName name="____FY01" hidden="1">{"'Sheet1'!$A$1:$D$15"}</definedName>
    <definedName name="____py1" localSheetId="6">#REF!</definedName>
    <definedName name="____py1">#REF!</definedName>
    <definedName name="____SSS1" hidden="1">#REF!</definedName>
    <definedName name="____SUN1" localSheetId="6">#REF!</definedName>
    <definedName name="____SUN1">#REF!</definedName>
    <definedName name="____SUN2">#N/A</definedName>
    <definedName name="____SUN234" localSheetId="6">#REF!</definedName>
    <definedName name="____SUN234">#REF!</definedName>
    <definedName name="____ttt1018">#REF!</definedName>
    <definedName name="___a5">[7]품목코드!$A$1:$AC$130</definedName>
    <definedName name="___Adj010133">#REF!</definedName>
    <definedName name="___Adj010157">#REF!</definedName>
    <definedName name="___Adj010410">#REF!</definedName>
    <definedName name="___Adj011157">#REF!</definedName>
    <definedName name="___Adj011211">#REF!</definedName>
    <definedName name="___Adj020129">#REF!</definedName>
    <definedName name="___Adj030117">#REF!</definedName>
    <definedName name="___Adj030122">#REF!</definedName>
    <definedName name="___Adj030129">#REF!</definedName>
    <definedName name="___Adj030133">#REF!</definedName>
    <definedName name="___Adj030301">#REF!</definedName>
    <definedName name="___Adj031003">#REF!</definedName>
    <definedName name="___Adj031119">#REF!</definedName>
    <definedName name="___Adj031136">#REF!</definedName>
    <definedName name="___Adj031157">#REF!</definedName>
    <definedName name="___Adj311095">#REF!</definedName>
    <definedName name="___B70000">#REF!</definedName>
    <definedName name="___BUN1">#N/A</definedName>
    <definedName name="___BUN2" localSheetId="6">#REF!</definedName>
    <definedName name="___BUN2">#REF!</definedName>
    <definedName name="___BUN3" localSheetId="6">#REF!</definedName>
    <definedName name="___BUN3">#REF!</definedName>
    <definedName name="___BUN4" localSheetId="6">#REF!</definedName>
    <definedName name="___BUN4">#REF!</definedName>
    <definedName name="___CDT2" localSheetId="6">#REF!</definedName>
    <definedName name="___CDT2">#REF!</definedName>
    <definedName name="___DAT3" localSheetId="6">#REF!</definedName>
    <definedName name="___DAT3">#REF!</definedName>
    <definedName name="___dol11">#REF!</definedName>
    <definedName name="___FX1">#REF!</definedName>
    <definedName name="___FX2">#REF!</definedName>
    <definedName name="___FY01" hidden="1">{"'Sheet1'!$A$1:$D$15"}</definedName>
    <definedName name="___J1">#REF!</definedName>
    <definedName name="___J10">#REF!</definedName>
    <definedName name="___J11">#REF!</definedName>
    <definedName name="___J12">#REF!</definedName>
    <definedName name="___J2">#REF!</definedName>
    <definedName name="___J3">#REF!</definedName>
    <definedName name="___J4">#REF!</definedName>
    <definedName name="___J5">#REF!</definedName>
    <definedName name="___J6">#REF!</definedName>
    <definedName name="___J7">#REF!</definedName>
    <definedName name="___J8">#REF!</definedName>
    <definedName name="___J9">#REF!</definedName>
    <definedName name="___LB3">[8]외화!#REF!</definedName>
    <definedName name="___LB6">#REF!</definedName>
    <definedName name="___P1">#REF!</definedName>
    <definedName name="___p11">#REF!</definedName>
    <definedName name="___p2">#REF!</definedName>
    <definedName name="___prt01">'[9]03반기손익'!$A$1:$E$75</definedName>
    <definedName name="___py1" localSheetId="6">#REF!</definedName>
    <definedName name="___py1">#REF!</definedName>
    <definedName name="___SSS1" hidden="1">#REF!</definedName>
    <definedName name="___SUN1" localSheetId="6">#REF!</definedName>
    <definedName name="___SUN1">#REF!</definedName>
    <definedName name="___SUN2">#N/A</definedName>
    <definedName name="___SUN234" localSheetId="6">#REF!</definedName>
    <definedName name="___SUN234">#REF!</definedName>
    <definedName name="___tts08">#REF!</definedName>
    <definedName name="___ttt1018">#REF!</definedName>
    <definedName name="__0">'[10]#REF'!#REF!</definedName>
    <definedName name="__01">'[10]#REF'!#REF!</definedName>
    <definedName name="__02">'[10]#REF'!#REF!</definedName>
    <definedName name="__03">'[10]#REF'!#REF!</definedName>
    <definedName name="__04">'[10]#REF'!#REF!</definedName>
    <definedName name="__05">'[10]#REF'!#REF!</definedName>
    <definedName name="__06">'[10]#REF'!#REF!</definedName>
    <definedName name="__123__" hidden="1">[11]시산표!#REF!</definedName>
    <definedName name="__123Graph_A" hidden="1">[12]Trans!$B$12:$B$18</definedName>
    <definedName name="__123Graph_B" hidden="1">[12]Trans!$C$12:$C$18</definedName>
    <definedName name="__123Graph_C" hidden="1">[12]Trans!$D$12:$D$18</definedName>
    <definedName name="__123Graph_D" localSheetId="13" hidden="1">[13]FAB별!#REF!</definedName>
    <definedName name="__123Graph_D" hidden="1">[12]Trans!$E$12:$E$18</definedName>
    <definedName name="__123Graph_E" hidden="1">[12]Trans!$G$12:$G$18</definedName>
    <definedName name="__123Graph_F" localSheetId="6" hidden="1">[14]안산기계장치!#REF!</definedName>
    <definedName name="__123Graph_F" hidden="1">[14]안산기계장치!#REF!</definedName>
    <definedName name="__123Graph_LBL_A" localSheetId="6" hidden="1">[15]Sheet1!#REF!</definedName>
    <definedName name="__123Graph_LBL_A" hidden="1">[15]Sheet1!#REF!</definedName>
    <definedName name="__123Graph_LBL_B" localSheetId="6" hidden="1">[15]Sheet1!#REF!</definedName>
    <definedName name="__123Graph_LBL_B" hidden="1">[15]Sheet1!#REF!</definedName>
    <definedName name="__123Graph_X" hidden="1">[15]Sheet1!$A$15:$A$15</definedName>
    <definedName name="__6월입고현황">#REF!</definedName>
    <definedName name="__a1">#REF!</definedName>
    <definedName name="__A2">{#N/A,#N/A,FALSE,"단축1";#N/A,#N/A,FALSE,"단축2";#N/A,#N/A,FALSE,"단축3";#N/A,#N/A,FALSE,"장축";#N/A,#N/A,FALSE,"4WD"}</definedName>
    <definedName name="__a3">#REF!</definedName>
    <definedName name="__Ａ４">[16]주행!#REF!</definedName>
    <definedName name="__A40000">#REF!</definedName>
    <definedName name="__a5">[17]품목코드!$A$1:$AC$130</definedName>
    <definedName name="__Adj010133">#REF!</definedName>
    <definedName name="__Adj010157">#REF!</definedName>
    <definedName name="__Adj010410">#REF!</definedName>
    <definedName name="__Adj011157">#REF!</definedName>
    <definedName name="__Adj011211">#REF!</definedName>
    <definedName name="__Adj020129">#REF!</definedName>
    <definedName name="__Adj030117">#REF!</definedName>
    <definedName name="__Adj030122">#REF!</definedName>
    <definedName name="__Adj030129">#REF!</definedName>
    <definedName name="__Adj030133">#REF!</definedName>
    <definedName name="__Adj030301">#REF!</definedName>
    <definedName name="__Adj031003">#REF!</definedName>
    <definedName name="__Adj031119">#REF!</definedName>
    <definedName name="__Adj031136">#REF!</definedName>
    <definedName name="__Adj031157">#REF!</definedName>
    <definedName name="__Adj311095">#REF!</definedName>
    <definedName name="__AMT13300">#N/A</definedName>
    <definedName name="__AMT13502">#N/A</definedName>
    <definedName name="__AMT41301">#N/A</definedName>
    <definedName name="__AMT85116">#N/A</definedName>
    <definedName name="__AMT85125">#N/A</definedName>
    <definedName name="__AMT86106">#N/A</definedName>
    <definedName name="__B70000">#REF!</definedName>
    <definedName name="__BUN1">#N/A</definedName>
    <definedName name="__BUN2" localSheetId="6">#REF!</definedName>
    <definedName name="__BUN2">#REF!</definedName>
    <definedName name="__BUN3" localSheetId="6">#REF!</definedName>
    <definedName name="__BUN3">#REF!</definedName>
    <definedName name="__BUN4" localSheetId="6">#REF!</definedName>
    <definedName name="__BUN4">#REF!</definedName>
    <definedName name="__CC10">'[18]#REF'!$A$1:$E$75</definedName>
    <definedName name="__CDT2" localSheetId="6">#REF!</definedName>
    <definedName name="__CDT2">#REF!</definedName>
    <definedName name="__DAT1">[19]Sens!$A$9:$F$15</definedName>
    <definedName name="__DAT2">[19]Sens!$A$19:$F$25</definedName>
    <definedName name="__DAT3">[19]Sens!$A$29:$F$35</definedName>
    <definedName name="__DAT4">[19]Sens!$H$9:$M$15</definedName>
    <definedName name="__DAT5">[19]Sens!$H$19:$M$25</definedName>
    <definedName name="__DAT6">[19]Sens!$H$29:$M$35</definedName>
    <definedName name="__DAT7">[19]Sens!$A$39:$F$45</definedName>
    <definedName name="__DAT8">[19]Sens!$H$39:$M$45</definedName>
    <definedName name="__DB9712">#REF!</definedName>
    <definedName name="__dol11">#REF!</definedName>
    <definedName name="__EXC2" localSheetId="13">#REF!</definedName>
    <definedName name="__EXC2">#REF!</definedName>
    <definedName name="__FX1">#REF!</definedName>
    <definedName name="__FX2">#REF!</definedName>
    <definedName name="__FY01" hidden="1">{"'Sheet1'!$A$1:$D$15"}</definedName>
    <definedName name="__fy7">[20]!'[Module4(B0027)].LOGIN'</definedName>
    <definedName name="__gu8">[20]!'[Module4(B003)].LOGIN'</definedName>
    <definedName name="__he4">[20]!'[Module4(B011)].LOGIN'</definedName>
    <definedName name="__IntlFixup" hidden="1">TRUE</definedName>
    <definedName name="__J1">#REF!</definedName>
    <definedName name="__J10">#REF!</definedName>
    <definedName name="__J11">#REF!</definedName>
    <definedName name="__J12">#REF!</definedName>
    <definedName name="__J2">#REF!</definedName>
    <definedName name="__J3">#REF!</definedName>
    <definedName name="__J4">#REF!</definedName>
    <definedName name="__J5">#REF!</definedName>
    <definedName name="__J6">#REF!</definedName>
    <definedName name="__J7">#REF!</definedName>
    <definedName name="__J8">#REF!</definedName>
    <definedName name="__J9">#REF!</definedName>
    <definedName name="__LB3">[21]외화!#REF!</definedName>
    <definedName name="__LB6">#REF!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11">#REF!</definedName>
    <definedName name="__P2">#REF!</definedName>
    <definedName name="__P3">'[22]118.세금과공과'!#REF!</definedName>
    <definedName name="__P4">'[22]118.세금과공과'!#REF!</definedName>
    <definedName name="__P5">'[22]118.세금과공과'!#REF!</definedName>
    <definedName name="__P6">'[22]118.세금과공과'!#REF!</definedName>
    <definedName name="__P7">'[22]118.세금과공과'!$A$46:$H$60</definedName>
    <definedName name="__pg1">'[23]comps LFY+'!$A$1:$N$32</definedName>
    <definedName name="__pg2">'[23]HDI implied'!$A$1:$U$16</definedName>
    <definedName name="__prt01">'[9]03반기손익'!$A$1:$E$75</definedName>
    <definedName name="__py1" localSheetId="6">#REF!</definedName>
    <definedName name="__py1">#REF!</definedName>
    <definedName name="__q1">[20]!'[Module4(B040)].LOGIN'</definedName>
    <definedName name="__q10">[20]!'[Module4(C001)].LOGIN'</definedName>
    <definedName name="__q11">[20]!'[Module4(C002)].LOGIN'</definedName>
    <definedName name="__q12">[20]!'[Module4(C005)].LOGIN'</definedName>
    <definedName name="__q13">[20]!'[Module4(C007)].LOGIN'</definedName>
    <definedName name="__q14">[20]!'[Module4(C012)].LOGIN'</definedName>
    <definedName name="__q15">[20]!'[Module4(C013)].LOGIN'</definedName>
    <definedName name="__q16">[20]!'[Module4(C014)].LOGIN'</definedName>
    <definedName name="__q17">[20]!'[Module4(C020)].LOGIN'</definedName>
    <definedName name="__q18">[20]!'[Module4(D001)].LOGIN'</definedName>
    <definedName name="__q19">[20]!'[Module4(D002)].LOGIN'</definedName>
    <definedName name="__q2">[20]!'[Module4(B044)].LOGIN'</definedName>
    <definedName name="__q20">[20]!'[Module4(D007)].LOGIN'</definedName>
    <definedName name="__q21">[20]!'[Module4(D009)].LOGIN'</definedName>
    <definedName name="__q22">[20]!'[Module4(D010)].LOGIN'</definedName>
    <definedName name="__q3">[20]!'[Module4(B045)].LOGIN'</definedName>
    <definedName name="__q4">[20]!'[Module4(B046)].LOGIN'</definedName>
    <definedName name="__q5">[20]!'[Module4(B048)].LOGIN'</definedName>
    <definedName name="__q6">[20]!'[Module4(B050)].LOGIN'</definedName>
    <definedName name="__q7">[20]!'[Module4(B051)].LOGIN'</definedName>
    <definedName name="__q8">[20]!'[Module4(B057)].LOGIN'</definedName>
    <definedName name="__q9">[20]!'[Module4(B060)].LOGIN'</definedName>
    <definedName name="__QRA86106">#N/A</definedName>
    <definedName name="__SSS1" localSheetId="13" hidden="1">#REF!</definedName>
    <definedName name="__SSS1" hidden="1">#REF!</definedName>
    <definedName name="__SUN1" localSheetId="6">#REF!</definedName>
    <definedName name="__SUN1">#REF!</definedName>
    <definedName name="__SUN2">#N/A</definedName>
    <definedName name="__SUN234" localSheetId="6">#REF!</definedName>
    <definedName name="__SUN234">#REF!</definedName>
    <definedName name="__T2">{#N/A,#N/A,FALSE,"단축1";#N/A,#N/A,FALSE,"단축2";#N/A,#N/A,FALSE,"단축3";#N/A,#N/A,FALSE,"장축";#N/A,#N/A,FALSE,"4WD"}</definedName>
    <definedName name="__tts08">#REF!</definedName>
    <definedName name="__ttt1018">#REF!</definedName>
    <definedName name="__VAR13300">#N/A</definedName>
    <definedName name="__VAR13502">#N/A</definedName>
    <definedName name="__xlfn.BAHTTEXT" hidden="1">#NAME?</definedName>
    <definedName name="_0">'[10]#REF'!#REF!</definedName>
    <definedName name="_01">'[10]#REF'!#REF!</definedName>
    <definedName name="_02">'[10]#REF'!#REF!</definedName>
    <definedName name="_03">'[10]#REF'!#REF!</definedName>
    <definedName name="_04">'[10]#REF'!#REF!</definedName>
    <definedName name="_05">'[10]#REF'!#REF!</definedName>
    <definedName name="_06">'[10]#REF'!#REF!</definedName>
    <definedName name="_1" localSheetId="6">'[24]W-현원가'!#REF!</definedName>
    <definedName name="_1">'[24]W-현원가'!#REF!</definedName>
    <definedName name="_10" localSheetId="6">#REF!</definedName>
    <definedName name="_10">#REF!</definedName>
    <definedName name="_10T1" localSheetId="6">#REF!</definedName>
    <definedName name="_10T1">#REF!</definedName>
    <definedName name="_10T2" localSheetId="6">#REF!</definedName>
    <definedName name="_10T2">#REF!</definedName>
    <definedName name="_11">#REF!</definedName>
    <definedName name="_12">#REF!</definedName>
    <definedName name="_13">#REF!</definedName>
    <definedName name="_13._당기순이익">[25]요약PL!#REF!</definedName>
    <definedName name="_14">#REF!</definedName>
    <definedName name="_15">#REF!</definedName>
    <definedName name="_16">#REF!</definedName>
    <definedName name="_17">#REF!</definedName>
    <definedName name="_18">#REF!</definedName>
    <definedName name="_19">#REF!</definedName>
    <definedName name="_1IL1_">#REF!</definedName>
    <definedName name="_2">#REF!</definedName>
    <definedName name="_2__123Graph_ACHART_1" hidden="1">'[26]2003SaleHC'!$D$87:$D$113</definedName>
    <definedName name="_20" localSheetId="6">#REF!</definedName>
    <definedName name="_20">#REF!</definedName>
    <definedName name="_20T1" localSheetId="6">#REF!</definedName>
    <definedName name="_20T1">#REF!</definedName>
    <definedName name="_20T2" localSheetId="6">#REF!</definedName>
    <definedName name="_20T2">#REF!</definedName>
    <definedName name="_21">#REF!</definedName>
    <definedName name="_2단">#REF!</definedName>
    <definedName name="_3">#REF!</definedName>
    <definedName name="_3.대차대조표__대비표" localSheetId="6">#REF!</definedName>
    <definedName name="_3.대차대조표__대비표">#REF!</definedName>
    <definedName name="_3__123Graph_XCHART_1" hidden="1">'[26]2003SaleHC'!$C$87:$C$113</definedName>
    <definedName name="_4">#REF!</definedName>
    <definedName name="_40" localSheetId="6">#REF!</definedName>
    <definedName name="_40">#REF!</definedName>
    <definedName name="_40T1" localSheetId="6">#REF!</definedName>
    <definedName name="_40T1">#REF!</definedName>
    <definedName name="_40T2" localSheetId="6">#REF!</definedName>
    <definedName name="_40T2">#REF!</definedName>
    <definedName name="_443Module4_B001__.LOGIN">[20]!'[Module4(B001)].LOGIN'</definedName>
    <definedName name="_444Module4_B0017__.LOGIN">[20]!'[Module4(B0017)].LOGIN'</definedName>
    <definedName name="_445Module4_B002__.LOGIN">[20]!'[Module4(B002)].LOGIN'</definedName>
    <definedName name="_446Module4_B0025__.LOGIN">[20]!'[Module4(B0025)].LOGIN'</definedName>
    <definedName name="_447Module4_B0026__.LOGIN">[20]!'[Module4(B0026)].LOGIN'</definedName>
    <definedName name="_448Module4_B0027__.LOGIN">[20]!'[Module4(B0027)].LOGIN'</definedName>
    <definedName name="_449Module4_B003__.LOGIN">[20]!'[Module4(B003)].LOGIN'</definedName>
    <definedName name="_450Module4_B004__.LOGIN">[20]!'[Module4(B004)].LOGIN'</definedName>
    <definedName name="_451Module4_B005__.LOGIN">[20]!'[Module4(B005)].LOGIN'</definedName>
    <definedName name="_452Module4_B006__.LOGIN">[20]!'[Module4(B006)].LOGIN'</definedName>
    <definedName name="_453Module4_B007__.LOGIN">[20]!'[Module4(B007)].LOGIN'</definedName>
    <definedName name="_454Module4_B008__.LOGIN">[20]!'[Module4(B008)].LOGIN'</definedName>
    <definedName name="_455Module4_B009__.LOGIN">[20]!'[Module4(B009)].LOGIN'</definedName>
    <definedName name="_456Module4_B010__.LOGIN">[20]!'[Module4(B010)].LOGIN'</definedName>
    <definedName name="_457Module4_B011__.LOGIN">[20]!'[Module4(B011)].LOGIN'</definedName>
    <definedName name="_458Module4_B016__.LOGIN">[20]!'[Module4(B016)].LOGIN'</definedName>
    <definedName name="_459Module4_B021__.LOGIN">[20]!'[Module4(B021)].LOGIN'</definedName>
    <definedName name="_460Module4_B022__.LOGIN">[20]!'[Module4(B022)].LOGIN'</definedName>
    <definedName name="_461Module4_B038__.LOGIN">[20]!'[Module4(B038)].LOGIN'</definedName>
    <definedName name="_462Module4_B040__.LOGIN">[20]!'[Module4(B040)].LOGIN'</definedName>
    <definedName name="_463Module4_B044__.LOGIN">[20]!'[Module4(B044)].LOGIN'</definedName>
    <definedName name="_464Module4_B045__.LOGIN">[20]!'[Module4(B045)].LOGIN'</definedName>
    <definedName name="_465Module4_B046__.LOGIN">[20]!'[Module4(B046)].LOGIN'</definedName>
    <definedName name="_466Module4_B048__.LOGIN">[20]!'[Module4(B048)].LOGIN'</definedName>
    <definedName name="_467Module4_B050__.LOGIN">[20]!'[Module4(B050)].LOGIN'</definedName>
    <definedName name="_468Module4_B051__.LOGIN">[20]!'[Module4(B051)].LOGIN'</definedName>
    <definedName name="_469Module4_B057__.LOGIN">[20]!'[Module4(B057)].LOGIN'</definedName>
    <definedName name="_470Module4_B060__.LOGIN">[20]!'[Module4(B060)].LOGIN'</definedName>
    <definedName name="_471Module4_C001__.LOGIN">[20]!'[Module4(C001)].LOGIN'</definedName>
    <definedName name="_472Module4_C002__.LOGIN">[20]!'[Module4(C002)].LOGIN'</definedName>
    <definedName name="_473Module4_C005__.LOGIN">[20]!'[Module4(C005)].LOGIN'</definedName>
    <definedName name="_474Module4_C007__.LOGIN">[20]!'[Module4(C007)].LOGIN'</definedName>
    <definedName name="_475Module4_C012__.LOGIN">[20]!'[Module4(C012)].LOGIN'</definedName>
    <definedName name="_476Module4_C013__.LOGIN">[20]!'[Module4(C013)].LOGIN'</definedName>
    <definedName name="_477Module4_C014__.LOGIN">[20]!'[Module4(C014)].LOGIN'</definedName>
    <definedName name="_478Module4_C020__.LOGIN">[20]!'[Module4(C020)].LOGIN'</definedName>
    <definedName name="_479Module4_D001__.LOGIN">[20]!'[Module4(D001)].LOGIN'</definedName>
    <definedName name="_480Module4_D002__.LOGIN">[20]!'[Module4(D002)].LOGIN'</definedName>
    <definedName name="_481Module4_D007__.LOGIN">[20]!'[Module4(D007)].LOGIN'</definedName>
    <definedName name="_482Module4_D009__.LOGIN">[20]!'[Module4(D009)].LOGIN'</definedName>
    <definedName name="_483Module4_D010__.LOGIN">[20]!'[Module4(D010)].LOGIN'</definedName>
    <definedName name="_494a1_">'[27]97년추정손익계산서'!$I$6:$I$8</definedName>
    <definedName name="_495CC10_">'[18]#REF'!$A$1:$E$75</definedName>
    <definedName name="_496ey7654_">[20]!'[Module4(B0025)].LOGIN'</definedName>
    <definedName name="_498fy7_">[20]!'[Module4(B0027)].LOGIN'</definedName>
    <definedName name="_499gu8_">[20]!'[Module4(B003)].LOGIN'</definedName>
    <definedName name="_4K" hidden="1">#REF!</definedName>
    <definedName name="_5">#REF!</definedName>
    <definedName name="_50" localSheetId="6">#REF!</definedName>
    <definedName name="_50">#REF!</definedName>
    <definedName name="_500he4_">[20]!'[Module4(B011)].LOGIN'</definedName>
    <definedName name="_501q1_">[20]!'[Module4(B040)].LOGIN'</definedName>
    <definedName name="_502q10_">[20]!'[Module4(C001)].LOGIN'</definedName>
    <definedName name="_503q11_">[20]!'[Module4(C002)].LOGIN'</definedName>
    <definedName name="_504q12_">[20]!'[Module4(C005)].LOGIN'</definedName>
    <definedName name="_505q13_">[20]!'[Module4(C007)].LOGIN'</definedName>
    <definedName name="_506q14_">[20]!'[Module4(C012)].LOGIN'</definedName>
    <definedName name="_507q15_">[20]!'[Module4(C013)].LOGIN'</definedName>
    <definedName name="_508q16_">[20]!'[Module4(C014)].LOGIN'</definedName>
    <definedName name="_509q17_">[20]!'[Module4(C020)].LOGIN'</definedName>
    <definedName name="_50T1" localSheetId="6">#REF!</definedName>
    <definedName name="_50T1">#REF!</definedName>
    <definedName name="_50T2" localSheetId="6">#REF!</definedName>
    <definedName name="_50T2">#REF!</definedName>
    <definedName name="_510q18_">[20]!'[Module4(D001)].LOGIN'</definedName>
    <definedName name="_511q19_">[20]!'[Module4(D002)].LOGIN'</definedName>
    <definedName name="_512q2_">[20]!'[Module4(B044)].LOGIN'</definedName>
    <definedName name="_513q20_">[20]!'[Module4(D007)].LOGIN'</definedName>
    <definedName name="_514q21_">[20]!'[Module4(D009)].LOGIN'</definedName>
    <definedName name="_515q22_">[20]!'[Module4(D010)].LOGIN'</definedName>
    <definedName name="_526q3_">[20]!'[Module4(B045)].LOGIN'</definedName>
    <definedName name="_527q4_">[20]!'[Module4(B046)].LOGIN'</definedName>
    <definedName name="_528q5_">[20]!'[Module4(B048)].LOGIN'</definedName>
    <definedName name="_529q6_">[20]!'[Module4(B050)].LOGIN'</definedName>
    <definedName name="_530q7_">[20]!'[Module4(B051)].LOGIN'</definedName>
    <definedName name="_531q8_">[20]!'[Module4(B057)].LOGIN'</definedName>
    <definedName name="_532q9_">[20]!'[Module4(B060)].LOGIN'</definedName>
    <definedName name="_6">#REF!</definedName>
    <definedName name="_60" localSheetId="6">#REF!</definedName>
    <definedName name="_60">#REF!</definedName>
    <definedName name="_60T1" localSheetId="6">#REF!</definedName>
    <definedName name="_60T1">#REF!</definedName>
    <definedName name="_60T2" localSheetId="6">#REF!</definedName>
    <definedName name="_60T2">#REF!</definedName>
    <definedName name="_6월입고현황">#REF!</definedName>
    <definedName name="_7">#REF!</definedName>
    <definedName name="_70" localSheetId="6">#REF!</definedName>
    <definedName name="_70">#REF!</definedName>
    <definedName name="_70T1" localSheetId="6">#REF!</definedName>
    <definedName name="_70T1">#REF!</definedName>
    <definedName name="_70T2" localSheetId="6">#REF!</definedName>
    <definedName name="_70T2">#REF!</definedName>
    <definedName name="_8">#REF!</definedName>
    <definedName name="_86_0_0" hidden="1">'[28]#REF'!#REF!</definedName>
    <definedName name="_87_0_0_F" hidden="1">#REF!</definedName>
    <definedName name="_9">#REF!</definedName>
    <definedName name="_9_0_K" hidden="1">#REF!</definedName>
    <definedName name="_90" localSheetId="6">#REF!</definedName>
    <definedName name="_90">#REF!</definedName>
    <definedName name="_90T1" localSheetId="6">#REF!</definedName>
    <definedName name="_90T1">#REF!</definedName>
    <definedName name="_90T2" localSheetId="6">#REF!</definedName>
    <definedName name="_90T2">#REF!</definedName>
    <definedName name="_93" localSheetId="6">'[24]W-현원가'!#REF!</definedName>
    <definedName name="_93">'[24]W-현원가'!#REF!</definedName>
    <definedName name="_93A" localSheetId="6">'[24]W-현원가'!#REF!</definedName>
    <definedName name="_93A">'[24]W-현원가'!#REF!</definedName>
    <definedName name="_93B" localSheetId="6">'[24]W-현원가'!#REF!</definedName>
    <definedName name="_93B">'[24]W-현원가'!#REF!</definedName>
    <definedName name="_94" localSheetId="6">'[24]W-현원가'!#REF!</definedName>
    <definedName name="_94">'[24]W-현원가'!#REF!</definedName>
    <definedName name="_98년운영비">[29]기준정보!$B$6</definedName>
    <definedName name="_a1">#REF!</definedName>
    <definedName name="_A2">{#N/A,#N/A,FALSE,"단축1";#N/A,#N/A,FALSE,"단축2";#N/A,#N/A,FALSE,"단축3";#N/A,#N/A,FALSE,"장축";#N/A,#N/A,FALSE,"4WD"}</definedName>
    <definedName name="_a3">#REF!</definedName>
    <definedName name="_Ａ４">[16]주행!#REF!</definedName>
    <definedName name="_A40000">#REF!</definedName>
    <definedName name="_a5">[17]품목코드!$A$1:$AC$130</definedName>
    <definedName name="_aaa111">#REF!</definedName>
    <definedName name="_AAA2" localSheetId="6">#REF!</definedName>
    <definedName name="_AAA2">#REF!</definedName>
    <definedName name="_aaa3" localSheetId="6">#REF!</definedName>
    <definedName name="_aaa3">#REF!</definedName>
    <definedName name="_Adj010133">#REF!</definedName>
    <definedName name="_Adj010157">#REF!</definedName>
    <definedName name="_Adj010410">#REF!</definedName>
    <definedName name="_Adj011157">#REF!</definedName>
    <definedName name="_Adj011211">#REF!</definedName>
    <definedName name="_Adj020129">#REF!</definedName>
    <definedName name="_Adj030117">#REF!</definedName>
    <definedName name="_Adj030122">#REF!</definedName>
    <definedName name="_Adj030129">#REF!</definedName>
    <definedName name="_Adj030133">#REF!</definedName>
    <definedName name="_Adj030301">#REF!</definedName>
    <definedName name="_Adj031003">#REF!</definedName>
    <definedName name="_Adj031119">#REF!</definedName>
    <definedName name="_Adj031136">#REF!</definedName>
    <definedName name="_Adj031157">#REF!</definedName>
    <definedName name="_Adj311095">#REF!</definedName>
    <definedName name="_AMT13300">#N/A</definedName>
    <definedName name="_AMT13502">#N/A</definedName>
    <definedName name="_AMT41301">#N/A</definedName>
    <definedName name="_AMT85116">#N/A</definedName>
    <definedName name="_AMT85125">#N/A</definedName>
    <definedName name="_AMT86106">#N/A</definedName>
    <definedName name="_ARC2" localSheetId="12" hidden="1">{"'Desktop Inventory 현황'!$B$2:$O$35"}</definedName>
    <definedName name="_ARC2" localSheetId="14" hidden="1">{"'Desktop Inventory 현황'!$B$2:$O$35"}</definedName>
    <definedName name="_ARC2" hidden="1">{"'Desktop Inventory 현황'!$B$2:$O$35"}</definedName>
    <definedName name="_AUD1">#REF!</definedName>
    <definedName name="_AUD2">#REF!</definedName>
    <definedName name="_AUD3">#REF!</definedName>
    <definedName name="_AUD4">#REF!</definedName>
    <definedName name="_B140007">#REF!</definedName>
    <definedName name="_B70000">#REF!</definedName>
    <definedName name="_BUN1">#N/A</definedName>
    <definedName name="_BUN2" localSheetId="6">#REF!</definedName>
    <definedName name="_BUN2">#REF!</definedName>
    <definedName name="_BUN3" localSheetId="6">#REF!</definedName>
    <definedName name="_BUN3">#REF!</definedName>
    <definedName name="_BUN4" localSheetId="6">#REF!</definedName>
    <definedName name="_BUN4">#REF!</definedName>
    <definedName name="_CC10">'[18]#REF'!$A$1:$E$75</definedName>
    <definedName name="_CDT2" localSheetId="6">#REF!</definedName>
    <definedName name="_CDT2">#REF!</definedName>
    <definedName name="_DAT1">[19]Sens!$A$9:$F$15</definedName>
    <definedName name="_DAT2">[19]Sens!$A$19:$F$25</definedName>
    <definedName name="_DAT3">[19]Sens!$A$29:$F$35</definedName>
    <definedName name="_DAT4">[19]Sens!$H$9:$M$15</definedName>
    <definedName name="_DAT5">[19]Sens!$H$19:$M$25</definedName>
    <definedName name="_DAT6">[19]Sens!$H$29:$M$35</definedName>
    <definedName name="_DAT7">[19]Sens!$A$39:$F$45</definedName>
    <definedName name="_DAT8">[19]Sens!$H$39:$M$45</definedName>
    <definedName name="_DB9712">#REF!</definedName>
    <definedName name="_DEM1">#REF!</definedName>
    <definedName name="_DEM2">#REF!</definedName>
    <definedName name="_DEM3">#REF!</definedName>
    <definedName name="_DEM4">#REF!</definedName>
    <definedName name="_Dist_Bin" localSheetId="6" hidden="1">#REF!</definedName>
    <definedName name="_Dist_Bin" localSheetId="12" hidden="1">#REF!</definedName>
    <definedName name="_Dist_Bin" hidden="1">#REF!</definedName>
    <definedName name="_Dist_Values" localSheetId="6" hidden="1">#REF!</definedName>
    <definedName name="_Dist_Values" localSheetId="12"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ol11">#REF!</definedName>
    <definedName name="_EUR1">[30]환율!$C$11</definedName>
    <definedName name="_EUR2">#REF!</definedName>
    <definedName name="_EUR3">#REF!</definedName>
    <definedName name="_EUR4">#REF!</definedName>
    <definedName name="_EXC2" localSheetId="13">#REF!</definedName>
    <definedName name="_EXC2">#REF!</definedName>
    <definedName name="_f3" hidden="1">{"'분양원가'!$B$1:$F$113"}</definedName>
    <definedName name="_Fill" localSheetId="6" hidden="1">#REF!</definedName>
    <definedName name="_Fill" localSheetId="12" hidden="1">#REF!</definedName>
    <definedName name="_Fill" localSheetId="13" hidden="1">#REF!</definedName>
    <definedName name="_Fill" hidden="1">#REF!</definedName>
    <definedName name="_FILL1" localSheetId="13" hidden="1">#REF!</definedName>
    <definedName name="_FILL1" hidden="1">#REF!</definedName>
    <definedName name="_xlnm._FilterDatabase" localSheetId="10" hidden="1">'4. 회생채권자총괄표'!$A$3:$M$3493</definedName>
    <definedName name="_xlnm._FilterDatabase" hidden="1">#REF!</definedName>
    <definedName name="_FRF1">#REF!</definedName>
    <definedName name="_FRF2">#REF!</definedName>
    <definedName name="_FRF3">#REF!</definedName>
    <definedName name="_FRF4">#REF!</definedName>
    <definedName name="_fte2">'[31]운영 비용(Infra)-원가'!$B$1</definedName>
    <definedName name="_FX1">#REF!</definedName>
    <definedName name="_FX2">#REF!</definedName>
    <definedName name="_GBP1">#REF!</definedName>
    <definedName name="_GBP2">#REF!</definedName>
    <definedName name="_GBP3">#REF!</definedName>
    <definedName name="_GBP4">#REF!</definedName>
    <definedName name="_gu8">[20]!'[Module4(B003)].LOGIN'</definedName>
    <definedName name="_he4">[20]!'[Module4(B011)].LOGIN'</definedName>
    <definedName name="_Hlk261443811">#REF!</definedName>
    <definedName name="_ITL1">#REF!</definedName>
    <definedName name="_ITL2">#REF!</definedName>
    <definedName name="_ITL3">#REF!</definedName>
    <definedName name="_ITL4">#REF!</definedName>
    <definedName name="_J1">#REF!</definedName>
    <definedName name="_J10">#REF!</definedName>
    <definedName name="_J11">#REF!</definedName>
    <definedName name="_J12">#REF!</definedName>
    <definedName name="_J2">#REF!</definedName>
    <definedName name="_J3">#REF!</definedName>
    <definedName name="_J4">#REF!</definedName>
    <definedName name="_J5">#REF!</definedName>
    <definedName name="_J6">#REF!</definedName>
    <definedName name="_J7">#REF!</definedName>
    <definedName name="_J8">#REF!</definedName>
    <definedName name="_J9">#REF!</definedName>
    <definedName name="_JJJ1">#REF!</definedName>
    <definedName name="_KEY" hidden="1">#REF!</definedName>
    <definedName name="_Key1" localSheetId="6" hidden="1">[15]Sheet1!#REF!</definedName>
    <definedName name="_Key1" hidden="1">[15]Sheet1!#REF!</definedName>
    <definedName name="_Key2" localSheetId="6" hidden="1">[15]Sheet1!#REF!</definedName>
    <definedName name="_Key2" localSheetId="12" hidden="1">#REF!</definedName>
    <definedName name="_Key2" hidden="1">[15]Sheet1!#REF!</definedName>
    <definedName name="_Key3" hidden="1">#REF!</definedName>
    <definedName name="_L70000" localSheetId="6">#REF!</definedName>
    <definedName name="_L70000">#REF!</definedName>
    <definedName name="_LB3">[21]외화!#REF!</definedName>
    <definedName name="_LB6">#REF!</definedName>
    <definedName name="_MatInverse_In" hidden="1">[32]제조원가!#REF!</definedName>
    <definedName name="_MatInverse_Out" hidden="1">[32]제조원가!#REF!</definedName>
    <definedName name="_MatMult_A" hidden="1">#REF!</definedName>
    <definedName name="_MatMult_AxB" hidden="1">#REF!</definedName>
    <definedName name="_MatMult_B" hidden="1">#REF!</definedName>
    <definedName name="_MON3" localSheetId="6">#REF!</definedName>
    <definedName name="_MON3">#REF!</definedName>
    <definedName name="_NTA1" localSheetId="6">#REF!</definedName>
    <definedName name="_NTA1">#REF!</definedName>
    <definedName name="_NTA2" localSheetId="6">#REF!</definedName>
    <definedName name="_NTA2">#REF!</definedName>
    <definedName name="_NTA3" localSheetId="6">#REF!</definedName>
    <definedName name="_NTA3">#REF!</definedName>
    <definedName name="_NTB1">[33]NT운영단가표!$D$5</definedName>
    <definedName name="_NTB2">[33]NT운영단가표!$D$6</definedName>
    <definedName name="_NTB3">[33]NT운영단가표!$D$7</definedName>
    <definedName name="_NTC1">[33]NT운영단가표!$D$8</definedName>
    <definedName name="_NTC2">[33]NT운영단가표!$D$9</definedName>
    <definedName name="_NTC3">[33]NT운영단가표!$D$10</definedName>
    <definedName name="_NTD1">[33]NT운영단가표!$D$11</definedName>
    <definedName name="_NTD2">[33]NT운영단가표!$D$12</definedName>
    <definedName name="_NTD3">[33]NT운영단가표!$D$13</definedName>
    <definedName name="_NTE11">[33]NT운영단가표!$D$14</definedName>
    <definedName name="_NTE12">[33]NT운영단가표!$E$14</definedName>
    <definedName name="_NTE13">[33]NT운영단가표!$F$14</definedName>
    <definedName name="_NTE21">[33]NT운영단가표!$D$15</definedName>
    <definedName name="_NTE22">[33]NT운영단가표!$E$15</definedName>
    <definedName name="_NTE23">[33]NT운영단가표!$F$15</definedName>
    <definedName name="_NTE31">[33]NT운영단가표!$D$16</definedName>
    <definedName name="_NTE32">[33]NT운영단가표!$E$16</definedName>
    <definedName name="_NTE33">[33]NT운영단가표!$F$16</definedName>
    <definedName name="_NTF11">[33]NT운영단가표!$D$17</definedName>
    <definedName name="_NTF12">[33]NT운영단가표!$E$17</definedName>
    <definedName name="_NTF13">[33]NT운영단가표!$F$17</definedName>
    <definedName name="_NTF21">[33]NT운영단가표!$D$18</definedName>
    <definedName name="_NTF22">[33]NT운영단가표!$E$18</definedName>
    <definedName name="_NTF23">[33]NT운영단가표!$F$18</definedName>
    <definedName name="_NTF31">[33]NT운영단가표!$D$19</definedName>
    <definedName name="_NTF32">[33]NT운영단가표!$E$19</definedName>
    <definedName name="_NTF33">[33]NT운영단가표!$F$19</definedName>
    <definedName name="_NTG11">[33]NT운영단가표!$D$20</definedName>
    <definedName name="_NTG12">[33]NT운영단가표!$E$20</definedName>
    <definedName name="_NTG13">[33]NT운영단가표!$F$20</definedName>
    <definedName name="_NTG21">[33]NT운영단가표!$D$21</definedName>
    <definedName name="_NTG22">[33]NT운영단가표!$E$21</definedName>
    <definedName name="_NTG23">[33]NT운영단가표!$F$21</definedName>
    <definedName name="_NTG31">[33]NT운영단가표!$D$22</definedName>
    <definedName name="_NTG32">[33]NT운영단가표!$E$22</definedName>
    <definedName name="_NTG33">[33]NT운영단가표!$F$22</definedName>
    <definedName name="_NTH11">[33]NT운영단가표!$D$23</definedName>
    <definedName name="_NTH12">[33]NT운영단가표!$E$23</definedName>
    <definedName name="_NTH13">[33]NT운영단가표!$F$23</definedName>
    <definedName name="_NTH21">[33]NT운영단가표!$D$24</definedName>
    <definedName name="_NTH22">[33]NT운영단가표!$E$24</definedName>
    <definedName name="_NTH23">[33]NT운영단가표!$F$24</definedName>
    <definedName name="_NTH31">[33]NT운영단가표!$D$25</definedName>
    <definedName name="_NTH32">[33]NT운영단가표!$E$25</definedName>
    <definedName name="_NTH33">[33]NT운영단가표!$F$25</definedName>
    <definedName name="_NTI11">[33]NT운영단가표!$D$28</definedName>
    <definedName name="_NTI12">[33]NT운영단가표!$E$28</definedName>
    <definedName name="_NTI13">[33]NT운영단가표!$F$28</definedName>
    <definedName name="_NTI21">[33]NT운영단가표!$D$29</definedName>
    <definedName name="_NTI22">[33]NT운영단가표!$E$29</definedName>
    <definedName name="_NTI23">[33]NT운영단가표!$F$29</definedName>
    <definedName name="_NTI31">[33]NT운영단가표!$D$30</definedName>
    <definedName name="_NTI32">[33]NT운영단가표!$E$30</definedName>
    <definedName name="_NTI33">[33]NT운영단가표!$F$30</definedName>
    <definedName name="_NTJ11">[33]NT운영단가표!$D$31</definedName>
    <definedName name="_NTJ12">[33]NT운영단가표!$E$31</definedName>
    <definedName name="_NTJ13">[33]NT운영단가표!$F$31</definedName>
    <definedName name="_NTJ21">[33]NT운영단가표!$D$32</definedName>
    <definedName name="_NTJ22">[33]NT운영단가표!$E$32</definedName>
    <definedName name="_NTJ23">[33]NT운영단가표!$F$32</definedName>
    <definedName name="_NTJ31">[33]NT운영단가표!$D$33</definedName>
    <definedName name="_NTJ32">[33]NT운영단가표!$E$33</definedName>
    <definedName name="_NTJ33">[33]NT운영단가표!$F$33</definedName>
    <definedName name="_NTK12">[33]NT운영단가표!$E$34</definedName>
    <definedName name="_NTK13">[33]NT운영단가표!$F$34</definedName>
    <definedName name="_NTK22">[33]NT운영단가표!$E$35</definedName>
    <definedName name="_NTK23">[33]NT운영단가표!$F$35</definedName>
    <definedName name="_NTK32">[33]NT운영단가표!$E$36</definedName>
    <definedName name="_NTK33">[33]NT운영단가표!$F$36</definedName>
    <definedName name="_NTL11">[33]NT운영단가표!$D$37</definedName>
    <definedName name="_NTL12">[33]NT운영단가표!$E$37</definedName>
    <definedName name="_NTL13">[33]NT운영단가표!$F$37</definedName>
    <definedName name="_NTL21">[33]NT운영단가표!$D$38</definedName>
    <definedName name="_NTL22">[33]NT운영단가표!$E$38</definedName>
    <definedName name="_NTL23">[33]NT운영단가표!$F$38</definedName>
    <definedName name="_NTL31">[33]NT운영단가표!$D$39</definedName>
    <definedName name="_NTL32">[33]NT운영단가표!$E$39</definedName>
    <definedName name="_NTL33">[33]NT운영단가표!$F$39</definedName>
    <definedName name="_NTM11">[33]NT운영단가표!$D$40</definedName>
    <definedName name="_NTM12">[33]NT운영단가표!$E$40</definedName>
    <definedName name="_NTM13">[33]NT운영단가표!$F$40</definedName>
    <definedName name="_NTM21">[33]NT운영단가표!$D$41</definedName>
    <definedName name="_NTM22">[33]NT운영단가표!$E$41</definedName>
    <definedName name="_NTM23">[33]NT운영단가표!$F$41</definedName>
    <definedName name="_NTM31">[33]NT운영단가표!$D$42</definedName>
    <definedName name="_NTM32">[33]NT운영단가표!$E$42</definedName>
    <definedName name="_NTM33">[33]NT운영단가표!$F$42</definedName>
    <definedName name="_Order1" hidden="1">255</definedName>
    <definedName name="_Order2" hidden="1">255</definedName>
    <definedName name="_OUT13300">#N/A</definedName>
    <definedName name="_OUT13502">#N/A</definedName>
    <definedName name="_OUT41301">#N/A</definedName>
    <definedName name="_OUT85116">#N/A</definedName>
    <definedName name="_OUT85125">#N/A</definedName>
    <definedName name="_OUT86106">#N/A</definedName>
    <definedName name="_P1">#REF!</definedName>
    <definedName name="_p11">#REF!</definedName>
    <definedName name="_P2">#REF!</definedName>
    <definedName name="_P3">'[22]118.세금과공과'!#REF!</definedName>
    <definedName name="_P4">'[22]118.세금과공과'!#REF!</definedName>
    <definedName name="_P5">'[22]118.세금과공과'!#REF!</definedName>
    <definedName name="_P6">'[22]118.세금과공과'!#REF!</definedName>
    <definedName name="_P7">'[22]118.세금과공과'!$A$46:$H$60</definedName>
    <definedName name="_Parse_In" hidden="1">#REF!</definedName>
    <definedName name="_Parse_Out" localSheetId="6" hidden="1">'[34]매출(1)'!#REF!</definedName>
    <definedName name="_Parse_Out" hidden="1">'[34]매출(1)'!#REF!</definedName>
    <definedName name="_PC1">'[35]Cost현황 (Service별분류)'!$C$70</definedName>
    <definedName name="_PC2">'[35]Cost현황 (Service별분류)'!$C$71</definedName>
    <definedName name="_pg1">'[23]comps LFY+'!$A$1:$N$32</definedName>
    <definedName name="_pg2">'[23]HDI implied'!$A$1:$U$16</definedName>
    <definedName name="_PI48">#REF!</definedName>
    <definedName name="_PI60">#REF!</definedName>
    <definedName name="_prt01">'[9]03반기손익'!$A$1:$E$75</definedName>
    <definedName name="_py1" localSheetId="6">#REF!</definedName>
    <definedName name="_py1">#REF!</definedName>
    <definedName name="_q1">[20]!'[Module4(B040)].LOGIN'</definedName>
    <definedName name="_q10">[20]!'[Module4(C001)].LOGIN'</definedName>
    <definedName name="_q11">[20]!'[Module4(C002)].LOGIN'</definedName>
    <definedName name="_q12">[20]!'[Module4(C005)].LOGIN'</definedName>
    <definedName name="_q13">[20]!'[Module4(C007)].LOGIN'</definedName>
    <definedName name="_q14">[20]!'[Module4(C012)].LOGIN'</definedName>
    <definedName name="_q15">[20]!'[Module4(C013)].LOGIN'</definedName>
    <definedName name="_q16">[20]!'[Module4(C014)].LOGIN'</definedName>
    <definedName name="_q17">[20]!'[Module4(C020)].LOGIN'</definedName>
    <definedName name="_q18">[20]!'[Module4(D001)].LOGIN'</definedName>
    <definedName name="_q19">[20]!'[Module4(D002)].LOGIN'</definedName>
    <definedName name="_q2">[20]!'[Module4(B044)].LOGIN'</definedName>
    <definedName name="_q20">[20]!'[Module4(D007)].LOGIN'</definedName>
    <definedName name="_q21">[20]!'[Module4(D009)].LOGIN'</definedName>
    <definedName name="_q22">[20]!'[Module4(D010)].LOGIN'</definedName>
    <definedName name="_q3">[20]!'[Module4(B045)].LOGIN'</definedName>
    <definedName name="_q4">[20]!'[Module4(B046)].LOGIN'</definedName>
    <definedName name="_q5">[20]!'[Module4(B048)].LOGIN'</definedName>
    <definedName name="_q6">[20]!'[Module4(B050)].LOGIN'</definedName>
    <definedName name="_q7">[20]!'[Module4(B051)].LOGIN'</definedName>
    <definedName name="_q8">[20]!'[Module4(B057)].LOGIN'</definedName>
    <definedName name="_q9">[20]!'[Module4(B060)].LOGIN'</definedName>
    <definedName name="_qq" localSheetId="13">#REF!</definedName>
    <definedName name="_qq">#REF!</definedName>
    <definedName name="_QRA86106">#N/A</definedName>
    <definedName name="_Regression_Int" hidden="1">1</definedName>
    <definedName name="_Regression_Out" localSheetId="13" hidden="1">#REF!</definedName>
    <definedName name="_Regression_Out" hidden="1">#REF!</definedName>
    <definedName name="_Regression_X" localSheetId="13" hidden="1">#REF!</definedName>
    <definedName name="_Regression_X" hidden="1">#REF!</definedName>
    <definedName name="_Regression_Y" localSheetId="13" hidden="1">#REF!</definedName>
    <definedName name="_Regression_Y" hidden="1">#REF!</definedName>
    <definedName name="_RO110">#REF!</definedName>
    <definedName name="_RO22">#REF!</definedName>
    <definedName name="_RO35">#REF!</definedName>
    <definedName name="_RO45">#REF!</definedName>
    <definedName name="_RO60">#REF!</definedName>
    <definedName name="_RO80">#REF!</definedName>
    <definedName name="_rt01" localSheetId="6">#REF!</definedName>
    <definedName name="_rt01">#REF!</definedName>
    <definedName name="_sem02" localSheetId="6">#REF!</definedName>
    <definedName name="_sem02">#REF!</definedName>
    <definedName name="_sem03" localSheetId="6">#REF!</definedName>
    <definedName name="_sem03">#REF!</definedName>
    <definedName name="_sem04" localSheetId="6">#REF!</definedName>
    <definedName name="_sem04">#REF!</definedName>
    <definedName name="_sem05" localSheetId="6">#REF!</definedName>
    <definedName name="_sem05">#REF!</definedName>
    <definedName name="_sem06" localSheetId="6">#REF!</definedName>
    <definedName name="_sem06">#REF!</definedName>
    <definedName name="_sem07" localSheetId="6">#REF!</definedName>
    <definedName name="_sem07">#REF!</definedName>
    <definedName name="_sm3">'[36]2003'!$D$50</definedName>
    <definedName name="_Sort" localSheetId="6" hidden="1">#REF!</definedName>
    <definedName name="_Sort" localSheetId="12" hidden="1">#REF!</definedName>
    <definedName name="_Sort" localSheetId="13" hidden="1">#REF!</definedName>
    <definedName name="_Sort" hidden="1">#REF!</definedName>
    <definedName name="_SORT1" localSheetId="13" hidden="1">#REF!</definedName>
    <definedName name="_SORT1" hidden="1">#REF!</definedName>
    <definedName name="_SSS1" localSheetId="13" hidden="1">#REF!</definedName>
    <definedName name="_SSS1" hidden="1">#REF!</definedName>
    <definedName name="_SUN1" localSheetId="6">#REF!</definedName>
    <definedName name="_SUN1">#REF!</definedName>
    <definedName name="_SUN2">#N/A</definedName>
    <definedName name="_SUN234" localSheetId="6">#REF!</definedName>
    <definedName name="_SUN234">#REF!</definedName>
    <definedName name="_T2">{#N/A,#N/A,FALSE,"단축1";#N/A,#N/A,FALSE,"단축2";#N/A,#N/A,FALSE,"단축3";#N/A,#N/A,FALSE,"장축";#N/A,#N/A,FALSE,"4WD"}</definedName>
    <definedName name="_Table1_In1" hidden="1">#REF!</definedName>
    <definedName name="_Table1_Out" hidden="1">#REF!</definedName>
    <definedName name="_TON1">#REF!</definedName>
    <definedName name="_TON2">#REF!</definedName>
    <definedName name="_tts08">#REF!</definedName>
    <definedName name="_ttt1018">#REF!</definedName>
    <definedName name="_un11">'[37]3.Unit price단가표'!$K$5</definedName>
    <definedName name="_un111">'[37]3.Unit price단가표'!$K$57</definedName>
    <definedName name="_un112">'[38]3.Unit price'!$K$37</definedName>
    <definedName name="_un113">'[38]3.Unit price'!$K$38</definedName>
    <definedName name="_un114">'[38]3.Unit price'!$K$39</definedName>
    <definedName name="_un115">'[37]3.Unit price단가표'!$K$61</definedName>
    <definedName name="_un12">'[38]3.Unit price'!$K$5</definedName>
    <definedName name="_un13">'[38]3.Unit price'!$K$6</definedName>
    <definedName name="_un14">'[38]3.Unit price'!$K$7</definedName>
    <definedName name="_un15">'[37]3.Unit price단가표'!$K$9</definedName>
    <definedName name="_un21">'[37]3.Unit price단가표'!$K$10</definedName>
    <definedName name="_un22">'[38]3.Unit price'!$K$8</definedName>
    <definedName name="_un23">'[38]3.Unit price'!$K$9</definedName>
    <definedName name="_un24">'[38]3.Unit price'!$K$10</definedName>
    <definedName name="_un25">'[37]3.Unit price단가표'!$K$14</definedName>
    <definedName name="_un31">'[37]3.Unit price단가표'!$K$15</definedName>
    <definedName name="_un32">'[38]3.Unit price'!$K$11</definedName>
    <definedName name="_un33">'[38]3.Unit price'!$K$12</definedName>
    <definedName name="_un34">'[38]3.Unit price'!$K$13</definedName>
    <definedName name="_un35">'[37]3.Unit price단가표'!$K$19</definedName>
    <definedName name="_un41">'[37]3.Unit price단가표'!$K$20</definedName>
    <definedName name="_un42">'[38]3.Unit price'!$K$14</definedName>
    <definedName name="_un43">'[38]3.Unit price'!$K$15</definedName>
    <definedName name="_un44">'[38]3.Unit price'!$K$16</definedName>
    <definedName name="_un45">'[37]3.Unit price단가표'!$K$24</definedName>
    <definedName name="_unb101">'[37]3.Unit price단가표'!$M$52</definedName>
    <definedName name="_unb102">'[38]3.Unit price'!$M$34</definedName>
    <definedName name="_unb103">'[38]3.Unit price'!$M$35</definedName>
    <definedName name="_unb104">'[38]3.Unit price'!$M$36</definedName>
    <definedName name="_unb105">'[37]3.Unit price단가표'!$M$56</definedName>
    <definedName name="_unb121">'[37]3.Unit price단가표'!$M$62</definedName>
    <definedName name="_unb122">'[38]3.Unit price'!$M$40</definedName>
    <definedName name="_unb123">'[38]3.Unit price'!$M$41</definedName>
    <definedName name="_unb124">'[38]3.Unit price'!$M$42</definedName>
    <definedName name="_unb125">'[37]3.Unit price단가표'!$M$66</definedName>
    <definedName name="_unb131">'[37]3.Unit price단가표'!$M$67</definedName>
    <definedName name="_unb132">'[38]3.Unit price'!$M$43</definedName>
    <definedName name="_unb133">'[38]3.Unit price'!$M$44</definedName>
    <definedName name="_unb134">'[38]3.Unit price'!$M$45</definedName>
    <definedName name="_unb135">'[37]3.Unit price단가표'!$M$71</definedName>
    <definedName name="_unb51">'[37]3.Unit price단가표'!$M$25</definedName>
    <definedName name="_unb52">'[38]3.Unit price'!$M$17</definedName>
    <definedName name="_unb53">'[38]3.Unit price'!$M$18</definedName>
    <definedName name="_unb54">'[38]3.Unit price'!$M$19</definedName>
    <definedName name="_unb55">'[37]3.Unit price단가표'!$M$29</definedName>
    <definedName name="_unb61">'[37]3.Unit price단가표'!$M$30</definedName>
    <definedName name="_unb62">'[38]3.Unit price'!$M$20</definedName>
    <definedName name="_unb63">'[38]3.Unit price'!$M$21</definedName>
    <definedName name="_unb64">'[38]3.Unit price'!$M$22</definedName>
    <definedName name="_unb65">'[37]3.Unit price단가표'!$M$34</definedName>
    <definedName name="_unb71">'[37]3.Unit price단가표'!$M$35</definedName>
    <definedName name="_unb72">'[38]3.Unit price'!$M$23</definedName>
    <definedName name="_unb73">'[38]3.Unit price'!$M$24</definedName>
    <definedName name="_unb74">'[38]3.Unit price'!$M$25</definedName>
    <definedName name="_unb75">'[37]3.Unit price단가표'!$M$39</definedName>
    <definedName name="_unb81">'[37]3.Unit price단가표'!$M$40</definedName>
    <definedName name="_unb82">'[38]3.Unit price'!$M$26</definedName>
    <definedName name="_unb83">'[38]3.Unit price'!$M$27</definedName>
    <definedName name="_unb84">'[38]3.Unit price'!$M$28</definedName>
    <definedName name="_unb85">'[37]3.Unit price단가표'!$M$44</definedName>
    <definedName name="_unb91">'[37]3.Unit price단가표'!$M$47</definedName>
    <definedName name="_unb92">'[38]3.Unit price'!$M$31</definedName>
    <definedName name="_unb93">'[38]3.Unit price'!$M$32</definedName>
    <definedName name="_unb94">'[38]3.Unit price'!$M$33</definedName>
    <definedName name="_unb95">'[37]3.Unit price단가표'!$M$51</definedName>
    <definedName name="_ung101">'[37]3.Unit price단가표'!$K$52</definedName>
    <definedName name="_ung102">'[38]3.Unit price'!$K$34</definedName>
    <definedName name="_ung103">'[38]3.Unit price'!$K$35</definedName>
    <definedName name="_ung104">'[38]3.Unit price'!$K$36</definedName>
    <definedName name="_ung105">'[37]3.Unit price단가표'!$K$56</definedName>
    <definedName name="_ung121">'[37]3.Unit price단가표'!$K$62</definedName>
    <definedName name="_ung122">'[38]3.Unit price'!$K$40</definedName>
    <definedName name="_ung123">'[38]3.Unit price'!$K$41</definedName>
    <definedName name="_ung124">'[38]3.Unit price'!$K$42</definedName>
    <definedName name="_ung125">'[37]3.Unit price단가표'!$K$66</definedName>
    <definedName name="_ung131">'[37]3.Unit price단가표'!$K$67</definedName>
    <definedName name="_ung132">'[38]3.Unit price'!$K$43</definedName>
    <definedName name="_ung133">'[38]3.Unit price'!$K$44</definedName>
    <definedName name="_ung134">'[38]3.Unit price'!$K$45</definedName>
    <definedName name="_ung135">'[37]3.Unit price단가표'!$K$71</definedName>
    <definedName name="_ung51">'[37]3.Unit price단가표'!$K$25</definedName>
    <definedName name="_ung52">'[38]3.Unit price'!$K$17</definedName>
    <definedName name="_ung53">'[38]3.Unit price'!$K$18</definedName>
    <definedName name="_ung54">'[38]3.Unit price'!$K$19</definedName>
    <definedName name="_ung55">'[37]3.Unit price단가표'!$K$29</definedName>
    <definedName name="_ung61">'[37]3.Unit price단가표'!$K$30</definedName>
    <definedName name="_ung62">'[38]3.Unit price'!$K$20</definedName>
    <definedName name="_ung63">'[38]3.Unit price'!$K$21</definedName>
    <definedName name="_ung64">'[38]3.Unit price'!$K$22</definedName>
    <definedName name="_ung65">'[37]3.Unit price단가표'!$K$34</definedName>
    <definedName name="_ung71">'[37]3.Unit price단가표'!$K$35</definedName>
    <definedName name="_ung72">'[38]3.Unit price'!$K$23</definedName>
    <definedName name="_ung73">'[38]3.Unit price'!$K$24</definedName>
    <definedName name="_ung74">'[38]3.Unit price'!$K$25</definedName>
    <definedName name="_ung75">'[37]3.Unit price단가표'!$K$39</definedName>
    <definedName name="_ung81">'[37]3.Unit price단가표'!$K$40</definedName>
    <definedName name="_ung82">'[38]3.Unit price'!$K$26</definedName>
    <definedName name="_ung83">'[38]3.Unit price'!$K$27</definedName>
    <definedName name="_ung84">'[38]3.Unit price'!$K$28</definedName>
    <definedName name="_ung85">'[37]3.Unit price단가표'!$K$44</definedName>
    <definedName name="_ung91">'[37]3.Unit price단가표'!$K$47</definedName>
    <definedName name="_ung92">'[38]3.Unit price'!$K$31</definedName>
    <definedName name="_ung93">'[38]3.Unit price'!$K$32</definedName>
    <definedName name="_ung94">'[38]3.Unit price'!$K$33</definedName>
    <definedName name="_ung95">'[37]3.Unit price단가표'!$K$51</definedName>
    <definedName name="_uns101">'[37]3.Unit price단가표'!$L$52</definedName>
    <definedName name="_uns102">'[38]3.Unit price'!$L$34</definedName>
    <definedName name="_uns103">'[38]3.Unit price'!$L$35</definedName>
    <definedName name="_uns104">'[38]3.Unit price'!$L$36</definedName>
    <definedName name="_uns105">'[37]3.Unit price단가표'!$L$56</definedName>
    <definedName name="_uns121">'[37]3.Unit price단가표'!$L$62</definedName>
    <definedName name="_uns122">'[38]3.Unit price'!$L$40</definedName>
    <definedName name="_uns123">'[38]3.Unit price'!$L$41</definedName>
    <definedName name="_uns124">'[38]3.Unit price'!$L$42</definedName>
    <definedName name="_uns125">'[37]3.Unit price단가표'!$L$66</definedName>
    <definedName name="_uns131">'[37]3.Unit price단가표'!$L$67</definedName>
    <definedName name="_uns132">'[38]3.Unit price'!$L$43</definedName>
    <definedName name="_uns133">'[38]3.Unit price'!$L$44</definedName>
    <definedName name="_uns134">'[38]3.Unit price'!$L$45</definedName>
    <definedName name="_uns135">'[37]3.Unit price단가표'!$L$71</definedName>
    <definedName name="_uns51">'[37]3.Unit price단가표'!$L$25</definedName>
    <definedName name="_uns52">'[38]3.Unit price'!$L$17</definedName>
    <definedName name="_uns53">'[38]3.Unit price'!$L$18</definedName>
    <definedName name="_uns54">'[38]3.Unit price'!$L$19</definedName>
    <definedName name="_uns55">'[37]3.Unit price단가표'!$L$29</definedName>
    <definedName name="_uns61">'[37]3.Unit price단가표'!$L$30</definedName>
    <definedName name="_uns62">'[38]3.Unit price'!$L$20</definedName>
    <definedName name="_uns63">'[38]3.Unit price'!$L$21</definedName>
    <definedName name="_uns64">'[38]3.Unit price'!$L$22</definedName>
    <definedName name="_uns65">'[37]3.Unit price단가표'!$L$34</definedName>
    <definedName name="_uns71">'[37]3.Unit price단가표'!$L$35</definedName>
    <definedName name="_uns72">'[38]3.Unit price'!$L$23</definedName>
    <definedName name="_uns73">'[38]3.Unit price'!$L$24</definedName>
    <definedName name="_uns74">'[38]3.Unit price'!$L$25</definedName>
    <definedName name="_uns75">'[37]3.Unit price단가표'!$L$39</definedName>
    <definedName name="_uns81">'[37]3.Unit price단가표'!$L$40</definedName>
    <definedName name="_uns82">'[38]3.Unit price'!$L$26</definedName>
    <definedName name="_uns83">'[38]3.Unit price'!$L$27</definedName>
    <definedName name="_uns84">'[38]3.Unit price'!$L$28</definedName>
    <definedName name="_uns85">'[37]3.Unit price단가표'!$L$44</definedName>
    <definedName name="_uns91">'[37]3.Unit price단가표'!$L$47</definedName>
    <definedName name="_uns92">'[38]3.Unit price'!$L$31</definedName>
    <definedName name="_uns93">'[38]3.Unit price'!$L$32</definedName>
    <definedName name="_uns94">'[38]3.Unit price'!$L$33</definedName>
    <definedName name="_uns95">'[37]3.Unit price단가표'!$L$51</definedName>
    <definedName name="_USD1">[30]환율!$C$8</definedName>
    <definedName name="_USD2">#REF!</definedName>
    <definedName name="_USD3">#REF!</definedName>
    <definedName name="_USD4">#REF!</definedName>
    <definedName name="_UXA1" localSheetId="6">#REF!</definedName>
    <definedName name="_UXA1">#REF!</definedName>
    <definedName name="_UXA2" localSheetId="6">#REF!</definedName>
    <definedName name="_UXA2">#REF!</definedName>
    <definedName name="_UXA3" localSheetId="6">#REF!</definedName>
    <definedName name="_UXA3">#REF!</definedName>
    <definedName name="_UXA4" localSheetId="6">#REF!</definedName>
    <definedName name="_UXA4">#REF!</definedName>
    <definedName name="_UXA5" localSheetId="6">#REF!</definedName>
    <definedName name="_UXA5">#REF!</definedName>
    <definedName name="_UXB1">[39]Unix단가표!$D$7</definedName>
    <definedName name="_UXB2">[39]Unix단가표!$D$8</definedName>
    <definedName name="_UXB3">[39]Unix단가표!$D$9</definedName>
    <definedName name="_UXB4">[39]Unix단가표!$D$10</definedName>
    <definedName name="_UXB5" localSheetId="6">#REF!</definedName>
    <definedName name="_UXB5">#REF!</definedName>
    <definedName name="_UXC1">[39]Unix단가표!$D$12</definedName>
    <definedName name="_UXC2">[39]Unix단가표!$D$13</definedName>
    <definedName name="_UXC3">[39]Unix단가표!$D$14</definedName>
    <definedName name="_UXC4">[39]Unix단가표!$D$15</definedName>
    <definedName name="_UXC5" localSheetId="6">#REF!</definedName>
    <definedName name="_UXC5">#REF!</definedName>
    <definedName name="_UXD1">[39]Unix단가표!$D$17</definedName>
    <definedName name="_UXD2">[39]Unix단가표!$D$18</definedName>
    <definedName name="_UXD3">[39]Unix단가표!$D$19</definedName>
    <definedName name="_UXD4">[39]Unix단가표!$D$20</definedName>
    <definedName name="_UXD5" localSheetId="6">#REF!</definedName>
    <definedName name="_UXD5">#REF!</definedName>
    <definedName name="_UXE11">[39]Unix단가표!$D$22</definedName>
    <definedName name="_UXE12">[39]Unix단가표!$E$22</definedName>
    <definedName name="_UXE13">[39]Unix단가표!$F$22</definedName>
    <definedName name="_UXE21">[39]Unix단가표!$D$23</definedName>
    <definedName name="_UXE22">[39]Unix단가표!$E$23</definedName>
    <definedName name="_UXE23">[39]Unix단가표!$F$23</definedName>
    <definedName name="_UXE31">[39]Unix단가표!$D$24</definedName>
    <definedName name="_UXE32">[39]Unix단가표!$E$24</definedName>
    <definedName name="_UXE33">[39]Unix단가표!$F$24</definedName>
    <definedName name="_UXE41">[39]Unix단가표!$D$25</definedName>
    <definedName name="_UXE42">[39]Unix단가표!$E$25</definedName>
    <definedName name="_UXE43">[39]Unix단가표!$F$25</definedName>
    <definedName name="_UXE51" localSheetId="6">#REF!</definedName>
    <definedName name="_UXE51">#REF!</definedName>
    <definedName name="_UXE52" localSheetId="6">#REF!</definedName>
    <definedName name="_UXE52">#REF!</definedName>
    <definedName name="_UXE53" localSheetId="6">#REF!</definedName>
    <definedName name="_UXE53">#REF!</definedName>
    <definedName name="_UXF11">[39]Unix단가표!$D$27</definedName>
    <definedName name="_UXF12">[39]Unix단가표!$E$27</definedName>
    <definedName name="_UXF13">[39]Unix단가표!$F$27</definedName>
    <definedName name="_UXF21">[39]Unix단가표!$D$28</definedName>
    <definedName name="_UXF22">[39]Unix단가표!$E$28</definedName>
    <definedName name="_UXF23">[39]Unix단가표!$F$28</definedName>
    <definedName name="_UXF31">[39]Unix단가표!$D$29</definedName>
    <definedName name="_UXF32">[39]Unix단가표!$E$29</definedName>
    <definedName name="_UXF33">[39]Unix단가표!$F$29</definedName>
    <definedName name="_UXF41">[39]Unix단가표!$D$30</definedName>
    <definedName name="_UXF42">[39]Unix단가표!$E$30</definedName>
    <definedName name="_UXF43">[39]Unix단가표!$F$30</definedName>
    <definedName name="_UXF51" localSheetId="6">#REF!</definedName>
    <definedName name="_UXF51">#REF!</definedName>
    <definedName name="_UXF52" localSheetId="6">#REF!</definedName>
    <definedName name="_UXF52">#REF!</definedName>
    <definedName name="_UXF53" localSheetId="6">#REF!</definedName>
    <definedName name="_UXF53">#REF!</definedName>
    <definedName name="_UXG11">[39]Unix단가표!$D$32</definedName>
    <definedName name="_UXG12">[39]Unix단가표!$E$32</definedName>
    <definedName name="_UXG13">[39]Unix단가표!$F$32</definedName>
    <definedName name="_UXG21">[39]Unix단가표!$D$33</definedName>
    <definedName name="_UXG22">[39]Unix단가표!$E$33</definedName>
    <definedName name="_UXG23">[39]Unix단가표!$F$33</definedName>
    <definedName name="_UXG31">[39]Unix단가표!$D$34</definedName>
    <definedName name="_UXG32">[39]Unix단가표!$E$34</definedName>
    <definedName name="_UXG33">[39]Unix단가표!$F$34</definedName>
    <definedName name="_UXG41">[39]Unix단가표!$D$35</definedName>
    <definedName name="_UXG42">[39]Unix단가표!$E$35</definedName>
    <definedName name="_UXG43">[39]Unix단가표!$F$35</definedName>
    <definedName name="_UXG51" localSheetId="6">#REF!</definedName>
    <definedName name="_UXG51">#REF!</definedName>
    <definedName name="_UXG52" localSheetId="6">#REF!</definedName>
    <definedName name="_UXG52">#REF!</definedName>
    <definedName name="_UXG53" localSheetId="6">#REF!</definedName>
    <definedName name="_UXG53">#REF!</definedName>
    <definedName name="_UXH11">[39]Unix단가표!$D$37</definedName>
    <definedName name="_UXH12">[39]Unix단가표!$E$37</definedName>
    <definedName name="_UXH13">[39]Unix단가표!$F$37</definedName>
    <definedName name="_UXH21">[39]Unix단가표!$D$38</definedName>
    <definedName name="_UXH22">[39]Unix단가표!$E$38</definedName>
    <definedName name="_UXH23">[39]Unix단가표!$F$38</definedName>
    <definedName name="_UXH31">[39]Unix단가표!$D$39</definedName>
    <definedName name="_UXH32">[39]Unix단가표!$E$39</definedName>
    <definedName name="_UXH33">[39]Unix단가표!$F$39</definedName>
    <definedName name="_UXH41">[39]Unix단가표!$D$40</definedName>
    <definedName name="_UXH42">[39]Unix단가표!$E$40</definedName>
    <definedName name="_UXH43">[39]Unix단가표!$F$40</definedName>
    <definedName name="_UXH51" localSheetId="6">#REF!</definedName>
    <definedName name="_UXH51">#REF!</definedName>
    <definedName name="_UXH52" localSheetId="6">#REF!</definedName>
    <definedName name="_UXH52">#REF!</definedName>
    <definedName name="_UXH53" localSheetId="6">#REF!</definedName>
    <definedName name="_UXH53">#REF!</definedName>
    <definedName name="_UXI11">[39]Unix단가표!$D$44</definedName>
    <definedName name="_UXI12">[39]Unix단가표!$E$44</definedName>
    <definedName name="_UXI13">[39]Unix단가표!$F$44</definedName>
    <definedName name="_UXI21">[39]Unix단가표!$D$45</definedName>
    <definedName name="_UXI22">[39]Unix단가표!$E$45</definedName>
    <definedName name="_UXI23">[39]Unix단가표!$F$45</definedName>
    <definedName name="_UXI31">[39]Unix단가표!$D$46</definedName>
    <definedName name="_UXI32">[39]Unix단가표!$E$46</definedName>
    <definedName name="_UXI33">[39]Unix단가표!$F$46</definedName>
    <definedName name="_UXI41">[39]Unix단가표!$D$47</definedName>
    <definedName name="_UXI42">[39]Unix단가표!$E$47</definedName>
    <definedName name="_UXI43">[39]Unix단가표!$F$47</definedName>
    <definedName name="_UXI51" localSheetId="6">#REF!</definedName>
    <definedName name="_UXI51">#REF!</definedName>
    <definedName name="_UXI52" localSheetId="6">#REF!</definedName>
    <definedName name="_UXI52">#REF!</definedName>
    <definedName name="_UXI53" localSheetId="6">#REF!</definedName>
    <definedName name="_UXI53">#REF!</definedName>
    <definedName name="_UXJ11">[39]Unix단가표!$D$49</definedName>
    <definedName name="_UXJ12">[39]Unix단가표!$E$49</definedName>
    <definedName name="_UXJ13">[39]Unix단가표!$F$49</definedName>
    <definedName name="_UXJ21">[39]Unix단가표!$D$50</definedName>
    <definedName name="_UXJ22">[39]Unix단가표!$E$50</definedName>
    <definedName name="_UXJ23">[39]Unix단가표!$F$50</definedName>
    <definedName name="_UXJ31">[39]Unix단가표!$D$51</definedName>
    <definedName name="_UXJ32">[39]Unix단가표!$E$51</definedName>
    <definedName name="_UXJ33">[39]Unix단가표!$F$51</definedName>
    <definedName name="_UXJ41">[39]Unix단가표!$D$52</definedName>
    <definedName name="_UXJ42">[39]Unix단가표!$E$52</definedName>
    <definedName name="_UXJ43">[39]Unix단가표!$F$52</definedName>
    <definedName name="_UXJ51" localSheetId="6">#REF!</definedName>
    <definedName name="_UXJ51">#REF!</definedName>
    <definedName name="_UXJ52" localSheetId="6">#REF!</definedName>
    <definedName name="_UXJ52">#REF!</definedName>
    <definedName name="_UXJ53" localSheetId="6">#REF!</definedName>
    <definedName name="_UXJ53">#REF!</definedName>
    <definedName name="_UXK11">[39]Unix단가표!$D$54</definedName>
    <definedName name="_UXK12">[39]Unix단가표!$E$54</definedName>
    <definedName name="_UXK13">[39]Unix단가표!$F$54</definedName>
    <definedName name="_UXK21">[39]Unix단가표!$D$55</definedName>
    <definedName name="_UXK22">[39]Unix단가표!$E$55</definedName>
    <definedName name="_UXK23">[39]Unix단가표!$F$55</definedName>
    <definedName name="_UXK31">[39]Unix단가표!$D$56</definedName>
    <definedName name="_UXK32">[39]Unix단가표!$E$56</definedName>
    <definedName name="_UXK33">[39]Unix단가표!$F$56</definedName>
    <definedName name="_UXK41">[39]Unix단가표!$D$57</definedName>
    <definedName name="_UXK42">[39]Unix단가표!$E$57</definedName>
    <definedName name="_UXK43">[39]Unix단가표!$F$57</definedName>
    <definedName name="_UXK51" localSheetId="6">#REF!</definedName>
    <definedName name="_UXK51">#REF!</definedName>
    <definedName name="_UXK52" localSheetId="6">#REF!</definedName>
    <definedName name="_UXK52">#REF!</definedName>
    <definedName name="_UXK53" localSheetId="6">#REF!</definedName>
    <definedName name="_UXK53">#REF!</definedName>
    <definedName name="_UXL11">[39]Unix단가표!$D$59</definedName>
    <definedName name="_UXL12">[39]Unix단가표!$E$59</definedName>
    <definedName name="_UXL13">[39]Unix단가표!$F$59</definedName>
    <definedName name="_UXL21">[39]Unix단가표!$D$60</definedName>
    <definedName name="_UXL22">[39]Unix단가표!$E$60</definedName>
    <definedName name="_UXL23">[39]Unix단가표!$F$60</definedName>
    <definedName name="_UXL31">[39]Unix단가표!$D$61</definedName>
    <definedName name="_UXL32">[39]Unix단가표!$E$61</definedName>
    <definedName name="_UXL33">[39]Unix단가표!$F$61</definedName>
    <definedName name="_UXL41">[39]Unix단가표!$D$62</definedName>
    <definedName name="_UXL42">[39]Unix단가표!$E$62</definedName>
    <definedName name="_UXL43">[39]Unix단가표!$F$62</definedName>
    <definedName name="_UXL51" localSheetId="6">#REF!</definedName>
    <definedName name="_UXL51">#REF!</definedName>
    <definedName name="_UXL52" localSheetId="6">#REF!</definedName>
    <definedName name="_UXL52">#REF!</definedName>
    <definedName name="_UXL53" localSheetId="6">#REF!</definedName>
    <definedName name="_UXL53">#REF!</definedName>
    <definedName name="_UXM11">[39]Unix단가표!$D$64</definedName>
    <definedName name="_UXM12">[39]Unix단가표!$E$64</definedName>
    <definedName name="_UXM13">[39]Unix단가표!$F$64</definedName>
    <definedName name="_UXM21">[39]Unix단가표!$D$65</definedName>
    <definedName name="_UXM22">[39]Unix단가표!$E$65</definedName>
    <definedName name="_UXM23">[39]Unix단가표!$F$65</definedName>
    <definedName name="_UXM31">[39]Unix단가표!$D$66</definedName>
    <definedName name="_UXM32">[39]Unix단가표!$E$66</definedName>
    <definedName name="_UXM33">[39]Unix단가표!$F$66</definedName>
    <definedName name="_UXM41">[39]Unix단가표!$D$67</definedName>
    <definedName name="_UXM42">[39]Unix단가표!$E$67</definedName>
    <definedName name="_UXM43">[39]Unix단가표!$F$67</definedName>
    <definedName name="_UXM51" localSheetId="6">#REF!</definedName>
    <definedName name="_UXM51">#REF!</definedName>
    <definedName name="_UXM52" localSheetId="6">#REF!</definedName>
    <definedName name="_UXM52">#REF!</definedName>
    <definedName name="_UXM53" localSheetId="6">#REF!</definedName>
    <definedName name="_UXM53">#REF!</definedName>
    <definedName name="_VAR13300">#N/A</definedName>
    <definedName name="_VAR13502">#N/A</definedName>
    <definedName name="_WW2">#REF!</definedName>
    <definedName name="_WW3">#REF!</definedName>
    <definedName name="_WW6">#REF!</definedName>
    <definedName name="_WW7">#REF!</definedName>
    <definedName name="_WW8">#REF!</definedName>
    <definedName name="_zz222111">'[40]차량(구)'!$1:$3</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²¤¤">[41]항목별!#REF!</definedName>
    <definedName name="\941">#N/A</definedName>
    <definedName name="\a">#N/A</definedName>
    <definedName name="\b">#N/A</definedName>
    <definedName name="\c" localSheetId="6">'[42]효율계획(당월)'!#REF!</definedName>
    <definedName name="\c">'[42]효율계획(당월)'!#REF!</definedName>
    <definedName name="\d" localSheetId="6">'[42]효율계획(당월)'!#REF!</definedName>
    <definedName name="\d">'[42]효율계획(당월)'!#REF!</definedName>
    <definedName name="\e" localSheetId="6">'[42]효율계획(당월)'!#REF!</definedName>
    <definedName name="\e">'[42]효율계획(당월)'!#REF!</definedName>
    <definedName name="\f" localSheetId="6">'[42]효율계획(당월)'!#REF!</definedName>
    <definedName name="\f">'[42]효율계획(당월)'!#REF!</definedName>
    <definedName name="\g" localSheetId="6">'[42]효율계획(당월)'!#REF!</definedName>
    <definedName name="\g">'[42]효율계획(당월)'!#REF!</definedName>
    <definedName name="\h" localSheetId="6">'[42]효율계획(당월)'!#REF!</definedName>
    <definedName name="\h">'[42]효율계획(당월)'!#REF!</definedName>
    <definedName name="\i" localSheetId="6">'[42]효율계획(당월)'!#REF!</definedName>
    <definedName name="\i">'[42]효율계획(당월)'!#REF!</definedName>
    <definedName name="\j" localSheetId="6">'[42]효율계획(당월)'!#REF!</definedName>
    <definedName name="\j">'[42]효율계획(당월)'!#REF!</definedName>
    <definedName name="\l" localSheetId="6">#REF!</definedName>
    <definedName name="\l">#REF!</definedName>
    <definedName name="\p">#N/A</definedName>
    <definedName name="\q">[41]항목별!#REF!</definedName>
    <definedName name="\r">[41]항목별!#REF!</definedName>
    <definedName name="\s">[41]항목별!#REF!</definedName>
    <definedName name="\t">[41]항목별!#REF!</definedName>
    <definedName name="\u">[41]항목별!#REF!</definedName>
    <definedName name="\v">[41]항목별!#REF!</definedName>
    <definedName name="\w">[41]항목별!#REF!</definedName>
    <definedName name="\x">#N/A</definedName>
    <definedName name="\z">#N/A</definedName>
    <definedName name="◎_지가변동율">[43]변동률산출!$B$2</definedName>
    <definedName name="Ⅱ" hidden="1">{#N/A,#N/A,FALSE,"정공"}</definedName>
    <definedName name="a" localSheetId="6">#REF!</definedName>
    <definedName name="A" localSheetId="13">[44]판매46!#REF!</definedName>
    <definedName name="a">#REF!</definedName>
    <definedName name="aa"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A" localSheetId="6">[45]수식변수!#REF!</definedName>
    <definedName name="AAA" localSheetId="13" hidden="1">#REF!</definedName>
    <definedName name="AAA">[45]수식변수!#REF!</definedName>
    <definedName name="AAA_DOCTOPS" hidden="1">"AAA_SET"</definedName>
    <definedName name="AAA_duser" hidden="1">"OFF"</definedName>
    <definedName name="aaaa" localSheetId="13">#REF!</definedName>
    <definedName name="AAAA" hidden="1">[46]입찰안!#REF!</definedName>
    <definedName name="AAAAA" localSheetId="13">#REF!</definedName>
    <definedName name="AAAAA">#REF!</definedName>
    <definedName name="AAAAAAA" localSheetId="13">#REF!</definedName>
    <definedName name="AAAAAAA">#REF!</definedName>
    <definedName name="aaaaabbb">'[47]관계회사거래내역및 채권채무잔액 99'!#REF!</definedName>
    <definedName name="AAAAS" hidden="1">{#N/A,#N/A,FALSE,"정공"}</definedName>
    <definedName name="aaaazzzz">#REF!</definedName>
    <definedName name="aaazzzz">#REF!</definedName>
    <definedName name="AAB_Addin5" hidden="1">"AAB_Description for addin 5,Description for addin 5,Description for addin 5,Description for addin 5,Description for addin 5,Description for addin 5"</definedName>
    <definedName name="Aas" hidden="1">{#N/A,#N/A,FALSE,"을지 (4)";#N/A,#N/A,FALSE,"을지 (5)";#N/A,#N/A,FALSE,"을지 (6)"}</definedName>
    <definedName name="AB">#REF!</definedName>
    <definedName name="abbreviations" hidden="1">{"'매출'!$A$1:$I$22"}</definedName>
    <definedName name="ABC" localSheetId="13">#REF!</definedName>
    <definedName name="ABC" hidden="1">{#N/A,#N/A,FALSE,"초도품";#N/A,#N/A,FALSE,"초도품 (2)";#N/A,#N/A,FALSE,"초도품 (3)";#N/A,#N/A,FALSE,"초도품 (4)";#N/A,#N/A,FALSE,"초도품 (5)";#N/A,#N/A,FALSE,"초도품 (6)"}</definedName>
    <definedName name="ABCDEF" hidden="1">{#N/A,#N/A,FALSE,"정공"}</definedName>
    <definedName name="ABCD관리" hidden="1">{#N/A,#N/A,FALSE,"정공"}</definedName>
    <definedName name="AC12_">#N/A</definedName>
    <definedName name="Access_Button" hidden="1">"영신_가동비_A_Sheet1_List"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"C:\WINDOWS\바탕 화면\내 서류 가방\가동비\영신 가동비 A.mdb"</definedName>
    <definedName name="ACCT_CODE">#N/A</definedName>
    <definedName name="ACCTID">#N/A</definedName>
    <definedName name="AcctMethod">#REF!</definedName>
    <definedName name="ACNT">#N/A</definedName>
    <definedName name="Acquiror">#REF!</definedName>
    <definedName name="AcquirorIndex">#REF!</definedName>
    <definedName name="ACTEOH">#N/A</definedName>
    <definedName name="AD" hidden="1">{#N/A,#N/A,FALSE,"을지 (4)";#N/A,#N/A,FALSE,"을지 (5)";#N/A,#N/A,FALSE,"을지 (6)"}</definedName>
    <definedName name="adadsds" localSheetId="13">#REF!</definedName>
    <definedName name="adadsds">#REF!</definedName>
    <definedName name="ADAnchor1">#REF!</definedName>
    <definedName name="ADAnchor2">#REF!</definedName>
    <definedName name="ADDCC" localSheetId="13">#REF!</definedName>
    <definedName name="ADDCC">#REF!</definedName>
    <definedName name="adi" hidden="1">{"'Desktop Inventory 현황'!$B$2:$O$35"}</definedName>
    <definedName name="Adj00001A">#REF!</definedName>
    <definedName name="Adj61007Z">#REF!</definedName>
    <definedName name="Adj61031A">#REF!</definedName>
    <definedName name="Adj61032A">#REF!</definedName>
    <definedName name="Adj61037A">#REF!</definedName>
    <definedName name="Adj70125A">#REF!</definedName>
    <definedName name="Adj70128A">#REF!</definedName>
    <definedName name="Adj70129A">#REF!</definedName>
    <definedName name="Adj70160A">#REF!</definedName>
    <definedName name="Adj70161A">#REF!</definedName>
    <definedName name="Adj70162A">#REF!</definedName>
    <definedName name="Adj70168A">#REF!</definedName>
    <definedName name="Adj71003A">#REF!</definedName>
    <definedName name="Adj71004A">#REF!</definedName>
    <definedName name="Adj71009A">#REF!</definedName>
    <definedName name="Adj71010A">#REF!</definedName>
    <definedName name="Adj71011A">#REF!</definedName>
    <definedName name="Adj71012A">#REF!</definedName>
    <definedName name="Adj71037A">#REF!</definedName>
    <definedName name="Adj71064A">#REF!</definedName>
    <definedName name="Adj71065A">#REF!</definedName>
    <definedName name="Adj71066A">#REF!</definedName>
    <definedName name="Adj71157A">#REF!</definedName>
    <definedName name="Adj71158A">#REF!</definedName>
    <definedName name="Adj71159A">#REF!</definedName>
    <definedName name="Adj72027A">#REF!</definedName>
    <definedName name="Adj72028A">#REF!</definedName>
    <definedName name="Adj72065A">#REF!</definedName>
    <definedName name="Adj72066G">#REF!</definedName>
    <definedName name="Adj72113B">#REF!</definedName>
    <definedName name="Adj72114B">#REF!</definedName>
    <definedName name="Adj72115B">#REF!</definedName>
    <definedName name="Adj72116B">#REF!</definedName>
    <definedName name="Adj72117A">#REF!</definedName>
    <definedName name="Adj72118B">#REF!</definedName>
    <definedName name="Adj72129A">#REF!</definedName>
    <definedName name="Adj72156B">#REF!</definedName>
    <definedName name="Adj72157B">#REF!</definedName>
    <definedName name="Adj72158B">#REF!</definedName>
    <definedName name="Adj72159B">#REF!</definedName>
    <definedName name="Adj72160B">#REF!</definedName>
    <definedName name="Adj72161A">#REF!</definedName>
    <definedName name="Adj73011A">#REF!</definedName>
    <definedName name="Adj73043A">#REF!</definedName>
    <definedName name="Adj80059A">#REF!</definedName>
    <definedName name="adsas" hidden="1">{#N/A,#N/A,FALSE,"Aging Summary";#N/A,#N/A,FALSE,"Ratio Analysis";#N/A,#N/A,FALSE,"Test 120 Day Accts";#N/A,#N/A,FALSE,"Tickmarks"}</definedName>
    <definedName name="AD전환인력" localSheetId="12" hidden="1">{"'Desktop Inventory 현황'!$B$2:$O$35"}</definedName>
    <definedName name="AD전환인력" hidden="1">{"'Desktop Inventory 현황'!$B$2:$O$35"}</definedName>
    <definedName name="af" localSheetId="6">[48]변수!#REF!</definedName>
    <definedName name="af">[48]변수!#REF!</definedName>
    <definedName name="afadf" localSheetId="12" hidden="1">{"'Desktop Inventory 현황'!$B$2:$O$35"}</definedName>
    <definedName name="afadf" localSheetId="14" hidden="1">{"'Desktop Inventory 현황'!$B$2:$O$35"}</definedName>
    <definedName name="afadf" hidden="1">{"'Desktop Inventory 현황'!$B$2:$O$35"}</definedName>
    <definedName name="afd" localSheetId="6">[48]변수!#REF!</definedName>
    <definedName name="afd">[48]변수!#REF!</definedName>
    <definedName name="afhjkl" localSheetId="6" hidden="1">[49]안산기계장치!#REF!</definedName>
    <definedName name="afhjkl" hidden="1">[49]안산기계장치!#REF!</definedName>
    <definedName name="afsd" localSheetId="6">#REF!</definedName>
    <definedName name="afsd">#REF!</definedName>
    <definedName name="AGAFAF">'[50]11월'!$A$4:$AI$195</definedName>
    <definedName name="Aging" hidden="1">{#N/A,#N/A,FALSE,"지침";#N/A,#N/A,FALSE,"환경분석";#N/A,#N/A,FALSE,"Sheet16"}</definedName>
    <definedName name="AHJAGAG" localSheetId="13">#REF!</definedName>
    <definedName name="AHJAGAG">#REF!</definedName>
    <definedName name="AHJAHAH">'[51]11월'!$A$4:$AI$195</definedName>
    <definedName name="ajahgsgshs" localSheetId="13">#REF!</definedName>
    <definedName name="ajahgsgshs">#REF!</definedName>
    <definedName name="akak" hidden="1">[52]시산표!#REF!</definedName>
    <definedName name="akakaak">#REF!</definedName>
    <definedName name="AKD" localSheetId="6">#REF!</definedName>
    <definedName name="AKD">#REF!</definedName>
    <definedName name="akdfjsldk">#REF!</definedName>
    <definedName name="ALL" localSheetId="6">#REF!</definedName>
    <definedName name="ALL" localSheetId="12">[53]Capital!$A$6:$R$12,[53]Capital!$A$36:$R$43,[53]Capital!$A$48:$R$59</definedName>
    <definedName name="ALL">#REF!</definedName>
    <definedName name="ALT">[54]Sheet2!#REF!</definedName>
    <definedName name="AMOUNT1">'[55]PAINT(JO)'!$G$8:$G$31</definedName>
    <definedName name="AMOUNT1_1">'[55]PAINT(JO)'!$G$32</definedName>
    <definedName name="AMOUNT1_2">'[55]PAINT(JO)'!$J$32</definedName>
    <definedName name="AMOUNT1_21">'[55]PAINT(JO)'!$J$6</definedName>
    <definedName name="AMOUNT1_AMOUNT" localSheetId="6">'[55]PAINT(JO)'!#REF!</definedName>
    <definedName name="AMOUNT1_AMOUNT">'[55]PAINT(JO)'!#REF!</definedName>
    <definedName name="AMOUNT1_AMOUNT2" localSheetId="6">'[55]BULK ATTACH'!#REF!</definedName>
    <definedName name="AMOUNT1_AMOUNT2">'[55]BULK ATTACH'!#REF!</definedName>
    <definedName name="AMOUNT2">'[55]PAINT(JO)'!$L$8:$L$31</definedName>
    <definedName name="AMOUNT2_2" localSheetId="6">'[55]PAINT(JO)'!#REF!</definedName>
    <definedName name="AMOUNT2_2">'[55]PAINT(JO)'!#REF!</definedName>
    <definedName name="AMOUNT2_AMOUNT">'[55]PAINT(JO)'!$L$4</definedName>
    <definedName name="AMPUNT1_2">'[55]PAINT(JO)'!$J$32</definedName>
    <definedName name="ANFRK2">#REF!</definedName>
    <definedName name="ANFRK3">#REF!</definedName>
    <definedName name="anfrkk">#REF!</definedName>
    <definedName name="anscount" hidden="1">2</definedName>
    <definedName name="AOCNFTHSDLR" hidden="1">{#N/A,#N/A,FALSE,"정공"}</definedName>
    <definedName name="aqwedf" localSheetId="6">#REF!</definedName>
    <definedName name="aqwedf">#REF!</definedName>
    <definedName name="AREA">#N/A</definedName>
    <definedName name="art">'[56]Sales and Plan'!$B$4481</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3">#REF!</definedName>
    <definedName name="ASA">#REF!</definedName>
    <definedName name="asas" hidden="1">{#N/A,#N/A,FALSE,"BS";#N/A,#N/A,FALSE,"PL";#N/A,#N/A,FALSE,"처분";#N/A,#N/A,FALSE,"현금";#N/A,#N/A,FALSE,"매출";#N/A,#N/A,FALSE,"원가";#N/A,#N/A,FALSE,"경영"}</definedName>
    <definedName name="ASASAS" localSheetId="13">#REF!</definedName>
    <definedName name="ASASAS">#REF!</definedName>
    <definedName name="ASDF" localSheetId="6">#REF!:_RjC2</definedName>
    <definedName name="ASDF">#REF!:_RjC2</definedName>
    <definedName name="ASE" hidden="1">{#N/A,#N/A,FALSE,"초도품";#N/A,#N/A,FALSE,"초도품 (2)";#N/A,#N/A,FALSE,"초도품 (3)";#N/A,#N/A,FALSE,"초도품 (4)";#N/A,#N/A,FALSE,"초도품 (5)";#N/A,#N/A,FALSE,"초도품 (6)"}</definedName>
    <definedName name="ASS" localSheetId="13">#REF!</definedName>
    <definedName name="ASS" hidden="1">{#N/A,#N/A,FALSE,"을지 (4)";#N/A,#N/A,FALSE,"을지 (5)";#N/A,#N/A,FALSE,"을지 (6)"}</definedName>
    <definedName name="ASSET">[57]Inputs!$D$6</definedName>
    <definedName name="Asset_quality">#REF!</definedName>
    <definedName name="Asset_quality2">#REF!</definedName>
    <definedName name="Asset_quality3">#REF!</definedName>
    <definedName name="Asset_SK케미칼" localSheetId="6">#REF!:_RjC2</definedName>
    <definedName name="Asset_SK케미칼">#REF!:_RjC2</definedName>
    <definedName name="AssetsLookup">#REF!</definedName>
    <definedName name="ASSUM">[12]Trans!$A$1:$L$50</definedName>
    <definedName name="assumptions" localSheetId="6">#REF!</definedName>
    <definedName name="assumptions">#REF!</definedName>
    <definedName name="AWE" hidden="1">{#N/A,#N/A,FALSE,"초도품";#N/A,#N/A,FALSE,"초도품 (2)";#N/A,#N/A,FALSE,"초도품 (3)";#N/A,#N/A,FALSE,"초도품 (4)";#N/A,#N/A,FALSE,"초도품 (5)";#N/A,#N/A,FALSE,"초도품 (6)"}</definedName>
    <definedName name="axcdf" hidden="1">{#N/A,#N/A,FALSE,"정공"}</definedName>
    <definedName name="AXD" hidden="1">{#N/A,#N/A,FALSE,"초도품";#N/A,#N/A,FALSE,"초도품 (2)";#N/A,#N/A,FALSE,"초도품 (3)";#N/A,#N/A,FALSE,"초도품 (4)";#N/A,#N/A,FALSE,"초도품 (5)";#N/A,#N/A,FALSE,"초도품 (6)"}</definedName>
    <definedName name="B" localSheetId="6">#REF!</definedName>
    <definedName name="B" localSheetId="13">[58]시산!#REF!</definedName>
    <definedName name="B">#REF!</definedName>
    <definedName name="B_10" localSheetId="6">#REF!</definedName>
    <definedName name="B_10">#REF!</definedName>
    <definedName name="B_20" localSheetId="6">#REF!</definedName>
    <definedName name="B_20">#REF!</definedName>
    <definedName name="B_40" localSheetId="6">#REF!</definedName>
    <definedName name="B_40">#REF!</definedName>
    <definedName name="B_50" localSheetId="6">#REF!</definedName>
    <definedName name="B_50">#REF!</definedName>
    <definedName name="B_60" localSheetId="6">#REF!</definedName>
    <definedName name="B_60">#REF!</definedName>
    <definedName name="B_70" localSheetId="6">#REF!</definedName>
    <definedName name="B_70">#REF!</definedName>
    <definedName name="B_90" localSheetId="6">#REF!</definedName>
    <definedName name="B_90">#REF!</definedName>
    <definedName name="B_JEMU" localSheetId="6">#REF!</definedName>
    <definedName name="B_JEMU">#REF!</definedName>
    <definedName name="B_TOTAL" localSheetId="6">#REF!</definedName>
    <definedName name="B_TOTAL">#REF!</definedName>
    <definedName name="B_TOTALT" localSheetId="6">#REF!</definedName>
    <definedName name="B_TOTALT">#REF!</definedName>
    <definedName name="b1h" localSheetId="6">#REF!</definedName>
    <definedName name="b1h">#REF!</definedName>
    <definedName name="b1l" localSheetId="6">#REF!</definedName>
    <definedName name="b1l">#REF!</definedName>
    <definedName name="b1m" localSheetId="6">#REF!</definedName>
    <definedName name="b1m">#REF!</definedName>
    <definedName name="b1s" localSheetId="6">#REF!</definedName>
    <definedName name="b1s">#REF!</definedName>
    <definedName name="b1st" localSheetId="6">#REF!</definedName>
    <definedName name="b1st">#REF!</definedName>
    <definedName name="b2h" localSheetId="6">#REF!</definedName>
    <definedName name="b2h">#REF!</definedName>
    <definedName name="b2l" localSheetId="6">#REF!</definedName>
    <definedName name="b2l">#REF!</definedName>
    <definedName name="b2m" localSheetId="6">#REF!</definedName>
    <definedName name="b2m">#REF!</definedName>
    <definedName name="b2s" localSheetId="6">#REF!</definedName>
    <definedName name="b2s">#REF!</definedName>
    <definedName name="b2st" localSheetId="6">#REF!</definedName>
    <definedName name="b2st">#REF!</definedName>
    <definedName name="b3h" localSheetId="6">#REF!</definedName>
    <definedName name="b3h">#REF!</definedName>
    <definedName name="b3l" localSheetId="6">#REF!</definedName>
    <definedName name="b3l">#REF!</definedName>
    <definedName name="b3m" localSheetId="6">#REF!</definedName>
    <definedName name="b3m">#REF!</definedName>
    <definedName name="b3s" localSheetId="6">#REF!</definedName>
    <definedName name="b3s">#REF!</definedName>
    <definedName name="b3st" localSheetId="6">#REF!</definedName>
    <definedName name="b3st">#REF!</definedName>
    <definedName name="b4h" localSheetId="6">#REF!</definedName>
    <definedName name="b4h">#REF!</definedName>
    <definedName name="b4l" localSheetId="6">#REF!</definedName>
    <definedName name="b4l">#REF!</definedName>
    <definedName name="b4m" localSheetId="6">#REF!</definedName>
    <definedName name="b4m">#REF!</definedName>
    <definedName name="b4s" localSheetId="6">#REF!</definedName>
    <definedName name="b4s">#REF!</definedName>
    <definedName name="b4st" localSheetId="6">#REF!</definedName>
    <definedName name="b4st">#REF!</definedName>
    <definedName name="b5hb" localSheetId="6">#REF!</definedName>
    <definedName name="b5hb">#REF!</definedName>
    <definedName name="b5hg" localSheetId="6">#REF!</definedName>
    <definedName name="b5hg">#REF!</definedName>
    <definedName name="b5hs" localSheetId="6">#REF!</definedName>
    <definedName name="b5hs">#REF!</definedName>
    <definedName name="b5lb" localSheetId="6">#REF!</definedName>
    <definedName name="b5lb">#REF!</definedName>
    <definedName name="b5lg" localSheetId="6">#REF!</definedName>
    <definedName name="b5lg">#REF!</definedName>
    <definedName name="b5ls" localSheetId="6">#REF!</definedName>
    <definedName name="b5ls">#REF!</definedName>
    <definedName name="b5mb" localSheetId="6">#REF!</definedName>
    <definedName name="b5mb">#REF!</definedName>
    <definedName name="b5mg" localSheetId="6">#REF!</definedName>
    <definedName name="b5mg">#REF!</definedName>
    <definedName name="b5ms" localSheetId="6">#REF!</definedName>
    <definedName name="b5ms">#REF!</definedName>
    <definedName name="b5sb" localSheetId="6">#REF!</definedName>
    <definedName name="b5sb">#REF!</definedName>
    <definedName name="b5sg" localSheetId="6">#REF!</definedName>
    <definedName name="b5sg">#REF!</definedName>
    <definedName name="b5ss" localSheetId="6">#REF!</definedName>
    <definedName name="b5ss">#REF!</definedName>
    <definedName name="b5stb" localSheetId="6">#REF!</definedName>
    <definedName name="b5stb">#REF!</definedName>
    <definedName name="b5stg" localSheetId="6">#REF!</definedName>
    <definedName name="b5stg">#REF!</definedName>
    <definedName name="b5sts" localSheetId="6">#REF!</definedName>
    <definedName name="b5sts">#REF!</definedName>
    <definedName name="b6hb" localSheetId="6">#REF!</definedName>
    <definedName name="b6hb">#REF!</definedName>
    <definedName name="b6hg" localSheetId="6">#REF!</definedName>
    <definedName name="b6hg">#REF!</definedName>
    <definedName name="b6hs" localSheetId="6">#REF!</definedName>
    <definedName name="b6hs">#REF!</definedName>
    <definedName name="b6lb" localSheetId="6">#REF!</definedName>
    <definedName name="b6lb">#REF!</definedName>
    <definedName name="b6lg" localSheetId="6">#REF!</definedName>
    <definedName name="b6lg">#REF!</definedName>
    <definedName name="b6ls" localSheetId="6">#REF!</definedName>
    <definedName name="b6ls">#REF!</definedName>
    <definedName name="b6mb" localSheetId="6">#REF!</definedName>
    <definedName name="b6mb">#REF!</definedName>
    <definedName name="b6mg" localSheetId="6">#REF!</definedName>
    <definedName name="b6mg">#REF!</definedName>
    <definedName name="b6ms" localSheetId="6">#REF!</definedName>
    <definedName name="b6ms">#REF!</definedName>
    <definedName name="b6sb" localSheetId="6">#REF!</definedName>
    <definedName name="b6sb">#REF!</definedName>
    <definedName name="b6sg" localSheetId="6">#REF!</definedName>
    <definedName name="b6sg">#REF!</definedName>
    <definedName name="b6ss" localSheetId="6">#REF!</definedName>
    <definedName name="b6ss">#REF!</definedName>
    <definedName name="b6stb" localSheetId="6">#REF!</definedName>
    <definedName name="b6stb">#REF!</definedName>
    <definedName name="b6stg" localSheetId="6">#REF!</definedName>
    <definedName name="b6stg">#REF!</definedName>
    <definedName name="b6sts" localSheetId="6">#REF!</definedName>
    <definedName name="b6sts">#REF!</definedName>
    <definedName name="b7hb" localSheetId="6">#REF!</definedName>
    <definedName name="b7hb">#REF!</definedName>
    <definedName name="b7hg" localSheetId="6">#REF!</definedName>
    <definedName name="b7hg">#REF!</definedName>
    <definedName name="b7hs" localSheetId="6">#REF!</definedName>
    <definedName name="b7hs">#REF!</definedName>
    <definedName name="b7lb" localSheetId="6">#REF!</definedName>
    <definedName name="b7lb">#REF!</definedName>
    <definedName name="b7lg" localSheetId="6">#REF!</definedName>
    <definedName name="b7lg">#REF!</definedName>
    <definedName name="b7ls" localSheetId="6">#REF!</definedName>
    <definedName name="b7ls">#REF!</definedName>
    <definedName name="b7mb" localSheetId="6">#REF!</definedName>
    <definedName name="b7mb">#REF!</definedName>
    <definedName name="b7mg" localSheetId="6">#REF!</definedName>
    <definedName name="b7mg">#REF!</definedName>
    <definedName name="b7ms" localSheetId="6">#REF!</definedName>
    <definedName name="b7ms">#REF!</definedName>
    <definedName name="b7sb" localSheetId="6">#REF!</definedName>
    <definedName name="b7sb">#REF!</definedName>
    <definedName name="b7sg" localSheetId="6">#REF!</definedName>
    <definedName name="b7sg">#REF!</definedName>
    <definedName name="b7ss" localSheetId="6">#REF!</definedName>
    <definedName name="b7ss">#REF!</definedName>
    <definedName name="b7stb" localSheetId="6">#REF!</definedName>
    <definedName name="b7stb">#REF!</definedName>
    <definedName name="b7stg" localSheetId="6">#REF!</definedName>
    <definedName name="b7stg">#REF!</definedName>
    <definedName name="b7sts" localSheetId="6">#REF!</definedName>
    <definedName name="b7sts">#REF!</definedName>
    <definedName name="BACK_A">[57]AcqIS:AcqBSCF!$A$54:$N$55</definedName>
    <definedName name="badmgr" localSheetId="6">#REF!</definedName>
    <definedName name="badmgr">#REF!</definedName>
    <definedName name="BankList">#REF!</definedName>
    <definedName name="BASE1">#REF!</definedName>
    <definedName name="bb" localSheetId="6">#REF!</definedName>
    <definedName name="bb">#REF!</definedName>
    <definedName name="BBB"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dcgr" localSheetId="6">#REF!</definedName>
    <definedName name="bdcgr">#REF!</definedName>
    <definedName name="bdtgr" localSheetId="6">#REF!</definedName>
    <definedName name="bdtgr">#REF!</definedName>
    <definedName name="befcondc" localSheetId="6">#REF!</definedName>
    <definedName name="befcondc">#REF!</definedName>
    <definedName name="befcondt" localSheetId="6">#REF!</definedName>
    <definedName name="befcondt">#REF!</definedName>
    <definedName name="befconnw" localSheetId="6">#REF!</definedName>
    <definedName name="befconnw">#REF!</definedName>
    <definedName name="befmpadm" localSheetId="6">#REF!</definedName>
    <definedName name="befmpadm">#REF!</definedName>
    <definedName name="befmpdc" localSheetId="6">#REF!</definedName>
    <definedName name="befmpdc">#REF!</definedName>
    <definedName name="befmpdt" localSheetId="6">#REF!</definedName>
    <definedName name="befmpdt">#REF!</definedName>
    <definedName name="befmpnw" localSheetId="6">#REF!</definedName>
    <definedName name="befmpnw">#REF!</definedName>
    <definedName name="Beforeadjust.95">#REF!</definedName>
    <definedName name="Beforeadjust.96">#REF!</definedName>
    <definedName name="Beforeadjust.97">#REF!</definedName>
    <definedName name="Beforeadjust.98.10">#REF!</definedName>
    <definedName name="Beforeadjust.98.11">#REF!</definedName>
    <definedName name="BERange">#REF!</definedName>
    <definedName name="bfr" hidden="1">#REF!</definedName>
    <definedName name="BG_Del" hidden="1">15</definedName>
    <definedName name="BG_Ins" hidden="1">4</definedName>
    <definedName name="BG_Mod" hidden="1">6</definedName>
    <definedName name="BIGO">#N/A</definedName>
    <definedName name="blanks" localSheetId="6">#REF!</definedName>
    <definedName name="blanks">#REF!</definedName>
    <definedName name="bleaseperiod" localSheetId="6">#REF!</definedName>
    <definedName name="bleaseperiod">#REF!</definedName>
    <definedName name="bleaserate" localSheetId="6">#REF!</definedName>
    <definedName name="bleaserate">#REF!</definedName>
    <definedName name="bn" hidden="1">{#N/A,#N/A,FALSE,"Aging Summary";#N/A,#N/A,FALSE,"Ratio Analysis";#N/A,#N/A,FALSE,"Test 120 Day Accts";#N/A,#N/A,FALSE,"Tickmarks"}</definedName>
    <definedName name="bnwgr" localSheetId="6">#REF!</definedName>
    <definedName name="bnwgr">#REF!</definedName>
    <definedName name="BOH_TOTAL">#N/A</definedName>
    <definedName name="BOH_UC">#N/A</definedName>
    <definedName name="BOHAMT">#N/A</definedName>
    <definedName name="BOHQTY">#N/A</definedName>
    <definedName name="BOM_정산">'[55]PAINT(JO)'!$F$6</definedName>
    <definedName name="bon">#REF!</definedName>
    <definedName name="BreakEvenAnchor1">#REF!</definedName>
    <definedName name="BreakEvenAnchor2">#REF!</definedName>
    <definedName name="brefreshdesktop" localSheetId="6">#REF!</definedName>
    <definedName name="brefreshdesktop">#REF!</definedName>
    <definedName name="brefreshothers" localSheetId="6">#REF!</definedName>
    <definedName name="brefreshothers">#REF!</definedName>
    <definedName name="BS">[41]항목별!#REF!</definedName>
    <definedName name="BS_T" localSheetId="6">#REF!</definedName>
    <definedName name="BS_T">#REF!</definedName>
    <definedName name="BS1제목" localSheetId="6">#REF!,#REF!,#REF!,#REF!,#REF!</definedName>
    <definedName name="BS1제목">#REF!,#REF!,#REF!,#REF!,#REF!</definedName>
    <definedName name="BSAdj">[59]Storage!$D$17</definedName>
    <definedName name="BSR_INNER">'[55]PAINT(JO)'!$C$20:$L$20</definedName>
    <definedName name="BSR_OUTER">'[55]PAINT(JO)'!$C$10:$L$10</definedName>
    <definedName name="bs분석" hidden="1">#REF!</definedName>
    <definedName name="BS요약">[60]년도손익!$A$1:$L$26</definedName>
    <definedName name="BS차이내역" hidden="1">{#N/A,#N/A,FALSE,"정공"}</definedName>
    <definedName name="btedc" localSheetId="6">#REF!</definedName>
    <definedName name="btedc">#REF!</definedName>
    <definedName name="btedt" localSheetId="6">#REF!</definedName>
    <definedName name="btedt">#REF!</definedName>
    <definedName name="btenw" localSheetId="6">#REF!</definedName>
    <definedName name="btenw">#REF!</definedName>
    <definedName name="Bu" localSheetId="13">#REF!</definedName>
    <definedName name="Bu">#REF!</definedName>
    <definedName name="Bundang">#REF!</definedName>
    <definedName name="BUPAN" localSheetId="6">#REF!</definedName>
    <definedName name="BUPAN">#REF!</definedName>
    <definedName name="bvcz" hidden="1">#REF!</definedName>
    <definedName name="BVF">'[61]INDIA-ML'!#REF!</definedName>
    <definedName name="BVLookup">#REF!</definedName>
    <definedName name="BVPSLookup">#REF!</definedName>
    <definedName name="bwacc" localSheetId="6">#REF!</definedName>
    <definedName name="bwacc">#REF!</definedName>
    <definedName name="C_" localSheetId="6">#REF!</definedName>
    <definedName name="C_">#REF!</definedName>
    <definedName name="C_F2">[62]CF2!$A$3:$A$200</definedName>
    <definedName name="C_F4">[62]CF4!$A$3:$A$179</definedName>
    <definedName name="C_F5">[62]CF5!$A$3:$A$183</definedName>
    <definedName name="C_F7">[62]CF7!$A$3:$A$211</definedName>
    <definedName name="C_F8">[62]CF8!$A$3:$A$158</definedName>
    <definedName name="can" localSheetId="6">#REF!</definedName>
    <definedName name="can">#REF!</definedName>
    <definedName name="CAPA" localSheetId="12" hidden="1">{#N/A,#N/A,FALSE,"인원";#N/A,#N/A,FALSE,"비용2";#N/A,#N/A,FALSE,"비용1";#N/A,#N/A,FALSE,"비용";#N/A,#N/A,FALSE,"보증2";#N/A,#N/A,FALSE,"보증1";#N/A,#N/A,FALSE,"보증";#N/A,#N/A,FALSE,"손익1";#N/A,#N/A,FALSE,"손익";#N/A,#N/A,FALSE,"부서별매출";#N/A,#N/A,FALSE,"매출"}</definedName>
    <definedName name="CAPA" localSheetId="14"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hidden="1">{#N/A,#N/A,FALSE,"P.C.B"}</definedName>
    <definedName name="CAPBOH">#N/A</definedName>
    <definedName name="CAPEOH">#N/A</definedName>
    <definedName name="capex" localSheetId="6">#REF!</definedName>
    <definedName name="capex">#REF!</definedName>
    <definedName name="Capital">#REF!</definedName>
    <definedName name="Case">#REF!</definedName>
    <definedName name="CASH">[57]Inputs!$D$2</definedName>
    <definedName name="CashLookup">#REF!</definedName>
    <definedName name="cc" localSheetId="6">#REF!</definedName>
    <definedName name="cc">#REF!</definedName>
    <definedName name="ccc" localSheetId="13">'[63]외화금융(97-03)'!#REF!</definedName>
    <definedName name="ccc">'[64]외화금융(97-03)'!#REF!</definedName>
    <definedName name="CC단가" localSheetId="6">#REF!</definedName>
    <definedName name="CC단가">#REF!</definedName>
    <definedName name="CD" localSheetId="13">#REF!</definedName>
    <definedName name="CD">#REF!</definedName>
    <definedName name="CECSO">'[65]Price List'!$B$171:$E$174</definedName>
    <definedName name="celo" localSheetId="13">#REF!</definedName>
    <definedName name="celo">#REF!</definedName>
    <definedName name="ceno" localSheetId="13">#REF!</definedName>
    <definedName name="ceno">#REF!</definedName>
    <definedName name="CENTA" localSheetId="6">#REF!</definedName>
    <definedName name="CENTA">#REF!</definedName>
    <definedName name="CENTA1" localSheetId="6">#REF!</definedName>
    <definedName name="CENTA1">#REF!</definedName>
    <definedName name="CF" hidden="1">{#N/A,#N/A,FALSE,"BS";#N/A,#N/A,FALSE,"PL";#N/A,#N/A,FALSE,"A";#N/A,#N/A,FALSE,"B";#N/A,#N/A,FALSE,"B1";#N/A,#N/A,FALSE,"C";#N/A,#N/A,FALSE,"C1";#N/A,#N/A,FALSE,"C2";#N/A,#N/A,FALSE,"D";#N/A,#N/A,FALSE,"E";#N/A,#N/A,FALSE,"F";#N/A,#N/A,FALSE,"AA";#N/A,#N/A,FALSE,"BB";#N/A,#N/A,FALSE,"CC";#N/A,#N/A,FALSE,"DD";#N/A,#N/A,FALSE,"EE";#N/A,#N/A,FALSE,"FF";#N/A,#N/A,FALSE,"PL10";#N/A,#N/A,FALSE,"PL20";#N/A,#N/A,FALSE,"PL30"}</definedName>
    <definedName name="CF02기초" hidden="1">{#N/A,#N/A,TRUE,"Summary";#N/A,#N/A,TRUE,"IS";#N/A,#N/A,TRUE,"Adj";#N/A,#N/A,TRUE,"BS";#N/A,#N/A,TRUE,"CF";#N/A,#N/A,TRUE,"Debt";#N/A,#N/A,TRUE,"IRR"}</definedName>
    <definedName name="CF손익" localSheetId="6">#REF!</definedName>
    <definedName name="CF손익">#REF!</definedName>
    <definedName name="CF손익구분" localSheetId="6">#REF!</definedName>
    <definedName name="CF손익구분">#REF!</definedName>
    <definedName name="CF손익내용" localSheetId="6">#REF!</definedName>
    <definedName name="CF손익내용">#REF!</definedName>
    <definedName name="CF요인" hidden="1">#REF!</definedName>
    <definedName name="CF재무유입" localSheetId="6">#REF!</definedName>
    <definedName name="CF재무유입">#REF!</definedName>
    <definedName name="CF재무유입구분" localSheetId="6">#REF!</definedName>
    <definedName name="CF재무유입구분">#REF!</definedName>
    <definedName name="CF재무유입내용" localSheetId="6">#REF!</definedName>
    <definedName name="CF재무유입내용">#REF!</definedName>
    <definedName name="CF재무유출" localSheetId="6">#REF!</definedName>
    <definedName name="CF재무유출">#REF!</definedName>
    <definedName name="CF재무유출구분" localSheetId="6">#REF!</definedName>
    <definedName name="CF재무유출구분">#REF!</definedName>
    <definedName name="CF재무유출내용" localSheetId="6">#REF!</definedName>
    <definedName name="CF재무유출내용">#REF!</definedName>
    <definedName name="CF증감" localSheetId="6">#REF!</definedName>
    <definedName name="CF증감">#REF!</definedName>
    <definedName name="CF증감구분" localSheetId="6">#REF!</definedName>
    <definedName name="CF증감구분">#REF!</definedName>
    <definedName name="CF증감구분1" localSheetId="6">#REF!</definedName>
    <definedName name="CF증감구분1">#REF!</definedName>
    <definedName name="CF증감구분2" localSheetId="6">#REF!</definedName>
    <definedName name="CF증감구분2">#REF!</definedName>
    <definedName name="CF증감내용" localSheetId="6">#REF!</definedName>
    <definedName name="CF증감내용">#REF!</definedName>
    <definedName name="CF투자유입" localSheetId="6">#REF!</definedName>
    <definedName name="CF투자유입">#REF!</definedName>
    <definedName name="CF투자유입구분" localSheetId="6">#REF!</definedName>
    <definedName name="CF투자유입구분">#REF!</definedName>
    <definedName name="CF투자유입내용" localSheetId="6">#REF!</definedName>
    <definedName name="CF투자유입내용">#REF!</definedName>
    <definedName name="CF투자유출" localSheetId="6">#REF!</definedName>
    <definedName name="CF투자유출">#REF!</definedName>
    <definedName name="CF투자유출구분" localSheetId="6">#REF!</definedName>
    <definedName name="CF투자유출구분">#REF!</definedName>
    <definedName name="CF투자유출내용" localSheetId="6">#REF!</definedName>
    <definedName name="CF투자유출내용">#REF!</definedName>
    <definedName name="chang" hidden="1">{#N/A,#N/A,FALSE,"을지 (4)";#N/A,#N/A,FALSE,"을지 (5)";#N/A,#N/A,FALSE,"을지 (6)"}</definedName>
    <definedName name="ChangeRange" localSheetId="13" hidden="1">[66]!ChangeRange</definedName>
    <definedName name="ChangeRange" hidden="1">[67]!ChangeRange</definedName>
    <definedName name="CHIYODA">'[68]Price List'!$B$58:$E$70</definedName>
    <definedName name="ciperiod" localSheetId="6">#REF!</definedName>
    <definedName name="ciperiod">#REF!</definedName>
    <definedName name="ciwacc" localSheetId="6">#REF!</definedName>
    <definedName name="ciwacc">#REF!</definedName>
    <definedName name="ck" localSheetId="12" hidden="1">{"'분양원가'!$B$1:$F$113"}</definedName>
    <definedName name="ck" hidden="1">{"'분양원가'!$B$1:$F$113"}</definedName>
    <definedName name="CLARIANT">'[69]Price List'!$B$49:$E$50</definedName>
    <definedName name="cm" hidden="1">{#N/A,#N/A,FALSE,"초도품";#N/A,#N/A,FALSE,"초도품 (2)";#N/A,#N/A,FALSE,"초도품 (3)";#N/A,#N/A,FALSE,"초도품 (4)";#N/A,#N/A,FALSE,"초도품 (5)";#N/A,#N/A,FALSE,"초도품 (6)"}</definedName>
    <definedName name="CNTR">#N/A</definedName>
    <definedName name="COD" localSheetId="13">[70]WACC!#REF!</definedName>
    <definedName name="COD">[70]WACC!#REF!</definedName>
    <definedName name="coefficient" localSheetId="6">#REF!</definedName>
    <definedName name="coefficient">#REF!</definedName>
    <definedName name="coefficient2" localSheetId="6">#REF!</definedName>
    <definedName name="coefficient2">#REF!</definedName>
    <definedName name="COIN">#REF!</definedName>
    <definedName name="COMDEC">'[71]Price List'!$B$88:$E$95</definedName>
    <definedName name="COMDEX">'[68]Price List'!$B$49:$E$53</definedName>
    <definedName name="comp">[72]comparables!$A$4:$DU$250</definedName>
    <definedName name="Compaq_5" localSheetId="6">#REF!</definedName>
    <definedName name="Compaq_5">#REF!</definedName>
    <definedName name="Compaq_6" localSheetId="6">#REF!</definedName>
    <definedName name="Compaq_6">#REF!</definedName>
    <definedName name="compaq_7" localSheetId="6">#REF!</definedName>
    <definedName name="compaq_7">#REF!</definedName>
    <definedName name="Compaq_rate" localSheetId="6">#REF!</definedName>
    <definedName name="Compaq_rate">#REF!</definedName>
    <definedName name="COmps">[73]!COmps</definedName>
    <definedName name="cons" localSheetId="12" hidden="1">{#N/A,#N/A,FALSE,"Contribution Analysis"}</definedName>
    <definedName name="cons" localSheetId="14" hidden="1">{#N/A,#N/A,FALSE,"Contribution Analysis"}</definedName>
    <definedName name="cons" hidden="1">{#N/A,#N/A,FALSE,"Contribution Analysis"}</definedName>
    <definedName name="contents" hidden="1">{#N/A,#N/A,FALSE,"A장";#N/A,#N/A,FALSE,"B장"}</definedName>
    <definedName name="ContentsHelp" localSheetId="13" hidden="1">[66]!ContentsHelp</definedName>
    <definedName name="ContentsHelp" hidden="1">[67]!ContentsHelp</definedName>
    <definedName name="contractor_unit_price" localSheetId="6">#REF!</definedName>
    <definedName name="contractor_unit_price">#REF!</definedName>
    <definedName name="Contribution">#REF!</definedName>
    <definedName name="CORRUGADOS">'[74]Price List'!$B$321:$E$333</definedName>
    <definedName name="COS">#N/A</definedName>
    <definedName name="COS_UC">#N/A</definedName>
    <definedName name="cost">'[75]SALE&amp;COST'!$A$1:$D$65</definedName>
    <definedName name="COSTCNTR">#N/A</definedName>
    <definedName name="countrow" localSheetId="6">#REF!</definedName>
    <definedName name="countrow">#REF!</definedName>
    <definedName name="cpi">[76]factor!$C$4</definedName>
    <definedName name="CR3RT" localSheetId="13">#REF!</definedName>
    <definedName name="CR3RT">#REF!</definedName>
    <definedName name="CR3RTDK" localSheetId="13">#REF!</definedName>
    <definedName name="CR3RTDK">#REF!</definedName>
    <definedName name="CR5RTDK" localSheetId="13">#REF!</definedName>
    <definedName name="CR5RTDK">#REF!</definedName>
    <definedName name="CRC">'[77]Price List'!$B$54:$E$55</definedName>
    <definedName name="CreateTable" localSheetId="13" hidden="1">[66]!CreateTable</definedName>
    <definedName name="CreateTable" hidden="1">[67]!CreateTable</definedName>
    <definedName name="_xlnm.Criteria" localSheetId="6">#REF!</definedName>
    <definedName name="_xlnm.Criteria" localSheetId="12">#REF!</definedName>
    <definedName name="_xlnm.Criteria" localSheetId="14">#REF!</definedName>
    <definedName name="_xlnm.Criteria">#REF!</definedName>
    <definedName name="Criteria_MI">'[61]INDIA-ML'!#REF!</definedName>
    <definedName name="CRJE" hidden="1">{#N/A,#N/A,FALSE,"BS";#N/A,#N/A,FALSE,"PL";#N/A,#N/A,FALSE,"처분";#N/A,#N/A,FALSE,"현금";#N/A,#N/A,FALSE,"매출";#N/A,#N/A,FALSE,"원가";#N/A,#N/A,FALSE,"경영"}</definedName>
    <definedName name="csDesignMode">1</definedName>
    <definedName name="ct" localSheetId="13">[70]WACC!#REF!</definedName>
    <definedName name="ct">[70]WACC!#REF!</definedName>
    <definedName name="ctcxrtk" localSheetId="6">#REF!</definedName>
    <definedName name="ctcxrtk">#REF!</definedName>
    <definedName name="CURR">#N/A</definedName>
    <definedName name="current" localSheetId="6">#REF!</definedName>
    <definedName name="current">#REF!</definedName>
    <definedName name="CustDepLookup">#REF!</definedName>
    <definedName name="cxx" hidden="1">#REF!</definedName>
    <definedName name="CY_Cash_Div_Dec">[78]손익계산서!#REF!</definedName>
    <definedName name="CY_Cash_Div_Dec_11">[79]손익계산서!#REF!</definedName>
    <definedName name="CY_Cash_Div_Dec_2">[80]손익계산서!#REF!</definedName>
    <definedName name="CY_Cash_Div_Dec_21">[81]손익계산서!#REF!</definedName>
    <definedName name="CY_Cash_Div_Dec_23">[82]손익계산서!#REF!</definedName>
    <definedName name="CY_Cash_Div_Dec_25">[81]손익계산서!#REF!</definedName>
    <definedName name="CY_Cash_Div_Dec_3">[80]손익계산서!#REF!</definedName>
    <definedName name="CY_Cash_Div_Dec_4">[80]손익계산서!#REF!</definedName>
    <definedName name="CY_Cash_Div_Dec_8">[81]손익계산서!#REF!</definedName>
    <definedName name="CY_Depreciation">[78]손익계산서!#REF!</definedName>
    <definedName name="CY_Depreciation_11">[79]손익계산서!#REF!</definedName>
    <definedName name="CY_Depreciation_2">[80]손익계산서!#REF!</definedName>
    <definedName name="CY_Depreciation_21">[81]손익계산서!#REF!</definedName>
    <definedName name="CY_Depreciation_23">[82]손익계산서!#REF!</definedName>
    <definedName name="CY_Depreciation_25">[81]손익계산서!#REF!</definedName>
    <definedName name="CY_Depreciation_3">[80]손익계산서!#REF!</definedName>
    <definedName name="CY_Depreciation_4">[80]손익계산서!#REF!</definedName>
    <definedName name="CY_Depreciation_8">[81]손익계산서!#REF!</definedName>
    <definedName name="CY_Market_Value_of_Equity">[78]손익계산서!#REF!</definedName>
    <definedName name="CY_Market_Value_of_Equity_11">[79]손익계산서!#REF!</definedName>
    <definedName name="CY_Market_Value_of_Equity_2">[80]손익계산서!#REF!</definedName>
    <definedName name="CY_Market_Value_of_Equity_21">[81]손익계산서!#REF!</definedName>
    <definedName name="CY_Market_Value_of_Equity_23">[82]손익계산서!#REF!</definedName>
    <definedName name="CY_Market_Value_of_Equity_25">[81]손익계산서!#REF!</definedName>
    <definedName name="CY_Market_Value_of_Equity_3">[80]손익계산서!#REF!</definedName>
    <definedName name="CY_Market_Value_of_Equity_4">[80]손익계산서!#REF!</definedName>
    <definedName name="CY_Market_Value_of_Equity_8">[81]손익계산서!#REF!</definedName>
    <definedName name="CY_Other">[78]손익계산서!#REF!</definedName>
    <definedName name="CY_Other_11">[79]손익계산서!#REF!</definedName>
    <definedName name="CY_Other_2">[80]손익계산서!#REF!</definedName>
    <definedName name="CY_Other_21">[81]손익계산서!#REF!</definedName>
    <definedName name="CY_Other_23">[82]손익계산서!#REF!</definedName>
    <definedName name="CY_Other_25">[81]손익계산서!#REF!</definedName>
    <definedName name="CY_Other_3">[80]손익계산서!#REF!</definedName>
    <definedName name="CY_Other_4">[80]손익계산서!#REF!</definedName>
    <definedName name="CY_Other_8">[81]손익계산서!#REF!</definedName>
    <definedName name="CY_Other_Curr_Assets">[78]대차대조표!#REF!</definedName>
    <definedName name="CY_Other_Curr_Assets_11">[79]대차대조표!#REF!</definedName>
    <definedName name="CY_Other_Curr_Assets_2">[80]대차대조표!#REF!</definedName>
    <definedName name="CY_Other_Curr_Assets_21">[81]대차대조표!#REF!</definedName>
    <definedName name="CY_Other_Curr_Assets_23">[82]대차대조표!#REF!</definedName>
    <definedName name="CY_Other_Curr_Assets_25">[81]대차대조표!#REF!</definedName>
    <definedName name="CY_Other_Curr_Assets_3">[80]대차대조표!#REF!</definedName>
    <definedName name="CY_Other_Curr_Assets_4">[80]대차대조표!#REF!</definedName>
    <definedName name="CY_Other_Curr_Assets_8">[81]대차대조표!#REF!</definedName>
    <definedName name="CY_Other_LT_Assets">[78]대차대조표!#REF!</definedName>
    <definedName name="CY_Other_LT_Assets_11">[79]대차대조표!#REF!</definedName>
    <definedName name="CY_Other_LT_Assets_2">[80]대차대조표!#REF!</definedName>
    <definedName name="CY_Other_LT_Assets_21">[81]대차대조표!#REF!</definedName>
    <definedName name="CY_Other_LT_Assets_23">[82]대차대조표!#REF!</definedName>
    <definedName name="CY_Other_LT_Assets_25">[81]대차대조표!#REF!</definedName>
    <definedName name="CY_Other_LT_Assets_3">[80]대차대조표!#REF!</definedName>
    <definedName name="CY_Other_LT_Assets_4">[80]대차대조표!#REF!</definedName>
    <definedName name="CY_Other_LT_Assets_8">[81]대차대조표!#REF!</definedName>
    <definedName name="CY_Other_LT_Liabilities">[78]대차대조표!#REF!</definedName>
    <definedName name="CY_Other_LT_Liabilities_11">[79]대차대조표!#REF!</definedName>
    <definedName name="CY_Other_LT_Liabilities_2">[80]대차대조표!#REF!</definedName>
    <definedName name="CY_Other_LT_Liabilities_21">[81]대차대조표!#REF!</definedName>
    <definedName name="CY_Other_LT_Liabilities_23">[82]대차대조표!#REF!</definedName>
    <definedName name="CY_Other_LT_Liabilities_25">[81]대차대조표!#REF!</definedName>
    <definedName name="CY_Other_LT_Liabilities_3">[80]대차대조표!#REF!</definedName>
    <definedName name="CY_Other_LT_Liabilities_4">[80]대차대조표!#REF!</definedName>
    <definedName name="CY_Other_LT_Liabilities_8">[81]대차대조표!#REF!</definedName>
    <definedName name="CY_Selling">[78]손익계산서!#REF!</definedName>
    <definedName name="CY_Selling_11">[79]손익계산서!#REF!</definedName>
    <definedName name="CY_Selling_2">[80]손익계산서!#REF!</definedName>
    <definedName name="CY_Selling_21">[81]손익계산서!#REF!</definedName>
    <definedName name="CY_Selling_23">[82]손익계산서!#REF!</definedName>
    <definedName name="CY_Selling_25">[81]손익계산서!#REF!</definedName>
    <definedName name="CY_Selling_3">[80]손익계산서!#REF!</definedName>
    <definedName name="CY_Selling_4">[80]손익계산서!#REF!</definedName>
    <definedName name="CY_Selling_8">[81]손익계산서!#REF!</definedName>
    <definedName name="CY_Tangible_Net_Worth">[78]손익계산서!#REF!</definedName>
    <definedName name="CY_Tangible_Net_Worth_11">[79]손익계산서!#REF!</definedName>
    <definedName name="CY_Tangible_Net_Worth_2">[80]손익계산서!#REF!</definedName>
    <definedName name="CY_Tangible_Net_Worth_21">[81]손익계산서!#REF!</definedName>
    <definedName name="CY_Tangible_Net_Worth_23">[82]손익계산서!#REF!</definedName>
    <definedName name="CY_Tangible_Net_Worth_25">[81]손익계산서!#REF!</definedName>
    <definedName name="CY_Tangible_Net_Worth_3">[80]손익계산서!#REF!</definedName>
    <definedName name="CY_Tangible_Net_Worth_4">[80]손익계산서!#REF!</definedName>
    <definedName name="CY_Tangible_Net_Worth_8">[81]손익계산서!#REF!</definedName>
    <definedName name="CY_Weighted_Average">[78]손익계산서!#REF!</definedName>
    <definedName name="CY_Weighted_Average_11">[79]손익계산서!#REF!</definedName>
    <definedName name="CY_Weighted_Average_2">[80]손익계산서!#REF!</definedName>
    <definedName name="CY_Weighted_Average_21">[81]손익계산서!#REF!</definedName>
    <definedName name="CY_Weighted_Average_23">[82]손익계산서!#REF!</definedName>
    <definedName name="CY_Weighted_Average_25">[81]손익계산서!#REF!</definedName>
    <definedName name="CY_Weighted_Average_3">[80]손익계산서!#REF!</definedName>
    <definedName name="CY_Weighted_Average_4">[80]손익계산서!#REF!</definedName>
    <definedName name="CY_Weighted_Average_8">[81]손익계산서!#REF!</definedName>
    <definedName name="CY_Working_Capital">[78]손익계산서!#REF!</definedName>
    <definedName name="CY_Working_Capital_11">[79]손익계산서!#REF!</definedName>
    <definedName name="CY_Working_Capital_2">[80]손익계산서!#REF!</definedName>
    <definedName name="CY_Working_Capital_21">[81]손익계산서!#REF!</definedName>
    <definedName name="CY_Working_Capital_23">[82]손익계산서!#REF!</definedName>
    <definedName name="CY_Working_Capital_25">[81]손익계산서!#REF!</definedName>
    <definedName name="CY_Working_Capital_3">[80]손익계산서!#REF!</definedName>
    <definedName name="CY_Working_Capital_4">[80]손익계산서!#REF!</definedName>
    <definedName name="CY_Working_Capital_8">[81]손익계산서!#REF!</definedName>
    <definedName name="d" localSheetId="6">#REF!</definedName>
    <definedName name="d">#REF!</definedName>
    <definedName name="DAMPER_DOOR">#REF!</definedName>
    <definedName name="DANGA" localSheetId="6">#REF!</definedName>
    <definedName name="DANGA">#REF!</definedName>
    <definedName name="DANY">'[68]Price List'!$B$125:$E$128</definedName>
    <definedName name="DAS" hidden="1">{#N/A,#N/A,FALSE,"지침";#N/A,#N/A,FALSE,"환경분석";#N/A,#N/A,FALSE,"Sheet16"}</definedName>
    <definedName name="data" localSheetId="6">#REF!</definedName>
    <definedName name="data">#REF!</definedName>
    <definedName name="DATA1">#N/A</definedName>
    <definedName name="DATA2">#N/A</definedName>
    <definedName name="DATA3" localSheetId="6">#REF!</definedName>
    <definedName name="DATA3">#REF!</definedName>
    <definedName name="DATA4" localSheetId="6">#REF!</definedName>
    <definedName name="DATA4">#REF!</definedName>
    <definedName name="datab">[83]고정자산원본!$A$1:$S$236</definedName>
    <definedName name="databas" localSheetId="6">#REF!</definedName>
    <definedName name="databas">#REF!</definedName>
    <definedName name="_xlnm.Database" localSheetId="6">#REF!</definedName>
    <definedName name="_xlnm.Database" localSheetId="10">#REF!</definedName>
    <definedName name="_xlnm.Database" localSheetId="12">#REF!</definedName>
    <definedName name="_xlnm.Database" localSheetId="14">#REF!</definedName>
    <definedName name="_xlnm.Database" localSheetId="13">#REF!</definedName>
    <definedName name="_xlnm.Database" localSheetId="15">#REF!</definedName>
    <definedName name="_xlnm.Database">#REF!</definedName>
    <definedName name="Database_MI">'[61]INDIA-ML'!#REF!</definedName>
    <definedName name="DATABASE1" hidden="1">#REF!</definedName>
    <definedName name="database2">#REF!</definedName>
    <definedName name="DataSet">#REF!</definedName>
    <definedName name="DATE">[84]선원비계산!$J$5</definedName>
    <definedName name="DB" localSheetId="6">#REF!</definedName>
    <definedName name="DB">#REF!</definedName>
    <definedName name="DBa" localSheetId="6">#REF!</definedName>
    <definedName name="DBa">#REF!</definedName>
    <definedName name="DBb" localSheetId="6">#REF!</definedName>
    <definedName name="DBb">#REF!</definedName>
    <definedName name="DC">#REF!</definedName>
    <definedName name="DCFBase">#REF!</definedName>
    <definedName name="DCID">#N/A</definedName>
    <definedName name="dcm" localSheetId="6">'[85]2000년'!#REF!</definedName>
    <definedName name="dcm">'[85]2000년'!#REF!</definedName>
    <definedName name="dcn" localSheetId="6">'[85]2000년'!#REF!</definedName>
    <definedName name="dcn">'[85]2000년'!#REF!</definedName>
    <definedName name="DCportion" localSheetId="6">#REF!</definedName>
    <definedName name="DCportion">#REF!</definedName>
    <definedName name="dcu" localSheetId="6">'[85]2000년'!#REF!</definedName>
    <definedName name="dcu">'[85]2000년'!#REF!</definedName>
    <definedName name="DD" localSheetId="6">#REF!</definedName>
    <definedName name="DD">#REF!</definedName>
    <definedName name="DDD">#N/A</definedName>
    <definedName name="DDD_11">#REF!</definedName>
    <definedName name="DDD_2">#REF!</definedName>
    <definedName name="DDD_21">#REF!</definedName>
    <definedName name="DDD_23">#REF!</definedName>
    <definedName name="DDD_25">#REF!</definedName>
    <definedName name="DDD_3">#REF!</definedName>
    <definedName name="DDD_4">#REF!</definedName>
    <definedName name="DDD_8">#REF!</definedName>
    <definedName name="dddfg" hidden="1">{#N/A,#N/A,FALSE,"정공"}</definedName>
    <definedName name="DDS" hidden="1">{#N/A,#N/A,FALSE,"을지 (4)";#N/A,#N/A,FALSE,"을지 (5)";#N/A,#N/A,FALSE,"을지 (6)"}</definedName>
    <definedName name="DE">[86]CODE!$A$2:$C$15</definedName>
    <definedName name="debt" localSheetId="6">#REF!</definedName>
    <definedName name="debt">#REF!</definedName>
    <definedName name="DEC" localSheetId="6">#REF!</definedName>
    <definedName name="DEC">#REF!</definedName>
    <definedName name="DECAL">'[55]PAINT(JO)'!$C$14:$L$14</definedName>
    <definedName name="DECOTECH">'[87]Price List'!$B$82:$E$83</definedName>
    <definedName name="deduction">[72]Deduction!$A$2:$G$250</definedName>
    <definedName name="default" localSheetId="6">#REF!</definedName>
    <definedName name="default">#REF!</definedName>
    <definedName name="DeleteRange" localSheetId="13" hidden="1">[66]!DeleteRange</definedName>
    <definedName name="DeleteRange" hidden="1">[67]!DeleteRange</definedName>
    <definedName name="DeleteTable" localSheetId="13" hidden="1">[66]!DeleteTable</definedName>
    <definedName name="DeleteTable" hidden="1">[67]!DeleteTable</definedName>
    <definedName name="DEPREIN" localSheetId="6">#REF!</definedName>
    <definedName name="DEPREIN">#REF!</definedName>
    <definedName name="DEPREOUT" localSheetId="6">#REF!</definedName>
    <definedName name="DEPREOUT">#REF!</definedName>
    <definedName name="Desc71159A">[88]SC!$C$17</definedName>
    <definedName name="DEVICE">#N/A</definedName>
    <definedName name="DF" hidden="1">{#N/A,#N/A,FALSE,"Aging Summary";#N/A,#N/A,FALSE,"Ratio Analysis";#N/A,#N/A,FALSE,"Test 120 Day Accts";#N/A,#N/A,FALSE,"Tickmarks"}</definedName>
    <definedName name="dfasfa" hidden="1">{#N/A,#N/A,FALSE,"P.C.B"}</definedName>
    <definedName name="dfd" localSheetId="6">#REF!</definedName>
    <definedName name="dfd">#REF!</definedName>
    <definedName name="dfddsds" hidden="1">#REF!</definedName>
    <definedName name="DFDF" hidden="1">{#N/A,#N/A,FALSE,"Aging Summary";#N/A,#N/A,FALSE,"Ratio Analysis";#N/A,#N/A,FALSE,"Test 120 Day Accts";#N/A,#N/A,FALSE,"Tickmarks"}</definedName>
    <definedName name="dfdffsf" localSheetId="6">#REF!</definedName>
    <definedName name="dfdffsf">#REF!</definedName>
    <definedName name="dfdfsfs" hidden="1">#REF!</definedName>
    <definedName name="dfhhgh" localSheetId="6">#REF!</definedName>
    <definedName name="dfhhgh">#REF!</definedName>
    <definedName name="DFSDFS" hidden="1">'[2]CD-실적'!#REF!</definedName>
    <definedName name="dgfd" localSheetId="6">#REF!</definedName>
    <definedName name="dgfd">#REF!</definedName>
    <definedName name="dhgdfhfd" localSheetId="6">#REF!</definedName>
    <definedName name="dhgdfhfd">#REF!</definedName>
    <definedName name="disc_rate">[76]factor!$C$6</definedName>
    <definedName name="discount" localSheetId="6">#REF!</definedName>
    <definedName name="discount">#REF!</definedName>
    <definedName name="DisE1M2">#REF!</definedName>
    <definedName name="DivLookup">#REF!</definedName>
    <definedName name="DivMethod">[59]Storage!$D$13</definedName>
    <definedName name="DJDHDHD" localSheetId="13">#REF!</definedName>
    <definedName name="DJDHDHD">#REF!</definedName>
    <definedName name="djdjh" hidden="1">{"'손익현황'!$A$1:$J$29"}</definedName>
    <definedName name="djs" hidden="1">#REF!</definedName>
    <definedName name="dks" hidden="1">[89]HSA!#REF!</definedName>
    <definedName name="dkswksdu" localSheetId="6">#REF!</definedName>
    <definedName name="dkswksdu">#REF!</definedName>
    <definedName name="dmf" localSheetId="13">#REF!</definedName>
    <definedName name="dmf">#REF!</definedName>
    <definedName name="DMX2_1">#REF!</definedName>
    <definedName name="DocType">Word</definedName>
    <definedName name="Document_array">{"Book1"}</definedName>
    <definedName name="DOCUNO">#N/A</definedName>
    <definedName name="dol">[21]자금동향!#REF!</definedName>
    <definedName name="doll">[21]자금동향!#REF!</definedName>
    <definedName name="DOLLAR">#REF!</definedName>
    <definedName name="DOLLAR09">#REF!</definedName>
    <definedName name="DOM_COS">#N/A</definedName>
    <definedName name="DOM_SALE">#N/A</definedName>
    <definedName name="DOMSALE">#N/A</definedName>
    <definedName name="DS" hidden="1">{#N/A,#N/A,FALSE,"초도품";#N/A,#N/A,FALSE,"초도품 (2)";#N/A,#N/A,FALSE,"초도품 (3)";#N/A,#N/A,FALSE,"초도품 (4)";#N/A,#N/A,FALSE,"초도품 (5)";#N/A,#N/A,FALSE,"초도품 (6)"}</definedName>
    <definedName name="DSA" hidden="1">{#N/A,#N/A,FALSE,"을지 (4)";#N/A,#N/A,FALSE,"을지 (5)";#N/A,#N/A,FALSE,"을지 (6)"}</definedName>
    <definedName name="dsafsdf" hidden="1">{#N/A,#N/A,FALSE,"P.C.B"}</definedName>
    <definedName name="dsdf" hidden="1">{#N/A,#N/A,TRUE,"Summary";#N/A,#N/A,TRUE,"IS";#N/A,#N/A,TRUE,"Adj";#N/A,#N/A,TRUE,"BS";#N/A,#N/A,TRUE,"CF";#N/A,#N/A,TRUE,"Debt";#N/A,#N/A,TRUE,"IRR"}</definedName>
    <definedName name="dsfgsdgdf" localSheetId="6">#REF!</definedName>
    <definedName name="dsfgsdgdf">#REF!</definedName>
    <definedName name="dsfsf" hidden="1">{#N/A,#N/A,FALSE,"Aging Summary";#N/A,#N/A,FALSE,"Ratio Analysis";#N/A,#N/A,FALSE,"Test 120 Day Accts";#N/A,#N/A,FALSE,"Tickmarks"}</definedName>
    <definedName name="dsn" localSheetId="6">'[85]2000년'!#REF!</definedName>
    <definedName name="dsn">'[85]2000년'!#REF!</definedName>
    <definedName name="dsp" localSheetId="6">'[85]2000년'!#REF!</definedName>
    <definedName name="dsp">'[85]2000년'!#REF!</definedName>
    <definedName name="DSSR_설치내역1" localSheetId="6">[90]DSSR_설치내역1!#REF!</definedName>
    <definedName name="DSSR_설치내역1">[90]DSSR_설치내역1!#REF!</definedName>
    <definedName name="dsu" localSheetId="6">'[85]2000년'!#REF!</definedName>
    <definedName name="dsu">'[85]2000년'!#REF!</definedName>
    <definedName name="DTportion" localSheetId="6">#REF!</definedName>
    <definedName name="DTportion">#REF!</definedName>
    <definedName name="dud" hidden="1">{#N/A,#N/A,FALSE,"Aging Summary";#N/A,#N/A,FALSE,"Ratio Analysis";#N/A,#N/A,FALSE,"Test 120 Day Accts";#N/A,#N/A,FALSE,"Tickmarks"}</definedName>
    <definedName name="dwl" localSheetId="6">'[85]2000년'!#REF!</definedName>
    <definedName name="dwl">'[85]2000년'!#REF!</definedName>
    <definedName name="dwn" localSheetId="6">'[85]2000년'!#REF!</definedName>
    <definedName name="dwn">'[85]2000년'!#REF!</definedName>
    <definedName name="dwp" localSheetId="6">'[85]2000년'!#REF!</definedName>
    <definedName name="dwp">'[85]2000년'!#REF!</definedName>
    <definedName name="dwu" localSheetId="6">'[85]2000년'!#REF!</definedName>
    <definedName name="dwu">'[85]2000년'!#REF!</definedName>
    <definedName name="dww" localSheetId="6">'[85]2000년'!#REF!</definedName>
    <definedName name="dww">'[85]2000년'!#REF!</definedName>
    <definedName name="dㄴㄹㅇ" hidden="1">{#N/A,#N/A,FALSE,"Aging Summary";#N/A,#N/A,FALSE,"Ratio Analysis";#N/A,#N/A,FALSE,"Test 120 Day Accts";#N/A,#N/A,FALSE,"Tickmarks"}</definedName>
    <definedName name="E">[91]총괄표!$I$8</definedName>
    <definedName name="Earnings">#REF!</definedName>
    <definedName name="ede" hidden="1">{"'4월수지'!$A$1:$AE$45"}</definedName>
    <definedName name="eee" localSheetId="6">#REF!</definedName>
    <definedName name="eee">#REF!</definedName>
    <definedName name="eeee">[91]총괄표!$I$11</definedName>
    <definedName name="ekekeke">#REF!</definedName>
    <definedName name="ele" localSheetId="13">[92]한계원가!#REF!</definedName>
    <definedName name="ele">[93]한계원가!#REF!</definedName>
    <definedName name="Emst10">[94]Sheet2!$A$2:$M$37</definedName>
    <definedName name="End" localSheetId="6">#REF!</definedName>
    <definedName name="End">#REF!</definedName>
    <definedName name="endd" localSheetId="6">#REF!</definedName>
    <definedName name="endd">#REF!</definedName>
    <definedName name="enricoPrtTable" localSheetId="13">#REF!</definedName>
    <definedName name="enricoPrtTable">#REF!</definedName>
    <definedName name="eo" hidden="1">{#N/A,#N/A,FALSE,"BS";#N/A,#N/A,FALSE,"PL";#N/A,#N/A,FALSE,"처분";#N/A,#N/A,FALSE,"현금";#N/A,#N/A,FALSE,"매출";#N/A,#N/A,FALSE,"원가";#N/A,#N/A,FALSE,"경영"}</definedName>
    <definedName name="EOH">#N/A</definedName>
    <definedName name="EOH_UC">#N/A</definedName>
    <definedName name="EOHAMT">#N/A</definedName>
    <definedName name="EOHQTY">#N/A</definedName>
    <definedName name="ePromotionRate">[95]inputarea_ref!$R$11</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uity" localSheetId="6">#REF!</definedName>
    <definedName name="equity">#REF!</definedName>
    <definedName name="eqwaf" localSheetId="6">#REF!</definedName>
    <definedName name="eqwaf">#REF!</definedName>
    <definedName name="ER">'[61]INDIA-ML'!#REF!</definedName>
    <definedName name="erwweqr" hidden="1">'[96]Cost Reduction'!#REF!</definedName>
    <definedName name="EV__LASTREFTIME__" hidden="1">"2009-03-08 오후 5:17:54"</definedName>
    <definedName name="EWA" hidden="1">{#N/A,#N/A,FALSE,"초도품";#N/A,#N/A,FALSE,"초도품 (2)";#N/A,#N/A,FALSE,"초도품 (3)";#N/A,#N/A,FALSE,"초도품 (4)";#N/A,#N/A,FALSE,"초도품 (5)";#N/A,#N/A,FALSE,"초도품 (6)"}</definedName>
    <definedName name="EXC" localSheetId="13">#REF!</definedName>
    <definedName name="EXC">#REF!</definedName>
    <definedName name="ExchangeRatio">#REF!</definedName>
    <definedName name="EXHRATE">#N/A</definedName>
    <definedName name="EXP_COS">#N/A</definedName>
    <definedName name="EXP_SALE">#N/A</definedName>
    <definedName name="EXPSALE">#N/A</definedName>
    <definedName name="_xlnm.Extract" localSheetId="6">#REF!</definedName>
    <definedName name="_xlnm.Extract" localSheetId="12">#REF!</definedName>
    <definedName name="_xlnm.Extract" localSheetId="14">#REF!</definedName>
    <definedName name="_xlnm.Extract">#REF!</definedName>
    <definedName name="Extract_MI">'[61]INDIA-ML'!#REF!</definedName>
    <definedName name="F" localSheetId="6">#REF!</definedName>
    <definedName name="F">#REF!</definedName>
    <definedName name="F_19" localSheetId="6">#REF!</definedName>
    <definedName name="F_19">#REF!</definedName>
    <definedName name="F90M">'[97]FRP배관단가(만수)'!$B$15:$L$23</definedName>
    <definedName name="F90S" localSheetId="6">#REF!</definedName>
    <definedName name="F90S">#REF!</definedName>
    <definedName name="fa" localSheetId="6">#REF!</definedName>
    <definedName name="fa">#REF!</definedName>
    <definedName name="FAB">#N/A</definedName>
    <definedName name="FAB_I" localSheetId="13">#REF!</definedName>
    <definedName name="FAB_I">#REF!</definedName>
    <definedName name="FAB_O" localSheetId="13">#REF!</definedName>
    <definedName name="FAB_O">#REF!</definedName>
    <definedName name="fasdfadf" localSheetId="6">#REF!</definedName>
    <definedName name="fasdfadf">#REF!</definedName>
    <definedName name="fcttfctctc" localSheetId="6">#REF!</definedName>
    <definedName name="fcttfctctc">#REF!</definedName>
    <definedName name="FD" hidden="1">{#N/A,#N/A,FALSE,"Aging Summary";#N/A,#N/A,FALSE,"Ratio Analysis";#N/A,#N/A,FALSE,"Test 120 Day Accts";#N/A,#N/A,FALSE,"Tickmarks"}</definedName>
    <definedName name="FDD__SMT_CAPA_땤롊럒됟_" localSheetId="13">'[98]01월TTL'!#REF!</definedName>
    <definedName name="FDD__SMT_CAPA_땤롊럒됟_">'[98]01월TTL'!#REF!</definedName>
    <definedName name="FDF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dhfdhgfd" localSheetId="6">#REF!</definedName>
    <definedName name="fdhfdhgfd">#REF!</definedName>
    <definedName name="fdhgdfhdf" localSheetId="6">#REF!</definedName>
    <definedName name="fdhgdfhdf">#REF!</definedName>
    <definedName name="feee" hidden="1">{"'買掛金'!$J$6"}</definedName>
    <definedName name="FERRO">'[69]Price List'!$B$45:$E$47</definedName>
    <definedName name="ffd">#REF!</definedName>
    <definedName name="ffee" hidden="1">{"'買掛金'!$J$6"}</definedName>
    <definedName name="fff" localSheetId="6">#REF!</definedName>
    <definedName name="fff">#REF!</definedName>
    <definedName name="FFM">'[97]FRP배관단가(만수)'!$B$69:$L$72</definedName>
    <definedName name="FFS" localSheetId="6">#REF!</definedName>
    <definedName name="FFS">#REF!</definedName>
    <definedName name="ffte">'[31]운영 비용(Infra)-원가'!$B$1</definedName>
    <definedName name="FG">#REF!</definedName>
    <definedName name="FG015A">#REF!</definedName>
    <definedName name="FG016A">#REF!</definedName>
    <definedName name="FG017A">#REF!</definedName>
    <definedName name="FG093B">#REF!</definedName>
    <definedName name="FG116B">#REF!</definedName>
    <definedName name="FG173A">#REF!</definedName>
    <definedName name="FG22TBTB3RTDKDKDK" localSheetId="13">[99]차수!#REF!</definedName>
    <definedName name="FG22TBTB3RTDKDKDK">[99]차수!#REF!</definedName>
    <definedName name="FG332C">#REF!</definedName>
    <definedName name="FG46TBTB4RTDKDK" localSheetId="13">#REF!</definedName>
    <definedName name="FG46TBTB4RTDKDK">#REF!</definedName>
    <definedName name="fgdhdfhgdfhh" localSheetId="6">#REF!</definedName>
    <definedName name="fgdhdfhgdfhh">#REF!</definedName>
    <definedName name="fgf" hidden="1">{#N/A,#N/A,FALSE,"Aging Summary";#N/A,#N/A,FALSE,"Ratio Analysis";#N/A,#N/A,FALSE,"Test 120 Day Accts";#N/A,#N/A,FALSE,"Tickmarks"}</definedName>
    <definedName name="FGGG">#REF!</definedName>
    <definedName name="fgh" localSheetId="6">#REF!</definedName>
    <definedName name="fgh">#REF!</definedName>
    <definedName name="fghf" localSheetId="6">#REF!</definedName>
    <definedName name="fghf">#REF!</definedName>
    <definedName name="FGR53C11R63C11TB3RTCN" localSheetId="13">[100]유통망계획!#REF!</definedName>
    <definedName name="FGR53C11R63C11TB3RTCN">[101]유통망계획!#REF!</definedName>
    <definedName name="FGR6C8R8C8TB4RTCN" localSheetId="13">[100]유통망계획!#REF!</definedName>
    <definedName name="FGR6C8R8C8TB4RTCN">[101]유통망계획!#REF!</definedName>
    <definedName name="FGR6C9R8C9TB3RTCN" localSheetId="13">[100]유통망계획!#REF!</definedName>
    <definedName name="FGR6C9R8C9TB3RTCN">[101]유통망계획!#REF!</definedName>
    <definedName name="FGRKRKRKRKRKRKRKRKRKRKRKRKRKRKR" localSheetId="6">#REF!</definedName>
    <definedName name="FGRKRKRKRKRKRKRKRKRKRKRKRKRKRKR">#REF!</definedName>
    <definedName name="FGrkrkrkrkrkrkrktbtbsptbrt" localSheetId="6">[102]TEL!#REF!</definedName>
    <definedName name="FGrkrkrkrkrkrkrktbtbsptbrt">[102]TEL!#REF!</definedName>
    <definedName name="FGrkrktbtb5rtdk" localSheetId="6">#REF!</definedName>
    <definedName name="FGrkrktbtb5rtdk">#REF!</definedName>
    <definedName name="FGSOUTMP">#N/A</definedName>
    <definedName name="FGSOUTPP">#N/A</definedName>
    <definedName name="FieldAnchor">#REF!</definedName>
    <definedName name="fila" hidden="1">{#N/A,#N/A,FALSE,"채권채무";#N/A,#N/A,FALSE,"control sheet"}</definedName>
    <definedName name="fila_a" hidden="1">{#N/A,#N/A,FALSE,"채권채무";#N/A,#N/A,FALSE,"control sheet"}</definedName>
    <definedName name="FILL" hidden="1">#REF!</definedName>
    <definedName name="financials" localSheetId="6">#REF!</definedName>
    <definedName name="financials">#REF!</definedName>
    <definedName name="FINDATE">#REF!</definedName>
    <definedName name="findingss" hidden="1">{#N/A,#N/A,FALSE,"Aging Summary";#N/A,#N/A,FALSE,"Ratio Analysis";#N/A,#N/A,FALSE,"Test 120 Day Accts";#N/A,#N/A,FALSE,"Tickmarks"}</definedName>
    <definedName name="FIRR" localSheetId="13">#REF!</definedName>
    <definedName name="FIRR">#REF!</definedName>
    <definedName name="FIRR분석" localSheetId="13">#REF!</definedName>
    <definedName name="FIRR분석">#REF!</definedName>
    <definedName name="fj">'[103]Cost Reduction'!#REF!</definedName>
    <definedName name="fjalaslaslfasllaa" hidden="1">{#N/A,#N/A,FALSE,"을지 (4)";#N/A,#N/A,FALSE,"을지 (5)";#N/A,#N/A,FALSE,"을지 (6)"}</definedName>
    <definedName name="fjdi0s" hidden="1">'[104]제조원가(확인)'!#REF!</definedName>
    <definedName name="fkfj" hidden="1">#REF!</definedName>
    <definedName name="FKFK">#REF!</definedName>
    <definedName name="FLM">'[97]FRP배관단가(만수)'!$B$61:$L$67</definedName>
    <definedName name="floor_step1" localSheetId="6">#REF!</definedName>
    <definedName name="floor_step1">#REF!</definedName>
    <definedName name="floor_step2" localSheetId="6">#REF!</definedName>
    <definedName name="floor_step2">#REF!</definedName>
    <definedName name="FLOOR_SUPPORT">'[55]PAINT(JO)'!$C$11:$L$11</definedName>
    <definedName name="FLS" localSheetId="6">#REF!</definedName>
    <definedName name="FLS">#REF!</definedName>
    <definedName name="FormOfCons">#REF!</definedName>
    <definedName name="FORMOSA">'[68]Price List'!$B$99:$E$101</definedName>
    <definedName name="FPM">'[97]FRP배관단가(만수)'!$B$4:$L$13</definedName>
    <definedName name="FPS" localSheetId="6">#REF!</definedName>
    <definedName name="FPS">#REF!</definedName>
    <definedName name="FREDM">'[97]FRP배관단가(만수)'!$B$44:$L$59</definedName>
    <definedName name="FREDS" localSheetId="6">#REF!</definedName>
    <definedName name="FREDS">#REF!</definedName>
    <definedName name="FRT_INS" localSheetId="6">'[55]PAINT(JO)'!#REF!</definedName>
    <definedName name="FRT_INS">'[55]PAINT(JO)'!#REF!</definedName>
    <definedName name="FRT_INS_AMOUNT" localSheetId="6">'[55]PAINT(JO)'!#REF!</definedName>
    <definedName name="FRT_INS_AMOUNT">'[55]PAINT(JO)'!#REF!</definedName>
    <definedName name="FRT_INS11">'[55]PAINT(JO)'!$K$33</definedName>
    <definedName name="FRT_INS2" localSheetId="6">'[55]BULK ATTACH'!#REF!</definedName>
    <definedName name="FRT_INS2">'[55]BULK ATTACH'!#REF!</definedName>
    <definedName name="fs" localSheetId="6">#REF!</definedName>
    <definedName name="fs">#REF!</definedName>
    <definedName name="FTM">'[97]FRP배관단가(만수)'!$B$26:$L$42</definedName>
    <definedName name="FTS" localSheetId="6">#REF!</definedName>
    <definedName name="FTS">#REF!</definedName>
    <definedName name="fwqeffasv" localSheetId="6">#REF!</definedName>
    <definedName name="fwqeffasv">#REF!</definedName>
    <definedName name="FX" localSheetId="6">#REF!</definedName>
    <definedName name="FX">#REF!</definedName>
    <definedName name="FYE">[57]Inputs!$D$15</definedName>
    <definedName name="fyhjhhij" localSheetId="6">#REF!</definedName>
    <definedName name="fyhjhhij">#REF!</definedName>
    <definedName name="F댐M">'[97]FRP배관단가(만수)'!$B$74:$L$78</definedName>
    <definedName name="F댐S" localSheetId="6">#REF!</definedName>
    <definedName name="F댐S">#REF!</definedName>
    <definedName name="F후M">'[97]FRP배관단가(만수)'!$B$80:$L$84</definedName>
    <definedName name="F후S" localSheetId="6">#REF!</definedName>
    <definedName name="F후S">#REF!</definedName>
    <definedName name="G" localSheetId="6">#REF!</definedName>
    <definedName name="G" localSheetId="13">'[105]7682LA SKD(12.4)'!#REF!</definedName>
    <definedName name="G">#REF!</definedName>
    <definedName name="G_F3">[62]GF3!$A$3:$A$179</definedName>
    <definedName name="G_TOTAL">'[55]PAINT(JO)'!$L$32</definedName>
    <definedName name="gbhiblbtl" localSheetId="6">#REF!</definedName>
    <definedName name="gbhiblbtl">#REF!</definedName>
    <definedName name="GCJK" localSheetId="6">#REF!</definedName>
    <definedName name="GCJK">#REF!</definedName>
    <definedName name="gfgdfg" hidden="1">[106]차액보증!#REF!</definedName>
    <definedName name="gfgfhngh" localSheetId="6">#REF!</definedName>
    <definedName name="gfgfhngh">#REF!</definedName>
    <definedName name="gfs" hidden="1">#REF!</definedName>
    <definedName name="gg" hidden="1">{#N/A,#N/A,TRUE,"Summary";#N/A,#N/A,TRUE,"IS";#N/A,#N/A,TRUE,"Adj";#N/A,#N/A,TRUE,"BS";#N/A,#N/A,TRUE,"CF";#N/A,#N/A,TRUE,"Debt";#N/A,#N/A,TRUE,"IRR"}</definedName>
    <definedName name="GGG" localSheetId="1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1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gg">'[107]70'!#REF!</definedName>
    <definedName name="gh" localSheetId="6">#REF!</definedName>
    <definedName name="gh">#REF!</definedName>
    <definedName name="ghg" localSheetId="6">#REF!</definedName>
    <definedName name="ghg">#REF!</definedName>
    <definedName name="ghghghgghhjh" localSheetId="6">#REF!</definedName>
    <definedName name="ghghghgghhjh">#REF!</definedName>
    <definedName name="GHJ">'[61]INDIA-ML'!#REF!</definedName>
    <definedName name="GIMOK">#N/A</definedName>
    <definedName name="GMJK" localSheetId="6">#REF!</definedName>
    <definedName name="GMJK">#REF!</definedName>
    <definedName name="Gold" localSheetId="6">#REF!</definedName>
    <definedName name="Gold">#REF!</definedName>
    <definedName name="grew" hidden="1">#REF!</definedName>
    <definedName name="GUBUN">#N/A</definedName>
    <definedName name="Gucci" localSheetId="12" hidden="1">{"'Desktop Inventory 현황'!$B$2:$O$35"}</definedName>
    <definedName name="Gucci" localSheetId="14" hidden="1">{"'Desktop Inventory 현황'!$B$2:$O$35"}</definedName>
    <definedName name="Gucci" hidden="1">{"'Desktop Inventory 현황'!$B$2:$O$35"}</definedName>
    <definedName name="gusg" hidden="1">{#N/A,#N/A,TRUE,"Summary";#N/A,#N/A,TRUE,"IS";#N/A,#N/A,TRUE,"Adj";#N/A,#N/A,TRUE,"BS";#N/A,#N/A,TRUE,"CF";#N/A,#N/A,TRUE,"Debt";#N/A,#N/A,TRUE,"IRR"}</definedName>
    <definedName name="H"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20_Q" localSheetId="6">#REF!</definedName>
    <definedName name="H_20_Q">#REF!</definedName>
    <definedName name="H_40_Q" localSheetId="6">#REF!</definedName>
    <definedName name="H_40_Q">#REF!</definedName>
    <definedName name="han" hidden="1">#REF!</definedName>
    <definedName name="HANSAN">'[68]Price List'!$B$129:$E$135</definedName>
    <definedName name="HARBOR">'[74]Price List'!$B$365:$E$368</definedName>
    <definedName name="hb">'[108]unix-factor'!$E$3</definedName>
    <definedName name="hdfghdfhg" localSheetId="6">#REF!</definedName>
    <definedName name="hdfghdfhg">#REF!</definedName>
    <definedName name="HDS" hidden="1">#REF!</definedName>
    <definedName name="Health" localSheetId="12" hidden="1">{"'Desktop Inventory 현황'!$B$2:$O$35"}</definedName>
    <definedName name="Health" localSheetId="14" hidden="1">{"'Desktop Inventory 현황'!$B$2:$O$35"}</definedName>
    <definedName name="Health" hidden="1">{"'Desktop Inventory 현황'!$B$2:$O$35"}</definedName>
    <definedName name="HFEF" hidden="1">#REF!</definedName>
    <definedName name="hfghdh" localSheetId="6">#REF!</definedName>
    <definedName name="hfghdh">#REF!</definedName>
    <definedName name="hfhgh" localSheetId="6">#REF!</definedName>
    <definedName name="hfhgh">#REF!</definedName>
    <definedName name="hg">'[108]unix-factor'!$C$3</definedName>
    <definedName name="HGFS" hidden="1">#REF!</definedName>
    <definedName name="hgr" hidden="1">#REF!</definedName>
    <definedName name="hh">#REF!</definedName>
    <definedName name="hhh" localSheetId="6">#REF!</definedName>
    <definedName name="hhh">#REF!</definedName>
    <definedName name="HHTA">'[109]Price List'!$B$60:$E$61</definedName>
    <definedName name="HICOUT">#N/A</definedName>
    <definedName name="HistoricalHomeCell" localSheetId="6">#REF!</definedName>
    <definedName name="HistoricalHomeCell">#REF!</definedName>
    <definedName name="HistoryEnd" localSheetId="6">#REF!</definedName>
    <definedName name="HistoryEnd">#REF!</definedName>
    <definedName name="HistoryStart" localSheetId="6">#REF!</definedName>
    <definedName name="HistoryStart">#REF!</definedName>
    <definedName name="HITACHI">'[68]Price List'!$B$5:$E$6</definedName>
    <definedName name="hjhjhjhjhjh" localSheetId="6">#REF!</definedName>
    <definedName name="hjhjhjhjhjh">#REF!</definedName>
    <definedName name="HJKOL" hidden="1">#REF!</definedName>
    <definedName name="HKJJB">'[110]미지급이자(분쟁대상)'!$Q$192</definedName>
    <definedName name="HOSIDEN_COR">'[18]#REF'!$B$135</definedName>
    <definedName name="HOSIDENCOR">'[18]#REF'!$B$112</definedName>
    <definedName name="Housekeeping" localSheetId="12" hidden="1">{"'Desktop Inventory 현황'!$B$2:$O$35"}</definedName>
    <definedName name="Housekeeping" localSheetId="14" hidden="1">{"'Desktop Inventory 현황'!$B$2:$O$35"}</definedName>
    <definedName name="Housekeeping" hidden="1">{"'Desktop Inventory 현황'!$B$2:$O$35"}</definedName>
    <definedName name="HP_5" localSheetId="6">#REF!</definedName>
    <definedName name="HP_5">#REF!</definedName>
    <definedName name="HP_6" localSheetId="6">#REF!</definedName>
    <definedName name="HP_6">#REF!</definedName>
    <definedName name="hp_7" localSheetId="6">#REF!</definedName>
    <definedName name="hp_7">#REF!</definedName>
    <definedName name="HP_rate" localSheetId="6">#REF!</definedName>
    <definedName name="HP_rate">#REF!</definedName>
    <definedName name="hrd" hidden="1">#REF!</definedName>
    <definedName name="hs">'[108]unix-factor'!$D$3</definedName>
    <definedName name="HTML_CodePage" hidden="1">949</definedName>
    <definedName name="HTML_Control" localSheetId="12" hidden="1">{"'보고양식'!$A$58:$K$111"}</definedName>
    <definedName name="HTML_Control" localSheetId="14"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'[111]제조원가(확인)'!#REF!</definedName>
    <definedName name="hugugguugu" localSheetId="6" hidden="1">#REF!</definedName>
    <definedName name="hugugguugu" hidden="1">#REF!</definedName>
    <definedName name="huhuhhuh" localSheetId="6">#REF!</definedName>
    <definedName name="huhuhhuh">#REF!</definedName>
    <definedName name="HUI" hidden="1">#REF!</definedName>
    <definedName name="HW_rate" localSheetId="6">#REF!</definedName>
    <definedName name="HW_rate">#REF!</definedName>
    <definedName name="HW_rate2" localSheetId="6">#REF!</definedName>
    <definedName name="HW_rate2">#REF!</definedName>
    <definedName name="hyang" localSheetId="6">#REF!</definedName>
    <definedName name="hyang">#REF!</definedName>
    <definedName name="i">[112]DS_1999!$H$4</definedName>
    <definedName name="IBP">'[65]Price List'!$B$138:$E$139</definedName>
    <definedName name="IC.ADP0" localSheetId="13">#REF!</definedName>
    <definedName name="IC.ADP0">#REF!</definedName>
    <definedName name="IC.ADP1" localSheetId="13">#REF!</definedName>
    <definedName name="IC.ADP1">#REF!</definedName>
    <definedName name="IC.Aggregate0" localSheetId="13">#REF!</definedName>
    <definedName name="IC.Aggregate0">#REF!</definedName>
    <definedName name="IC.Aggregate1" localSheetId="13">#REF!</definedName>
    <definedName name="IC.Aggregate1">#REF!</definedName>
    <definedName name="IC.Bonds0" localSheetId="13">#REF!</definedName>
    <definedName name="IC.Bonds0">#REF!</definedName>
    <definedName name="IC.Bonds1" localSheetId="13">#REF!</definedName>
    <definedName name="IC.Bonds1">#REF!</definedName>
    <definedName name="IC.Compustat1" localSheetId="13">#REF!</definedName>
    <definedName name="IC.Compustat1">#REF!</definedName>
    <definedName name="IC.IBESD0" localSheetId="13">#REF!</definedName>
    <definedName name="IC.IBESD0">#REF!</definedName>
    <definedName name="IC.IBESD1" localSheetId="13">#REF!</definedName>
    <definedName name="IC.IBESD1">#REF!</definedName>
    <definedName name="IC.ILX0" localSheetId="13">#REF!</definedName>
    <definedName name="IC.ILX0">#REF!</definedName>
    <definedName name="IC.ILX1" localSheetId="13">#REF!</definedName>
    <definedName name="IC.ILX1">#REF!</definedName>
    <definedName name="IC.LOB0" localSheetId="13">#REF!</definedName>
    <definedName name="IC.LOB0">#REF!</definedName>
    <definedName name="IC.LOB1" localSheetId="13">#REF!</definedName>
    <definedName name="IC.LOB1">#REF!</definedName>
    <definedName name="IC.MerBonds0" localSheetId="13">#REF!</definedName>
    <definedName name="IC.MerBonds0">#REF!</definedName>
    <definedName name="IC.MerBonds1" localSheetId="13">#REF!</definedName>
    <definedName name="IC.MerBonds1">#REF!</definedName>
    <definedName name="IC.Notes0" localSheetId="13">#REF!</definedName>
    <definedName name="IC.Notes0">#REF!</definedName>
    <definedName name="IC.Notes1" localSheetId="13">#REF!</definedName>
    <definedName name="IC.Notes1">#REF!</definedName>
    <definedName name="IC.Price0" localSheetId="13">#REF!</definedName>
    <definedName name="IC.Price0">#REF!</definedName>
    <definedName name="IC.Price1" localSheetId="13">#REF!</definedName>
    <definedName name="IC.Price1">#REF!</definedName>
    <definedName name="IC.ResAnnual0" localSheetId="13">#REF!</definedName>
    <definedName name="IC.ResAnnual0">#REF!</definedName>
    <definedName name="IC.ResAnnual1" localSheetId="13">#REF!</definedName>
    <definedName name="IC.ResAnnual1">#REF!</definedName>
    <definedName name="IC.Research0" localSheetId="13">#REF!</definedName>
    <definedName name="IC.Research0">#REF!</definedName>
    <definedName name="IC.Research1" localSheetId="13">#REF!</definedName>
    <definedName name="IC.Research1">#REF!</definedName>
    <definedName name="IC.RTNews0" localSheetId="13">#REF!</definedName>
    <definedName name="IC.RTNews0">#REF!</definedName>
    <definedName name="IC.RTNews1" localSheetId="13">#REF!</definedName>
    <definedName name="IC.RTNews1">#REF!</definedName>
    <definedName name="IC.Stocks0" localSheetId="13">#REF!</definedName>
    <definedName name="IC.Stocks0">#REF!</definedName>
    <definedName name="IC.Stocks1" localSheetId="13">#REF!</definedName>
    <definedName name="IC.Stocks1">#REF!</definedName>
    <definedName name="IC.Telerate0" localSheetId="13">#REF!</definedName>
    <definedName name="IC.Telerate0">#REF!</definedName>
    <definedName name="IC.Telerate1" localSheetId="13">#REF!</definedName>
    <definedName name="IC.Telerate1">#REF!</definedName>
    <definedName name="IC.Utility0" localSheetId="13">#REF!</definedName>
    <definedName name="IC.Utility0">#REF!</definedName>
    <definedName name="IC.Utility1" localSheetId="13">#REF!</definedName>
    <definedName name="IC.Utility1">#REF!</definedName>
    <definedName name="IC.WrldScope0" localSheetId="13">#REF!</definedName>
    <definedName name="IC.WrldScope0">#REF!</definedName>
    <definedName name="IC.WrldScope1" localSheetId="13">#REF!</definedName>
    <definedName name="IC.WrldScope1">#REF!</definedName>
    <definedName name="id">[113]Id!$A$3:$BD$202</definedName>
    <definedName name="IDF직노">#REF!</definedName>
    <definedName name="iiiiii" hidden="1">#REF!</definedName>
    <definedName name="IIIIIWDIPOGF">'[2]CD-실적'!#REF!</definedName>
    <definedName name="IJHY" hidden="1">[114]제조원가!#REF!</definedName>
    <definedName name="IL">#REF!</definedName>
    <definedName name="ilch">[115]ilch!$A$3:$M$25</definedName>
    <definedName name="IN_TAMT">#N/A</definedName>
    <definedName name="IN_TOTAL">#N/A</definedName>
    <definedName name="IN_TQTY">#N/A</definedName>
    <definedName name="IN_UC">#N/A</definedName>
    <definedName name="INABATA">'[68]Price List'!$B$7:$E$13</definedName>
    <definedName name="INAMT">#N/A</definedName>
    <definedName name="INC" localSheetId="6">#REF!</definedName>
    <definedName name="INC">#REF!</definedName>
    <definedName name="income" localSheetId="6">#REF!</definedName>
    <definedName name="income">#REF!</definedName>
    <definedName name="index" localSheetId="6">#REF!</definedName>
    <definedName name="index">#REF!</definedName>
    <definedName name="Index_area_multied" localSheetId="6">#REF!</definedName>
    <definedName name="Index_area_multied">#REF!</definedName>
    <definedName name="INETOTHER">[116]산자3!#REF!</definedName>
    <definedName name="INETPPE">[116]산자3!#REF!</definedName>
    <definedName name="INFINITY">'[117]Price List'!$B$171:$E$172</definedName>
    <definedName name="INLAND">'[68]Price List'!$B$111:$E$124</definedName>
    <definedName name="INPUT">#REF!</definedName>
    <definedName name="INQTY">#N/A</definedName>
    <definedName name="Insert" localSheetId="6">#REF!</definedName>
    <definedName name="Insert">#REF!</definedName>
    <definedName name="Int_rate">'[118]DS-최종'!$J$4</definedName>
    <definedName name="Int_rate_2">'[119]DS-장비'!$J$4</definedName>
    <definedName name="Int_rate2" localSheetId="6">#REF!</definedName>
    <definedName name="Int_rate2">#REF!</definedName>
    <definedName name="Int_rate3" localSheetId="6">#REF!</definedName>
    <definedName name="Int_rate3">#REF!</definedName>
    <definedName name="Interest_rate" localSheetId="6">[120]장비사용료!#REF!</definedName>
    <definedName name="Interest_rate">[120]장비사용료!#REF!</definedName>
    <definedName name="interest1" localSheetId="6">#REF!</definedName>
    <definedName name="interest1" localSheetId="12">#REF!</definedName>
    <definedName name="interest1">#REF!</definedName>
    <definedName name="interest2" localSheetId="6">#REF!</definedName>
    <definedName name="interest2" localSheetId="12">#REF!</definedName>
    <definedName name="interest2">#REF!</definedName>
    <definedName name="interestoverall" hidden="1">{#N/A,#N/A,FALSE,"Aging Summary";#N/A,#N/A,FALSE,"Ratio Analysis";#N/A,#N/A,FALSE,"Test 120 Day Accts";#N/A,#N/A,FALSE,"Tickmarks"}</definedName>
    <definedName name="interstrate" localSheetId="6">#REF!</definedName>
    <definedName name="interstrate">#REF!</definedName>
    <definedName name="INTRISSNO">#N/A</definedName>
    <definedName name="INTRRATE">#N/A</definedName>
    <definedName name="IR" localSheetId="6">[42]전체실적!#REF!</definedName>
    <definedName name="IR">[42]전체실적!#REF!</definedName>
    <definedName name="IS">#REF!</definedName>
    <definedName name="isac_adm">[76]factor!$C$106</definedName>
    <definedName name="isac_dc">[76]factor!$C$105</definedName>
    <definedName name="isac_ds">[76]factor!$C$103</definedName>
    <definedName name="isac_hw">[76]factor!$C$111</definedName>
    <definedName name="isac_labor">[76]factor!$C$113</definedName>
    <definedName name="isac_nw">[76]factor!$C$104</definedName>
    <definedName name="isac_op">[76]factor!$C$114</definedName>
    <definedName name="isac_sw">[76]factor!$C$112</definedName>
    <definedName name="IT_intrate" localSheetId="6">#REF!</definedName>
    <definedName name="IT_intrate">#REF!</definedName>
    <definedName name="IT_period" localSheetId="6">#REF!</definedName>
    <definedName name="IT_period">#REF!</definedName>
    <definedName name="IVC">'[68]Price List'!$B$28:$E$36</definedName>
    <definedName name="IWAI">'[121]Price List'!$B$142:$E$143</definedName>
    <definedName name="IWATA">'[68]Price List'!$B$71:$E$74</definedName>
    <definedName name="J" localSheetId="6">#REF!</definedName>
    <definedName name="J">#REF!</definedName>
    <definedName name="JAN">[122]공조생기!#REF!,[122]공조생기!#REF!</definedName>
    <definedName name="jdhd" hidden="1">{#N/A,#N/A,FALSE,"BS";#N/A,#N/A,FALSE,"PL";#N/A,#N/A,FALSE,"A";#N/A,#N/A,FALSE,"B";#N/A,#N/A,FALSE,"B1";#N/A,#N/A,FALSE,"C";#N/A,#N/A,FALSE,"C1";#N/A,#N/A,FALSE,"C2";#N/A,#N/A,FALSE,"D";#N/A,#N/A,FALSE,"E";#N/A,#N/A,FALSE,"F";#N/A,#N/A,FALSE,"AA";#N/A,#N/A,FALSE,"BB";#N/A,#N/A,FALSE,"CC";#N/A,#N/A,FALSE,"DD";#N/A,#N/A,FALSE,"EE";#N/A,#N/A,FALSE,"FF";#N/A,#N/A,FALSE,"PL10";#N/A,#N/A,FALSE,"PL20";#N/A,#N/A,FALSE,"PL30"}</definedName>
    <definedName name="JDK" hidden="1">{#N/A,#N/A,FALSE,"Aging Summary";#N/A,#N/A,FALSE,"Ratio Analysis";#N/A,#N/A,FALSE,"Test 120 Day Accts";#N/A,#N/A,FALSE,"Tickmarks"}</definedName>
    <definedName name="jeld" hidden="1">{#N/A,#N/A,FALSE,"Sheet5"}</definedName>
    <definedName name="jf" hidden="1">#REF!</definedName>
    <definedName name="jfafdsa">[123]CompanyInput!$D$60:$W$117</definedName>
    <definedName name="jfc" hidden="1">#REF!</definedName>
    <definedName name="jgjgj">[124]실적관리!$A$1</definedName>
    <definedName name="JGR" hidden="1">#REF!</definedName>
    <definedName name="JH">[125]정부노임단가!$A$5:$F$215</definedName>
    <definedName name="jhbjkhkj" hidden="1">{#N/A,#N/A,TRUE,"Summary";#N/A,#N/A,TRUE,"IS";#N/A,#N/A,TRUE,"Adj";#N/A,#N/A,TRUE,"BS";#N/A,#N/A,TRUE,"CF";#N/A,#N/A,TRUE,"Debt";#N/A,#N/A,TRUE,"IRR"}</definedName>
    <definedName name="jhjhghffg" localSheetId="6">#REF!</definedName>
    <definedName name="jhjhghffg">#REF!</definedName>
    <definedName name="JIM" hidden="1">{#N/A,#N/A,FALSE,"Sheet5"}</definedName>
    <definedName name="JJ">'[61]INDIA-ML'!#REF!</definedName>
    <definedName name="JJJ">'[61]INDIA-ML'!#REF!</definedName>
    <definedName name="JJJJ" hidden="1">[114]제조원가!#REF!</definedName>
    <definedName name="jklee" hidden="1">{#N/A,#N/A,FALSE,"Aging Summary";#N/A,#N/A,FALSE,"Ratio Analysis";#N/A,#N/A,FALSE,"Test 120 Day Accts";#N/A,#N/A,FALSE,"Tickmarks"}</definedName>
    <definedName name="jo">'[103]Cost Reduction'!#REF!</definedName>
    <definedName name="JS">'[126]Price List'!$B$441:$E$443</definedName>
    <definedName name="JSCODE">#N/A</definedName>
    <definedName name="jul">[127]jan!$A$7</definedName>
    <definedName name="JUMBOLON">'[128]Price List'!$B$504:$E$506</definedName>
    <definedName name="JUU" hidden="1">#REF!</definedName>
    <definedName name="JV" localSheetId="6">#REF!</definedName>
    <definedName name="JV">#REF!</definedName>
    <definedName name="K" localSheetId="1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1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_com" localSheetId="13">[129]MRS세부!#REF!</definedName>
    <definedName name="k_com">[129]MRS세부!#REF!</definedName>
    <definedName name="k_dcs" localSheetId="13">[129]MRS세부!#REF!</definedName>
    <definedName name="k_dcs">[129]MRS세부!#REF!</definedName>
    <definedName name="k_pcb" localSheetId="13">[129]MRS세부!#REF!</definedName>
    <definedName name="k_pcb">[129]MRS세부!#REF!</definedName>
    <definedName name="k_pcs" localSheetId="13">[129]MRS세부!#REF!</definedName>
    <definedName name="k_pcs">[129]MRS세부!#REF!</definedName>
    <definedName name="k_pstn" localSheetId="13">[129]MRS세부!#REF!</definedName>
    <definedName name="k_pstn">[129]MRS세부!#REF!</definedName>
    <definedName name="k_psys" localSheetId="13">[129]MRS세부!#REF!</definedName>
    <definedName name="k_psys">[129]MRS세부!#REF!</definedName>
    <definedName name="k_sale" localSheetId="13">[129]MRS세부!#REF!</definedName>
    <definedName name="k_sale">[129]MRS세부!#REF!</definedName>
    <definedName name="k_spcs" localSheetId="13">[129]MRS세부!#REF!</definedName>
    <definedName name="k_spcs">[129]MRS세부!#REF!</definedName>
    <definedName name="k_term">[76]factor!$C$8</definedName>
    <definedName name="k_trs" localSheetId="13">[129]MRS세부!#REF!</definedName>
    <definedName name="k_trs">[129]MRS세부!#REF!</definedName>
    <definedName name="k_wll" localSheetId="13">[129]MRS세부!#REF!</definedName>
    <definedName name="k_wll">[129]MRS세부!#REF!</definedName>
    <definedName name="KACr95">#REF!</definedName>
    <definedName name="KACr96">#REF!</definedName>
    <definedName name="KACr97">#REF!</definedName>
    <definedName name="KACr98">[130]WBS98!$K$1:$K$65536</definedName>
    <definedName name="KACr98.10">#REF!</definedName>
    <definedName name="KACr98.11">#REF!</definedName>
    <definedName name="KADr95">#REF!</definedName>
    <definedName name="KADr96">#REF!</definedName>
    <definedName name="KADr97">#REF!</definedName>
    <definedName name="KADr98">#REF!</definedName>
    <definedName name="KADr98.10">#REF!</definedName>
    <definedName name="KADr98.11">#REF!</definedName>
    <definedName name="KANEMATSU">'[68]Price List'!$B$14:$E$16</definedName>
    <definedName name="KC" hidden="1">{#N/A,#N/A,FALSE,"을지 (4)";#N/A,#N/A,FALSE,"을지 (5)";#N/A,#N/A,FALSE,"을지 (6)"}</definedName>
    <definedName name="kcftkkvkv" localSheetId="6">#REF!</definedName>
    <definedName name="kcftkkvkv">#REF!</definedName>
    <definedName name="KDKD" localSheetId="6">#REF!</definedName>
    <definedName name="KDKD">#REF!</definedName>
    <definedName name="KEY" hidden="1">#REF!</definedName>
    <definedName name="KFJG">#REF!</definedName>
    <definedName name="KG">'[55]PAINT(JO)'!$D$8:$D$31</definedName>
    <definedName name="KGaap95">#REF!</definedName>
    <definedName name="KGaap96">#REF!</definedName>
    <definedName name="KGaap97">#REF!</definedName>
    <definedName name="KGaap98">#REF!</definedName>
    <definedName name="KGaap98.10">#REF!</definedName>
    <definedName name="KGaap98.11">#REF!</definedName>
    <definedName name="khjgy" hidden="1">#REF!</definedName>
    <definedName name="KIM" hidden="1">{#N/A,#N/A,FALSE,"A장";#N/A,#N/A,FALSE,"B장"}</definedName>
    <definedName name="KJH">'[61]INDIA-ML'!#REF!</definedName>
    <definedName name="KK" localSheetId="13">#REF!</definedName>
    <definedName name="kk">#REF!</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 hidden="1">{#N/A,#N/A,FALSE,"BS";#N/A,#N/A,FALSE,"PL";#N/A,#N/A,FALSE,"처분";#N/A,#N/A,FALSE,"현금";#N/A,#N/A,FALSE,"매출";#N/A,#N/A,FALSE,"원가";#N/A,#N/A,FALSE,"경영"}</definedName>
    <definedName name="kljilinl" localSheetId="6">#REF!</definedName>
    <definedName name="kljilinl">#REF!</definedName>
    <definedName name="KN" hidden="1">{#N/A,#N/A,FALSE,"을지 (4)";#N/A,#N/A,FALSE,"을지 (5)";#N/A,#N/A,FALSE,"을지 (6)"}</definedName>
    <definedName name="KUMAEK">#N/A</definedName>
    <definedName name="kuyu" hidden="1">#REF!</definedName>
    <definedName name="kyf" hidden="1">#REF!</definedName>
    <definedName name="KYNGSAYL">[131]!KYNGSAYL</definedName>
    <definedName name="KYOMEX">'[121]Price List'!$B$144:$E$145</definedName>
    <definedName name="l" localSheetId="6">'[85]2000년'!#REF!</definedName>
    <definedName name="l">'[85]2000년'!#REF!</definedName>
    <definedName name="la" localSheetId="6">#REF!</definedName>
    <definedName name="la">#REF!</definedName>
    <definedName name="labor" localSheetId="6">#REF!</definedName>
    <definedName name="labor">#REF!</definedName>
    <definedName name="lan" localSheetId="6">'[85]2000년'!#REF!</definedName>
    <definedName name="lan">'[85]2000년'!#REF!</definedName>
    <definedName name="Lan_Cate_No" localSheetId="6">'[132]Oper Amount'!#REF!</definedName>
    <definedName name="Lan_Cate_No">'[132]Oper Amount'!#REF!</definedName>
    <definedName name="land" localSheetId="6">#REF!</definedName>
    <definedName name="land">#REF!</definedName>
    <definedName name="lb">'[108]unix-factor'!$E$4</definedName>
    <definedName name="LBO">[57]Inputs!$D$7</definedName>
    <definedName name="LEASEIN" localSheetId="6">#REF!</definedName>
    <definedName name="LEASEIN">#REF!</definedName>
    <definedName name="leaseintrate" localSheetId="6">#REF!</definedName>
    <definedName name="leaseintrate">#REF!</definedName>
    <definedName name="LEASEOUT" localSheetId="6">#REF!</definedName>
    <definedName name="LEASEOUT">#REF!</definedName>
    <definedName name="LEASEPERIOD" localSheetId="6">#REF!</definedName>
    <definedName name="LEASEPERIOD">#REF!</definedName>
    <definedName name="LEASERATE" localSheetId="6">#REF!</definedName>
    <definedName name="LEASERATE">#REF!</definedName>
    <definedName name="lee" hidden="1">{#N/A,#N/A,FALSE,"Sheet5"}</definedName>
    <definedName name="LEFT" localSheetId="6">#REF!</definedName>
    <definedName name="LEFT">#REF!</definedName>
    <definedName name="LEFT1" localSheetId="6">#REF!</definedName>
    <definedName name="LEFT1">#REF!</definedName>
    <definedName name="LeSportsac" localSheetId="6">#REF!:_RjC2</definedName>
    <definedName name="LeSportsac">#REF!:_RjC2</definedName>
    <definedName name="lg">'[108]unix-factor'!$C$4</definedName>
    <definedName name="LIKELY">[133]매출!$DJ$1:$FJ$65536</definedName>
    <definedName name="LINE검토2" hidden="1">{#N/A,#N/A,TRUE,"Y생산";#N/A,#N/A,TRUE,"Y판매";#N/A,#N/A,TRUE,"Y총물량";#N/A,#N/A,TRUE,"Y능력";#N/A,#N/A,TRUE,"YKD"}</definedName>
    <definedName name="List" localSheetId="6">#REF!</definedName>
    <definedName name="List">#REF!</definedName>
    <definedName name="ljh" hidden="1">{#N/A,#N/A,FALSE,"Sheet5"}</definedName>
    <definedName name="LK" localSheetId="13">#REF!</definedName>
    <definedName name="LK">#REF!</definedName>
    <definedName name="LKJ" hidden="1">{#N/A,#N/A,FALSE,"을지 (4)";#N/A,#N/A,FALSE,"을지 (5)";#N/A,#N/A,FALSE,"을지 (6)"}</definedName>
    <definedName name="lkjjkhhhh" localSheetId="6" hidden="1">#REF!</definedName>
    <definedName name="lkjjkhhhh" hidden="1">#REF!</definedName>
    <definedName name="LL" localSheetId="13">#REF!</definedName>
    <definedName name="ll" hidden="1">'[111]제조원가(확인)'!#REF!</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oansLookup">#REF!</definedName>
    <definedName name="LOTNO">#N/A</definedName>
    <definedName name="ls">'[108]unix-factor'!$D$4</definedName>
    <definedName name="LY" hidden="1">#REF!</definedName>
    <definedName name="M" localSheetId="6">'[42]효율계획(당월)'!#REF!</definedName>
    <definedName name="M">'[42]효율계획(당월)'!#REF!</definedName>
    <definedName name="m_com" localSheetId="13">[129]MRS세부!#REF!</definedName>
    <definedName name="m_com">[129]MRS세부!#REF!</definedName>
    <definedName name="m_dcs" localSheetId="13">[129]MRS세부!#REF!</definedName>
    <definedName name="m_dcs">[129]MRS세부!#REF!</definedName>
    <definedName name="m_pcb" localSheetId="13">[129]MRS세부!#REF!</definedName>
    <definedName name="m_pcb">[129]MRS세부!#REF!</definedName>
    <definedName name="m_pcs" localSheetId="13">[129]MRS세부!#REF!</definedName>
    <definedName name="m_pcs">[129]MRS세부!#REF!</definedName>
    <definedName name="m_pstn" localSheetId="13">[129]MRS세부!#REF!</definedName>
    <definedName name="m_pstn">[129]MRS세부!#REF!</definedName>
    <definedName name="m_psys" localSheetId="13">[129]MRS세부!#REF!</definedName>
    <definedName name="m_psys">[129]MRS세부!#REF!</definedName>
    <definedName name="m_sale" localSheetId="13">[129]MRS세부!#REF!</definedName>
    <definedName name="m_sale">[129]MRS세부!#REF!</definedName>
    <definedName name="m_spcs" localSheetId="13">[129]MRS세부!#REF!</definedName>
    <definedName name="m_spcs">[129]MRS세부!#REF!</definedName>
    <definedName name="m_trs" localSheetId="13">[129]MRS세부!#REF!</definedName>
    <definedName name="m_trs">[129]MRS세부!#REF!</definedName>
    <definedName name="m_wll" localSheetId="13">[129]MRS세부!#REF!</definedName>
    <definedName name="m_wll">[129]MRS세부!#REF!</definedName>
    <definedName name="M13직노">#REF!</definedName>
    <definedName name="ma">[134]배분율!$B$2</definedName>
    <definedName name="MA_rate" localSheetId="6">#REF!</definedName>
    <definedName name="MA_rate">#REF!</definedName>
    <definedName name="MA_Warranty" localSheetId="6">#REF!</definedName>
    <definedName name="MA_Warranty">#REF!</definedName>
    <definedName name="maapplmaint">'[29]#REF'!$E$65</definedName>
    <definedName name="MABUCHI">'[68]Price List'!$B$136:$E$140</definedName>
    <definedName name="MacroE">#REF!</definedName>
    <definedName name="Margin_Non_Sys" localSheetId="6">#REF!</definedName>
    <definedName name="Margin_Non_Sys">#REF!</definedName>
    <definedName name="Margin_Non_Sys_DB" localSheetId="6">#REF!</definedName>
    <definedName name="Margin_Non_Sys_DB">#REF!</definedName>
    <definedName name="Margin_Sys" localSheetId="6">#REF!</definedName>
    <definedName name="Margin_Sys">#REF!</definedName>
    <definedName name="Margin_Sys_DB" localSheetId="6">#REF!</definedName>
    <definedName name="Margin_Sys_DB">#REF!</definedName>
    <definedName name="MATSUSHITA">'[18]#REF'!$B$116</definedName>
    <definedName name="mb">'[108]unix-factor'!$E$5</definedName>
    <definedName name="mcs03g.ReqArray" localSheetId="6">{"Price","lcii","TS13","D","0","0","H"}</definedName>
    <definedName name="mcs03g.ReqArray" localSheetId="12">{"Price","lcii","TS13","D","0","0","H"}</definedName>
    <definedName name="mcs03g.ReqArray">{"Price","lcii","TS13","D","0","0","H"}</definedName>
    <definedName name="MDL">[135]가격!$A$1:$A$65536</definedName>
    <definedName name="MECOXIM">'[68]Price List'!$B$17:$E$18</definedName>
    <definedName name="MEMO" localSheetId="6">#REF!</definedName>
    <definedName name="MEMO">#REF!</definedName>
    <definedName name="MENO" localSheetId="6">#REF!</definedName>
    <definedName name="MENO">#REF!</definedName>
    <definedName name="MergerCons">#REF!</definedName>
    <definedName name="MerrillPrintIt" localSheetId="13" hidden="1">[66]!MerrillPrintIt</definedName>
    <definedName name="MerrillPrintIt" hidden="1">[67]!MerrillPrintIt</definedName>
    <definedName name="mg">'[108]unix-factor'!$C$5</definedName>
    <definedName name="MHELP">[116]산자3!#REF!</definedName>
    <definedName name="MICON">#N/A</definedName>
    <definedName name="mjyu" hidden="1">#REF!</definedName>
    <definedName name="MktCapLookup">#REF!</definedName>
    <definedName name="MM">'[61]INDIA-ML'!#REF!</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ODEL">#N/A</definedName>
    <definedName name="MOLD">'[68]Price List'!$B$102:$E$103</definedName>
    <definedName name="MONTH">#N/A</definedName>
    <definedName name="MOTOR__농형_전폐">#REF!</definedName>
    <definedName name="MPBOH">#N/A</definedName>
    <definedName name="MPEOH">#N/A</definedName>
    <definedName name="mr" localSheetId="6">#REF!</definedName>
    <definedName name="mr">#REF!</definedName>
    <definedName name="ms">'[108]unix-factor'!$D$5</definedName>
    <definedName name="MT">'[55]PAINT(JO)'!$D$8:$D$31</definedName>
    <definedName name="MTC">'[109]Price List'!$B$484:$E$489</definedName>
    <definedName name="Muju">#REF!</definedName>
    <definedName name="MUTSUTECH">'[68]Price List'!$B$88:$E$98</definedName>
    <definedName name="m記" hidden="1">{"'買掛金'!$J$6"}</definedName>
    <definedName name="n" localSheetId="6">#REF!</definedName>
    <definedName name="n">#REF!</definedName>
    <definedName name="name">'[136]일반유(전년대비)'!$G$78,'[136]일반유(전년대비)'!$G$88,'[136]일반유(전년대비)'!$G$98,'[136]일반유(전년대비)'!$G$119</definedName>
    <definedName name="NAMSCO">'[68]Price List'!$B$84:$E$87</definedName>
    <definedName name="NB" localSheetId="6">[42]전체실적!#REF!</definedName>
    <definedName name="NB">[42]전체실적!#REF!</definedName>
    <definedName name="ND" localSheetId="6">[42]전체실적!#REF!</definedName>
    <definedName name="ND">[42]전체실적!#REF!</definedName>
    <definedName name="NDEDUINDC">#N/A</definedName>
    <definedName name="nego" hidden="1">{"'4월수지'!$A$1:$AE$45"}</definedName>
    <definedName name="NetInc2Lookup">#REF!</definedName>
    <definedName name="NetInc3Lookup">#REF!</definedName>
    <definedName name="NetIncLookup">#REF!</definedName>
    <definedName name="new">[137]월건별!A1</definedName>
    <definedName name="NewRange" localSheetId="13" hidden="1">[66]!NewRange</definedName>
    <definedName name="NewRange" hidden="1">[67]!NewRange</definedName>
    <definedName name="NewSharesOut">#REF!</definedName>
    <definedName name="nextcell" localSheetId="13">#REF!</definedName>
    <definedName name="nextcell">#REF!</definedName>
    <definedName name="nhgv" hidden="1">{#N/A,#N/A,FALSE,"주요여수신";#N/A,#N/A,FALSE,"수신금리";#N/A,#N/A,FALSE,"대출금리";#N/A,#N/A,FALSE,"신규대출";#N/A,#N/A,FALSE,"총액대출"}</definedName>
    <definedName name="NICHIBEI">'[138]Price List'!$B$215:$E$216</definedName>
    <definedName name="NIFCO">'[68]Price List'!$B$78:$E$79</definedName>
    <definedName name="NISHIBA">'[117]Price List'!$B$173:$E$177</definedName>
    <definedName name="NISTEM">'[68]Price List'!$B$56:$E$57</definedName>
    <definedName name="NN">'[61]INDIA-ML'!#REF!</definedName>
    <definedName name="no" localSheetId="6">#REF!</definedName>
    <definedName name="no">#REF!</definedName>
    <definedName name="NonIntIncLookup">#REF!</definedName>
    <definedName name="NORIN">#N/A</definedName>
    <definedName name="npv_rate">[76]factor!$C$7</definedName>
    <definedName name="NS" localSheetId="6">[42]전체실적!#REF!</definedName>
    <definedName name="NS">[42]전체실적!#REF!</definedName>
    <definedName name="nt" localSheetId="6">'[85]2000년'!#REF!</definedName>
    <definedName name="nt">'[85]2000년'!#REF!</definedName>
    <definedName name="NTAA1">[33]NT운영단가표!$D$2</definedName>
    <definedName name="NTAA2">[33]NT운영단가표!$D$3</definedName>
    <definedName name="NTAA3">[33]NT운영단가표!$D$4</definedName>
    <definedName name="NTAAdjus2">'[59]NTA adjustment calc'!#REF!</definedName>
    <definedName name="NT단가표">[139]NT단가표!$B$4:$K$125</definedName>
    <definedName name="NT전체범위" localSheetId="6">#REF!</definedName>
    <definedName name="NT전체범위">#REF!</definedName>
    <definedName name="NW_HW_rate" localSheetId="6">#REF!</definedName>
    <definedName name="NW_HW_rate">#REF!</definedName>
    <definedName name="NW_hw_rate_2">'[119]NW-장비'!$K$4</definedName>
    <definedName name="NW_SW_rate" localSheetId="6">#REF!</definedName>
    <definedName name="NW_SW_rate">#REF!</definedName>
    <definedName name="NW_sw_rate_2">'[119]NW-장비'!$L$4</definedName>
    <definedName name="O_F_INS">'[55]BULK ATTACH'!$C$16</definedName>
    <definedName name="o1hb" localSheetId="6">#REF!</definedName>
    <definedName name="o1hb">#REF!</definedName>
    <definedName name="o1hg" localSheetId="6">#REF!</definedName>
    <definedName name="o1hg">#REF!</definedName>
    <definedName name="o1hs" localSheetId="6">#REF!</definedName>
    <definedName name="o1hs">#REF!</definedName>
    <definedName name="o1lb" localSheetId="6">#REF!</definedName>
    <definedName name="o1lb">#REF!</definedName>
    <definedName name="o1lg" localSheetId="6">#REF!</definedName>
    <definedName name="o1lg">#REF!</definedName>
    <definedName name="o1ls" localSheetId="6">#REF!</definedName>
    <definedName name="o1ls">#REF!</definedName>
    <definedName name="o1mb" localSheetId="6">#REF!</definedName>
    <definedName name="o1mb">#REF!</definedName>
    <definedName name="o1mg" localSheetId="6">#REF!</definedName>
    <definedName name="o1mg">#REF!</definedName>
    <definedName name="o1ms" localSheetId="6">#REF!</definedName>
    <definedName name="o1ms">#REF!</definedName>
    <definedName name="o1sb" localSheetId="6">#REF!</definedName>
    <definedName name="o1sb">#REF!</definedName>
    <definedName name="o1sg" localSheetId="6">#REF!</definedName>
    <definedName name="o1sg">#REF!</definedName>
    <definedName name="o1ss" localSheetId="6">#REF!</definedName>
    <definedName name="o1ss">#REF!</definedName>
    <definedName name="o1stb" localSheetId="6">#REF!</definedName>
    <definedName name="o1stb">#REF!</definedName>
    <definedName name="o1stg" localSheetId="6">#REF!</definedName>
    <definedName name="o1stg">#REF!</definedName>
    <definedName name="o1sts" localSheetId="6">#REF!</definedName>
    <definedName name="o1sts">#REF!</definedName>
    <definedName name="o4hb" localSheetId="6">#REF!</definedName>
    <definedName name="o4hb">#REF!</definedName>
    <definedName name="o4hg" localSheetId="6">#REF!</definedName>
    <definedName name="o4hg">#REF!</definedName>
    <definedName name="o4hs" localSheetId="6">#REF!</definedName>
    <definedName name="o4hs">#REF!</definedName>
    <definedName name="o4lb" localSheetId="6">#REF!</definedName>
    <definedName name="o4lb">#REF!</definedName>
    <definedName name="o4lg" localSheetId="6">#REF!</definedName>
    <definedName name="o4lg">#REF!</definedName>
    <definedName name="o4ls" localSheetId="6">#REF!</definedName>
    <definedName name="o4ls">#REF!</definedName>
    <definedName name="o4mb" localSheetId="6">#REF!</definedName>
    <definedName name="o4mb">#REF!</definedName>
    <definedName name="o4mg" localSheetId="6">#REF!</definedName>
    <definedName name="o4mg">#REF!</definedName>
    <definedName name="o4ms" localSheetId="6">#REF!</definedName>
    <definedName name="o4ms">#REF!</definedName>
    <definedName name="o4sb" localSheetId="6">#REF!</definedName>
    <definedName name="o4sb">#REF!</definedName>
    <definedName name="o4sg" localSheetId="6">#REF!</definedName>
    <definedName name="o4sg">#REF!</definedName>
    <definedName name="o4ss" localSheetId="6">#REF!</definedName>
    <definedName name="o4ss">#REF!</definedName>
    <definedName name="o4stb" localSheetId="6">#REF!</definedName>
    <definedName name="o4stb">#REF!</definedName>
    <definedName name="o4stg" localSheetId="6">#REF!</definedName>
    <definedName name="o4stg">#REF!</definedName>
    <definedName name="o4sts" localSheetId="6">#REF!</definedName>
    <definedName name="o4sts">#REF!</definedName>
    <definedName name="o5hb" localSheetId="6">#REF!</definedName>
    <definedName name="o5hb">#REF!</definedName>
    <definedName name="o5hg" localSheetId="6">#REF!</definedName>
    <definedName name="o5hg">#REF!</definedName>
    <definedName name="o5hs" localSheetId="6">#REF!</definedName>
    <definedName name="o5hs">#REF!</definedName>
    <definedName name="o5lb" localSheetId="6">#REF!</definedName>
    <definedName name="o5lb">#REF!</definedName>
    <definedName name="o5lg" localSheetId="6">#REF!</definedName>
    <definedName name="o5lg">#REF!</definedName>
    <definedName name="o5ls" localSheetId="6">#REF!</definedName>
    <definedName name="o5ls">#REF!</definedName>
    <definedName name="o5mb" localSheetId="6">#REF!</definedName>
    <definedName name="o5mb">#REF!</definedName>
    <definedName name="o5mg" localSheetId="6">#REF!</definedName>
    <definedName name="o5mg">#REF!</definedName>
    <definedName name="o5ms" localSheetId="6">#REF!</definedName>
    <definedName name="o5ms">#REF!</definedName>
    <definedName name="o5sb" localSheetId="6">#REF!</definedName>
    <definedName name="o5sb">#REF!</definedName>
    <definedName name="o5sg" localSheetId="6">#REF!</definedName>
    <definedName name="o5sg">#REF!</definedName>
    <definedName name="o5ss" localSheetId="6">#REF!</definedName>
    <definedName name="o5ss">#REF!</definedName>
    <definedName name="o5stb" localSheetId="6">#REF!</definedName>
    <definedName name="o5stb">#REF!</definedName>
    <definedName name="o5stg" localSheetId="6">#REF!</definedName>
    <definedName name="o5stg">#REF!</definedName>
    <definedName name="o5sts" localSheetId="6">#REF!</definedName>
    <definedName name="o5sts">#REF!</definedName>
    <definedName name="o6h" localSheetId="6">#REF!</definedName>
    <definedName name="o6h">#REF!</definedName>
    <definedName name="o6l" localSheetId="6">#REF!</definedName>
    <definedName name="o6l">#REF!</definedName>
    <definedName name="o6m" localSheetId="6">#REF!</definedName>
    <definedName name="o6m">#REF!</definedName>
    <definedName name="o6s" localSheetId="6">#REF!</definedName>
    <definedName name="o6s">#REF!</definedName>
    <definedName name="o6st" localSheetId="6">#REF!</definedName>
    <definedName name="o6st">#REF!</definedName>
    <definedName name="o7hb" localSheetId="6">#REF!</definedName>
    <definedName name="o7hb">#REF!</definedName>
    <definedName name="o7hg" localSheetId="6">#REF!</definedName>
    <definedName name="o7hg">#REF!</definedName>
    <definedName name="o7hs" localSheetId="6">#REF!</definedName>
    <definedName name="o7hs">#REF!</definedName>
    <definedName name="o7lb" localSheetId="6">#REF!</definedName>
    <definedName name="o7lb">#REF!</definedName>
    <definedName name="o7lg" localSheetId="6">#REF!</definedName>
    <definedName name="o7lg">#REF!</definedName>
    <definedName name="o7ls" localSheetId="6">#REF!</definedName>
    <definedName name="o7ls">#REF!</definedName>
    <definedName name="o7mb" localSheetId="6">#REF!</definedName>
    <definedName name="o7mb">#REF!</definedName>
    <definedName name="o7mg" localSheetId="6">#REF!</definedName>
    <definedName name="o7mg">#REF!</definedName>
    <definedName name="o7ms" localSheetId="6">#REF!</definedName>
    <definedName name="o7ms">#REF!</definedName>
    <definedName name="o7sb" localSheetId="6">#REF!</definedName>
    <definedName name="o7sb">#REF!</definedName>
    <definedName name="o7sg" localSheetId="6">#REF!</definedName>
    <definedName name="o7sg">#REF!</definedName>
    <definedName name="o7ss" localSheetId="6">#REF!</definedName>
    <definedName name="o7ss">#REF!</definedName>
    <definedName name="o7stb" localSheetId="6">#REF!</definedName>
    <definedName name="o7stb">#REF!</definedName>
    <definedName name="o7stg" localSheetId="6">#REF!</definedName>
    <definedName name="o7stg">#REF!</definedName>
    <definedName name="o7sts" localSheetId="6">#REF!</definedName>
    <definedName name="o7sts">#REF!</definedName>
    <definedName name="o8hb" localSheetId="6">#REF!</definedName>
    <definedName name="o8hb">#REF!</definedName>
    <definedName name="o8hg" localSheetId="6">#REF!</definedName>
    <definedName name="o8hg">#REF!</definedName>
    <definedName name="o8hs" localSheetId="6">#REF!</definedName>
    <definedName name="o8hs">#REF!</definedName>
    <definedName name="o8lb" localSheetId="6">#REF!</definedName>
    <definedName name="o8lb">#REF!</definedName>
    <definedName name="o8lg" localSheetId="6">#REF!</definedName>
    <definedName name="o8lg">#REF!</definedName>
    <definedName name="o8ls" localSheetId="6">#REF!</definedName>
    <definedName name="o8ls">#REF!</definedName>
    <definedName name="o8mb" localSheetId="6">#REF!</definedName>
    <definedName name="o8mb">#REF!</definedName>
    <definedName name="o8mg" localSheetId="6">#REF!</definedName>
    <definedName name="o8mg">#REF!</definedName>
    <definedName name="o8ms" localSheetId="6">#REF!</definedName>
    <definedName name="o8ms">#REF!</definedName>
    <definedName name="o8sb" localSheetId="6">#REF!</definedName>
    <definedName name="o8sb">#REF!</definedName>
    <definedName name="o8sg" localSheetId="6">#REF!</definedName>
    <definedName name="o8sg">#REF!</definedName>
    <definedName name="o8ss" localSheetId="6">#REF!</definedName>
    <definedName name="o8ss">#REF!</definedName>
    <definedName name="o8stb" localSheetId="6">#REF!</definedName>
    <definedName name="o8stb">#REF!</definedName>
    <definedName name="o8stg" localSheetId="6">#REF!</definedName>
    <definedName name="o8stg">#REF!</definedName>
    <definedName name="o8sts" localSheetId="6">#REF!</definedName>
    <definedName name="o8sts">#REF!</definedName>
    <definedName name="OA합계">'[140]DS상세 (2)'!$H$45</definedName>
    <definedName name="ocf" hidden="1">#REF!</definedName>
    <definedName name="OFF_ROAD" localSheetId="6">#REF!,#REF!,#REF!,#REF!,#REF!,#REF!,#REF!,#REF!,#REF!,#REF!,#REF!,#REF!</definedName>
    <definedName name="OFF_ROAD">#REF!,#REF!,#REF!,#REF!,#REF!,#REF!,#REF!,#REF!,#REF!,#REF!,#REF!,#REF!</definedName>
    <definedName name="OFFER">[12]Trans!$E$16</definedName>
    <definedName name="offpr">[19]Sens!$O$10</definedName>
    <definedName name="ohh" hidden="1">#REF!</definedName>
    <definedName name="ooo" hidden="1">#REF!</definedName>
    <definedName name="ooop" hidden="1">{"'매출'!$A$1:$I$22"}</definedName>
    <definedName name="op">'[103]Cost Reduction'!#REF!</definedName>
    <definedName name="OPERATION_SHEET_4A">#REF!</definedName>
    <definedName name="OpExpLookup">#REF!</definedName>
    <definedName name="OpIncLookup">#REF!</definedName>
    <definedName name="opo" hidden="1">{#N/A,#N/A,FALSE,"지침";#N/A,#N/A,FALSE,"환경분석";#N/A,#N/A,FALSE,"Sheet16"}</definedName>
    <definedName name="Ora_7" localSheetId="6">#REF!</definedName>
    <definedName name="Ora_7">#REF!</definedName>
    <definedName name="Oracle_5" localSheetId="6">#REF!</definedName>
    <definedName name="Oracle_5">#REF!</definedName>
    <definedName name="Oracle_6" localSheetId="6">#REF!</definedName>
    <definedName name="Oracle_6">#REF!</definedName>
    <definedName name="OTH_UC">#N/A</definedName>
    <definedName name="OTHAMT">#N/A</definedName>
    <definedName name="OTHBOH">#N/A</definedName>
    <definedName name="OTHEOH">#N/A</definedName>
    <definedName name="OTHER">#N/A</definedName>
    <definedName name="OUT_TOTAL">#N/A</definedName>
    <definedName name="OUTAMT">#N/A</definedName>
    <definedName name="outc">'[29]#REF'!$T$6</definedName>
    <definedName name="OUTQTY">#N/A</definedName>
    <definedName name="ownership" hidden="1">{#N/A,#N/A,TRUE,"Summary";#N/A,#N/A,TRUE,"IS";#N/A,#N/A,TRUE,"Adj";#N/A,#N/A,TRUE,"BS";#N/A,#N/A,TRUE,"CF";#N/A,#N/A,TRUE,"Debt";#N/A,#N/A,TRUE,"IRR"}</definedName>
    <definedName name="p" localSheetId="6">'[85]2000년'!#REF!</definedName>
    <definedName name="p">'[85]2000년'!#REF!</definedName>
    <definedName name="P.K.H채권">#REF!</definedName>
    <definedName name="P_128M">'[62]128M'!$A$3:$A$211</definedName>
    <definedName name="P_16EDO">'[62]16EDO'!$A$3:$A$200</definedName>
    <definedName name="P_16SD">'[62]16SD'!$A$3:$A$200</definedName>
    <definedName name="P_16WB">'[62]16WB'!$A$3:$A$200</definedName>
    <definedName name="P_256M">'[62]256M'!$A$3:$A$200</definedName>
    <definedName name="P_4M">'[62]4M'!$A$3:$A$200</definedName>
    <definedName name="P_64EDO">'[62]64EDO'!$A$3:$A$206</definedName>
    <definedName name="P_64SD">'[62]64SD'!$A$3:$A$247</definedName>
    <definedName name="P_DRD">[62]DRD!$A$3:$A$211</definedName>
    <definedName name="P_SRAM">[62]SRAM!$A$3:$A$200</definedName>
    <definedName name="PA">#REF!</definedName>
    <definedName name="Page1" localSheetId="13">#REF!</definedName>
    <definedName name="Page1">#REF!</definedName>
    <definedName name="Page2" localSheetId="13">[70]WACC!#REF!</definedName>
    <definedName name="Page2">[70]WACC!#REF!</definedName>
    <definedName name="page3" localSheetId="13">[70]WACC!#REF!</definedName>
    <definedName name="page3">[70]WACC!#REF!</definedName>
    <definedName name="PAINT1">'[55]PAINT(JO)'!$C$17:$L$17</definedName>
    <definedName name="PAINT2" localSheetId="6">'[55]PAINT(JO)'!#REF!</definedName>
    <definedName name="PAINT2">'[55]PAINT(JO)'!#REF!</definedName>
    <definedName name="PAM">#REF!</definedName>
    <definedName name="PARTNO">#N/A</definedName>
    <definedName name="PBC" localSheetId="6">#REF!</definedName>
    <definedName name="PBC">#REF!</definedName>
    <definedName name="PBC_List" localSheetId="6">#REF!</definedName>
    <definedName name="PBC_List">#REF!</definedName>
    <definedName name="PC" localSheetId="6">#REF!</definedName>
    <definedName name="PC">#REF!</definedName>
    <definedName name="PCPRICE">'[35]Cost현황 (Service별분류)'!$C$70</definedName>
    <definedName name="pcs" localSheetId="13">[129]MRS세부!#REF!</definedName>
    <definedName name="pcs">[129]MRS세부!#REF!</definedName>
    <definedName name="PC감가">'[141]6월'!$R$38</definedName>
    <definedName name="PE">#REF!</definedName>
    <definedName name="PERIOD_END">#REF!</definedName>
    <definedName name="PI" localSheetId="6">#REF!</definedName>
    <definedName name="PI">#REF!</definedName>
    <definedName name="PKG_LD">#N/A</definedName>
    <definedName name="PKG_S" localSheetId="13">#REF!</definedName>
    <definedName name="PKG_S">#REF!</definedName>
    <definedName name="PL" localSheetId="6">#REF!</definedName>
    <definedName name="PL">#REF!</definedName>
    <definedName name="PL_Summary">[142]Summary!$B$1:$AC$85,[142]Summary!$B$86:$AC$180,[142]Summary!$B$181:$AC$329,[142]Summary!$B$330:$AC$395</definedName>
    <definedName name="PLbeforeadj.95">#REF!</definedName>
    <definedName name="PLbeforeadj.96">#REF!</definedName>
    <definedName name="PLbeforeadj.97">#REF!</definedName>
    <definedName name="PLbeforeadj.98">#REF!</definedName>
    <definedName name="PLbeforeadj.98.10">#REF!</definedName>
    <definedName name="PLbeforeadj.98.11">#REF!</definedName>
    <definedName name="PLKACr95">#REF!</definedName>
    <definedName name="PLKACr96">#REF!</definedName>
    <definedName name="PLKACr97">#REF!</definedName>
    <definedName name="PLKACr98">#REF!</definedName>
    <definedName name="PLKACr98.10">#REF!</definedName>
    <definedName name="PLKACr98.11">#REF!</definedName>
    <definedName name="PLKADr95">#REF!</definedName>
    <definedName name="PLKADr96">#REF!</definedName>
    <definedName name="PLKADr97">#REF!</definedName>
    <definedName name="PLKADr98">#REF!</definedName>
    <definedName name="PLKADr98.10">#REF!</definedName>
    <definedName name="PLKADr98.11">#REF!</definedName>
    <definedName name="PLKGaap95">#REF!</definedName>
    <definedName name="PLKGaap96">#REF!</definedName>
    <definedName name="PLKGaap97">#REF!</definedName>
    <definedName name="PLKGaap98">#REF!</definedName>
    <definedName name="PLKGaap98.10">#REF!</definedName>
    <definedName name="PLKGaap98.11">#REF!</definedName>
    <definedName name="PLUACr95">#REF!</definedName>
    <definedName name="PLUACr96">#REF!</definedName>
    <definedName name="PLUACr97">#REF!</definedName>
    <definedName name="PLUACr98">#REF!</definedName>
    <definedName name="PLUACr98.10">#REF!</definedName>
    <definedName name="PLUACr98.11">#REF!</definedName>
    <definedName name="PLUADr95">#REF!</definedName>
    <definedName name="PLUADr96">#REF!</definedName>
    <definedName name="PLUADr97">#REF!</definedName>
    <definedName name="PLUADr98">#REF!</definedName>
    <definedName name="PLUADr98.10">#REF!</definedName>
    <definedName name="PLUADr98.11">#REF!</definedName>
    <definedName name="PLUGaap95">#REF!</definedName>
    <definedName name="PLUGaap96">#REF!</definedName>
    <definedName name="PLUGaap97">#REF!</definedName>
    <definedName name="PLUGaap98">#REF!</definedName>
    <definedName name="PLUGaap98.10">#REF!</definedName>
    <definedName name="PLUGaap98.11">#REF!</definedName>
    <definedName name="PLYWOOD_금액">'[55]PAINT(JO)'!$F$4</definedName>
    <definedName name="PM" localSheetId="6">#REF!</definedName>
    <definedName name="PM">#REF!</definedName>
    <definedName name="PMT_Yrs_HW" localSheetId="6">[120]장비사용료!#REF!</definedName>
    <definedName name="PMT_Yrs_HW">[120]장비사용료!#REF!</definedName>
    <definedName name="PMT_Yrs_PC" localSheetId="6">[120]장비사용료!#REF!</definedName>
    <definedName name="PMT_Yrs_PC">[120]장비사용료!#REF!</definedName>
    <definedName name="PN" localSheetId="6">#REF!</definedName>
    <definedName name="PN">#REF!</definedName>
    <definedName name="pname">[143]Input!$B$4</definedName>
    <definedName name="PNOTENO">#N/A</definedName>
    <definedName name="POLY_BAG">#REF!</definedName>
    <definedName name="pool">[12]Trans!$P$7</definedName>
    <definedName name="PortionOfYr">#REF!</definedName>
    <definedName name="PP">#REF!</definedName>
    <definedName name="PPBOH">#N/A</definedName>
    <definedName name="PPEOH">#N/A</definedName>
    <definedName name="ppp" hidden="1">{#N/A,#N/A,FALSE,"96매출보고현황"}</definedName>
    <definedName name="pppppp" localSheetId="6">'[144]98지급계획'!#REF!</definedName>
    <definedName name="pppppp">'[144]98지급계획'!#REF!</definedName>
    <definedName name="pr" localSheetId="6">#REF!</definedName>
    <definedName name="pr">#REF!</definedName>
    <definedName name="price">[19]Sens!$O$11</definedName>
    <definedName name="price_kab" localSheetId="6">#REF!</definedName>
    <definedName name="price_kab">#REF!</definedName>
    <definedName name="PriceLookup">#REF!</definedName>
    <definedName name="PRIMAMT">#N/A</definedName>
    <definedName name="principal" localSheetId="6">#REF!</definedName>
    <definedName name="principal">#REF!</definedName>
    <definedName name="print">#REF!</definedName>
    <definedName name="Print_3_pages" localSheetId="6">#REF!,#REF!,#REF!</definedName>
    <definedName name="Print_3_pages">#REF!,#REF!,#REF!</definedName>
    <definedName name="Print_all">'[145]Sensitivity 3 Yrs'!$A$5:$I$67,'[145]Sensitivity 3 Yrs'!$A$69:$H$122,'[145]Sensitivity 3 Yrs'!$A$125:$H$214</definedName>
    <definedName name="_xlnm.Print_Area" localSheetId="3">'1.간지'!$A$1:$L$18</definedName>
    <definedName name="_xlnm.Print_Area" localSheetId="4">'1.시부인 총괄표'!$A$1:$H$12</definedName>
    <definedName name="_xlnm.Print_Area" localSheetId="5">'2.간지'!$A$1:$K$19</definedName>
    <definedName name="_xlnm.Print_Area" localSheetId="6">'2.담보시부인명세'!$A$1:$S$127</definedName>
    <definedName name="_xlnm.Print_Area" localSheetId="7">'3.간지'!$A$1:$K$19</definedName>
    <definedName name="_xlnm.Print_Area" localSheetId="10">'4. 회생채권자총괄표'!$A$1:$M$3493</definedName>
    <definedName name="_xlnm.Print_Area" localSheetId="9">'4.간지'!$A$1:$K$16</definedName>
    <definedName name="_xlnm.Print_Area" localSheetId="12">'5. 조세ㆍ벌금등 채권자의 목록총괄표'!$A$1:$H$98</definedName>
    <definedName name="_xlnm.Print_Area" localSheetId="11">'5.간지'!$A$1:$L$19</definedName>
    <definedName name="_xlnm.Print_Area" localSheetId="14">'6. 주주, 지분권자의 목록 총괄표'!$A$1:$J$11</definedName>
    <definedName name="_xlnm.Print_Area" localSheetId="13">'6.간지'!$A$1:$K$14</definedName>
    <definedName name="_xlnm.Print_Area" localSheetId="15">'7.첨부간지'!$A$1:$L$19</definedName>
    <definedName name="_xlnm.Print_Area" localSheetId="8">'담보물 배분표'!$A$1:$M$121</definedName>
    <definedName name="_xlnm.Print_Area" localSheetId="2">목차!$A$1:$K$25</definedName>
    <definedName name="_xlnm.Print_Area" localSheetId="1">작성기준!$A$1:$L$44</definedName>
    <definedName name="_xlnm.Print_Area" localSheetId="0">표지!$A$1:$K$19</definedName>
    <definedName name="_xlnm.Print_Area">#REF!</definedName>
    <definedName name="PRINT_AREA_MI" localSheetId="6">#REF!</definedName>
    <definedName name="PRINT_AREA_MI" localSheetId="12">#REF!</definedName>
    <definedName name="PRINT_AREA_MI" localSheetId="13">#REF!</definedName>
    <definedName name="PRINT_AREA_MI">#REF!</definedName>
    <definedName name="PRINT_AREA_MI1">#REF!</definedName>
    <definedName name="PRINT_TITLE" localSheetId="6">'[146]화재 탐지 설비'!#REF!</definedName>
    <definedName name="PRINT_TITLE">'[146]화재 탐지 설비'!#REF!</definedName>
    <definedName name="_xlnm.Print_Titles" localSheetId="6">'2.담보시부인명세'!$1:$3</definedName>
    <definedName name="_xlnm.Print_Titles" localSheetId="10">'4. 회생채권자총괄표'!$1:$3</definedName>
    <definedName name="_xlnm.Print_Titles" localSheetId="12">'5. 조세ㆍ벌금등 채권자의 목록총괄표'!$1:$3</definedName>
    <definedName name="_xlnm.Print_Titles" localSheetId="14">'6. 주주, 지분권자의 목록 총괄표'!$1:$4</definedName>
    <definedName name="_xlnm.Print_Titles">#REF!</definedName>
    <definedName name="PRINT_TITLES_MI">#REF!</definedName>
    <definedName name="PRINT1">#N/A</definedName>
    <definedName name="Print1Start">#REF!</definedName>
    <definedName name="Print1Stop">#REF!</definedName>
    <definedName name="Print2Start">#REF!</definedName>
    <definedName name="Print2Stop">#REF!</definedName>
    <definedName name="print3pages" localSheetId="6">#REF!,#REF!,#REF!</definedName>
    <definedName name="print3pages">#REF!,#REF!,#REF!</definedName>
    <definedName name="Print3Start">#REF!</definedName>
    <definedName name="Print3Stop">#REF!</definedName>
    <definedName name="PRINTEX">'[68]Price List'!$B$39:$E$48</definedName>
    <definedName name="PrintTransStructure">#REF!</definedName>
    <definedName name="prj" localSheetId="6">#REF!</definedName>
    <definedName name="prj">#REF!</definedName>
    <definedName name="PRO">#N/A</definedName>
    <definedName name="PROD">#N/A</definedName>
    <definedName name="Prod015A">#REF!</definedName>
    <definedName name="Prod016A">#REF!</definedName>
    <definedName name="Prod054A">#REF!</definedName>
    <definedName name="Prod093B">#REF!</definedName>
    <definedName name="Prod116B">#REF!</definedName>
    <definedName name="Prod168B">#REF!</definedName>
    <definedName name="Prod276D">#REF!</definedName>
    <definedName name="Prod332C">#REF!</definedName>
    <definedName name="PRODUCT">#N/A</definedName>
    <definedName name="profit_rate_isac">[76]factor!$C$17</definedName>
    <definedName name="proj" localSheetId="6">#REF!</definedName>
    <definedName name="proj">#REF!</definedName>
    <definedName name="PROJNO">#N/A</definedName>
    <definedName name="PRT" localSheetId="6">#REF!</definedName>
    <definedName name="PRT">#REF!</definedName>
    <definedName name="PRTPRICE">'[35]Cost현황 (Service별분류)'!$C$71</definedName>
    <definedName name="PRT감가">'[141]6월'!$R$39</definedName>
    <definedName name="PSOEMC" localSheetId="6">[147]BRAKE!#REF!</definedName>
    <definedName name="PSOEMC">[147]BRAKE!#REF!</definedName>
    <definedName name="PT" localSheetId="6">#REF!</definedName>
    <definedName name="PT">#REF!</definedName>
    <definedName name="ptint_titles">#REF!</definedName>
    <definedName name="PTR">#REF!</definedName>
    <definedName name="PU" localSheetId="6">#REF!</definedName>
    <definedName name="PU">#REF!</definedName>
    <definedName name="py">[148]Tenants!$C$59</definedName>
    <definedName name="PY_Cash_Div_Dec">[78]손익계산서!#REF!</definedName>
    <definedName name="PY_Cash_Div_Dec_11">[79]손익계산서!#REF!</definedName>
    <definedName name="PY_Cash_Div_Dec_2">[80]손익계산서!#REF!</definedName>
    <definedName name="PY_Cash_Div_Dec_21">[81]손익계산서!#REF!</definedName>
    <definedName name="PY_Cash_Div_Dec_23">[82]손익계산서!#REF!</definedName>
    <definedName name="PY_Cash_Div_Dec_25">[81]손익계산서!#REF!</definedName>
    <definedName name="PY_Cash_Div_Dec_3">[80]손익계산서!#REF!</definedName>
    <definedName name="PY_Cash_Div_Dec_4">[80]손익계산서!#REF!</definedName>
    <definedName name="PY_Cash_Div_Dec_8">[81]손익계산서!#REF!</definedName>
    <definedName name="PY_Depreciation">[78]손익계산서!#REF!</definedName>
    <definedName name="PY_Depreciation_11">[79]손익계산서!#REF!</definedName>
    <definedName name="PY_Depreciation_2">[80]손익계산서!#REF!</definedName>
    <definedName name="PY_Depreciation_21">[81]손익계산서!#REF!</definedName>
    <definedName name="PY_Depreciation_23">[82]손익계산서!#REF!</definedName>
    <definedName name="PY_Depreciation_25">[81]손익계산서!#REF!</definedName>
    <definedName name="PY_Depreciation_3">[80]손익계산서!#REF!</definedName>
    <definedName name="PY_Depreciation_4">[80]손익계산서!#REF!</definedName>
    <definedName name="PY_Depreciation_8">[81]손익계산서!#REF!</definedName>
    <definedName name="PY_Market_Value_of_Equity">[78]손익계산서!#REF!</definedName>
    <definedName name="PY_Market_Value_of_Equity_11">[79]손익계산서!#REF!</definedName>
    <definedName name="PY_Market_Value_of_Equity_2">[80]손익계산서!#REF!</definedName>
    <definedName name="PY_Market_Value_of_Equity_21">[81]손익계산서!#REF!</definedName>
    <definedName name="PY_Market_Value_of_Equity_23">[82]손익계산서!#REF!</definedName>
    <definedName name="PY_Market_Value_of_Equity_25">[81]손익계산서!#REF!</definedName>
    <definedName name="PY_Market_Value_of_Equity_3">[80]손익계산서!#REF!</definedName>
    <definedName name="PY_Market_Value_of_Equity_4">[80]손익계산서!#REF!</definedName>
    <definedName name="PY_Market_Value_of_Equity_8">[81]손익계산서!#REF!</definedName>
    <definedName name="PY_Operating_Inc">[78]손익계산서!#REF!</definedName>
    <definedName name="PY_Operating_Inc_11">[79]손익계산서!#REF!</definedName>
    <definedName name="PY_Operating_Inc_2">[80]손익계산서!#REF!</definedName>
    <definedName name="PY_Operating_Inc_21">[81]손익계산서!#REF!</definedName>
    <definedName name="PY_Operating_Inc_23">[82]손익계산서!#REF!</definedName>
    <definedName name="PY_Operating_Inc_25">[81]손익계산서!#REF!</definedName>
    <definedName name="PY_Operating_Inc_3">[80]손익계산서!#REF!</definedName>
    <definedName name="PY_Operating_Inc_4">[80]손익계산서!#REF!</definedName>
    <definedName name="PY_Operating_Inc_8">[81]손익계산서!#REF!</definedName>
    <definedName name="PY_Other_Curr_Assets">[78]대차대조표!#REF!</definedName>
    <definedName name="PY_Other_Curr_Assets_11">[79]대차대조표!#REF!</definedName>
    <definedName name="PY_Other_Curr_Assets_2">[80]대차대조표!#REF!</definedName>
    <definedName name="PY_Other_Curr_Assets_21">[81]대차대조표!#REF!</definedName>
    <definedName name="PY_Other_Curr_Assets_23">[82]대차대조표!#REF!</definedName>
    <definedName name="PY_Other_Curr_Assets_25">[81]대차대조표!#REF!</definedName>
    <definedName name="PY_Other_Curr_Assets_3">[80]대차대조표!#REF!</definedName>
    <definedName name="PY_Other_Curr_Assets_4">[80]대차대조표!#REF!</definedName>
    <definedName name="PY_Other_Curr_Assets_8">[81]대차대조표!#REF!</definedName>
    <definedName name="PY_Other_Exp">[78]손익계산서!#REF!</definedName>
    <definedName name="PY_Other_Exp_11">[79]손익계산서!#REF!</definedName>
    <definedName name="PY_Other_Exp_2">[80]손익계산서!#REF!</definedName>
    <definedName name="PY_Other_Exp_21">[81]손익계산서!#REF!</definedName>
    <definedName name="PY_Other_Exp_23">[82]손익계산서!#REF!</definedName>
    <definedName name="PY_Other_Exp_25">[81]손익계산서!#REF!</definedName>
    <definedName name="PY_Other_Exp_3">[80]손익계산서!#REF!</definedName>
    <definedName name="PY_Other_Exp_4">[80]손익계산서!#REF!</definedName>
    <definedName name="PY_Other_Exp_8">[81]손익계산서!#REF!</definedName>
    <definedName name="PY_Other_LT_Assets">[78]대차대조표!#REF!</definedName>
    <definedName name="PY_Other_LT_Assets_11">[79]대차대조표!#REF!</definedName>
    <definedName name="PY_Other_LT_Assets_2">[80]대차대조표!#REF!</definedName>
    <definedName name="PY_Other_LT_Assets_21">[81]대차대조표!#REF!</definedName>
    <definedName name="PY_Other_LT_Assets_23">[82]대차대조표!#REF!</definedName>
    <definedName name="PY_Other_LT_Assets_25">[81]대차대조표!#REF!</definedName>
    <definedName name="PY_Other_LT_Assets_3">[80]대차대조표!#REF!</definedName>
    <definedName name="PY_Other_LT_Assets_4">[80]대차대조표!#REF!</definedName>
    <definedName name="PY_Other_LT_Assets_8">[81]대차대조표!#REF!</definedName>
    <definedName name="PY_Other_LT_Liabilities">[78]대차대조표!#REF!</definedName>
    <definedName name="PY_Other_LT_Liabilities_11">[79]대차대조표!#REF!</definedName>
    <definedName name="PY_Other_LT_Liabilities_2">[80]대차대조표!#REF!</definedName>
    <definedName name="PY_Other_LT_Liabilities_21">[81]대차대조표!#REF!</definedName>
    <definedName name="PY_Other_LT_Liabilities_23">[82]대차대조표!#REF!</definedName>
    <definedName name="PY_Other_LT_Liabilities_25">[81]대차대조표!#REF!</definedName>
    <definedName name="PY_Other_LT_Liabilities_3">[80]대차대조표!#REF!</definedName>
    <definedName name="PY_Other_LT_Liabilities_4">[80]대차대조표!#REF!</definedName>
    <definedName name="PY_Other_LT_Liabilities_8">[81]대차대조표!#REF!</definedName>
    <definedName name="PY_Selling">[78]손익계산서!#REF!</definedName>
    <definedName name="PY_Selling_11">[79]손익계산서!#REF!</definedName>
    <definedName name="PY_Selling_2">[80]손익계산서!#REF!</definedName>
    <definedName name="PY_Selling_21">[81]손익계산서!#REF!</definedName>
    <definedName name="PY_Selling_23">[82]손익계산서!#REF!</definedName>
    <definedName name="PY_Selling_25">[81]손익계산서!#REF!</definedName>
    <definedName name="PY_Selling_3">[80]손익계산서!#REF!</definedName>
    <definedName name="PY_Selling_4">[80]손익계산서!#REF!</definedName>
    <definedName name="PY_Selling_8">[81]손익계산서!#REF!</definedName>
    <definedName name="PY_Tangible_Net_Worth">[78]손익계산서!#REF!</definedName>
    <definedName name="PY_Tangible_Net_Worth_11">[79]손익계산서!#REF!</definedName>
    <definedName name="PY_Tangible_Net_Worth_2">[80]손익계산서!#REF!</definedName>
    <definedName name="PY_Tangible_Net_Worth_21">[81]손익계산서!#REF!</definedName>
    <definedName name="PY_Tangible_Net_Worth_23">[82]손익계산서!#REF!</definedName>
    <definedName name="PY_Tangible_Net_Worth_25">[81]손익계산서!#REF!</definedName>
    <definedName name="PY_Tangible_Net_Worth_3">[80]손익계산서!#REF!</definedName>
    <definedName name="PY_Tangible_Net_Worth_4">[80]손익계산서!#REF!</definedName>
    <definedName name="PY_Tangible_Net_Worth_8">[81]손익계산서!#REF!</definedName>
    <definedName name="PY_Weighted_Average">[78]손익계산서!#REF!</definedName>
    <definedName name="PY_Weighted_Average_11">[79]손익계산서!#REF!</definedName>
    <definedName name="PY_Weighted_Average_2">[80]손익계산서!#REF!</definedName>
    <definedName name="PY_Weighted_Average_21">[81]손익계산서!#REF!</definedName>
    <definedName name="PY_Weighted_Average_23">[82]손익계산서!#REF!</definedName>
    <definedName name="PY_Weighted_Average_25">[81]손익계산서!#REF!</definedName>
    <definedName name="PY_Weighted_Average_3">[80]손익계산서!#REF!</definedName>
    <definedName name="PY_Weighted_Average_4">[80]손익계산서!#REF!</definedName>
    <definedName name="PY_Weighted_Average_8">[81]손익계산서!#REF!</definedName>
    <definedName name="PY_Working_Capital">[78]손익계산서!#REF!</definedName>
    <definedName name="PY_Working_Capital_11">[79]손익계산서!#REF!</definedName>
    <definedName name="PY_Working_Capital_2">[80]손익계산서!#REF!</definedName>
    <definedName name="PY_Working_Capital_21">[81]손익계산서!#REF!</definedName>
    <definedName name="PY_Working_Capital_23">[82]손익계산서!#REF!</definedName>
    <definedName name="PY_Working_Capital_25">[81]손익계산서!#REF!</definedName>
    <definedName name="PY_Working_Capital_3">[80]손익계산서!#REF!</definedName>
    <definedName name="PY_Working_Capital_4">[80]손익계산서!#REF!</definedName>
    <definedName name="PY_Working_Capital_8">[81]손익계산서!#REF!</definedName>
    <definedName name="PY2_Cash_Div_Dec">[78]손익계산서!#REF!</definedName>
    <definedName name="PY2_Cash_Div_Dec_11">[79]손익계산서!#REF!</definedName>
    <definedName name="PY2_Cash_Div_Dec_2">[80]손익계산서!#REF!</definedName>
    <definedName name="PY2_Cash_Div_Dec_21">[81]손익계산서!#REF!</definedName>
    <definedName name="PY2_Cash_Div_Dec_23">[82]손익계산서!#REF!</definedName>
    <definedName name="PY2_Cash_Div_Dec_25">[81]손익계산서!#REF!</definedName>
    <definedName name="PY2_Cash_Div_Dec_3">[80]손익계산서!#REF!</definedName>
    <definedName name="PY2_Cash_Div_Dec_4">[80]손익계산서!#REF!</definedName>
    <definedName name="PY2_Cash_Div_Dec_8">[81]손익계산서!#REF!</definedName>
    <definedName name="PY2_Depreciation">[78]손익계산서!#REF!</definedName>
    <definedName name="PY2_Depreciation_11">[79]손익계산서!#REF!</definedName>
    <definedName name="PY2_Depreciation_2">[80]손익계산서!#REF!</definedName>
    <definedName name="PY2_Depreciation_21">[81]손익계산서!#REF!</definedName>
    <definedName name="PY2_Depreciation_23">[82]손익계산서!#REF!</definedName>
    <definedName name="PY2_Depreciation_25">[81]손익계산서!#REF!</definedName>
    <definedName name="PY2_Depreciation_3">[80]손익계산서!#REF!</definedName>
    <definedName name="PY2_Depreciation_4">[80]손익계산서!#REF!</definedName>
    <definedName name="PY2_Depreciation_8">[81]손익계산서!#REF!</definedName>
    <definedName name="PY2_Operating_Inc">[78]손익계산서!#REF!</definedName>
    <definedName name="PY2_Operating_Inc_11">[79]손익계산서!#REF!</definedName>
    <definedName name="PY2_Operating_Inc_2">[80]손익계산서!#REF!</definedName>
    <definedName name="PY2_Operating_Inc_21">[81]손익계산서!#REF!</definedName>
    <definedName name="PY2_Operating_Inc_23">[82]손익계산서!#REF!</definedName>
    <definedName name="PY2_Operating_Inc_25">[81]손익계산서!#REF!</definedName>
    <definedName name="PY2_Operating_Inc_3">[80]손익계산서!#REF!</definedName>
    <definedName name="PY2_Operating_Inc_4">[80]손익계산서!#REF!</definedName>
    <definedName name="PY2_Operating_Inc_8">[81]손익계산서!#REF!</definedName>
    <definedName name="PY2_Other_Curr_Assets">[78]대차대조표!#REF!</definedName>
    <definedName name="PY2_Other_Curr_Assets_11">[79]대차대조표!#REF!</definedName>
    <definedName name="PY2_Other_Curr_Assets_2">[80]대차대조표!#REF!</definedName>
    <definedName name="PY2_Other_Curr_Assets_21">[81]대차대조표!#REF!</definedName>
    <definedName name="PY2_Other_Curr_Assets_23">[82]대차대조표!#REF!</definedName>
    <definedName name="PY2_Other_Curr_Assets_25">[81]대차대조표!#REF!</definedName>
    <definedName name="PY2_Other_Curr_Assets_3">[80]대차대조표!#REF!</definedName>
    <definedName name="PY2_Other_Curr_Assets_4">[80]대차대조표!#REF!</definedName>
    <definedName name="PY2_Other_Curr_Assets_8">[81]대차대조표!#REF!</definedName>
    <definedName name="PY2_Other_Exp.">[78]손익계산서!#REF!</definedName>
    <definedName name="PY2_Other_Exp._11">[79]손익계산서!#REF!</definedName>
    <definedName name="PY2_Other_Exp._2">[80]손익계산서!#REF!</definedName>
    <definedName name="PY2_Other_Exp._21">[81]손익계산서!#REF!</definedName>
    <definedName name="PY2_Other_Exp._23">[82]손익계산서!#REF!</definedName>
    <definedName name="PY2_Other_Exp._25">[81]손익계산서!#REF!</definedName>
    <definedName name="PY2_Other_Exp._3">[80]손익계산서!#REF!</definedName>
    <definedName name="PY2_Other_Exp._4">[80]손익계산서!#REF!</definedName>
    <definedName name="PY2_Other_Exp._8">[81]손익계산서!#REF!</definedName>
    <definedName name="PY2_Other_LT_Assets">[78]대차대조표!#REF!</definedName>
    <definedName name="PY2_Other_LT_Assets_11">[79]대차대조표!#REF!</definedName>
    <definedName name="PY2_Other_LT_Assets_2">[80]대차대조표!#REF!</definedName>
    <definedName name="PY2_Other_LT_Assets_21">[81]대차대조표!#REF!</definedName>
    <definedName name="PY2_Other_LT_Assets_23">[82]대차대조표!#REF!</definedName>
    <definedName name="PY2_Other_LT_Assets_25">[81]대차대조표!#REF!</definedName>
    <definedName name="PY2_Other_LT_Assets_3">[80]대차대조표!#REF!</definedName>
    <definedName name="PY2_Other_LT_Assets_4">[80]대차대조표!#REF!</definedName>
    <definedName name="PY2_Other_LT_Assets_8">[81]대차대조표!#REF!</definedName>
    <definedName name="PY2_Other_LT_Liabilities">[78]대차대조표!#REF!</definedName>
    <definedName name="PY2_Other_LT_Liabilities_11">[79]대차대조표!#REF!</definedName>
    <definedName name="PY2_Other_LT_Liabilities_2">[80]대차대조표!#REF!</definedName>
    <definedName name="PY2_Other_LT_Liabilities_21">[81]대차대조표!#REF!</definedName>
    <definedName name="PY2_Other_LT_Liabilities_23">[82]대차대조표!#REF!</definedName>
    <definedName name="PY2_Other_LT_Liabilities_25">[81]대차대조표!#REF!</definedName>
    <definedName name="PY2_Other_LT_Liabilities_3">[80]대차대조표!#REF!</definedName>
    <definedName name="PY2_Other_LT_Liabilities_4">[80]대차대조표!#REF!</definedName>
    <definedName name="PY2_Other_LT_Liabilities_8">[81]대차대조표!#REF!</definedName>
    <definedName name="PY2_Selling">[78]손익계산서!#REF!</definedName>
    <definedName name="PY2_Selling_11">[79]손익계산서!#REF!</definedName>
    <definedName name="PY2_Selling_2">[80]손익계산서!#REF!</definedName>
    <definedName name="PY2_Selling_21">[81]손익계산서!#REF!</definedName>
    <definedName name="PY2_Selling_23">[82]손익계산서!#REF!</definedName>
    <definedName name="PY2_Selling_25">[81]손익계산서!#REF!</definedName>
    <definedName name="PY2_Selling_3">[80]손익계산서!#REF!</definedName>
    <definedName name="PY2_Selling_4">[80]손익계산서!#REF!</definedName>
    <definedName name="PY2_Selling_8">[81]손익계산서!#REF!</definedName>
    <definedName name="PY2_Tangible_Net_Worth">[78]손익계산서!#REF!</definedName>
    <definedName name="PY2_Tangible_Net_Worth_11">[79]손익계산서!#REF!</definedName>
    <definedName name="PY2_Tangible_Net_Worth_2">[80]손익계산서!#REF!</definedName>
    <definedName name="PY2_Tangible_Net_Worth_21">[81]손익계산서!#REF!</definedName>
    <definedName name="PY2_Tangible_Net_Worth_23">[82]손익계산서!#REF!</definedName>
    <definedName name="PY2_Tangible_Net_Worth_25">[81]손익계산서!#REF!</definedName>
    <definedName name="PY2_Tangible_Net_Worth_3">[80]손익계산서!#REF!</definedName>
    <definedName name="PY2_Tangible_Net_Worth_4">[80]손익계산서!#REF!</definedName>
    <definedName name="PY2_Tangible_Net_Worth_8">[81]손익계산서!#REF!</definedName>
    <definedName name="PY2_Weighted_Average">[78]손익계산서!#REF!</definedName>
    <definedName name="PY2_Weighted_Average_11">[79]손익계산서!#REF!</definedName>
    <definedName name="PY2_Weighted_Average_2">[80]손익계산서!#REF!</definedName>
    <definedName name="PY2_Weighted_Average_21">[81]손익계산서!#REF!</definedName>
    <definedName name="PY2_Weighted_Average_23">[82]손익계산서!#REF!</definedName>
    <definedName name="PY2_Weighted_Average_25">[81]손익계산서!#REF!</definedName>
    <definedName name="PY2_Weighted_Average_3">[80]손익계산서!#REF!</definedName>
    <definedName name="PY2_Weighted_Average_4">[80]손익계산서!#REF!</definedName>
    <definedName name="PY2_Weighted_Average_8">[81]손익계산서!#REF!</definedName>
    <definedName name="PY2_Working_Capital">[78]손익계산서!#REF!</definedName>
    <definedName name="PY2_Working_Capital_11">[79]손익계산서!#REF!</definedName>
    <definedName name="PY2_Working_Capital_2">[80]손익계산서!#REF!</definedName>
    <definedName name="PY2_Working_Capital_21">[81]손익계산서!#REF!</definedName>
    <definedName name="PY2_Working_Capital_23">[82]손익계산서!#REF!</definedName>
    <definedName name="PY2_Working_Capital_25">[81]손익계산서!#REF!</definedName>
    <definedName name="PY2_Working_Capital_3">[80]손익계산서!#REF!</definedName>
    <definedName name="PY2_Working_Capital_4">[80]손익계산서!#REF!</definedName>
    <definedName name="PY2_Working_Capital_8">[81]손익계산서!#REF!</definedName>
    <definedName name="Q" localSheetId="6">#REF!</definedName>
    <definedName name="Q">#REF!</definedName>
    <definedName name="QAMT86106">#N/A</definedName>
    <definedName name="QAW" hidden="1">{#N/A,#N/A,FALSE,"을지 (4)";#N/A,#N/A,FALSE,"을지 (5)";#N/A,#N/A,FALSE,"을지 (6)"}</definedName>
    <definedName name="QE" hidden="1">{#N/A,#N/A,FALSE,"초도품";#N/A,#N/A,FALSE,"초도품 (2)";#N/A,#N/A,FALSE,"초도품 (3)";#N/A,#N/A,FALSE,"초도품 (4)";#N/A,#N/A,FALSE,"초도품 (5)";#N/A,#N/A,FALSE,"초도품 (6)"}</definedName>
    <definedName name="qefw" localSheetId="6">#REF!</definedName>
    <definedName name="qefw">#REF!</definedName>
    <definedName name="QEQQQ" localSheetId="13">#REF!</definedName>
    <definedName name="QEQQQ">#REF!</definedName>
    <definedName name="qewgf" localSheetId="6">#REF!</definedName>
    <definedName name="qewgf">#REF!</definedName>
    <definedName name="qkqkqkq">#REF!</definedName>
    <definedName name="qor" hidden="1">[149]실행철강하도!$A$1:$A$4</definedName>
    <definedName name="qq" localSheetId="13">#REF!</definedName>
    <definedName name="qq">#REF!</definedName>
    <definedName name="qq0" localSheetId="13">#REF!</definedName>
    <definedName name="qq0">#REF!</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q" hidden="1">{#N/A,#N/A,FALSE,"Aging Summary";#N/A,#N/A,FALSE,"Ratio Analysis";#N/A,#N/A,FALSE,"Test 120 Day Accts";#N/A,#N/A,FALSE,"Tickmarks"}</definedName>
    <definedName name="QRABOH">#N/A</definedName>
    <definedName name="QRAEOH">#N/A</definedName>
    <definedName name="QSS" hidden="1">{#N/A,#N/A,FALSE,"을지 (4)";#N/A,#N/A,FALSE,"을지 (5)";#N/A,#N/A,FALSE,"을지 (6)"}</definedName>
    <definedName name="QTY">'[55]PAINT(JO)'!$F$8:$F$31</definedName>
    <definedName name="QW" hidden="1">{#N/A,#N/A,FALSE,"을지 (4)";#N/A,#N/A,FALSE,"을지 (5)";#N/A,#N/A,FALSE,"을지 (6)"}</definedName>
    <definedName name="QWA" hidden="1">{#N/A,#N/A,FALSE,"을지 (4)";#N/A,#N/A,FALSE,"을지 (5)";#N/A,#N/A,FALSE,"을지 (6)"}</definedName>
    <definedName name="qwe" localSheetId="6">#REF!</definedName>
    <definedName name="qwe">#REF!</definedName>
    <definedName name="qweax" localSheetId="6">#REF!</definedName>
    <definedName name="qweax">#REF!</definedName>
    <definedName name="qwedafsz" localSheetId="6">#REF!</definedName>
    <definedName name="qwedafsz">#REF!</definedName>
    <definedName name="qwertyuiop" hidden="1">{#N/A,#N/A,FALSE,"Aging Summary";#N/A,#N/A,FALSE,"Ratio Analysis";#N/A,#N/A,FALSE,"Test 120 Day Accts";#N/A,#N/A,FALSE,"Tickmarks"}</definedName>
    <definedName name="QWSSDD" localSheetId="13">#REF!</definedName>
    <definedName name="QWSSDD">#REF!</definedName>
    <definedName name="R_">#REF!</definedName>
    <definedName name="R_COVER" hidden="1">{#N/A,#N/A,FALSE,"단축1";#N/A,#N/A,FALSE,"단축2";#N/A,#N/A,FALSE,"단축3";#N/A,#N/A,FALSE,"장축";#N/A,#N/A,FALSE,"4WD"}</definedName>
    <definedName name="RAnchor">#REF!</definedName>
    <definedName name="Range_of_Institutions" localSheetId="6">#REF!</definedName>
    <definedName name="Range_of_Institutions">#REF!</definedName>
    <definedName name="RangeToCopy">#REF!</definedName>
    <definedName name="rat" localSheetId="6">#REF!</definedName>
    <definedName name="rat">#REF!</definedName>
    <definedName name="RATE" localSheetId="6">#REF!</definedName>
    <definedName name="RATE">#REF!</definedName>
    <definedName name="RawInput">#REF!</definedName>
    <definedName name="RCPTNO">#N/A</definedName>
    <definedName name="RC매출" hidden="1">#REF!</definedName>
    <definedName name="RE" hidden="1">{#N/A,#N/A,FALSE,"초도품";#N/A,#N/A,FALSE,"초도품 (2)";#N/A,#N/A,FALSE,"초도품 (3)";#N/A,#N/A,FALSE,"초도품 (4)";#N/A,#N/A,FALSE,"초도품 (5)";#N/A,#N/A,FALSE,"초도품 (6)"}</definedName>
    <definedName name="rec" localSheetId="6">'[150]변경실행(2차) '!#REF!</definedName>
    <definedName name="rec">'[150]변경실행(2차) '!#REF!</definedName>
    <definedName name="RECORD" localSheetId="6">#REF!</definedName>
    <definedName name="RECORD">#REF!</definedName>
    <definedName name="_xlnm.Recorder" localSheetId="6">'[151]변경실행(2차) '!#REF!</definedName>
    <definedName name="_xlnm.Recorder">'[151]변경실행(2차) '!#REF!</definedName>
    <definedName name="REDATA1">#REF!</definedName>
    <definedName name="REDATA10">#REF!</definedName>
    <definedName name="REDATA11">#REF!</definedName>
    <definedName name="REDATA12">#REF!</definedName>
    <definedName name="REDATA13">#REF!</definedName>
    <definedName name="REDATA14">#REF!</definedName>
    <definedName name="REDATA15">#REF!</definedName>
    <definedName name="REDATA16">#REF!</definedName>
    <definedName name="REDATA17">#REF!</definedName>
    <definedName name="REDATA18">#REF!</definedName>
    <definedName name="REDATA19">#REF!</definedName>
    <definedName name="REDATA2">#REF!</definedName>
    <definedName name="REDATA20">#REF!</definedName>
    <definedName name="REDATA3">#REF!</definedName>
    <definedName name="REDATA4">#REF!</definedName>
    <definedName name="REDATA5">#REF!</definedName>
    <definedName name="REDATA6">#REF!</definedName>
    <definedName name="REDATA7">#REF!</definedName>
    <definedName name="REDATA8">#REF!</definedName>
    <definedName name="REDATA9">#REF!</definedName>
    <definedName name="RedefinePrintTableRange" localSheetId="13" hidden="1">[66]!RedefinePrintTableRange</definedName>
    <definedName name="RedefinePrintTableRange" hidden="1">[67]!RedefinePrintTableRange</definedName>
    <definedName name="reee" hidden="1">#REF!</definedName>
    <definedName name="REFNO">#REF!</definedName>
    <definedName name="REFRESHDESKTOP" localSheetId="6">#REF!</definedName>
    <definedName name="REFRESHDESKTOP">#REF!</definedName>
    <definedName name="REFRESHOTHERS" localSheetId="6">#REF!</definedName>
    <definedName name="REFRESHOTHERS">#REF!</definedName>
    <definedName name="RegCapLookup">#REF!</definedName>
    <definedName name="rent" localSheetId="6">#REF!</definedName>
    <definedName name="rent">#REF!</definedName>
    <definedName name="Reset" localSheetId="6">#REF!</definedName>
    <definedName name="Reset">#REF!</definedName>
    <definedName name="RevLookup">#REF!</definedName>
    <definedName name="rews" hidden="1">'[111]제조원가(확인)'!#REF!</definedName>
    <definedName name="Rf" localSheetId="13">[70]WACC!#REF!</definedName>
    <definedName name="Rf">[70]WACC!#REF!</definedName>
    <definedName name="RIGHT" localSheetId="6">#REF!</definedName>
    <definedName name="RIGHT">#REF!</definedName>
    <definedName name="RiskWtLookup">#REF!</definedName>
    <definedName name="rjs" localSheetId="6">#REF!</definedName>
    <definedName name="rjs">#REF!</definedName>
    <definedName name="rkdehdalsdksek">#REF!</definedName>
    <definedName name="rkq" localSheetId="13">'[152]외화금융(97-03)'!#REF!</definedName>
    <definedName name="rkq">'[152]외화금융(97-03)'!#REF!</definedName>
    <definedName name="RKRK" hidden="1">{#N/A,#N/A,FALSE,"A장";#N/A,#N/A,FALSE,"B장"}</definedName>
    <definedName name="RKRKR" hidden="1">{#N/A,#N/A,FALSE,"초도품";#N/A,#N/A,FALSE,"초도품 (2)";#N/A,#N/A,FALSE,"초도품 (3)";#N/A,#N/A,FALSE,"초도품 (4)";#N/A,#N/A,FALSE,"초도품 (5)";#N/A,#N/A,FALSE,"초도품 (6)"}</definedName>
    <definedName name="RLARK" localSheetId="6">#REF!</definedName>
    <definedName name="RLARK">#REF!</definedName>
    <definedName name="RLAWJD" localSheetId="6">#REF!</definedName>
    <definedName name="RLAWJD">#REF!</definedName>
    <definedName name="RLAWJDFUF" localSheetId="6">#REF!</definedName>
    <definedName name="RLAWJDFUF">#REF!</definedName>
    <definedName name="rlaworud" hidden="1">{#N/A,#N/A,FALSE,"A장";#N/A,#N/A,FALSE,"B장"}</definedName>
    <definedName name="rlrlrlrlr" hidden="1">#REF!</definedName>
    <definedName name="RLRp" localSheetId="6" hidden="1">#REF!</definedName>
    <definedName name="RLRp" hidden="1">#REF!</definedName>
    <definedName name="RMIN">#N/A</definedName>
    <definedName name="RMREOH">#N/A</definedName>
    <definedName name="RMRNOT">#N/A</definedName>
    <definedName name="RNCLTYPE">#N/A</definedName>
    <definedName name="RNDBOH">#N/A</definedName>
    <definedName name="RNDEOH">#N/A</definedName>
    <definedName name="RNG">[135]가격!$A$1:$D$65536</definedName>
    <definedName name="ROW" localSheetId="6">#REF!</definedName>
    <definedName name="ROW">#REF!</definedName>
    <definedName name="rowvalue" localSheetId="6">#REF!</definedName>
    <definedName name="rowvalue">#REF!</definedName>
    <definedName name="Rp" localSheetId="13">[70]WACC!#REF!</definedName>
    <definedName name="Rp">[70]WACC!#REF!</definedName>
    <definedName name="RR" localSheetId="13">#REF!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T">#REF!</definedName>
    <definedName name="rt00" localSheetId="6">#REF!</definedName>
    <definedName name="rt00">#REF!</definedName>
    <definedName name="RTIN">#N/A</definedName>
    <definedName name="RTRTR">[153]제품별손익!$A$4:$AJ$194</definedName>
    <definedName name="RYRYR">[154]제품별손익!$A$4:$AI$205</definedName>
    <definedName name="S" localSheetId="1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 localSheetId="1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LE">#N/A</definedName>
    <definedName name="SALE2" localSheetId="13">#REF!</definedName>
    <definedName name="SALE2">#REF!</definedName>
    <definedName name="SALE3" localSheetId="13">#REF!</definedName>
    <definedName name="SALE3">#REF!</definedName>
    <definedName name="SALE4" localSheetId="13">#REF!</definedName>
    <definedName name="SALE4">#REF!</definedName>
    <definedName name="SALEBOH">#N/A</definedName>
    <definedName name="SALEEOH">#N/A</definedName>
    <definedName name="SAMBOH">#N/A</definedName>
    <definedName name="Samchonpo">#REF!</definedName>
    <definedName name="SAMEOH">#N/A</definedName>
    <definedName name="Sammi_2_제1압연_List" localSheetId="6">#REF!</definedName>
    <definedName name="Sammi_2_제1압연_List">#REF!</definedName>
    <definedName name="sanch_2">#REF!</definedName>
    <definedName name="sanch_3">#REF!</definedName>
    <definedName name="sanch_4">#REF!</definedName>
    <definedName name="SAnchor">#REF!</definedName>
    <definedName name="Sanggak" localSheetId="6">#REF!</definedName>
    <definedName name="Sanggak">#REF!</definedName>
    <definedName name="sb">'[108]unix-factor'!$E$6</definedName>
    <definedName name="scenario" localSheetId="6">#REF!</definedName>
    <definedName name="scenario">#REF!</definedName>
    <definedName name="Scrap61005A">[155]Scrap!#REF!</definedName>
    <definedName name="SCRBOH">#N/A</definedName>
    <definedName name="SCREOH">#N/A</definedName>
    <definedName name="sd" hidden="1">#REF!</definedName>
    <definedName name="SDF"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FSD">'[2]CD-실적'!#REF!</definedName>
    <definedName name="sdfteseagegwe" hidden="1">'[96]Cost Reduction'!#REF!</definedName>
    <definedName name="sdg" hidden="1">#REF!</definedName>
    <definedName name="sdgdsfdsgdsfggfdsd" localSheetId="6" hidden="1">#REF!</definedName>
    <definedName name="sdgdsfdsgdsfggfdsd" hidden="1">#REF!</definedName>
    <definedName name="sdgfdsg" localSheetId="6">#REF!</definedName>
    <definedName name="sdgfdsg">#REF!</definedName>
    <definedName name="sdgfdsgf" localSheetId="6">#REF!</definedName>
    <definedName name="sdgfdsgf">#REF!</definedName>
    <definedName name="sdgfdsgfd" localSheetId="6">#REF!</definedName>
    <definedName name="sdgfdsgfd">#REF!</definedName>
    <definedName name="sds" hidden="1">#REF!</definedName>
    <definedName name="sdsdsd">[127]jan!$A$1:$E$75</definedName>
    <definedName name="sdsssssss">[127]jan!$A$1:$E$75</definedName>
    <definedName name="SEAL_RETAINER">'[55]PAINT(JO)'!$C$13:$L$13</definedName>
    <definedName name="segvx" hidden="1">{"'買掛金'!$J$6"}</definedName>
    <definedName name="SEJINBS" hidden="1">{#N/A,#N/A,FALSE,"정공"}</definedName>
    <definedName name="SEMIIN">#N/A</definedName>
    <definedName name="sencount" hidden="1">1</definedName>
    <definedName name="SenDebtLookup">#REF!</definedName>
    <definedName name="SENS">[19]Sens!$A$1:$M$48</definedName>
    <definedName name="Sensitivity_print_all">'[145]Sensitivity 3 Yrs'!$A$5:$I$67,'[145]Sensitivity 3 Yrs'!$A$69:$H$122,'[145]Sensitivity 3 Yrs'!$A$125:$H$199,'[145]Sensitivity 3 Yrs'!$A$201:$H$216</definedName>
    <definedName name="SERNO">#N/A</definedName>
    <definedName name="sg">'[108]unix-factor'!$C$6</definedName>
    <definedName name="sgddsgdfdsg" localSheetId="6">#REF!</definedName>
    <definedName name="sgddsgdfdsg">#REF!</definedName>
    <definedName name="sgdsg" localSheetId="6">#REF!</definedName>
    <definedName name="sgdsg">#REF!</definedName>
    <definedName name="sgfddsgfd" localSheetId="6">#REF!</definedName>
    <definedName name="sgfddsgfd">#REF!</definedName>
    <definedName name="sgfdsg" localSheetId="6">#REF!</definedName>
    <definedName name="sgfdsg">#REF!</definedName>
    <definedName name="sgfdsgfd" localSheetId="6">#REF!</definedName>
    <definedName name="sgfdsgfd">#REF!</definedName>
    <definedName name="SHADDAI">'[109]Price List'!$B$481:$J$484</definedName>
    <definedName name="SharesOutLookup">#REF!</definedName>
    <definedName name="sheet" localSheetId="6">#REF!</definedName>
    <definedName name="sheet">#REF!</definedName>
    <definedName name="sheet2" hidden="1">{"'매출'!$A$1:$I$22"}</definedName>
    <definedName name="sheets_name" localSheetId="6">#REF!:_RjC2</definedName>
    <definedName name="sheets_name">#REF!:_RjC2</definedName>
    <definedName name="SHERWINWILLIAMS">'[68]Price List'!$B$37:$E$38</definedName>
    <definedName name="SHIN" hidden="1">{#N/A,#N/A,FALSE,"P.C.B"}</definedName>
    <definedName name="SIMGO" hidden="1">{#N/A,#N/A,FALSE,"96매출보고현황"}</definedName>
    <definedName name="size" localSheetId="6">#REF!</definedName>
    <definedName name="size">#REF!</definedName>
    <definedName name="SJKSHDH" localSheetId="13">#REF!</definedName>
    <definedName name="SJKSHDH">#REF!</definedName>
    <definedName name="sk" hidden="1">{#N/A,#N/A,FALSE,"A장";#N/A,#N/A,FALSE,"B장"}</definedName>
    <definedName name="SKNW" localSheetId="6">#REF!:_RjC2</definedName>
    <definedName name="SKNW">#REF!:_RjC2</definedName>
    <definedName name="sksk" hidden="1">{#N/A,#N/A,FALSE,"주요여수신";#N/A,#N/A,FALSE,"수신금리";#N/A,#N/A,FALSE,"대출금리";#N/A,#N/A,FALSE,"신규대출";#N/A,#N/A,FALSE,"총액대출"}</definedName>
    <definedName name="SLRCPTNO">#N/A</definedName>
    <definedName name="SLSERNO">#N/A</definedName>
    <definedName name="sm">[112]DS_3Q!$K$3</definedName>
    <definedName name="sm3b">'[36]2003'!$D$71</definedName>
    <definedName name="sm3g">'[36]2003'!$D$72</definedName>
    <definedName name="sm3ug">'[36]2003'!$D$76</definedName>
    <definedName name="Snpv" localSheetId="6">#REF!</definedName>
    <definedName name="Snpv">#REF!</definedName>
    <definedName name="Snpvadm" localSheetId="6">#REF!</definedName>
    <definedName name="Snpvadm">#REF!</definedName>
    <definedName name="Snpvdc" localSheetId="6">#REF!</definedName>
    <definedName name="Snpvdc">#REF!</definedName>
    <definedName name="Snpvdt" localSheetId="6">#REF!</definedName>
    <definedName name="Snpvdt">#REF!</definedName>
    <definedName name="Snpvnw" localSheetId="6">#REF!</definedName>
    <definedName name="Snpvnw">#REF!</definedName>
    <definedName name="so" localSheetId="6" hidden="1">[15]Sheet1!#REF!</definedName>
    <definedName name="so" hidden="1">[15]Sheet1!#REF!</definedName>
    <definedName name="solver_cvg" hidden="1">0.001</definedName>
    <definedName name="solver_drv" hidden="1">1</definedName>
    <definedName name="solver_est" hidden="1">1</definedName>
    <definedName name="solver_itr" hidden="1">100</definedName>
    <definedName name="solver_lhs1" localSheetId="6" hidden="1">#REF!</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localSheetId="6" hidden="1">#REF!*1.5</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BOH">#N/A</definedName>
    <definedName name="SONEOH">#N/A</definedName>
    <definedName name="SONY">'[68]Price List'!$B$19:$E$25</definedName>
    <definedName name="SOON" hidden="1">{#N/A,#N/A,FALSE,"P.C.B"}</definedName>
    <definedName name="SOURCE_AMS" localSheetId="6">OFFSET(#REF!,0,0,COUNTA(#REF!),COUNTA(#REF!))</definedName>
    <definedName name="SOURCE_AMS">OFFSET(#REF!,0,0,COUNTA(#REF!),COUNTA(#REF!))</definedName>
    <definedName name="source_con" localSheetId="6">OFFSET(#REF!,0,0,COUNTA(#REF!),COUNTA(#REF!))</definedName>
    <definedName name="source_con">OFFSET(#REF!,0,0,COUNTA(#REF!),COUNTA(#REF!))</definedName>
    <definedName name="SPARE">'[55]PAINT(JO)'!$K$6</definedName>
    <definedName name="SPC">'[156]Price List'!$B$5:$E$7</definedName>
    <definedName name="Spread">[59]Storage!$D$8</definedName>
    <definedName name="SQ_TUBE">'[55]PAINT(JO)'!$C$9:$L$9</definedName>
    <definedName name="sr">[112]DS_1999!$J$4</definedName>
    <definedName name="srf" hidden="1">{#N/A,#N/A,FALSE,"BS";#N/A,#N/A,FALSE,"PL";#N/A,#N/A,FALSE,"처분";#N/A,#N/A,FALSE,"현금";#N/A,#N/A,FALSE,"매출";#N/A,#N/A,FALSE,"원가";#N/A,#N/A,FALSE,"경영"}</definedName>
    <definedName name="SS" localSheetId="6">[42]전체실적!#REF!</definedName>
    <definedName name="SS">[42]전체실적!#REF!</definedName>
    <definedName name="SSD" hidden="1">{#N/A,#N/A,FALSE,"을지 (4)";#N/A,#N/A,FALSE,"을지 (5)";#N/A,#N/A,FALSE,"을지 (6)"}</definedName>
    <definedName name="SSP">#REF!</definedName>
    <definedName name="SSS" localSheetId="13" hidden="1">#REF!</definedName>
    <definedName name="SSS" hidden="1">#REF!</definedName>
    <definedName name="SSSDD" localSheetId="13">#REF!</definedName>
    <definedName name="SSSDD">#REF!</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SSSSSSS" hidden="1">{"'손익현황'!$A$1:$J$29"}</definedName>
    <definedName name="StakeAcquired">#REF!</definedName>
    <definedName name="start" localSheetId="6">#REF!</definedName>
    <definedName name="start">#REF!</definedName>
    <definedName name="stb">'[108]unix-factor'!$E$7</definedName>
    <definedName name="STDATE">#REF!</definedName>
    <definedName name="STEEL_MAN_MONEY">'[55]PAINT(JO)'!$A$4</definedName>
    <definedName name="STEEL_PLATE">'[55]PAINT(JO)'!$C$8:$L$8</definedName>
    <definedName name="Step">#REF!</definedName>
    <definedName name="stg">'[108]unix-factor'!$C$7</definedName>
    <definedName name="STKMV" hidden="1">#REF!</definedName>
    <definedName name="STOCK">[57]Inputs!$D$3</definedName>
    <definedName name="sts">'[108]unix-factor'!$D$7</definedName>
    <definedName name="STS파이프" localSheetId="6">#REF!</definedName>
    <definedName name="STS파이프">#REF!</definedName>
    <definedName name="STS파이프M" localSheetId="6">#REF!</definedName>
    <definedName name="STS파이프M">#REF!</definedName>
    <definedName name="SubDebtLookup">#REF!</definedName>
    <definedName name="subj" localSheetId="13">[129]MRS세부!#REF!</definedName>
    <definedName name="subj">[129]MRS세부!#REF!</definedName>
    <definedName name="SUM" localSheetId="12">{"'Desktop Inventory 현황'!$B$2:$O$35"}</definedName>
    <definedName name="SUM">{"'Desktop Inventory 현황'!$B$2:$O$35"}</definedName>
    <definedName name="SUN_5" localSheetId="6">#REF!</definedName>
    <definedName name="SUN_5">#REF!</definedName>
    <definedName name="SUN_6" localSheetId="6">#REF!</definedName>
    <definedName name="SUN_6">#REF!</definedName>
    <definedName name="sun_7" localSheetId="6">#REF!</definedName>
    <definedName name="sun_7">#REF!</definedName>
    <definedName name="sun_imsi" localSheetId="6">#REF!</definedName>
    <definedName name="sun_imsi">#REF!</definedName>
    <definedName name="SUN_rate" localSheetId="6">#REF!</definedName>
    <definedName name="SUN_rate">#REF!</definedName>
    <definedName name="SUNSTAR">'[69]Price List'!$B$256:$E$257</definedName>
    <definedName name="svmr" localSheetId="6">#REF!</definedName>
    <definedName name="svmr">#REF!</definedName>
    <definedName name="svr_arc">'[140]DS상세 (2)'!$I$17</definedName>
    <definedName name="SW" localSheetId="6">[42]전체실적!#REF!</definedName>
    <definedName name="SW">[42]전체실적!#REF!</definedName>
    <definedName name="SW_MA_rate" localSheetId="6">#REF!</definedName>
    <definedName name="SW_MA_rate">#REF!</definedName>
    <definedName name="SW_rate" localSheetId="6">#REF!</definedName>
    <definedName name="SW_rate">#REF!</definedName>
    <definedName name="SW_rate2" localSheetId="6">#REF!</definedName>
    <definedName name="SW_rate2">#REF!</definedName>
    <definedName name="SW_rate3" localSheetId="6">#REF!</definedName>
    <definedName name="SW_rate3">#REF!</definedName>
    <definedName name="switch" localSheetId="13">#REF!</definedName>
    <definedName name="switch">#REF!</definedName>
    <definedName name="sw합계">'[140]DS상세 (2)'!$H$66</definedName>
    <definedName name="Synergies">#REF!</definedName>
    <definedName name="Synon">[59]Storage!$D$21</definedName>
    <definedName name="syso" localSheetId="13">#REF!</definedName>
    <definedName name="syso">#REF!</definedName>
    <definedName name="S행" localSheetId="6">'[157]2.대외공문'!#REF!</definedName>
    <definedName name="S행">'[157]2.대외공문'!#REF!</definedName>
    <definedName name="T" localSheetId="13">#REF!</definedName>
    <definedName name="T">#REF!</definedName>
    <definedName name="T_1" localSheetId="13">#REF!</definedName>
    <definedName name="T_1">#REF!</definedName>
    <definedName name="TABLE1">#REF!</definedName>
    <definedName name="TAMPO">'[109]Price List'!$B$176:$E$178</definedName>
    <definedName name="Tan_SW_5" localSheetId="6">#REF!</definedName>
    <definedName name="Tan_SW_5">#REF!</definedName>
    <definedName name="Tan_SW_6" localSheetId="6">#REF!</definedName>
    <definedName name="Tan_SW_6">#REF!</definedName>
    <definedName name="Tan_sw_7" localSheetId="6">#REF!</definedName>
    <definedName name="Tan_sw_7">#REF!</definedName>
    <definedName name="Tandem_5" localSheetId="6">#REF!</definedName>
    <definedName name="Tandem_5">#REF!</definedName>
    <definedName name="Tandem_6" localSheetId="6">#REF!</definedName>
    <definedName name="Tandem_6">#REF!</definedName>
    <definedName name="Tandem_7" localSheetId="6">#REF!</definedName>
    <definedName name="Tandem_7">#REF!</definedName>
    <definedName name="Target">#REF!</definedName>
    <definedName name="TargetPremium">#REF!</definedName>
    <definedName name="tax" localSheetId="6">#REF!</definedName>
    <definedName name="tax">#REF!</definedName>
    <definedName name="TaxRateLookup">#REF!</definedName>
    <definedName name="tbnov">[127]jan!$A$7:$K$155</definedName>
    <definedName name="tboct">'[9]03반기손익'!$A$7:$K$151</definedName>
    <definedName name="tbsep">'[9]03반기손익'!$A$7:$K$151</definedName>
    <definedName name="TDS">'[158]관계회사거래내역및 채권채무잔액 99'!#REF!</definedName>
    <definedName name="TE" localSheetId="12" hidden="1">{"'Desktop Inventory 현황'!$B$2:$O$35"}</definedName>
    <definedName name="TE" hidden="1">{"'Desktop Inventory 현황'!$B$2:$O$35"}</definedName>
    <definedName name="TECHNOLOGIES">'[18]#REF'!$B$110</definedName>
    <definedName name="Terminal">#REF!</definedName>
    <definedName name="TEST_A">#N/A</definedName>
    <definedName name="TEST_B">#N/A</definedName>
    <definedName name="TEST_C">#N/A</definedName>
    <definedName name="TEST_D">#N/A</definedName>
    <definedName name="TEST_E">#N/A</definedName>
    <definedName name="TestAdd">"Test RefersTo1"</definedName>
    <definedName name="teww" hidden="1">'[111]제조원가(확인)'!#REF!</definedName>
    <definedName name="TEX_40" localSheetId="6">#REF!</definedName>
    <definedName name="TEX_40">#REF!</definedName>
    <definedName name="TextRefCopy1" localSheetId="6">#REF!</definedName>
    <definedName name="TextRefCopy1">#REF!</definedName>
    <definedName name="TextRefCopy1_11">[79]대차대조표!#REF!</definedName>
    <definedName name="TextRefCopy1_2">[80]대차대조표!#REF!</definedName>
    <definedName name="TextRefCopy1_21">[81]대차대조표!#REF!</definedName>
    <definedName name="TextRefCopy1_23">[82]대차대조표!#REF!</definedName>
    <definedName name="TextRefCopy1_25">[81]대차대조표!#REF!</definedName>
    <definedName name="TextRefCopy1_3">[80]대차대조표!#REF!</definedName>
    <definedName name="TextRefCopy1_4">[80]대차대조표!#REF!</definedName>
    <definedName name="TextRefCopy1_8">[81]대차대조표!#REF!</definedName>
    <definedName name="TextRefCopy10">[159]미수수익재검토!$B$4</definedName>
    <definedName name="TextRefCopy11" localSheetId="6">#REF!</definedName>
    <definedName name="TextRefCopy11">#REF!</definedName>
    <definedName name="TextRefCopy12" localSheetId="6">#REF!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 localSheetId="6">#REF!</definedName>
    <definedName name="TextRefCopy2">#REF!</definedName>
    <definedName name="TextRefCopy2_4">#REF!</definedName>
    <definedName name="TextRefCopy2_42">#REF!</definedName>
    <definedName name="TextRefCopy2_5">#REF!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 localSheetId="6">#REF!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 localSheetId="6">#REF!</definedName>
    <definedName name="TextRefCopy4">#REF!</definedName>
    <definedName name="TextRefCopy40">#REF!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8">#REF!</definedName>
    <definedName name="TextRefCopy59">#REF!</definedName>
    <definedName name="TextRefCopy6" localSheetId="6">#REF!</definedName>
    <definedName name="TextRefCopy6">#REF!</definedName>
    <definedName name="TextRefCopy60">#REF!</definedName>
    <definedName name="TextRefCopy61">#REF!</definedName>
    <definedName name="TextRefCopy62">#REF!</definedName>
    <definedName name="TextRefCopy63">#REF!</definedName>
    <definedName name="TextRefCopy64">[160]차입금LeadSchedule!#REF!</definedName>
    <definedName name="TextRefCopy65">[160]차입금LeadSchedule!#REF!</definedName>
    <definedName name="TextRefCopy66">[160]차입금LeadSchedule!#REF!</definedName>
    <definedName name="TextRefCopy69">#REF!</definedName>
    <definedName name="TextRefCopy7">#REF!</definedName>
    <definedName name="TextRefCopy8">#REF!</definedName>
    <definedName name="TextRefCopy9" localSheetId="6">#REF!</definedName>
    <definedName name="TextRefCopy9">#REF!</definedName>
    <definedName name="TextRefCopyRangeCount" hidden="1">3</definedName>
    <definedName name="TFAnchor">#REF!</definedName>
    <definedName name="TGF">'[61]INDIA-ML'!#REF!</definedName>
    <definedName name="tggf" hidden="1">'[111]제조원가(확인)'!#REF!</definedName>
    <definedName name="the_caller">[73]!the_caller</definedName>
    <definedName name="THEME2" hidden="1">{#N/A,#N/A,FALSE,"96 3월물량표";#N/A,#N/A,FALSE,"96 4월물량표";#N/A,#N/A,FALSE,"96 5월물량표"}</definedName>
    <definedName name="thsdorlsf" localSheetId="12" hidden="1">{"'분양원가'!$B$1:$F$113"}</definedName>
    <definedName name="thsdorlsf" localSheetId="14" hidden="1">{"'분양원가'!$B$1:$F$113"}</definedName>
    <definedName name="thsdorlsf" hidden="1">{"'분양원가'!$B$1:$F$113"}</definedName>
    <definedName name="Ticker" localSheetId="6">#REF!</definedName>
    <definedName name="Ticker">#REF!</definedName>
    <definedName name="TIE_ROPE">'[55]PAINT(JO)'!$C$15:$L$15</definedName>
    <definedName name="Tier1Lookup">#REF!</definedName>
    <definedName name="Tier2Lookup">#REF!</definedName>
    <definedName name="Title">#REF!</definedName>
    <definedName name="TLF" localSheetId="12" hidden="1">{"'10_03일자별'!$A$2:$H$31"}</definedName>
    <definedName name="TLF" localSheetId="14" hidden="1">{"'10_03일자별'!$A$2:$H$31"}</definedName>
    <definedName name="TLF" hidden="1">{"'10_03일자별'!$A$2:$H$31"}</definedName>
    <definedName name="TMODERNAS">'[161]Price List'!$B$222:$E$227</definedName>
    <definedName name="TOA">'[156]Price List'!$B$235:$E$236</definedName>
    <definedName name="TOBUTSU">'[68]Price List'!$B$80:$E$83</definedName>
    <definedName name="toji" localSheetId="6" hidden="1">[162]안산기계장치!#REF!</definedName>
    <definedName name="toji" hidden="1">[162]안산기계장치!#REF!</definedName>
    <definedName name="TOKYO">'[68]Price List'!$B$75:$E$77</definedName>
    <definedName name="TOPMENU">#REF!</definedName>
    <definedName name="TOPMENU1">#REF!</definedName>
    <definedName name="TOPMENU2">#REF!</definedName>
    <definedName name="TOPMENU3">#REF!</definedName>
    <definedName name="TOPMENU4">#REF!</definedName>
    <definedName name="TOPMENU5">#REF!</definedName>
    <definedName name="TOPMENU6">#REF!</definedName>
    <definedName name="TOPMENU7">#REF!</definedName>
    <definedName name="TOPMENU9">#REF!</definedName>
    <definedName name="TORO">'[163]Price List'!$B$366:$E$367</definedName>
    <definedName name="TORRES">'[121]Price List'!$B$229:$E$231</definedName>
    <definedName name="TORSION" hidden="1">{#N/A,#N/A,FALSE,"단축1";#N/A,#N/A,FALSE,"단축2";#N/A,#N/A,FALSE,"단축3";#N/A,#N/A,FALSE,"장축";#N/A,#N/A,FALSE,"4WD"}</definedName>
    <definedName name="TOTAL" localSheetId="6">#REF!</definedName>
    <definedName name="TOTAL">#REF!</definedName>
    <definedName name="TOTAL1" localSheetId="6">#REF!</definedName>
    <definedName name="TOTAL1">#REF!</definedName>
    <definedName name="TOTAL2" localSheetId="6">#REF!</definedName>
    <definedName name="TOTAL2">#REF!</definedName>
    <definedName name="TOTAL3" localSheetId="6">#REF!</definedName>
    <definedName name="TOTAL3">#REF!</definedName>
    <definedName name="tr" hidden="1">#REF!</definedName>
    <definedName name="TransDate">#REF!</definedName>
    <definedName name="TransInputs">#REF!</definedName>
    <definedName name="tree수정" hidden="1">{#N/A,#N/A,FALSE,"지침";#N/A,#N/A,FALSE,"환경분석";#N/A,#N/A,FALSE,"Sheet16"}</definedName>
    <definedName name="trg" hidden="1">#REF!</definedName>
    <definedName name="TRXNAMT">#REF!</definedName>
    <definedName name="TRXNDESC">#N/A</definedName>
    <definedName name="TRXNFAMT">#N/A</definedName>
    <definedName name="TRXNQTY">#N/A</definedName>
    <definedName name="tt" localSheetId="6">#REF!</definedName>
    <definedName name="tt">#REF!</definedName>
    <definedName name="tthh" hidden="1">'[104]제조원가(확인)'!#REF!</definedName>
    <definedName name="TTL_COS">#N/A</definedName>
    <definedName name="TTL_SALE">#N/A</definedName>
    <definedName name="TTL_UC">#N/A</definedName>
    <definedName name="TTLSALE">#N/A</definedName>
    <definedName name="TTT"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1018_10">#REF!</definedName>
    <definedName name="ttt1018_11">#REF!</definedName>
    <definedName name="ttt1018_2">#REF!</definedName>
    <definedName name="ttt1018_20">#REF!</definedName>
    <definedName name="ttt1018_21">#REF!</definedName>
    <definedName name="ttt1018_22">#REF!</definedName>
    <definedName name="ttt1018_23">#REF!</definedName>
    <definedName name="ttt1018_25">#REF!</definedName>
    <definedName name="ttt1018_3">#REF!</definedName>
    <definedName name="ttt1018_4">#REF!</definedName>
    <definedName name="ttt1018_40">#REF!</definedName>
    <definedName name="ttt1018_42">#REF!</definedName>
    <definedName name="ttt1018_5">#REF!</definedName>
    <definedName name="ttt1018_6">#REF!</definedName>
    <definedName name="ttt1018_8">#REF!</definedName>
    <definedName name="ttttt" hidden="1">{#N/A,#N/A,FALSE,"지침";#N/A,#N/A,FALSE,"환경분석";#N/A,#N/A,FALSE,"Sheet16"}</definedName>
    <definedName name="ttxx" localSheetId="6">#REF!</definedName>
    <definedName name="ttxx">#REF!</definedName>
    <definedName name="ttxxxx" localSheetId="6">#REF!</definedName>
    <definedName name="ttxxxx">#REF!</definedName>
    <definedName name="ttxxxxx" localSheetId="6">#REF!</definedName>
    <definedName name="ttxxxxx">#REF!</definedName>
    <definedName name="turnemoff">[73]!turnemoff</definedName>
    <definedName name="txx" localSheetId="6">#REF!</definedName>
    <definedName name="txx">#REF!</definedName>
    <definedName name="Txyz" localSheetId="13">#REF!</definedName>
    <definedName name="Txyz">#REF!</definedName>
    <definedName name="u" localSheetId="6">'[85]2000년'!#REF!</definedName>
    <definedName name="u">'[85]2000년'!#REF!</definedName>
    <definedName name="UACr95">#REF!</definedName>
    <definedName name="UACr96">#REF!</definedName>
    <definedName name="UACr97">#REF!</definedName>
    <definedName name="UACr98">#REF!</definedName>
    <definedName name="UACr98.10">#REF!</definedName>
    <definedName name="UACr98.11">#REF!</definedName>
    <definedName name="UADr95">#REF!</definedName>
    <definedName name="UADr96">#REF!</definedName>
    <definedName name="UADr97">#REF!</definedName>
    <definedName name="UADr98">#REF!</definedName>
    <definedName name="UADr98.10">#REF!</definedName>
    <definedName name="UADr98.11">#REF!</definedName>
    <definedName name="UGaap95">#REF!</definedName>
    <definedName name="UGaap96">#REF!</definedName>
    <definedName name="UGaap97">#REF!</definedName>
    <definedName name="UGaap98">#REF!</definedName>
    <definedName name="UGaap98.10">#REF!</definedName>
    <definedName name="UGaap98.11">#REF!</definedName>
    <definedName name="uggghg" localSheetId="6">#REF!</definedName>
    <definedName name="uggghg">#REF!</definedName>
    <definedName name="uhuhgyff" localSheetId="6">#REF!</definedName>
    <definedName name="uhuhgyff">#REF!</definedName>
    <definedName name="UI" localSheetId="13">#REF!</definedName>
    <definedName name="UI">#REF!</definedName>
    <definedName name="ukt" localSheetId="13">[70]WACC!#REF!</definedName>
    <definedName name="ukt">[70]WACC!#REF!</definedName>
    <definedName name="UNION">'[77]Price List'!$B$163:$E$164</definedName>
    <definedName name="UNIT">'[55]PAINT(JO)'!$C$8:$C$31</definedName>
    <definedName name="Unit_ADM_Cost">'[164]Labor Amount'!$G$22</definedName>
    <definedName name="Unit_LaborCost">'[164]Labor Amount'!$G$2</definedName>
    <definedName name="unix" localSheetId="6">'[85]2000년'!#REF!</definedName>
    <definedName name="unix">'[85]2000년'!#REF!</definedName>
    <definedName name="unix단가표">[139]UX단가표!$B$4:$K$200</definedName>
    <definedName name="UOM">#N/A</definedName>
    <definedName name="up" hidden="1">{#N/A,#N/A,FALSE,"지침";#N/A,#N/A,FALSE,"환경분석";#N/A,#N/A,FALSE,"Sheet16"}</definedName>
    <definedName name="UPRICE" localSheetId="6">'[55]PAINT(JO)'!#REF!</definedName>
    <definedName name="UPRICE">'[55]PAINT(JO)'!#REF!</definedName>
    <definedName name="USD">[165]환율변동기준!$D$2</definedName>
    <definedName name="USUNI">'[68]Price List'!$B$104:$E$106</definedName>
    <definedName name="UXAA1" localSheetId="6">#REF!</definedName>
    <definedName name="UXAA1">#REF!</definedName>
    <definedName name="UXAA2" localSheetId="6">#REF!</definedName>
    <definedName name="UXAA2">#REF!</definedName>
    <definedName name="UXAA3" localSheetId="6">#REF!</definedName>
    <definedName name="UXAA3">#REF!</definedName>
    <definedName name="UXAA4" localSheetId="6">#REF!</definedName>
    <definedName name="UXAA4">#REF!</definedName>
    <definedName name="UXAA5" localSheetId="6">#REF!</definedName>
    <definedName name="UXAA5">#REF!</definedName>
    <definedName name="UY">'[61]INDIA-ML'!#REF!</definedName>
    <definedName name="U행" localSheetId="6">'[157]2.대외공문'!#REF!</definedName>
    <definedName name="U행">'[157]2.대외공문'!#REF!</definedName>
    <definedName name="v" hidden="1">{#N/A,#N/A,FALSE,"Aging Summary";#N/A,#N/A,FALSE,"Ratio Analysis";#N/A,#N/A,FALSE,"Test 120 Day Accts";#N/A,#N/A,FALSE,"Tickmarks"}</definedName>
    <definedName name="ValueMath">#REF!</definedName>
    <definedName name="VARAMT">#N/A</definedName>
    <definedName name="VAREOH">#N/A</definedName>
    <definedName name="VAT" localSheetId="6">#REF!</definedName>
    <definedName name="VAT">#REF!</definedName>
    <definedName name="vds" hidden="1">{"'買掛金'!$J$6"}</definedName>
    <definedName name="vvv">[91]총괄표!$I$10</definedName>
    <definedName name="vxccx" hidden="1">{"'買掛金'!$J$6"}</definedName>
    <definedName name="w" localSheetId="6">#REF!</definedName>
    <definedName name="w">#REF!</definedName>
    <definedName name="WA" hidden="1">{#N/A,#N/A,FALSE,"초도품";#N/A,#N/A,FALSE,"초도품 (2)";#N/A,#N/A,FALSE,"초도품 (3)";#N/A,#N/A,FALSE,"초도품 (4)";#N/A,#N/A,FALSE,"초도품 (5)";#N/A,#N/A,FALSE,"초도품 (6)"}</definedName>
    <definedName name="WACC" localSheetId="13">#REF!</definedName>
    <definedName name="WACC">#REF!</definedName>
    <definedName name="wan" localSheetId="6">'[85]2000년'!#REF!</definedName>
    <definedName name="wan">'[85]2000년'!#REF!</definedName>
    <definedName name="Wan_Cate_No" localSheetId="6">#REF!</definedName>
    <definedName name="Wan_Cate_No">#REF!</definedName>
    <definedName name="wc">#REF!</definedName>
    <definedName name="wdd" hidden="1">{#N/A,#N/A,FALSE,"BS";#N/A,#N/A,FALSE,"PL";#N/A,#N/A,FALSE,"처분";#N/A,#N/A,FALSE,"현금";#N/A,#N/A,FALSE,"매출";#N/A,#N/A,FALSE,"원가";#N/A,#N/A,FALSE,"경영"}</definedName>
    <definedName name="WE" hidden="1">{#N/A,#N/A,FALSE,"을지 (4)";#N/A,#N/A,FALSE,"을지 (5)";#N/A,#N/A,FALSE,"을지 (6)"}</definedName>
    <definedName name="wefd" hidden="1">#REF!</definedName>
    <definedName name="wewe" hidden="1">{"'4월수지'!$A$1:$AE$45"}</definedName>
    <definedName name="wk" hidden="1">'[166]5사남'!#REF!</definedName>
    <definedName name="wkgk" hidden="1">{#N/A,#N/A,FALSE,"BS";#N/A,#N/A,FALSE,"PL";#N/A,#N/A,FALSE,"처분";#N/A,#N/A,FALSE,"현금";#N/A,#N/A,FALSE,"매출";#N/A,#N/A,FALSE,"원가";#N/A,#N/A,FALSE,"경영"}</definedName>
    <definedName name="wkwkwkw">#REF!</definedName>
    <definedName name="wlwlwl">#REF!</definedName>
    <definedName name="WQ" hidden="1">{#N/A,#N/A,FALSE,"을지 (4)";#N/A,#N/A,FALSE,"을지 (5)";#N/A,#N/A,FALSE,"을지 (6)"}</definedName>
    <definedName name="wqecvas" localSheetId="6">#REF!</definedName>
    <definedName name="wqecvas">#REF!</definedName>
    <definedName name="wqeq" hidden="1">{"'4월수지'!$A$1:$AE$45"}</definedName>
    <definedName name="wrn.345." hidden="1">{#N/A,#N/A,FALSE,"96 3월물량표";#N/A,#N/A,FALSE,"96 4월물량표";#N/A,#N/A,FALSE,"96 5월물량표"}</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6매출." hidden="1">{#N/A,#N/A,FALSE,"96매출보고현황"}</definedName>
    <definedName name="wrn.97." hidden="1">{#N/A,#N/A,FALSE,"지침";#N/A,#N/A,FALSE,"환경분석";#N/A,#N/A,FALSE,"Sheet16"}</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ASH." hidden="1">{#N/A,#N/A,FALSE,"Sheet5"}</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LLECTION._.HISTORY._.REPORT." hidden="1">{#N/A,#N/A,FALSE,"COL-HIS"}</definedName>
    <definedName name="wrn.contribution." localSheetId="12" hidden="1">{#N/A,#N/A,FALSE,"Contribution Analysis"}</definedName>
    <definedName name="wrn.contribution." hidden="1">{#N/A,#N/A,FALSE,"Contribution Analysis"}</definedName>
    <definedName name="wrn.COSA._.FS._.국문." localSheetId="12" hidden="1">{#N/A,#N/A,FALSE,"BS";#N/A,#N/A,FALSE,"PL";#N/A,#N/A,FALSE,"처분";#N/A,#N/A,FALSE,"현금";#N/A,#N/A,FALSE,"매출";#N/A,#N/A,FALSE,"원가";#N/A,#N/A,FALSE,"경영"}</definedName>
    <definedName name="wrn.COSA._.FS._.국문." localSheetId="14"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sc." localSheetId="12" hidden="1">{"orixcsc",#N/A,FALSE,"ORIX CSC";"orixcsc2",#N/A,FALSE,"ORIX CSC"}</definedName>
    <definedName name="wrn.csc." localSheetId="14" hidden="1">{"orixcsc",#N/A,FALSE,"ORIX CSC";"orixcsc2",#N/A,FALSE,"ORIX CSC"}</definedName>
    <definedName name="wrn.csc." hidden="1">{"orixcsc",#N/A,FALSE,"ORIX CSC";"orixcsc2",#N/A,FALSE,"ORIX CSC"}</definedName>
    <definedName name="wrn.csc2." localSheetId="12" hidden="1">{#N/A,#N/A,FALSE,"ORIX CSC"}</definedName>
    <definedName name="wrn.csc2." localSheetId="14" hidden="1">{#N/A,#N/A,FALSE,"ORIX CSC"}</definedName>
    <definedName name="wrn.csc2." hidden="1">{#N/A,#N/A,FALSE,"ORIX CSC"}</definedName>
    <definedName name="wrn.DDD."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localSheetId="1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4"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EASURE." hidden="1">{#N/A,#N/A,FALSE,"A장";#N/A,#N/A,FALSE,"B장"}</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hidden="1">{#N/A,#N/A,FALSE,"P.C.B"}</definedName>
    <definedName name="wrn.Print._.All." localSheetId="12"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1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All." hidden="1">{#N/A,#N/A,TRUE,"Summary";#N/A,#N/A,TRUE,"IS";#N/A,#N/A,TRUE,"Adj";#N/A,#N/A,TRUE,"BS";#N/A,#N/A,TRUE,"CF";#N/A,#N/A,TRUE,"Debt";#N/A,#N/A,TRUE,"IRR"}</definedName>
    <definedName name="wrn.RPT." localSheetId="12" hidden="1">{#N/A,#N/A,FALSE,"인원";#N/A,#N/A,FALSE,"비용2";#N/A,#N/A,FALSE,"비용1";#N/A,#N/A,FALSE,"비용";#N/A,#N/A,FALSE,"보증2";#N/A,#N/A,FALSE,"보증1";#N/A,#N/A,FALSE,"보증";#N/A,#N/A,FALSE,"손익1";#N/A,#N/A,FALSE,"손익";#N/A,#N/A,FALSE,"부서별매출";#N/A,#N/A,FALSE,"매출"}</definedName>
    <definedName name="wrn.RPT." localSheetId="1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결산명세서." hidden="1">{#N/A,#N/A,TRUE,"현금명세서";#N/A,#N/A,TRUE,"예금명세";#N/A,#N/A,TRUE,"유가증권"}</definedName>
    <definedName name="wrn.결산서." hidden="1">{#N/A,#N/A,TRUE,"최종합계잔액시산표";#N/A,#N/A,TRUE,"최종대차대조표";#N/A,#N/A,TRUE,"최종손익계산서";#N/A,#N/A,TRUE,"재무상태변동표";#N/A,#N/A,TRUE,"이익잉여금처분"}</definedName>
    <definedName name="wrn.관섬예산."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부문손익." hidden="1">{#N/A,#N/A,FALSE,"매출이익"}</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시행결의." localSheetId="12" hidden="1">{#N/A,#N/A,FALSE,"결의서";#N/A,#N/A,FALSE,"내역서";#N/A,#N/A,FALSE,"도급예상";#N/A,#N/A,FALSE,"시방서"}</definedName>
    <definedName name="wrn.시행결의." hidden="1">{#N/A,#N/A,FALSE,"결의서";#N/A,#N/A,FALSE,"내역서";#N/A,#N/A,FALSE,"도급예상";#N/A,#N/A,FALSE,"시방서"}</definedName>
    <definedName name="wrn.신규dep._.full._.set." hidden="1">{#N/A,#N/A,FALSE,"신규dep";#N/A,#N/A,FALSE,"신규dep-금형상각후";#N/A,#N/A,FALSE,"신규dep-연구비상각후";#N/A,#N/A,FALSE,"신규dep-기계,공구상각후"}</definedName>
    <definedName name="wrn.외주기성." localSheetId="12" hidden="1">{#N/A,#N/A,FALSE,"신청통보";#N/A,#N/A,FALSE,"기성확인서";#N/A,#N/A,FALSE,"기성내역서"}</definedName>
    <definedName name="wrn.외주기성." hidden="1">{#N/A,#N/A,FALSE,"신청통보";#N/A,#N/A,FALSE,"기성확인서";#N/A,#N/A,FALSE,"기성내역서"}</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유형자산." hidden="1">{#N/A,#N/A,FALSE,"Sheet1"}</definedName>
    <definedName name="wrn.자판정비._.월간회의자료."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전부인쇄." hidden="1">{#N/A,#N/A,FALSE,"단축1";#N/A,#N/A,FALSE,"단축2";#N/A,#N/A,FALSE,"단축3";#N/A,#N/A,FALSE,"장축";#N/A,#N/A,FALSE,"4WD"}</definedName>
    <definedName name="wrn.전사예산." localSheetId="1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1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12" hidden="1">{#N/A,#N/A,TRUE,"일정"}</definedName>
    <definedName name="wrn.주간._.보고." localSheetId="14" hidden="1">{#N/A,#N/A,TRUE,"일정"}</definedName>
    <definedName name="wrn.주간._.보고." hidden="1">{#N/A,#N/A,TRUE,"일정"}</definedName>
    <definedName name="wrn.채권채무조회서." hidden="1">{#N/A,#N/A,FALSE,"채권채무";#N/A,#N/A,FALSE,"control sheet"}</definedName>
    <definedName name="wrn.판유리예산." localSheetId="1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14"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한국은행._.보고서." hidden="1">{#N/A,#N/A,FALSE,"주요여수신";#N/A,#N/A,FALSE,"수신금리";#N/A,#N/A,FALSE,"대출금리";#N/A,#N/A,FALSE,"신규대출";#N/A,#N/A,FALSE,"총액대출"}</definedName>
    <definedName name="wrn.현대정공구매현황." hidden="1">{#N/A,#N/A,FALSE,"정공"}</definedName>
    <definedName name="wsgwegre" localSheetId="6">#REF!</definedName>
    <definedName name="wsgwegre">#REF!</definedName>
    <definedName name="ww" localSheetId="6">#REF!</definedName>
    <definedName name="ww">#REF!</definedName>
    <definedName name="WWW"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행" localSheetId="6">#REF!</definedName>
    <definedName name="W행">#REF!</definedName>
    <definedName name="X" localSheetId="6">#REF!</definedName>
    <definedName name="X">#REF!</definedName>
    <definedName name="X44A1" localSheetId="13">#REF!</definedName>
    <definedName name="X44A1">#REF!</definedName>
    <definedName name="X99제작수불_data_List">#REF!</definedName>
    <definedName name="XDS" hidden="1">{#N/A,#N/A,FALSE,"을지 (4)";#N/A,#N/A,FALSE,"을지 (5)";#N/A,#N/A,FALSE,"을지 (6)"}</definedName>
    <definedName name="xdtgxrfyh" localSheetId="6">#REF!</definedName>
    <definedName name="xdtgxrfyh">#REF!</definedName>
    <definedName name="xdtty" localSheetId="6">#REF!</definedName>
    <definedName name="xdtty">#REF!</definedName>
    <definedName name="xdtygx" localSheetId="6">#REF!</definedName>
    <definedName name="xdtygx">#REF!</definedName>
    <definedName name="xfxdx" localSheetId="6">#REF!</definedName>
    <definedName name="xfxdx">#REF!</definedName>
    <definedName name="xgxdgfxd" localSheetId="6">#REF!</definedName>
    <definedName name="xgxdgfxd">#REF!</definedName>
    <definedName name="XIII._당기순이익" localSheetId="6">[167]WPL!#REF!</definedName>
    <definedName name="XIII._당기순이익">[167]WPL!#REF!</definedName>
    <definedName name="XREF_COLUMN_1" localSheetId="6"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8" hidden="1">#REF!</definedName>
    <definedName name="XREF_COLUMN_2" localSheetId="6" hidden="1">#REF!</definedName>
    <definedName name="XREF_COLUMN_2" hidden="1">#REF!</definedName>
    <definedName name="XREF_COLUMN_20" hidden="1">[168]이자수익OVERALL!#REF!</definedName>
    <definedName name="XREF_COLUMN_3" localSheetId="6" hidden="1">#REF!</definedName>
    <definedName name="XREF_COLUMN_3" hidden="1">#REF!</definedName>
    <definedName name="XREF_COLUMN_4" localSheetId="6" hidden="1">#REF!</definedName>
    <definedName name="XREF_COLUMN_4" hidden="1">#REF!</definedName>
    <definedName name="XREF_COLUMN_5" localSheetId="6" hidden="1">#REF!</definedName>
    <definedName name="XREF_COLUMN_5" hidden="1">#REF!</definedName>
    <definedName name="XREF_COLUMN_6" localSheetId="6" hidden="1">#REF!</definedName>
    <definedName name="XREF_COLUMN_6" hidden="1">#REF!</definedName>
    <definedName name="XREF_COLUMN_7" hidden="1">#REF!</definedName>
    <definedName name="XREF_COLUMN_8" hidden="1">[169]현금및예치금집계표!#REF!</definedName>
    <definedName name="XREF_COLUMN_9" hidden="1">#REF!</definedName>
    <definedName name="XRefActiveRow" hidden="1">#REF!</definedName>
    <definedName name="XRefColumnsCount" hidden="1">5</definedName>
    <definedName name="XRefCopy1" localSheetId="6" hidden="1">#REF!</definedName>
    <definedName name="XRefCopy1" hidden="1">#REF!</definedName>
    <definedName name="XRefCopy10" hidden="1">[170]현금및예치금집계표!$E$23</definedName>
    <definedName name="XRefCopy10Row" hidden="1">[170]XREF!$20:$20</definedName>
    <definedName name="XRefCopy11" hidden="1">#REF!</definedName>
    <definedName name="XRefCopy11Row" hidden="1">#REF!</definedName>
    <definedName name="XRefCopy12" hidden="1">[160]차입금LeadSchedule!#REF!</definedName>
    <definedName name="XRefCopy12Row" hidden="1">#REF!</definedName>
    <definedName name="XRefCopy13" hidden="1">#REF!</definedName>
    <definedName name="XRefCopy13Row" hidden="1">#REF!</definedName>
    <definedName name="XRefCopy14" hidden="1">[168]금융자산LeadSchedule!#REF!</definedName>
    <definedName name="XRefCopy14Row" hidden="1">#REF!</definedName>
    <definedName name="XRefCopy15" hidden="1">#REF!</definedName>
    <definedName name="XRefCopy15Row"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[169]현금및예치금집계표!#REF!</definedName>
    <definedName name="XRefCopy19Row" hidden="1">#REF!</definedName>
    <definedName name="XRefCopy1Row" hidden="1">[170]XREF!$2:$2</definedName>
    <definedName name="XRefCopy2" localSheetId="6" hidden="1">#REF!</definedName>
    <definedName name="XRefCopy2" hidden="1">#REF!</definedName>
    <definedName name="XRefCopy20" hidden="1">#REF!</definedName>
    <definedName name="XRefCopy20Row" hidden="1">#REF!</definedName>
    <definedName name="XRefCopy21Row" hidden="1">#REF!</definedName>
    <definedName name="XRefCopy22" hidden="1">#REF!</definedName>
    <definedName name="XRefCopy22Row" hidden="1">#REF!</definedName>
    <definedName name="XRefCopy23" hidden="1">#REF!</definedName>
    <definedName name="XRefCopy24" hidden="1">#REF!</definedName>
    <definedName name="XRefCopy24Row" hidden="1">#REF!</definedName>
    <definedName name="XRefCopy25" hidden="1">[160]차입금LeadSchedule!#REF!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[170]XREF!$4:$4</definedName>
    <definedName name="XRefCopy3" localSheetId="6" hidden="1">#REF!</definedName>
    <definedName name="XRefCopy3" hidden="1">#REF!</definedName>
    <definedName name="XRefCopy30" hidden="1">#REF!</definedName>
    <definedName name="XRefCopy30Row" hidden="1">#REF!</definedName>
    <definedName name="XRefCopy32" hidden="1">#REF!</definedName>
    <definedName name="XRefCopy32Row" hidden="1">#REF!</definedName>
    <definedName name="XRefCopy33" hidden="1">#REF!</definedName>
    <definedName name="XRefCopy33Row" hidden="1">#REF!</definedName>
    <definedName name="XRefCopy3Row" hidden="1">[170]XREF!$6:$6</definedName>
    <definedName name="XRefCopy4" localSheetId="6" hidden="1">#REF!</definedName>
    <definedName name="XRefCopy4" hidden="1">#REF!</definedName>
    <definedName name="XRefCopy4Row" hidden="1">[170]XREF!$8:$8</definedName>
    <definedName name="XRefCopy5" localSheetId="6" hidden="1">#REF!</definedName>
    <definedName name="XRefCopy5" hidden="1">#REF!</definedName>
    <definedName name="XRefCopy5Row" hidden="1">[170]XREF!$10:$10</definedName>
    <definedName name="XRefCopy6" localSheetId="6" hidden="1">#REF!</definedName>
    <definedName name="XRefCopy6" hidden="1">#REF!</definedName>
    <definedName name="XRefCopy6Row" hidden="1">[170]XREF!$12:$12</definedName>
    <definedName name="XRefCopy7" localSheetId="6" hidden="1">#REF!</definedName>
    <definedName name="XRefCopy7" hidden="1">#REF!</definedName>
    <definedName name="XRefCopy7Row" hidden="1">[170]XREF!$14:$14</definedName>
    <definedName name="XRefCopy8" localSheetId="6" hidden="1">#REF!</definedName>
    <definedName name="XRefCopy8" hidden="1">#REF!</definedName>
    <definedName name="XRefCopy8Row" hidden="1">[170]XREF!$16:$16</definedName>
    <definedName name="XRefCopy9" hidden="1">[170]현금및등가물명세서!$C$73</definedName>
    <definedName name="XRefCopy9Row" hidden="1">[170]XREF!$18:$18</definedName>
    <definedName name="XRefCopyRangeCount" hidden="1">3</definedName>
    <definedName name="XRefPaste1" localSheetId="6" hidden="1">#REF!</definedName>
    <definedName name="XRefPaste1" hidden="1">#REF!</definedName>
    <definedName name="XRefPaste10" localSheetId="6" hidden="1">#REF!</definedName>
    <definedName name="XRefPaste10" hidden="1">#REF!</definedName>
    <definedName name="XRefPaste10Row" hidden="1">[170]XREF!$21:$21</definedName>
    <definedName name="XRefPaste11" localSheetId="6" hidden="1">#REF!</definedName>
    <definedName name="XRefPaste11" hidden="1">#REF!</definedName>
    <definedName name="XRefPaste11Row" hidden="1">#REF!</definedName>
    <definedName name="XRefPaste12" localSheetId="6" hidden="1">#REF!</definedName>
    <definedName name="XRefPaste12" hidden="1">#REF!</definedName>
    <definedName name="XRefPaste12Row" hidden="1">#REF!</definedName>
    <definedName name="XRefPaste13" localSheetId="6" hidden="1">#REF!</definedName>
    <definedName name="XRefPaste13" hidden="1">#REF!</definedName>
    <definedName name="XRefPaste13Row" hidden="1">#REF!</definedName>
    <definedName name="XRefPaste14" localSheetId="6" hidden="1">#REF!</definedName>
    <definedName name="XRefPaste14" hidden="1">#REF!</definedName>
    <definedName name="XRefPaste14Row" hidden="1">#REF!</definedName>
    <definedName name="XRefPaste15" localSheetId="6" hidden="1">#REF!</definedName>
    <definedName name="XRefPaste15" hidden="1">#REF!</definedName>
    <definedName name="XRefPaste15Row" hidden="1">#REF!</definedName>
    <definedName name="XRefPaste16" localSheetId="6" hidden="1">#REF!</definedName>
    <definedName name="XRefPaste16" hidden="1">#REF!</definedName>
    <definedName name="XRefPaste16Row" hidden="1">#REF!</definedName>
    <definedName name="XRefPaste17" localSheetId="6" hidden="1">#REF!</definedName>
    <definedName name="XRefPaste17" hidden="1">#REF!</definedName>
    <definedName name="XRefPaste17Row" hidden="1">#REF!</definedName>
    <definedName name="XRefPaste18" localSheetId="6" hidden="1">#REF!</definedName>
    <definedName name="XRefPaste18" hidden="1">#REF!</definedName>
    <definedName name="XRefPaste18Row" hidden="1">#REF!</definedName>
    <definedName name="XRefPaste19" localSheetId="6" hidden="1">#REF!</definedName>
    <definedName name="XRefPaste19" hidden="1">#REF!</definedName>
    <definedName name="XRefPaste19Row" hidden="1">#REF!</definedName>
    <definedName name="XRefPaste1Row" hidden="1">[170]XREF!$3:$3</definedName>
    <definedName name="XRefPaste2" localSheetId="6" hidden="1">#REF!</definedName>
    <definedName name="XRefPaste2" hidden="1">#REF!</definedName>
    <definedName name="XRefPaste20" localSheetId="6" hidden="1">#REF!</definedName>
    <definedName name="XRefPaste20" hidden="1">#REF!</definedName>
    <definedName name="XRefPaste20Row" hidden="1">#REF!</definedName>
    <definedName name="XRefPaste21" localSheetId="6" hidden="1">#REF!</definedName>
    <definedName name="XRefPaste21" hidden="1">#REF!</definedName>
    <definedName name="XRefPaste21Row" hidden="1">#REF!</definedName>
    <definedName name="XRefPaste22" localSheetId="6" hidden="1">#REF!</definedName>
    <definedName name="XRefPaste22" hidden="1">#REF!</definedName>
    <definedName name="XRefPaste22Row" hidden="1">#REF!</definedName>
    <definedName name="XRefPaste23" localSheetId="6" hidden="1">#REF!</definedName>
    <definedName name="XRefPaste23" hidden="1">#REF!</definedName>
    <definedName name="XRefPaste23Row" hidden="1">#REF!</definedName>
    <definedName name="XRefPaste24" localSheetId="6" hidden="1">#REF!</definedName>
    <definedName name="XRefPaste24" hidden="1">#REF!</definedName>
    <definedName name="XRefPaste24Row" hidden="1">#REF!</definedName>
    <definedName name="XRefPaste25" localSheetId="6" hidden="1">#REF!</definedName>
    <definedName name="XRefPaste25" hidden="1">#REF!</definedName>
    <definedName name="XRefPaste25Row" hidden="1">#REF!</definedName>
    <definedName name="XRefPaste26" localSheetId="6" hidden="1">#REF!</definedName>
    <definedName name="XRefPaste26" hidden="1">#REF!</definedName>
    <definedName name="XRefPaste26Row" hidden="1">#REF!</definedName>
    <definedName name="XRefPaste27" localSheetId="6" hidden="1">#REF!</definedName>
    <definedName name="XRefPaste27" hidden="1">#REF!</definedName>
    <definedName name="XRefPaste27Row" hidden="1">#REF!</definedName>
    <definedName name="XRefPaste28" localSheetId="6" hidden="1">#REF!</definedName>
    <definedName name="XRefPaste28" hidden="1">#REF!</definedName>
    <definedName name="XRefPaste28Row" hidden="1">#REF!</definedName>
    <definedName name="XRefPaste29" localSheetId="6" hidden="1">#REF!</definedName>
    <definedName name="XRefPaste29" hidden="1">#REF!</definedName>
    <definedName name="XRefPaste29Row" hidden="1">#REF!</definedName>
    <definedName name="XRefPaste2Row" localSheetId="6" hidden="1">#REF!</definedName>
    <definedName name="XRefPaste2Row" hidden="1">#REF!</definedName>
    <definedName name="XRefPaste3" localSheetId="6" hidden="1">#REF!</definedName>
    <definedName name="XRefPaste3" hidden="1">#REF!</definedName>
    <definedName name="XRefPaste30" localSheetId="6" hidden="1">#REF!</definedName>
    <definedName name="XRefPaste30" hidden="1">#REF!</definedName>
    <definedName name="XRefPaste30Row" hidden="1">#REF!</definedName>
    <definedName name="XRefPaste31" localSheetId="6" hidden="1">#REF!</definedName>
    <definedName name="XRefPaste31" hidden="1">#REF!</definedName>
    <definedName name="XRefPaste31Row" hidden="1">#REF!</definedName>
    <definedName name="XRefPaste32" localSheetId="6" hidden="1">#REF!</definedName>
    <definedName name="XRefPaste32" hidden="1">#REF!</definedName>
    <definedName name="XRefPaste33" localSheetId="6" hidden="1">#REF!</definedName>
    <definedName name="XRefPaste33" hidden="1">#REF!</definedName>
    <definedName name="XRefPaste34" localSheetId="6" hidden="1">#REF!</definedName>
    <definedName name="XRefPaste34" hidden="1">#REF!</definedName>
    <definedName name="XRefPaste35" localSheetId="6" hidden="1">#REF!</definedName>
    <definedName name="XRefPaste35" hidden="1">#REF!</definedName>
    <definedName name="XRefPaste36" localSheetId="6" hidden="1">#REF!</definedName>
    <definedName name="XRefPaste36" hidden="1">#REF!</definedName>
    <definedName name="XRefPaste37" localSheetId="6" hidden="1">#REF!</definedName>
    <definedName name="XRefPaste37" hidden="1">#REF!</definedName>
    <definedName name="XRefPaste38" localSheetId="6" hidden="1">#REF!</definedName>
    <definedName name="XRefPaste38" hidden="1">#REF!</definedName>
    <definedName name="XRefPaste39" localSheetId="6" hidden="1">#REF!</definedName>
    <definedName name="XRefPaste39" hidden="1">#REF!</definedName>
    <definedName name="XRefPaste3Row" hidden="1">[170]XREF!$7:$7</definedName>
    <definedName name="XRefPaste4" localSheetId="6" hidden="1">#REF!</definedName>
    <definedName name="XRefPaste4" hidden="1">#REF!</definedName>
    <definedName name="XRefPaste40" localSheetId="6" hidden="1">#REF!</definedName>
    <definedName name="XRefPaste40" hidden="1">#REF!</definedName>
    <definedName name="XRefPaste41" localSheetId="6" hidden="1">#REF!</definedName>
    <definedName name="XRefPaste41" hidden="1">#REF!</definedName>
    <definedName name="XRefPaste42" localSheetId="6" hidden="1">#REF!</definedName>
    <definedName name="XRefPaste42" hidden="1">#REF!</definedName>
    <definedName name="XRefPaste43" localSheetId="6" hidden="1">#REF!</definedName>
    <definedName name="XRefPaste43" hidden="1">#REF!</definedName>
    <definedName name="XRefPaste44" localSheetId="6" hidden="1">#REF!</definedName>
    <definedName name="XRefPaste44" hidden="1">#REF!</definedName>
    <definedName name="XRefPaste45" localSheetId="6" hidden="1">#REF!</definedName>
    <definedName name="XRefPaste45" hidden="1">#REF!</definedName>
    <definedName name="XRefPaste46" localSheetId="6" hidden="1">#REF!</definedName>
    <definedName name="XRefPaste46" hidden="1">#REF!</definedName>
    <definedName name="XRefPaste4Row" hidden="1">[170]XREF!$9:$9</definedName>
    <definedName name="XRefPaste5" localSheetId="6" hidden="1">#REF!</definedName>
    <definedName name="XRefPaste5" hidden="1">#REF!</definedName>
    <definedName name="XRefPaste5Row" hidden="1">[170]XREF!$11:$11</definedName>
    <definedName name="XRefPaste6" localSheetId="6" hidden="1">#REF!</definedName>
    <definedName name="XRefPaste6" hidden="1">#REF!</definedName>
    <definedName name="XRefPaste6Row" hidden="1">[170]XREF!$13:$13</definedName>
    <definedName name="XRefPaste7" localSheetId="6" hidden="1">#REF!</definedName>
    <definedName name="XRefPaste7" hidden="1">#REF!</definedName>
    <definedName name="XRefPaste7Row" hidden="1">[170]XREF!$15:$15</definedName>
    <definedName name="XRefPaste8" localSheetId="6" hidden="1">#REF!</definedName>
    <definedName name="XRefPaste8" hidden="1">#REF!</definedName>
    <definedName name="XRefPaste8Row" hidden="1">[170]XREF!$17:$17</definedName>
    <definedName name="XRefPaste9" localSheetId="6" hidden="1">#REF!</definedName>
    <definedName name="XRefPaste9" hidden="1">#REF!</definedName>
    <definedName name="XRefPaste9Row" hidden="1">[170]XREF!$19:$19</definedName>
    <definedName name="XRefPasteRangeCount" hidden="1">46</definedName>
    <definedName name="XS" hidden="1">{#N/A,#N/A,FALSE,"을지 (4)";#N/A,#N/A,FALSE,"을지 (5)";#N/A,#N/A,FALSE,"을지 (6)"}</definedName>
    <definedName name="xta92경전.서TBr23c13r23c36TBr13" localSheetId="13">[100]유통망계획!#REF!</definedName>
    <definedName name="xta92경전.서TBr23c13r23c36TBr13">[101]유통망계획!#REF!</definedName>
    <definedName name="xta경영계92.서TBr13c7r41c30TBr1" localSheetId="13">[100]유통망계획!#REF!</definedName>
    <definedName name="xta경영계92.서TBr13c7r41c30TBr1">[101]유통망계획!#REF!</definedName>
    <definedName name="xttxfgx" localSheetId="6">#REF!</definedName>
    <definedName name="xttxfgx">#REF!</definedName>
    <definedName name="xx" hidden="1">#REF!</definedName>
    <definedName name="Y1EPSLookup">#REF!</definedName>
    <definedName name="Y2EPSLookup">#REF!</definedName>
    <definedName name="Y3EPSLookup">#REF!</definedName>
    <definedName name="Y4EPSLookup">#REF!</definedName>
    <definedName name="Y5EPSLookup">#REF!</definedName>
    <definedName name="YEAR">[57]Inputs!$D$16</definedName>
    <definedName name="YEAREND">#REF!</definedName>
    <definedName name="Yechon">#REF!</definedName>
    <definedName name="YEN">[165]환율변동기준!$D$3</definedName>
    <definedName name="YEN1">#REF!</definedName>
    <definedName name="YEN2">#REF!</definedName>
    <definedName name="YEN3">#REF!</definedName>
    <definedName name="YEN4">#REF!</definedName>
    <definedName name="Yongdong">#REF!</definedName>
    <definedName name="Yosu">#REF!</definedName>
    <definedName name="Youngheung">#REF!</definedName>
    <definedName name="Youngheung2">#REF!</definedName>
    <definedName name="YSK">#REF!</definedName>
    <definedName name="YT">'[61]INDIA-ML'!#REF!</definedName>
    <definedName name="YY">#REF!</definedName>
    <definedName name="yyhh" hidden="1">#REF!</definedName>
    <definedName name="yyy" hidden="1">{#N/A,#N/A,FALSE,"지침";#N/A,#N/A,FALSE,"환경분석";#N/A,#N/A,FALSE,"Sheet16"}</definedName>
    <definedName name="Z" localSheetId="6">#REF!</definedName>
    <definedName name="Z">#REF!</definedName>
    <definedName name="za" hidden="1">[137]실행철강하도!$A$1:$A$4</definedName>
    <definedName name="ZRATEINDC">#N/A</definedName>
    <definedName name="ZX" hidden="1">{#N/A,#N/A,FALSE,"초도품";#N/A,#N/A,FALSE,"초도품 (2)";#N/A,#N/A,FALSE,"초도품 (3)";#N/A,#N/A,FALSE,"초도품 (4)";#N/A,#N/A,FALSE,"초도품 (5)";#N/A,#N/A,FALSE,"초도품 (6)"}</definedName>
    <definedName name="ZZ">[166]해외세목!#REF!</definedName>
    <definedName name="zzz" hidden="1">#REF!</definedName>
    <definedName name="zzz12">[171]손익!#REF!</definedName>
    <definedName name="zzz123">#REF!</definedName>
    <definedName name="zzz12324">#REF!</definedName>
    <definedName name="zzz21">#REF!</definedName>
    <definedName name="zzz3">#REF!</definedName>
    <definedName name="ппп" hidden="1">#REF!</definedName>
    <definedName name="あああ" hidden="1">{"'買掛金'!$J$6"}</definedName>
    <definedName name="その他の投資" hidden="1">{"'買掛金'!$J$6"}</definedName>
    <definedName name="っっｂ" hidden="1">{"'買掛金'!$J$6"}</definedName>
    <definedName name="テスト" hidden="1">{"'買掛金'!$J$6"}</definedName>
    <definedName name="ㄱ" hidden="1">{#N/A,#N/A,FALSE,"Aging Summary";#N/A,#N/A,FALSE,"Ratio Analysis";#N/A,#N/A,FALSE,"Test 120 Day Accts";#N/A,#N/A,FALSE,"Tickmarks"}</definedName>
    <definedName name="ㄱㄱ" hidden="1">{"'4월수지'!$A$1:$AE$45"}</definedName>
    <definedName name="ㄱㄱㄱㄱ" hidden="1">{#N/A,#N/A,FALSE,"지침";#N/A,#N/A,FALSE,"환경분석";#N/A,#N/A,FALSE,"Sheet16"}</definedName>
    <definedName name="ㄱㄱㄱㄱㄱㄱ" hidden="1">#REF!</definedName>
    <definedName name="ㄱㄱㄱㄱㄱㄱㄱㄱㄱㄱㄱㄱ" hidden="1">{#N/A,#N/A,FALSE,"P.C.B"}</definedName>
    <definedName name="ㄱㄱㄱㄱㄱㄱㄱㄱㄱㄱㄱㄱㄱㄱㄱㄱ" hidden="1">{#N/A,#N/A,FALSE,"P.C.B"}</definedName>
    <definedName name="ㄱㄱ보증채무">#REF!</definedName>
    <definedName name="ㄱ교보생">#REF!</definedName>
    <definedName name="ㄱ국민">#REF!</definedName>
    <definedName name="ㄱㄷㅅ" hidden="1">{#N/A,#N/A,FALSE,"P.C.B"}</definedName>
    <definedName name="ㄱㄷㅅㅅㄱㄷㅅㄱㄷ" hidden="1">{#N/A,#N/A,FALSE,"P.C.B"}</definedName>
    <definedName name="ㄱㄷㅅ히ㅏ" hidden="1">{#N/A,#N/A,FALSE,"지침";#N/A,#N/A,FALSE,"환경분석";#N/A,#N/A,FALSE,"Sheet16"}</definedName>
    <definedName name="ㄱㄷㅈㄱㅈㄷ" hidden="1">{#N/A,#N/A,FALSE,"P.C.B"}</definedName>
    <definedName name="ㄱㄷㅎㄱ" localSheetId="6">#REF!</definedName>
    <definedName name="ㄱㄷㅎㄱ">#REF!</definedName>
    <definedName name="ㄱ대한생">#REF!</definedName>
    <definedName name="ㄱ더거걱" localSheetId="6">#REF!</definedName>
    <definedName name="ㄱ더거걱">#REF!</definedName>
    <definedName name="ㄱㅂㄷㄱㅂㅈㄷㄱㅂㄱ">#REF!</definedName>
    <definedName name="ㄱ볻" localSheetId="6">#REF!</definedName>
    <definedName name="ㄱ볻">#REF!</definedName>
    <definedName name="ㄱ삼성">#REF!</definedName>
    <definedName name="ㄱ삼성생">#REF!</definedName>
    <definedName name="ㄱ쇼ㅛㅗㅎ로">#REF!</definedName>
    <definedName name="ㄱ쇽" localSheetId="6">'[132]Oper Amount'!#REF!</definedName>
    <definedName name="ㄱ쇽">'[132]Oper Amount'!#REF!</definedName>
    <definedName name="ㄱ쇽쇼" localSheetId="6">#REF!</definedName>
    <definedName name="ㄱ쇽쇼">#REF!</definedName>
    <definedName name="ㄱ쇽쇼굑" localSheetId="6">#REF!</definedName>
    <definedName name="ㄱ쇽쇼굑">#REF!</definedName>
    <definedName name="ㄱ쇽쇽" localSheetId="6">#REF!</definedName>
    <definedName name="ㄱ쇽쇽">#REF!</definedName>
    <definedName name="ㄱ쇽쇽쇼" localSheetId="6">#REF!</definedName>
    <definedName name="ㄱ쇽쇽쇼">#REF!</definedName>
    <definedName name="ㄱ신한">#REF!</definedName>
    <definedName name="ㄱ신한카">#REF!</definedName>
    <definedName name="ㄱㅇ" hidden="1">{#N/A,#N/A,FALSE,"단축1";#N/A,#N/A,FALSE,"단축2";#N/A,#N/A,FALSE,"단축3";#N/A,#N/A,FALSE,"장축";#N/A,#N/A,FALSE,"4WD"}</definedName>
    <definedName name="ㄱ엉버려">#REF!</definedName>
    <definedName name="ㄱ엘지">#REF!</definedName>
    <definedName name="ㄱ외환">#REF!</definedName>
    <definedName name="ㄱ우리은">#REF!</definedName>
    <definedName name="ㄱ우리카">#REF!</definedName>
    <definedName name="ㄱㅈㄷㄱㅂㅈㄱㅈㄷㄱㄷ">#REF!</definedName>
    <definedName name="ㄱㅈㄷㄱㅈㄱ" hidden="1">{#N/A,#N/A,FALSE,"P.C.B"}</definedName>
    <definedName name="ㄱㅈㅎ" hidden="1">#REF!</definedName>
    <definedName name="ㄱ제일">#REF!</definedName>
    <definedName name="ㄱ조흥">#REF!</definedName>
    <definedName name="ㄱ하나">#REF!</definedName>
    <definedName name="ㄱ현대카">#REF!</definedName>
    <definedName name="ㄱ현대캐">#REF!</definedName>
    <definedName name="가" localSheetId="6">{"Price","lcii","TS13","D","0","0","H"}</definedName>
    <definedName name="가" localSheetId="12">{"Price","lcii","TS13","D","0","0","H"}</definedName>
    <definedName name="가">{"Price","lcii","TS13","D","0","0","H"}</definedName>
    <definedName name="가1" hidden="1">{#N/A,#N/A,TRUE,"Y생산";#N/A,#N/A,TRUE,"Y판매";#N/A,#N/A,TRUE,"Y총물량";#N/A,#N/A,TRUE,"Y능력";#N/A,#N/A,TRUE,"YKD"}</definedName>
    <definedName name="가123" hidden="1">{"'분양원가'!$B$1:$F$113"}</definedName>
    <definedName name="가가" hidden="1">#REF!</definedName>
    <definedName name="가가각">#REF!</definedName>
    <definedName name="가각">#REF!</definedName>
    <definedName name="가각가가" hidden="1">#REF!</definedName>
    <definedName name="가격산출" localSheetId="6" hidden="1">#REF!</definedName>
    <definedName name="가격산출" hidden="1">#REF!</definedName>
    <definedName name="가격산출근거" localSheetId="6" hidden="1">[49]안산기계장치!#REF!</definedName>
    <definedName name="가격산출근거" hidden="1">[49]안산기계장치!#REF!</definedName>
    <definedName name="가격산출근거2" localSheetId="6">#REF!</definedName>
    <definedName name="가격산출근거2">#REF!</definedName>
    <definedName name="가격시점" localSheetId="6">#REF!</definedName>
    <definedName name="가격시점">#REF!</definedName>
    <definedName name="가격자료1" localSheetId="6" hidden="1">#REF!</definedName>
    <definedName name="가격자료1" hidden="1">#REF!</definedName>
    <definedName name="가나다" hidden="1">{#N/A,#N/A,FALSE,"Aging Summary";#N/A,#N/A,FALSE,"Ratio Analysis";#N/A,#N/A,FALSE,"Test 120 Day Accts";#N/A,#N/A,FALSE,"Tickmarks"}</definedName>
    <definedName name="가나다11">[172]환율!$D$9</definedName>
    <definedName name="가나다오" hidden="1">{#N/A,#N/A,FALSE,"정공"}</definedName>
    <definedName name="가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설장비손료">[173]준공정산!#REF!</definedName>
    <definedName name="가아ㅓ라어" hidden="1">{#N/A,#N/A,FALSE,"초도품";#N/A,#N/A,FALSE,"초도품 (2)";#N/A,#N/A,FALSE,"초도품 (3)";#N/A,#N/A,FALSE,"초도품 (4)";#N/A,#N/A,FALSE,"초도품 (5)";#N/A,#N/A,FALSE,"초도품 (6)"}</definedName>
    <definedName name="가족1">[174]기본입력정보!$I$52</definedName>
    <definedName name="가족2">[174]기본입력정보!$I$53</definedName>
    <definedName name="가족3">[174]기본입력정보!#REF!</definedName>
    <definedName name="가족수">#REF!</definedName>
    <definedName name="가족수2">#REF!</definedName>
    <definedName name="가중평균자본비용" localSheetId="13">#REF!</definedName>
    <definedName name="가중평균자본비용">#REF!</definedName>
    <definedName name="가평군" localSheetId="6">#REF!</definedName>
    <definedName name="가평군">#REF!</definedName>
    <definedName name="간다" localSheetId="6">#REF!</definedName>
    <definedName name="간다">#REF!</definedName>
    <definedName name="간이조사위원">[174]기본입력정보!$D$11</definedName>
    <definedName name="간접경비">#REF!</definedName>
    <definedName name="간접노무비">#REF!</definedName>
    <definedName name="갇쟈럼ㅇ러">#REF!</definedName>
    <definedName name="갈거야" localSheetId="6">#REF!</definedName>
    <definedName name="갈거야">#REF!</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{#N/A,#N/A,FALSE,"buildings"}</definedName>
    <definedName name="감가overall" hidden="1">{#N/A,#N/A,FALSE,"Aging Summary";#N/A,#N/A,FALSE,"Ratio Analysis";#N/A,#N/A,FALSE,"Test 120 Day Accts";#N/A,#N/A,FALSE,"Tickmarks"}</definedName>
    <definedName name="감정" localSheetId="6">#REF!</definedName>
    <definedName name="감정">#REF!</definedName>
    <definedName name="감정서번호" localSheetId="6">#REF!</definedName>
    <definedName name="감정서번호">#REF!</definedName>
    <definedName name="감정표" localSheetId="6">#REF!</definedName>
    <definedName name="감정표">#REF!</definedName>
    <definedName name="갑">[175]성과급테이블!$B$43:$J$51</definedName>
    <definedName name="갑03">#REF!</definedName>
    <definedName name="갔" hidden="1">{#N/A,#N/A,FALSE,"Sheet5"}</definedName>
    <definedName name="강" hidden="1">{#N/A,#N/A,FALSE,"Sheet5"}</definedName>
    <definedName name="강감찬">#REF!</definedName>
    <definedName name="강동민" hidden="1">[176]LeadSchedule!#REF!</definedName>
    <definedName name="강동민이다...">#REF!</definedName>
    <definedName name="강화군" localSheetId="6">#REF!</definedName>
    <definedName name="강화군">#REF!</definedName>
    <definedName name="개발">#REF!</definedName>
    <definedName name="개별공시지가__원_㎡" localSheetId="6">#REF!</definedName>
    <definedName name="개별공시지가__원_㎡">#REF!</definedName>
    <definedName name="개별업체자료추가">[73]!개별업체자료추가</definedName>
    <definedName name="개별요인" localSheetId="6">#REF!</definedName>
    <definedName name="개별요인">#REF!</definedName>
    <definedName name="개시결정년1">[174]기본입력정보!$D$14</definedName>
    <definedName name="개시결정월1">[174]기본입력정보!$D$15</definedName>
    <definedName name="개시결정일">[174]기본입력정보!$D$8</definedName>
    <definedName name="개시결정일1">[174]기본입력정보!$D$16</definedName>
    <definedName name="개요" localSheetId="6" hidden="1">#REF!</definedName>
    <definedName name="개요" hidden="1">#REF!</definedName>
    <definedName name="개월" localSheetId="6">#REF!</definedName>
    <definedName name="개월">#REF!</definedName>
    <definedName name="개인성명">[174]기본입력정보!$J$23</definedName>
    <definedName name="갤로" hidden="1">{#N/A,#N/A,FALSE,"정공"}</definedName>
    <definedName name="갿얼">#REF!</definedName>
    <definedName name="거래기간">'[177]매출(본)'!$H$8</definedName>
    <definedName name="거래사랴" localSheetId="6">#REF!</definedName>
    <definedName name="거래사랴">#REF!</definedName>
    <definedName name="거래선명" localSheetId="6">#REF!</definedName>
    <definedName name="거래선명">#REF!</definedName>
    <definedName name="거래처">[86]코드!$A$2:$D$1001</definedName>
    <definedName name="거시기">#REF!</definedName>
    <definedName name="거ㅑㅈㅂㄴㅇㄹ머">#REF!</definedName>
    <definedName name="건1" localSheetId="6">#REF!</definedName>
    <definedName name="건1">#REF!</definedName>
    <definedName name="건2" localSheetId="6">#REF!</definedName>
    <definedName name="건2">#REF!</definedName>
    <definedName name="건3" localSheetId="6">#REF!</definedName>
    <definedName name="건3">#REF!</definedName>
    <definedName name="건4" localSheetId="6">#REF!</definedName>
    <definedName name="건4">#REF!</definedName>
    <definedName name="건건명" localSheetId="6">#REF!</definedName>
    <definedName name="건건명">#REF!</definedName>
    <definedName name="건명" localSheetId="6">#REF!</definedName>
    <definedName name="건명">#REF!</definedName>
    <definedName name="건명명" localSheetId="6">#REF!</definedName>
    <definedName name="건명명">#REF!</definedName>
    <definedName name="건물" hidden="1">{"'손익현황'!$A$1:$J$29"}</definedName>
    <definedName name="건물개황도1" localSheetId="6">[178]이름표!#REF!</definedName>
    <definedName name="건물개황도1">[178]이름표!#REF!</definedName>
    <definedName name="건물면적" localSheetId="6">#REF!</definedName>
    <definedName name="건물면적">#REF!</definedName>
    <definedName name="건물면적2" localSheetId="6">#REF!</definedName>
    <definedName name="건물면적2">#REF!</definedName>
    <definedName name="건물명칭" localSheetId="6">#REF!</definedName>
    <definedName name="건물명칭">#REF!</definedName>
    <definedName name="건물배분가격" localSheetId="6">#REF!</definedName>
    <definedName name="건물배분가격">#REF!</definedName>
    <definedName name="건물임." hidden="1">{"'손익현황'!$A$1:$J$29"}</definedName>
    <definedName name="건설기간중_이자율_타인" localSheetId="13">#REF!</definedName>
    <definedName name="건설기간중_이자율_타인">#REF!</definedName>
    <definedName name="건설부동산" hidden="1">#REF!</definedName>
    <definedName name="건설이자보정율">[45]수식변수!$B$11</definedName>
    <definedName name="건축" localSheetId="6">[179]토목내역!#REF!</definedName>
    <definedName name="건축">[179]토목내역!#REF!</definedName>
    <definedName name="건축3" hidden="1">{"'표지'!$B$1:$H$20","'표지'!$B$7:$D$10"}</definedName>
    <definedName name="건축4" hidden="1">{"'표지'!$B$1:$H$20","'표지'!$B$7:$D$10"}</definedName>
    <definedName name="건합">[180]이름표!$D$28</definedName>
    <definedName name="검증" localSheetId="6">#REF!</definedName>
    <definedName name="검증">#REF!</definedName>
    <definedName name="검증start" localSheetId="6">#REF!</definedName>
    <definedName name="검증start">#REF!</definedName>
    <definedName name="검증제외" localSheetId="6">#REF!</definedName>
    <definedName name="검증제외">#REF!</definedName>
    <definedName name="겨재가멍ㄹ">#REF!,#REF!,#REF!,#REF!,#REF!,#REF!,#REF!,#REF!,#REF!,#REF!,#REF!,#REF!,#REF!,#REF!,#REF!,#REF!,#REF!,#REF!,#REF!</definedName>
    <definedName name="견질어음수표1">[172]환율!$B$9</definedName>
    <definedName name="결론">[72]conclusion!$A$4:$AA$250</definedName>
    <definedName name="결산성과"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정" localSheetId="6">#REF!</definedName>
    <definedName name="결정">#REF!</definedName>
    <definedName name="경리손익" hidden="1">{#N/A,#N/A,FALSE,"정공"}</definedName>
    <definedName name="경비">#REF!</definedName>
    <definedName name="經費">#REF!</definedName>
    <definedName name="경비실적" hidden="1">{#N/A,#N/A,FALSE,"정공"}</definedName>
    <definedName name="경영계획" localSheetId="6">#REF!</definedName>
    <definedName name="경영계획">#REF!</definedName>
    <definedName name="경영분석">[127]jan!$A$1:$E$75</definedName>
    <definedName name="경영지표" hidden="1">{"'손익현황'!$A$1:$J$29"}</definedName>
    <definedName name="경영지표1" hidden="1">{"'손익현황'!$A$1:$J$29"}</definedName>
    <definedName name="경영지표2" hidden="1">#REF!</definedName>
    <definedName name="경일채권">#REF!</definedName>
    <definedName name="계">[181]적격심사표!#REF!</definedName>
    <definedName name="계수" hidden="1">{#N/A,#N/A,FALSE,"지침";#N/A,#N/A,FALSE,"환경분석";#N/A,#N/A,FALSE,"Sheet16"}</definedName>
    <definedName name="계정" localSheetId="13">[129]MRS세부!#REF!</definedName>
    <definedName name="계정">[129]MRS세부!#REF!</definedName>
    <definedName name="계정과목" localSheetId="6">#REF!</definedName>
    <definedName name="계정과목">#REF!</definedName>
    <definedName name="計定明細.書2.A">#REF!</definedName>
    <definedName name="計定明細.書2.B">#REF!</definedName>
    <definedName name="計定明細.書2.D">#REF!</definedName>
    <definedName name="계정명세서" hidden="1">{#N/A,#N/A,FALSE,"Sheet5"}</definedName>
    <definedName name="계획2" hidden="1">{#N/A,#N/A,FALSE,"정공"}</definedName>
    <definedName name="고객사별Site별부서별_수량" localSheetId="6">#REF!</definedName>
    <definedName name="고객사별Site별부서별_수량">#REF!</definedName>
    <definedName name="고고고" localSheetId="6">#REF!</definedName>
    <definedName name="고고고">#REF!</definedName>
    <definedName name="고고곡" localSheetId="6">#REF!</definedName>
    <definedName name="고고곡">#REF!</definedName>
    <definedName name="고기" localSheetId="6">#REF!</definedName>
    <definedName name="고기">#REF!</definedName>
    <definedName name="고능" localSheetId="6">#REF!</definedName>
    <definedName name="고능">#REF!</definedName>
    <definedName name="고려채권">#REF!</definedName>
    <definedName name="고술" localSheetId="6">#REF!</definedName>
    <definedName name="고술">#REF!</definedName>
    <definedName name="고양시" localSheetId="6">#REF!</definedName>
    <definedName name="고양시">#REF!</definedName>
    <definedName name="고정">#REF!</definedName>
    <definedName name="고정비비교자세히" hidden="1">#REF!</definedName>
    <definedName name="공" hidden="1">{"'손익현황'!$A$1:$J$29"}</definedName>
    <definedName name="공300">#REF!</definedName>
    <definedName name="공구" hidden="1">{"'손익현황'!$A$1:$J$29"}</definedName>
    <definedName name="공구기구" hidden="1">{"'손익현황'!$A$1:$J$29"}</definedName>
    <definedName name="공구손료">#REF!</definedName>
    <definedName name="공급가액">'[182]매입매출(입력)'!$P$3:$P$1031</definedName>
    <definedName name="공동도급" localSheetId="6">#REF!</definedName>
    <definedName name="공동도급">#REF!</definedName>
    <definedName name="공모가할인율">#REF!</definedName>
    <definedName name="공모희망가할인율">#REF!</definedName>
    <definedName name="공무">[183]보조부문비배부!$F$23:$Q$23</definedName>
    <definedName name="공무계">[183]보조부문비배부!$E$23</definedName>
    <definedName name="공무금액">[183]보조부문비배부!$C$78</definedName>
    <definedName name="공미" localSheetId="12" hidden="1">{"'분양원가'!$B$1:$F$113"}</definedName>
    <definedName name="공미" hidden="1">{"'분양원가'!$B$1:$F$113"}</definedName>
    <definedName name="공부" localSheetId="6">#REF!</definedName>
    <definedName name="공부">#REF!</definedName>
    <definedName name="공사노임">#REF!</definedName>
    <definedName name="공사명" localSheetId="6">#REF!</definedName>
    <definedName name="공사명">#REF!</definedName>
    <definedName name="공사원가명세서">#REF!</definedName>
    <definedName name="공사원가명세서분석표1">[184]경산!#REF!</definedName>
    <definedName name="공사임율산출">#REF!</definedName>
    <definedName name="공수투입" hidden="1">{#N/A,#N/A,FALSE,"정공"}</definedName>
    <definedName name="공장" localSheetId="6">#REF!</definedName>
    <definedName name="공장">#REF!</definedName>
    <definedName name="공장동A3" hidden="1">{"'표지'!$B$1:$H$20","'표지'!$B$7:$D$10"}</definedName>
    <definedName name="공장동A4" hidden="1">{"'표지'!$B$1:$H$20","'표지'!$B$7:$D$10"}</definedName>
    <definedName name="공정1">[185]월건별!A1</definedName>
    <definedName name="공정관리">[186]WELDING!$C$7:$C$27</definedName>
    <definedName name="공통운영비" localSheetId="6">#REF!</definedName>
    <definedName name="공통운영비">#REF!</definedName>
    <definedName name="공통지수" localSheetId="6">[187]변수!#REF!</definedName>
    <definedName name="공통지수">[187]변수!#REF!</definedName>
    <definedName name="공통지수re" localSheetId="6">[188]변수!#REF!</definedName>
    <definedName name="공통지수re">[188]변수!#REF!</definedName>
    <definedName name="과세제외" hidden="1">{#N/A,#N/A,FALSE,"세무양식01";#N/A,#N/A,FALSE,"세무양식02";#N/A,#N/A,FALSE,"세무양식03"}</definedName>
    <definedName name="과천시" localSheetId="6">#REF!</definedName>
    <definedName name="과천시">#REF!</definedName>
    <definedName name="곽윤식" hidden="1">{#N/A,#N/A,FALSE,"Sheet5"}</definedName>
    <definedName name="관계1">[174]기본입력정보!$K$52</definedName>
    <definedName name="관계2">[174]기본입력정보!$K$53</definedName>
    <definedName name="관계3">[174]기본입력정보!#REF!</definedName>
    <definedName name="관련원금면제" localSheetId="6">#REF!</definedName>
    <definedName name="관련원금면제">#REF!</definedName>
    <definedName name="관련원금출전" localSheetId="6">#REF!</definedName>
    <definedName name="관련원금출전">#REF!</definedName>
    <definedName name="관련이자면제" localSheetId="6">#REF!</definedName>
    <definedName name="관련이자면제">#REF!</definedName>
    <definedName name="관련이자출전" localSheetId="6">#REF!</definedName>
    <definedName name="관련이자출전">#REF!</definedName>
    <definedName name="관리계정">#REF!</definedName>
    <definedName name="관리비증가율" localSheetId="13">#REF!</definedName>
    <definedName name="관리비증가율">#REF!</definedName>
    <definedName name="관보원금면제" localSheetId="6">#REF!</definedName>
    <definedName name="관보원금면제">#REF!</definedName>
    <definedName name="관보이자면제" localSheetId="6">#REF!</definedName>
    <definedName name="관보이자면제">#REF!</definedName>
    <definedName name="관실적"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광명시" localSheetId="6">#REF!</definedName>
    <definedName name="광명시">#REF!</definedName>
    <definedName name="광주계획" localSheetId="6">[189]광주재료!#REF!</definedName>
    <definedName name="광주계획">[189]광주재료!#REF!</definedName>
    <definedName name="광주군" localSheetId="6">#REF!</definedName>
    <definedName name="광주군">#REF!</definedName>
    <definedName name="광통신기사">[190]노임단가!#REF!</definedName>
    <definedName name="교보채권">#REF!</definedName>
    <definedName name="교육세" hidden="1">{#N/A,#N/A,FALSE,"세무양식01";#N/A,#N/A,FALSE,"세무양식02";#N/A,#N/A,FALSE,"세무양식03"}</definedName>
    <definedName name="구" hidden="1">{"'손익현황'!$A$1:$J$29"}</definedName>
    <definedName name="구리시" localSheetId="6">#REF!</definedName>
    <definedName name="구리시">#REF!</definedName>
    <definedName name="구분">[84]선원비계산!$B$5</definedName>
    <definedName name="구분_4">#REF!</definedName>
    <definedName name="구분_42">#REF!</definedName>
    <definedName name="구분_5">#REF!</definedName>
    <definedName name="구분2">[84]선원비계산!$B$6</definedName>
    <definedName name="구분3">[84]선원비계산!$B$7</definedName>
    <definedName name="구분4">[84]선원비계산!$B$8</definedName>
    <definedName name="구분5">[84]선원비계산!$B$9</definedName>
    <definedName name="구분6">[84]선원비계산!$B$10</definedName>
    <definedName name="구분건물" localSheetId="6" hidden="1">#REF!</definedName>
    <definedName name="구분건물" hidden="1">#REF!</definedName>
    <definedName name="구상요항표" localSheetId="6" hidden="1">#REF!</definedName>
    <definedName name="구상요항표" hidden="1">#REF!</definedName>
    <definedName name="구조" localSheetId="6">#REF!</definedName>
    <definedName name="구조">#REF!</definedName>
    <definedName name="구조1" localSheetId="6">#REF!</definedName>
    <definedName name="구조1">#REF!</definedName>
    <definedName name="구조조정계획"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축물" hidden="1">{"'손익현황'!$A$1:$J$29"}</definedName>
    <definedName name="구축물임" hidden="1">{"'손익현황'!$A$1:$J$29"}</definedName>
    <definedName name="국민담보">#REF!</definedName>
    <definedName name="국민채권">#REF!</definedName>
    <definedName name="국장연급여">[191]Con!#REF!</definedName>
    <definedName name="국장월급여">[191]Con!#REF!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군포시" localSheetId="6">#REF!</definedName>
    <definedName name="군포시">#REF!</definedName>
    <definedName name="굿모닝채권">#REF!</definedName>
    <definedName name="권리" localSheetId="6">#REF!</definedName>
    <definedName name="권리">#REF!</definedName>
    <definedName name="권리내역" localSheetId="6" hidden="1">[49]안산기계장치!#REF!</definedName>
    <definedName name="권리내역" hidden="1">[49]안산기계장치!#REF!</definedName>
    <definedName name="권리면적" localSheetId="6">#REF!</definedName>
    <definedName name="권리면적">#REF!</definedName>
    <definedName name="궤도공">[190]노임단가!#REF!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모표준편차" localSheetId="6">[192]취합!#REF!</definedName>
    <definedName name="규모표준편차">[192]취합!#REF!</definedName>
    <definedName name="그리일" localSheetId="6" hidden="1">#REF!</definedName>
    <definedName name="그리일" hidden="1">#REF!</definedName>
    <definedName name="근거" localSheetId="6">#REF!</definedName>
    <definedName name="근거">#REF!</definedName>
    <definedName name="근무지">[174]기본입력정보!$J$26</definedName>
    <definedName name="금보원금면제" localSheetId="6">#REF!</definedName>
    <definedName name="금보원금면제">#REF!</definedName>
    <definedName name="금보이자면제" localSheetId="6">#REF!</definedName>
    <definedName name="금보이자면제">#REF!</definedName>
    <definedName name="금액" localSheetId="6">#REF!</definedName>
    <definedName name="금액">#REF!</definedName>
    <definedName name="금액계">[183]보조부문비배부!$C$78</definedName>
    <definedName name="금월" hidden="1">{#N/A,#N/A,TRUE,"Y생산";#N/A,#N/A,TRUE,"Y판매";#N/A,#N/A,TRUE,"Y총물량";#N/A,#N/A,TRUE,"Y능력";#N/A,#N/A,TRUE,"YKD"}</definedName>
    <definedName name="금융거치기간" localSheetId="6">#REF!</definedName>
    <definedName name="금융거치기간">#REF!</definedName>
    <definedName name="금융거치이자" localSheetId="6">#REF!</definedName>
    <definedName name="금융거치이자">#REF!</definedName>
    <definedName name="금융공사상환" localSheetId="6">#REF!</definedName>
    <definedName name="금융공사상환">#REF!</definedName>
    <definedName name="금융공사상환2" localSheetId="6">#REF!</definedName>
    <definedName name="금융공사상환2">#REF!</definedName>
    <definedName name="금융공사상환3" localSheetId="6">#REF!</definedName>
    <definedName name="금융공사상환3">#REF!</definedName>
    <definedName name="금융보증채권개시전이자">#REF!</definedName>
    <definedName name="금융보증채권산입이자">#REF!</definedName>
    <definedName name="금융보증채무출자비율">#REF!</definedName>
    <definedName name="금융상거래개시전이자">#REF!</definedName>
    <definedName name="금융상거래산입이자">#REF!</definedName>
    <definedName name="금융상거래출자비율">#REF!</definedName>
    <definedName name="금융상환기간" localSheetId="6">#REF!</definedName>
    <definedName name="금융상환기간">#REF!</definedName>
    <definedName name="금융상환이자" localSheetId="6">#REF!</definedName>
    <definedName name="금융상환이자">#REF!</definedName>
    <definedName name="금융원금면제" localSheetId="6">#REF!</definedName>
    <definedName name="금융원금면제">#REF!</definedName>
    <definedName name="금융원금출전">[193]기본가정!$D$22</definedName>
    <definedName name="금융이자면제" localSheetId="6">#REF!</definedName>
    <definedName name="금융이자면제">#REF!</definedName>
    <definedName name="금융이자출전">[193]기본가정!$E$22</definedName>
    <definedName name="금융정리거치">[194]변제!$Q$46</definedName>
    <definedName name="금융정리상환">[194]변제!$R$46</definedName>
    <definedName name="금융정리채권이자율">[194]이자!$E$77</definedName>
    <definedName name="금융준비상환기간" localSheetId="6">#REF!</definedName>
    <definedName name="금융준비상환기간">#REF!</definedName>
    <definedName name="금융준비이자" localSheetId="6">#REF!</definedName>
    <definedName name="금융준비이자">#REF!</definedName>
    <definedName name="금융출전가액">[193]기본가정!$F$22</definedName>
    <definedName name="금호담보">#REF!</definedName>
    <definedName name="금호채권">#REF!</definedName>
    <definedName name="급여" hidden="1">#N/A</definedName>
    <definedName name="급여1" hidden="1">#REF!</definedName>
    <definedName name="급여11">'[9]#REF'!$A$7:$K$151</definedName>
    <definedName name="급여12">'[9]#REF'!$A$1:$E$75</definedName>
    <definedName name="급여98">[195]급여테이블!#REF!</definedName>
    <definedName name="급여테이블">[195]급여테이블!#REF!</definedName>
    <definedName name="급여테이블1">[195]급여테이블!#REF!</definedName>
    <definedName name="급여표">[196]급여표!$B$7:$J$15</definedName>
    <definedName name="기">#REF!</definedName>
    <definedName name="기간" localSheetId="6">#REF!</definedName>
    <definedName name="기간">#REF!</definedName>
    <definedName name="기계장치" hidden="1">{"'손익현황'!$A$1:$J$29"}</definedName>
    <definedName name="기기기기">#REF!</definedName>
    <definedName name="기동연구" localSheetId="6">#REF!</definedName>
    <definedName name="기동연구">#REF!</definedName>
    <definedName name="기본영역" localSheetId="6">#REF!</definedName>
    <definedName name="기본영역">#REF!</definedName>
    <definedName name="기사2급">[190]노임단가!#REF!</definedName>
    <definedName name="기수" localSheetId="6">#REF!</definedName>
    <definedName name="기수">#REF!</definedName>
    <definedName name="기숙사" hidden="1">{"'표지'!$B$1:$H$20","'표지'!$B$7:$D$10"}</definedName>
    <definedName name="기아모텍" hidden="1">{#N/A,#N/A,FALSE,"정공"}</definedName>
    <definedName name="기아아아아" hidden="1">{#N/A,#N/A,FALSE,"정공"}</definedName>
    <definedName name="기아전자" hidden="1">{#N/A,#N/A,FALSE,"정공"}</definedName>
    <definedName name="기안갑" localSheetId="6">#REF!</definedName>
    <definedName name="기안갑">#REF!</definedName>
    <definedName name="기안을" localSheetId="6">#REF!</definedName>
    <definedName name="기안을">#REF!</definedName>
    <definedName name="기업투자" localSheetId="13">#REF!</definedName>
    <definedName name="기업투자">#REF!</definedName>
    <definedName name="기유">NA()</definedName>
    <definedName name="기존">'[197]45,46'!#REF!</definedName>
    <definedName name="기준일" hidden="1">{#N/A,#N/A,FALSE,"지침";#N/A,#N/A,FALSE,"환경분석";#N/A,#N/A,FALSE,"Sheet16"}</definedName>
    <definedName name="기준점">#REF!</definedName>
    <definedName name="기타" localSheetId="6">#REF!</definedName>
    <definedName name="기타">#REF!</definedName>
    <definedName name="기타_5" localSheetId="6">#REF!</definedName>
    <definedName name="기타_5">#REF!</definedName>
    <definedName name="기타_6" localSheetId="6">#REF!</definedName>
    <definedName name="기타_6">#REF!</definedName>
    <definedName name="기타_7" localSheetId="6">#REF!</definedName>
    <definedName name="기타_7">#REF!</definedName>
    <definedName name="기타감가">'[141]6월'!$R$40</definedName>
    <definedName name="기타거치기간" localSheetId="6">#REF!</definedName>
    <definedName name="기타거치기간">#REF!</definedName>
    <definedName name="기타거치이자" localSheetId="6">#REF!</definedName>
    <definedName name="기타거치이자">#REF!</definedName>
    <definedName name="기타대여금이자" hidden="1">{#N/A,#N/A,FALSE,"주요여수신";#N/A,#N/A,FALSE,"수신금리";#N/A,#N/A,FALSE,"대출금리";#N/A,#N/A,FALSE,"신규대출";#N/A,#N/A,FALSE,"총액대출"}</definedName>
    <definedName name="기타상환기간" localSheetId="6">#REF!</definedName>
    <definedName name="기타상환기간">#REF!</definedName>
    <definedName name="기타상환이자" localSheetId="6">#REF!</definedName>
    <definedName name="기타상환이자">#REF!</definedName>
    <definedName name="기타수수료" hidden="1">{#N/A,#N/A,FALSE,"세무양식01";#N/A,#N/A,FALSE,"세무양식02";#N/A,#N/A,FALSE,"세무양식03"}</definedName>
    <definedName name="기타요인" localSheetId="6">#REF!</definedName>
    <definedName name="기타요인">#REF!</definedName>
    <definedName name="기타우선변제">#REF!</definedName>
    <definedName name="기타원금면제" localSheetId="6">#REF!</definedName>
    <definedName name="기타원금면제">#REF!</definedName>
    <definedName name="기타원금출전" localSheetId="6">#REF!</definedName>
    <definedName name="기타원금출전">#REF!</definedName>
    <definedName name="기타이자면제" localSheetId="6">#REF!</definedName>
    <definedName name="기타이자면제">#REF!</definedName>
    <definedName name="기타이자출전" localSheetId="6">#REF!</definedName>
    <definedName name="기타이자출전">#REF!</definedName>
    <definedName name="기타제외" localSheetId="6">#REF!</definedName>
    <definedName name="기타제외">#REF!</definedName>
    <definedName name="기타준비상환기간" localSheetId="6">#REF!</definedName>
    <definedName name="기타준비상환기간">#REF!</definedName>
    <definedName name="기타준비이자" localSheetId="6">#REF!</definedName>
    <definedName name="기타준비이자">#REF!</definedName>
    <definedName name="기타출자비율">#REF!</definedName>
    <definedName name="기타출전가액" localSheetId="6">#REF!</definedName>
    <definedName name="기타출전가액">#REF!</definedName>
    <definedName name="김" localSheetId="1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14"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1" hidden="1">{"'Firr(선)'!$AS$1:$AY$62","'Firr(사)'!$AS$1:$AY$62","'Firr(회)'!$AS$1:$AY$62","'Firr(선)'!$L$1:$V$62","'Firr(사)'!$L$1:$V$62","'Firr(회)'!$L$1:$V$62"}</definedName>
    <definedName name="김권두" hidden="1">{#N/A,#N/A,FALSE,"Sheet5"}</definedName>
    <definedName name="김권수" hidden="1">{#N/A,#N/A,FALSE,"Sheet5"}</definedName>
    <definedName name="김도형" hidden="1">{#N/A,#N/A,FALSE,"Sheet5"}</definedName>
    <definedName name="김정렬" localSheetId="6">#REF!</definedName>
    <definedName name="김정렬">#REF!</definedName>
    <definedName name="김춘진" hidden="1">{#N/A,#N/A,FALSE,"Sheet5"}</definedName>
    <definedName name="김포군" localSheetId="6">#REF!</definedName>
    <definedName name="김포군">#REF!</definedName>
    <definedName name="김현영" hidden="1">{#N/A,#N/A,FALSE,"Sheet5"}</definedName>
    <definedName name="ㄳ" hidden="1">{#N/A,#N/A,FALSE,"P.C.B"}</definedName>
    <definedName name="ㄳㄷㄳ" hidden="1">{#N/A,#N/A,FALSE,"P.C.B"}</definedName>
    <definedName name="ㄴ" localSheetId="13">#REF!</definedName>
    <definedName name="ㄴ" hidden="1">{#N/A,#N/A,FALSE,"Aging Summary";#N/A,#N/A,FALSE,"Ratio Analysis";#N/A,#N/A,FALSE,"Test 120 Day Accts";#N/A,#N/A,FALSE,"Tickmarks"}</definedName>
    <definedName name="ㄴ2" localSheetId="6">[198]WPL!#REF!</definedName>
    <definedName name="ㄴ2">[198]WPL!#REF!</definedName>
    <definedName name="ㄴfkdsjfla">#REF!</definedName>
    <definedName name="ㄴㄱㄹ" hidden="1">#REF!</definedName>
    <definedName name="ㄴㄴ" localSheetId="12" hidden="1">{"'분양원가'!$B$1:$F$113"}</definedName>
    <definedName name="ㄴㄴ" hidden="1">{"'분양원가'!$B$1:$F$113"}</definedName>
    <definedName name="ㄴㄴㄴ" localSheetId="6">#REF!</definedName>
    <definedName name="ㄴㄴㄴ">#REF!</definedName>
    <definedName name="ㄴㄹㅇㄴ">#REF!</definedName>
    <definedName name="ㄴㅁ" hidden="1">#REF!</definedName>
    <definedName name="ㄴㅁㅇ" localSheetId="13">'[199]산출기준(파견전산실)'!#REF!</definedName>
    <definedName name="ㄴㅁㅇ">'[199]산출기준(파견전산실)'!#REF!</definedName>
    <definedName name="ㄴㅁㅇㄹ" localSheetId="6">#REF!</definedName>
    <definedName name="ㄴㅁㅇㄹ">#REF!</definedName>
    <definedName name="ㄴㅁㅇㅁ" localSheetId="6">#REF!</definedName>
    <definedName name="ㄴㅁㅇㅁ">#REF!</definedName>
    <definedName name="ㄴㅇ" localSheetId="6">#REF!</definedName>
    <definedName name="ㄴㅇ">#REF!</definedName>
    <definedName name="ㄴㅇㄴ">'[18]#REF'!$A$1:$E$75</definedName>
    <definedName name="ㄴㅇㄴㄹ" localSheetId="6">#REF!:_RjC2</definedName>
    <definedName name="ㄴㅇㄴㄹ">#REF!:_RjC2</definedName>
    <definedName name="ㄴㅇㄹ" localSheetId="12" hidden="1">{"'Desktop Inventory 현황'!$B$2:$O$35"}</definedName>
    <definedName name="ㄴㅇㄹ" hidden="1">{"'Desktop Inventory 현황'!$B$2:$O$35"}</definedName>
    <definedName name="ㄴㅇㄹㄴㅇㄹ" localSheetId="6">#REF!</definedName>
    <definedName name="ㄴㅇㄹㄴㅇㄹ">#REF!</definedName>
    <definedName name="ㄴㅇㄹㄴㅇㄹㄴㅇㄹㄴㅇㄹ" localSheetId="6">#REF!:_RjC2</definedName>
    <definedName name="ㄴㅇㄹㄴㅇㄹㄴㅇㄹㄴㅇㄹ">#REF!:_RjC2</definedName>
    <definedName name="ㄴㅇㄹㄷㄱㄷㄱ" localSheetId="6">#REF!</definedName>
    <definedName name="ㄴㅇㄹㄷㄱㄷㄱ">#REF!</definedName>
    <definedName name="ㄴㅇㄹㅇ나ㅓ" localSheetId="6">#REF!</definedName>
    <definedName name="ㄴㅇㄹㅇ나ㅓ">#REF!</definedName>
    <definedName name="ㄴㅇㄹㅇㄹ" localSheetId="6">#REF!</definedName>
    <definedName name="ㄴㅇㄹㅇㄹ">#REF!</definedName>
    <definedName name="ㄴㅇㄻㄴㅁㄴ">#REF!</definedName>
    <definedName name="ㄴㅇㄻㄴㅇㄹㅇㄴㅇㅁ" localSheetId="6">#REF!</definedName>
    <definedName name="ㄴㅇㄻㄴㅇㄹㅇㄴㅇㅁ">#REF!</definedName>
    <definedName name="ㄴㅇㅀㅁㅇㅎㄴㅇㅁㅀㅇㅀㄴㅇㅀ" hidden="1">{#N/A,#N/A,FALSE,"정공"}</definedName>
    <definedName name="ㄴㅇㅁㄴㅇㅁㄴ" hidden="1">{#N/A,#N/A,FALSE,"P.C.B"}</definedName>
    <definedName name="ㄴㅇㅁㄹ" localSheetId="6">#REF!</definedName>
    <definedName name="ㄴㅇㅁㄹ">#REF!</definedName>
    <definedName name="ㄴㅇㅁㅁ" localSheetId="6" hidden="1">#REF!</definedName>
    <definedName name="ㄴㅇㅁㅁ" hidden="1">#REF!</definedName>
    <definedName name="ㄴㅇㅇㄴㄹ" hidden="1">{#N/A,#N/A,FALSE,"BS";#N/A,#N/A,FALSE,"PL";#N/A,#N/A,FALSE,"처분";#N/A,#N/A,FALSE,"현금";#N/A,#N/A,FALSE,"매출";#N/A,#N/A,FALSE,"원가";#N/A,#N/A,FALSE,"경영"}</definedName>
    <definedName name="ㄴㅇㅇㅇ" localSheetId="6">#REF!</definedName>
    <definedName name="ㄴㅇㅇㅇ">#REF!</definedName>
    <definedName name="ㄴㅇㅈㄷ">'[18]#REF'!$A$1:$E$75</definedName>
    <definedName name="나" localSheetId="12" hidden="1">{"'분양원가'!$B$1:$F$113"}</definedName>
    <definedName name="나" localSheetId="14" hidden="1">{"'분양원가'!$B$1:$F$113"}</definedName>
    <definedName name="나" hidden="1">{"'분양원가'!$B$1:$F$113"}</definedName>
    <definedName name="나나" hidden="1">{#N/A,#N/A,FALSE,"Sheet5"}</definedName>
    <definedName name="나나나난">#REF!</definedName>
    <definedName name="나라담보">#REF!</definedName>
    <definedName name="나라사랑" hidden="1">{#N/A,#N/A,FALSE,"정공"}</definedName>
    <definedName name="나라채권">#REF!</definedName>
    <definedName name="나무라오" hidden="1">{#N/A,#N/A,FALSE,"정공"}</definedName>
    <definedName name="나ㅓㄹ아" localSheetId="6">#REF!</definedName>
    <definedName name="나ㅓㄹ아">#REF!</definedName>
    <definedName name="날짜">[84]선원비계산!$F$3</definedName>
    <definedName name="남" localSheetId="6">#REF!</definedName>
    <definedName name="남">#REF!</definedName>
    <definedName name="남양주시" localSheetId="6">#REF!</definedName>
    <definedName name="남양주시">#REF!</definedName>
    <definedName name="남의나라" hidden="1">{#N/A,#N/A,FALSE,"정공"}</definedName>
    <definedName name="내용_구축" localSheetId="6">#REF!</definedName>
    <definedName name="내용_구축">#REF!</definedName>
    <definedName name="내용01">[174]기본입력정보!$J$34</definedName>
    <definedName name="내용03">[174]기본입력정보!$J$36</definedName>
    <definedName name="내용04">[174]기본입력정보!$J$37</definedName>
    <definedName name="내용05">[174]기본입력정보!$J$38</definedName>
    <definedName name="내용06">[174]기본입력정보!$J$39</definedName>
    <definedName name="내용07">[174]기본입력정보!$J$40</definedName>
    <definedName name="내용08">[174]기본입력정보!$J$41</definedName>
    <definedName name="내용1">#REF!</definedName>
    <definedName name="내용년수" localSheetId="6">#REF!</definedName>
    <definedName name="내용년수">#REF!</definedName>
    <definedName name="내장공">[190]노임단가!#REF!</definedName>
    <definedName name="내ㅐ" hidden="1">{#N/A,#N/A,FALSE,"P.C.B"}</definedName>
    <definedName name="너ㅏㅓㅏㅏ">'[18]#REF'!$A$1:$E$75</definedName>
    <definedName name="네" hidden="1">{#N/A,#N/A,FALSE,"Sheet5"}</definedName>
    <definedName name="년">#REF!</definedName>
    <definedName name="년___월___일_까지">#REF!</definedName>
    <definedName name="년1">#REF!</definedName>
    <definedName name="년도" localSheetId="6">#REF!</definedName>
    <definedName name="년도">#REF!</definedName>
    <definedName name="년도별손익분석" localSheetId="12" hidden="1">{"'10_03일자별'!$A$2:$H$31"}</definedName>
    <definedName name="년도별손익분석" localSheetId="14" hidden="1">{"'10_03일자별'!$A$2:$H$31"}</definedName>
    <definedName name="년도별손익분석" hidden="1">{"'10_03일자별'!$A$2:$H$31"}</definedName>
    <definedName name="노논" localSheetId="6">#REF!</definedName>
    <definedName name="노논">#REF!</definedName>
    <definedName name="노무비" localSheetId="6">#REF!</definedName>
    <definedName name="노무비">#REF!</definedName>
    <definedName name="勞務費">#REF!</definedName>
    <definedName name="노올ㅇ" localSheetId="6">#REF!</definedName>
    <definedName name="노올ㅇ">#REF!</definedName>
    <definedName name="노우" localSheetId="6">#REF!</definedName>
    <definedName name="노우">#REF!</definedName>
    <definedName name="노재현" hidden="1">{#N/A,#N/A,FALSE,"Sheet5"}</definedName>
    <definedName name="녹지" localSheetId="6">#REF!</definedName>
    <definedName name="녹지">#REF!</definedName>
    <definedName name="농업담보">#REF!</definedName>
    <definedName name="농업채권">#REF!</definedName>
    <definedName name="누" hidden="1">{#N/A,#N/A,FALSE,"Sheet5"}</definedName>
    <definedName name="누계">'[200]24분기'!$A$1:$O$50</definedName>
    <definedName name="니" hidden="1">{#N/A,#N/A,FALSE,"Sheet5"}</definedName>
    <definedName name="ㄷ" localSheetId="6">#REF!</definedName>
    <definedName name="ㄷ" localSheetId="13" hidden="1">[13]FAB별!#REF!</definedName>
    <definedName name="ㄷ">#REF!</definedName>
    <definedName name="ㄷ141" localSheetId="6">#REF!</definedName>
    <definedName name="ㄷ141">#REF!</definedName>
    <definedName name="ㄷㄱㄱㄱㄱㄱ">#REF!</definedName>
    <definedName name="ㄷㄱㄷㄱ">'[9]03반기손익'!$A$1:$E$75</definedName>
    <definedName name="ㄷㄳ" hidden="1">{#N/A,#N/A,FALSE,"P.C.B"}</definedName>
    <definedName name="ㄷㄳㄱㄷ" hidden="1">{#N/A,#N/A,FALSE,"P.C.B"}</definedName>
    <definedName name="ㄷㄳㄱㄷㅅㄱㄷㅅ" hidden="1">{#N/A,#N/A,FALSE,"P.C.B"}</definedName>
    <definedName name="ㄷㄳㄳ" hidden="1">{#N/A,#N/A,FALSE,"P.C.B"}</definedName>
    <definedName name="ㄷㄳㄷㅅㄳ" hidden="1">{#N/A,#N/A,FALSE,"P.C.B"}</definedName>
    <definedName name="ㄷㄷ"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ㄷㄷㄷㄷ">#REF!</definedName>
    <definedName name="ㄷㄷㄷㄷㄷㄷㄷ" localSheetId="6">#REF!</definedName>
    <definedName name="ㄷㄷㄷㄷㄷㄷㄷ">#REF!</definedName>
    <definedName name="ㄷㄷㅅㄳ" hidden="1">{#N/A,#N/A,FALSE,"P.C.B"}</definedName>
    <definedName name="ㄷㄹ햐" hidden="1">{#N/A,#N/A,FALSE,"지침";#N/A,#N/A,FALSE,"환경분석";#N/A,#N/A,FALSE,"Sheet16"}</definedName>
    <definedName name="ㄷㅂㄷㅈ" hidden="1">#REF!</definedName>
    <definedName name="ㄷㅂㅈㄷ" hidden="1">#REF!</definedName>
    <definedName name="ㄷㅅㄱ" hidden="1">{#N/A,#N/A,FALSE,"P.C.B"}</definedName>
    <definedName name="ㄷㅅㅅㄱㄷㅅ" hidden="1">{#N/A,#N/A,FALSE,"P.C.B"}</definedName>
    <definedName name="ㄷㅇㅈㅁㄷㅈ">#REF!</definedName>
    <definedName name="ㄷ야ㅗㅔㅐㄹㅈ대ㅈㄷㅈㄷㄱ" hidden="1">#REF!</definedName>
    <definedName name="ㄷㅈ" hidden="1">#REF!</definedName>
    <definedName name="ㄷㅈㄷㄱㅈ">#REF!</definedName>
    <definedName name="ㄷㅈㅅ" localSheetId="6">#REF!</definedName>
    <definedName name="ㄷㅈㅅ">#REF!</definedName>
    <definedName name="ㄷㅈㅎ" localSheetId="6">#REF!</definedName>
    <definedName name="ㄷㅈㅎ">#REF!</definedName>
    <definedName name="ㄷ쟈검ㄴㅇㄻ">#REF!</definedName>
    <definedName name="다" localSheetId="6">#REF!</definedName>
    <definedName name="다">#REF!</definedName>
    <definedName name="다나가라" hidden="1">{#N/A,#N/A,FALSE,"정공"}</definedName>
    <definedName name="다다" hidden="1">{#N/A,#N/A,FALSE,"정공"}</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다람쥐" localSheetId="6">#REF!</definedName>
    <definedName name="다람쥐">#REF!</definedName>
    <definedName name="단_가">#REF!</definedName>
    <definedName name="단_가2">#REF!</definedName>
    <definedName name="단_가3">#REF!</definedName>
    <definedName name="단_가4">#REF!</definedName>
    <definedName name="단_가5">#REF!</definedName>
    <definedName name="단_가6">#REF!</definedName>
    <definedName name="단가">[72]결정단가!$A$4:$D$250</definedName>
    <definedName name="단가조사표">#REF!</definedName>
    <definedName name="단기예치금5월" localSheetId="12" hidden="1">{"'분양원가'!$B$1:$F$113"}</definedName>
    <definedName name="단기예치금5월" hidden="1">{"'분양원가'!$B$1:$F$113"}</definedName>
    <definedName name="단기차입금" hidden="1">{"'買掛金'!$J$6"}</definedName>
    <definedName name="短期借入金" hidden="1">{"'買掛金'!$J$6"}</definedName>
    <definedName name="단독조사표" localSheetId="6">#REF!</definedName>
    <definedName name="단독조사표">#REF!</definedName>
    <definedName name="단말기" hidden="1">{#N/A,#N/A,FALSE,"정공"}</definedName>
    <definedName name="단말기번호" hidden="1">{#N/A,#N/A,FALSE,"정공"}</definedName>
    <definedName name="단알기" hidden="1">{#N/A,#N/A,FALSE,"정공"}</definedName>
    <definedName name="단위_백만원" localSheetId="13">#REF!</definedName>
    <definedName name="단위_백만원">#REF!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만원">#REF!</definedName>
    <definedName name="닫다다">#REF!</definedName>
    <definedName name="담" localSheetId="13">#REF!</definedName>
    <definedName name="담">#REF!</definedName>
    <definedName name="담당자" localSheetId="6">#REF!</definedName>
    <definedName name="담당자">#REF!</definedName>
    <definedName name="담보" localSheetId="6">[201]광주재료!#REF!</definedName>
    <definedName name="담보">[201]광주재료!#REF!</definedName>
    <definedName name="담보거치기간" localSheetId="6">#REF!</definedName>
    <definedName name="담보거치기간">#REF!</definedName>
    <definedName name="담보거치이자" localSheetId="6">#REF!</definedName>
    <definedName name="담보거치이자">#REF!</definedName>
    <definedName name="담보변제가액" localSheetId="6">#REF!</definedName>
    <definedName name="담보변제가액">#REF!</definedName>
    <definedName name="담보부채탕감">[202]참고!$D$23</definedName>
    <definedName name="담보상환기간" localSheetId="6">#REF!</definedName>
    <definedName name="담보상환기간">#REF!</definedName>
    <definedName name="담보상환이자" localSheetId="6">#REF!</definedName>
    <definedName name="담보상환이자">#REF!</definedName>
    <definedName name="담보요약11" localSheetId="6">#REF!</definedName>
    <definedName name="담보요약11">#REF!</definedName>
    <definedName name="담보요약표" localSheetId="6">#REF!</definedName>
    <definedName name="담보요약표">#REF!</definedName>
    <definedName name="담보요약표2" localSheetId="6">#REF!</definedName>
    <definedName name="담보요약표2">#REF!</definedName>
    <definedName name="담보원금면제" localSheetId="6">#REF!</definedName>
    <definedName name="담보원금면제">#REF!</definedName>
    <definedName name="담보원금출전" localSheetId="6">#REF!</definedName>
    <definedName name="담보원금출전">#REF!</definedName>
    <definedName name="담보이자거치">[194]이자!$Q$34</definedName>
    <definedName name="담보이자면제" localSheetId="6">#REF!</definedName>
    <definedName name="담보이자면제">#REF!</definedName>
    <definedName name="담보이자상환">[194]이자!$R$34</definedName>
    <definedName name="담보이자출전" localSheetId="6">#REF!</definedName>
    <definedName name="담보이자출전">#REF!</definedName>
    <definedName name="담보준비상환기간" localSheetId="6">#REF!</definedName>
    <definedName name="담보준비상환기간">#REF!</definedName>
    <definedName name="담보준비이자" localSheetId="6">#REF!</definedName>
    <definedName name="담보준비이자">#REF!</definedName>
    <definedName name="담보출자율">[194]상환대상!$W$6</definedName>
    <definedName name="담보출자전환">[202]참고!$D$20</definedName>
    <definedName name="담보출전가액" localSheetId="6">#REF!</definedName>
    <definedName name="담보출전가액">#REF!</definedName>
    <definedName name="담보평가요약표" localSheetId="6">#REF!</definedName>
    <definedName name="담보평가요약표">#REF!</definedName>
    <definedName name="당근" localSheetId="6">#REF!</definedName>
    <definedName name="당근">#REF!</definedName>
    <definedName name="당기순이익" localSheetId="6">[167]WPL!#REF!</definedName>
    <definedName name="당기순이익">[167]WPL!#REF!</definedName>
    <definedName name="당월분지우개">#REF!,#REF!,#REF!,#REF!,#REF!,#REF!,#REF!,#REF!,#REF!,#REF!,#REF!,#REF!,#REF!,#REF!,#REF!,#REF!,#REF!,#REF!,#REF!</definedName>
    <definedName name="당초기준손이" hidden="1">{#N/A,#N/A,FALSE,"정공"}</definedName>
    <definedName name="당초손익표" hidden="1">{#N/A,#N/A,FALSE,"정공"}</definedName>
    <definedName name="당해수행능력">#REF!</definedName>
    <definedName name="당해수행능력2">#REF!</definedName>
    <definedName name="대" hidden="1">#REF!</definedName>
    <definedName name="대구486D" localSheetId="6">#REF!</definedName>
    <definedName name="대구486D">#REF!</definedName>
    <definedName name="대구연구">#REF!</definedName>
    <definedName name="대구채권">#REF!</definedName>
    <definedName name="대리님" hidden="1">{#N/A,#N/A,FALSE,"정공"}</definedName>
    <definedName name="대변" localSheetId="6">#REF!</definedName>
    <definedName name="대변">#REF!</definedName>
    <definedName name="대변시작" localSheetId="6">#REF!</definedName>
    <definedName name="대변시작">#REF!</definedName>
    <definedName name="대변추가" localSheetId="6">#REF!</definedName>
    <definedName name="대변추가">#REF!</definedName>
    <definedName name="대분류">#REF!</definedName>
    <definedName name="대상" localSheetId="6">#REF!</definedName>
    <definedName name="대상">#REF!</definedName>
    <definedName name="대상시트" hidden="1">{#N/A,#N/A,FALSE,"정공"}</definedName>
    <definedName name="대여금" localSheetId="6">{"Price","lcii","TS13","D","0","0","H"}</definedName>
    <definedName name="대여금" localSheetId="12">{"Price","lcii","TS13","D","0","0","H"}</definedName>
    <definedName name="대여금">{"Price","lcii","TS13","D","0","0","H"}</definedName>
    <definedName name="대우개발기초">[20]!대우개발기초</definedName>
    <definedName name="대우개발변동">[20]!대우개발변동</definedName>
    <definedName name="대우원금면제" localSheetId="6">#REF!</definedName>
    <definedName name="대우원금면제">#REF!</definedName>
    <definedName name="대우원금출전" localSheetId="6">#REF!</definedName>
    <definedName name="대우원금출전">#REF!</definedName>
    <definedName name="대우이자면제" localSheetId="6">#REF!</definedName>
    <definedName name="대우이자면제">#REF!</definedName>
    <definedName name="대우이자출전" localSheetId="6">#REF!</definedName>
    <definedName name="대우이자출전">#REF!</definedName>
    <definedName name="대우자동차기초">[20]!대우자동차기초</definedName>
    <definedName name="대우자동차변동">[20]!대우자동차변동</definedName>
    <definedName name="대우출전가액" localSheetId="6">#REF!</definedName>
    <definedName name="대우출전가액">#REF!</definedName>
    <definedName name="대일" localSheetId="6">#REF!</definedName>
    <definedName name="대일">#REF!</definedName>
    <definedName name="대지권" localSheetId="6">#REF!</definedName>
    <definedName name="대지권">#REF!</definedName>
    <definedName name="대차대조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차대조표_집계표" localSheetId="6">#REF!</definedName>
    <definedName name="대차대조표_집계표">#REF!</definedName>
    <definedName name="대차대조표_집계표1" localSheetId="6">#REF!</definedName>
    <definedName name="대차대조표_집계표1">#REF!</definedName>
    <definedName name="대책" hidden="1">{"'4월수지'!$A$1:$AE$45"}</definedName>
    <definedName name="대체대변" localSheetId="6">#REF!</definedName>
    <definedName name="대체대변">#REF!</definedName>
    <definedName name="대체차변" localSheetId="6">#REF!</definedName>
    <definedName name="대체차변">#REF!</definedName>
    <definedName name="대치대차" hidden="1">{#N/A,#N/A,FALSE,"매출이익"}</definedName>
    <definedName name="대표">[203]이름표!$B$5</definedName>
    <definedName name="대표자명" localSheetId="6">#REF!</definedName>
    <definedName name="대표자명">#REF!</definedName>
    <definedName name="대한채권">#REF!</definedName>
    <definedName name="댜거ㅑㄷㅈㄱㄻ엔ㄹ">#REF!</definedName>
    <definedName name="댜걸이러ㅏㄴㅇ럼ㄴㅇㄹ">#REF!</definedName>
    <definedName name="댜겨ㅑ당거ㅑㄷ">#REF!</definedName>
    <definedName name="댝럼ㄴㅇ럼">#REF!</definedName>
    <definedName name="던" hidden="1">{#N/A,#N/A,FALSE,"Sheet5"}</definedName>
    <definedName name="도급">#REF!</definedName>
    <definedName name="도급공사비">#REF!</definedName>
    <definedName name="도급분경비">#REF!</definedName>
    <definedName name="도림추진" localSheetId="6">#REF!</definedName>
    <definedName name="도림추진">#REF!</definedName>
    <definedName name="도입기계가격산출기초표" localSheetId="6">#REF!</definedName>
    <definedName name="도입기계가격산출기초표">#REF!</definedName>
    <definedName name="돌" hidden="1">{#N/A,#N/A,FALSE,"Sheet5"}</definedName>
    <definedName name="동" localSheetId="6">#REF!</definedName>
    <definedName name="동">#REF!</definedName>
    <definedName name="동거1">[174]기본입력정보!$M$52</definedName>
    <definedName name="동거2">[174]기본입력정보!$M$53</definedName>
    <definedName name="동거3">[174]기본입력정보!#REF!</definedName>
    <definedName name="동두천시" localSheetId="6">#REF!</definedName>
    <definedName name="동두천시">#REF!</definedName>
    <definedName name="동방" localSheetId="12" hidden="1">{#N/A,#N/A,FALSE,"BS";#N/A,#N/A,FALSE,"PL";#N/A,#N/A,FALSE,"처분";#N/A,#N/A,FALSE,"현금";#N/A,#N/A,FALSE,"매출";#N/A,#N/A,FALSE,"원가";#N/A,#N/A,FALSE,"경영"}</definedName>
    <definedName name="동방" localSheetId="14"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12" hidden="1">{#N/A,#N/A,FALSE,"BS";#N/A,#N/A,FALSE,"PL";#N/A,#N/A,FALSE,"A";#N/A,#N/A,FALSE,"B";#N/A,#N/A,FALSE,"B1";#N/A,#N/A,FALSE,"C";#N/A,#N/A,FALSE,"C1";#N/A,#N/A,FALSE,"C2";#N/A,#N/A,FALSE,"D";#N/A,#N/A,FALSE,"E";#N/A,#N/A,FALSE,"F";#N/A,#N/A,FALSE,"AA";#N/A,#N/A,FALSE,"BB";#N/A,#N/A,FALSE,"CC";#N/A,#N/A,FALSE,"DD";#N/A,#N/A,FALSE,"EE";#N/A,#N/A,FALSE,"FF";#N/A,#N/A,FALSE,"PL10";#N/A,#N/A,FALSE,"PL20";#N/A,#N/A,FALSE,"PL30"}</definedName>
    <definedName name="동방1" localSheetId="14"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아채권">#REF!</definedName>
    <definedName name="두번째" hidden="1">{#N/A,#N/A,FALSE,"정공"}</definedName>
    <definedName name="등급">#REF!</definedName>
    <definedName name="ㄹ" localSheetId="6">#REF!</definedName>
    <definedName name="ㄹ">#REF!</definedName>
    <definedName name="ㄹㄴㅇㄷ" hidden="1">{#N/A,#N/A,FALSE,"P.C.B"}</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ㄷㄷㄹㄷ" hidden="1">31</definedName>
    <definedName name="ㄹㄷㄹㄷㄷㄹ" localSheetId="6">#REF!</definedName>
    <definedName name="ㄹㄷㄹㄷㄷㄹ">#REF!</definedName>
    <definedName name="ㄹㄷㄹㄷㅈ" hidden="1">[169]LeadSchedule!$J$9</definedName>
    <definedName name="ㄹㄷㅅㄱ" hidden="1">[169]LeadSchedule!#REF!</definedName>
    <definedName name="ㄹ댜아ㅓㄹ밈ㅇㄹㅁ">#REF!</definedName>
    <definedName name="ㄹㄹ" localSheetId="6">'[204]Oper Amount'!#REF!</definedName>
    <definedName name="ㄹㄹ">'[204]Oper Amount'!#REF!</definedName>
    <definedName name="ㄹㄹㄹ">'[9]03반기손익'!$A$7:$K$151</definedName>
    <definedName name="ㄹㄹㄹㄹㄹㄹㄹ">#REF!</definedName>
    <definedName name="ㄹㄹㄹㄹㄹㄹㄹㄹㄹㄹㄹ" hidden="1">{#N/A,#N/A,FALSE,"P.C.B"}</definedName>
    <definedName name="ㄹㄹㄹㄹㄹㄹㄹㄹㄹㄹㄹㄹㄹㄹㄹ" hidden="1">{#N/A,#N/A,FALSE,"P.C.B"}</definedName>
    <definedName name="ㄹㄹㄹㄹㄹㄹㄹㄹㄹㄹㄹㄹㄹㄹㄹㄹㄹㄹㄹㄹㄹㄹㄹ" hidden="1">{#N/A,#N/A,FALSE,"P.C.B"}</definedName>
    <definedName name="ㄹㄹㄹㄹㄹㄹㄹㄹㄹㄹㄹㄹㄹㄹㄹㄹㄹㄹㄹㄹㄹㄹㄹㄹㄹ" hidden="1">{#N/A,#N/A,FALSE,"P.C.B"}</definedName>
    <definedName name="ㄹㄹㄹㄹㄹㄹㄹㄹㄹㄹㄹㄹㄹㄹㄹㄹㄹㄹㄹㄹㄹㄹㄹㄹㄹㄹㄹㄹㄹㄹㄹㄹ" hidden="1">{#N/A,#N/A,FALSE,"P.C.B"}</definedName>
    <definedName name="ㄹㄹㄹㅇㅇ" localSheetId="6">#REF!</definedName>
    <definedName name="ㄹㄹㄹㅇㅇ">#REF!</definedName>
    <definedName name="ㄹㄹㅇㄹㅇㄴㄹㅇㄴㅇㄴ" localSheetId="6" hidden="1">#REF!</definedName>
    <definedName name="ㄹㄹㅇㄹㅇㄴㄹㅇㄴㅇㄴ" hidden="1">#REF!</definedName>
    <definedName name="ㄹㅇ">10</definedName>
    <definedName name="ㄹㅇㄴㄹㅇㄴㅇㄴㄹㅇㄴ" localSheetId="6">#REF!</definedName>
    <definedName name="ㄹㅇㄴㄹㅇㄴㅇㄴㄹㅇㄴ">#REF!</definedName>
    <definedName name="ㄹㅇㄴㅁㄹㄹ" localSheetId="6">#REF!</definedName>
    <definedName name="ㄹㅇㄴㅁㄹㄹ">#REF!</definedName>
    <definedName name="ㄹㅇㄴㅇㄴㄹ" localSheetId="6">#REF!:_RjC2</definedName>
    <definedName name="ㄹㅇㄴㅇㄴㄹ">#REF!:_RjC2</definedName>
    <definedName name="ㄹㅇㄹㅇㄹㄴㅇㄹ" localSheetId="6" hidden="1">#REF!</definedName>
    <definedName name="ㄹㅇㄹㅇㄹㄴㅇㄹ" hidden="1">#REF!</definedName>
    <definedName name="ㄹㅇㅁㄴㄹ" hidden="1">{#N/A,#N/A,FALSE,"P.C.B"}</definedName>
    <definedName name="ㄹㅇㅎㄹㅇㅎ" localSheetId="6" hidden="1">#REF!</definedName>
    <definedName name="ㄹㅇㅎㄹㅇㅎ" hidden="1">#REF!</definedName>
    <definedName name="ㄹㅇㅎㅀ" localSheetId="6">#REF!</definedName>
    <definedName name="ㄹㅇㅎㅀ">#REF!</definedName>
    <definedName name="ㄹㅇㅎㅇㅎㅇㅀ" hidden="1">{#N/A,#N/A,FALSE,"P.C.B"}</definedName>
    <definedName name="ㄹㅈㄷㅈ" hidden="1">[169]LeadSchedule!#REF!</definedName>
    <definedName name="ㄹ호" hidden="1">#REF!</definedName>
    <definedName name="ㄹ호홓ㄹ" localSheetId="6">#REF!</definedName>
    <definedName name="ㄹ호홓ㄹ">#REF!</definedName>
    <definedName name="라" localSheetId="6">#REF!</definedName>
    <definedName name="라">#REF!</definedName>
    <definedName name="란다리아" hidden="1">{#N/A,#N/A,FALSE,"정공"}</definedName>
    <definedName name="랑" hidden="1">{#N/A,#N/A,FALSE,"지침";#N/A,#N/A,FALSE,"환경분석";#N/A,#N/A,FALSE,"Sheet16"}</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런던계정">#REF!</definedName>
    <definedName name="런던계정명">#REF!</definedName>
    <definedName name="레스포삭" localSheetId="12" hidden="1">{"'Desktop Inventory 현황'!$B$2:$O$35"}</definedName>
    <definedName name="레스포삭" localSheetId="14" hidden="1">{"'Desktop Inventory 현황'!$B$2:$O$35"}</definedName>
    <definedName name="레스포삭" hidden="1">{"'Desktop Inventory 현황'!$B$2:$O$35"}</definedName>
    <definedName name="로올오" localSheetId="6">#REF!</definedName>
    <definedName name="로올오">#REF!</definedName>
    <definedName name="로커커버" hidden="1">{#N/A,#N/A,FALSE,"단축1";#N/A,#N/A,FALSE,"단축2";#N/A,#N/A,FALSE,"단축3";#N/A,#N/A,FALSE,"장축";#N/A,#N/A,FALSE,"4WD"}</definedName>
    <definedName name="롤홇ㄹ" localSheetId="6">#REF!</definedName>
    <definedName name="롤홇ㄹ">#REF!</definedName>
    <definedName name="롱ㄹ호" localSheetId="6">#REF!</definedName>
    <definedName name="롱ㄹ호">#REF!</definedName>
    <definedName name="롷ㅇㅀㄹ" localSheetId="6">#REF!</definedName>
    <definedName name="롷ㅇㅀㄹ">#REF!</definedName>
    <definedName name="류류">#REF!</definedName>
    <definedName name="리" hidden="1">#REF!</definedName>
    <definedName name="리비" hidden="1">#REF!</definedName>
    <definedName name="리비아" hidden="1">#REF!</definedName>
    <definedName name="리비아아" hidden="1">#REF!</definedName>
    <definedName name="裏書譲渡手形" hidden="1">{"'買掛金'!$J$6"}</definedName>
    <definedName name="리셋" localSheetId="6">#REF!</definedName>
    <definedName name="리셋">#REF!</definedName>
    <definedName name="리스장비" localSheetId="6">'[205]리스(CIF)산출'!#REF!</definedName>
    <definedName name="리스장비">'[205]리스(CIF)산출'!#REF!</definedName>
    <definedName name="리스트" localSheetId="6">#REF!</definedName>
    <definedName name="리스트">#REF!</definedName>
    <definedName name="리얼손익" localSheetId="12" hidden="1">{"'10_03일자별'!$A$2:$H$31"}</definedName>
    <definedName name="리얼손익" localSheetId="14" hidden="1">{"'10_03일자별'!$A$2:$H$31"}</definedName>
    <definedName name="리얼손익" hidden="1">{"'10_03일자별'!$A$2:$H$31"}</definedName>
    <definedName name="ㄻ" hidden="1">'[206]5사남'!#REF!</definedName>
    <definedName name="ㄻㄹ" localSheetId="6" hidden="1">[207]안산기계장치!#REF!</definedName>
    <definedName name="ㄻㄹ" hidden="1">[207]안산기계장치!#REF!</definedName>
    <definedName name="ㄻㅇㄴ" localSheetId="6">#REF!</definedName>
    <definedName name="ㄻㅇㄴ">#REF!</definedName>
    <definedName name="ㄻㅈㅂㄷㄷㅈㄹㄷㅈㄹ" localSheetId="6">#REF!</definedName>
    <definedName name="ㄻㅈㅂㄷㄷㅈㄹㄷㅈㄹ">#REF!</definedName>
    <definedName name="ㅀㄷㄳㄷㄳㅈ">#REF!</definedName>
    <definedName name="ㅀㄹㅇ" localSheetId="6">'[132]Oper Amount'!#REF!</definedName>
    <definedName name="ㅀㄹㅇ">'[132]Oper Amount'!#REF!</definedName>
    <definedName name="ㅀ미리밀ㅎ밈림" hidden="1">{#N/A,#N/A,FALSE,"을지 (4)";#N/A,#N/A,FALSE,"을지 (5)";#N/A,#N/A,FALSE,"을지 (6)"}</definedName>
    <definedName name="ㅀㅇㄶ" localSheetId="6">#REF!</definedName>
    <definedName name="ㅀㅇㄶ">#REF!</definedName>
    <definedName name="ㅀㅇㄷㅎㅇㅀㄹ" hidden="1">{#N/A,#N/A,FALSE,"P.C.B"}</definedName>
    <definedName name="ㅀㅇㄹㅇ" hidden="1">{#N/A,#N/A,FALSE,"P.C.B"}</definedName>
    <definedName name="ㅀㅇㅎ." hidden="1">{#N/A,#N/A,FALSE,"P.C.B"}</definedName>
    <definedName name="ㅀㅇㅎㄹㅀ" localSheetId="6">#REF!</definedName>
    <definedName name="ㅀㅇㅎㄹㅀ">#REF!</definedName>
    <definedName name="ㅁ"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1" localSheetId="13">#REF!</definedName>
    <definedName name="ㅁ1">#REF!</definedName>
    <definedName name="ㅁ188" localSheetId="13">#REF!</definedName>
    <definedName name="ㅁ188">#REF!</definedName>
    <definedName name="ㅁ2">[184]경산!#REF!</definedName>
    <definedName name="ㅁ220" localSheetId="13">#REF!</definedName>
    <definedName name="ㅁ220">#REF!</definedName>
    <definedName name="ㅁ331">#REF!</definedName>
    <definedName name="ㅁ384K5">#REF!</definedName>
    <definedName name="ㅁ40000">#REF!</definedName>
    <definedName name="ㅁ60">[106]직노!#REF!</definedName>
    <definedName name="ㅁ65" localSheetId="6">#REF!</definedName>
    <definedName name="ㅁ65">#REF!</definedName>
    <definedName name="ㅁㄴ" hidden="1">{"'분양원가'!$B$1:$F$113"}</definedName>
    <definedName name="ㅁㄴㄹㄹㅇㄴㅁㄹㅇㄴㅁ" localSheetId="6">#REF!</definedName>
    <definedName name="ㅁㄴㄹㄹㅇㄴㅁㄹㅇㄴㅁ">#REF!</definedName>
    <definedName name="ㅁㄴㄻㅍ" localSheetId="6">#REF!</definedName>
    <definedName name="ㅁㄴㄻㅍ">#REF!</definedName>
    <definedName name="ㅁㄴㅇ" localSheetId="6">#REF!</definedName>
    <definedName name="ㅁㄴㅇ">#REF!</definedName>
    <definedName name="ㅁㄴㅇㄴㅁㅇㅁㄴㅇ" hidden="1">{#N/A,#N/A,FALSE,"P.C.B"}</definedName>
    <definedName name="ㅁㄴㅇㄴㅇㄴㅇ" localSheetId="6">#REF!</definedName>
    <definedName name="ㅁㄴㅇㄴㅇㄴㅇ">#REF!</definedName>
    <definedName name="ㅁㄴㅇㄹ" localSheetId="6">#REF!</definedName>
    <definedName name="ㅁㄴㅇㄹ">#REF!</definedName>
    <definedName name="ㅁㄴㅇㄻㄴㅇㄹ" localSheetId="6">#REF!</definedName>
    <definedName name="ㅁㄴㅇㄻㄴㅇㄹ">#REF!</definedName>
    <definedName name="ㅁㄴㅇㅁㄴㅇㅁ" localSheetId="6">#REF!</definedName>
    <definedName name="ㅁㄴㅇㅁㄴㅇㅁ">#REF!</definedName>
    <definedName name="ㅁㄴㅇㅁㄴㅇㅁㄴㄴㅇ" hidden="1">{#N/A,#N/A,FALSE,"P.C.B"}</definedName>
    <definedName name="ㅁㄴㅇㅈㅂㄷㄷㅈ" localSheetId="6">#REF!</definedName>
    <definedName name="ㅁㄴㅇㅈㅂㄷㄷㅈ">#REF!</definedName>
    <definedName name="ㅁㄴㅇㅎㅎ" localSheetId="6" hidden="1">#REF!</definedName>
    <definedName name="ㅁㄴㅇㅎㅎ" hidden="1">#REF!</definedName>
    <definedName name="ㅁㄶㅇㄹ" hidden="1">{#N/A,#N/A,FALSE,"Aging Summary";#N/A,#N/A,FALSE,"Ratio Analysis";#N/A,#N/A,FALSE,"Test 120 Day Accts";#N/A,#N/A,FALSE,"Tickmarks"}</definedName>
    <definedName name="ㅁㄷㅈ" localSheetId="6">#REF!</definedName>
    <definedName name="ㅁㄷㅈ">#REF!</definedName>
    <definedName name="ㅁㄹ" localSheetId="6">[188]변수!#REF!</definedName>
    <definedName name="ㅁㄹ">[188]변수!#REF!</definedName>
    <definedName name="ㅁㄹㄴㅀㅁ">#REF!</definedName>
    <definedName name="ㅁㄹㅇㄹ">3</definedName>
    <definedName name="ㅁㄻㄴㅇㄹㅈㄷ" localSheetId="6">#REF!</definedName>
    <definedName name="ㅁㄻㄴㅇㄹㅈㄷ">#REF!</definedName>
    <definedName name="ㅁㄻㅇㅂㅈ" localSheetId="6">#REF!</definedName>
    <definedName name="ㅁㄻㅇㅂㅈ">#REF!</definedName>
    <definedName name="ㅁㄼ" localSheetId="6">#REF!</definedName>
    <definedName name="ㅁㄼ">#REF!</definedName>
    <definedName name="ㅁㅁ" localSheetId="12" hidden="1">{"'분양원가'!$B$1:$F$113"}</definedName>
    <definedName name="ㅁㅁ" hidden="1">{"'분양원가'!$B$1:$F$113"}</definedName>
    <definedName name="ㅁㅁㅁ" localSheetId="6">#REF!</definedName>
    <definedName name="ㅁㅁㅁ">#REF!</definedName>
    <definedName name="ㅁㅁㅁㅁㅁ" hidden="1">#REF!</definedName>
    <definedName name="ㅁㅁㅁㅁㅁㅁ" hidden="1">#REF!</definedName>
    <definedName name="ㅁㅂㄴ">[41]항목별!#REF!</definedName>
    <definedName name="ㅁㅅㅎㄱ" localSheetId="6">#REF!</definedName>
    <definedName name="ㅁㅅㅎㄱ">#REF!</definedName>
    <definedName name="ㅁㅇㄴㄻㄴㅇㄹ" localSheetId="6" hidden="1">#REF!</definedName>
    <definedName name="ㅁㅇㄴㄻㄴㅇㄹ" hidden="1">#REF!</definedName>
    <definedName name="ㅁㅇㄴㅁㅇㅁㄴㅇ" hidden="1">{#N/A,#N/A,FALSE,"P.C.B"}</definedName>
    <definedName name="ㅁㅇㄴㅁㅇㅁㅇㅁㄴㅇ" hidden="1">{#N/A,#N/A,FALSE,"P.C.B"}</definedName>
    <definedName name="ㅁㅇㄹ" localSheetId="6" hidden="1">#REF!</definedName>
    <definedName name="ㅁㅇㄹ" hidden="1">#REF!</definedName>
    <definedName name="ㅁㅇㄹㅇㄹㅇㄴㄷㅈ" localSheetId="6">#REF!</definedName>
    <definedName name="ㅁㅇㄹㅇㄹㅇㄴㄷㅈ">#REF!</definedName>
    <definedName name="ㅁㅇㅁㄴㅇ" hidden="1">{#N/A,#N/A,FALSE,"P.C.B"}</definedName>
    <definedName name="ㅁㅇㅁㄴㅇㅁㄴㅇ" hidden="1">{#N/A,#N/A,FALSE,"P.C.B"}</definedName>
    <definedName name="ㅁㅇㅁㄴㅇㅁㅇ" hidden="1">{#N/A,#N/A,FALSE,"P.C.B"}</definedName>
    <definedName name="ㅁㅋ1">#REF!</definedName>
    <definedName name="ㅁㅋ1_4">#REF!</definedName>
    <definedName name="ㅁㅋ1_42">#REF!</definedName>
    <definedName name="ㅁㅋ1_5">#REF!</definedName>
    <definedName name="ㅁㅎㅇㅎㄴㅇㅎㅁ">#REF!</definedName>
    <definedName name="마" localSheetId="6">#REF!</definedName>
    <definedName name="마">#REF!</definedName>
    <definedName name="마마보이" hidden="1">{#N/A,#N/A,FALSE,"정공"}</definedName>
    <definedName name="만스배">[97]만수배관단가!$B$18:$L$33</definedName>
    <definedName name="망" localSheetId="6">#REF!</definedName>
    <definedName name="망">#REF!</definedName>
    <definedName name="매각담보권이자율">[194]이자!$E$17</definedName>
    <definedName name="매계">[124]실적관리!$A$1</definedName>
    <definedName name="매계신일">[124]실적관리!$A$1</definedName>
    <definedName name="買掛金" hidden="1">{"'買掛金'!$J$6"}</definedName>
    <definedName name="매원기타" localSheetId="6">'[141]Yearly(Tower)'!#REF!</definedName>
    <definedName name="매원기타">'[141]Yearly(Tower)'!#REF!</definedName>
    <definedName name="매출">[208]SALE!$A$7:$X$161</definedName>
    <definedName name="매출3" hidden="1">{#N/A,#N/A,FALSE,"지침";#N/A,#N/A,FALSE,"환경분석";#N/A,#N/A,FALSE,"Sheet16"}</definedName>
    <definedName name="매출계획에서box로">[209]!매출계획에서box로</definedName>
    <definedName name="매출기준" hidden="1">{#N/A,#N/A,FALSE,"정공"}</definedName>
    <definedName name="매출손익" hidden="1">{#N/A,#N/A,FALSE,"정공"}</definedName>
    <definedName name="매출원가" hidden="1">{#N/A,#N/A,FALSE,"Aging Summary";#N/A,#N/A,FALSE,"Ratio Analysis";#N/A,#N/A,FALSE,"Test 120 Day Accts";#N/A,#N/A,FALSE,"Tickmarks"}</definedName>
    <definedName name="매출전환손익" hidden="1">{#N/A,#N/A,FALSE,"정공"}</definedName>
    <definedName name="매출추1" hidden="1">{#N/A,#N/A,FALSE,"정공"}</definedName>
    <definedName name="매출추정" hidden="1">{#N/A,#N/A,FALSE,"정공"}</definedName>
    <definedName name="매출현황">#REF!</definedName>
    <definedName name="매크로5" localSheetId="13">[210]!매크로5</definedName>
    <definedName name="매크로5">[210]!매크로5</definedName>
    <definedName name="머" localSheetId="6">#REF!</definedName>
    <definedName name="머">#REF!</definedName>
    <definedName name="먼데">#REF!</definedName>
    <definedName name="면" localSheetId="6">#REF!</definedName>
    <definedName name="면">#REF!</definedName>
    <definedName name="면1" localSheetId="6">#REF!</definedName>
    <definedName name="면1">#REF!</definedName>
    <definedName name="면2" localSheetId="6">#REF!</definedName>
    <definedName name="면2">#REF!</definedName>
    <definedName name="면3" localSheetId="6">#REF!</definedName>
    <definedName name="면3">#REF!</definedName>
    <definedName name="면4" localSheetId="6">#REF!</definedName>
    <definedName name="면4">#REF!</definedName>
    <definedName name="면5" localSheetId="6">#REF!</definedName>
    <definedName name="면5">#REF!</definedName>
    <definedName name="면6" localSheetId="6">#REF!</definedName>
    <definedName name="면6">#REF!</definedName>
    <definedName name="면적" localSheetId="6">#REF!</definedName>
    <definedName name="면적">#REF!</definedName>
    <definedName name="면적1" localSheetId="6">#REF!</definedName>
    <definedName name="면적1">#REF!</definedName>
    <definedName name="면적2" localSheetId="6">#REF!</definedName>
    <definedName name="면적2">#REF!</definedName>
    <definedName name="면적3" localSheetId="6">#REF!</definedName>
    <definedName name="면적3">#REF!</definedName>
    <definedName name="면적4" localSheetId="6">#REF!</definedName>
    <definedName name="면적4">#REF!</definedName>
    <definedName name="면적5" localSheetId="6">#REF!</definedName>
    <definedName name="면적5">#REF!</definedName>
    <definedName name="명부">[211]실적관리!$A$1</definedName>
    <definedName name="명세" localSheetId="6" hidden="1">#REF!</definedName>
    <definedName name="명세" hidden="1">#REF!</definedName>
    <definedName name="명세표" localSheetId="6">#REF!</definedName>
    <definedName name="명세표">#REF!</definedName>
    <definedName name="명일담보">#REF!</definedName>
    <definedName name="명칭" localSheetId="6">#REF!</definedName>
    <definedName name="명칭">#REF!</definedName>
    <definedName name="모나리자아" hidden="1">{#N/A,#N/A,FALSE,"정공"}</definedName>
    <definedName name="모야" hidden="1">{#N/A,#N/A,FALSE,"BS";#N/A,#N/A,FALSE,"PL";#N/A,#N/A,FALSE,"처분";#N/A,#N/A,FALSE,"현금";#N/A,#N/A,FALSE,"매출";#N/A,#N/A,FALSE,"원가";#N/A,#N/A,FALSE,"경영"}</definedName>
    <definedName name="모야2" hidden="1">{#N/A,#N/A,FALSE,"BS";#N/A,#N/A,FALSE,"PL";#N/A,#N/A,FALSE,"처분";#N/A,#N/A,FALSE,"현금";#N/A,#N/A,FALSE,"매출";#N/A,#N/A,FALSE,"원가";#N/A,#N/A,FALSE,"경영"}</definedName>
    <definedName name="목">[212]이름표!$F$14</definedName>
    <definedName name="목1">[212]이름표!$F$15</definedName>
    <definedName name="목2" localSheetId="6">#REF!</definedName>
    <definedName name="목2">#REF!</definedName>
    <definedName name="목3" localSheetId="6">#REF!</definedName>
    <definedName name="목3">#REF!</definedName>
    <definedName name="목4" localSheetId="6">#REF!</definedName>
    <definedName name="목4">#REF!</definedName>
    <definedName name="목5" localSheetId="6">#REF!</definedName>
    <definedName name="목5">#REF!</definedName>
    <definedName name="목6" localSheetId="6">#REF!</definedName>
    <definedName name="목6">#REF!</definedName>
    <definedName name="목록표시근거" localSheetId="6">#REF!</definedName>
    <definedName name="목록표시근거">#REF!</definedName>
    <definedName name="목적" localSheetId="13">[129]MRS세부!#REF!</definedName>
    <definedName name="목적">[129]MRS세부!#REF!</definedName>
    <definedName name="목차도" hidden="1">{#N/A,#N/A,FALSE,"정공"}</definedName>
    <definedName name="몰라" hidden="1">{#N/A,#N/A,FALSE,"정공"}</definedName>
    <definedName name="몰라2" hidden="1">[213]대구은행!#REF!</definedName>
    <definedName name="몰라3" hidden="1">[213]대구은행!#REF!</definedName>
    <definedName name="몽" localSheetId="6">#REF!</definedName>
    <definedName name="몽">#REF!</definedName>
    <definedName name="무상사용기간_및_통행료산정" localSheetId="13">#REF!</definedName>
    <definedName name="무상사용기간_및_통행료산정">#REF!</definedName>
    <definedName name="무시비" hidden="1">{#N/A,#N/A,FALSE,"96매출보고현황"}</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얼까" hidden="1">{"'분양원가'!$B$1:$F$113"}</definedName>
    <definedName name="문서번호" localSheetId="6">#REF!</definedName>
    <definedName name="문서번호">#REF!</definedName>
    <definedName name="물가">#REF!</definedName>
    <definedName name="물가2">#REF!</definedName>
    <definedName name="물가상승률" localSheetId="13">#REF!</definedName>
    <definedName name="물가상승률">#REF!</definedName>
    <definedName name="물건" localSheetId="6">#REF!</definedName>
    <definedName name="물건">#REF!</definedName>
    <definedName name="물건의종류" localSheetId="6">#REF!</definedName>
    <definedName name="물건의종류">#REF!</definedName>
    <definedName name="물건조서" localSheetId="6">#REF!</definedName>
    <definedName name="물건조서">#REF!</definedName>
    <definedName name="물건종류" localSheetId="6">#REF!</definedName>
    <definedName name="물건종류">#REF!</definedName>
    <definedName name="물건총계">[214]물건평가조서!$N$36</definedName>
    <definedName name="물류"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뭐냐...">#REF!</definedName>
    <definedName name="미" hidden="1">{#N/A,#N/A,TRUE,"일정"}</definedName>
    <definedName name="미미미아" hidden="1">{#N/A,#N/A,FALSE,"정공"}</definedName>
    <definedName name="未払" hidden="1">{"'買掛金'!$J$6"}</definedName>
    <definedName name="未払金" hidden="1">{"'買掛金'!$J$6"}</definedName>
    <definedName name="미석" hidden="1">{#N/A,#N/A,FALSE,"정공"}</definedName>
    <definedName name="미수수익" hidden="1">{"'보고양식'!$A$58:$K$111"}</definedName>
    <definedName name="미수이자1" hidden="1">#REF!</definedName>
    <definedName name="미승인" localSheetId="1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 hidden="1">#REF!</definedName>
    <definedName name="미지급금AGILENTTECHNOLOGIES">'[18]#REF'!$A$1212:$N$1292</definedName>
    <definedName name="미지급금CTIA">'[18]#REF'!$A$759:$N$881</definedName>
    <definedName name="미지급금FLUENT">'[18]#REF'!$A$264:$N$385</definedName>
    <definedName name="미지급금ITS">'[18]#REF'!$A$1008:$N$1130</definedName>
    <definedName name="미지급금LUCENT">'[18]#REF'!$A$637:$N$758</definedName>
    <definedName name="미지급금PARAMETRICTECHNOLOGY">'[18]#REF'!$A$1293:$N$1373</definedName>
    <definedName name="미지급금Tegic">'[18]#REF'!$A$512:$N$636</definedName>
    <definedName name="미지급금비피아이">'[18]#REF'!$A$136:$N$263</definedName>
    <definedName name="미지급금셀텍">'[18]#REF'!$A$386:$N$511</definedName>
    <definedName name="미지급금스탠더드">'[18]#REF'!$A$4:$N$135</definedName>
    <definedName name="미지급금씨포어">'[18]#REF'!$A$882:$N$1007</definedName>
    <definedName name="미지급금퀄컴">'[18]#REF'!$A$1131:$N$1211</definedName>
    <definedName name="미지급금퀄컴Y">'[18]#REF'!$A$1374:$N$1440</definedName>
    <definedName name="미지급명세" hidden="1">{"'보고양식'!$A$58:$K$111"}</definedName>
    <definedName name="미지급분쟁" localSheetId="13">#REF!</definedName>
    <definedName name="미지급분쟁">#REF!</definedName>
    <definedName name="미지급분쟁대상" localSheetId="13">#REF!</definedName>
    <definedName name="미지급분쟁대상">#REF!</definedName>
    <definedName name="미지급분쟁무" localSheetId="13">#REF!</definedName>
    <definedName name="미지급분쟁무">#REF!</definedName>
    <definedName name="미지급이자분쟁무" localSheetId="13">#REF!</definedName>
    <definedName name="미지급이자분쟁무">#REF!</definedName>
    <definedName name="민총2" hidden="1">{#N/A,#N/A,FALSE,"을지 (4)";#N/A,#N/A,FALSE,"을지 (5)";#N/A,#N/A,FALSE,"을지 (6)"}</definedName>
    <definedName name="ㅂ" hidden="1">{#N/A,#N/A,FALSE,"Aging Summary";#N/A,#N/A,FALSE,"Ratio Analysis";#N/A,#N/A,FALSE,"Test 120 Day Accts";#N/A,#N/A,FALSE,"Tickmarks"}</definedName>
    <definedName name="ㅂ3ㄱ" hidden="1">{#N/A,#N/A,FALSE,"BS";#N/A,#N/A,FALSE,"PL";#N/A,#N/A,FALSE,"처분";#N/A,#N/A,FALSE,"현금";#N/A,#N/A,FALSE,"매출";#N/A,#N/A,FALSE,"원가";#N/A,#N/A,FALSE,"경영"}</definedName>
    <definedName name="ㅂㄷㄱㄷㄹㅈㅂㅈㅍ" localSheetId="6">#REF!</definedName>
    <definedName name="ㅂㄷㄱㄷㄹㅈㅂㅈㅍ">#REF!</definedName>
    <definedName name="ㅂㄷㅈㅇㄴㅁㅇㅁ" localSheetId="6">#REF!</definedName>
    <definedName name="ㅂㄷㅈㅇㄴㅁㅇㅁ">#REF!</definedName>
    <definedName name="ㅂㄹ" localSheetId="6">#REF!</definedName>
    <definedName name="ㅂㄹ">#REF!</definedName>
    <definedName name="ㅂㄹㅋㅋ" localSheetId="6">#REF!</definedName>
    <definedName name="ㅂㄹㅋㅋ">#REF!</definedName>
    <definedName name="ㅂㄻㅁㅁ" localSheetId="6">#REF!</definedName>
    <definedName name="ㅂㄻㅁㅁ">#REF!</definedName>
    <definedName name="ㅂㄼㄹㄹㅇㄴㅁ" localSheetId="6">#REF!</definedName>
    <definedName name="ㅂㄼㄹㄹㅇㄴㅁ">#REF!</definedName>
    <definedName name="ㅂㅂ" localSheetId="6">#REF!</definedName>
    <definedName name="ㅂㅂ">#REF!</definedName>
    <definedName name="ㅂㅂㅂ" localSheetId="6">#REF!</definedName>
    <definedName name="ㅂㅂㅂ" localSheetId="13">#REF!</definedName>
    <definedName name="ㅂㅂㅂ">#REF!</definedName>
    <definedName name="ㅂㅂㅂㅂㅂㅂ" hidden="1">{#N/A,#N/A,FALSE,"지침";#N/A,#N/A,FALSE,"환경분석";#N/A,#N/A,FALSE,"Sheet16"}</definedName>
    <definedName name="ㅂㅇㄴㅁㄹ" localSheetId="6">#REF!</definedName>
    <definedName name="ㅂㅇㄴㅁㄹ">#REF!</definedName>
    <definedName name="ㅂㅈ" localSheetId="6">#REF!</definedName>
    <definedName name="ㅂㅈ">#REF!</definedName>
    <definedName name="ㅂㅈㄴㅌㅋ" localSheetId="6">#REF!</definedName>
    <definedName name="ㅂㅈㄴㅌㅋ">#REF!</definedName>
    <definedName name="ㅂㅈㄷㄹㅇㅁㄹㄴ" localSheetId="6">#REF!</definedName>
    <definedName name="ㅂㅈㄷㄹㅇㅁㄹㄴ">#REF!</definedName>
    <definedName name="ㅂㅈㄷㄹㅈㄷㅂㄷㄹㅈ" localSheetId="6">#REF!</definedName>
    <definedName name="ㅂㅈㄷㄹㅈㄷㅂㄷㄹㅈ">#REF!</definedName>
    <definedName name="ㅂㅈㄷㅁㅇㄴ" localSheetId="6">#REF!</definedName>
    <definedName name="ㅂㅈㄷㅁㅇㄴ">#REF!</definedName>
    <definedName name="ㅂㅈㄹㄷㄷㅈㅂㄷㄹㅈ" localSheetId="6">#REF!</definedName>
    <definedName name="ㅂㅈㄹㄷㄷㅈㅂㄷㄹㅈ">#REF!</definedName>
    <definedName name="ㅂㅈㄹㅈㄷㄹㅈㄷㅂ" localSheetId="6">#REF!</definedName>
    <definedName name="ㅂㅈㄹㅈㄷㄹㅈㄷㅂ">#REF!</definedName>
    <definedName name="ㅂㅈㄻㅇㄹㄴㄹ" localSheetId="6">#REF!</definedName>
    <definedName name="ㅂㅈㄻㅇㄹㄴㄹ">#REF!</definedName>
    <definedName name="ㅂㅎ" localSheetId="6">#REF!</definedName>
    <definedName name="ㅂㅎ">#REF!</definedName>
    <definedName name="바" localSheetId="6">#REF!</definedName>
    <definedName name="바">#REF!</definedName>
    <definedName name="바도" localSheetId="12" hidden="1">{"'분양원가'!$B$1:$F$113"}</definedName>
    <definedName name="바도" hidden="1">{"'분양원가'!$B$1:$F$113"}</definedName>
    <definedName name="바랑라" hidden="1">{#N/A,#N/A,FALSE,"정공"}</definedName>
    <definedName name="바보" localSheetId="6">#REF!</definedName>
    <definedName name="바보">#REF!</definedName>
    <definedName name="바보상자" hidden="1">{#N/A,#N/A,FALSE,"정공"}</definedName>
    <definedName name="박" localSheetId="12" hidden="1">{"'분양원가'!$B$1:$F$113"}</definedName>
    <definedName name="박" localSheetId="14" hidden="1">{"'분양원가'!$B$1:$F$113"}</definedName>
    <definedName name="박" hidden="1">{"'분양원가'!$B$1:$F$113"}</definedName>
    <definedName name="밥통" localSheetId="6">#REF!</definedName>
    <definedName name="밥통">#REF!</definedName>
    <definedName name="배당표" localSheetId="6">#REF!</definedName>
    <definedName name="배당표">#REF!</definedName>
    <definedName name="배부금액">[183]보조부문비배부!$F$6:$Q$6</definedName>
    <definedName name="배부기준1">[215]Sheet11!$C$7:$C$27</definedName>
    <definedName name="배부기준1계">[215]Sheet11!$C$28</definedName>
    <definedName name="배부기준계">[183]보조부문비배부!$F$24:$Q$24</definedName>
    <definedName name="배부기준총계">[183]보조부문비배부!$E$24</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전전공">[190]노임단가!#REF!</definedName>
    <definedName name="백만원" localSheetId="6">#REF!</definedName>
    <definedName name="백만원">#REF!</definedName>
    <definedName name="백분율">#REF!</definedName>
    <definedName name="번호" localSheetId="6">#REF!</definedName>
    <definedName name="번호">#REF!</definedName>
    <definedName name="범위" localSheetId="6">#REF!</definedName>
    <definedName name="범위">#REF!</definedName>
    <definedName name="범위2" localSheetId="6">#REF!</definedName>
    <definedName name="범위2">#REF!</definedName>
    <definedName name="법원">#REF!</definedName>
    <definedName name="법인세등_명세표" localSheetId="13">#REF!</definedName>
    <definedName name="법인세등_명세표">#REF!</definedName>
    <definedName name="법인세율" localSheetId="13">#REF!</definedName>
    <definedName name="법인세율">#REF!</definedName>
    <definedName name="법정">#REF!</definedName>
    <definedName name="변제1">#REF!</definedName>
    <definedName name="변제스케줄">#REF!</definedName>
    <definedName name="변제스케쥴">#REF!</definedName>
    <definedName name="변제회수">#REF!</definedName>
    <definedName name="변호사">#REF!</definedName>
    <definedName name="별도합산" localSheetId="6">#REF!</definedName>
    <definedName name="별도합산">#REF!</definedName>
    <definedName name="별도합산세" localSheetId="6">#REF!</definedName>
    <definedName name="별도합산세">#REF!</definedName>
    <definedName name="별도합산세율" localSheetId="6">#REF!</definedName>
    <definedName name="별도합산세율">#REF!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 localSheetId="6">#REF!</definedName>
    <definedName name="별첨">#REF!</definedName>
    <definedName name="병" hidden="1">[216]은행!#REF!</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서" hidden="1">{#N/A,#N/A,FALSE,"주요여수신";#N/A,#N/A,FALSE,"수신금리";#N/A,#N/A,FALSE,"대출금리";#N/A,#N/A,FALSE,"신규대출";#N/A,#N/A,FALSE,"총액대출"}</definedName>
    <definedName name="보람">#REF!</definedName>
    <definedName name="보봅" hidden="1">{#N/A,#N/A,FALSE,"Aging Summary";#N/A,#N/A,FALSE,"Ratio Analysis";#N/A,#N/A,FALSE,"Test 120 Day Accts";#N/A,#N/A,FALSE,"Tickmarks"}</definedName>
    <definedName name="보증거치기간">[217]가정!$D$27</definedName>
    <definedName name="보증담보개시전이자">#REF!</definedName>
    <definedName name="보증담보산입이자">#REF!</definedName>
    <definedName name="보증담보출자비율">#REF!</definedName>
    <definedName name="보증상환기간">[217]가정!$E$27</definedName>
    <definedName name="보증원금면제" localSheetId="6">#REF!</definedName>
    <definedName name="보증원금면제">#REF!</definedName>
    <definedName name="보증원금출전" localSheetId="6">#REF!</definedName>
    <definedName name="보증원금출전">#REF!</definedName>
    <definedName name="보증이자면제" localSheetId="6">#REF!</definedName>
    <definedName name="보증이자면제">#REF!</definedName>
    <definedName name="보증이자율">[217]가정!$G$27</definedName>
    <definedName name="보증이자출전" localSheetId="6">#REF!</definedName>
    <definedName name="보증이자출전">#REF!</definedName>
    <definedName name="복리후생비">#REF!</definedName>
    <definedName name="본계약_" localSheetId="6">#REF!</definedName>
    <definedName name="본계약_">#REF!</definedName>
    <definedName name="본사계정">#REF!</definedName>
    <definedName name="볼트수정" hidden="1">{#N/A,#N/A,FALSE,"단축1";#N/A,#N/A,FALSE,"단축2";#N/A,#N/A,FALSE,"단축3";#N/A,#N/A,FALSE,"장축";#N/A,#N/A,FALSE,"4WD"}</definedName>
    <definedName name="부" localSheetId="6" hidden="1">#REF!</definedName>
    <definedName name="부" hidden="1">#REF!</definedName>
    <definedName name="부가" localSheetId="6">[218]WPL!#REF!</definedName>
    <definedName name="부가">[218]WPL!#REF!</definedName>
    <definedName name="附加價値稅">#REF!</definedName>
    <definedName name="부국장연급여">[191]Con!#REF!</definedName>
    <definedName name="부국장월급여">[191]Con!#REF!</definedName>
    <definedName name="부동" localSheetId="6" hidden="1">#REF!</definedName>
    <definedName name="부동" localSheetId="12" hidden="1">#REF!</definedName>
    <definedName name="부동" hidden="1">#REF!</definedName>
    <definedName name="부동산개요" localSheetId="6" hidden="1">#REF!</definedName>
    <definedName name="부동산개요" hidden="1">#REF!</definedName>
    <definedName name="부매출">[219]매출.물동명세!$AQ$5:$AQ$153</definedName>
    <definedName name="부산기계장치" localSheetId="6" hidden="1">#REF!</definedName>
    <definedName name="부산기계장치" hidden="1">#REF!</definedName>
    <definedName name="부산학생교육문화회관">[220]적심사표!$A$2</definedName>
    <definedName name="부서" localSheetId="6">#REF!</definedName>
    <definedName name="부서">#REF!</definedName>
    <definedName name="부속" hidden="1">[221]수정시산표!#REF!</definedName>
    <definedName name="부외부채" hidden="1">#REF!</definedName>
    <definedName name="부외부채테스트" hidden="1">#REF!</definedName>
    <definedName name="부장급연급여">[191]Con!#REF!</definedName>
    <definedName name="부장급월급여">[191]Con!#REF!</definedName>
    <definedName name="부장월급여">[191]Con!#REF!</definedName>
    <definedName name="부채금액">[174]조사보고서!$L$384</definedName>
    <definedName name="부채수정총계">[174]조사보고서!$L$565</definedName>
    <definedName name="부채총계">[174]조사보고서!$J$565</definedName>
    <definedName name="부채탕감">[217]가정!$D$89</definedName>
    <definedName name="부채탕감액">[217]가정!$D$90</definedName>
    <definedName name="부천시" localSheetId="6">#REF!</definedName>
    <definedName name="부천시">#REF!</definedName>
    <definedName name="부표">[222]설계명세서!#REF!</definedName>
    <definedName name="부표2">[223]설계명세서!#REF!</definedName>
    <definedName name="분리과세" localSheetId="6">#REF!</definedName>
    <definedName name="분리과세">#REF!</definedName>
    <definedName name="분리과세세율" localSheetId="6">#REF!</definedName>
    <definedName name="분리과세세율">#REF!</definedName>
    <definedName name="분리과세액" localSheetId="6">#REF!</definedName>
    <definedName name="분리과세액">#REF!</definedName>
    <definedName name="분쟁대상미지급" localSheetId="13">#REF!</definedName>
    <definedName name="분쟁대상미지급">#REF!</definedName>
    <definedName name="불변할인율" localSheetId="13">#REF!</definedName>
    <definedName name="불변할인율">#REF!</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고3">[174]기본입력정보!#REF!</definedName>
    <definedName name="비고4">[174]기본입력정보!#REF!</definedName>
    <definedName name="비고5">[224]기본입력정보!#REF!</definedName>
    <definedName name="비교"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매각담보권이자율">[194]이자!$E$29</definedName>
    <definedName name="비목1" localSheetId="6">#REF!</definedName>
    <definedName name="비목1">#REF!</definedName>
    <definedName name="비목2" localSheetId="6">#REF!</definedName>
    <definedName name="비목2">#REF!</definedName>
    <definedName name="비목3" localSheetId="6">#REF!</definedName>
    <definedName name="비목3">#REF!</definedName>
    <definedName name="비목4" localSheetId="6">#REF!</definedName>
    <definedName name="비목4">#REF!</definedName>
    <definedName name="비비비" hidden="1">[225]수정시산표!#REF!</definedName>
    <definedName name="비용" localSheetId="6">#REF!</definedName>
    <definedName name="비용">#REF!</definedName>
    <definedName name="비율0" hidden="1">'[226]경영비율 '!#REF!</definedName>
    <definedName name="비율2" hidden="1">[225]수정시산표!#REF!</definedName>
    <definedName name="ㅄㄱ" localSheetId="6">#REF!</definedName>
    <definedName name="ㅄㄱ">#REF!</definedName>
    <definedName name="ㅅ" localSheetId="12" hidden="1">{"'Desktop Inventory 현황'!$B$2:$O$35"}</definedName>
    <definedName name="ㅅ" localSheetId="14" hidden="1">{"'Desktop Inventory 현황'!$B$2:$O$35"}</definedName>
    <definedName name="ㅅ" hidden="1">{"'Desktop Inventory 현황'!$B$2:$O$35"}</definedName>
    <definedName name="ㅅㄱㄷㅅ" hidden="1">{#N/A,#N/A,FALSE,"P.C.B"}</definedName>
    <definedName name="ㅅ교">'[118]DS-최종'!$J$4</definedName>
    <definedName name="ㅅ굣교ㅗ">[227]DS_2Q!$J$3</definedName>
    <definedName name="ㅅㄳ" hidden="1">{#N/A,#N/A,FALSE,"P.C.B"}</definedName>
    <definedName name="ㅅㅅㅅ" hidden="1">{"'손익현황'!$A$1:$J$29"}</definedName>
    <definedName name="ㅅㅅㅅㅅ">#REF!</definedName>
    <definedName name="ㅅㅅㅅㅅㅅ" hidden="1">{#N/A,#N/A,FALSE,"P.C.B"}</definedName>
    <definedName name="ㅅㅅㅅㅅㅅㅅㅅㅅㅅ" hidden="1">{#N/A,#N/A,FALSE,"P.C.B"}</definedName>
    <definedName name="ㅅㅅㅅㅅㅅㅅㅅㅅㅅㅅㅅㅅ" hidden="1">{#N/A,#N/A,FALSE,"P.C.B"}</definedName>
    <definedName name="ㅅㅅㅅㅅㅅㅅㅅㅅㅅㅅㅅㅅㅅㅅㅅㅅ" hidden="1">{#N/A,#N/A,FALSE,"P.C.B"}</definedName>
    <definedName name="ㅅㅅㅅㅅㅅㅅㅅㅅㅅㅅㅅㅅㅅㅅㅅㅅㅅㅅㅅㅅ" hidden="1">{#N/A,#N/A,FALSE,"P.C.B"}</definedName>
    <definedName name="ㅅㅅㅅㅅㅅㅅㅅㅅㅅㅅㅅㅅㅅㅅㅅㅅㅅㅅㅅㅅㅅㅅㅅㅅㅅㅅㅅㅅㅅㅅㅅㅅ" hidden="1">{#N/A,#N/A,FALSE,"P.C.B"}</definedName>
    <definedName name="사" localSheetId="6" hidden="1">[228]안산기계장치!#REF!</definedName>
    <definedName name="사" hidden="1">[228]안산기계장치!#REF!</definedName>
    <definedName name="사1" localSheetId="6">#REF!</definedName>
    <definedName name="사1">#REF!</definedName>
    <definedName name="사10" hidden="1">#REF!</definedName>
    <definedName name="사2" localSheetId="6">#REF!</definedName>
    <definedName name="사2">#REF!</definedName>
    <definedName name="사3" localSheetId="6">#REF!</definedName>
    <definedName name="사3">#REF!</definedName>
    <definedName name="사4" localSheetId="6">#REF!</definedName>
    <definedName name="사4">#REF!</definedName>
    <definedName name="사5" localSheetId="6">#REF!</definedName>
    <definedName name="사5">#REF!</definedName>
    <definedName name="사6" localSheetId="6">#REF!</definedName>
    <definedName name="사6">#REF!</definedName>
    <definedName name="사7" hidden="1">#REF!</definedName>
    <definedName name="사8" hidden="1">#REF!</definedName>
    <definedName name="사9" hidden="1">#REF!</definedName>
    <definedName name="사건명">#REF!</definedName>
    <definedName name="사건번호" localSheetId="6">[229]이름표!#REF!</definedName>
    <definedName name="사건번호">[229]이름표!#REF!</definedName>
    <definedName name="사고" hidden="1">{"'4월수지'!$A$1:$AE$45"}</definedName>
    <definedName name="사급재료">[230]설계서!$G$10</definedName>
    <definedName name="사누랑님루" localSheetId="6" hidden="1">#REF!</definedName>
    <definedName name="사누랑님루" hidden="1">#REF!</definedName>
    <definedName name="사다함이" hidden="1">{#N/A,#N/A,FALSE,"정공"}</definedName>
    <definedName name="사당6지구" localSheetId="6">#REF!</definedName>
    <definedName name="사당6지구">#REF!</definedName>
    <definedName name="사람이야" hidden="1">{#N/A,#N/A,FALSE,"정공"}</definedName>
    <definedName name="사랑" localSheetId="6" hidden="1">#REF!</definedName>
    <definedName name="사랑" hidden="1">#REF!</definedName>
    <definedName name="사랑하오" hidden="1">{#N/A,#N/A,FALSE,"정공"}</definedName>
    <definedName name="사무실임차료">'[164]Labor Amount'!$H$2</definedName>
    <definedName name="사본" hidden="1">{#N/A,#N/A,FALSE,"정공"}</definedName>
    <definedName name="사사진" localSheetId="6" hidden="1">#REF!</definedName>
    <definedName name="사사진" hidden="1">#REF!</definedName>
    <definedName name="사업계획" hidden="1">{#N/A,#N/A,FALSE,"A장";#N/A,#N/A,FALSE,"B장"}</definedName>
    <definedName name="사업비교표" hidden="1">{#N/A,#N/A,FALSE,"정공"}</definedName>
    <definedName name="사업성" localSheetId="13">#REF!</definedName>
    <definedName name="사업성">#REF!</definedName>
    <definedName name="사업주에대한_검토" localSheetId="13">#REF!</definedName>
    <definedName name="사업주에대한_검토">#REF!</definedName>
    <definedName name="사업추진" hidden="1">{#N/A,#N/A,FALSE,"정공"}</definedName>
    <definedName name="사업코드">'[182]매입매출(입력)'!$A$3:$A$1031</definedName>
    <definedName name="사원상월급여">[191]Con!#REF!</definedName>
    <definedName name="사원중월급여">[191]Con!#REF!</definedName>
    <definedName name="사원하월급여">[191]Con!#REF!</definedName>
    <definedName name="사인일위">#REF!</definedName>
    <definedName name="사자자자" localSheetId="6">#REF!</definedName>
    <definedName name="사자자자">#REF!</definedName>
    <definedName name="사정" localSheetId="6">#REF!</definedName>
    <definedName name="사정">#REF!</definedName>
    <definedName name="사진" localSheetId="6">#REF!</definedName>
    <definedName name="사진">#REF!</definedName>
    <definedName name="사진1" localSheetId="6">#REF!</definedName>
    <definedName name="사진1">#REF!</definedName>
    <definedName name="사진11" localSheetId="6">#REF!</definedName>
    <definedName name="사진11">#REF!</definedName>
    <definedName name="사진3" localSheetId="6">#REF!</definedName>
    <definedName name="사진3">#REF!</definedName>
    <definedName name="사진a" localSheetId="6" hidden="1">[231]안산기계장치!#REF!</definedName>
    <definedName name="사진a" hidden="1">[231]안산기계장치!#REF!</definedName>
    <definedName name="사진RE" localSheetId="6">#REF!</definedName>
    <definedName name="사진RE">#REF!</definedName>
    <definedName name="사진거ㅏㅣ" localSheetId="6" hidden="1">[231]안산기계장치!#REF!</definedName>
    <definedName name="사진거ㅏㅣ" hidden="1">[231]안산기계장치!#REF!</definedName>
    <definedName name="사진용지" localSheetId="6">#REF!</definedName>
    <definedName name="사진용지">#REF!</definedName>
    <definedName name="산기편입일" localSheetId="6">[232]한국선원기초관리!#REF!</definedName>
    <definedName name="산기편입일">[232]한국선원기초관리!#REF!</definedName>
    <definedName name="산업기반신용보증료율" localSheetId="13">#REF!</definedName>
    <definedName name="산업기반신용보증료율">#REF!</definedName>
    <definedName name="산업은행상환" localSheetId="6">#REF!</definedName>
    <definedName name="산업은행상환">#REF!</definedName>
    <definedName name="산재보험료">#REF!</definedName>
    <definedName name="산출" localSheetId="6" hidden="1">[233]안산기계장치!#REF!</definedName>
    <definedName name="산출" hidden="1">[233]안산기계장치!#REF!</definedName>
    <definedName name="산출근거" localSheetId="6" hidden="1">#REF!</definedName>
    <definedName name="산출근거" hidden="1">#REF!</definedName>
    <definedName name="산출기초표" localSheetId="6">#REF!</definedName>
    <definedName name="산출기초표">#REF!</definedName>
    <definedName name="산출내역" localSheetId="6" hidden="1">[49]안산기계장치!#REF!</definedName>
    <definedName name="산출내역" hidden="1">[49]안산기계장치!#REF!</definedName>
    <definedName name="산출자료" localSheetId="6">[48]변수!#REF!</definedName>
    <definedName name="산출자료">[48]변수!#REF!</definedName>
    <definedName name="삼삼채권">#REF!</definedName>
    <definedName name="삼성" hidden="1">{#N/A,#N/A,FALSE,"정공"}</definedName>
    <definedName name="삼성2" hidden="1">{#N/A,#N/A,FALSE,"정공"}</definedName>
    <definedName name="상각율표">[234]상각율표!$B$3:$C$62</definedName>
    <definedName name="상거래2차변제">#REF!</definedName>
    <definedName name="상거래3차변제">#REF!</definedName>
    <definedName name="상거래담보거치">[194]변제!$Q$25</definedName>
    <definedName name="상거래담보권이자율">[194]이자!$E$41</definedName>
    <definedName name="상거래담보상환">[194]변제!$R$25</definedName>
    <definedName name="상거래상환">[194]변제!$R$32</definedName>
    <definedName name="상거래상환기간">[235]참고!$E$15</definedName>
    <definedName name="상거래우선변제">#REF!</definedName>
    <definedName name="상거래출자비율">#REF!</definedName>
    <definedName name="상거래출자율">[194]상환대상!$W$9</definedName>
    <definedName name="상거래출전가액" localSheetId="6">#REF!</definedName>
    <definedName name="상거래출전가액">#REF!</definedName>
    <definedName name="상권" localSheetId="6">#REF!</definedName>
    <definedName name="상권">#REF!</definedName>
    <definedName name="상로허호" hidden="1">{#N/A,#N/A,FALSE,"정공"}</definedName>
    <definedName name="상사경유" localSheetId="13">#REF!</definedName>
    <definedName name="상사경유">#REF!</definedName>
    <definedName name="상원금면제" localSheetId="6">#REF!</definedName>
    <definedName name="상원금면제">#REF!</definedName>
    <definedName name="상원금출전" localSheetId="6">#REF!</definedName>
    <definedName name="상원금출전">#REF!</definedName>
    <definedName name="상이자면제" localSheetId="6">#REF!</definedName>
    <definedName name="상이자면제">#REF!</definedName>
    <definedName name="상이자출전" localSheetId="6">#REF!</definedName>
    <definedName name="상이자출전">#REF!</definedName>
    <definedName name="상품" hidden="1">#REF!</definedName>
    <definedName name="상품수불" hidden="1">{#N/A,#N/A,FALSE,"Sheet5"}</definedName>
    <definedName name="상품원가" hidden="1">{#N/A,#N/A,FALSE,"Sheet5"}</definedName>
    <definedName name="새이름">[236]실적관리!$A$1</definedName>
    <definedName name="새파일편집" hidden="1">{#N/A,#N/A,FALSE,"정공"}</definedName>
    <definedName name="새한담보">#REF!</definedName>
    <definedName name="새한채권">#REF!</definedName>
    <definedName name="생산">#REF!</definedName>
    <definedName name="생산급여">[237]일반급여!$D$2:$F$371</definedName>
    <definedName name="생산능력" localSheetId="6">#REF!</definedName>
    <definedName name="생산능력">#REF!</definedName>
    <definedName name="생산손익" hidden="1">{#N/A,#N/A,FALSE,"정공"}</definedName>
    <definedName name="생산품목" hidden="1">{#N/A,#N/A,FALSE,"정공"}</definedName>
    <definedName name="서서ㅓㅅ" localSheetId="6">#REF!</definedName>
    <definedName name="서서ㅓㅅ">#REF!</definedName>
    <definedName name="서울보증채권">#REF!</definedName>
    <definedName name="서울시" localSheetId="6">#REF!</definedName>
    <definedName name="서울시">#REF!</definedName>
    <definedName name="서울채권">#REF!</definedName>
    <definedName name="선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ARROWKOREA">'[18]#REF'!$A$5474:$N$5595</definedName>
    <definedName name="선급금BRITESTONE">'[18]#REF'!$A$5230:$N$5351</definedName>
    <definedName name="선급금CILMAELECTRONICS">'[18]#REF'!$A$4986:$N$5107</definedName>
    <definedName name="선급금CONEXANT">'[18]#REF'!$A$1507:$N$1630</definedName>
    <definedName name="선급금DIABELL">'[18]#REF'!$A$1011:$N$1136</definedName>
    <definedName name="선급금JSTMFG">'[18]#REF'!$A$5352:$N$5473</definedName>
    <definedName name="선급금MATSUSHITA">'[18]#REF'!$A$1383:$N$1506</definedName>
    <definedName name="선급금MICRO">'[18]#REF'!$A$4614:$N$4736</definedName>
    <definedName name="선급금MODIS">'[18]#REF'!$A$888:$N$1010</definedName>
    <definedName name="선급금PROTEX">'[18]#REF'!$A$1261:$N$1382</definedName>
    <definedName name="선급금RADIALL">'[18]#REF'!$A$5108:$N$5229</definedName>
    <definedName name="선급금SCHMIDT">'[18]#REF'!$A$765:$N$887</definedName>
    <definedName name="선급금SHARPCORP">'[18]#REF'!$A$1631:$N$1753</definedName>
    <definedName name="선급금TAMMY">'[18]#REF'!$A$2130:$N$2253</definedName>
    <definedName name="선급금WWES">'[18]#REF'!$A$4490:$N$4613</definedName>
    <definedName name="선급금yunjonglee">'[18]#REF'!$A$2254:$N$2376</definedName>
    <definedName name="선급금강종훈">'[18]#REF'!$A$3252:$N$3375</definedName>
    <definedName name="선급금고봉남">'[18]#REF'!$A$2501:$N$2626</definedName>
    <definedName name="선급금기업은행">'[18]#REF'!$A$381:$N$517</definedName>
    <definedName name="선급금김소영">'[18]#REF'!$A$3124:$N$3251</definedName>
    <definedName name="선급금김자영">'[18]#REF'!$A$4243:$N$4366</definedName>
    <definedName name="선급금남진우">'[18]#REF'!$A$2751:$N$2873</definedName>
    <definedName name="선급금박재용">'[18]#REF'!$A$4367:$N$4489</definedName>
    <definedName name="선급금박지홍">'[18]#REF'!$A$3001:$N$3123</definedName>
    <definedName name="선급금삼성전기">'[18]#REF'!$A$1881:$N$2004</definedName>
    <definedName name="선급금세미플러스">'[18]#REF'!$A$2005:$N$2129</definedName>
    <definedName name="선급금스탠더드">'[18]#REF'!$A$1754:$N$1880</definedName>
    <definedName name="선급금신동은">'[18]#REF'!$A$2874:$N$3000</definedName>
    <definedName name="선급금신한은행">'[18]#REF'!$A$128:$N$252</definedName>
    <definedName name="선급금씨포어쏘시에이츠">'[18]#REF'!$A$1137:$N$1260</definedName>
    <definedName name="선급금아이디티">'[18]#REF'!$A$4737:$N$4861</definedName>
    <definedName name="선급금오명규">'[18]#REF'!$A$3623:$N$3750</definedName>
    <definedName name="선급금이대형">'[18]#REF'!$A$3873:$N$3996</definedName>
    <definedName name="선급금이승환">'[18]#REF'!$A$2627:$N$2750</definedName>
    <definedName name="선급금이주희">'[18]#REF'!$A$2377:$N$2500</definedName>
    <definedName name="선급금이준">'[18]#REF'!$A$3997:$N$4120</definedName>
    <definedName name="선급금정태영">'[18]#REF'!$A$4121:$N$4242</definedName>
    <definedName name="선급금조자현">'[18]#REF'!$A$3751:$N$3872</definedName>
    <definedName name="선급금주택은행">'[18]#REF'!$A$4862:$N$4985</definedName>
    <definedName name="선급금창남무역">'[18]#REF'!$A$4:$N$127</definedName>
    <definedName name="선급금최익성">'[18]#REF'!$A$3500:$N$3622</definedName>
    <definedName name="선급금케이이씨디바이스">'[18]#REF'!$A$642:$N$764</definedName>
    <definedName name="선급금한국동양유전">'[18]#REF'!$A$518:$N$641</definedName>
    <definedName name="선급금한빛은행">'[18]#REF'!$A$253:$N$380</definedName>
    <definedName name="선급금황중일">'[18]#REF'!$A$3376:$N$3499</definedName>
    <definedName name="선급비용">#REF!</definedName>
    <definedName name="선박" localSheetId="6">#REF!</definedName>
    <definedName name="선박">#REF!</definedName>
    <definedName name="선수금BANEX">'[18]#REF'!$A$136:$N$276</definedName>
    <definedName name="선수금INFONET">'[18]#REF'!$A$904:$N$1030</definedName>
    <definedName name="선수금Orient">'[18]#REF'!$A$652:$N$779</definedName>
    <definedName name="선수금RMG">'[18]#REF'!$A$4:$N$135</definedName>
    <definedName name="선수금TERATEK">'[18]#REF'!$A$529:$N$651</definedName>
    <definedName name="선수금에이엘무역">'[18]#REF'!$A$277:$N$402</definedName>
    <definedName name="선수금조이컴">'[18]#REF'!$A$403:$N$528</definedName>
    <definedName name="선수금팬트와이어리스">'[18]#REF'!$A$780:$N$903</definedName>
    <definedName name="선원비" localSheetId="6">[84]선원비계산!#REF!</definedName>
    <definedName name="선원비">[84]선원비계산!#REF!</definedName>
    <definedName name="선택" hidden="1">{#N/A,#N/A,FALSE,"지침";#N/A,#N/A,FALSE,"환경분석";#N/A,#N/A,FALSE,"Sheet16"}</definedName>
    <definedName name="설문지" hidden="1">#REF!</definedName>
    <definedName name="설비투자" hidden="1">{#N/A,#N/A,FALSE,"정공"}</definedName>
    <definedName name="섯ㄱ">#REF!</definedName>
    <definedName name="성과급">'[238]99급여표'!$A$84:$A$103</definedName>
    <definedName name="성남시" localSheetId="6">#REF!</definedName>
    <definedName name="성남시">#REF!</definedName>
    <definedName name="성명" localSheetId="6">#REF!</definedName>
    <definedName name="성명">#REF!</definedName>
    <definedName name="성장률">'[239]첨부11-Factor'!$C$18</definedName>
    <definedName name="세금" localSheetId="6">#REF!</definedName>
    <definedName name="세금">#REF!</definedName>
    <definedName name="세금1" localSheetId="6">#REF!</definedName>
    <definedName name="세금1">#REF!</definedName>
    <definedName name="세금공과금">[230]설계서!$G$56</definedName>
    <definedName name="세금과공과금">#REF!</definedName>
    <definedName name="세금유형" localSheetId="6">#REF!</definedName>
    <definedName name="세금유형">#REF!</definedName>
    <definedName name="세금종류" localSheetId="6">#REF!</definedName>
    <definedName name="세금종류">#REF!</definedName>
    <definedName name="세전익익" hidden="1">{#N/A,#N/A,FALSE,"지침";#N/A,#N/A,FALSE,"환경분석";#N/A,#N/A,FALSE,"Sheet16"}</definedName>
    <definedName name="셔쇼" hidden="1">{#N/A,#N/A,FALSE,"P.C.B"}</definedName>
    <definedName name="셔쇼ㅕ쇼ㅕ" hidden="1">{#N/A,#N/A,FALSE,"P.C.B"}</definedName>
    <definedName name="셔쇼ㅕ쇼ㅕ쇼" hidden="1">{#N/A,#N/A,FALSE,"P.C.B"}</definedName>
    <definedName name="소모품비">#REF!</definedName>
    <definedName name="소솟솟" localSheetId="6">#REF!</definedName>
    <definedName name="소솟솟">#REF!</definedName>
    <definedName name="소요기간" hidden="1">{#N/A,#N/A,FALSE,"정공"}</definedName>
    <definedName name="소요물자">#REF!</definedName>
    <definedName name="소유권" localSheetId="6">#REF!</definedName>
    <definedName name="소유권">#REF!</definedName>
    <definedName name="소재가공비누계">[240]월별실적가공비!$A$4:$M$32</definedName>
    <definedName name="소재실적가공비2001년">[241]하반기소재가공비1!#REF!</definedName>
    <definedName name="소재지1">[242]이름표!$B$16</definedName>
    <definedName name="소재지2" localSheetId="6">#REF!</definedName>
    <definedName name="소재지2">#REF!</definedName>
    <definedName name="소재지3" localSheetId="6">#REF!</definedName>
    <definedName name="소재지3">#REF!</definedName>
    <definedName name="소재지4" localSheetId="6">#REF!</definedName>
    <definedName name="소재지4">#REF!</definedName>
    <definedName name="소재지5" localSheetId="6">#REF!</definedName>
    <definedName name="소재지5">#REF!</definedName>
    <definedName name="소재지8" localSheetId="6">[243]이름표!#REF!</definedName>
    <definedName name="소재지8">[243]이름표!#REF!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금산입" localSheetId="6">#REF!</definedName>
    <definedName name="손금산입">#REF!</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12" hidden="1">{"'10_03일자별'!$A$2:$H$31"}</definedName>
    <definedName name="손익" localSheetId="14" hidden="1">{"'10_03일자별'!$A$2:$H$31"}</definedName>
    <definedName name="손익" hidden="1">{"'10_03일자별'!$A$2:$H$31"}</definedName>
    <definedName name="손익계산" hidden="1">{#N/A,#N/A,FALSE,"정공"}</definedName>
    <definedName name="손익계산서" hidden="1">{#N/A,#N/A,FALSE,"96매출보고현황"}</definedName>
    <definedName name="손익변경" hidden="1">{#N/A,#N/A,FALSE,"지침";#N/A,#N/A,FALSE,"환경분석";#N/A,#N/A,FALSE,"Sheet16"}</definedName>
    <definedName name="손익제목">[244]입력손익!$B$1:$B$65536,[244]입력손익!$AZ$1:$AZ$65536,[244]입력손익!$R$1:$R$65536,[244]입력손익!$J$1:$J$65536</definedName>
    <definedName name="손익집계" localSheetId="6">#REF!</definedName>
    <definedName name="손익집계">#REF!</definedName>
    <definedName name="손익항목" localSheetId="6">#REF!</definedName>
    <definedName name="손익항목">#REF!</definedName>
    <definedName name="송" hidden="1">{#N/A,#N/A,TRUE,"Y생산";#N/A,#N/A,TRUE,"Y판매";#N/A,#N/A,TRUE,"Y총물량";#N/A,#N/A,TRUE,"Y능력";#N/A,#N/A,TRUE,"YKD"}</definedName>
    <definedName name="송FL스" localSheetId="6">#REF!</definedName>
    <definedName name="송FL스">#REF!</definedName>
    <definedName name="송게주" localSheetId="6">#REF!</definedName>
    <definedName name="송게주">#REF!</definedName>
    <definedName name="송버주" localSheetId="6">#REF!</definedName>
    <definedName name="송버주">#REF!</definedName>
    <definedName name="송스45" localSheetId="6">#REF!</definedName>
    <definedName name="송스45">#REF!</definedName>
    <definedName name="송스90" localSheetId="6">#REF!</definedName>
    <definedName name="송스90">#REF!</definedName>
    <definedName name="송스RED" localSheetId="6">#REF!</definedName>
    <definedName name="송스RED">#REF!</definedName>
    <definedName name="송스RT" localSheetId="6">#REF!</definedName>
    <definedName name="송스RT">#REF!</definedName>
    <definedName name="송스배" localSheetId="6">#REF!</definedName>
    <definedName name="송스배">#REF!</definedName>
    <definedName name="송스티" localSheetId="6">#REF!</definedName>
    <definedName name="송스티">#REF!</definedName>
    <definedName name="송익" hidden="1">{#N/A,#N/A,FALSE,"정공"}</definedName>
    <definedName name="송창기" hidden="1">{#N/A,#N/A,TRUE,"Y생산";#N/A,#N/A,TRUE,"Y판매";#N/A,#N/A,TRUE,"Y총물량";#N/A,#N/A,TRUE,"Y능력";#N/A,#N/A,TRUE,"YKD"}</definedName>
    <definedName name="송체주" localSheetId="6">#REF!</definedName>
    <definedName name="송체주">#REF!</definedName>
    <definedName name="송플스" localSheetId="6">#REF!</definedName>
    <definedName name="송플스">#REF!</definedName>
    <definedName name="쇼바2" hidden="1">{#N/A,#N/A,FALSE,"단축1";#N/A,#N/A,FALSE,"단축2";#N/A,#N/A,FALSE,"단축3";#N/A,#N/A,FALSE,"장축";#N/A,#N/A,FALSE,"4WD"}</definedName>
    <definedName name="쇼ㅕ쇼ㅕ쇼ㅕㅅ" hidden="1">{#N/A,#N/A,FALSE,"P.C.B"}</definedName>
    <definedName name="쇽" localSheetId="6">#REF!</definedName>
    <definedName name="쇽">#REF!</definedName>
    <definedName name="수도광열비">'[164]Labor Amount'!$H$3</definedName>
    <definedName name="수량산출2">#REF!</definedName>
    <definedName name="수량추정" hidden="1">{#N/A,#N/A,FALSE,"정공"}</definedName>
    <definedName name="수불" hidden="1">{#N/A,#N/A,FALSE,"Sheet5"}</definedName>
    <definedName name="수산업채권">#REF!</definedName>
    <definedName name="수수료" localSheetId="6">#REF!</definedName>
    <definedName name="수수료">#REF!</definedName>
    <definedName name="수원시" localSheetId="6">#REF!</definedName>
    <definedName name="수원시">#REF!</definedName>
    <definedName name="수익" localSheetId="6" hidden="1">#REF!</definedName>
    <definedName name="수익" hidden="1">#REF!</definedName>
    <definedName name="수익부분" localSheetId="6">#REF!</definedName>
    <definedName name="수익부분">#REF!</definedName>
    <definedName name="수정1211" localSheetId="12" hidden="1">{"'10_03일자별'!$A$2:$H$31"}</definedName>
    <definedName name="수정1211" localSheetId="14" hidden="1">{"'10_03일자별'!$A$2:$H$31"}</definedName>
    <definedName name="수정1211" hidden="1">{"'10_03일자별'!$A$2:$H$31"}</definedName>
    <definedName name="수정1212" localSheetId="12" hidden="1">{"'10_03일자별'!$A$2:$H$31"}</definedName>
    <definedName name="수정1212" localSheetId="14" hidden="1">{"'10_03일자별'!$A$2:$H$31"}</definedName>
    <definedName name="수정1212" hidden="1">{"'10_03일자별'!$A$2:$H$31"}</definedName>
    <definedName name="수정CF" hidden="1">{#N/A,#N/A,TRUE,"Summary";#N/A,#N/A,TRUE,"IS";#N/A,#N/A,TRUE,"Adj";#N/A,#N/A,TRUE,"BS";#N/A,#N/A,TRUE,"CF";#N/A,#N/A,TRUE,"Debt";#N/A,#N/A,TRUE,"IRR"}</definedName>
    <definedName name="수정분개1" hidden="1">{#N/A,#N/A,FALSE,"Aging Summary";#N/A,#N/A,FALSE,"Ratio Analysis";#N/A,#N/A,FALSE,"Test 120 Day Accts";#N/A,#N/A,FALSE,"Tickmarks"}</definedName>
    <definedName name="수정사항" hidden="1">#REF!</definedName>
    <definedName name="수정손익" hidden="1">{#N/A,#N/A,FALSE,"정공"}</definedName>
    <definedName name="수정ㅇㅇㅇㅇ" hidden="1">{"'손익현황'!$A$1:$J$29"}</definedName>
    <definedName name="수정자산">[174]조사보고서!$L$410</definedName>
    <definedName name="수정총계">[174]조사보고서!$K$565</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주">[124]실적관리!$A$1</definedName>
    <definedName name="수주계">#REF!</definedName>
    <definedName name="수출품">[245]실적관리!$A$1</definedName>
    <definedName name="수행능력">[181]적격심사표!#REF!</definedName>
    <definedName name="수행능력1">[181]적격심사표!#REF!</definedName>
    <definedName name="純工事原價">#REF!</definedName>
    <definedName name="쉐라" localSheetId="12" hidden="1">{"'Desktop Inventory 현황'!$B$2:$O$35"}</definedName>
    <definedName name="쉐라" localSheetId="14" hidden="1">{"'Desktop Inventory 현황'!$B$2:$O$35"}</definedName>
    <definedName name="쉐라" hidden="1">{"'Desktop Inventory 현황'!$B$2:$O$35"}</definedName>
    <definedName name="스강배" localSheetId="6">#REF!</definedName>
    <definedName name="스강배">#REF!</definedName>
    <definedName name="스크린">#REF!</definedName>
    <definedName name="스킨" hidden="1">{#N/A,#N/A,FALSE,"Sheet5"}</definedName>
    <definedName name="슬레이트공">[190]노임단가!#REF!</definedName>
    <definedName name="승선기간" localSheetId="6">#REF!</definedName>
    <definedName name="승선기간">#REF!</definedName>
    <definedName name="승선일" localSheetId="6">#REF!</definedName>
    <definedName name="승선일">#REF!</definedName>
    <definedName name="승진">#REF!</definedName>
    <definedName name="시">[246]집계표!$A$1:$M$2</definedName>
    <definedName name="시공적정성">#REF!</definedName>
    <definedName name="시공적정성2">[181]적격심사표!#REF!</definedName>
    <definedName name="시나리오" localSheetId="13">#REF!</definedName>
    <definedName name="시나리오">#REF!</definedName>
    <definedName name="시방">#REF!</definedName>
    <definedName name="시방1">#REF!</definedName>
    <definedName name="시산표" localSheetId="6">#REF!</definedName>
    <definedName name="시산표">#REF!</definedName>
    <definedName name="시산표10월">'[18]#REF'!$A$7:$K$151</definedName>
    <definedName name="시산표8월">'[18]#REF'!$A$7:$K$151</definedName>
    <definedName name="시산표9월">'[18]#REF'!$A$7:$K$151</definedName>
    <definedName name="시운">[247]집계표!$A$1:$M$2</definedName>
    <definedName name="시점" localSheetId="6">#REF!</definedName>
    <definedName name="시점">#REF!</definedName>
    <definedName name="시트자료1" hidden="1">#REF!</definedName>
    <definedName name="시트자료2" hidden="1">#REF!</definedName>
    <definedName name="시트자료3" hidden="1">#REF!</definedName>
    <definedName name="시트자료4" hidden="1">#REF!</definedName>
    <definedName name="시험기">#REF!</definedName>
    <definedName name="시험실내용년수" localSheetId="6">#REF!</definedName>
    <definedName name="시험실내용년수">#REF!</definedName>
    <definedName name="시험실최저년수" localSheetId="6">[248]변수!#REF!</definedName>
    <definedName name="시험실최저년수">[248]변수!#REF!</definedName>
    <definedName name="시흥시" localSheetId="6">#REF!</definedName>
    <definedName name="시흥시">#REF!</definedName>
    <definedName name="신고일">[249]총괄!$J$3</definedName>
    <definedName name="신규업체">[73]!신규업체</definedName>
    <definedName name="신부1" localSheetId="6">#REF!</definedName>
    <definedName name="신부1">#REF!</definedName>
    <definedName name="신부2" localSheetId="6">#REF!</definedName>
    <definedName name="신부2">#REF!</definedName>
    <definedName name="신비1" localSheetId="6">#REF!</definedName>
    <definedName name="신비1">#REF!</definedName>
    <definedName name="신비2" localSheetId="6">#REF!</definedName>
    <definedName name="신비2">#REF!</definedName>
    <definedName name="신수1" localSheetId="6">#REF!</definedName>
    <definedName name="신수1">#REF!</definedName>
    <definedName name="신수2" localSheetId="6">#REF!</definedName>
    <definedName name="신수2">#REF!</definedName>
    <definedName name="신신자" localSheetId="6">#REF!</definedName>
    <definedName name="신신자">#REF!</definedName>
    <definedName name="신용" localSheetId="12" hidden="1">{#N/A,#N/A,FALSE,"인원";#N/A,#N/A,FALSE,"비용2";#N/A,#N/A,FALSE,"비용1";#N/A,#N/A,FALSE,"비용";#N/A,#N/A,FALSE,"보증2";#N/A,#N/A,FALSE,"보증1";#N/A,#N/A,FALSE,"보증";#N/A,#N/A,FALSE,"손익1";#N/A,#N/A,FALSE,"손익";#N/A,#N/A,FALSE,"부서별매출";#N/A,#N/A,FALSE,"매출"}</definedName>
    <definedName name="신용" localSheetId="1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보증기금">'[250]채권총괄 '!#REF!</definedName>
    <definedName name="신자" localSheetId="6">#REF!</definedName>
    <definedName name="신자">#REF!</definedName>
    <definedName name="신자1" localSheetId="6">#REF!</definedName>
    <definedName name="신자1">#REF!</definedName>
    <definedName name="신자2" localSheetId="6">#REF!</definedName>
    <definedName name="신자2">#REF!</definedName>
    <definedName name="신한담보">#REF!</definedName>
    <definedName name="신한은행채권">#REF!</definedName>
    <definedName name="신한종금채권">#REF!</definedName>
    <definedName name="실농비" localSheetId="6">#REF!</definedName>
    <definedName name="실농비">#REF!</definedName>
    <definedName name="실사가치">#REF!</definedName>
    <definedName name="심사의견" localSheetId="6">#REF!</definedName>
    <definedName name="심사의견">#REF!</definedName>
    <definedName name="ㅇ" localSheetId="6">#REF!</definedName>
    <definedName name="ㅇ" localSheetId="13" hidden="1">#REF!</definedName>
    <definedName name="ㅇ">#REF!</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ADKFJDA" hidden="1">{#N/A,#N/A,FALSE,"을지 (4)";#N/A,#N/A,FALSE,"을지 (5)";#N/A,#N/A,FALSE,"을지 (6)"}</definedName>
    <definedName name="ㅇㄴㄹ" localSheetId="6">#REF!</definedName>
    <definedName name="ㅇㄴㄹ">#REF!</definedName>
    <definedName name="ㅇㄴㄹㄴㅇㄹ">[227]DS_2Q!$J$3</definedName>
    <definedName name="ㅇㄴㄹㅇ나ㅓ러" localSheetId="6">#REF!</definedName>
    <definedName name="ㅇㄴㄹㅇ나ㅓ러">#REF!</definedName>
    <definedName name="ㅇㄴ러ㅑㅐㅈㄷㅇ넒">#REF!</definedName>
    <definedName name="ㅇㄴㄻㄻ" localSheetId="6" hidden="1">#REF!</definedName>
    <definedName name="ㅇㄴㄻㄻ" hidden="1">#REF!</definedName>
    <definedName name="ㅇㄴㅁ" hidden="1">[251]실행철강하도!$A$1:$A$4</definedName>
    <definedName name="ㅇㄴㅁㄴ" hidden="1">{#N/A,#N/A,FALSE,"A장";#N/A,#N/A,FALSE,"B장"}</definedName>
    <definedName name="ㅇㄴㅁㄻ" localSheetId="6">#REF!</definedName>
    <definedName name="ㅇㄴㅁㄻ">#REF!</definedName>
    <definedName name="ㅇㄴㅁㅇㅁㄴㅇ" hidden="1">{#N/A,#N/A,FALSE,"P.C.B"}</definedName>
    <definedName name="ㅇㄹ" hidden="1">#REF!</definedName>
    <definedName name="ㅇㄹㄴ" hidden="1">{#N/A,#N/A,FALSE,"P.C.B"}</definedName>
    <definedName name="ㅇㄹㄴㄷㄱㅈ" hidden="1">#REF!</definedName>
    <definedName name="ㅇㄹㄴㄹ" localSheetId="6">#REF!</definedName>
    <definedName name="ㅇㄹㄴㄹ">#REF!</definedName>
    <definedName name="ㅇㄹㄴㅁ" hidden="1">[169]LeadSchedule!#REF!</definedName>
    <definedName name="ㅇㄹㄴㅁㄻㄻㄹ">#REF!</definedName>
    <definedName name="ㅇㄹㄴㅇ" hidden="1">{#N/A,#N/A,FALSE,"P.C.B"}</definedName>
    <definedName name="ㅇㄹㄹ">16</definedName>
    <definedName name="ㅇㄹㄹㄴㅇㄹ">#REF!</definedName>
    <definedName name="ㅇㄹㄹㄹㄹㄹㄹ" hidden="1">{#N/A,#N/A,FALSE,"P.C.B"}</definedName>
    <definedName name="ㅇㄹ먇겨멀">#REF!</definedName>
    <definedName name="ㅇㄹㅇㄴㄻㄻㅇㄻ">#REF!</definedName>
    <definedName name="ㅇㄹㅇㄹ" hidden="1">[170]현금및예치금집계표!$E$42</definedName>
    <definedName name="ㅇㄹㅇㄹㅇ" hidden="1">{#N/A,#N/A,FALSE,"정공"}</definedName>
    <definedName name="ㅇㄹㅇㄹㅇㄴㄹㅇ" localSheetId="6">#REF!</definedName>
    <definedName name="ㅇㄹㅇㄹㅇㄴㄹㅇ">#REF!</definedName>
    <definedName name="ㅇㄹㅇㄹㅇㄹ">#REF!</definedName>
    <definedName name="ㅇㄹㅇㄹㅇㄹㅇㄹㅇㄹㅇㄹ">#REF!</definedName>
    <definedName name="ㅇㄹㅇㅇㄴ라" localSheetId="6">#REF!</definedName>
    <definedName name="ㅇㄹㅇㅇㄴ라">#REF!</definedName>
    <definedName name="ㅇㄹ홍로" localSheetId="6">#REF!</definedName>
    <definedName name="ㅇㄹ홍로">#REF!</definedName>
    <definedName name="ㅇㄻ" localSheetId="6">#REF!</definedName>
    <definedName name="ㅇㄻ">#REF!</definedName>
    <definedName name="ㅇㄻㄴㄻㄻㄻㅇㄹ">#REF!</definedName>
    <definedName name="ㅇㄻㅇㄱㄹㅈㄷㄱㄹㅈㅂㅁㅇ">#REF!</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ㄴㅀ" localSheetId="6">#REF!</definedName>
    <definedName name="ㅇㅀㄴㅀ">#REF!</definedName>
    <definedName name="ㅇㅀㄹㅇ" localSheetId="6">#REF!</definedName>
    <definedName name="ㅇㅀㄹㅇ">#REF!</definedName>
    <definedName name="ㅇㅀㅎ" hidden="1">{#N/A,#N/A,FALSE,"P.C.B"}</definedName>
    <definedName name="ㅇㅁㄴㅇㅁㅇㄴ" hidden="1">{#N/A,#N/A,FALSE,"P.C.B"}</definedName>
    <definedName name="ㅇㅁㄹㅇㅁㄴㄻㄴㅇㄹㅇㅁㄴ" hidden="1">{#N/A,#N/A,FALSE,"P.C.B"}</definedName>
    <definedName name="ㅇㅁㅇㄴㄹㄼㅈㄷ" localSheetId="6">#REF!</definedName>
    <definedName name="ㅇㅁㅇㄴㄹㄼㅈㄷ">#REF!</definedName>
    <definedName name="ㅇㅇ" localSheetId="1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ㅇㄹ" localSheetId="13">#REF!</definedName>
    <definedName name="ㅇㅇㄹ">#REF!</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 localSheetId="6">#REF!</definedName>
    <definedName name="ㅇㅇㅇ">#REF!</definedName>
    <definedName name="ㅇㅇㅇㅇ" hidden="1">{#N/A,#N/A,FALSE,"지침";#N/A,#N/A,FALSE,"환경분석";#N/A,#N/A,FALSE,"Sheet16"}</definedName>
    <definedName name="ㅇㅇㅇㅇㅇ" localSheetId="6">[252]토지평가조서!#REF!</definedName>
    <definedName name="ㅇㅇㅇㅇㅇ">[252]토지평가조서!#REF!</definedName>
    <definedName name="ㅇㅇㅇㅇㅇㅇ" hidden="1">{#N/A,#N/A,FALSE,"지침";#N/A,#N/A,FALSE,"환경분석";#N/A,#N/A,FALSE,"Sheet16"}</definedName>
    <definedName name="ㅇㅇㅇㅇㅇㅇㅇ">#REF!</definedName>
    <definedName name="ㅇㅇㅇㅇㅈㅈㄷㄱㅈ">#REF!</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ㅊㅋ" hidden="1">{#N/A,#N/A,FALSE,"을지 (4)";#N/A,#N/A,FALSE,"을지 (5)";#N/A,#N/A,FALSE,"을지 (6)"}</definedName>
    <definedName name="ㅇㅎㅇㅎ" localSheetId="6">#REF!</definedName>
    <definedName name="ㅇㅎㅇㅎ">#REF!</definedName>
    <definedName name="ㅇㅎㅎㅎㅇㅀ" hidden="1">{#N/A,#N/A,FALSE,"P.C.B"}</definedName>
    <definedName name="ㅇㅎㅎㅎㅎㅎ" hidden="1">{#N/A,#N/A,FALSE,"P.C.B"}</definedName>
    <definedName name="아" localSheetId="6">#REF!</definedName>
    <definedName name="아">#REF!</definedName>
    <definedName name="아거님ㄹ">#REF!</definedName>
    <definedName name="아거ㅑㅈ겁ㅇ" hidden="1">{#N/A,#N/A,FALSE,"BS";#N/A,#N/A,FALSE,"PL";#N/A,#N/A,FALSE,"처분";#N/A,#N/A,FALSE,"현금";#N/A,#N/A,FALSE,"매출";#N/A,#N/A,FALSE,"원가";#N/A,#N/A,FALSE,"경영"}</definedName>
    <definedName name="아거ㅑㅈㄷ3ㅓㅁㄴㅇㄹ">#REF!</definedName>
    <definedName name="아나나" hidden="1">{#N/A,#N/A,FALSE,"정공"}</definedName>
    <definedName name="아나마오" hidden="1">{#N/A,#N/A,FALSE,"정공"}</definedName>
    <definedName name="아느리" hidden="1">{"'買掛金'!$J$6"}</definedName>
    <definedName name="아니" hidden="1">[169]LeadSchedule!#REF!</definedName>
    <definedName name="아니라니깐">#REF!</definedName>
    <definedName name="아니면말고" hidden="1">{#N/A,#N/A,FALSE,"정공"}</definedName>
    <definedName name="아니오" hidden="1">{#N/A,#N/A,FALSE,"정공"}</definedName>
    <definedName name="아닙니다" hidden="1">{#N/A,#N/A,FALSE,"정공"}</definedName>
    <definedName name="아라인.아러ㅣㅁ아럼">#REF!</definedName>
    <definedName name="아러" localSheetId="12" hidden="1">{#N/A,#N/A,FALSE,"BS";#N/A,#N/A,FALSE,"PL";#N/A,#N/A,FALSE,"처분";#N/A,#N/A,FALSE,"현금";#N/A,#N/A,FALSE,"매출";#N/A,#N/A,FALSE,"원가";#N/A,#N/A,FALSE,"경영"}</definedName>
    <definedName name="아러" hidden="1">{#N/A,#N/A,FALSE,"BS";#N/A,#N/A,FALSE,"PL";#N/A,#N/A,FALSE,"처분";#N/A,#N/A,FALSE,"현금";#N/A,#N/A,FALSE,"매출";#N/A,#N/A,FALSE,"원가";#N/A,#N/A,FALSE,"경영"}</definedName>
    <definedName name="아러민ㅇㄻ">#REF!</definedName>
    <definedName name="아럳ㅈㄱㄷㅈㄱㄻ일일">#REF!</definedName>
    <definedName name="아만ㅇ걸ㅈㄷㄱㄹ밍ㄹㄹ">#REF!</definedName>
    <definedName name="아세아담보">#REF!</definedName>
    <definedName name="아세아채권">#REF!</definedName>
    <definedName name="아아" localSheetId="6">#REF!</definedName>
    <definedName name="아아">#REF!</definedName>
    <definedName name="아파" localSheetId="6">#REF!</definedName>
    <definedName name="아파">#REF!</definedName>
    <definedName name="아ㅓㄹ밍ㄹ미">#REF!</definedName>
    <definedName name="아ㅓㄹ밍ㄻ">#REF!</definedName>
    <definedName name="안" localSheetId="6">#REF!</definedName>
    <definedName name="안">#REF!</definedName>
    <definedName name="안건" hidden="1">{#N/A,#N/A,FALSE,"BS";#N/A,#N/A,FALSE,"PL";#N/A,#N/A,FALSE,"처분";#N/A,#N/A,FALSE,"현금";#N/A,#N/A,FALSE,"매출";#N/A,#N/A,FALSE,"원가";#N/A,#N/A,FALSE,"경영"}</definedName>
    <definedName name="안녕" localSheetId="6">#REF!</definedName>
    <definedName name="안녕">#REF!</definedName>
    <definedName name="안산시" localSheetId="6">#REF!</definedName>
    <definedName name="안산시">#REF!</definedName>
    <definedName name="안성군" localSheetId="6">#REF!</definedName>
    <definedName name="안성군">#REF!</definedName>
    <definedName name="안성상">#REF!</definedName>
    <definedName name="안성시" localSheetId="6">#REF!</definedName>
    <definedName name="안성시">#REF!</definedName>
    <definedName name="안양시" localSheetId="6">#REF!</definedName>
    <definedName name="안양시">#REF!</definedName>
    <definedName name="안전관리비">#REF!</definedName>
    <definedName name="알" localSheetId="13">#REF!</definedName>
    <definedName name="알">#REF!</definedName>
    <definedName name="알밍ㄹ">#REF!</definedName>
    <definedName name="알았어요.." hidden="1">{"'손익현황'!$A$1:$J$29"}</definedName>
    <definedName name="알언" hidden="1">29</definedName>
    <definedName name="앗서" hidden="1">{#N/A,#N/A,FALSE,"정공"}</definedName>
    <definedName name="앙" hidden="1">{#N/A,#N/A,FALSE,"BS";#N/A,#N/A,FALSE,"PL";#N/A,#N/A,FALSE,"처분";#N/A,#N/A,FALSE,"현금";#N/A,#N/A,FALSE,"매출";#N/A,#N/A,FALSE,"원가";#N/A,#N/A,FALSE,"경영"}</definedName>
    <definedName name="앙1" hidden="1">{#N/A,#N/A,FALSE,"BS";#N/A,#N/A,FALSE,"PL";#N/A,#N/A,FALSE,"처분";#N/A,#N/A,FALSE,"현금";#N/A,#N/A,FALSE,"매출";#N/A,#N/A,FALSE,"원가";#N/A,#N/A,FALSE,"경영"}</definedName>
    <definedName name="애ㅓㄹ마약ㄻ">#REF!</definedName>
    <definedName name="야이씨밞ㅇ">#REF!</definedName>
    <definedName name="야이씰바랑러맒\">#REF!</definedName>
    <definedName name="야이콩순푸">#REF!</definedName>
    <definedName name="약식손익" hidden="1">{#N/A,#N/A,FALSE,"정공"}</definedName>
    <definedName name="약정수수료율_1년이내" localSheetId="13">#REF!</definedName>
    <definedName name="약정수수료율_1년이내">#REF!</definedName>
    <definedName name="약정수수료율_1년초과" localSheetId="13">#REF!</definedName>
    <definedName name="약정수수료율_1년초과">#REF!</definedName>
    <definedName name="약정잉자" hidden="1">{#N/A,#N/A,FALSE,"정공"}</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식" hidden="1">{"'10_03일자별'!$A$2:$H$31"}</definedName>
    <definedName name="양주군" localSheetId="6">#REF!</definedName>
    <definedName name="양주군">#REF!</definedName>
    <definedName name="양평군" localSheetId="6">#REF!</definedName>
    <definedName name="양평군">#REF!</definedName>
    <definedName name="어" hidden="1">{#N/A,#N/A,FALSE,"Sheet5"}</definedName>
    <definedName name="어갸ㅐㄷㅈ걺ㅇㄱㄻㅇㄹ">#REF!</definedName>
    <definedName name="어람ㅇ런ㅇ">#REF!</definedName>
    <definedName name="어랑" localSheetId="12" hidden="1">{#N/A,#N/A,FALSE,"BS";#N/A,#N/A,FALSE,"PL";#N/A,#N/A,FALSE,"처분";#N/A,#N/A,FALSE,"현금";#N/A,#N/A,FALSE,"매출";#N/A,#N/A,FALSE,"원가";#N/A,#N/A,FALSE,"경영"}</definedName>
    <definedName name="어랑" hidden="1">{#N/A,#N/A,FALSE,"BS";#N/A,#N/A,FALSE,"PL";#N/A,#N/A,FALSE,"처분";#N/A,#N/A,FALSE,"현금";#N/A,#N/A,FALSE,"매출";#N/A,#N/A,FALSE,"원가";#N/A,#N/A,FALSE,"경영"}</definedName>
    <definedName name="어랑ㄴ미앎ㄴㅇ">#REF!</definedName>
    <definedName name="어ㅏ리낭러ㅔㄴ" hidden="1">[176]LeadSchedule!#REF!</definedName>
    <definedName name="어ㅑㅐㅈㄷ럼럼">#REF!</definedName>
    <definedName name="얼얼ㅈㄷ걎ㄷㄱㄹㄹ">#REF!</definedName>
    <definedName name="얾ㅇㄴ럼ㄴ렆ㅊ밇">#REF!</definedName>
    <definedName name="업무보고용" hidden="1">{#N/A,#N/A,FALSE,"정공"}</definedName>
    <definedName name="업종" localSheetId="6">#REF!</definedName>
    <definedName name="업종">#REF!</definedName>
    <definedName name="업체4" localSheetId="12" hidden="1">{#N/A,#N/A,FALSE,"신청통보";#N/A,#N/A,FALSE,"기성확인서";#N/A,#N/A,FALSE,"기성내역서"}</definedName>
    <definedName name="업체4" hidden="1">{#N/A,#N/A,FALSE,"신청통보";#N/A,#N/A,FALSE,"기성확인서";#N/A,#N/A,FALSE,"기성내역서"}</definedName>
    <definedName name="업체자료삭제">[73]!업체자료삭제</definedName>
    <definedName name="없음" localSheetId="13">#REF!</definedName>
    <definedName name="없음">#REF!</definedName>
    <definedName name="여비">#REF!</definedName>
    <definedName name="여주군" localSheetId="6">#REF!</definedName>
    <definedName name="여주군">#REF!</definedName>
    <definedName name="연결총괄" localSheetId="13" hidden="1">#REF!</definedName>
    <definedName name="연결총괄" hidden="1">#REF!</definedName>
    <definedName name="연구소3" hidden="1">{"'표지'!$B$1:$H$20","'표지'!$B$7:$D$10"}</definedName>
    <definedName name="연구소동" hidden="1">{"'표지'!$B$1:$H$20","'표지'!$B$7:$D$10"}</definedName>
    <definedName name="연도" localSheetId="6">#REF!</definedName>
    <definedName name="연도">#REF!</definedName>
    <definedName name="연도별변제율">#REF!</definedName>
    <definedName name="연락처" localSheetId="6">#REF!</definedName>
    <definedName name="연락처" localSheetId="12">#REF!</definedName>
    <definedName name="연락처">#REF!</definedName>
    <definedName name="연령1">[174]기본입력정보!$J$52</definedName>
    <definedName name="연령2">[174]기본입력정보!$J$53</definedName>
    <definedName name="연령3">[174]기본입력정보!#REF!</definedName>
    <definedName name="연말">#REF!</definedName>
    <definedName name="연습" localSheetId="6">#REF!</definedName>
    <definedName name="연습">#REF!</definedName>
    <definedName name="연월차조서" localSheetId="6">#REF!</definedName>
    <definedName name="연월차조서">#REF!</definedName>
    <definedName name="연주얀" hidden="1">{#N/A,#N/A,FALSE,"정공"}</definedName>
    <definedName name="연천군" localSheetId="6">#REF!</definedName>
    <definedName name="연천군">#REF!</definedName>
    <definedName name="영남채권">#REF!</definedName>
    <definedName name="영농보상비" localSheetId="6">#REF!</definedName>
    <definedName name="영농보상비">#REF!</definedName>
    <definedName name="영업" localSheetId="6">#REF!</definedName>
    <definedName name="영업">#REF!</definedName>
    <definedName name="영업권" localSheetId="6">#REF!</definedName>
    <definedName name="영업권">#REF!</definedName>
    <definedName name="영업권조서" localSheetId="6">#REF!</definedName>
    <definedName name="영업권조서">#REF!</definedName>
    <definedName name="영업권조서2" localSheetId="6">#REF!</definedName>
    <definedName name="영업권조서2">#REF!</definedName>
    <definedName name="영업비_및_일반관리비추정" localSheetId="13">#REF!</definedName>
    <definedName name="영업비_및_일반관리비추정">#REF!</definedName>
    <definedName name="영업외" hidden="1">[253]추가예산!#REF!</definedName>
    <definedName name="영업외비용" hidden="1">{#N/A,#N/A,FALSE,"Aging Summary";#N/A,#N/A,FALSE,"Ratio Analysis";#N/A,#N/A,FALSE,"Test 120 Day Accts";#N/A,#N/A,FALSE,"Tickmarks"}</definedName>
    <definedName name="영업외비용_추정" localSheetId="13">#REF!</definedName>
    <definedName name="영업외비용_추정">#REF!</definedName>
    <definedName name="영업외수" hidden="1">[253]추가예산!#REF!</definedName>
    <definedName name="영업이익" hidden="1">{#N/A,#N/A,FALSE,"지침";#N/A,#N/A,FALSE,"환경분석";#N/A,#N/A,FALSE,"Sheet16"}</definedName>
    <definedName name="영업조서" localSheetId="6">#REF!</definedName>
    <definedName name="영업조서">#REF!</definedName>
    <definedName name="영업현금" hidden="1">{#N/A,#N/A,FALSE,"지침";#N/A,#N/A,FALSE,"환경분석";#N/A,#N/A,FALSE,"Sheet16"}</definedName>
    <definedName name="예1" hidden="1">{#N/A,#N/A,FALSE,"정공"}</definedName>
    <definedName name="예2" hidden="1">{#N/A,#N/A,FALSE,"정공"}</definedName>
    <definedName name="예3" hidden="1">{#N/A,#N/A,FALSE,"정공"}</definedName>
    <definedName name="預り保証金" hidden="1">{"'買掛金'!$J$6"}</definedName>
    <definedName name="예상" localSheetId="6" hidden="1">#REF!</definedName>
    <definedName name="예상" hidden="1">#REF!</definedName>
    <definedName name="예치보증" localSheetId="12" hidden="1">{"'분양원가'!$B$1:$F$113"}</definedName>
    <definedName name="예치보증" hidden="1">{"'분양원가'!$B$1:$F$113"}</definedName>
    <definedName name="예치보증금" localSheetId="12" hidden="1">{"'분양원가'!$B$1:$F$113"}</definedName>
    <definedName name="예치보증금" localSheetId="14" hidden="1">{"'분양원가'!$B$1:$F$113"}</definedName>
    <definedName name="예치보증금" hidden="1">{"'분양원가'!$B$1:$F$113"}</definedName>
    <definedName name="오" hidden="1">[149]실행철강하도!$A$1:$A$4</definedName>
    <definedName name="오산시" localSheetId="6">#REF!</definedName>
    <definedName name="오산시">#REF!</definedName>
    <definedName name="오성협" hidden="1">{#N/A,#N/A,TRUE,"Y생산";#N/A,#N/A,TRUE,"Y판매";#N/A,#N/A,TRUE,"Y총물량";#N/A,#N/A,TRUE,"Y능력";#N/A,#N/A,TRUE,"YKD"}</definedName>
    <definedName name="오오" hidden="1">{#N/A,#N/A,FALSE,"매출이익"}</definedName>
    <definedName name="옹진군" localSheetId="6">#REF!</definedName>
    <definedName name="옹진군">#REF!</definedName>
    <definedName name="옿ㄹ놓롷ㄹ" localSheetId="6">#REF!</definedName>
    <definedName name="옿ㄹ놓롷ㄹ">#REF!</definedName>
    <definedName name="완성주택현황" hidden="1">[254]대구은행!#REF!</definedName>
    <definedName name="완성진척">[255]배부기준!$D$6</definedName>
    <definedName name="왔" hidden="1">{#N/A,#N/A,FALSE,"Sheet5"}</definedName>
    <definedName name="왜이러는거냐...">#REF!</definedName>
    <definedName name="왜이러지" hidden="1">{#N/A,#N/A,FALSE,"BS";#N/A,#N/A,FALSE,"PL";#N/A,#N/A,FALSE,"처분";#N/A,#N/A,FALSE,"현금";#N/A,#N/A,FALSE,"매출";#N/A,#N/A,FALSE,"원가";#N/A,#N/A,FALSE,"경영"}</definedName>
    <definedName name="외매평가">#REF!</definedName>
    <definedName name="외상기일" localSheetId="6">#REF!</definedName>
    <definedName name="외상기일">#REF!</definedName>
    <definedName name="외상매출연령" hidden="1">{#N/A,#N/A,FALSE,"96매출보고현황"}</definedName>
    <definedName name="외주가공비">'[55]PAINT(JO)'!$B$6</definedName>
    <definedName name="외주공사">'[149]1.외주공사'!$B$4:$AN$39</definedName>
    <definedName name="외주자재비">'[55]PAINT(JO)'!$B$4</definedName>
    <definedName name="외화단기차입금AGILENT">'[18]#REF'!$A$192:$N$257</definedName>
    <definedName name="외화단기차입금DENKI">'[18]#REF'!$A$588:$N$653</definedName>
    <definedName name="외화단기차입금DUREL">'[18]#REF'!$A$324:$N$389</definedName>
    <definedName name="외화단기차입금HITACHI">'[18]#REF'!$A$654:$N$719</definedName>
    <definedName name="외화단기차입금HOSIDEN">'[18]#REF'!$A$720:$N$785</definedName>
    <definedName name="외화단기차입금MATSUSHITA">'[18]#REF'!$A$786:$N$851</definedName>
    <definedName name="외화단기차입금PARAMETRIC">'[18]#REF'!$A$258:$N$323</definedName>
    <definedName name="외화단기차입금PROTEK">'[18]#REF'!$A$390:$N$455</definedName>
    <definedName name="외화단기차입금SEIKO">'[18]#REF'!$A$852:$N$917</definedName>
    <definedName name="외화단기차입금SKYWORKS">'[18]#REF'!$A$456:$N$521</definedName>
    <definedName name="외화단기차입금TOKYODENPA">'[18]#REF'!$A$918:$N$983</definedName>
    <definedName name="외화단기차입금WWES">'[18]#REF'!$A$522:$N$587</definedName>
    <definedName name="외화단기차입금산업은행">'[18]#REF'!$A$4:$N$125</definedName>
    <definedName name="외화단기차입금신한은행">'[18]#REF'!$A$126:$N$191</definedName>
    <definedName name="외화보통예금기업외화">'[18]#REF'!$A$4:$N$250</definedName>
    <definedName name="외화보통예금신한외화">'[18]#REF'!$A$706:$N$948</definedName>
    <definedName name="외화보통예금주택은행">'[18]#REF'!$A$949:$N$1147</definedName>
    <definedName name="외화보통예금하나외화">'[18]#REF'!$A$251:$N$442</definedName>
    <definedName name="외화보통예금하나외화강서">'[18]#REF'!$A$1148:$N$1340</definedName>
    <definedName name="외화보통예금한빛외화">'[18]#REF'!$A$443:$N$705</definedName>
    <definedName name="외화외상매입금AGILENT">'[18]#REF'!$A$4785:$N$4920</definedName>
    <definedName name="외화외상매입금ALPHATECH">'[18]#REF'!$A$7620:$N$7685</definedName>
    <definedName name="외화외상매입금Britestone">'[18]#REF'!$A$531:$N$659</definedName>
    <definedName name="외화외상매입금COILCRAFT">'[18]#REF'!$A$4:$N$133</definedName>
    <definedName name="외화외상매입금CONEXANT">'[18]#REF'!$A$1640:$N$1775</definedName>
    <definedName name="외화외상매입금DAISHINKUCORP">'[18]#REF'!$A$2404:$N$2527</definedName>
    <definedName name="외화외상매입금DENKI">'[18]#REF'!$A$2912:$N$3038</definedName>
    <definedName name="외화외상매입금DUREL">'[18]#REF'!$A$406:$N$530</definedName>
    <definedName name="외화외상매입금EUPULS">'[18]#REF'!$A$3397:$N$3525</definedName>
    <definedName name="외화외상매입금FUJITSHMEDIADEUCES">'[18]#REF'!$A$3039:$N$3148</definedName>
    <definedName name="외화외상매입금FUJITSU">'[18]#REF'!$A$275:$N$405</definedName>
    <definedName name="외화외상매입금FUJITSUMEDIA">'[18]#REF'!$A$1776:$N$1901</definedName>
    <definedName name="외화외상매입금GIGAFIANELEC">'[18]#REF'!$A$7686:$N$7751</definedName>
    <definedName name="외화외상매입금HARVATEK">'[18]#REF'!$A$2528:$N$2651</definedName>
    <definedName name="외화외상매입금HITACH">'[18]#REF'!$A$2652:$N$2782</definedName>
    <definedName name="외화외상매입금HOSIDEN">'[18]#REF'!$A$5721:$N$5855</definedName>
    <definedName name="외화외상매입금HOSIDENCOR">'[18]#REF'!$A$6789:$N$6922</definedName>
    <definedName name="외화외상매입금J.S.T">'[18]#REF'!$A$5586:$N$5720</definedName>
    <definedName name="외화외상매입금KAGA">'[18]#REF'!$A$7179:$M$7300</definedName>
    <definedName name="외화외상매입금KW">'[18]#REF'!$A$660:$N$781</definedName>
    <definedName name="외화외상매입금MATSUO">'[18]#REF'!$A$7301:$N$7408</definedName>
    <definedName name="외화외상매입금MATSUSHITA">'[18]#REF'!$A$6399:$N$6520</definedName>
    <definedName name="외화외상매입금MEMEC">'[18]#REF'!$A$3526:$N$3649</definedName>
    <definedName name="외화외상매입금MICREL">'[18]#REF'!$A$3272:$N$3396</definedName>
    <definedName name="외화외상매입금MICRO">'[18]#REF'!$A$5316:$N$5450</definedName>
    <definedName name="외화외상매입금Myungse">'[18]#REF'!$A$782:$N$904</definedName>
    <definedName name="외화외상매입금NIHON">'[18]#REF'!$A$4921:$N$5055</definedName>
    <definedName name="외화외상매입금PROTEX">'[18]#REF'!$A$2025:$N$2148</definedName>
    <definedName name="외화외상매입금RACAL">'[18]#REF'!$A$3650:$N$3772</definedName>
    <definedName name="외화외상매입금SAWTEK">'[18]#REF'!$A$4649:$N$4784</definedName>
    <definedName name="외화외상매입금SCHMIDT">'[18]#REF'!$A$2274:$N$2403</definedName>
    <definedName name="외화외상매입금SEIKO">'[18]#REF'!$A$3149:$N$3271</definedName>
    <definedName name="외화외상매입금SELKO">'[18]#REF'!$A$3898:$N$4021</definedName>
    <definedName name="외화외상매입금SHARP">'[18]#REF'!$A$1500:$N$1639</definedName>
    <definedName name="외화외상매입금SILVERICOLTD">'[18]#REF'!$A$6923:$N$7056</definedName>
    <definedName name="외화외상매입금SKYWORKS">'[18]#REF'!$A$7409:$N$7542</definedName>
    <definedName name="외화외상매입금SPIRENT">'[18]#REF'!$A$5992:$N$6127</definedName>
    <definedName name="외화외상매입금SUNGJUN">'[18]#REF'!$A$5451:$N$5585</definedName>
    <definedName name="외화외상매입금TECHNO">'[18]#REF'!$A$5191:$N$5315</definedName>
    <definedName name="외화외상매입금TECHNOSILICON">'[18]#REF'!$A$6128:$N$6261</definedName>
    <definedName name="외화외상매입금THALES">'[18]#REF'!$A$2783:$N$2911</definedName>
    <definedName name="외화외상매입금TNSTECHNOLOGIES">'[18]#REF'!$A$6521:$N$6654</definedName>
    <definedName name="외화외상매입금TOKYO">'[18]#REF'!$A$134:$N$274</definedName>
    <definedName name="외화외상매입금WWESINDUSTRIES">'[18]#REF'!$A$7554:$N$7685</definedName>
    <definedName name="외화외상매입금YUTAKAELECTRON">'[18]#REF'!$A$7057:$N$7178</definedName>
    <definedName name="외화외상매입금닷텍">'[18]#REF'!$A$2149:$N$2273</definedName>
    <definedName name="외화외상매입금삼성전기">'[18]#REF'!$A$1030:$N$1155</definedName>
    <definedName name="외화외상매입금삼양전자">'[18]#REF'!$A$6262:$N$6398</definedName>
    <definedName name="외화외상매입금세미플러스">'[18]#REF'!$A$905:$N$1029</definedName>
    <definedName name="외화외상매입금스탠더드">'[18]#REF'!$A$1288:$N$1499</definedName>
    <definedName name="외화외상매입금아이티디">'[18]#REF'!$A$4146:$N$4273</definedName>
    <definedName name="외화외상매입금알파전자">'[18]#REF'!$A$7818:$N$7883</definedName>
    <definedName name="외화외상매입금웰콤">'[18]#REF'!$A$4022:$N$4145</definedName>
    <definedName name="외화외상매입금윈트로닉스">'[18]#REF'!$A$4274:$N$4398</definedName>
    <definedName name="외화외상매입금이너텍">'[18]#REF'!$A$7752:$N$7817</definedName>
    <definedName name="외화외상매입금일지텔레콤">'[18]#REF'!$A$4399:$N$4523</definedName>
    <definedName name="외화외상매입금창남무역">'[18]#REF'!$A$6655:$N$6788</definedName>
    <definedName name="외화외상매입금케이이씨">'[18]#REF'!$A$5856:$N$5991</definedName>
    <definedName name="외화외상매입금코젠텍">'[18]#REF'!$A$1902:$N$2024</definedName>
    <definedName name="외화외상매입금퀄컴">'[18]#REF'!$A$7884:$N$7949</definedName>
    <definedName name="외화외상매입금티비케이">'[18]#REF'!$A$1156:$N$1287</definedName>
    <definedName name="외화외상매입금플러스">'[18]#REF'!$A$4524:$N$4648</definedName>
    <definedName name="외화외상매입금한국동양유전">'[18]#REF'!$A$3773:$N$3897</definedName>
    <definedName name="외화외상매출금BANEX">'[18]#REF'!$A$256:$N$453</definedName>
    <definedName name="외화외상매출금INFONET">'[18]#REF'!$A$842:$N$1039</definedName>
    <definedName name="외화외상매출금PROGRESSIVE">'[18]#REF'!$A$454:$N$648</definedName>
    <definedName name="외화외상매출금RMG">'[18]#REF'!$A$4:$N$255</definedName>
    <definedName name="외화외상매출금웨스텍코리아">'[18]#REF'!$A$1040:$N$1233</definedName>
    <definedName name="외화외상매출금테라테크">'[18]#REF'!$A$649:$N$841</definedName>
    <definedName name="외화장기차입금산업은행">'[18]#REF'!$A$4:$N$125</definedName>
    <definedName name="외화환차" hidden="1">{#N/A,#N/A,FALSE,"정공"}</definedName>
    <definedName name="외화환차1" hidden="1">{#N/A,#N/A,FALSE,"정공"}</definedName>
    <definedName name="외환담보">#REF!</definedName>
    <definedName name="외환은행상환" localSheetId="6">#REF!</definedName>
    <definedName name="외환은행상환">#REF!</definedName>
    <definedName name="외환채권">#REF!</definedName>
    <definedName name="요약" localSheetId="12" hidden="1">{"'10_03일자별'!$A$2:$H$31"}</definedName>
    <definedName name="요약" localSheetId="14" hidden="1">{"'10_03일자별'!$A$2:$H$31"}</definedName>
    <definedName name="요약" hidden="1">{"'10_03일자별'!$A$2:$H$31"}</definedName>
    <definedName name="요약3" hidden="1">{#N/A,#N/A,FALSE,"정공"}</definedName>
    <definedName name="요약5" hidden="1">{#N/A,#N/A,FALSE,"정공"}</definedName>
    <definedName name="요약BS">[41]항목별!#REF!</definedName>
    <definedName name="요약총괄" hidden="1">{#N/A,#N/A,FALSE,"정공"}</definedName>
    <definedName name="요항" localSheetId="6">#REF!</definedName>
    <definedName name="요항">#REF!</definedName>
    <definedName name="용인시" localSheetId="6">#REF!</definedName>
    <definedName name="용인시">#REF!</definedName>
    <definedName name="우" localSheetId="6">#REF!</definedName>
    <definedName name="우">#REF!</definedName>
    <definedName name="우강농협" localSheetId="6">#REF!</definedName>
    <definedName name="우강농협">#REF!</definedName>
    <definedName name="우편번호" localSheetId="6">#REF!</definedName>
    <definedName name="우편번호">#REF!</definedName>
    <definedName name="운반">#REF!</definedName>
    <definedName name="운반비합계">[173]준공정산!#REF!</definedName>
    <definedName name="운송">#REF!</definedName>
    <definedName name="운영" hidden="1">{#N/A,#N/A,FALSE,"Sheet5"}</definedName>
    <definedName name="운영기간중이자율_타인" localSheetId="13">#REF!</definedName>
    <definedName name="운영기간중이자율_타인">#REF!</definedName>
    <definedName name="운영비증가율">[29]기준정보!$B$9</definedName>
    <definedName name="운용리스" hidden="1">{"'매출'!$A$1:$I$22"}</definedName>
    <definedName name="운용리스1" hidden="1">{"'매출'!$A$1:$I$22"}</definedName>
    <definedName name="움">[256]표건!#REF!</definedName>
    <definedName name="원">[193]기본가정!$A$5</definedName>
    <definedName name="원가관리라" hidden="1">{#N/A,#N/A,FALSE,"정공"}</definedName>
    <definedName name="원가적용" hidden="1">{#N/A,#N/A,FALSE,"정공"}</definedName>
    <definedName name="원가절감계획대실적">[257]실적관리!$A$1</definedName>
    <definedName name="원계획대비" hidden="1">{#N/A,#N/A,FALSE,"지침";#N/A,#N/A,FALSE,"환경분석";#N/A,#N/A,FALSE,"Sheet16"}</definedName>
    <definedName name="원금잔액">#REF!</definedName>
    <definedName name="원남내역" hidden="1">[258]실행철강하도!$A$1:$A$4</definedName>
    <definedName name="원본2" hidden="1">#REF!</definedName>
    <definedName name="원부자재비" localSheetId="6">'[55]PAINT(JO)'!#REF!</definedName>
    <definedName name="원부자재비">'[55]PAINT(JO)'!#REF!</definedName>
    <definedName name="원재료">#REF!</definedName>
    <definedName name="원재료수불총괄">[259]KA011205!$A$3:$J$1639</definedName>
    <definedName name="원재료총괄">[259]KA011205!$A$3:$J$1639</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[84]여비교통비지출품의서!$J$7</definedName>
    <definedName name="월_판매" localSheetId="13">#REF!</definedName>
    <definedName name="월_판매">#REF!</definedName>
    <definedName name="월1">#REF!</definedName>
    <definedName name="월말">#REF!</definedName>
    <definedName name="월변제1">#REF!</definedName>
    <definedName name="월변제합1">[260]변제계획안!$R$118</definedName>
    <definedName name="월별" hidden="1">{"'10_03일자별'!$A$2:$H$31"}</definedName>
    <definedName name="월별원가절감상세" hidden="1">{#N/A,#N/A,FALSE,"정공"}</definedName>
    <definedName name="월인력현황" localSheetId="6">#REF!</definedName>
    <definedName name="월인력현황">#REF!</definedName>
    <definedName name="월평가소">#REF!</definedName>
    <definedName name="월평생계">#REF!</definedName>
    <definedName name="월평수입">#REF!</definedName>
    <definedName name="위치" localSheetId="6">#REF!</definedName>
    <definedName name="위치">#REF!</definedName>
    <definedName name="유2" hidden="1">{#N/A,#N/A,FALSE,"BS";#N/A,#N/A,FALSE,"PL";#N/A,#N/A,FALSE,"A";#N/A,#N/A,FALSE,"B";#N/A,#N/A,FALSE,"B1";#N/A,#N/A,FALSE,"C";#N/A,#N/A,FALSE,"C1";#N/A,#N/A,FALSE,"C2";#N/A,#N/A,FALSE,"D";#N/A,#N/A,FALSE,"E";#N/A,#N/A,FALSE,"F";#N/A,#N/A,FALSE,"AA";#N/A,#N/A,FALSE,"BB";#N/A,#N/A,FALSE,"CC";#N/A,#N/A,FALSE,"DD";#N/A,#N/A,FALSE,"EE";#N/A,#N/A,FALSE,"FF";#N/A,#N/A,FALSE,"PL10";#N/A,#N/A,FALSE,"PL20";#N/A,#N/A,FALSE,"PL30"}</definedName>
    <definedName name="유가00">#REF!</definedName>
    <definedName name="유가증권"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성"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형" hidden="1">{#N/A,#N/A,FALSE,"Sheet5"}</definedName>
    <definedName name="유형자산" hidden="1">[261]비품!#REF!</definedName>
    <definedName name="유화처분" hidden="1">{#N/A,#N/A,FALSE,"매출이익"}</definedName>
    <definedName name="유효" hidden="1">[262]제조원가!#REF!</definedName>
    <definedName name="유ㅠㅠ">#REF!</definedName>
    <definedName name="율">[263]집계가변치!$B$1</definedName>
    <definedName name="으" localSheetId="6" hidden="1">#REF!</definedName>
    <definedName name="으" hidden="1">#REF!</definedName>
    <definedName name="을지">[264]기성내역!$A$2:$K$1601</definedName>
    <definedName name="의2" localSheetId="6" hidden="1">#REF!</definedName>
    <definedName name="의2" hidden="1">#REF!</definedName>
    <definedName name="의견" localSheetId="6">#REF!</definedName>
    <definedName name="의견">#REF!</definedName>
    <definedName name="의견11" localSheetId="6">#REF!</definedName>
    <definedName name="의견11">#REF!</definedName>
    <definedName name="의견2" localSheetId="6">#REF!</definedName>
    <definedName name="의견2">#REF!</definedName>
    <definedName name="의견란2" localSheetId="6" hidden="1">#REF!</definedName>
    <definedName name="의견란2" hidden="1">#REF!</definedName>
    <definedName name="의뢰인">[203]이름표!$B$4</definedName>
    <definedName name="의뢰일자" localSheetId="6">#REF!</definedName>
    <definedName name="의뢰일자">#REF!</definedName>
    <definedName name="의뢰처" localSheetId="6">[212]이름표!#REF!</definedName>
    <definedName name="의뢰처">[212]이름표!#REF!</definedName>
    <definedName name="의왕시" localSheetId="6">#REF!</definedName>
    <definedName name="의왕시">#REF!</definedName>
    <definedName name="의왕시청" localSheetId="6">#REF!</definedName>
    <definedName name="의왕시청">#REF!</definedName>
    <definedName name="의정부시" localSheetId="6">#REF!</definedName>
    <definedName name="의정부시">#REF!</definedName>
    <definedName name="이" localSheetId="6">#REF!</definedName>
    <definedName name="이">#REF!</definedName>
    <definedName name="이근우" hidden="1">{#N/A,#N/A,FALSE,"BS";#N/A,#N/A,FALSE,"PL";#N/A,#N/A,FALSE,"처분";#N/A,#N/A,FALSE,"현금";#N/A,#N/A,FALSE,"매출";#N/A,#N/A,FALSE,"원가";#N/A,#N/A,FALSE,"경영"}</definedName>
    <definedName name="이대호" hidden="1">{#N/A,#N/A,FALSE,"Sheet5"}</definedName>
    <definedName name="이동" hidden="1">{#N/A,#N/A,FALSE,"을지 (4)";#N/A,#N/A,FALSE,"을지 (5)";#N/A,#N/A,FALSE,"을지 (6)"}</definedName>
    <definedName name="이동MACRO.매출총이익율구하기MACRO">[20]!이동MACRO.매출총이익율구하기MACRO</definedName>
    <definedName name="이런" hidden="1">{"'보고양식'!$A$58:$K$111"}</definedName>
    <definedName name="이르">#REF!</definedName>
    <definedName name="이름" localSheetId="6">#REF!</definedName>
    <definedName name="이름">#REF!</definedName>
    <definedName name="이름을위해" localSheetId="6">#REF!</definedName>
    <definedName name="이름을위해">#REF!</definedName>
    <definedName name="이름표" localSheetId="6">#REF!</definedName>
    <definedName name="이름표">#REF!</definedName>
    <definedName name="이명철" hidden="1">{#N/A,#N/A,FALSE,"인원";#N/A,#N/A,FALSE,"비용2";#N/A,#N/A,FALSE,"비용1";#N/A,#N/A,FALSE,"비용";#N/A,#N/A,FALSE,"보증2";#N/A,#N/A,FALSE,"보증1";#N/A,#N/A,FALSE,"보증";#N/A,#N/A,FALSE,"손익1";#N/A,#N/A,FALSE,"손익";#N/A,#N/A,FALSE,"부서별매출";#N/A,#N/A,FALSE,"매출"}</definedName>
    <definedName name="이상">#REF!</definedName>
    <definedName name="이슈" hidden="1">{#N/A,#N/A,FALSE,"지침";#N/A,#N/A,FALSE,"환경분석";#N/A,#N/A,FALSE,"Sheet16"}</definedName>
    <definedName name="이연법인세" hidden="1">#REF!</definedName>
    <definedName name="이연법인세1" hidden="1">[265]시산표!#REF!</definedName>
    <definedName name="이윤">#REF!</definedName>
    <definedName name="利潤">#REF!</definedName>
    <definedName name="이이잉" hidden="1">#REF!</definedName>
    <definedName name="이익" localSheetId="6">[167]WPL!#REF!</definedName>
    <definedName name="이익">[167]WPL!#REF!</definedName>
    <definedName name="이익잉여금" hidden="1">[266]조정명세서!#REF!</definedName>
    <definedName name="이자산입여부" localSheetId="6">#REF!</definedName>
    <definedName name="이자산입여부">#REF!</definedName>
    <definedName name="이재범" localSheetId="12" hidden="1">{"'분양원가'!$B$1:$F$113"}</definedName>
    <definedName name="이재범" localSheetId="14" hidden="1">{"'분양원가'!$B$1:$F$113"}</definedName>
    <definedName name="이재범" hidden="1">{"'분양원가'!$B$1:$F$113"}</definedName>
    <definedName name="이종환" hidden="1">{#N/A,#N/A,FALSE,"Sheet5"}</definedName>
    <definedName name="이천급여표">'[266]2000성과급'!$B$7:$K$15</definedName>
    <definedName name="이천시" localSheetId="6">#REF!</definedName>
    <definedName name="이천시">#REF!</definedName>
    <definedName name="이혜진" localSheetId="12" hidden="1">{"'분양원가'!$B$1:$F$113"}</definedName>
    <definedName name="이혜진" localSheetId="14" hidden="1">{"'분양원가'!$B$1:$F$113"}</definedName>
    <definedName name="이혜진" hidden="1">{"'분양원가'!$B$1:$F$113"}</definedName>
    <definedName name="이ㅓㄺ뱀딪ㄱ러먀ㅣㄴㅇㄹ">#REF!</definedName>
    <definedName name="익금산입" localSheetId="6">#REF!</definedName>
    <definedName name="익금산입">#REF!</definedName>
    <definedName name="인건비상승률" localSheetId="13">#REF!</definedName>
    <definedName name="인건비상승률">#REF!</definedName>
    <definedName name="인공" localSheetId="6">#REF!</definedName>
    <definedName name="인공">#REF!</definedName>
    <definedName name="인근지가변동" localSheetId="6">#REF!</definedName>
    <definedName name="인근지가변동">#REF!</definedName>
    <definedName name="인당월평균비용" localSheetId="6">[192]분석!#REF!</definedName>
    <definedName name="인당월평균비용">[192]분석!#REF!</definedName>
    <definedName name="인쇄01">#REF!</definedName>
    <definedName name="인쇄02">#REF!</definedName>
    <definedName name="인쇄03">#REF!</definedName>
    <definedName name="인쇄04">'[267]차량(구)'!$1:$3</definedName>
    <definedName name="인쇄05">#REF!</definedName>
    <definedName name="인쇄범위">#REF!</definedName>
    <definedName name="인쇄영역">#REF!</definedName>
    <definedName name="인쇄영역2">#REF!</definedName>
    <definedName name="인쇄제목">#REF!</definedName>
    <definedName name="인원">#REF!</definedName>
    <definedName name="인원계">[183]보조부문비배부!$B$76</definedName>
    <definedName name="인정이자율">[95]inputarea_ref!$R$5</definedName>
    <definedName name="인정이자율1">[95]inputarea_ref!$R$5</definedName>
    <definedName name="인정이자율2" localSheetId="6">#REF!</definedName>
    <definedName name="인정이자율2">#REF!</definedName>
    <definedName name="인정이자율99" localSheetId="6">#REF!</definedName>
    <definedName name="인정이자율99">#REF!</definedName>
    <definedName name="인천시" localSheetId="6">#REF!</definedName>
    <definedName name="인천시">#REF!</definedName>
    <definedName name="일" hidden="1">[149]실행철강하도!$A$1:$A$4</definedName>
    <definedName name="일1">#REF!</definedName>
    <definedName name="일련번호">#REF!</definedName>
    <definedName name="일반" localSheetId="6">#REF!</definedName>
    <definedName name="일반">#REF!</definedName>
    <definedName name="一般管理" hidden="1">{"'買掛金'!$J$6"}</definedName>
    <definedName name="일반관리비">#REF!</definedName>
    <definedName name="一般管理費">#REF!</definedName>
    <definedName name="일반급여">[237]일반급여!$A$2:$C$325</definedName>
    <definedName name="일반분" localSheetId="6">#REF!</definedName>
    <definedName name="일반분">#REF!</definedName>
    <definedName name="일반현장" localSheetId="6">#REF!</definedName>
    <definedName name="일반현장">#REF!</definedName>
    <definedName name="일월공정">[185]월건별!A1</definedName>
    <definedName name="일의01">[106]직노!#REF!</definedName>
    <definedName name="일일일" localSheetId="6">#REF!</definedName>
    <definedName name="일일일">#REF!</definedName>
    <definedName name="일자01">[174]기본입력정보!$I$34</definedName>
    <definedName name="일자03">[174]기본입력정보!$I$36</definedName>
    <definedName name="일자04">[174]기본입력정보!$I$37</definedName>
    <definedName name="일자05">[174]기본입력정보!$I$38</definedName>
    <definedName name="일자06">[174]기본입력정보!$I$39</definedName>
    <definedName name="일자07">[174]기본입력정보!$I$40</definedName>
    <definedName name="일자08">[174]기본입력정보!$I$41</definedName>
    <definedName name="일정97" hidden="1">#REF!</definedName>
    <definedName name="임대2" localSheetId="6">#REF!</definedName>
    <definedName name="임대2">#REF!</definedName>
    <definedName name="임대사항" localSheetId="6">[268]변수!#REF!</definedName>
    <definedName name="임대사항">[268]변수!#REF!</definedName>
    <definedName name="임대상황" localSheetId="6">[268]변수!#REF!</definedName>
    <definedName name="임대상황">[268]변수!#REF!</definedName>
    <definedName name="임동원" hidden="1">{#N/A,#N/A,FALSE,"정공"}</definedName>
    <definedName name="임시" localSheetId="6">#REF!</definedName>
    <definedName name="임시">#REF!</definedName>
    <definedName name="임야" localSheetId="6">#REF!</definedName>
    <definedName name="임야">#REF!</definedName>
    <definedName name="임정은" hidden="1">{#N/A,#N/A,FALSE,"Sheet5"}</definedName>
    <definedName name="임차" localSheetId="12" hidden="1">{"'분양원가'!$B$1:$F$113"}</definedName>
    <definedName name="임차" localSheetId="14" hidden="1">{"'분양원가'!$B$1:$F$113"}</definedName>
    <definedName name="임차" hidden="1">{"'분양원가'!$B$1:$F$113"}</definedName>
    <definedName name="임차2" localSheetId="12" hidden="1">{"'분양원가'!$B$1:$F$113"}</definedName>
    <definedName name="임차2" localSheetId="14" hidden="1">{"'분양원가'!$B$1:$F$113"}</definedName>
    <definedName name="임차2" hidden="1">{"'분양원가'!$B$1:$F$113"}</definedName>
    <definedName name="입사">[269]년차!$L$236:$N$778</definedName>
    <definedName name="입찰금액안" hidden="1">[270]집계표!#REF!</definedName>
    <definedName name="잉여" hidden="1">{#N/A,#N/A,FALSE,"Aging Summary";#N/A,#N/A,FALSE,"Ratio Analysis";#N/A,#N/A,FALSE,"Test 120 Day Accts";#N/A,#N/A,FALSE,"Tickmarks"}</definedName>
    <definedName name="ㅈ" hidden="1">{#N/A,#N/A,FALSE,"Aging Summary";#N/A,#N/A,FALSE,"Ratio Analysis";#N/A,#N/A,FALSE,"Test 120 Day Accts";#N/A,#N/A,FALSE,"Tickmarks"}</definedName>
    <definedName name="ㅈ거" localSheetId="6">#REF!</definedName>
    <definedName name="ㅈ거">#REF!</definedName>
    <definedName name="ㅈㄷㄱㅈㄱㄷㅈㄱㅈ" hidden="1">{#N/A,#N/A,FALSE,"P.C.B"}</definedName>
    <definedName name="ㅈㄷㄹ">'[18]#REF'!$A$1:$E$75</definedName>
    <definedName name="ㅈㄷㅈㄷㄱㄷ" hidden="1">#REF!</definedName>
    <definedName name="ㅈㅂㄷㅈㄷㄹㄷㅈ" localSheetId="6">#REF!</definedName>
    <definedName name="ㅈㅂㄷㅈㄷㄹㄷㅈ">#REF!</definedName>
    <definedName name="ㅈㅂㄹㄹㅇㅁ" localSheetId="6">#REF!</definedName>
    <definedName name="ㅈㅂㄹㄹㅇㅁ">#REF!</definedName>
    <definedName name="ㅈㅂㄹㅈㄷㄹ" localSheetId="6">#REF!</definedName>
    <definedName name="ㅈㅂㄹㅈㄷㄹ">#REF!</definedName>
    <definedName name="ㅈㅇㅈㅇㅈㅇ" hidden="1">{#N/A,#N/A,FALSE,"A장";#N/A,#N/A,FALSE,"B장"}</definedName>
    <definedName name="ㅈㅈ" hidden="1">{#N/A,#N/A,FALSE,"을지 (4)";#N/A,#N/A,FALSE,"을지 (5)";#N/A,#N/A,FALSE,"을지 (6)"}</definedName>
    <definedName name="ㅈㅈㅈ" localSheetId="12" hidden="1">{"'10_03일자별'!$A$2:$H$31"}</definedName>
    <definedName name="ㅈㅈㅈ" localSheetId="14" hidden="1">{"'10_03일자별'!$A$2:$H$31"}</definedName>
    <definedName name="ㅈㅈㅈ" hidden="1">{"'10_03일자별'!$A$2:$H$31"}</definedName>
    <definedName name="자" localSheetId="6">#REF!</definedName>
    <definedName name="자">#REF!</definedName>
    <definedName name="자금">#REF!</definedName>
    <definedName name="자금수지_00"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비용_인정이자" localSheetId="13">#REF!</definedName>
    <definedName name="자기자본비용_인정이자">#REF!</definedName>
    <definedName name="자료받기">[73]!자료받기</definedName>
    <definedName name="자본" hidden="1">{#N/A,#N/A,FALSE,"Aging Summary";#N/A,#N/A,FALSE,"Ratio Analysis";#N/A,#N/A,FALSE,"Test 120 Day Accts";#N/A,#N/A,FALSE,"Tickmarks"}</definedName>
    <definedName name="자본금" hidden="1">{#N/A,#N/A,FALSE,"정공"}</definedName>
    <definedName name="자본방" hidden="1">{#N/A,#N/A,FALSE,"Aging Summary";#N/A,#N/A,FALSE,"Ratio Analysis";#N/A,#N/A,FALSE,"Test 120 Day Accts";#N/A,#N/A,FALSE,"Tickmarks"}</definedName>
    <definedName name="자본지출" localSheetId="6">#REF!</definedName>
    <definedName name="자본지출">#REF!</definedName>
    <definedName name="자산금액">[174]조사보고서!$L$381</definedName>
    <definedName name="자산수정">[174]조사보고서!$K$410</definedName>
    <definedName name="자영월평수입">#REF!</definedName>
    <definedName name="자자ㅏㅈ자" hidden="1">#REF!</definedName>
    <definedName name="자재" localSheetId="12" hidden="1">{#N/A,#N/A,FALSE,"결의서";#N/A,#N/A,FALSE,"내역서";#N/A,#N/A,FALSE,"도급예상";#N/A,#N/A,FALSE,"시방서"}</definedName>
    <definedName name="자재" hidden="1">{#N/A,#N/A,FALSE,"결의서";#N/A,#N/A,FALSE,"내역서";#N/A,#N/A,FALSE,"도급예상";#N/A,#N/A,FALSE,"시방서"}</definedName>
    <definedName name="자재전화" localSheetId="12" hidden="1">{#N/A,#N/A,FALSE,"신청통보";#N/A,#N/A,FALSE,"기성확인서";#N/A,#N/A,FALSE,"기성내역서"}</definedName>
    <definedName name="자재전화" hidden="1">{#N/A,#N/A,FALSE,"신청통보";#N/A,#N/A,FALSE,"기성확인서";#N/A,#N/A,FALSE,"기성내역서"}</definedName>
    <definedName name="자진" localSheetId="6" hidden="1">#REF!</definedName>
    <definedName name="자진" hidden="1">#REF!</definedName>
    <definedName name="작성일자" localSheetId="6">#REF!</definedName>
    <definedName name="작성일자">#REF!</definedName>
    <definedName name="작성조서" hidden="1">{#N/A,#N/A,FALSE,"BS";#N/A,#N/A,FALSE,"PL";#N/A,#N/A,FALSE,"처분";#N/A,#N/A,FALSE,"현금";#N/A,#N/A,FALSE,"매출";#N/A,#N/A,FALSE,"원가";#N/A,#N/A,FALSE,"경영"}</definedName>
    <definedName name="작업1">'[271]7.적용수량'!#REF!</definedName>
    <definedName name="작업10">'[271]7.적용수량'!#REF!</definedName>
    <definedName name="작업11">'[271]7.적용수량'!#REF!</definedName>
    <definedName name="작업12">'[271]7.적용수량'!#REF!</definedName>
    <definedName name="작업2">'[271]7.적용수량'!#REF!</definedName>
    <definedName name="작업3">'[271]7.적용수량'!#REF!</definedName>
    <definedName name="작업4">'[271]7.적용수량'!#REF!</definedName>
    <definedName name="작업5">'[271]7.적용수량'!#REF!</definedName>
    <definedName name="작업6">'[271]7.적용수량'!#REF!</definedName>
    <definedName name="작업7">'[271]7.적용수량'!#REF!</definedName>
    <definedName name="작업8">'[271]7.적용수량'!#REF!</definedName>
    <definedName name="작업9">'[271]7.적용수량'!#REF!</definedName>
    <definedName name="작업일수">'[271]7.적용수량'!#REF!</definedName>
    <definedName name="잔" localSheetId="6">'[144]98지급계획'!#REF!</definedName>
    <definedName name="잔">'[144]98지급계획'!#REF!</definedName>
    <definedName name="잔가율" localSheetId="6">#REF!</definedName>
    <definedName name="잔가율">#REF!</definedName>
    <definedName name="잔다르크" hidden="1">{#N/A,#N/A,FALSE,"정공"}</definedName>
    <definedName name="잔액" hidden="1">#REF!</definedName>
    <definedName name="雑費" hidden="1">{"'買掛金'!$J$6"}</definedName>
    <definedName name="잡자재S" localSheetId="6">#REF!</definedName>
    <definedName name="잡자재S">#REF!</definedName>
    <definedName name="장기환산평가">#REF!</definedName>
    <definedName name="장단">[124]실적관리!$A$1</definedName>
    <definedName name="장단계획">'[197]45,46'!#REF!</definedName>
    <definedName name="장단수출">#REF!</definedName>
    <definedName name="長島" hidden="1">{"'買掛金'!$J$6"}</definedName>
    <definedName name="재">NA()</definedName>
    <definedName name="재고" localSheetId="13">#REF!</definedName>
    <definedName name="재고">#REF!</definedName>
    <definedName name="재고1" localSheetId="13">#REF!</definedName>
    <definedName name="재고1">#REF!</definedName>
    <definedName name="재고자산" hidden="1">{"'분양원가'!$B$1:$F$113"}</definedName>
    <definedName name="재고자산이자최종" localSheetId="12" hidden="1">{"'분양원가'!$B$1:$F$113"}</definedName>
    <definedName name="재고자산이자최종" hidden="1">{"'분양원가'!$B$1:$F$113"}</definedName>
    <definedName name="재공포함" hidden="1">{#N/A,#N/A,FALSE,"Sheet5"}</definedName>
    <definedName name="재단변제">[202]참고!$E$29</definedName>
    <definedName name="재료" hidden="1">{#N/A,#N/A,FALSE,"Sheet5"}</definedName>
    <definedName name="材料費">#REF!</definedName>
    <definedName name="재료비계">#REF!</definedName>
    <definedName name="재무계정">#REF!</definedName>
    <definedName name="재무제표">#N/A</definedName>
    <definedName name="재판관">#REF!</definedName>
    <definedName name="재판일">#REF!</definedName>
    <definedName name="재평가일" localSheetId="6">#REF!</definedName>
    <definedName name="재평가일">#REF!</definedName>
    <definedName name="재평가조정" localSheetId="6">#REF!</definedName>
    <definedName name="재평가조정">#REF!</definedName>
    <definedName name="재평가지수" localSheetId="6">#REF!</definedName>
    <definedName name="재평가지수">#REF!</definedName>
    <definedName name="쟏걺ㄴㅇ럼">#REF!</definedName>
    <definedName name="저1" hidden="1">{#N/A,#N/A,FALSE,"정공"}</definedName>
    <definedName name="저2" hidden="1">{#N/A,#N/A,FALSE,"정공"}</definedName>
    <definedName name="저장">[73]!저장</definedName>
    <definedName name="저장1" hidden="1">{#N/A,#N/A,FALSE,"Sheet5"}</definedName>
    <definedName name="저장2" hidden="1">{#N/A,#N/A,FALSE,"Sheet5"}</definedName>
    <definedName name="저장품" localSheetId="12" hidden="1">{"'분양원가'!$B$1:$F$113"}</definedName>
    <definedName name="저장품" localSheetId="14" hidden="1">{"'분양원가'!$B$1:$F$113"}</definedName>
    <definedName name="저장품" hidden="1">{"'분양원가'!$B$1:$F$113"}</definedName>
    <definedName name="저장품수불" hidden="1">{#N/A,#N/A,FALSE,"Sheet5"}</definedName>
    <definedName name="저촉" localSheetId="6">#REF!</definedName>
    <definedName name="저촉">#REF!</definedName>
    <definedName name="적도" hidden="1">{#N/A,#N/A,TRUE,"Y생산";#N/A,#N/A,TRUE,"Y판매";#N/A,#N/A,TRUE,"Y총물량";#N/A,#N/A,TRUE,"Y능력";#N/A,#N/A,TRUE,"YKD"}</definedName>
    <definedName name="적용비율" localSheetId="6">'[85]2000년'!#REF!</definedName>
    <definedName name="적용비율">'[85]2000년'!#REF!</definedName>
    <definedName name="적용산출" localSheetId="6" hidden="1">[49]안산기계장치!#REF!</definedName>
    <definedName name="적용산출" hidden="1">[49]안산기계장치!#REF!</definedName>
    <definedName name="적용수정">[272]정산표!#REF!</definedName>
    <definedName name="적용수정2">[273]정산표!#REF!</definedName>
    <definedName name="전2" hidden="1">{#N/A,#N/A,FALSE,"정공"}</definedName>
    <definedName name="전년대비" localSheetId="13">#REF!</definedName>
    <definedName name="전년대비">#REF!</definedName>
    <definedName name="전략" hidden="1">{#N/A,#N/A,FALSE,"정공"}</definedName>
    <definedName name="전략2" hidden="1">{#N/A,#N/A,FALSE,"정공"}</definedName>
    <definedName name="전략투" hidden="1">{#N/A,#N/A,FALSE,"정공"}</definedName>
    <definedName name="전력량">[183]보조부문비배부!$F$25:$Q$25</definedName>
    <definedName name="전력사용량">[183]보조부문비배부!$E$25</definedName>
    <definedName name="전선판관고정9월">#REF!</definedName>
    <definedName name="전월당월" localSheetId="6">'[274]1월'!#REF!</definedName>
    <definedName name="전월당월">'[274]1월'!#REF!</definedName>
    <definedName name="전자CF" hidden="1">{#N/A,#N/A,FALSE,"지침";#N/A,#N/A,FALSE,"환경분석";#N/A,#N/A,FALSE,"Sheet16"}</definedName>
    <definedName name="전장" localSheetId="13">#REF!</definedName>
    <definedName name="전장">#REF!</definedName>
    <definedName name="전정수" hidden="1">{"'Desktop Inventory 현황'!$B$2:$O$35"}</definedName>
    <definedName name="전체" localSheetId="6">#REF!</definedName>
    <definedName name="전체">#REF!</definedName>
    <definedName name="전층" localSheetId="6">#REF!</definedName>
    <definedName name="전층">#REF!</definedName>
    <definedName name="전환사채" hidden="1">{"'4월수지'!$A$1:$AE$45"}</definedName>
    <definedName name="절감">[275]실적관리!$A$1</definedName>
    <definedName name="절감내역상세" hidden="1">{#N/A,#N/A,FALSE,"정공"}</definedName>
    <definedName name="절감반기계획對실적" hidden="1">{#N/A,#N/A,FALSE,"정공"}</definedName>
    <definedName name="절단공">[190]노임단가!#REF!</definedName>
    <definedName name="絶費" hidden="1">{"'買掛金'!$J$6"}</definedName>
    <definedName name="접수번호" localSheetId="6">#REF!</definedName>
    <definedName name="접수번호">#REF!</definedName>
    <definedName name="젓" localSheetId="6">#REF!</definedName>
    <definedName name="젓">#REF!</definedName>
    <definedName name="정경하">[211]실적관리!$A$1</definedName>
    <definedName name="정규직비용" localSheetId="6">#REF!</definedName>
    <definedName name="정규직비용">#REF!</definedName>
    <definedName name="정리담보거치">[194]변제!$Q$18</definedName>
    <definedName name="정리담보거치기간">[217]가정!$D$25</definedName>
    <definedName name="정리담보상환">[194]변제!$R$18</definedName>
    <definedName name="정리담보상환기간">[217]가정!$E$25</definedName>
    <definedName name="정리담보이자율">[217]가정!$G$25</definedName>
    <definedName name="정리채권거치기간">[217]가정!$D$26</definedName>
    <definedName name="정리채권상환기간">[217]가정!$E$26</definedName>
    <definedName name="정리채권이자율">[217]가정!$G$26</definedName>
    <definedName name="정리채권출자율">[194]상환대상!$W$10</definedName>
    <definedName name="정비대수" localSheetId="1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산">'[55]PAINT(JO)'!$K$4</definedName>
    <definedName name="정산개월" localSheetId="6">'[85]2000년'!#REF!</definedName>
    <definedName name="정산개월">'[85]2000년'!#REF!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액합1" localSheetId="6">'[248]1.CB'!#REF!</definedName>
    <definedName name="정액합1">'[248]1.CB'!#REF!</definedName>
    <definedName name="정액합10" localSheetId="6">#REF!</definedName>
    <definedName name="정액합10">#REF!</definedName>
    <definedName name="정액합2" localSheetId="6">#REF!</definedName>
    <definedName name="정액합2">#REF!</definedName>
    <definedName name="정액합3" localSheetId="6">#REF!</definedName>
    <definedName name="정액합3">#REF!</definedName>
    <definedName name="정액합4" localSheetId="6">#REF!</definedName>
    <definedName name="정액합4">#REF!</definedName>
    <definedName name="정액합5" localSheetId="6">#REF!</definedName>
    <definedName name="정액합5">#REF!</definedName>
    <definedName name="정액합6" localSheetId="6">#REF!</definedName>
    <definedName name="정액합6">#REF!</definedName>
    <definedName name="정액합7" localSheetId="6">#REF!</definedName>
    <definedName name="정액합7">#REF!</definedName>
    <definedName name="정액합8" localSheetId="6">#REF!</definedName>
    <definedName name="정액합8">#REF!</definedName>
    <definedName name="정율" localSheetId="6">#REF!</definedName>
    <definedName name="정율">#REF!</definedName>
    <definedName name="정율표" localSheetId="6">#REF!</definedName>
    <definedName name="정율표">#REF!</definedName>
    <definedName name="정율합1" localSheetId="6">'[248]1.CB'!#REF!</definedName>
    <definedName name="정율합1">'[248]1.CB'!#REF!</definedName>
    <definedName name="정율합10" localSheetId="6">#REF!</definedName>
    <definedName name="정율합10">#REF!</definedName>
    <definedName name="정율합2" localSheetId="6">#REF!</definedName>
    <definedName name="정율합2">#REF!</definedName>
    <definedName name="정율합3" localSheetId="6">#REF!</definedName>
    <definedName name="정율합3">#REF!</definedName>
    <definedName name="정율합4" localSheetId="6">#REF!</definedName>
    <definedName name="정율합4">#REF!</definedName>
    <definedName name="정율합5" localSheetId="6">#REF!</definedName>
    <definedName name="정율합5">#REF!</definedName>
    <definedName name="정율합6" localSheetId="6">#REF!</definedName>
    <definedName name="정율합6">#REF!</definedName>
    <definedName name="정율합7" localSheetId="6">#REF!</definedName>
    <definedName name="정율합7">#REF!</definedName>
    <definedName name="정율합8" localSheetId="6">#REF!</definedName>
    <definedName name="정율합8">#REF!</definedName>
    <definedName name="제" localSheetId="6">#REF!</definedName>
    <definedName name="제">#REF!</definedName>
    <definedName name="제1금융개시전이자">#REF!</definedName>
    <definedName name="제1금융산입이자">#REF!</definedName>
    <definedName name="제1금융채권개시전이자">#REF!</definedName>
    <definedName name="제1금융채권산입이자">#REF!</definedName>
    <definedName name="제1금융채권출자비율">#REF!</definedName>
    <definedName name="제1금융출자비율">#REF!</definedName>
    <definedName name="제2금융개시전이자">#REF!</definedName>
    <definedName name="제2금융산입이자">#REF!</definedName>
    <definedName name="제2금융채권개시전이자">#REF!</definedName>
    <definedName name="제2금융채권산입이자">#REF!</definedName>
    <definedName name="제2금융채권출자비율">#REF!</definedName>
    <definedName name="제2금융출자비율">#REF!</definedName>
    <definedName name="제시용작성">[73]!제시용작성</definedName>
    <definedName name="제시자산">[174]조사보고서!$J$410</definedName>
    <definedName name="제원" localSheetId="13">#REF!</definedName>
    <definedName name="제원">#REF!</definedName>
    <definedName name="제일담보">#REF!</definedName>
    <definedName name="제일종금채권">#REF!</definedName>
    <definedName name="제일채권">#REF!</definedName>
    <definedName name="제작품수불부_data_List">#REF!</definedName>
    <definedName name="제조" localSheetId="6">#REF!</definedName>
    <definedName name="제조">#REF!</definedName>
    <definedName name="제조1" localSheetId="6">#REF!</definedName>
    <definedName name="제조1">#REF!</definedName>
    <definedName name="제조경비">[276]제조경비누계!$A$1:$F$29</definedName>
    <definedName name="제조원가" localSheetId="13">#REF!</definedName>
    <definedName name="제조원가" hidden="1">{#N/A,#N/A,FALSE,"Sheet5"}</definedName>
    <definedName name="제출기한" localSheetId="6">#REF!</definedName>
    <definedName name="제출기한">#REF!</definedName>
    <definedName name="제출일">[174]기본입력정보!$D$10</definedName>
    <definedName name="제품">#N/A</definedName>
    <definedName name="조사가" hidden="1">[277]입찰안!#REF!</definedName>
    <definedName name="조사금액">#REF!</definedName>
    <definedName name="조사기간">[278]이름표!$B$12</definedName>
    <definedName name="조서">[279]자산가치!#REF!</definedName>
    <definedName name="조서번호" localSheetId="6">#REF!</definedName>
    <definedName name="조서번호">#REF!</definedName>
    <definedName name="조세거치기간" localSheetId="6">#REF!</definedName>
    <definedName name="조세거치기간">#REF!</definedName>
    <definedName name="조정" localSheetId="6" hidden="1">#REF!</definedName>
    <definedName name="조정" hidden="1">#REF!</definedName>
    <definedName name="조정후손익" hidden="1">{#N/A,#N/A,FALSE,"정공"}</definedName>
    <definedName name="조직3" hidden="1">{#N/A,#N/A,FALSE,"정공"}</definedName>
    <definedName name="조합주식2" hidden="1">{#N/A,#N/A,FALSE,"BS";#N/A,#N/A,FALSE,"PL";#N/A,#N/A,FALSE,"처분";#N/A,#N/A,FALSE,"현금";#N/A,#N/A,FALSE,"매출";#N/A,#N/A,FALSE,"원가";#N/A,#N/A,FALSE,"경영"}</definedName>
    <definedName name="조회" hidden="1">{#N/A,#N/A,FALSE,"채권채무";#N/A,#N/A,FALSE,"control sheet"}</definedName>
    <definedName name="조회서" hidden="1">{#N/A,#N/A,FALSE,"채권채무";#N/A,#N/A,FALSE,"control sheet"}</definedName>
    <definedName name="조회서번호">#REF!</definedName>
    <definedName name="조회서번호_4">#REF!</definedName>
    <definedName name="조회서번호_42">#REF!</definedName>
    <definedName name="조회서번호_5">#REF!</definedName>
    <definedName name="조회액">[280]controll!$A$6:$J$55</definedName>
    <definedName name="조흥담보">#REF!</definedName>
    <definedName name="조흥채권">#REF!</definedName>
    <definedName name="좃" localSheetId="6">[188]변수!#REF!</definedName>
    <definedName name="좃">[188]변수!#REF!</definedName>
    <definedName name="종료">[73]!종료</definedName>
    <definedName name="종이" localSheetId="6">#REF!</definedName>
    <definedName name="종이">#REF!</definedName>
    <definedName name="종합2" hidden="1">{#N/A,#N/A,FALSE,"정공"}</definedName>
    <definedName name="종합미래2" hidden="1">{#N/A,#N/A,FALSE,"정공"}</definedName>
    <definedName name="종합합산" localSheetId="6">#REF!</definedName>
    <definedName name="종합합산">#REF!</definedName>
    <definedName name="종합합산세" localSheetId="6">#REF!</definedName>
    <definedName name="종합합산세">#REF!</definedName>
    <definedName name="종합합산세율" localSheetId="6">#REF!</definedName>
    <definedName name="종합합산세율">#REF!</definedName>
    <definedName name="주" hidden="1">{#N/A,#N/A,FALSE,"지침";#N/A,#N/A,FALSE,"환경분석";#N/A,#N/A,FALSE,"Sheet16"}</definedName>
    <definedName name="주거용" localSheetId="6">#REF!</definedName>
    <definedName name="주거용">#REF!</definedName>
    <definedName name="주거형태">[174]기본입력정보!$J$25</definedName>
    <definedName name="주거환경조사서" localSheetId="6" hidden="1">#REF!</definedName>
    <definedName name="주거환경조사서" hidden="1">#REF!</definedName>
    <definedName name="주민등록지">[174]기본입력정보!$J$24</definedName>
    <definedName name="주민번호">#REF!</definedName>
    <definedName name="주민세율" localSheetId="13">#REF!</definedName>
    <definedName name="주민세율">#REF!</definedName>
    <definedName name="주소" localSheetId="6">#REF!</definedName>
    <definedName name="주소">#REF!</definedName>
    <definedName name="주소록">#REF!</definedName>
    <definedName name="주식수10">[224]기본입력정보!#REF!</definedName>
    <definedName name="주식수22">[224]기본입력정보!#REF!</definedName>
    <definedName name="주식수3">[174]기본입력정보!#REF!</definedName>
    <definedName name="주식수4">[174]기본입력정보!#REF!</definedName>
    <definedName name="주요업무2" hidden="1">{#N/A,#N/A,TRUE,"Y생산";#N/A,#N/A,TRUE,"Y판매";#N/A,#N/A,TRUE,"Y총물량";#N/A,#N/A,TRUE,"Y능력";#N/A,#N/A,TRUE,"YKD"}</definedName>
    <definedName name="주요업무3" hidden="1">{#N/A,#N/A,TRUE,"Y생산";#N/A,#N/A,TRUE,"Y판매";#N/A,#N/A,TRUE,"Y총물량";#N/A,#N/A,TRUE,"Y능력";#N/A,#N/A,TRUE,"YKD"}</definedName>
    <definedName name="주재원" hidden="1">#REF!</definedName>
    <definedName name="주주3">[174]기본입력정보!#REF!</definedName>
    <definedName name="주주33">[224]기본입력정보!#REF!</definedName>
    <definedName name="주주4">[174]기본입력정보!#REF!</definedName>
    <definedName name="주주44">[224]기본입력정보!#REF!</definedName>
    <definedName name="준농림" localSheetId="6">#REF!</definedName>
    <definedName name="준농림">#REF!</definedName>
    <definedName name="준비년도변제">#REF!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hidden="1">{#N/A,#N/A,FALSE,"BS";#N/A,#N/A,FALSE,"PL";#N/A,#N/A,FALSE,"처분";#N/A,#N/A,FALSE,"현금";#N/A,#N/A,FALSE,"매출";#N/A,#N/A,FALSE,"원가";#N/A,#N/A,FALSE,"경영"}</definedName>
    <definedName name="중기" localSheetId="6">#REF!</definedName>
    <definedName name="중기">#REF!</definedName>
    <definedName name="중능" localSheetId="6">#REF!</definedName>
    <definedName name="중능">#REF!</definedName>
    <definedName name="중분류">#REF!</definedName>
    <definedName name="중술" localSheetId="6">#REF!</definedName>
    <definedName name="중술">#REF!</definedName>
    <definedName name="중앙" hidden="1">{#N/A,#N/A,FALSE,"단축1";#N/A,#N/A,FALSE,"단축2";#N/A,#N/A,FALSE,"단축3";#N/A,#N/A,FALSE,"장축";#N/A,#N/A,FALSE,"4WD"}</definedName>
    <definedName name="중진공" hidden="1">{#N/A,#N/A,FALSE,"A장";#N/A,#N/A,FALSE,"B장"}</definedName>
    <definedName name="증가율">[73]!증가율</definedName>
    <definedName name="지1" localSheetId="6">#REF!</definedName>
    <definedName name="지1">#REF!</definedName>
    <definedName name="지2" localSheetId="6">#REF!</definedName>
    <definedName name="지2">#REF!</definedName>
    <definedName name="지3" localSheetId="6">#REF!</definedName>
    <definedName name="지3">#REF!</definedName>
    <definedName name="지4" localSheetId="6">#REF!</definedName>
    <definedName name="지4">#REF!</definedName>
    <definedName name="지5" localSheetId="6">#REF!</definedName>
    <definedName name="지5">#REF!</definedName>
    <definedName name="지6" localSheetId="6">#REF!</definedName>
    <definedName name="지6">#REF!</definedName>
    <definedName name="지8" localSheetId="6">[243]이름표!#REF!</definedName>
    <definedName name="지8">[243]이름표!#REF!</definedName>
    <definedName name="지급보증" localSheetId="6">[281]월별손익!#REF!</definedName>
    <definedName name="지급보증">[281]월별손익!#REF!</definedName>
    <definedName name="지급어음명세서3" hidden="1">{#N/A,#N/A,FALSE,"정공"}</definedName>
    <definedName name="지나" hidden="1">#REF!</definedName>
    <definedName name="지목" localSheetId="6">#REF!</definedName>
    <definedName name="지목">#REF!</definedName>
    <definedName name="지목1" localSheetId="6">#REF!</definedName>
    <definedName name="지목1">#REF!</definedName>
    <definedName name="지목2" localSheetId="6">#REF!</definedName>
    <definedName name="지목2">#REF!</definedName>
    <definedName name="지목3" localSheetId="6">#REF!</definedName>
    <definedName name="지목3">#REF!</definedName>
    <definedName name="지목4" localSheetId="6">#REF!</definedName>
    <definedName name="지목4">#REF!</definedName>
    <definedName name="지목5" localSheetId="6">#REF!</definedName>
    <definedName name="지목5">#REF!</definedName>
    <definedName name="지번" localSheetId="6">[229]이름표!#REF!</definedName>
    <definedName name="지번">[229]이름표!#REF!</definedName>
    <definedName name="지번1" localSheetId="6">#REF!</definedName>
    <definedName name="지번1">#REF!</definedName>
    <definedName name="지번2" localSheetId="6">#REF!</definedName>
    <definedName name="지번2">#REF!</definedName>
    <definedName name="지번3" localSheetId="6">#REF!</definedName>
    <definedName name="지번3">#REF!</definedName>
    <definedName name="지번4" localSheetId="6">#REF!</definedName>
    <definedName name="지번4">#REF!</definedName>
    <definedName name="지번5" localSheetId="6">#REF!</definedName>
    <definedName name="지번5">#REF!</definedName>
    <definedName name="지분가액3">[174]기본입력정보!#REF!</definedName>
    <definedName name="지분가액33">[224]기본입력정보!#REF!</definedName>
    <definedName name="지분가액4">[174]기본입력정보!#REF!</definedName>
    <definedName name="지분율3">[174]기본입력정보!#REF!</definedName>
    <definedName name="지분율33">[224]기본입력정보!#REF!</definedName>
    <definedName name="지분율4">[174]기본입력정보!#REF!</definedName>
    <definedName name="지분율44">[224]기본입력정보!#REF!</definedName>
    <definedName name="支払" hidden="1">{"'買掛金'!$J$6"}</definedName>
    <definedName name="支払手形" hidden="1">{"'買掛金'!$J$6"}</definedName>
    <definedName name="지수보정율" localSheetId="6">#REF!</definedName>
    <definedName name="지수보정율">#REF!</definedName>
    <definedName name="지수최저년도" localSheetId="6">#REF!</definedName>
    <definedName name="지수최저년도">#REF!</definedName>
    <definedName name="지역" localSheetId="6">#REF!</definedName>
    <definedName name="지역">#REF!</definedName>
    <definedName name="지역개황" localSheetId="6">#REF!</definedName>
    <definedName name="지역개황">#REF!</definedName>
    <definedName name="지역개황도" localSheetId="6">#REF!</definedName>
    <definedName name="지역개황도">#REF!</definedName>
    <definedName name="지원" localSheetId="6">#REF!</definedName>
    <definedName name="지원">#REF!</definedName>
    <definedName name="지입재료비">#REF!</definedName>
    <definedName name="지자" localSheetId="6">#REF!</definedName>
    <definedName name="지자">#REF!</definedName>
    <definedName name="지장물" localSheetId="6">#REF!</definedName>
    <definedName name="지장물">#REF!</definedName>
    <definedName name="지재">#REF!</definedName>
    <definedName name="지적도2" localSheetId="6">[282]데이타!#REF!</definedName>
    <definedName name="지적도2">[282]데이타!#REF!</definedName>
    <definedName name="지짖">#REF!</definedName>
    <definedName name="직">[283]진술서!$K$23</definedName>
    <definedName name="직_물__재_고" localSheetId="6">#REF!</definedName>
    <definedName name="직_물__재_고">#REF!</definedName>
    <definedName name="직급">'[196]10.28재직자직급'!$A$3:$C$989</definedName>
    <definedName name="직급별초입비교" localSheetId="1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14"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업">#REF!</definedName>
    <definedName name="직업1">[174]기본입력정보!$L$52</definedName>
    <definedName name="직업2">[174]기본입력정보!$L$53</definedName>
    <definedName name="직업3">[174]기본입력정보!#REF!</definedName>
    <definedName name="직영공사">'[149]2.직영공사'!$B$4:$M$39</definedName>
    <definedName name="직위">[174]기본입력정보!$J$27</definedName>
    <definedName name="직장">#REF!</definedName>
    <definedName name="직접경비">#REF!</definedName>
    <definedName name="직접노무비">#REF!</definedName>
    <definedName name="直接人件費">#REF!</definedName>
    <definedName name="직접재료" hidden="1">{#N/A,#N/A,FALSE,"Sheet5"}</definedName>
    <definedName name="직책" localSheetId="6">#REF!</definedName>
    <definedName name="직책">#REF!</definedName>
    <definedName name="진핸형황">#REF!</definedName>
    <definedName name="진행">[124]실적관리!$A$1</definedName>
    <definedName name="진행개발">#REF!</definedName>
    <definedName name="진행사항">#REF!</definedName>
    <definedName name="ㅊ54" localSheetId="6">#REF!</definedName>
    <definedName name="ㅊ54">#REF!</definedName>
    <definedName name="ㅊㅈㅇ">5</definedName>
    <definedName name="ㅊㅊ">#REF!</definedName>
    <definedName name="ㅊㅊㅊㅊㅊㅊㅊ" localSheetId="6" hidden="1">#REF!</definedName>
    <definedName name="ㅊㅊㅊㅊㅊㅊㅊ" hidden="1">#REF!</definedName>
    <definedName name="ㅊㅊㅋㅌㅊ" hidden="1">{#N/A,#N/A,FALSE,"P.C.B"}</definedName>
    <definedName name="ㅊ츞" hidden="1">{#N/A,#N/A,FALSE,"P.C.B"}</definedName>
    <definedName name="ㅊㅋㅊㅋㅌㅊㅋㅊ" hidden="1">{#N/A,#N/A,FALSE,"P.C.B"}</definedName>
    <definedName name="ㅊㅌㅍㅌㅍㅌㅊㅍ" hidden="1">{#N/A,#N/A,FALSE,"P.C.B"}</definedName>
    <definedName name="ㅊ퓨ㅠ" hidden="1">{#N/A,#N/A,FALSE,"P.C.B"}</definedName>
    <definedName name="ㅊ퓿" hidden="1">{#N/A,#N/A,FALSE,"P.C.B"}</definedName>
    <definedName name="차" hidden="1">{#N/A,#N/A,FALSE,"Sheet5"}</definedName>
    <definedName name="차량운반구" hidden="1">{"'손익현황'!$A$1:$J$29"}</definedName>
    <definedName name="차변" localSheetId="6">#REF!</definedName>
    <definedName name="차변">#REF!</definedName>
    <definedName name="차변추가" localSheetId="6">#REF!</definedName>
    <definedName name="차변추가">#REF!</definedName>
    <definedName name="차액">[174]조사보고서!$R$384</definedName>
    <definedName name="차이조정분" hidden="1">{"'Sheet1'!$A$1:$D$15"}</definedName>
    <definedName name="차입금주석사항"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차입명세" localSheetId="12" hidden="1">{"'분양원가'!$B$1:$F$113"}</definedName>
    <definedName name="차입명세" localSheetId="14" hidden="1">{"'분양원가'!$B$1:$F$113"}</definedName>
    <definedName name="차입명세" hidden="1">{"'분양원가'!$B$1:$F$113"}</definedName>
    <definedName name="差入保証金" hidden="1">{"'買掛金'!$J$6"}</definedName>
    <definedName name="차장급연급여">[191]Con!#REF!</definedName>
    <definedName name="차장급월급여">[191]Con!#REF!</definedName>
    <definedName name="차장대우월급여">[191]Con!#REF!</definedName>
    <definedName name="차장월급여">[191]Con!#REF!</definedName>
    <definedName name="차트" hidden="1">{#N/A,#N/A,FALSE,"정공"}</definedName>
    <definedName name="참고" localSheetId="6">#REF!</definedName>
    <definedName name="참고">#REF!</definedName>
    <definedName name="참고2" hidden="1">[284]현장!#REF!</definedName>
    <definedName name="참조총괄">#REF!</definedName>
    <definedName name="창남무역">'[18]#REF'!$B$111</definedName>
    <definedName name="채권1" localSheetId="6">#REF!</definedName>
    <definedName name="채권1">#REF!</definedName>
    <definedName name="채권2" localSheetId="6">#REF!</definedName>
    <definedName name="채권2">#REF!</definedName>
    <definedName name="채권sort">#REF!</definedName>
    <definedName name="채권sort_4">#REF!</definedName>
    <definedName name="채권sort_42">#REF!</definedName>
    <definedName name="채권sort_5">#REF!</definedName>
    <definedName name="채권계정과목">#REF!</definedName>
    <definedName name="채권계정과목_4">#REF!</definedName>
    <definedName name="채권계정과목_42">#REF!</definedName>
    <definedName name="채권계정과목_5">#REF!</definedName>
    <definedName name="채권금액">#REF!</definedName>
    <definedName name="채권금액_4">#REF!</definedName>
    <definedName name="채권금액_42">#REF!</definedName>
    <definedName name="채권금액_5">#REF!</definedName>
    <definedName name="채권변동총괄">#REF!</definedName>
    <definedName name="채권재" hidden="1">{#N/A,#N/A,FALSE,"채권채무";#N/A,#N/A,FALSE,"control sheet"}</definedName>
    <definedName name="채권총계1">#REF!</definedName>
    <definedName name="채권총계2">#REF!</definedName>
    <definedName name="채권총괄_D5">[285]채권목록!#REF!</definedName>
    <definedName name="채무sort">#REF!</definedName>
    <definedName name="채무sort_4">#REF!</definedName>
    <definedName name="채무sort_42">#REF!</definedName>
    <definedName name="채무sort_5">#REF!</definedName>
    <definedName name="채무계정과목">#REF!</definedName>
    <definedName name="채무계정과목_4">#REF!</definedName>
    <definedName name="채무계정과목_42">#REF!</definedName>
    <definedName name="채무계정과목_5">#REF!</definedName>
    <definedName name="채무금액">#REF!</definedName>
    <definedName name="채무금액_4">#REF!</definedName>
    <definedName name="채무금액_42">#REF!</definedName>
    <definedName name="채무금액_5">#REF!</definedName>
    <definedName name="채무자">'[286]1'!$A$2</definedName>
    <definedName name="채무자명">[174]기본입력정보!$D$5</definedName>
    <definedName name="채무제목">#REF!</definedName>
    <definedName name="채무제목_4">#REF!</definedName>
    <definedName name="채무제목_42">#REF!</definedName>
    <definedName name="채무제목_5">#REF!</definedName>
    <definedName name="천안신부동" localSheetId="6">#REF!</definedName>
    <definedName name="천안신부동">#REF!</definedName>
    <definedName name="천원" localSheetId="6">#REF!</definedName>
    <definedName name="천원">#REF!</definedName>
    <definedName name="철공">[190]노임단가!#REF!</definedName>
    <definedName name="청구서" localSheetId="6">#REF!</definedName>
    <definedName name="청구서">#REF!</definedName>
    <definedName name="청구서2" localSheetId="6">#REF!</definedName>
    <definedName name="청구서2">#REF!</definedName>
    <definedName name="청구서사본" localSheetId="6">#REF!</definedName>
    <definedName name="청구서사본">#REF!</definedName>
    <definedName name="청마총괄">[287]직노!#REF!</definedName>
    <definedName name="초괄">[256]표건!#REF!</definedName>
    <definedName name="초기화면가기">[20]!초기화면가기</definedName>
    <definedName name="초능" localSheetId="6">#REF!</definedName>
    <definedName name="초능">#REF!</definedName>
    <definedName name="초술" localSheetId="6">#REF!</definedName>
    <definedName name="초술">#REF!</definedName>
    <definedName name="총_원_가">[288]손익분석!#REF!</definedName>
    <definedName name="총가용소득">#REF!</definedName>
    <definedName name="총공사비">#REF!</definedName>
    <definedName name="총괄" localSheetId="6" hidden="1">[49]안산기계장치!#REF!</definedName>
    <definedName name="총괄" localSheetId="13" hidden="1">#REF!</definedName>
    <definedName name="총괄" hidden="1">[49]안산기계장치!#REF!</definedName>
    <definedName name="총괄_신세대" hidden="1">{#N/A,#N/A,FALSE,"정공"}</definedName>
    <definedName name="총괄표">[287]직노!#REF!</definedName>
    <definedName name="총금액" localSheetId="6">#REF!</definedName>
    <definedName name="총금액">#REF!</definedName>
    <definedName name="총금액_기타" localSheetId="6">#REF!</definedName>
    <definedName name="총금액_기타">#REF!</definedName>
    <definedName name="총매출원가" localSheetId="6">'[141]Yearly(Tower)'!#REF!</definedName>
    <definedName name="총매출원가">'[141]Yearly(Tower)'!#REF!</definedName>
    <definedName name="총무게" localSheetId="6">#REF!</definedName>
    <definedName name="총무게">#REF!</definedName>
    <definedName name="총변제총계">#REF!</definedName>
    <definedName name="총변제합">#REF!</definedName>
    <definedName name="총부채">[174]조사보고서!$L$615</definedName>
    <definedName name="총비용">'[35]Cost현황 (Service별분류)'!$T$44</definedName>
    <definedName name="총사업비분석" localSheetId="13">#REF!</definedName>
    <definedName name="총사업비분석">#REF!</definedName>
    <definedName name="총사업비추정" localSheetId="13">#REF!</definedName>
    <definedName name="총사업비추정">#REF!</definedName>
    <definedName name="총소요비용" localSheetId="6">#REF!</definedName>
    <definedName name="총소요비용">#REF!</definedName>
    <definedName name="총소요비용분">'[35]Cost현황 (Service별분류)'!$T$44</definedName>
    <definedName name="總原價">#REF!</definedName>
    <definedName name="총인원">[211]실적관리!$A$1</definedName>
    <definedName name="총인원계">[183]보조부문비배부!$B$76</definedName>
    <definedName name="최근직장">#REF!</definedName>
    <definedName name="최영" hidden="1">{#N/A,#N/A,FALSE,"정공"}</definedName>
    <definedName name="최재호" hidden="1">#REF!</definedName>
    <definedName name="최저내용년수" localSheetId="6">#REF!</definedName>
    <definedName name="최저내용년수">#REF!</definedName>
    <definedName name="최저년수">[45]수식변수!$B$1</definedName>
    <definedName name="최저생계">#REF!</definedName>
    <definedName name="최저생계2">#REF!</definedName>
    <definedName name="최초" localSheetId="6">#REF!</definedName>
    <definedName name="최초">#REF!</definedName>
    <definedName name="추가_장비의_회선정비료_반영" localSheetId="6">'[289]3본사'!#REF!</definedName>
    <definedName name="추가_장비의_회선정비료_반영">'[289]3본사'!#REF!</definedName>
    <definedName name="추가지출금액">[45]수식변수!$B$9</definedName>
    <definedName name="추가차집" localSheetId="6">#REF!</definedName>
    <definedName name="추가차집">#REF!</definedName>
    <definedName name="추정" localSheetId="13">#REF!</definedName>
    <definedName name="추정">#REF!</definedName>
    <definedName name="추정_CASH_FLOW" localSheetId="13">#REF!</definedName>
    <definedName name="추정_CASH_FLOW">#REF!</definedName>
    <definedName name="추정_기업체" hidden="1">{"'매출'!$A$1:$I$22"}</definedName>
    <definedName name="추정CASH_FLOW" localSheetId="13">#REF!</definedName>
    <definedName name="추정CASH_FLOW">#REF!</definedName>
    <definedName name="추정대차대조표" localSheetId="13">#REF!</definedName>
    <definedName name="추정대차대조표">#REF!</definedName>
    <definedName name="추정손익계산서" localSheetId="13">#REF!</definedName>
    <definedName name="추정손익계산서">#REF!</definedName>
    <definedName name="추진" hidden="1">{#N/A,#N/A,FALSE,"정공"}</definedName>
    <definedName name="추진전략" hidden="1">{#N/A,#N/A,FALSE,"정공"}</definedName>
    <definedName name="출력">[73]!출력</definedName>
    <definedName name="출력업체">[73]!출력업체</definedName>
    <definedName name="출력취소">[73]!출력취소</definedName>
    <definedName name="출판" hidden="1">{#N/A,#N/A,FALSE,"지침";#N/A,#N/A,FALSE,"환경분석";#N/A,#N/A,FALSE,"Sheet16"}</definedName>
    <definedName name="취득점수">[290]적격심사표!$G$8</definedName>
    <definedName name="츄퓨" hidden="1">{#N/A,#N/A,FALSE,"P.C.B"}</definedName>
    <definedName name="츄퓿" hidden="1">{#N/A,#N/A,FALSE,"P.C.B"}</definedName>
    <definedName name="츄ㅠ" hidden="1">{#N/A,#N/A,FALSE,"P.C.B"}</definedName>
    <definedName name="츛퓨퓿퓨" hidden="1">{#N/A,#N/A,FALSE,"P.C.B"}</definedName>
    <definedName name="층" localSheetId="6">#REF!</definedName>
    <definedName name="층">#REF!</definedName>
    <definedName name="층별" localSheetId="6">#REF!</definedName>
    <definedName name="층별">#REF!</definedName>
    <definedName name="층별임대" localSheetId="6">#REF!</definedName>
    <definedName name="층별임대">#REF!</definedName>
    <definedName name="층별효용" localSheetId="6">#REF!</definedName>
    <definedName name="층별효용">#REF!</definedName>
    <definedName name="층호" localSheetId="6">#REF!</definedName>
    <definedName name="층호">#REF!</definedName>
    <definedName name="ㅋ" hidden="1">{#N/A,#N/A,FALSE,"Aging Summary";#N/A,#N/A,FALSE,"Ratio Analysis";#N/A,#N/A,FALSE,"Test 120 Day Accts";#N/A,#N/A,FALSE,"Tickmarks"}</definedName>
    <definedName name="ㅋㄴㄷ">4</definedName>
    <definedName name="ㅋㄵ">[291]XREF!$A$2</definedName>
    <definedName name="ㅋㅇㅍ">21</definedName>
    <definedName name="ㅋㅊㅋㅊㅊㅊㅋㅊ" hidden="1">{#N/A,#N/A,FALSE,"P.C.B"}</definedName>
    <definedName name="ㅋㅊㅋㅌㅊㅊㅋㅌㅊㅋㅌㅊ" hidden="1">{#N/A,#N/A,FALSE,"P.C.B"}</definedName>
    <definedName name="ㅋㅊㅋㅌㅊㅋ" hidden="1">{#N/A,#N/A,FALSE,"P.C.B"}</definedName>
    <definedName name="ㅋㅊㅋㅌㅊㅋㅌㅊㅋㅌㅊㅋㅊㅋㅊㅋㅊ" hidden="1">{#N/A,#N/A,FALSE,"P.C.B"}</definedName>
    <definedName name="ㅋㅊㅋㅌㅊㅋㅌㅊㅋㅌㅊㅋㅊㅋㅌㅊㅊ" hidden="1">{#N/A,#N/A,FALSE,"P.C.B"}</definedName>
    <definedName name="ㅋㅊㅌㅋㅊㅋㅊ" hidden="1">{#N/A,#N/A,FALSE,"P.C.B"}</definedName>
    <definedName name="ㅋㅊㅌㅋㅊㅋㅌㅊㅋㅊ" hidden="1">{#N/A,#N/A,FALSE,"P.C.B"}</definedName>
    <definedName name="ㅋㅋ" localSheetId="6">#REF!</definedName>
    <definedName name="ㅋㅋ">#REF!</definedName>
    <definedName name="ㅋㅋㅋ">'[292]70'!#REF!</definedName>
    <definedName name="ㅋㅋㅋㅋ" localSheetId="6">#REF!</definedName>
    <definedName name="ㅋㅋㅋㅋ">#REF!</definedName>
    <definedName name="ㅋㅌㅊㅋㅌㅊㅋㅌㅊㅋ" hidden="1">{#N/A,#N/A,FALSE,"P.C.B"}</definedName>
    <definedName name="ㅋㅌㅊㅋㅌㅊㅋㅌㅊㅋㅊ" hidden="1">{#N/A,#N/A,FALSE,"P.C.B"}</definedName>
    <definedName name="카" hidden="1">{#N/A,#N/A,FALSE,"Sheet5"}</definedName>
    <definedName name="캐쉬" hidden="1">{#N/A,#N/A,FALSE,"지침";#N/A,#N/A,FALSE,"환경분석";#N/A,#N/A,FALSE,"Sheet16"}</definedName>
    <definedName name="케이이씨_디바이스">'[18]#REF'!$B$136</definedName>
    <definedName name="코드">#REF!</definedName>
    <definedName name="코드3" localSheetId="12" hidden="1">{"'Desktop Inventory 현황'!$B$2:$O$35"}</definedName>
    <definedName name="코드3" localSheetId="14" hidden="1">{"'Desktop Inventory 현황'!$B$2:$O$35"}</definedName>
    <definedName name="코드3" hidden="1">{"'Desktop Inventory 현황'!$B$2:$O$35"}</definedName>
    <definedName name="코드삭제">[73]!코드삭제</definedName>
    <definedName name="코드표시">[73]!코드표시</definedName>
    <definedName name="키프코" hidden="1">{#N/A,#N/A,FALSE,"을지 (4)";#N/A,#N/A,FALSE,"을지 (5)";#N/A,#N/A,FALSE,"을지 (6)"}</definedName>
    <definedName name="ㅌ">#REF!</definedName>
    <definedName name="ㅌㄴ" hidden="1">{#N/A,#N/A,FALSE,"A장";#N/A,#N/A,FALSE,"B장"}</definedName>
    <definedName name="ㅌㅇ">'[2]CD-실적'!#REF!</definedName>
    <definedName name="ㅌㅊ" hidden="1">'[206]5사남'!#REF!</definedName>
    <definedName name="ㅌㅊㅋㅊㅋㅌ" hidden="1">{#N/A,#N/A,FALSE,"P.C.B"}</definedName>
    <definedName name="ㅌㅊㅋㅊㅋㅌㅊ" hidden="1">{#N/A,#N/A,FALSE,"P.C.B"}</definedName>
    <definedName name="ㅌㅊㅋㅊㅌㅋㅊ" hidden="1">{#N/A,#N/A,FALSE,"P.C.B"}</definedName>
    <definedName name="ㅌㅊㅌㅋㅊㅋ" hidden="1">{#N/A,#N/A,FALSE,"P.C.B"}</definedName>
    <definedName name="ㅌㅋㅊㅋㅌㅊㅋㅌㅊ" hidden="1">{#N/A,#N/A,FALSE,"P.C.B"}</definedName>
    <definedName name="ㅌㅋㅊㅌㅋ" hidden="1">{#N/A,#N/A,FALSE,"P.C.B"}</definedName>
    <definedName name="ㅌㅍㅊㅌㅍㅌㅊㅍㅌㅍ" hidden="1">{#N/A,#N/A,FALSE,"P.C.B"}</definedName>
    <definedName name="ㅌㅍㅊㅌㅍㅌㅍ" hidden="1">{#N/A,#N/A,FALSE,"P.C.B"}</definedName>
    <definedName name="ㅌㅍㅌㅊㅊㅍㅍㅌㅍ" hidden="1">{#N/A,#N/A,FALSE,"P.C.B"}</definedName>
    <definedName name="타" hidden="1">{#N/A,#N/A,FALSE,"Sheet5"}</definedName>
    <definedName name="테스트" localSheetId="6" hidden="1">#REF!</definedName>
    <definedName name="테스트" hidden="1">#REF!</definedName>
    <definedName name="토" hidden="1">#REF!</definedName>
    <definedName name="토1" localSheetId="6">#REF!</definedName>
    <definedName name="토1">#REF!</definedName>
    <definedName name="토공사">[293]설계명세서!#REF!</definedName>
    <definedName name="토레스">[294]KA011205!$A$3:$J$1639</definedName>
    <definedName name="토명세" localSheetId="6">#REF!</definedName>
    <definedName name="토명세">#REF!</definedName>
    <definedName name="토지" localSheetId="6">#REF!</definedName>
    <definedName name="토지">#REF!</definedName>
    <definedName name="토지가격" localSheetId="6">#REF!</definedName>
    <definedName name="토지가격">#REF!</definedName>
    <definedName name="토지가격산출" localSheetId="6" hidden="1">[49]안산기계장치!#REF!</definedName>
    <definedName name="토지가격산출" hidden="1">[49]안산기계장치!#REF!</definedName>
    <definedName name="토지건물요항표" localSheetId="6">#REF!</definedName>
    <definedName name="토지건물요항표">#REF!</definedName>
    <definedName name="토지단가1" localSheetId="6" hidden="1">[49]안산기계장치!#REF!</definedName>
    <definedName name="토지단가1" hidden="1">[49]안산기계장치!#REF!</definedName>
    <definedName name="토지면적" localSheetId="6">#REF!</definedName>
    <definedName name="토지면적">#REF!</definedName>
    <definedName name="토지면적1" localSheetId="6">#REF!</definedName>
    <definedName name="토지면적1">#REF!</definedName>
    <definedName name="토지면적2" localSheetId="6">#REF!</definedName>
    <definedName name="토지면적2">#REF!</definedName>
    <definedName name="토지면적3" localSheetId="6">#REF!</definedName>
    <definedName name="토지면적3">#REF!</definedName>
    <definedName name="토지면적4" localSheetId="6">#REF!</definedName>
    <definedName name="토지면적4">#REF!</definedName>
    <definedName name="토지면적5" localSheetId="6">#REF!</definedName>
    <definedName name="토지면적5">#REF!</definedName>
    <definedName name="토지면적6" localSheetId="6">#REF!</definedName>
    <definedName name="토지면적6">#REF!</definedName>
    <definedName name="토지면적7" localSheetId="6">#REF!</definedName>
    <definedName name="토지면적7">#REF!</definedName>
    <definedName name="토지면적8" localSheetId="6">#REF!</definedName>
    <definedName name="토지면적8">#REF!</definedName>
    <definedName name="토지배분가격" localSheetId="6">#REF!</definedName>
    <definedName name="토지배분가격">#REF!</definedName>
    <definedName name="토지산정" localSheetId="6">#REF!</definedName>
    <definedName name="토지산정">#REF!</definedName>
    <definedName name="토지요항2" localSheetId="6">#REF!</definedName>
    <definedName name="토지요항2">#REF!</definedName>
    <definedName name="토지요항표" localSheetId="6">#REF!</definedName>
    <definedName name="토지요항표">#REF!</definedName>
    <definedName name="토지참고re" localSheetId="6" hidden="1">[207]안산기계장치!#REF!</definedName>
    <definedName name="토지참고re" hidden="1">[207]안산기계장치!#REF!</definedName>
    <definedName name="토지총계" localSheetId="6">[252]토지평가조서!#REF!</definedName>
    <definedName name="토지총계">[252]토지평가조서!#REF!</definedName>
    <definedName name="토지평가요항표" localSheetId="6" hidden="1">#REF!</definedName>
    <definedName name="토지평가요항표" hidden="1">#REF!</definedName>
    <definedName name="통1">#REF!</definedName>
    <definedName name="통행량" localSheetId="13">#REF!</definedName>
    <definedName name="통행량">#REF!</definedName>
    <definedName name="통행량분석" localSheetId="13">#REF!</definedName>
    <definedName name="통행량분석">#REF!</definedName>
    <definedName name="통행료" localSheetId="13">#REF!</definedName>
    <definedName name="통행료">#REF!</definedName>
    <definedName name="통행료산정" localSheetId="13">#REF!</definedName>
    <definedName name="통행료산정">#REF!</definedName>
    <definedName name="통행료수입추정" localSheetId="13">#REF!</definedName>
    <definedName name="통행료수입추정">#REF!</definedName>
    <definedName name="퇴" hidden="1">{#N/A,#N/A,FALSE,"96매출보고현황"}</definedName>
    <definedName name="퇴직2" hidden="1">{#N/A,#N/A,FALSE,"96매출보고현황"}</definedName>
    <definedName name="퇴직금추계" hidden="1">[254]대구은행!#REF!</definedName>
    <definedName name="퇴직금추계액" hidden="1">[213]대구은행!#REF!</definedName>
    <definedName name="퇴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전표" hidden="1">{"'買掛金'!$J$6"}</definedName>
    <definedName name="투" hidden="1">#REF!</definedName>
    <definedName name="투본상계">[20]!투본상계</definedName>
    <definedName name="투찰">#REF!</definedName>
    <definedName name="투찰금액">#REF!</definedName>
    <definedName name="특" localSheetId="6">#REF!</definedName>
    <definedName name="특">#REF!</definedName>
    <definedName name="특기" localSheetId="6">#REF!</definedName>
    <definedName name="특기">#REF!</definedName>
    <definedName name="특수비계공">[190]노임단가!#REF!</definedName>
    <definedName name="특술" localSheetId="6">#REF!</definedName>
    <definedName name="특술">#REF!</definedName>
    <definedName name="ㅍ" hidden="1">{#N/A,#N/A,FALSE,"Aging Summary";#N/A,#N/A,FALSE,"Ratio Analysis";#N/A,#N/A,FALSE,"Test 120 Day Accts";#N/A,#N/A,FALSE,"Tickmarks"}</definedName>
    <definedName name="ㅍ77" localSheetId="13">#REF!</definedName>
    <definedName name="ㅍ77">#REF!</definedName>
    <definedName name="ㅍㅌㅊ" localSheetId="6">#REF!</definedName>
    <definedName name="ㅍㅌㅊ">#REF!</definedName>
    <definedName name="ㅍㅍㅍ" localSheetId="6">#REF!</definedName>
    <definedName name="ㅍㅍㅍ">#REF!</definedName>
    <definedName name="파" hidden="1">{#N/A,#N/A,FALSE,"Sheet5"}</definedName>
    <definedName name="파주시" localSheetId="6">#REF!</definedName>
    <definedName name="파주시">#REF!</definedName>
    <definedName name="판가1" localSheetId="13">#REF!</definedName>
    <definedName name="판가1">#REF!</definedName>
    <definedName name="판가2" localSheetId="13">#REF!</definedName>
    <definedName name="판가2">#REF!</definedName>
    <definedName name="판가3" localSheetId="13">#REF!</definedName>
    <definedName name="판가3">#REF!</definedName>
    <definedName name="판가4" localSheetId="13">#REF!</definedName>
    <definedName name="판가4">#REF!</definedName>
    <definedName name="판관고정10월">#REF!</definedName>
    <definedName name="판관비" hidden="1">#N/A</definedName>
    <definedName name="판관비2" hidden="1">{"'10_03일자별'!$A$2:$H$31"}</definedName>
    <definedName name="판관비추가" hidden="1">#N/A</definedName>
    <definedName name="판도라상자" hidden="1">{#N/A,#N/A,FALSE,"정공"}</definedName>
    <definedName name="판매보증" localSheetId="1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비">#REF!</definedName>
    <definedName name="판사" localSheetId="6">#REF!</definedName>
    <definedName name="판사">#REF!</definedName>
    <definedName name="팔" hidden="1">#REF!</definedName>
    <definedName name="팔팔이전공통지수">[45]수식변수!$B$5</definedName>
    <definedName name="팔팔이전지수" localSheetId="6">[187]변수!#REF!</definedName>
    <definedName name="팔팔이전지수">[187]변수!#REF!</definedName>
    <definedName name="팔팔이전지수re" localSheetId="6">[188]변수!#REF!</definedName>
    <definedName name="팔팔이전지수re">[188]변수!#REF!</definedName>
    <definedName name="패션본부손익" localSheetId="12" hidden="1">{"'10_03일자별'!$A$2:$H$31"}</definedName>
    <definedName name="패션본부손익" localSheetId="14" hidden="1">{"'10_03일자별'!$A$2:$H$31"}</definedName>
    <definedName name="패션본부손익" hidden="1">{"'10_03일자별'!$A$2:$H$31"}</definedName>
    <definedName name="평">[113]Intro2!$J$17</definedName>
    <definedName name="평가" localSheetId="6">#REF!</definedName>
    <definedName name="평가">#REF!</definedName>
    <definedName name="평가금액" localSheetId="6">[295]명세표!#REF!</definedName>
    <definedName name="평가금액">[295]명세표!#REF!</definedName>
    <definedName name="평가기간" localSheetId="6">#REF!</definedName>
    <definedName name="평가기간">#REF!</definedName>
    <definedName name="평가목적">[203]이름표!$B$8</definedName>
    <definedName name="평가손익2" localSheetId="13">#REF!</definedName>
    <definedName name="평가손익2">#REF!</definedName>
    <definedName name="평가시점" localSheetId="6">#REF!</definedName>
    <definedName name="평가시점">#REF!</definedName>
    <definedName name="평가의견" localSheetId="6">#REF!</definedName>
    <definedName name="평가의견">#REF!</definedName>
    <definedName name="평가의뢰인" localSheetId="6">#REF!</definedName>
    <definedName name="평가의뢰인">#REF!</definedName>
    <definedName name="평가후잔액">[296]Convert!#REF!</definedName>
    <definedName name="평균이자율" hidden="1">[297]이자율!#REF!</definedName>
    <definedName name="평택시" localSheetId="6">#REF!</definedName>
    <definedName name="평택시">#REF!</definedName>
    <definedName name="평형" localSheetId="6">#REF!</definedName>
    <definedName name="평형">#REF!</definedName>
    <definedName name="포장_운송비">'[55]PAINT(JO)'!$J$4</definedName>
    <definedName name="포장2월ocf" hidden="1">{#N/A,#N/A,FALSE,"지침";#N/A,#N/A,FALSE,"환경분석";#N/A,#N/A,FALSE,"Sheet16"}</definedName>
    <definedName name="포장ocf" hidden="1">{#N/A,#N/A,FALSE,"지침";#N/A,#N/A,FALSE,"환경분석";#N/A,#N/A,FALSE,"Sheet16"}</definedName>
    <definedName name="포장공">[190]노임단가!#REF!</definedName>
    <definedName name="포천군" localSheetId="6">#REF!</definedName>
    <definedName name="포천군">#REF!</definedName>
    <definedName name="표">#REF!</definedName>
    <definedName name="표1">[298]손익계산서!#REF!</definedName>
    <definedName name="표2">[298]이익잉여금처분계산서!#REF!</definedName>
    <definedName name="표3">#REF!</definedName>
    <definedName name="표4">[298]용역원가명세서!#REF!</definedName>
    <definedName name="표5">[298]현금흐름표!#REF!</definedName>
    <definedName name="표본">#REF!</definedName>
    <definedName name="표시근거" localSheetId="6">#REF!</definedName>
    <definedName name="표시근거">#REF!</definedName>
    <definedName name="표종류">#REF!</definedName>
    <definedName name="표준건축비">[256]표건!#REF!</definedName>
    <definedName name="표지" localSheetId="6">#REF!</definedName>
    <definedName name="표지" localSheetId="13">'[299]외화금융(97-03)'!#REF!</definedName>
    <definedName name="표지">#REF!</definedName>
    <definedName name="푸" hidden="1">{#N/A,#N/A,FALSE,"P.C.B"}</definedName>
    <definedName name="푸푸푸" hidden="1">{#N/A,#N/A,FALSE,"P.C.B"}</definedName>
    <definedName name="푸푸ㅠ푸" hidden="1">{#N/A,#N/A,FALSE,"P.C.B"}</definedName>
    <definedName name="푸퓨ㅜ" hidden="1">{#N/A,#N/A,FALSE,"P.C.B"}</definedName>
    <definedName name="푸퓨ㅜㅍ" hidden="1">{#N/A,#N/A,FALSE,"P.C.B"}</definedName>
    <definedName name="품" hidden="1">{#N/A,#N/A,TRUE,"Y생산";#N/A,#N/A,TRUE,"Y판매";#N/A,#N/A,TRUE,"Y총물량";#N/A,#N/A,TRUE,"Y능력";#N/A,#N/A,TRUE,"YKD"}</definedName>
    <definedName name="품명">#REF!</definedName>
    <definedName name="품목별매출확정">#REF!</definedName>
    <definedName name="품목별매출확정_11">#REF!</definedName>
    <definedName name="품목별매출확정_2">#REF!</definedName>
    <definedName name="품목별매출확정_20">#REF!</definedName>
    <definedName name="품목별매출확정_21">#REF!</definedName>
    <definedName name="품목별매출확정_22">#REF!</definedName>
    <definedName name="품목별매출확정_23">#REF!</definedName>
    <definedName name="품목별매출확정_25">#REF!</definedName>
    <definedName name="품목별매출확정_3">#REF!</definedName>
    <definedName name="품목별매출확정_4">#REF!</definedName>
    <definedName name="품목별매출확정_40">#REF!</definedName>
    <definedName name="품목별매출확정_42">#REF!</definedName>
    <definedName name="품목별매출확정_5">#REF!</definedName>
    <definedName name="품목별매출확정_6">#REF!</definedName>
    <definedName name="품목별매출확정_8">#REF!</definedName>
    <definedName name="품질">#REF!</definedName>
    <definedName name="퓨" hidden="1">{#N/A,#N/A,FALSE,"P.C.B"}</definedName>
    <definedName name="퓨츄츄" hidden="1">{#N/A,#N/A,FALSE,"P.C.B"}</definedName>
    <definedName name="퓨ㅜ" hidden="1">{#N/A,#N/A,FALSE,"P.C.B"}</definedName>
    <definedName name="프로그램.신규업체">[73]!프로그램.신규업체</definedName>
    <definedName name="피비씨" localSheetId="6">#REF!</definedName>
    <definedName name="피비씨">#REF!</definedName>
    <definedName name="피비씨리스트" localSheetId="6">#REF!</definedName>
    <definedName name="피비씨리스트">#REF!</definedName>
    <definedName name="ㅎ" localSheetId="6">#REF!</definedName>
    <definedName name="ㅎ">#REF!</definedName>
    <definedName name="ㅎ314">#REF!</definedName>
    <definedName name="ㅎㄱ" localSheetId="6" hidden="1">[207]안산기계장치!#REF!</definedName>
    <definedName name="ㅎㄱ" hidden="1">[207]안산기계장치!#REF!</definedName>
    <definedName name="ㅎㄹ" localSheetId="6">#REF!</definedName>
    <definedName name="ㅎㄹ">#REF!</definedName>
    <definedName name="ㅎㄹㅇ">'[118]DS-최종'!$J$4</definedName>
    <definedName name="ㅎㄹㅇㄴ" localSheetId="6">#REF!</definedName>
    <definedName name="ㅎㄹㅇㄴ">#REF!</definedName>
    <definedName name="ㅎㄹㅇㅎ" localSheetId="6">#REF!</definedName>
    <definedName name="ㅎㄹㅇㅎ">#REF!</definedName>
    <definedName name="ㅎㄹㅇㅎㄹ" hidden="1">{#N/A,#N/A,FALSE,"P.C.B"}</definedName>
    <definedName name="ㅎㄹㅇㅎㄹㅇ" hidden="1">{#N/A,#N/A,FALSE,"P.C.B"}</definedName>
    <definedName name="ㅎㄹㅇㅎㄹㅇㅎㅇ" localSheetId="6">#REF!</definedName>
    <definedName name="ㅎㄹㅇㅎㄹㅇㅎㅇ">#REF!</definedName>
    <definedName name="ㅎㄹㅇㅎㅇㅀ" hidden="1">{#N/A,#N/A,FALSE,"P.C.B"}</definedName>
    <definedName name="ㅎㄹㅇㅎㅋㄹ" hidden="1">{#N/A,#N/A,FALSE,"P.C.B"}</definedName>
    <definedName name="ㅎㄹㅇ홍" localSheetId="6">#REF!</definedName>
    <definedName name="ㅎㄹㅇ홍">#REF!</definedName>
    <definedName name="ㅎㄹ오ㅗㅇㅎ로" localSheetId="6">#REF!</definedName>
    <definedName name="ㅎㄹ오ㅗㅇㅎ로">#REF!</definedName>
    <definedName name="ㅎ로ㅗㅎ" localSheetId="6">#REF!</definedName>
    <definedName name="ㅎ로ㅗㅎ">#REF!</definedName>
    <definedName name="ㅎ롷ㄹ오" localSheetId="6">#REF!</definedName>
    <definedName name="ㅎ롷ㄹ오">#REF!</definedName>
    <definedName name="ㅎㄻㅇㅇㅁㅎ" hidden="1">{#N/A,#N/A,FALSE,"P.C.B"}</definedName>
    <definedName name="ㅎㅀㄴㅇㅀㄴ">#REF!</definedName>
    <definedName name="ㅎㅁㅇㄴ" localSheetId="6">[188]변수!#REF!</definedName>
    <definedName name="ㅎㅁㅇㄴ">[188]변수!#REF!</definedName>
    <definedName name="ㅎㅅㄱ소홇ㅀㄴㅇㅎ">#REF!</definedName>
    <definedName name="ㅎㅇㅀ" localSheetId="6" hidden="1">#REF!</definedName>
    <definedName name="ㅎㅇㅀ" hidden="1">#REF!</definedName>
    <definedName name="ㅎㅇㅇㅈㄷㄱ">#REF!</definedName>
    <definedName name="ㅎㅎ" localSheetId="6">#REF!</definedName>
    <definedName name="ㅎㅎ">#REF!</definedName>
    <definedName name="ㅎㅎ2" hidden="1">{#N/A,#N/A,TRUE,"Summary";#N/A,#N/A,TRUE,"IS";#N/A,#N/A,TRUE,"Adj";#N/A,#N/A,TRUE,"BS";#N/A,#N/A,TRUE,"CF";#N/A,#N/A,TRUE,"Debt";#N/A,#N/A,TRUE,"IRR"}</definedName>
    <definedName name="ㅎㅎㅎ" localSheetId="6">#REF!</definedName>
    <definedName name="ㅎㅎㅎ">#REF!</definedName>
    <definedName name="ㅎㅎㅎㅎ">'[300]70'!#REF!</definedName>
    <definedName name="ㅎㅎㅎㅎㅎㅎ">#REF!</definedName>
    <definedName name="ㅎㅎㅎㅎㅎㅎㅎㅎㅎㅎㅎㅎㅎ">#REF!</definedName>
    <definedName name="하" hidden="1">{#N/A,#N/A,FALSE,"Sheet5"}</definedName>
    <definedName name="하나채권">#REF!</definedName>
    <definedName name="하남시" localSheetId="6">#REF!</definedName>
    <definedName name="하남시">#REF!</definedName>
    <definedName name="하선일" localSheetId="6">#REF!</definedName>
    <definedName name="하선일">#REF!</definedName>
    <definedName name="하하" hidden="1">{#N/A,#N/A,FALSE,"BS";#N/A,#N/A,FALSE,"PL";#N/A,#N/A,FALSE,"처분";#N/A,#N/A,FALSE,"현금";#N/A,#N/A,FALSE,"매출";#N/A,#N/A,FALSE,"원가";#N/A,#N/A,FALSE,"경영"}</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학" localSheetId="6">#REF!</definedName>
    <definedName name="학">#REF!</definedName>
    <definedName name="학교">#REF!</definedName>
    <definedName name="학교2">#REF!</definedName>
    <definedName name="한" hidden="1">#REF!</definedName>
    <definedName name="한국8" hidden="1">#REF!</definedName>
    <definedName name="한국9" hidden="1">#REF!</definedName>
    <definedName name="한국리스채권">#REF!</definedName>
    <definedName name="한국주택채권">#REF!</definedName>
    <definedName name="한길담보">#REF!</definedName>
    <definedName name="한길채권">#REF!</definedName>
    <definedName name="한다면한다" localSheetId="6">#REF!</definedName>
    <definedName name="한다면한다">#REF!</definedName>
    <definedName name="한미" hidden="1">#REF!</definedName>
    <definedName name="한미담보">#REF!</definedName>
    <definedName name="한미신기" localSheetId="6">#REF!</definedName>
    <definedName name="한미신기">#REF!</definedName>
    <definedName name="한미인천" localSheetId="6">#REF!</definedName>
    <definedName name="한미인천">#REF!</definedName>
    <definedName name="한미채권">#REF!</definedName>
    <definedName name="한빛담보">#REF!</definedName>
    <definedName name="한빛채권">#REF!</definedName>
    <definedName name="한서" localSheetId="6">#REF!</definedName>
    <definedName name="한서">#REF!</definedName>
    <definedName name="한솔담보">#REF!</definedName>
    <definedName name="한솔채권">#REF!</definedName>
    <definedName name="한수" localSheetId="6" hidden="1">#REF!</definedName>
    <definedName name="한수" hidden="1">#REF!</definedName>
    <definedName name="한아름채권">#REF!</definedName>
    <definedName name="한총2" hidden="1">{#N/A,#N/A,FALSE,"을지 (4)";#N/A,#N/A,FALSE,"을지 (5)";#N/A,#N/A,FALSE,"을지 (6)"}</definedName>
    <definedName name="한화담보">#REF!</definedName>
    <definedName name="한화채권">#REF!</definedName>
    <definedName name="할인" localSheetId="6">#REF!</definedName>
    <definedName name="할인">#REF!</definedName>
    <definedName name="할인9월"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합">[212]이름표!$H$21</definedName>
    <definedName name="합2" localSheetId="6">#REF!</definedName>
    <definedName name="합2">#REF!</definedName>
    <definedName name="합계">[84]선원비계산!$H$17</definedName>
    <definedName name="합계잔액시산표" hidden="1">{#N/A,#N/A,FALSE,"정공"}</definedName>
    <definedName name="합잔" localSheetId="6">#REF!</definedName>
    <definedName name="합잔">#REF!</definedName>
    <definedName name="항도담보">#REF!</definedName>
    <definedName name="항도채권">#REF!</definedName>
    <definedName name="항목" localSheetId="6">#REF!</definedName>
    <definedName name="항목">#REF!</definedName>
    <definedName name="해외" localSheetId="6">#REF!</definedName>
    <definedName name="해외">#REF!</definedName>
    <definedName name="해외공장">'[301]INDIA-ML'!#REF!</definedName>
    <definedName name="해외국산">'[61]INDIA-ML'!#REF!</definedName>
    <definedName name="향" localSheetId="6">#REF!</definedName>
    <definedName name="향">#REF!</definedName>
    <definedName name="헉" localSheetId="6">#REF!</definedName>
    <definedName name="헉">#REF!</definedName>
    <definedName name="헤헤" localSheetId="6">#REF!</definedName>
    <definedName name="헤헤">#REF!</definedName>
    <definedName name="현">#REF!</definedName>
    <definedName name="현금_당기말" localSheetId="6">#REF!</definedName>
    <definedName name="현금_당기말">#REF!</definedName>
    <definedName name="현금_전기말" localSheetId="6">#REF!</definedName>
    <definedName name="현금_전기말">#REF!</definedName>
    <definedName name="현금등">#REF!</definedName>
    <definedName name="현금등가물" localSheetId="6">#REF!</definedName>
    <definedName name="현금등가물">#REF!</definedName>
    <definedName name="현금흐름" hidden="1">{#N/A,#N/A,FALSE,"Aging Summary";#N/A,#N/A,FALSE,"Ratio Analysis";#N/A,#N/A,FALSE,"Test 120 Day Accts";#N/A,#N/A,FALSE,"Tickmarks"}</definedName>
    <definedName name="현금흐름1" hidden="1">[302]수정시산표!#REF!</definedName>
    <definedName name="현금흐름표2003" hidden="1">{#N/A,#N/A,FALSE,"Aging Summary";#N/A,#N/A,FALSE,"Ratio Analysis";#N/A,#N/A,FALSE,"Test 120 Day Accts";#N/A,#N/A,FALSE,"Tickmarks"}</definedName>
    <definedName name="현대" hidden="1">{#N/A,#N/A,FALSE,"정공"}</definedName>
    <definedName name="現代綜合商事經由分" localSheetId="13">#REF!</definedName>
    <definedName name="現代綜合商事經由分">[303]수입!#REF!</definedName>
    <definedName name="현양매출">[304]실적관리!$A$1</definedName>
    <definedName name="현지출">#REF!</definedName>
    <definedName name="호" localSheetId="6">#REF!</definedName>
    <definedName name="호">#REF!</definedName>
    <definedName name="호호호호">#REF!</definedName>
    <definedName name="호ㅓ" hidden="1">{#N/A,#N/A,FALSE,"Aging Summary";#N/A,#N/A,FALSE,"Ratio Analysis";#N/A,#N/A,FALSE,"Test 120 Day Accts";#N/A,#N/A,FALSE,"Tickmarks"}</definedName>
    <definedName name="호ㅓㅕㅏ6ㅅ서ㅛㅓ" hidden="1">[305]입찰안!#REF!</definedName>
    <definedName name="호ㅗㅗ호" localSheetId="6">#REF!</definedName>
    <definedName name="호ㅗㅗ호">#REF!</definedName>
    <definedName name="화성군" localSheetId="6">#REF!</definedName>
    <definedName name="화성군">#REF!</definedName>
    <definedName name="화성군청" localSheetId="6">#REF!</definedName>
    <definedName name="화성군청">#REF!</definedName>
    <definedName name="확정일자" localSheetId="6">#REF!</definedName>
    <definedName name="확정일자">#REF!</definedName>
    <definedName name="환경분석청주" hidden="1">{#N/A,#N/A,FALSE,"지침";#N/A,#N/A,FALSE,"환경분석";#N/A,#N/A,FALSE,"Sheet16"}</definedName>
    <definedName name="환경소주2" hidden="1">{#N/A,#N/A,FALSE,"지침";#N/A,#N/A,FALSE,"환경분석";#N/A,#N/A,FALSE,"Sheet16"}</definedName>
    <definedName name="환산율" localSheetId="13">#REF!</definedName>
    <definedName name="환산율">#REF!</definedName>
    <definedName name="환율상" localSheetId="13">#REF!</definedName>
    <definedName name="환율상">#REF!</definedName>
    <definedName name="환율하" localSheetId="13">#REF!</definedName>
    <definedName name="환율하">#REF!</definedName>
    <definedName name="환평가">[296]Convert!#REF!</definedName>
    <definedName name="황" hidden="1">{"'분양원가'!$B$1:$F$113"}</definedName>
    <definedName name="회경">#REF!</definedName>
    <definedName name="회보서" localSheetId="6">#REF!</definedName>
    <definedName name="회보서">#REF!</definedName>
    <definedName name="회사">#REF!</definedName>
    <definedName name="회사명">[193]기본가정!$A$1</definedName>
    <definedName name="회사명_4">#REF!</definedName>
    <definedName name="회사명_42">#REF!</definedName>
    <definedName name="회사명_5">#REF!</definedName>
    <definedName name="회사분경비">#REF!</definedName>
    <definedName name="회사재료">#REF!</definedName>
    <definedName name="회재">#REF!</definedName>
    <definedName name="효과">#REF!</definedName>
    <definedName name="효섭" hidden="1">{#N/A,#N/A,FALSE,"지침";#N/A,#N/A,FALSE,"환경분석";#N/A,#N/A,FALSE,"Sheet16"}</definedName>
    <definedName name="효자이행능력">#REF!</definedName>
    <definedName name="효자적정성">#REF!</definedName>
    <definedName name="후_담당간사에게_제출한다.">'[306]45,46'!#REF!</definedName>
    <definedName name="훈" hidden="1">255</definedName>
    <definedName name="희경" localSheetId="6" hidden="1">#REF!</definedName>
    <definedName name="희경" hidden="1">#REF!</definedName>
    <definedName name="히히">'[307]97년추정손익계산서'!$A$4</definedName>
    <definedName name="ㅏ" hidden="1">{#N/A,#N/A,FALSE,"Aging Summary";#N/A,#N/A,FALSE,"Ratio Analysis";#N/A,#N/A,FALSE,"Test 120 Day Accts";#N/A,#N/A,FALSE,"Tickmarks"}</definedName>
    <definedName name="ㅏ15">#REF!</definedName>
    <definedName name="ㅏ닫" localSheetId="6">#REF!</definedName>
    <definedName name="ㅏ닫">#REF!</definedName>
    <definedName name="ㅏ억ㅇ넒ㄴㅇ럼ㄴㄹ">#REF!</definedName>
    <definedName name="ㅏㅏ" localSheetId="6">#REF!</definedName>
    <definedName name="ㅏㅏ">#REF!</definedName>
    <definedName name="ㅏㅏㅏ" localSheetId="6">#REF!</definedName>
    <definedName name="ㅏㅏㅏ" localSheetId="13">'[199]산출기준(파견전산실)'!#REF!</definedName>
    <definedName name="ㅏㅏㅏ">#REF!</definedName>
    <definedName name="ㅏㅏㅏㅏ">#REF!</definedName>
    <definedName name="ㅏㅗ.ㅣㅘ" localSheetId="6">#REF!</definedName>
    <definedName name="ㅏㅗ.ㅣㅘ">#REF!</definedName>
    <definedName name="ㅏㅣㅓㅇ라ㅣㅈㄷ엄ㄴ럼">#REF!</definedName>
    <definedName name="ㅐㅐ" hidden="1">{#N/A,#N/A,FALSE,"을지 (4)";#N/A,#N/A,FALSE,"을지 (5)";#N/A,#N/A,FALSE,"을지 (6)"}</definedName>
    <definedName name="ㅐㅐㅐ" hidden="1">{#N/A,#N/A,FALSE,"지침";#N/A,#N/A,FALSE,"환경분석";#N/A,#N/A,FALSE,"Sheet16"}</definedName>
    <definedName name="ㅑ" hidden="1">{#N/A,#N/A,FALSE,"Aging Summary";#N/A,#N/A,FALSE,"Ratio Analysis";#N/A,#N/A,FALSE,"Test 120 Day Accts";#N/A,#N/A,FALSE,"Tickmarks"}</definedName>
    <definedName name="ㅑ13">'[308]Montly Plan'!#REF!</definedName>
    <definedName name="ㅑㅑ" hidden="1">{#N/A,#N/A,FALSE,"P.C.B"}</definedName>
    <definedName name="ㅑㅑㅑ" hidden="1">{#N/A,#N/A,FALSE,"초도품";#N/A,#N/A,FALSE,"초도품 (2)";#N/A,#N/A,FALSE,"초도품 (3)";#N/A,#N/A,FALSE,"초도품 (4)";#N/A,#N/A,FALSE,"초도품 (5)";#N/A,#N/A,FALSE,"초도품 (6)"}</definedName>
    <definedName name="ㅑㅗㄷ애ㅑㄹ">#REF!</definedName>
    <definedName name="ㅓㄱㄷ" localSheetId="6">[188]변수!#REF!</definedName>
    <definedName name="ㅓㄱㄷ">[188]변수!#REF!</definedName>
    <definedName name="ㅓㄴㄱ" hidden="1">[251]실행철강하도!$A$1:$A$4</definedName>
    <definedName name="ㅓㄹ낭럴아" localSheetId="6">#REF!</definedName>
    <definedName name="ㅓㄹ낭럴아">#REF!</definedName>
    <definedName name="ㅓ란러" localSheetId="6">#REF!</definedName>
    <definedName name="ㅓ란러">#REF!</definedName>
    <definedName name="ㅓㅇ라ㅣ것라ㅣㅇ거링럼">#REF!</definedName>
    <definedName name="ㅓㅈㄱ" localSheetId="6">#REF!</definedName>
    <definedName name="ㅓㅈㄱ">#REF!</definedName>
    <definedName name="ㅓㅓㅓ" localSheetId="6">#REF!</definedName>
    <definedName name="ㅓㅓㅓ">#REF!</definedName>
    <definedName name="ㅓㅗㅎㄹ" hidden="1">{#N/A,#N/A,FALSE,"BS";#N/A,#N/A,FALSE,"PL";#N/A,#N/A,FALSE,"A";#N/A,#N/A,FALSE,"B";#N/A,#N/A,FALSE,"B1";#N/A,#N/A,FALSE,"C";#N/A,#N/A,FALSE,"C1";#N/A,#N/A,FALSE,"C2";#N/A,#N/A,FALSE,"D";#N/A,#N/A,FALSE,"E";#N/A,#N/A,FALSE,"F";#N/A,#N/A,FALSE,"AA";#N/A,#N/A,FALSE,"BB";#N/A,#N/A,FALSE,"CC";#N/A,#N/A,FALSE,"DD";#N/A,#N/A,FALSE,"EE";#N/A,#N/A,FALSE,"FF";#N/A,#N/A,FALSE,"PL10";#N/A,#N/A,FALSE,"PL20";#N/A,#N/A,FALSE,"PL30"}</definedName>
    <definedName name="ㅓㅗㅓ" hidden="1">#REF!</definedName>
    <definedName name="ㅔ" hidden="1">{#N/A,#N/A,FALSE,"P.C.B"}</definedName>
    <definedName name="ㅔㅐㅑㅓㅎㅎ라" hidden="1">[176]LeadSchedule!#REF!</definedName>
    <definedName name="ㅔㅔ" hidden="1">[309]집계표!#REF!</definedName>
    <definedName name="ㅕ" hidden="1">{#N/A,#N/A,FALSE,"BS";#N/A,#N/A,FALSE,"PL";#N/A,#N/A,FALSE,"처분";#N/A,#N/A,FALSE,"현금";#N/A,#N/A,FALSE,"매출";#N/A,#N/A,FALSE,"원가";#N/A,#N/A,FALSE,"경영"}</definedName>
    <definedName name="ㅕㅅ" hidden="1">'[206]5사남'!#REF!</definedName>
    <definedName name="ㅕ해" hidden="1">{#N/A,#N/A,FALSE,"지침";#N/A,#N/A,FALSE,"환경분석";#N/A,#N/A,FALSE,"Sheet16"}</definedName>
    <definedName name="ㅕㅕ" localSheetId="6">#REF!</definedName>
    <definedName name="ㅕㅕ">#REF!</definedName>
    <definedName name="ㅕㅕㅕ" hidden="1">{#N/A,#N/A,FALSE,"을지 (4)";#N/A,#N/A,FALSE,"을지 (5)";#N/A,#N/A,FALSE,"을지 (6)"}</definedName>
    <definedName name="ㅕㅛ" hidden="1">{#N/A,#N/A,FALSE,"지침";#N/A,#N/A,FALSE,"환경분석";#N/A,#N/A,FALSE,"Sheet16"}</definedName>
    <definedName name="ㅗ" hidden="1">{#N/A,#N/A,FALSE,"Aging Summary";#N/A,#N/A,FALSE,"Ratio Analysis";#N/A,#N/A,FALSE,"Test 120 Day Accts";#N/A,#N/A,FALSE,"Tickmarks"}</definedName>
    <definedName name="ㅗ1015">#REF!</definedName>
    <definedName name="ㅗ1015_10">#REF!</definedName>
    <definedName name="ㅗ1015_11">#REF!</definedName>
    <definedName name="ㅗ1015_2">#REF!</definedName>
    <definedName name="ㅗ1015_20">#REF!</definedName>
    <definedName name="ㅗ1015_21">#REF!</definedName>
    <definedName name="ㅗ1015_22">#REF!</definedName>
    <definedName name="ㅗ1015_23">#REF!</definedName>
    <definedName name="ㅗ1015_24">#REF!</definedName>
    <definedName name="ㅗ1015_25">#REF!</definedName>
    <definedName name="ㅗ1015_3">#REF!</definedName>
    <definedName name="ㅗ1015_4">#REF!</definedName>
    <definedName name="ㅗ1015_40">#REF!</definedName>
    <definedName name="ㅗ1015_42">#REF!</definedName>
    <definedName name="ㅗ1015_5">#REF!</definedName>
    <definedName name="ㅗ1015_6">#REF!</definedName>
    <definedName name="ㅗ1015_8">#REF!</definedName>
    <definedName name="ㅗ1018">#REF!</definedName>
    <definedName name="ㅗ1018_10">#REF!</definedName>
    <definedName name="ㅗ1018_11">#REF!</definedName>
    <definedName name="ㅗ1018_2">#REF!</definedName>
    <definedName name="ㅗ1018_20">#REF!</definedName>
    <definedName name="ㅗ1018_21">#REF!</definedName>
    <definedName name="ㅗ1018_22">#REF!</definedName>
    <definedName name="ㅗ1018_23">#REF!</definedName>
    <definedName name="ㅗ1018_24">#REF!</definedName>
    <definedName name="ㅗ1018_25">#REF!</definedName>
    <definedName name="ㅗ1018_3">#REF!</definedName>
    <definedName name="ㅗ1018_4">#REF!</definedName>
    <definedName name="ㅗ1018_40">#REF!</definedName>
    <definedName name="ㅗ1018_42">#REF!</definedName>
    <definedName name="ㅗ1018_5">#REF!</definedName>
    <definedName name="ㅗ1018_6">#REF!</definedName>
    <definedName name="ㅗ1018_8">#REF!</definedName>
    <definedName name="ㅗ315">[310]신우!#REF!</definedName>
    <definedName name="ㅗ461">#REF!</definedName>
    <definedName name="ㅗ50">[311]연습!#REF!</definedName>
    <definedName name="ㅗㄳㅎㄱㅀㅀ">#REF!</definedName>
    <definedName name="ㅗㄹㅇㅎ" localSheetId="6">#REF!</definedName>
    <definedName name="ㅗㄹㅇㅎ">#REF!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localSheetId="6" hidden="1">#REF!</definedName>
    <definedName name="ㅗㄹ호홓로" hidden="1">#REF!</definedName>
    <definedName name="ㅗㄹ홍롱롷ㄹ" localSheetId="6">#REF!</definedName>
    <definedName name="ㅗㄹ홍롱롷ㄹ">#REF!</definedName>
    <definedName name="ㅗ소ㅗㅅ" localSheetId="6">#REF!</definedName>
    <definedName name="ㅗ소ㅗㅅ">#REF!</definedName>
    <definedName name="ㅗㅇ롤오" localSheetId="6">#REF!</definedName>
    <definedName name="ㅗㅇ롤오">#REF!</definedName>
    <definedName name="ㅗㅎ" localSheetId="6">#REF!</definedName>
    <definedName name="ㅗㅎ">#REF!</definedName>
    <definedName name="ㅗㅎㄹㅇㅇㄹㅇ">#REF!</definedName>
    <definedName name="ㅗㅓㅁㅇㄴㄹ" localSheetId="6">#REF!</definedName>
    <definedName name="ㅗㅓㅁㅇㄴㄹ">#REF!</definedName>
    <definedName name="ㅗㅓ옹ㅎ" localSheetId="6">#REF!</definedName>
    <definedName name="ㅗㅓ옹ㅎ">#REF!</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ㄷ녿" localSheetId="6">#REF!</definedName>
    <definedName name="ㅛㄷ녿">#REF!</definedName>
    <definedName name="ㅛ셔셔ㅛ셔" hidden="1">{#N/A,#N/A,FALSE,"P.C.B"}</definedName>
    <definedName name="ㅛ셔ㅛ셔" hidden="1">{#N/A,#N/A,FALSE,"P.C.B"}</definedName>
    <definedName name="ㅛㅏ" localSheetId="6">#REF!</definedName>
    <definedName name="ㅛㅏ">#REF!</definedName>
    <definedName name="ㅛㅓㄱㄷ" localSheetId="6">#REF!</definedName>
    <definedName name="ㅛㅓㄱㄷ">#REF!</definedName>
    <definedName name="ㅛㅓㅛㅓㅛㅓㅛ" localSheetId="6">#REF!</definedName>
    <definedName name="ㅛㅓㅛㅓㅛㅓㅛ">#REF!</definedName>
    <definedName name="ㅛㅕ" localSheetId="6">#REF!</definedName>
    <definedName name="ㅛㅕ">#REF!</definedName>
    <definedName name="ㅛㅕㅣㅑ" localSheetId="6">#REF!</definedName>
    <definedName name="ㅛㅕㅣㅑ">#REF!</definedName>
    <definedName name="ㅛㅗ로" localSheetId="6">#REF!</definedName>
    <definedName name="ㅛㅗ로">#REF!</definedName>
    <definedName name="ㅛㅛㅛ" hidden="1">{#N/A,#N/A,FALSE,"초도품";#N/A,#N/A,FALSE,"초도품 (2)";#N/A,#N/A,FALSE,"초도품 (3)";#N/A,#N/A,FALSE,"초도품 (4)";#N/A,#N/A,FALSE,"초도품 (5)";#N/A,#N/A,FALSE,"초도품 (6)"}</definedName>
    <definedName name="ㅛㅡㅓㅕㅛ" localSheetId="6">#REF!</definedName>
    <definedName name="ㅛㅡㅓㅕㅛ">#REF!</definedName>
    <definedName name="ㅜ52">#REF!</definedName>
    <definedName name="ㅜ푸" hidden="1">{#N/A,#N/A,FALSE,"P.C.B"}</definedName>
    <definedName name="ㅜ푸푸" hidden="1">{#N/A,#N/A,FALSE,"P.C.B"}</definedName>
    <definedName name="ㅜ퓨ㅜ" hidden="1">{#N/A,#N/A,FALSE,"P.C.B"}</definedName>
    <definedName name="ㅠ" localSheetId="13">#REF!</definedName>
    <definedName name="ㅠ">#REF!</definedName>
    <definedName name="ㅠ131" localSheetId="6">#REF!</definedName>
    <definedName name="ㅠ131">#REF!</definedName>
    <definedName name="ㅠA1" localSheetId="6">[312]광주재료!#REF!</definedName>
    <definedName name="ㅠA1">[312]광주재료!#REF!</definedName>
    <definedName name="ㅠ츄츄" hidden="1">{#N/A,#N/A,FALSE,"P.C.B"}</definedName>
    <definedName name="ㅠㅍㅜ" hidden="1">{#N/A,#N/A,FALSE,"P.C.B"}</definedName>
    <definedName name="ㅠㅠㅠ" hidden="1">{#N/A,#N/A,FALSE,"지침";#N/A,#N/A,FALSE,"환경분석";#N/A,#N/A,FALSE,"Sheet16"}</definedName>
    <definedName name="ㅡ" localSheetId="6">[313]광주재료!#REF!</definedName>
    <definedName name="ㅡ">[313]광주재료!#REF!</definedName>
    <definedName name="ㅡㅡㅡ" hidden="1">{#N/A,#N/A,FALSE,"지침";#N/A,#N/A,FALSE,"환경분석";#N/A,#N/A,FALSE,"Sheet16"}</definedName>
    <definedName name="ㅣ" hidden="1">{#N/A,#N/A,FALSE,"Aging Summary";#N/A,#N/A,FALSE,"Ratio Analysis";#N/A,#N/A,FALSE,"Test 120 Day Accts";#N/A,#N/A,FALSE,"Tickmarks"}</definedName>
    <definedName name="ㅣㅏ" localSheetId="6">#REF!</definedName>
    <definedName name="ㅣㅏ">#REF!</definedName>
    <definedName name="ㅣㅣ" hidden="1">{#N/A,#N/A,FALSE,"을지 (4)";#N/A,#N/A,FALSE,"을지 (5)";#N/A,#N/A,FALSE,"을지 (6)"}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760" i="11" l="1"/>
  <c r="I1763" i="11"/>
  <c r="G1763" i="11"/>
  <c r="J1762" i="11"/>
  <c r="J1761" i="11"/>
  <c r="J1760" i="11"/>
  <c r="J1763" i="11" s="1"/>
  <c r="A1759" i="11"/>
  <c r="A1764" i="11"/>
  <c r="A1164" i="11"/>
  <c r="H1020" i="11"/>
  <c r="H1021" i="11"/>
  <c r="I1022" i="11"/>
  <c r="G1021" i="11"/>
  <c r="J1022" i="11"/>
  <c r="H1022" i="11"/>
  <c r="H1018" i="11"/>
  <c r="G1018" i="11"/>
  <c r="I1017" i="11"/>
  <c r="J1016" i="11"/>
  <c r="I1016" i="11"/>
  <c r="H1016" i="11"/>
  <c r="J1015" i="11"/>
  <c r="J1018" i="11" s="1"/>
  <c r="I1015" i="11"/>
  <c r="H1013" i="11"/>
  <c r="G1013" i="11"/>
  <c r="I1012" i="11"/>
  <c r="H1011" i="11"/>
  <c r="J1011" i="11" s="1"/>
  <c r="J1010" i="11"/>
  <c r="I1010" i="11"/>
  <c r="H1000" i="11"/>
  <c r="H1002" i="11"/>
  <c r="I1002" i="11"/>
  <c r="G1001" i="11"/>
  <c r="G1002" i="11"/>
  <c r="G998" i="11"/>
  <c r="I997" i="11"/>
  <c r="H996" i="11"/>
  <c r="H998" i="11" s="1"/>
  <c r="J995" i="11"/>
  <c r="I995" i="11"/>
  <c r="G993" i="11"/>
  <c r="I992" i="11"/>
  <c r="H991" i="11"/>
  <c r="J991" i="11" s="1"/>
  <c r="J990" i="11"/>
  <c r="I990" i="11"/>
  <c r="H1763" i="11" l="1"/>
  <c r="H1023" i="11"/>
  <c r="I1018" i="11"/>
  <c r="I1011" i="11"/>
  <c r="J1013" i="11"/>
  <c r="I996" i="11"/>
  <c r="I998" i="11" s="1"/>
  <c r="J996" i="11"/>
  <c r="J998" i="11" s="1"/>
  <c r="H1001" i="11"/>
  <c r="H1003" i="11" s="1"/>
  <c r="H993" i="11"/>
  <c r="I991" i="11"/>
  <c r="J993" i="11"/>
  <c r="H3475" i="11"/>
  <c r="I1013" i="11" l="1"/>
  <c r="I993" i="11"/>
  <c r="F6" i="5"/>
  <c r="I1150" i="11" l="1"/>
  <c r="I1145" i="11"/>
  <c r="I1140" i="11"/>
  <c r="I1135" i="11"/>
  <c r="E6" i="5" l="1"/>
  <c r="G6" i="5"/>
  <c r="P70" i="7"/>
  <c r="P66" i="7"/>
  <c r="P65" i="7"/>
  <c r="O66" i="7"/>
  <c r="O65" i="7"/>
  <c r="M66" i="7"/>
  <c r="M65" i="7"/>
  <c r="O70" i="7"/>
  <c r="M70" i="7"/>
  <c r="J527" i="11" l="1"/>
  <c r="I527" i="11"/>
  <c r="G527" i="11"/>
  <c r="I526" i="11"/>
  <c r="G526" i="11"/>
  <c r="G525" i="11"/>
  <c r="G523" i="11"/>
  <c r="H522" i="11"/>
  <c r="H521" i="11"/>
  <c r="J520" i="11"/>
  <c r="I520" i="11"/>
  <c r="I523" i="11" s="1"/>
  <c r="G518" i="11"/>
  <c r="H517" i="11"/>
  <c r="H516" i="11"/>
  <c r="J516" i="11" s="1"/>
  <c r="J515" i="11"/>
  <c r="I515" i="11"/>
  <c r="I513" i="11"/>
  <c r="G513" i="11"/>
  <c r="H512" i="11"/>
  <c r="H511" i="11"/>
  <c r="H510" i="11"/>
  <c r="H525" i="11" s="1"/>
  <c r="G3491" i="11"/>
  <c r="H527" i="11" l="1"/>
  <c r="I525" i="11"/>
  <c r="I528" i="11" s="1"/>
  <c r="J518" i="11"/>
  <c r="H523" i="11"/>
  <c r="J510" i="11"/>
  <c r="J525" i="11" s="1"/>
  <c r="H513" i="11"/>
  <c r="J511" i="11"/>
  <c r="J521" i="11"/>
  <c r="J523" i="11" s="1"/>
  <c r="G528" i="11"/>
  <c r="H518" i="11"/>
  <c r="I518" i="11"/>
  <c r="H526" i="11"/>
  <c r="H528" i="11" s="1"/>
  <c r="O5" i="11"/>
  <c r="J526" i="11" l="1"/>
  <c r="J528" i="11" s="1"/>
  <c r="J513" i="11"/>
  <c r="N3480" i="11"/>
  <c r="N3475" i="11"/>
  <c r="N3470" i="11"/>
  <c r="N3465" i="11"/>
  <c r="N3460" i="11"/>
  <c r="Q3455" i="11"/>
  <c r="P3455" i="11"/>
  <c r="N3455" i="11"/>
  <c r="Q3450" i="11"/>
  <c r="P3450" i="11"/>
  <c r="N3450" i="11"/>
  <c r="Q3445" i="11"/>
  <c r="P3445" i="11"/>
  <c r="N3445" i="11"/>
  <c r="Q3440" i="11"/>
  <c r="P3440" i="11"/>
  <c r="N3440" i="11"/>
  <c r="Q3435" i="11"/>
  <c r="P3435" i="11"/>
  <c r="N3435" i="11"/>
  <c r="Q3430" i="11"/>
  <c r="P3430" i="11"/>
  <c r="N3430" i="11"/>
  <c r="Q3425" i="11"/>
  <c r="P3425" i="11"/>
  <c r="N3425" i="11"/>
  <c r="Q3420" i="11"/>
  <c r="P3420" i="11"/>
  <c r="N3420" i="11"/>
  <c r="Q3415" i="11"/>
  <c r="P3415" i="11"/>
  <c r="N3415" i="11"/>
  <c r="Q3410" i="11"/>
  <c r="P3410" i="11"/>
  <c r="N3410" i="11"/>
  <c r="Q3405" i="11"/>
  <c r="P3405" i="11"/>
  <c r="N3405" i="11"/>
  <c r="Q3400" i="11"/>
  <c r="P3400" i="11"/>
  <c r="N3400" i="11"/>
  <c r="O3395" i="11"/>
  <c r="N3395" i="11"/>
  <c r="Q3390" i="11"/>
  <c r="O3390" i="11"/>
  <c r="N3390" i="11"/>
  <c r="P3385" i="11"/>
  <c r="N3385" i="11"/>
  <c r="P3380" i="11"/>
  <c r="N3380" i="11"/>
  <c r="P3375" i="11"/>
  <c r="N3375" i="11"/>
  <c r="P3370" i="11"/>
  <c r="N3370" i="11"/>
  <c r="P3365" i="11"/>
  <c r="N3365" i="11"/>
  <c r="P3360" i="11"/>
  <c r="N3360" i="11"/>
  <c r="P3355" i="11"/>
  <c r="N3355" i="11"/>
  <c r="P3350" i="11"/>
  <c r="N3350" i="11"/>
  <c r="P3345" i="11"/>
  <c r="N3345" i="11"/>
  <c r="P3340" i="11"/>
  <c r="N3340" i="11"/>
  <c r="P3335" i="11"/>
  <c r="N3335" i="11"/>
  <c r="P3330" i="11"/>
  <c r="N3330" i="11"/>
  <c r="P3325" i="11"/>
  <c r="N3325" i="11"/>
  <c r="P3320" i="11"/>
  <c r="N3320" i="11"/>
  <c r="P3315" i="11"/>
  <c r="N3315" i="11"/>
  <c r="P3310" i="11"/>
  <c r="N3310" i="11"/>
  <c r="P3305" i="11"/>
  <c r="N3305" i="11"/>
  <c r="P3300" i="11"/>
  <c r="N3300" i="11"/>
  <c r="P3295" i="11"/>
  <c r="N3295" i="11"/>
  <c r="P3290" i="11"/>
  <c r="N3290" i="11"/>
  <c r="P3285" i="11"/>
  <c r="N3285" i="11"/>
  <c r="P3280" i="11"/>
  <c r="N3280" i="11"/>
  <c r="P3275" i="11"/>
  <c r="N3275" i="11"/>
  <c r="P3270" i="11"/>
  <c r="N3270" i="11"/>
  <c r="P3265" i="11"/>
  <c r="N3265" i="11"/>
  <c r="P3260" i="11"/>
  <c r="N3260" i="11"/>
  <c r="P3255" i="11"/>
  <c r="N3255" i="11"/>
  <c r="P3250" i="11"/>
  <c r="N3250" i="11"/>
  <c r="P3245" i="11"/>
  <c r="N3245" i="11"/>
  <c r="P3240" i="11"/>
  <c r="N3240" i="11"/>
  <c r="P3235" i="11"/>
  <c r="N3235" i="11"/>
  <c r="P3230" i="11"/>
  <c r="N3230" i="11"/>
  <c r="P3225" i="11"/>
  <c r="N3225" i="11"/>
  <c r="O3220" i="11"/>
  <c r="N3220" i="11"/>
  <c r="O3210" i="11"/>
  <c r="N3210" i="11"/>
  <c r="O3205" i="11"/>
  <c r="N3205" i="11"/>
  <c r="O3200" i="11"/>
  <c r="N3200" i="11"/>
  <c r="O3190" i="11"/>
  <c r="N3190" i="11"/>
  <c r="O3185" i="11"/>
  <c r="N3185" i="11"/>
  <c r="O3180" i="11"/>
  <c r="N3180" i="11"/>
  <c r="O3175" i="11"/>
  <c r="N3175" i="11"/>
  <c r="O3170" i="11"/>
  <c r="N3170" i="11"/>
  <c r="O3165" i="11"/>
  <c r="N3165" i="11"/>
  <c r="O3155" i="11"/>
  <c r="N3155" i="11"/>
  <c r="O3150" i="11"/>
  <c r="N3150" i="11"/>
  <c r="O3145" i="11"/>
  <c r="N3145" i="11"/>
  <c r="O3140" i="11"/>
  <c r="N3140" i="11"/>
  <c r="O3135" i="11"/>
  <c r="N3135" i="11"/>
  <c r="O3125" i="11"/>
  <c r="N3125" i="11"/>
  <c r="O3120" i="11"/>
  <c r="N3120" i="11"/>
  <c r="O3115" i="11"/>
  <c r="N3115" i="11"/>
  <c r="O3105" i="11"/>
  <c r="N3105" i="11"/>
  <c r="O3100" i="11"/>
  <c r="N3100" i="11"/>
  <c r="O3095" i="11"/>
  <c r="N3095" i="11"/>
  <c r="O3090" i="11"/>
  <c r="N3090" i="11"/>
  <c r="O3085" i="11"/>
  <c r="N3085" i="11"/>
  <c r="O3080" i="11"/>
  <c r="N3080" i="11"/>
  <c r="O3070" i="11"/>
  <c r="N3070" i="11"/>
  <c r="O3065" i="11"/>
  <c r="N3065" i="11"/>
  <c r="O3060" i="11"/>
  <c r="N3060" i="11"/>
  <c r="O3055" i="11"/>
  <c r="N3055" i="11"/>
  <c r="O3045" i="11"/>
  <c r="N3045" i="11"/>
  <c r="O3040" i="11"/>
  <c r="N3040" i="11"/>
  <c r="O3035" i="11"/>
  <c r="N3035" i="11"/>
  <c r="O3025" i="11"/>
  <c r="N3025" i="11"/>
  <c r="O3020" i="11"/>
  <c r="N3020" i="11"/>
  <c r="O3010" i="11"/>
  <c r="N3010" i="11"/>
  <c r="O3005" i="11"/>
  <c r="N3005" i="11"/>
  <c r="O2995" i="11"/>
  <c r="N2995" i="11"/>
  <c r="O2990" i="11"/>
  <c r="N2990" i="11"/>
  <c r="O2985" i="11"/>
  <c r="N2985" i="11"/>
  <c r="O2980" i="11"/>
  <c r="N2980" i="11"/>
  <c r="O2975" i="11"/>
  <c r="N2975" i="11"/>
  <c r="O2970" i="11"/>
  <c r="N2970" i="11"/>
  <c r="O2965" i="11"/>
  <c r="N2965" i="11"/>
  <c r="O2955" i="11"/>
  <c r="N2955" i="11"/>
  <c r="O2950" i="11"/>
  <c r="N2950" i="11"/>
  <c r="O2945" i="11"/>
  <c r="N2945" i="11"/>
  <c r="O2940" i="11"/>
  <c r="N2940" i="11"/>
  <c r="O2935" i="11"/>
  <c r="N2935" i="11"/>
  <c r="O2925" i="11"/>
  <c r="N2925" i="11"/>
  <c r="O2920" i="11"/>
  <c r="N2920" i="11"/>
  <c r="O2915" i="11"/>
  <c r="N2915" i="11"/>
  <c r="O2910" i="11"/>
  <c r="N2910" i="11"/>
  <c r="O2900" i="11"/>
  <c r="N2900" i="11"/>
  <c r="O2895" i="11"/>
  <c r="N2895" i="11"/>
  <c r="O2885" i="11"/>
  <c r="N2885" i="11"/>
  <c r="O2880" i="11"/>
  <c r="N2880" i="11"/>
  <c r="O2875" i="11"/>
  <c r="N2875" i="11"/>
  <c r="O2865" i="11"/>
  <c r="N2865" i="11"/>
  <c r="O2860" i="11"/>
  <c r="N2860" i="11"/>
  <c r="O2855" i="11"/>
  <c r="N2855" i="11"/>
  <c r="O2845" i="11"/>
  <c r="N2845" i="11"/>
  <c r="O2840" i="11"/>
  <c r="N2840" i="11"/>
  <c r="O2835" i="11"/>
  <c r="N2835" i="11"/>
  <c r="O2825" i="11"/>
  <c r="N2825" i="11"/>
  <c r="O2820" i="11"/>
  <c r="N2820" i="11"/>
  <c r="O2810" i="11"/>
  <c r="N2810" i="11"/>
  <c r="O2805" i="11"/>
  <c r="N2805" i="11"/>
  <c r="O2800" i="11"/>
  <c r="N2800" i="11"/>
  <c r="P2795" i="11"/>
  <c r="N2795" i="11"/>
  <c r="P2790" i="11"/>
  <c r="N2790" i="11"/>
  <c r="P2785" i="11"/>
  <c r="N2785" i="11"/>
  <c r="P2780" i="11"/>
  <c r="N2780" i="11"/>
  <c r="P2775" i="11"/>
  <c r="N2775" i="11"/>
  <c r="P2770" i="11"/>
  <c r="N2770" i="11"/>
  <c r="O2760" i="11"/>
  <c r="N2760" i="11"/>
  <c r="O2755" i="11"/>
  <c r="N2755" i="11"/>
  <c r="O2745" i="11"/>
  <c r="N2745" i="11"/>
  <c r="O2740" i="11"/>
  <c r="N2740" i="11"/>
  <c r="O2730" i="11"/>
  <c r="N2730" i="11"/>
  <c r="O2725" i="11"/>
  <c r="N2725" i="11"/>
  <c r="O2715" i="11"/>
  <c r="N2715" i="11"/>
  <c r="O2710" i="11"/>
  <c r="N2710" i="11"/>
  <c r="O2700" i="11"/>
  <c r="N2700" i="11"/>
  <c r="O2695" i="11"/>
  <c r="N2695" i="11"/>
  <c r="O2685" i="11"/>
  <c r="N2685" i="11"/>
  <c r="O2680" i="11"/>
  <c r="N2680" i="11"/>
  <c r="O2670" i="11"/>
  <c r="N2670" i="11"/>
  <c r="O2665" i="11"/>
  <c r="N2665" i="11"/>
  <c r="O2655" i="11"/>
  <c r="N2655" i="11"/>
  <c r="O2650" i="11"/>
  <c r="N2650" i="11"/>
  <c r="O2645" i="11"/>
  <c r="N2645" i="11"/>
  <c r="O2635" i="11"/>
  <c r="N2635" i="11"/>
  <c r="O2630" i="11"/>
  <c r="N2630" i="11"/>
  <c r="O2625" i="11"/>
  <c r="N2625" i="11"/>
  <c r="O2615" i="11"/>
  <c r="N2615" i="11"/>
  <c r="O2610" i="11"/>
  <c r="N2610" i="11"/>
  <c r="P2605" i="11"/>
  <c r="N2605" i="11"/>
  <c r="O2595" i="11"/>
  <c r="N2595" i="11"/>
  <c r="O2590" i="11"/>
  <c r="N2590" i="11"/>
  <c r="O2585" i="11"/>
  <c r="N2585" i="11"/>
  <c r="O2575" i="11"/>
  <c r="N2575" i="11"/>
  <c r="O2570" i="11"/>
  <c r="N2570" i="11"/>
  <c r="O2565" i="11"/>
  <c r="N2565" i="11"/>
  <c r="O2560" i="11"/>
  <c r="N2560" i="11"/>
  <c r="O2550" i="11"/>
  <c r="N2550" i="11"/>
  <c r="O2545" i="11"/>
  <c r="N2545" i="11"/>
  <c r="O2535" i="11"/>
  <c r="N2535" i="11"/>
  <c r="O2530" i="11"/>
  <c r="N2530" i="11"/>
  <c r="O2525" i="11"/>
  <c r="N2525" i="11"/>
  <c r="O2520" i="11"/>
  <c r="N2520" i="11"/>
  <c r="O2510" i="11"/>
  <c r="N2510" i="11"/>
  <c r="O2505" i="11"/>
  <c r="N2505" i="11"/>
  <c r="O2500" i="11"/>
  <c r="N2500" i="11"/>
  <c r="O2495" i="11"/>
  <c r="N2495" i="11"/>
  <c r="O2485" i="11"/>
  <c r="N2485" i="11"/>
  <c r="O2480" i="11"/>
  <c r="N2480" i="11"/>
  <c r="O2475" i="11"/>
  <c r="N2475" i="11"/>
  <c r="O2470" i="11"/>
  <c r="N2470" i="11"/>
  <c r="O2465" i="11"/>
  <c r="N2465" i="11"/>
  <c r="O2455" i="11"/>
  <c r="N2455" i="11"/>
  <c r="O2450" i="11"/>
  <c r="N2450" i="11"/>
  <c r="O2440" i="11"/>
  <c r="N2440" i="11"/>
  <c r="O2435" i="11"/>
  <c r="N2435" i="11"/>
  <c r="O2430" i="11"/>
  <c r="N2430" i="11"/>
  <c r="O2425" i="11"/>
  <c r="N2425" i="11"/>
  <c r="O2415" i="11"/>
  <c r="N2415" i="11"/>
  <c r="O2410" i="11"/>
  <c r="N2410" i="11"/>
  <c r="O2400" i="11"/>
  <c r="N2400" i="11"/>
  <c r="O2395" i="11"/>
  <c r="N2395" i="11"/>
  <c r="O2390" i="11"/>
  <c r="N2390" i="11"/>
  <c r="O2385" i="11"/>
  <c r="N2385" i="11"/>
  <c r="O2375" i="11"/>
  <c r="N2375" i="11"/>
  <c r="O2370" i="11"/>
  <c r="N2370" i="11"/>
  <c r="O2365" i="11"/>
  <c r="N2365" i="11"/>
  <c r="O2355" i="11"/>
  <c r="N2355" i="11"/>
  <c r="O2350" i="11"/>
  <c r="N2350" i="11"/>
  <c r="O2345" i="11"/>
  <c r="N2345" i="11"/>
  <c r="O2340" i="11"/>
  <c r="N2340" i="11"/>
  <c r="O2330" i="11"/>
  <c r="N2330" i="11"/>
  <c r="O2325" i="11"/>
  <c r="N2325" i="11"/>
  <c r="O2320" i="11"/>
  <c r="N2320" i="11"/>
  <c r="O2315" i="11"/>
  <c r="N2315" i="11"/>
  <c r="O2305" i="11"/>
  <c r="N2305" i="11"/>
  <c r="O2300" i="11"/>
  <c r="N2300" i="11"/>
  <c r="O2290" i="11"/>
  <c r="N2290" i="11"/>
  <c r="O2285" i="11"/>
  <c r="N2285" i="11"/>
  <c r="O2280" i="11"/>
  <c r="N2280" i="11"/>
  <c r="O2270" i="11"/>
  <c r="N2270" i="11"/>
  <c r="O2265" i="11"/>
  <c r="N2265" i="11"/>
  <c r="O2260" i="11"/>
  <c r="N2260" i="11"/>
  <c r="O2250" i="11"/>
  <c r="N2250" i="11"/>
  <c r="O2245" i="11"/>
  <c r="N2245" i="11"/>
  <c r="O2240" i="11"/>
  <c r="N2240" i="11"/>
  <c r="O2235" i="11"/>
  <c r="N2235" i="11"/>
  <c r="O2225" i="11"/>
  <c r="N2225" i="11"/>
  <c r="O2220" i="11"/>
  <c r="N2220" i="11"/>
  <c r="O2215" i="11"/>
  <c r="N2215" i="11"/>
  <c r="O2205" i="11"/>
  <c r="N2205" i="11"/>
  <c r="O2200" i="11"/>
  <c r="N2200" i="11"/>
  <c r="O2195" i="11"/>
  <c r="N2195" i="11"/>
  <c r="O2190" i="11"/>
  <c r="N2190" i="11"/>
  <c r="O2180" i="11"/>
  <c r="N2180" i="11"/>
  <c r="O2175" i="11"/>
  <c r="N2175" i="11"/>
  <c r="O2170" i="11"/>
  <c r="N2170" i="11"/>
  <c r="O2165" i="11"/>
  <c r="N2165" i="11"/>
  <c r="O2160" i="11"/>
  <c r="N2160" i="11"/>
  <c r="O2155" i="11"/>
  <c r="N2155" i="11"/>
  <c r="O2150" i="11"/>
  <c r="N2150" i="11"/>
  <c r="O2140" i="11"/>
  <c r="N2140" i="11"/>
  <c r="O2135" i="11"/>
  <c r="N2135" i="11"/>
  <c r="O2130" i="11"/>
  <c r="N2130" i="11"/>
  <c r="O2125" i="11"/>
  <c r="N2125" i="11"/>
  <c r="O2115" i="11"/>
  <c r="N2115" i="11"/>
  <c r="O2110" i="11"/>
  <c r="N2110" i="11"/>
  <c r="O2100" i="11"/>
  <c r="N2100" i="11"/>
  <c r="O2095" i="11"/>
  <c r="N2095" i="11"/>
  <c r="O2090" i="11"/>
  <c r="N2090" i="11"/>
  <c r="O2080" i="11"/>
  <c r="N2080" i="11"/>
  <c r="O2075" i="11"/>
  <c r="N2075" i="11"/>
  <c r="O2070" i="11"/>
  <c r="N2070" i="11"/>
  <c r="O2065" i="11"/>
  <c r="N2065" i="11"/>
  <c r="O2055" i="11"/>
  <c r="N2055" i="11"/>
  <c r="O2050" i="11"/>
  <c r="N2050" i="11"/>
  <c r="O2040" i="11"/>
  <c r="N2040" i="11"/>
  <c r="O2035" i="11"/>
  <c r="N2035" i="11"/>
  <c r="P2030" i="11"/>
  <c r="N2030" i="11"/>
  <c r="O2020" i="11"/>
  <c r="N2020" i="11"/>
  <c r="O2015" i="11"/>
  <c r="N2015" i="11"/>
  <c r="O2005" i="11"/>
  <c r="N2005" i="11"/>
  <c r="O2000" i="11"/>
  <c r="N2000" i="11"/>
  <c r="O1990" i="11"/>
  <c r="N1990" i="11"/>
  <c r="O1985" i="11"/>
  <c r="N1985" i="11"/>
  <c r="O1980" i="11"/>
  <c r="N1980" i="11"/>
  <c r="O1970" i="11"/>
  <c r="N1970" i="11"/>
  <c r="O1965" i="11"/>
  <c r="N1965" i="11"/>
  <c r="O1955" i="11"/>
  <c r="N1955" i="11"/>
  <c r="O1950" i="11"/>
  <c r="N1950" i="11"/>
  <c r="O1945" i="11"/>
  <c r="N1945" i="11"/>
  <c r="O1940" i="11"/>
  <c r="N1940" i="11"/>
  <c r="O1930" i="11"/>
  <c r="N1930" i="11"/>
  <c r="O1925" i="11"/>
  <c r="N1925" i="11"/>
  <c r="O1920" i="11"/>
  <c r="N1920" i="11"/>
  <c r="P1915" i="11"/>
  <c r="N1915" i="11"/>
  <c r="O1910" i="11"/>
  <c r="N1910" i="11"/>
  <c r="P1905" i="11"/>
  <c r="N1905" i="11"/>
  <c r="P1900" i="11"/>
  <c r="N1900" i="11"/>
  <c r="P1895" i="11"/>
  <c r="N1895" i="11"/>
  <c r="P1890" i="11"/>
  <c r="N1890" i="11"/>
  <c r="P1885" i="11"/>
  <c r="N1885" i="11"/>
  <c r="P1880" i="11"/>
  <c r="N1880" i="11"/>
  <c r="P1875" i="11"/>
  <c r="N1875" i="11"/>
  <c r="P1870" i="11"/>
  <c r="N1870" i="11"/>
  <c r="O1865" i="11"/>
  <c r="N1865" i="11"/>
  <c r="P1860" i="11"/>
  <c r="N1860" i="11"/>
  <c r="P1855" i="11"/>
  <c r="N1855" i="11"/>
  <c r="P1850" i="11"/>
  <c r="N1850" i="11"/>
  <c r="P1845" i="11"/>
  <c r="N1845" i="11"/>
  <c r="P1840" i="11"/>
  <c r="N1840" i="11"/>
  <c r="P1835" i="11"/>
  <c r="N1835" i="11"/>
  <c r="O1825" i="11"/>
  <c r="N1825" i="11"/>
  <c r="O1820" i="11"/>
  <c r="N1820" i="11"/>
  <c r="P1815" i="11"/>
  <c r="N1815" i="11"/>
  <c r="P1810" i="11"/>
  <c r="N1810" i="11"/>
  <c r="P1805" i="11"/>
  <c r="N1805" i="11"/>
  <c r="P1800" i="11"/>
  <c r="N1800" i="11"/>
  <c r="P1795" i="11"/>
  <c r="N1795" i="11"/>
  <c r="P1790" i="11"/>
  <c r="N1790" i="11"/>
  <c r="P1785" i="11"/>
  <c r="N1785" i="11"/>
  <c r="P1780" i="11"/>
  <c r="N1780" i="11"/>
  <c r="P1775" i="11"/>
  <c r="N1775" i="11"/>
  <c r="P1770" i="11"/>
  <c r="N1770" i="11"/>
  <c r="P1765" i="11"/>
  <c r="N1765" i="11"/>
  <c r="P1755" i="11"/>
  <c r="N1755" i="11"/>
  <c r="P1750" i="11"/>
  <c r="N1750" i="11"/>
  <c r="P1745" i="11"/>
  <c r="N1745" i="11"/>
  <c r="P1740" i="11"/>
  <c r="N1740" i="11"/>
  <c r="P1735" i="11"/>
  <c r="N1735" i="11"/>
  <c r="P1730" i="11"/>
  <c r="N1730" i="11"/>
  <c r="P1725" i="11"/>
  <c r="N1725" i="11"/>
  <c r="P1720" i="11"/>
  <c r="N1720" i="11"/>
  <c r="P1715" i="11"/>
  <c r="N1715" i="11"/>
  <c r="P1710" i="11"/>
  <c r="N1710" i="11"/>
  <c r="P1705" i="11"/>
  <c r="N1705" i="11"/>
  <c r="P1700" i="11"/>
  <c r="N1700" i="11"/>
  <c r="P1695" i="11"/>
  <c r="N1695" i="11"/>
  <c r="P1690" i="11"/>
  <c r="N1690" i="11"/>
  <c r="P1685" i="11"/>
  <c r="N1685" i="11"/>
  <c r="P1680" i="11"/>
  <c r="N1680" i="11"/>
  <c r="P1675" i="11"/>
  <c r="N1675" i="11"/>
  <c r="P1670" i="11"/>
  <c r="N1670" i="11"/>
  <c r="P1665" i="11"/>
  <c r="N1665" i="11"/>
  <c r="P1660" i="11"/>
  <c r="N1660" i="11"/>
  <c r="P1655" i="11"/>
  <c r="N1655" i="11"/>
  <c r="P1650" i="11"/>
  <c r="N1650" i="11"/>
  <c r="O1640" i="11"/>
  <c r="N1640" i="11"/>
  <c r="O1635" i="11"/>
  <c r="N1635" i="11"/>
  <c r="O1630" i="11"/>
  <c r="N1630" i="11"/>
  <c r="O1625" i="11"/>
  <c r="N1625" i="11"/>
  <c r="P1620" i="11"/>
  <c r="N1620" i="11"/>
  <c r="P1615" i="11"/>
  <c r="N1615" i="11"/>
  <c r="O1610" i="11"/>
  <c r="N1610" i="11"/>
  <c r="P1605" i="11"/>
  <c r="N1605" i="11"/>
  <c r="P1600" i="11"/>
  <c r="N1600" i="11"/>
  <c r="P1595" i="11"/>
  <c r="N1595" i="11"/>
  <c r="P1590" i="11"/>
  <c r="N1590" i="11"/>
  <c r="P1585" i="11"/>
  <c r="N1585" i="11"/>
  <c r="P1580" i="11"/>
  <c r="N1580" i="11"/>
  <c r="P1575" i="11"/>
  <c r="N1575" i="11"/>
  <c r="P1570" i="11"/>
  <c r="N1570" i="11"/>
  <c r="P1565" i="11"/>
  <c r="N1565" i="11"/>
  <c r="P1560" i="11"/>
  <c r="N1560" i="11"/>
  <c r="P1555" i="11"/>
  <c r="N1555" i="11"/>
  <c r="P1550" i="11"/>
  <c r="N1550" i="11"/>
  <c r="P1545" i="11"/>
  <c r="N1545" i="11"/>
  <c r="P1540" i="11"/>
  <c r="N1540" i="11"/>
  <c r="P1535" i="11"/>
  <c r="N1535" i="11"/>
  <c r="O1530" i="11"/>
  <c r="N1530" i="11"/>
  <c r="P1525" i="11"/>
  <c r="N1525" i="11"/>
  <c r="P1520" i="11"/>
  <c r="N1520" i="11"/>
  <c r="P1515" i="11"/>
  <c r="N1515" i="11"/>
  <c r="P1510" i="11"/>
  <c r="N1510" i="11"/>
  <c r="P1505" i="11"/>
  <c r="N1505" i="11"/>
  <c r="P1500" i="11"/>
  <c r="N1500" i="11"/>
  <c r="P1495" i="11"/>
  <c r="N1495" i="11"/>
  <c r="P1490" i="11"/>
  <c r="N1490" i="11"/>
  <c r="P1485" i="11"/>
  <c r="N1485" i="11"/>
  <c r="P1480" i="11"/>
  <c r="N1480" i="11"/>
  <c r="P1475" i="11"/>
  <c r="N1475" i="11"/>
  <c r="P1470" i="11"/>
  <c r="N1470" i="11"/>
  <c r="P1465" i="11"/>
  <c r="N1465" i="11"/>
  <c r="P1460" i="11"/>
  <c r="N1460" i="11"/>
  <c r="P1455" i="11"/>
  <c r="N1455" i="11"/>
  <c r="O1450" i="11"/>
  <c r="N1450" i="11"/>
  <c r="P1445" i="11"/>
  <c r="N1445" i="11"/>
  <c r="P1440" i="11"/>
  <c r="N1440" i="11"/>
  <c r="P1435" i="11"/>
  <c r="N1435" i="11"/>
  <c r="P1430" i="11"/>
  <c r="N1430" i="11"/>
  <c r="Q1425" i="11"/>
  <c r="O1425" i="11"/>
  <c r="N1425" i="11"/>
  <c r="P1420" i="11"/>
  <c r="N1420" i="11"/>
  <c r="P1415" i="11"/>
  <c r="N1415" i="11"/>
  <c r="P1410" i="11"/>
  <c r="N1410" i="11"/>
  <c r="P1405" i="11"/>
  <c r="N1405" i="11"/>
  <c r="P1400" i="11"/>
  <c r="N1400" i="11"/>
  <c r="P1395" i="11"/>
  <c r="N1395" i="11"/>
  <c r="P1390" i="11"/>
  <c r="N1390" i="11"/>
  <c r="P1385" i="11"/>
  <c r="N1385" i="11"/>
  <c r="P1380" i="11"/>
  <c r="N1380" i="11"/>
  <c r="P1375" i="11"/>
  <c r="N1375" i="11"/>
  <c r="P1370" i="11"/>
  <c r="N1370" i="11"/>
  <c r="P1365" i="11"/>
  <c r="N1365" i="11"/>
  <c r="P1360" i="11"/>
  <c r="N1360" i="11"/>
  <c r="P1355" i="11"/>
  <c r="N1355" i="11"/>
  <c r="P1350" i="11"/>
  <c r="N1350" i="11"/>
  <c r="P1345" i="11"/>
  <c r="N1345" i="11"/>
  <c r="O1340" i="11"/>
  <c r="N1340" i="11"/>
  <c r="P1335" i="11"/>
  <c r="N1335" i="11"/>
  <c r="P1330" i="11"/>
  <c r="N1330" i="11"/>
  <c r="P1325" i="11"/>
  <c r="N1325" i="11"/>
  <c r="P1320" i="11"/>
  <c r="N1320" i="11"/>
  <c r="P1315" i="11"/>
  <c r="N1315" i="11"/>
  <c r="P1310" i="11"/>
  <c r="N1310" i="11"/>
  <c r="P1305" i="11"/>
  <c r="N1305" i="11"/>
  <c r="P1300" i="11"/>
  <c r="N1300" i="11"/>
  <c r="P1295" i="11"/>
  <c r="N1295" i="11"/>
  <c r="P1290" i="11"/>
  <c r="N1290" i="11"/>
  <c r="P1285" i="11"/>
  <c r="N1285" i="11"/>
  <c r="P1280" i="11"/>
  <c r="N1280" i="11"/>
  <c r="P1275" i="11"/>
  <c r="N1275" i="11"/>
  <c r="P1270" i="11"/>
  <c r="N1270" i="11"/>
  <c r="P1265" i="11"/>
  <c r="N1265" i="11"/>
  <c r="P1260" i="11"/>
  <c r="N1260" i="11"/>
  <c r="P1255" i="11"/>
  <c r="N1255" i="11"/>
  <c r="P1250" i="11"/>
  <c r="N1250" i="11"/>
  <c r="O1245" i="11"/>
  <c r="N1245" i="11"/>
  <c r="P1240" i="11"/>
  <c r="N1240" i="11"/>
  <c r="P1235" i="11"/>
  <c r="N1235" i="11"/>
  <c r="P1230" i="11"/>
  <c r="N1230" i="11"/>
  <c r="P1225" i="11"/>
  <c r="N1225" i="11"/>
  <c r="O1215" i="11"/>
  <c r="N1215" i="11"/>
  <c r="O1210" i="11"/>
  <c r="N1210" i="11"/>
  <c r="O1205" i="11"/>
  <c r="O1195" i="11"/>
  <c r="N1195" i="11"/>
  <c r="O1190" i="11"/>
  <c r="N1190" i="11"/>
  <c r="P1185" i="11"/>
  <c r="N1185" i="11"/>
  <c r="O1180" i="11"/>
  <c r="N1180" i="11"/>
  <c r="O1170" i="11"/>
  <c r="N1170" i="11"/>
  <c r="O1165" i="11"/>
  <c r="N1165" i="11"/>
  <c r="N1160" i="11"/>
  <c r="P1150" i="11"/>
  <c r="N1150" i="11"/>
  <c r="P1145" i="11"/>
  <c r="N1145" i="11"/>
  <c r="P1140" i="11"/>
  <c r="N1140" i="11"/>
  <c r="P1135" i="11"/>
  <c r="N1135" i="11"/>
  <c r="P1130" i="11"/>
  <c r="N1130" i="11"/>
  <c r="P1125" i="11"/>
  <c r="N1125" i="11"/>
  <c r="N1120" i="11"/>
  <c r="O1110" i="11"/>
  <c r="N1110" i="11"/>
  <c r="O1105" i="11"/>
  <c r="N1105" i="11"/>
  <c r="O1100" i="11"/>
  <c r="N1100" i="11"/>
  <c r="O1095" i="11"/>
  <c r="N1095" i="11"/>
  <c r="O1090" i="11"/>
  <c r="P1085" i="11"/>
  <c r="N1085" i="11"/>
  <c r="O1080" i="11"/>
  <c r="N1080" i="11"/>
  <c r="O1070" i="11"/>
  <c r="O1065" i="11"/>
  <c r="O1060" i="11"/>
  <c r="N1060" i="11"/>
  <c r="O1055" i="11"/>
  <c r="N1055" i="11"/>
  <c r="O1050" i="11"/>
  <c r="N1050" i="11"/>
  <c r="O1040" i="11"/>
  <c r="N1040" i="11"/>
  <c r="O1035" i="11"/>
  <c r="N1035" i="11"/>
  <c r="O1030" i="11"/>
  <c r="N1030" i="11"/>
  <c r="P1025" i="11"/>
  <c r="O1005" i="11"/>
  <c r="O985" i="11"/>
  <c r="O975" i="11"/>
  <c r="P970" i="11"/>
  <c r="N970" i="11"/>
  <c r="P965" i="11"/>
  <c r="N965" i="11"/>
  <c r="O960" i="11"/>
  <c r="N960" i="11"/>
  <c r="O955" i="11"/>
  <c r="P945" i="11"/>
  <c r="N945" i="11"/>
  <c r="P940" i="11"/>
  <c r="N940" i="11"/>
  <c r="P935" i="11"/>
  <c r="N935" i="11"/>
  <c r="O930" i="11"/>
  <c r="O920" i="11"/>
  <c r="N920" i="11"/>
  <c r="O915" i="11"/>
  <c r="N915" i="11"/>
  <c r="P910" i="11"/>
  <c r="N910" i="11"/>
  <c r="O905" i="11"/>
  <c r="N905" i="11"/>
  <c r="P900" i="11"/>
  <c r="N900" i="11"/>
  <c r="O895" i="11"/>
  <c r="N895" i="11"/>
  <c r="O890" i="11"/>
  <c r="P880" i="11"/>
  <c r="N880" i="11"/>
  <c r="P875" i="11"/>
  <c r="N875" i="11"/>
  <c r="P870" i="11"/>
  <c r="N870" i="11"/>
  <c r="P860" i="11"/>
  <c r="N860" i="11"/>
  <c r="P855" i="11"/>
  <c r="N855" i="11"/>
  <c r="O850" i="11"/>
  <c r="N850" i="11"/>
  <c r="P840" i="11"/>
  <c r="N840" i="11"/>
  <c r="P835" i="11"/>
  <c r="N835" i="11"/>
  <c r="P830" i="11"/>
  <c r="N830" i="11"/>
  <c r="P825" i="11"/>
  <c r="N825" i="11"/>
  <c r="P820" i="11"/>
  <c r="N820" i="11"/>
  <c r="O815" i="11"/>
  <c r="N815" i="11"/>
  <c r="P810" i="11"/>
  <c r="N810" i="11"/>
  <c r="P800" i="11"/>
  <c r="N800" i="11"/>
  <c r="P795" i="11"/>
  <c r="N795" i="11"/>
  <c r="Q790" i="11"/>
  <c r="P790" i="11"/>
  <c r="N790" i="11"/>
  <c r="P785" i="11"/>
  <c r="N785" i="11"/>
  <c r="P780" i="11"/>
  <c r="N780" i="11"/>
  <c r="P775" i="11"/>
  <c r="N775" i="11"/>
  <c r="N765" i="11"/>
  <c r="N760" i="11"/>
  <c r="N755" i="11"/>
  <c r="N750" i="11"/>
  <c r="N745" i="11"/>
  <c r="N740" i="11"/>
  <c r="N735" i="11"/>
  <c r="N730" i="11"/>
  <c r="P725" i="11"/>
  <c r="N725" i="11"/>
  <c r="O715" i="11"/>
  <c r="N715" i="11"/>
  <c r="P710" i="11"/>
  <c r="N710" i="11"/>
  <c r="P705" i="11"/>
  <c r="N705" i="11"/>
  <c r="P695" i="11"/>
  <c r="N695" i="11"/>
  <c r="O690" i="11"/>
  <c r="N690" i="11"/>
  <c r="O685" i="11"/>
  <c r="N685" i="11"/>
  <c r="P675" i="11"/>
  <c r="N675" i="11"/>
  <c r="P670" i="11"/>
  <c r="N670" i="11"/>
  <c r="P665" i="11"/>
  <c r="N665" i="11"/>
  <c r="P655" i="11"/>
  <c r="N655" i="11"/>
  <c r="P650" i="11"/>
  <c r="N650" i="11"/>
  <c r="O640" i="11"/>
  <c r="N640" i="11"/>
  <c r="P635" i="11"/>
  <c r="O635" i="11"/>
  <c r="N635" i="11"/>
  <c r="O630" i="11"/>
  <c r="N630" i="11"/>
  <c r="O620" i="11"/>
  <c r="N620" i="11"/>
  <c r="O615" i="11"/>
  <c r="N615" i="11"/>
  <c r="O610" i="11"/>
  <c r="N610" i="11"/>
  <c r="P600" i="11"/>
  <c r="N600" i="11"/>
  <c r="P595" i="11"/>
  <c r="N595" i="11"/>
  <c r="O590" i="11"/>
  <c r="N590" i="11"/>
  <c r="P580" i="11"/>
  <c r="N580" i="11"/>
  <c r="P575" i="11"/>
  <c r="N575" i="11"/>
  <c r="P570" i="11"/>
  <c r="N570" i="11"/>
  <c r="P565" i="11"/>
  <c r="N565" i="11"/>
  <c r="O560" i="11"/>
  <c r="N560" i="11"/>
  <c r="O550" i="11"/>
  <c r="N550" i="11"/>
  <c r="O545" i="11"/>
  <c r="N545" i="11"/>
  <c r="O540" i="11"/>
  <c r="N540" i="11"/>
  <c r="P535" i="11"/>
  <c r="N535" i="11"/>
  <c r="O530" i="11"/>
  <c r="N530" i="11"/>
  <c r="P520" i="11"/>
  <c r="N520" i="11"/>
  <c r="P500" i="11"/>
  <c r="N500" i="11"/>
  <c r="P495" i="11"/>
  <c r="N495" i="11"/>
  <c r="P490" i="11"/>
  <c r="N490" i="11"/>
  <c r="P480" i="11"/>
  <c r="N480" i="11"/>
  <c r="P475" i="11"/>
  <c r="N475" i="11"/>
  <c r="P470" i="11"/>
  <c r="O470" i="11"/>
  <c r="N470" i="11"/>
  <c r="P460" i="11"/>
  <c r="N460" i="11"/>
  <c r="P455" i="11"/>
  <c r="N455" i="11"/>
  <c r="P450" i="11"/>
  <c r="N450" i="11"/>
  <c r="P440" i="11"/>
  <c r="N440" i="11"/>
  <c r="P435" i="11"/>
  <c r="N435" i="11"/>
  <c r="O430" i="11"/>
  <c r="N430" i="11"/>
  <c r="P425" i="11"/>
  <c r="N425" i="11"/>
  <c r="O420" i="11"/>
  <c r="N420" i="11"/>
  <c r="P410" i="11"/>
  <c r="N410" i="11"/>
  <c r="P405" i="11"/>
  <c r="N405" i="11"/>
  <c r="P400" i="11"/>
  <c r="N400" i="11"/>
  <c r="P395" i="11"/>
  <c r="N395" i="11"/>
  <c r="P385" i="11"/>
  <c r="N385" i="11"/>
  <c r="P380" i="11"/>
  <c r="N380" i="11"/>
  <c r="Q370" i="11"/>
  <c r="P370" i="11"/>
  <c r="N370" i="11"/>
  <c r="Q365" i="11"/>
  <c r="P365" i="11"/>
  <c r="N365" i="11"/>
  <c r="P360" i="11"/>
  <c r="O360" i="11"/>
  <c r="N360" i="11"/>
  <c r="P355" i="11"/>
  <c r="N355" i="11"/>
  <c r="P345" i="11"/>
  <c r="N345" i="11"/>
  <c r="P340" i="11"/>
  <c r="N340" i="11"/>
  <c r="P335" i="11"/>
  <c r="N335" i="11"/>
  <c r="P325" i="11"/>
  <c r="O325" i="11"/>
  <c r="N325" i="11"/>
  <c r="P320" i="11"/>
  <c r="O320" i="11"/>
  <c r="N320" i="11"/>
  <c r="P315" i="11"/>
  <c r="N315" i="11"/>
  <c r="P305" i="11"/>
  <c r="N305" i="11"/>
  <c r="P300" i="11"/>
  <c r="N300" i="11"/>
  <c r="O295" i="11"/>
  <c r="N295" i="11"/>
  <c r="P285" i="11"/>
  <c r="N285" i="11"/>
  <c r="P280" i="11"/>
  <c r="N280" i="11"/>
  <c r="O275" i="11"/>
  <c r="N275" i="11"/>
  <c r="O265" i="11"/>
  <c r="P260" i="11"/>
  <c r="N260" i="11"/>
  <c r="P255" i="11"/>
  <c r="N255" i="11"/>
  <c r="P245" i="11"/>
  <c r="O245" i="11"/>
  <c r="N245" i="11"/>
  <c r="P240" i="11"/>
  <c r="O240" i="11"/>
  <c r="N240" i="11"/>
  <c r="P235" i="11"/>
  <c r="O235" i="11"/>
  <c r="N235" i="11"/>
  <c r="P230" i="11"/>
  <c r="O230" i="11"/>
  <c r="N230" i="11"/>
  <c r="O220" i="11"/>
  <c r="N220" i="11"/>
  <c r="O215" i="11"/>
  <c r="N215" i="11"/>
  <c r="P210" i="11"/>
  <c r="N210" i="11"/>
  <c r="P205" i="11"/>
  <c r="N205" i="11"/>
  <c r="P200" i="11"/>
  <c r="N200" i="11"/>
  <c r="P195" i="11"/>
  <c r="N195" i="11"/>
  <c r="Q185" i="11"/>
  <c r="P185" i="11"/>
  <c r="N185" i="11"/>
  <c r="P180" i="11"/>
  <c r="N180" i="11"/>
  <c r="P175" i="11"/>
  <c r="N175" i="11"/>
  <c r="P170" i="11"/>
  <c r="N170" i="11"/>
  <c r="P165" i="11"/>
  <c r="N165" i="11"/>
  <c r="Q160" i="11"/>
  <c r="P160" i="11"/>
  <c r="N160" i="11"/>
  <c r="P155" i="11"/>
  <c r="N155" i="11"/>
  <c r="P150" i="11"/>
  <c r="N150" i="11"/>
  <c r="P145" i="11"/>
  <c r="N145" i="11"/>
  <c r="P140" i="11"/>
  <c r="N140" i="11"/>
  <c r="P135" i="11"/>
  <c r="N135" i="11"/>
  <c r="O125" i="11"/>
  <c r="N125" i="11"/>
  <c r="O120" i="11"/>
  <c r="N120" i="11"/>
  <c r="O115" i="11"/>
  <c r="N115" i="11"/>
  <c r="P110" i="11"/>
  <c r="N110" i="11"/>
  <c r="O105" i="11"/>
  <c r="N105" i="11"/>
  <c r="P95" i="11"/>
  <c r="N95" i="11"/>
  <c r="P90" i="11"/>
  <c r="N90" i="11"/>
  <c r="P85" i="11"/>
  <c r="N85" i="11"/>
  <c r="P80" i="11"/>
  <c r="N80" i="11"/>
  <c r="O70" i="11"/>
  <c r="P65" i="11"/>
  <c r="O65" i="11"/>
  <c r="N65" i="11"/>
  <c r="P60" i="11"/>
  <c r="N60" i="11"/>
  <c r="O55" i="11"/>
  <c r="N55" i="11"/>
  <c r="P50" i="11"/>
  <c r="N50" i="11"/>
  <c r="O45" i="11"/>
  <c r="N45" i="11"/>
  <c r="O35" i="11"/>
  <c r="N35" i="11"/>
  <c r="O30" i="11"/>
  <c r="N30" i="11"/>
  <c r="P25" i="11"/>
  <c r="N25" i="11"/>
  <c r="P20" i="11"/>
  <c r="N20" i="11"/>
  <c r="P15" i="11"/>
  <c r="N15" i="11"/>
  <c r="P10" i="11"/>
  <c r="N10" i="11"/>
  <c r="Q5" i="11"/>
  <c r="N5" i="11"/>
  <c r="A9" i="11"/>
  <c r="A14" i="11" s="1"/>
  <c r="A19" i="11" s="1"/>
  <c r="A24" i="11" s="1"/>
  <c r="A29" i="11" s="1"/>
  <c r="A44" i="11" s="1"/>
  <c r="A49" i="11" s="1"/>
  <c r="A54" i="11" s="1"/>
  <c r="A59" i="11" s="1"/>
  <c r="A64" i="11" s="1"/>
  <c r="A79" i="11" s="1"/>
  <c r="A104" i="11" s="1"/>
  <c r="A109" i="11" s="1"/>
  <c r="A114" i="11" s="1"/>
  <c r="A134" i="11" s="1"/>
  <c r="A194" i="11" s="1"/>
  <c r="A199" i="11" s="1"/>
  <c r="A204" i="11" s="1"/>
  <c r="A209" i="11" s="1"/>
  <c r="A214" i="11" s="1"/>
  <c r="A229" i="11" s="1"/>
  <c r="A254" i="11" s="1"/>
  <c r="A259" i="11" s="1"/>
  <c r="A274" i="11" s="1"/>
  <c r="A279" i="11" s="1"/>
  <c r="A294" i="11" s="1"/>
  <c r="A314" i="11" s="1"/>
  <c r="A334" i="11" s="1"/>
  <c r="A354" i="11" s="1"/>
  <c r="A359" i="11" s="1"/>
  <c r="A379" i="11" s="1"/>
  <c r="A394" i="11" s="1"/>
  <c r="A399" i="11" s="1"/>
  <c r="A404" i="11" s="1"/>
  <c r="A419" i="11" s="1"/>
  <c r="A424" i="11" s="1"/>
  <c r="A429" i="11" s="1"/>
  <c r="A434" i="11" s="1"/>
  <c r="A449" i="11" s="1"/>
  <c r="A454" i="11" s="1"/>
  <c r="A469" i="11" s="1"/>
  <c r="A474" i="11" s="1"/>
  <c r="A489" i="11" s="1"/>
  <c r="A509" i="11" s="1"/>
  <c r="A529" i="11" s="1"/>
  <c r="A534" i="11" s="1"/>
  <c r="A559" i="11" s="1"/>
  <c r="A564" i="11" s="1"/>
  <c r="A589" i="11" s="1"/>
  <c r="A594" i="11" s="1"/>
  <c r="A609" i="11" s="1"/>
  <c r="A614" i="11" s="1"/>
  <c r="A629" i="11" s="1"/>
  <c r="A634" i="11" s="1"/>
  <c r="A649" i="11" s="1"/>
  <c r="A664" i="11" s="1"/>
  <c r="A669" i="11" s="1"/>
  <c r="A684" i="11" s="1"/>
  <c r="A704" i="11" s="1"/>
  <c r="A724" i="11" s="1"/>
  <c r="A729" i="11" s="1"/>
  <c r="A774" i="11" s="1"/>
  <c r="A779" i="11" s="1"/>
  <c r="A809" i="11" s="1"/>
  <c r="A814" i="11" s="1"/>
  <c r="A819" i="11" s="1"/>
  <c r="A824" i="11" s="1"/>
  <c r="A849" i="11" s="1"/>
  <c r="A854" i="11" s="1"/>
  <c r="A869" i="11" s="1"/>
  <c r="A874" i="11" s="1"/>
  <c r="A889" i="11" s="1"/>
  <c r="A894" i="11" s="1"/>
  <c r="A929" i="11" s="1"/>
  <c r="A934" i="11" s="1"/>
  <c r="A939" i="11" s="1"/>
  <c r="A954" i="11" s="1"/>
  <c r="A959" i="11" s="1"/>
  <c r="A964" i="11" s="1"/>
  <c r="A969" i="11" s="1"/>
  <c r="A984" i="11" s="1"/>
  <c r="A1004" i="11" s="1"/>
  <c r="A1024" i="11" s="1"/>
  <c r="A1029" i="11" s="1"/>
  <c r="A1034" i="11" s="1"/>
  <c r="A1049" i="11" s="1"/>
  <c r="A1054" i="11" s="1"/>
  <c r="A1059" i="11" s="1"/>
  <c r="A1064" i="11" s="1"/>
  <c r="A1079" i="11" s="1"/>
  <c r="A1084" i="11" s="1"/>
  <c r="A1089" i="11" s="1"/>
  <c r="A1094" i="11" s="1"/>
  <c r="A1099" i="11" s="1"/>
  <c r="A1104" i="11" s="1"/>
  <c r="I113" i="11"/>
  <c r="G113" i="11"/>
  <c r="H112" i="11"/>
  <c r="H111" i="11"/>
  <c r="J111" i="11" s="1"/>
  <c r="H110" i="11"/>
  <c r="J110" i="11" s="1"/>
  <c r="Q110" i="11" s="1"/>
  <c r="H3480" i="11"/>
  <c r="O3480" i="11" s="1"/>
  <c r="O3475" i="11"/>
  <c r="O3470" i="11"/>
  <c r="O3465" i="11"/>
  <c r="O3460" i="11"/>
  <c r="I5" i="11"/>
  <c r="I3390" i="11"/>
  <c r="P3390" i="11" s="1"/>
  <c r="G213" i="11"/>
  <c r="I212" i="11"/>
  <c r="I211" i="11"/>
  <c r="H211" i="11"/>
  <c r="J211" i="11" s="1"/>
  <c r="H210" i="11"/>
  <c r="O210" i="11" s="1"/>
  <c r="G1188" i="11"/>
  <c r="I1187" i="11"/>
  <c r="I1186" i="11"/>
  <c r="H1186" i="11"/>
  <c r="J1186" i="11" s="1"/>
  <c r="H1185" i="11"/>
  <c r="O1185" i="11" s="1"/>
  <c r="G130" i="11"/>
  <c r="I2965" i="11"/>
  <c r="P2965" i="11" s="1"/>
  <c r="G925" i="11"/>
  <c r="G555" i="11"/>
  <c r="G2490" i="11"/>
  <c r="G700" i="11"/>
  <c r="G2120" i="11"/>
  <c r="G605" i="11"/>
  <c r="A1119" i="11" l="1"/>
  <c r="A1124" i="11" s="1"/>
  <c r="A1129" i="11" s="1"/>
  <c r="A1159" i="11" s="1"/>
  <c r="A1179" i="11" s="1"/>
  <c r="A1184" i="11" s="1"/>
  <c r="A1189" i="11" s="1"/>
  <c r="A1204" i="11" s="1"/>
  <c r="A1209" i="11" s="1"/>
  <c r="A1224" i="11" s="1"/>
  <c r="A1229" i="11" s="1"/>
  <c r="A1234" i="11" s="1"/>
  <c r="A1239" i="11" s="1"/>
  <c r="A1244" i="11" s="1"/>
  <c r="A1249" i="11" s="1"/>
  <c r="A1254" i="11" s="1"/>
  <c r="A1259" i="11" s="1"/>
  <c r="A1264" i="11" s="1"/>
  <c r="A1269" i="11" s="1"/>
  <c r="A1274" i="11" s="1"/>
  <c r="A1279" i="11" s="1"/>
  <c r="A1284" i="11" s="1"/>
  <c r="A1289" i="11" s="1"/>
  <c r="A1294" i="11" s="1"/>
  <c r="A1299" i="11" s="1"/>
  <c r="A1304" i="11" s="1"/>
  <c r="A1309" i="11" s="1"/>
  <c r="A1314" i="11" s="1"/>
  <c r="A1319" i="11" s="1"/>
  <c r="A1324" i="11" s="1"/>
  <c r="A1329" i="11" s="1"/>
  <c r="A1334" i="11" s="1"/>
  <c r="A1339" i="11" s="1"/>
  <c r="A1344" i="11" s="1"/>
  <c r="A1349" i="11" s="1"/>
  <c r="A1354" i="11" s="1"/>
  <c r="A1359" i="11" s="1"/>
  <c r="A1364" i="11" s="1"/>
  <c r="A1369" i="11" s="1"/>
  <c r="A1374" i="11" s="1"/>
  <c r="A1379" i="11" s="1"/>
  <c r="A1384" i="11" s="1"/>
  <c r="A1389" i="11" s="1"/>
  <c r="A1394" i="11" s="1"/>
  <c r="A1399" i="11" s="1"/>
  <c r="A1404" i="11" s="1"/>
  <c r="A1409" i="11" s="1"/>
  <c r="A1414" i="11" s="1"/>
  <c r="A1419" i="11" s="1"/>
  <c r="A1424" i="11" s="1"/>
  <c r="A1429" i="11" s="1"/>
  <c r="A1434" i="11" s="1"/>
  <c r="A1439" i="11" s="1"/>
  <c r="A1444" i="11" s="1"/>
  <c r="A1449" i="11" s="1"/>
  <c r="A1454" i="11" s="1"/>
  <c r="A1459" i="11" s="1"/>
  <c r="A1464" i="11" s="1"/>
  <c r="A1469" i="11" s="1"/>
  <c r="A1474" i="11" s="1"/>
  <c r="A1479" i="11" s="1"/>
  <c r="A1484" i="11" s="1"/>
  <c r="A1489" i="11" s="1"/>
  <c r="A1494" i="11" s="1"/>
  <c r="A1499" i="11" s="1"/>
  <c r="A1504" i="11" s="1"/>
  <c r="A1509" i="11" s="1"/>
  <c r="A1514" i="11" s="1"/>
  <c r="A1519" i="11" s="1"/>
  <c r="A1524" i="11" s="1"/>
  <c r="A1529" i="11" s="1"/>
  <c r="A1534" i="11" s="1"/>
  <c r="A1539" i="11" s="1"/>
  <c r="A1544" i="11" s="1"/>
  <c r="A1549" i="11" s="1"/>
  <c r="A1554" i="11" s="1"/>
  <c r="A1559" i="11" s="1"/>
  <c r="A1564" i="11" s="1"/>
  <c r="A1569" i="11" s="1"/>
  <c r="A1574" i="11" s="1"/>
  <c r="A1579" i="11" s="1"/>
  <c r="A1584" i="11" s="1"/>
  <c r="A1589" i="11" s="1"/>
  <c r="A1594" i="11" s="1"/>
  <c r="A1599" i="11" s="1"/>
  <c r="A1604" i="11" s="1"/>
  <c r="A1609" i="11" s="1"/>
  <c r="A1614" i="11" s="1"/>
  <c r="A1619" i="11" s="1"/>
  <c r="A1624" i="11" s="1"/>
  <c r="A1649" i="11" s="1"/>
  <c r="A1654" i="11" s="1"/>
  <c r="A1659" i="11" s="1"/>
  <c r="A1664" i="11" s="1"/>
  <c r="A1669" i="11" s="1"/>
  <c r="A1674" i="11" s="1"/>
  <c r="A1679" i="11" s="1"/>
  <c r="A1684" i="11" s="1"/>
  <c r="A1689" i="11" s="1"/>
  <c r="A1694" i="11" s="1"/>
  <c r="A1699" i="11" s="1"/>
  <c r="A1704" i="11" s="1"/>
  <c r="A1709" i="11" s="1"/>
  <c r="A1714" i="11" s="1"/>
  <c r="A1719" i="11" s="1"/>
  <c r="A1724" i="11" s="1"/>
  <c r="A1729" i="11" s="1"/>
  <c r="A1734" i="11" s="1"/>
  <c r="A1739" i="11" s="1"/>
  <c r="A1744" i="11" s="1"/>
  <c r="A1749" i="11" s="1"/>
  <c r="A1754" i="11" s="1"/>
  <c r="A1769" i="11" s="1"/>
  <c r="A1774" i="11" s="1"/>
  <c r="A1779" i="11" s="1"/>
  <c r="A1784" i="11" s="1"/>
  <c r="A1789" i="11" s="1"/>
  <c r="A1794" i="11" s="1"/>
  <c r="A1799" i="11" s="1"/>
  <c r="A1804" i="11" s="1"/>
  <c r="A1809" i="11" s="1"/>
  <c r="A1814" i="11" s="1"/>
  <c r="A1819" i="11" s="1"/>
  <c r="A1834" i="11" s="1"/>
  <c r="A1839" i="11" s="1"/>
  <c r="A1844" i="11" s="1"/>
  <c r="A1849" i="11" s="1"/>
  <c r="A1854" i="11" s="1"/>
  <c r="A1859" i="11" s="1"/>
  <c r="A1864" i="11" s="1"/>
  <c r="A1869" i="11" s="1"/>
  <c r="A1874" i="11" s="1"/>
  <c r="A1879" i="11" s="1"/>
  <c r="A1884" i="11" s="1"/>
  <c r="A1889" i="11" s="1"/>
  <c r="A1894" i="11" s="1"/>
  <c r="A1899" i="11" s="1"/>
  <c r="A1904" i="11" s="1"/>
  <c r="A1909" i="11" s="1"/>
  <c r="A1914" i="11" s="1"/>
  <c r="A1919" i="11" s="1"/>
  <c r="A1939" i="11" s="1"/>
  <c r="A1964" i="11" s="1"/>
  <c r="A1979" i="11" s="1"/>
  <c r="A1999" i="11" s="1"/>
  <c r="A2014" i="11" s="1"/>
  <c r="A2029" i="11" s="1"/>
  <c r="A2034" i="11" s="1"/>
  <c r="A2049" i="11" s="1"/>
  <c r="A2064" i="11" s="1"/>
  <c r="A2089" i="11" s="1"/>
  <c r="A2109" i="11" s="1"/>
  <c r="A2124" i="11" s="1"/>
  <c r="A2149" i="11" s="1"/>
  <c r="A2189" i="11" s="1"/>
  <c r="A2214" i="11" s="1"/>
  <c r="A2234" i="11" s="1"/>
  <c r="A2259" i="11" s="1"/>
  <c r="A2279" i="11" s="1"/>
  <c r="A2299" i="11" s="1"/>
  <c r="A2314" i="11" s="1"/>
  <c r="A2339" i="11" s="1"/>
  <c r="A2364" i="11" s="1"/>
  <c r="A2384" i="11" s="1"/>
  <c r="A2409" i="11" s="1"/>
  <c r="A2424" i="11" s="1"/>
  <c r="A2449" i="11" s="1"/>
  <c r="A2464" i="11" s="1"/>
  <c r="A2494" i="11" s="1"/>
  <c r="A2519" i="11" s="1"/>
  <c r="A2544" i="11" s="1"/>
  <c r="A2559" i="11" s="1"/>
  <c r="A2584" i="11" s="1"/>
  <c r="A2604" i="11" s="1"/>
  <c r="A2624" i="11" s="1"/>
  <c r="A2644" i="11" s="1"/>
  <c r="A2664" i="11" s="1"/>
  <c r="A2679" i="11" s="1"/>
  <c r="A2694" i="11" s="1"/>
  <c r="A2709" i="11" s="1"/>
  <c r="A2724" i="11" s="1"/>
  <c r="A2739" i="11" s="1"/>
  <c r="A2754" i="11" s="1"/>
  <c r="A2769" i="11" s="1"/>
  <c r="A2774" i="11" s="1"/>
  <c r="A2779" i="11" s="1"/>
  <c r="A2784" i="11" s="1"/>
  <c r="A2789" i="11" s="1"/>
  <c r="A2794" i="11" s="1"/>
  <c r="A2799" i="11" s="1"/>
  <c r="A2819" i="11" s="1"/>
  <c r="A2834" i="11" s="1"/>
  <c r="A2854" i="11" s="1"/>
  <c r="A2874" i="11" s="1"/>
  <c r="A2894" i="11" s="1"/>
  <c r="A2909" i="11" s="1"/>
  <c r="A2934" i="11" s="1"/>
  <c r="A2939" i="11" s="1"/>
  <c r="A2944" i="11" s="1"/>
  <c r="A2949" i="11" s="1"/>
  <c r="A2964" i="11" s="1"/>
  <c r="A2969" i="11" s="1"/>
  <c r="A2974" i="11" s="1"/>
  <c r="A2979" i="11" s="1"/>
  <c r="A2984" i="11" s="1"/>
  <c r="A2989" i="11" s="1"/>
  <c r="A3004" i="11" s="1"/>
  <c r="A3019" i="11" s="1"/>
  <c r="A3034" i="11" s="1"/>
  <c r="A3054" i="11" s="1"/>
  <c r="A3059" i="11" s="1"/>
  <c r="A3064" i="11" s="1"/>
  <c r="A3079" i="11" s="1"/>
  <c r="A3084" i="11" s="1"/>
  <c r="A3089" i="11" s="1"/>
  <c r="A3094" i="11" s="1"/>
  <c r="A3114" i="11" s="1"/>
  <c r="A3119" i="11" s="1"/>
  <c r="A3134" i="11" s="1"/>
  <c r="A3139" i="11" s="1"/>
  <c r="A3144" i="11" s="1"/>
  <c r="A3149" i="11" s="1"/>
  <c r="A3164" i="11" s="1"/>
  <c r="A3169" i="11" s="1"/>
  <c r="A3174" i="11" s="1"/>
  <c r="A3179" i="11" s="1"/>
  <c r="A3199" i="11" s="1"/>
  <c r="A3204" i="11" s="1"/>
  <c r="A3219" i="11" s="1"/>
  <c r="A3224" i="11" s="1"/>
  <c r="A3229" i="11" s="1"/>
  <c r="A3234" i="11" s="1"/>
  <c r="A3239" i="11" s="1"/>
  <c r="A3244" i="11" s="1"/>
  <c r="A3249" i="11" s="1"/>
  <c r="A3254" i="11" s="1"/>
  <c r="A3259" i="11" s="1"/>
  <c r="A3264" i="11" s="1"/>
  <c r="A3269" i="11" s="1"/>
  <c r="A3274" i="11" s="1"/>
  <c r="A3279" i="11" s="1"/>
  <c r="A3284" i="11" s="1"/>
  <c r="A3289" i="11" s="1"/>
  <c r="A3294" i="11" s="1"/>
  <c r="A3299" i="11" s="1"/>
  <c r="A3304" i="11" s="1"/>
  <c r="A3309" i="11" s="1"/>
  <c r="A3314" i="11" s="1"/>
  <c r="A3319" i="11" s="1"/>
  <c r="A3324" i="11" s="1"/>
  <c r="A3329" i="11" s="1"/>
  <c r="A3334" i="11" s="1"/>
  <c r="A3339" i="11" s="1"/>
  <c r="A3344" i="11" s="1"/>
  <c r="A3349" i="11" s="1"/>
  <c r="A3354" i="11" s="1"/>
  <c r="A3359" i="11" s="1"/>
  <c r="A3364" i="11" s="1"/>
  <c r="A3369" i="11" s="1"/>
  <c r="A3374" i="11" s="1"/>
  <c r="A3379" i="11" s="1"/>
  <c r="A3384" i="11" s="1"/>
  <c r="A3389" i="11" s="1"/>
  <c r="A3394" i="11" s="1"/>
  <c r="A3399" i="11" s="1"/>
  <c r="A3404" i="11" s="1"/>
  <c r="A3409" i="11" s="1"/>
  <c r="A3414" i="11" s="1"/>
  <c r="A3419" i="11" s="1"/>
  <c r="A3424" i="11" s="1"/>
  <c r="A3429" i="11" s="1"/>
  <c r="A3434" i="11" s="1"/>
  <c r="A3439" i="11" s="1"/>
  <c r="A3444" i="11" s="1"/>
  <c r="A3449" i="11" s="1"/>
  <c r="A3454" i="11" s="1"/>
  <c r="A3459" i="11" s="1"/>
  <c r="O110" i="11"/>
  <c r="P5" i="11"/>
  <c r="J113" i="11"/>
  <c r="H113" i="11"/>
  <c r="H213" i="11"/>
  <c r="I1188" i="11"/>
  <c r="J210" i="11"/>
  <c r="H1188" i="11"/>
  <c r="J1185" i="11"/>
  <c r="I213" i="11"/>
  <c r="I1955" i="11"/>
  <c r="P1955" i="11" s="1"/>
  <c r="G1156" i="11"/>
  <c r="G1155" i="11"/>
  <c r="H250" i="11"/>
  <c r="I250" i="11"/>
  <c r="G250" i="11"/>
  <c r="I243" i="11"/>
  <c r="H243" i="11"/>
  <c r="G243" i="11"/>
  <c r="J242" i="11"/>
  <c r="J241" i="11"/>
  <c r="J240" i="11"/>
  <c r="Q240" i="11" s="1"/>
  <c r="I252" i="11"/>
  <c r="H252" i="11"/>
  <c r="G252" i="11"/>
  <c r="I251" i="11"/>
  <c r="H251" i="11"/>
  <c r="G251" i="11"/>
  <c r="I248" i="11"/>
  <c r="G248" i="11"/>
  <c r="J247" i="11"/>
  <c r="J246" i="11"/>
  <c r="H248" i="11"/>
  <c r="I238" i="11"/>
  <c r="G238" i="11"/>
  <c r="J237" i="11"/>
  <c r="J236" i="11"/>
  <c r="H238" i="11"/>
  <c r="I233" i="11"/>
  <c r="G233" i="11"/>
  <c r="J232" i="11"/>
  <c r="J231" i="11"/>
  <c r="J1188" i="11" l="1"/>
  <c r="Q1185" i="11"/>
  <c r="J213" i="11"/>
  <c r="Q210" i="11"/>
  <c r="I253" i="11"/>
  <c r="J252" i="11"/>
  <c r="J251" i="11"/>
  <c r="H253" i="11"/>
  <c r="G253" i="11"/>
  <c r="J243" i="11"/>
  <c r="J230" i="11"/>
  <c r="Q230" i="11" s="1"/>
  <c r="H233" i="11"/>
  <c r="J245" i="11"/>
  <c r="J235" i="11"/>
  <c r="J238" i="11" l="1"/>
  <c r="Q235" i="11"/>
  <c r="J248" i="11"/>
  <c r="Q245" i="11"/>
  <c r="J250" i="11"/>
  <c r="J253" i="11" s="1"/>
  <c r="J233" i="11"/>
  <c r="I1180" i="11" l="1"/>
  <c r="P1180" i="11" s="1"/>
  <c r="I1910" i="11"/>
  <c r="P1910" i="11" s="1"/>
  <c r="I1610" i="11"/>
  <c r="P1610" i="11" s="1"/>
  <c r="I1530" i="11"/>
  <c r="P1530" i="11" s="1"/>
  <c r="I105" i="11"/>
  <c r="P105" i="11" s="1"/>
  <c r="I1450" i="11"/>
  <c r="P1450" i="11" s="1"/>
  <c r="I1425" i="11"/>
  <c r="P1425" i="11" s="1"/>
  <c r="C5" i="5" l="1"/>
  <c r="H3485" i="11"/>
  <c r="G3485" i="11"/>
  <c r="G3478" i="11"/>
  <c r="I3477" i="11"/>
  <c r="H3476" i="11"/>
  <c r="J3476" i="11" s="1"/>
  <c r="J3475" i="11"/>
  <c r="Q3475" i="11" s="1"/>
  <c r="I3475" i="11"/>
  <c r="P3475" i="11" s="1"/>
  <c r="G3473" i="11"/>
  <c r="I3472" i="11"/>
  <c r="H3471" i="11"/>
  <c r="J3471" i="11" s="1"/>
  <c r="J3470" i="11"/>
  <c r="Q3470" i="11" s="1"/>
  <c r="I3470" i="11"/>
  <c r="P3470" i="11" s="1"/>
  <c r="J3487" i="11"/>
  <c r="H3487" i="11"/>
  <c r="G3487" i="11"/>
  <c r="G3486" i="11"/>
  <c r="H3483" i="11"/>
  <c r="I3482" i="11"/>
  <c r="I3487" i="11" s="1"/>
  <c r="J3481" i="11"/>
  <c r="I3481" i="11"/>
  <c r="J3480" i="11"/>
  <c r="Q3480" i="11" s="1"/>
  <c r="I3480" i="11"/>
  <c r="P3480" i="11" s="1"/>
  <c r="G3468" i="11"/>
  <c r="I3467" i="11"/>
  <c r="H3466" i="11"/>
  <c r="J3466" i="11" s="1"/>
  <c r="J3465" i="11"/>
  <c r="Q3465" i="11" s="1"/>
  <c r="I3465" i="11"/>
  <c r="P3465" i="11" s="1"/>
  <c r="G3463" i="11"/>
  <c r="I3462" i="11"/>
  <c r="H3461" i="11"/>
  <c r="J3461" i="11" s="1"/>
  <c r="J3460" i="11"/>
  <c r="Q3460" i="11" s="1"/>
  <c r="I3460" i="11"/>
  <c r="P3460" i="11" s="1"/>
  <c r="G985" i="11"/>
  <c r="J985" i="11"/>
  <c r="I986" i="11"/>
  <c r="I1001" i="11" s="1"/>
  <c r="J986" i="11"/>
  <c r="J1001" i="11" s="1"/>
  <c r="I987" i="11"/>
  <c r="H988" i="11"/>
  <c r="H50" i="11"/>
  <c r="O50" i="11" s="1"/>
  <c r="I485" i="11"/>
  <c r="G485" i="11"/>
  <c r="H225" i="11"/>
  <c r="G225" i="11"/>
  <c r="I227" i="11"/>
  <c r="H227" i="11"/>
  <c r="G227" i="11"/>
  <c r="I226" i="11"/>
  <c r="H226" i="11"/>
  <c r="G226" i="11"/>
  <c r="H223" i="11"/>
  <c r="G223" i="11"/>
  <c r="J222" i="11"/>
  <c r="J221" i="11"/>
  <c r="J220" i="11"/>
  <c r="Q220" i="11" s="1"/>
  <c r="I220" i="11"/>
  <c r="G2675" i="11"/>
  <c r="G1201" i="11"/>
  <c r="G1200" i="11"/>
  <c r="I1197" i="11"/>
  <c r="I190" i="11"/>
  <c r="G190" i="11"/>
  <c r="G770" i="11"/>
  <c r="H760" i="11"/>
  <c r="O760" i="11" s="1"/>
  <c r="H755" i="11"/>
  <c r="O755" i="11" s="1"/>
  <c r="H745" i="11"/>
  <c r="O745" i="11" s="1"/>
  <c r="H665" i="11"/>
  <c r="O665" i="11" s="1"/>
  <c r="H777" i="11"/>
  <c r="H776" i="11"/>
  <c r="H775" i="11"/>
  <c r="O775" i="11" s="1"/>
  <c r="M120" i="7"/>
  <c r="N985" i="11" l="1"/>
  <c r="G1000" i="11"/>
  <c r="G1003" i="11" s="1"/>
  <c r="Q985" i="11"/>
  <c r="J1000" i="11"/>
  <c r="I223" i="11"/>
  <c r="P220" i="11"/>
  <c r="J3483" i="11"/>
  <c r="J3473" i="11"/>
  <c r="H3473" i="11"/>
  <c r="H3463" i="11"/>
  <c r="H3468" i="11"/>
  <c r="H3486" i="11"/>
  <c r="H3488" i="11" s="1"/>
  <c r="I3485" i="11"/>
  <c r="J3485" i="11"/>
  <c r="G988" i="11"/>
  <c r="J3486" i="11"/>
  <c r="J3478" i="11"/>
  <c r="H3478" i="11"/>
  <c r="I3476" i="11"/>
  <c r="I3478" i="11" s="1"/>
  <c r="I3471" i="11"/>
  <c r="I3473" i="11" s="1"/>
  <c r="I985" i="11"/>
  <c r="I1000" i="11" s="1"/>
  <c r="I1003" i="11" s="1"/>
  <c r="I3483" i="11"/>
  <c r="J988" i="11"/>
  <c r="J3468" i="11"/>
  <c r="G3488" i="11"/>
  <c r="I3466" i="11"/>
  <c r="I3468" i="11" s="1"/>
  <c r="G3483" i="11"/>
  <c r="I3461" i="11"/>
  <c r="J3463" i="11"/>
  <c r="G228" i="11"/>
  <c r="H228" i="11"/>
  <c r="J223" i="11"/>
  <c r="I952" i="11"/>
  <c r="H952" i="11"/>
  <c r="G952" i="11"/>
  <c r="I951" i="11"/>
  <c r="H951" i="11"/>
  <c r="G951" i="11"/>
  <c r="I950" i="11"/>
  <c r="G950" i="11"/>
  <c r="I948" i="11"/>
  <c r="G948" i="11"/>
  <c r="J947" i="11"/>
  <c r="J946" i="11"/>
  <c r="H945" i="11"/>
  <c r="I943" i="11"/>
  <c r="G943" i="11"/>
  <c r="J942" i="11"/>
  <c r="J941" i="11"/>
  <c r="H940" i="11"/>
  <c r="H260" i="11"/>
  <c r="O260" i="11" s="1"/>
  <c r="I680" i="11"/>
  <c r="J1117" i="11"/>
  <c r="H1117" i="11"/>
  <c r="G1117" i="11"/>
  <c r="H1116" i="11"/>
  <c r="G1116" i="11"/>
  <c r="H1115" i="11"/>
  <c r="G1115" i="11"/>
  <c r="G625" i="11"/>
  <c r="J940" i="11" l="1"/>
  <c r="Q940" i="11" s="1"/>
  <c r="O940" i="11"/>
  <c r="I988" i="11"/>
  <c r="P985" i="11"/>
  <c r="J945" i="11"/>
  <c r="Q945" i="11" s="1"/>
  <c r="O945" i="11"/>
  <c r="J3488" i="11"/>
  <c r="I3486" i="11"/>
  <c r="I3488" i="11" s="1"/>
  <c r="I3463" i="11"/>
  <c r="J952" i="11"/>
  <c r="H948" i="11"/>
  <c r="G953" i="11"/>
  <c r="J951" i="11"/>
  <c r="I953" i="11"/>
  <c r="H943" i="11"/>
  <c r="H950" i="11"/>
  <c r="H953" i="11" s="1"/>
  <c r="H1118" i="11"/>
  <c r="G1118" i="11"/>
  <c r="J948" i="11" l="1"/>
  <c r="J943" i="11"/>
  <c r="J950" i="11"/>
  <c r="J953" i="11" s="1"/>
  <c r="H1085" i="11"/>
  <c r="O1085" i="11" s="1"/>
  <c r="I1192" i="11"/>
  <c r="I1151" i="11"/>
  <c r="I1146" i="11"/>
  <c r="I1141" i="11"/>
  <c r="I1136" i="11"/>
  <c r="I1131" i="11"/>
  <c r="H1113" i="11"/>
  <c r="G1113" i="11"/>
  <c r="I1112" i="11"/>
  <c r="J1111" i="11"/>
  <c r="I1111" i="11"/>
  <c r="J1110" i="11"/>
  <c r="Q1110" i="11" s="1"/>
  <c r="I1110" i="11"/>
  <c r="P1110" i="11" s="1"/>
  <c r="I392" i="11"/>
  <c r="J867" i="11"/>
  <c r="I867" i="11"/>
  <c r="G867" i="11"/>
  <c r="I866" i="11"/>
  <c r="G866" i="11"/>
  <c r="I865" i="11"/>
  <c r="G865" i="11"/>
  <c r="I863" i="11"/>
  <c r="G863" i="11"/>
  <c r="H862" i="11"/>
  <c r="H861" i="11"/>
  <c r="J861" i="11" s="1"/>
  <c r="H860" i="11"/>
  <c r="O860" i="11" s="1"/>
  <c r="J662" i="11"/>
  <c r="I662" i="11"/>
  <c r="G662" i="11"/>
  <c r="I661" i="11"/>
  <c r="G661" i="11"/>
  <c r="I660" i="11"/>
  <c r="G660" i="11"/>
  <c r="I658" i="11"/>
  <c r="G658" i="11"/>
  <c r="H657" i="11"/>
  <c r="H656" i="11"/>
  <c r="J656" i="11" s="1"/>
  <c r="H655" i="11"/>
  <c r="O655" i="11" s="1"/>
  <c r="G265" i="11"/>
  <c r="I272" i="11"/>
  <c r="H272" i="11"/>
  <c r="G272" i="11"/>
  <c r="I271" i="11"/>
  <c r="H271" i="11"/>
  <c r="G271" i="11"/>
  <c r="H270" i="11"/>
  <c r="H268" i="11"/>
  <c r="J267" i="11"/>
  <c r="J266" i="11"/>
  <c r="J265" i="11"/>
  <c r="Q265" i="11" s="1"/>
  <c r="I483" i="11"/>
  <c r="G483" i="11"/>
  <c r="H482" i="11"/>
  <c r="H481" i="11"/>
  <c r="J481" i="11" s="1"/>
  <c r="H480" i="11"/>
  <c r="O480" i="11" s="1"/>
  <c r="H2605" i="11"/>
  <c r="O2605" i="11" s="1"/>
  <c r="H305" i="11"/>
  <c r="O305" i="11" s="1"/>
  <c r="H95" i="11"/>
  <c r="O95" i="11" s="1"/>
  <c r="I445" i="11"/>
  <c r="I446" i="11"/>
  <c r="I447" i="11"/>
  <c r="J447" i="11"/>
  <c r="G446" i="11"/>
  <c r="G447" i="11"/>
  <c r="G445" i="11"/>
  <c r="I443" i="11"/>
  <c r="G443" i="11"/>
  <c r="H442" i="11"/>
  <c r="H441" i="11"/>
  <c r="J441" i="11" s="1"/>
  <c r="H440" i="11"/>
  <c r="O440" i="11" s="1"/>
  <c r="I841" i="11"/>
  <c r="I842" i="11"/>
  <c r="I847" i="11" s="1"/>
  <c r="I837" i="11"/>
  <c r="I832" i="11"/>
  <c r="I827" i="11"/>
  <c r="I826" i="11"/>
  <c r="I828" i="11" s="1"/>
  <c r="J982" i="11"/>
  <c r="I982" i="11"/>
  <c r="G982" i="11"/>
  <c r="I981" i="11"/>
  <c r="G981" i="11"/>
  <c r="G975" i="11"/>
  <c r="H970" i="11"/>
  <c r="H977" i="11"/>
  <c r="H976" i="11"/>
  <c r="J976" i="11" s="1"/>
  <c r="J975" i="11"/>
  <c r="Q975" i="11" s="1"/>
  <c r="I257" i="11"/>
  <c r="G680" i="11"/>
  <c r="H670" i="11"/>
  <c r="O670" i="11" s="1"/>
  <c r="I678" i="11"/>
  <c r="G678" i="11"/>
  <c r="H677" i="11"/>
  <c r="H676" i="11"/>
  <c r="J676" i="11" s="1"/>
  <c r="H675" i="11"/>
  <c r="O675" i="11" s="1"/>
  <c r="I77" i="11"/>
  <c r="H77" i="11"/>
  <c r="G77" i="11"/>
  <c r="I76" i="11"/>
  <c r="H76" i="11"/>
  <c r="G76" i="11"/>
  <c r="G70" i="11"/>
  <c r="H75" i="11"/>
  <c r="H73" i="11"/>
  <c r="J72" i="11"/>
  <c r="J71" i="11"/>
  <c r="J70" i="11"/>
  <c r="Q70" i="11" s="1"/>
  <c r="I605" i="11"/>
  <c r="I603" i="11"/>
  <c r="G603" i="11"/>
  <c r="H602" i="11"/>
  <c r="H601" i="11"/>
  <c r="J601" i="11" s="1"/>
  <c r="H600" i="11"/>
  <c r="O600" i="11" s="1"/>
  <c r="I885" i="11"/>
  <c r="G885" i="11"/>
  <c r="I883" i="11"/>
  <c r="G883" i="11"/>
  <c r="H882" i="11"/>
  <c r="H881" i="11"/>
  <c r="J881" i="11" s="1"/>
  <c r="H880" i="11"/>
  <c r="O880" i="11" s="1"/>
  <c r="G806" i="11"/>
  <c r="G805" i="11"/>
  <c r="I807" i="11"/>
  <c r="H807" i="11"/>
  <c r="G807" i="11"/>
  <c r="I806" i="11"/>
  <c r="I805" i="11"/>
  <c r="I507" i="11"/>
  <c r="G507" i="11"/>
  <c r="I506" i="11"/>
  <c r="G506" i="11"/>
  <c r="I505" i="11"/>
  <c r="G505" i="11"/>
  <c r="I503" i="11"/>
  <c r="G503" i="11"/>
  <c r="J502" i="11"/>
  <c r="J501" i="11"/>
  <c r="H500" i="11"/>
  <c r="I498" i="11"/>
  <c r="G498" i="11"/>
  <c r="J497" i="11"/>
  <c r="J496" i="11"/>
  <c r="H495" i="11"/>
  <c r="J495" i="11" l="1"/>
  <c r="Q495" i="11" s="1"/>
  <c r="O495" i="11"/>
  <c r="J500" i="11"/>
  <c r="Q500" i="11" s="1"/>
  <c r="O500" i="11"/>
  <c r="N70" i="11"/>
  <c r="H980" i="11"/>
  <c r="O970" i="11"/>
  <c r="G268" i="11"/>
  <c r="N265" i="11"/>
  <c r="G980" i="11"/>
  <c r="G983" i="11" s="1"/>
  <c r="N975" i="11"/>
  <c r="G73" i="11"/>
  <c r="G75" i="11"/>
  <c r="G78" i="11" s="1"/>
  <c r="H680" i="11"/>
  <c r="J1113" i="11"/>
  <c r="I1113" i="11"/>
  <c r="I868" i="11"/>
  <c r="H863" i="11"/>
  <c r="G868" i="11"/>
  <c r="J860" i="11"/>
  <c r="G663" i="11"/>
  <c r="I663" i="11"/>
  <c r="J268" i="11"/>
  <c r="H658" i="11"/>
  <c r="J655" i="11"/>
  <c r="H273" i="11"/>
  <c r="I265" i="11"/>
  <c r="G270" i="11"/>
  <c r="G273" i="11" s="1"/>
  <c r="H483" i="11"/>
  <c r="J480" i="11"/>
  <c r="H443" i="11"/>
  <c r="I448" i="11"/>
  <c r="G448" i="11"/>
  <c r="I975" i="11"/>
  <c r="J978" i="11"/>
  <c r="J440" i="11"/>
  <c r="H978" i="11"/>
  <c r="G978" i="11"/>
  <c r="H678" i="11"/>
  <c r="J73" i="11"/>
  <c r="J675" i="11"/>
  <c r="H883" i="11"/>
  <c r="H78" i="11"/>
  <c r="I70" i="11"/>
  <c r="P70" i="11" s="1"/>
  <c r="H603" i="11"/>
  <c r="J600" i="11"/>
  <c r="J880" i="11"/>
  <c r="I808" i="11"/>
  <c r="J507" i="11"/>
  <c r="G808" i="11"/>
  <c r="G508" i="11"/>
  <c r="J503" i="11"/>
  <c r="I508" i="11"/>
  <c r="H503" i="11"/>
  <c r="H498" i="11"/>
  <c r="J498" i="11" l="1"/>
  <c r="J883" i="11"/>
  <c r="Q880" i="11"/>
  <c r="J863" i="11"/>
  <c r="Q860" i="11"/>
  <c r="J603" i="11"/>
  <c r="Q600" i="11"/>
  <c r="I268" i="11"/>
  <c r="P265" i="11"/>
  <c r="I978" i="11"/>
  <c r="P975" i="11"/>
  <c r="J483" i="11"/>
  <c r="Q480" i="11"/>
  <c r="J678" i="11"/>
  <c r="Q675" i="11"/>
  <c r="J443" i="11"/>
  <c r="Q440" i="11"/>
  <c r="J658" i="11"/>
  <c r="Q655" i="11"/>
  <c r="I980" i="11"/>
  <c r="I983" i="11" s="1"/>
  <c r="I73" i="11"/>
  <c r="I75" i="11"/>
  <c r="I78" i="11" s="1"/>
  <c r="H801" i="11" l="1"/>
  <c r="J801" i="11" s="1"/>
  <c r="H800" i="11"/>
  <c r="O800" i="11" s="1"/>
  <c r="H796" i="11"/>
  <c r="H795" i="11"/>
  <c r="H791" i="11"/>
  <c r="J791" i="11" s="1"/>
  <c r="H790" i="11"/>
  <c r="O790" i="11" s="1"/>
  <c r="H786" i="11"/>
  <c r="J786" i="11" s="1"/>
  <c r="H781" i="11"/>
  <c r="I798" i="11"/>
  <c r="G798" i="11"/>
  <c r="J797" i="11"/>
  <c r="I793" i="11"/>
  <c r="G793" i="11"/>
  <c r="J792" i="11"/>
  <c r="I788" i="11"/>
  <c r="G788" i="11"/>
  <c r="J787" i="11"/>
  <c r="H785" i="11"/>
  <c r="O785" i="11" s="1"/>
  <c r="I803" i="11"/>
  <c r="G803" i="11"/>
  <c r="J802" i="11"/>
  <c r="H1058" i="11"/>
  <c r="G1058" i="11"/>
  <c r="I1057" i="11"/>
  <c r="J1056" i="11"/>
  <c r="I1056" i="11"/>
  <c r="J1055" i="11"/>
  <c r="Q1055" i="11" s="1"/>
  <c r="I1055" i="11"/>
  <c r="P1055" i="11" s="1"/>
  <c r="J795" i="11" l="1"/>
  <c r="Q795" i="11" s="1"/>
  <c r="O795" i="11"/>
  <c r="H803" i="11"/>
  <c r="J800" i="11"/>
  <c r="H788" i="11"/>
  <c r="H806" i="11"/>
  <c r="J796" i="11"/>
  <c r="J807" i="11"/>
  <c r="J793" i="11"/>
  <c r="H798" i="11"/>
  <c r="H793" i="11"/>
  <c r="J785" i="11"/>
  <c r="I1058" i="11"/>
  <c r="J1058" i="11"/>
  <c r="J788" i="11" l="1"/>
  <c r="Q785" i="11"/>
  <c r="J803" i="11"/>
  <c r="Q800" i="11"/>
  <c r="J798" i="11"/>
  <c r="C11" i="5" l="1"/>
  <c r="C7" i="5"/>
  <c r="C4" i="5"/>
  <c r="B10" i="16"/>
  <c r="B11" i="16"/>
  <c r="B12" i="16"/>
  <c r="B13" i="16"/>
  <c r="B14" i="16"/>
  <c r="B15" i="16"/>
  <c r="B16" i="16"/>
  <c r="B9" i="16"/>
  <c r="I3175" i="11"/>
  <c r="P3175" i="11" s="1"/>
  <c r="I2865" i="11"/>
  <c r="P2865" i="11" s="1"/>
  <c r="I2945" i="11"/>
  <c r="P2945" i="11" s="1"/>
  <c r="I2940" i="11"/>
  <c r="P2940" i="11" s="1"/>
  <c r="I2935" i="11"/>
  <c r="P2935" i="11" s="1"/>
  <c r="I1970" i="11" l="1"/>
  <c r="P1970" i="11" s="1"/>
  <c r="I1965" i="11"/>
  <c r="P1965" i="11" s="1"/>
  <c r="I1950" i="11"/>
  <c r="P1950" i="11" s="1"/>
  <c r="I1945" i="11"/>
  <c r="P1945" i="11" s="1"/>
  <c r="I1940" i="11"/>
  <c r="P1940" i="11" s="1"/>
  <c r="I1930" i="11"/>
  <c r="P1930" i="11" s="1"/>
  <c r="I1925" i="11"/>
  <c r="P1925" i="11" s="1"/>
  <c r="I1920" i="11"/>
  <c r="P1920" i="11" s="1"/>
  <c r="I125" i="11"/>
  <c r="P125" i="11" s="1"/>
  <c r="I120" i="11"/>
  <c r="P120" i="11" s="1"/>
  <c r="I115" i="11"/>
  <c r="P115" i="11" s="1"/>
  <c r="I3220" i="11"/>
  <c r="P3220" i="11" s="1"/>
  <c r="I3200" i="11"/>
  <c r="P3200" i="11" s="1"/>
  <c r="I275" i="11"/>
  <c r="P275" i="11" s="1"/>
  <c r="I3170" i="11"/>
  <c r="P3170" i="11" s="1"/>
  <c r="I55" i="11"/>
  <c r="P55" i="11" s="1"/>
  <c r="I3165" i="11"/>
  <c r="P3165" i="11" s="1"/>
  <c r="I3145" i="11"/>
  <c r="P3145" i="11" s="1"/>
  <c r="I3140" i="11"/>
  <c r="P3140" i="11" s="1"/>
  <c r="I3135" i="11"/>
  <c r="P3135" i="11" s="1"/>
  <c r="I3115" i="11"/>
  <c r="P3115" i="11" s="1"/>
  <c r="I3090" i="11"/>
  <c r="P3090" i="11" s="1"/>
  <c r="I3085" i="11"/>
  <c r="P3085" i="11" s="1"/>
  <c r="I3080" i="11"/>
  <c r="P3080" i="11" s="1"/>
  <c r="I3060" i="11"/>
  <c r="P3060" i="11" s="1"/>
  <c r="I611" i="11"/>
  <c r="I612" i="11"/>
  <c r="I610" i="11"/>
  <c r="P610" i="11" s="1"/>
  <c r="I3055" i="11"/>
  <c r="P3055" i="11" s="1"/>
  <c r="I2985" i="11"/>
  <c r="P2985" i="11" s="1"/>
  <c r="I2980" i="11"/>
  <c r="P2980" i="11" s="1"/>
  <c r="I2975" i="11"/>
  <c r="P2975" i="11" s="1"/>
  <c r="I2970" i="11"/>
  <c r="P2970" i="11" s="1"/>
  <c r="I270" i="11"/>
  <c r="I273" i="11" s="1"/>
  <c r="I35" i="11"/>
  <c r="P35" i="11" s="1"/>
  <c r="I30" i="11"/>
  <c r="I215" i="11"/>
  <c r="I1340" i="11"/>
  <c r="P1340" i="11" s="1"/>
  <c r="I1035" i="11"/>
  <c r="P1035" i="11" s="1"/>
  <c r="I1245" i="11"/>
  <c r="P1245" i="11" s="1"/>
  <c r="I1865" i="11"/>
  <c r="P1865" i="11" s="1"/>
  <c r="H3213" i="11"/>
  <c r="I3210" i="11"/>
  <c r="H3208" i="11"/>
  <c r="I3205" i="11"/>
  <c r="H3193" i="11"/>
  <c r="I3190" i="11"/>
  <c r="H3188" i="11"/>
  <c r="I3185" i="11"/>
  <c r="H3183" i="11"/>
  <c r="I3180" i="11"/>
  <c r="H3158" i="11"/>
  <c r="I3155" i="11"/>
  <c r="H3153" i="11"/>
  <c r="I3150" i="11"/>
  <c r="H3128" i="11"/>
  <c r="I3125" i="11"/>
  <c r="H3123" i="11"/>
  <c r="I3120" i="11"/>
  <c r="H3108" i="11"/>
  <c r="I3105" i="11"/>
  <c r="H3103" i="11"/>
  <c r="I3100" i="11"/>
  <c r="H3098" i="11"/>
  <c r="I3095" i="11"/>
  <c r="H3073" i="11"/>
  <c r="I3070" i="11"/>
  <c r="H3068" i="11"/>
  <c r="I3065" i="11"/>
  <c r="H3048" i="11"/>
  <c r="I3045" i="11"/>
  <c r="H3043" i="11"/>
  <c r="I3040" i="11"/>
  <c r="H3038" i="11"/>
  <c r="I3035" i="11"/>
  <c r="H3028" i="11"/>
  <c r="I3025" i="11"/>
  <c r="H3023" i="11"/>
  <c r="I3020" i="11"/>
  <c r="H3013" i="11"/>
  <c r="I3010" i="11"/>
  <c r="H3008" i="11"/>
  <c r="I3005" i="11"/>
  <c r="H2998" i="11"/>
  <c r="I2995" i="11"/>
  <c r="H2993" i="11"/>
  <c r="I2990" i="11"/>
  <c r="H2958" i="11"/>
  <c r="I2955" i="11"/>
  <c r="H2953" i="11"/>
  <c r="I2950" i="11"/>
  <c r="H2928" i="11"/>
  <c r="I2925" i="11"/>
  <c r="H2923" i="11"/>
  <c r="I2920" i="11"/>
  <c r="H2918" i="11"/>
  <c r="I2915" i="11"/>
  <c r="H2913" i="11"/>
  <c r="I2910" i="11"/>
  <c r="H2903" i="11"/>
  <c r="I2900" i="11"/>
  <c r="H2898" i="11"/>
  <c r="I2895" i="11"/>
  <c r="H2888" i="11"/>
  <c r="I2885" i="11"/>
  <c r="H2883" i="11"/>
  <c r="I2880" i="11"/>
  <c r="H2878" i="11"/>
  <c r="I2875" i="11"/>
  <c r="H2863" i="11"/>
  <c r="I2860" i="11"/>
  <c r="H2858" i="11"/>
  <c r="I2855" i="11"/>
  <c r="H2848" i="11"/>
  <c r="I2845" i="11"/>
  <c r="H2843" i="11"/>
  <c r="I2840" i="11"/>
  <c r="H2838" i="11"/>
  <c r="I2835" i="11"/>
  <c r="H2828" i="11"/>
  <c r="I2825" i="11"/>
  <c r="H2823" i="11"/>
  <c r="I2820" i="11"/>
  <c r="H2813" i="11"/>
  <c r="I2810" i="11"/>
  <c r="H2808" i="11"/>
  <c r="I2805" i="11"/>
  <c r="H2803" i="11"/>
  <c r="I2800" i="11"/>
  <c r="H2763" i="11"/>
  <c r="I2760" i="11"/>
  <c r="H2758" i="11"/>
  <c r="I2755" i="11"/>
  <c r="H2748" i="11"/>
  <c r="I2745" i="11"/>
  <c r="H2743" i="11"/>
  <c r="I2740" i="11"/>
  <c r="H2733" i="11"/>
  <c r="I2730" i="11"/>
  <c r="H2728" i="11"/>
  <c r="I2725" i="11"/>
  <c r="H2718" i="11"/>
  <c r="I2715" i="11"/>
  <c r="H2713" i="11"/>
  <c r="I2710" i="11"/>
  <c r="H2703" i="11"/>
  <c r="I2700" i="11"/>
  <c r="H2698" i="11"/>
  <c r="I2695" i="11"/>
  <c r="H2688" i="11"/>
  <c r="I2685" i="11"/>
  <c r="H2683" i="11"/>
  <c r="I2680" i="11"/>
  <c r="H2673" i="11"/>
  <c r="I2670" i="11"/>
  <c r="H2668" i="11"/>
  <c r="I2665" i="11"/>
  <c r="P2665" i="11" s="1"/>
  <c r="H2658" i="11"/>
  <c r="I2655" i="11"/>
  <c r="H2653" i="11"/>
  <c r="I2650" i="11"/>
  <c r="H2648" i="11"/>
  <c r="I2645" i="11"/>
  <c r="H2638" i="11"/>
  <c r="I2635" i="11"/>
  <c r="H2633" i="11"/>
  <c r="I2630" i="11"/>
  <c r="H2628" i="11"/>
  <c r="I2625" i="11"/>
  <c r="H2618" i="11"/>
  <c r="I2615" i="11"/>
  <c r="H2613" i="11"/>
  <c r="I2610" i="11"/>
  <c r="H2608" i="11"/>
  <c r="I2608" i="11"/>
  <c r="H2598" i="11"/>
  <c r="I2595" i="11"/>
  <c r="H2593" i="11"/>
  <c r="I2590" i="11"/>
  <c r="H2588" i="11"/>
  <c r="I2585" i="11"/>
  <c r="H2578" i="11"/>
  <c r="I2575" i="11"/>
  <c r="H2573" i="11"/>
  <c r="I2570" i="11"/>
  <c r="H2568" i="11"/>
  <c r="I2565" i="11"/>
  <c r="H2563" i="11"/>
  <c r="I2560" i="11"/>
  <c r="I2550" i="11"/>
  <c r="P2550" i="11" s="1"/>
  <c r="I2545" i="11"/>
  <c r="P2545" i="11" s="1"/>
  <c r="H2538" i="11"/>
  <c r="I2535" i="11"/>
  <c r="H2533" i="11"/>
  <c r="I2530" i="11"/>
  <c r="H2528" i="11"/>
  <c r="I2525" i="11"/>
  <c r="I2520" i="11"/>
  <c r="P2520" i="11" s="1"/>
  <c r="H2513" i="11"/>
  <c r="I2510" i="11"/>
  <c r="H2508" i="11"/>
  <c r="I2505" i="11"/>
  <c r="H2503" i="11"/>
  <c r="I2500" i="11"/>
  <c r="I2495" i="11"/>
  <c r="P2495" i="11" s="1"/>
  <c r="H2488" i="11"/>
  <c r="I2485" i="11"/>
  <c r="H2483" i="11"/>
  <c r="I2480" i="11"/>
  <c r="H2478" i="11"/>
  <c r="I2475" i="11"/>
  <c r="H2473" i="11"/>
  <c r="I2470" i="11"/>
  <c r="I2465" i="11"/>
  <c r="P2465" i="11" s="1"/>
  <c r="H2458" i="11"/>
  <c r="I2455" i="11"/>
  <c r="I2450" i="11"/>
  <c r="P2450" i="11" s="1"/>
  <c r="H2443" i="11"/>
  <c r="I2440" i="11"/>
  <c r="H2438" i="11"/>
  <c r="I2435" i="11"/>
  <c r="H2433" i="11"/>
  <c r="I2430" i="11"/>
  <c r="H2428" i="11"/>
  <c r="I2425" i="11"/>
  <c r="I2415" i="11"/>
  <c r="P2415" i="11" s="1"/>
  <c r="I2410" i="11"/>
  <c r="P2410" i="11" s="1"/>
  <c r="H2403" i="11"/>
  <c r="I2400" i="11"/>
  <c r="H2398" i="11"/>
  <c r="I2395" i="11"/>
  <c r="H2393" i="11"/>
  <c r="I2390" i="11"/>
  <c r="I2385" i="11"/>
  <c r="P2385" i="11" s="1"/>
  <c r="I3395" i="11"/>
  <c r="P3395" i="11" s="1"/>
  <c r="H2378" i="11"/>
  <c r="I2375" i="11"/>
  <c r="H2373" i="11"/>
  <c r="I2370" i="11"/>
  <c r="I2365" i="11"/>
  <c r="P2365" i="11" s="1"/>
  <c r="H2358" i="11"/>
  <c r="I2355" i="11"/>
  <c r="H2353" i="11"/>
  <c r="I2350" i="11"/>
  <c r="H2348" i="11"/>
  <c r="I2345" i="11"/>
  <c r="H2343" i="11"/>
  <c r="I2340" i="11"/>
  <c r="H2333" i="11"/>
  <c r="I2330" i="11"/>
  <c r="H2328" i="11"/>
  <c r="I2325" i="11"/>
  <c r="H2323" i="11"/>
  <c r="I2320" i="11"/>
  <c r="H2318" i="11"/>
  <c r="I2315" i="11"/>
  <c r="I2305" i="11"/>
  <c r="P2305" i="11" s="1"/>
  <c r="I2300" i="11"/>
  <c r="P2300" i="11" s="1"/>
  <c r="H2293" i="11"/>
  <c r="I2290" i="11"/>
  <c r="H2288" i="11"/>
  <c r="I2285" i="11"/>
  <c r="H2283" i="11"/>
  <c r="I2280" i="11"/>
  <c r="H2273" i="11"/>
  <c r="I2270" i="11"/>
  <c r="H2268" i="11"/>
  <c r="I2265" i="11"/>
  <c r="H2263" i="11"/>
  <c r="I2260" i="11"/>
  <c r="H2253" i="11"/>
  <c r="I2250" i="11"/>
  <c r="H2248" i="11"/>
  <c r="I2245" i="11"/>
  <c r="H2243" i="11"/>
  <c r="I2240" i="11"/>
  <c r="H2238" i="11"/>
  <c r="I2235" i="11"/>
  <c r="H2228" i="11"/>
  <c r="I2225" i="11"/>
  <c r="H2223" i="11"/>
  <c r="I2220" i="11"/>
  <c r="I2215" i="11"/>
  <c r="P2215" i="11" s="1"/>
  <c r="I2205" i="11"/>
  <c r="P2205" i="11" s="1"/>
  <c r="I2200" i="11"/>
  <c r="P2200" i="11" s="1"/>
  <c r="I2195" i="11"/>
  <c r="P2195" i="11" s="1"/>
  <c r="I2190" i="11"/>
  <c r="P2190" i="11" s="1"/>
  <c r="I2180" i="11"/>
  <c r="P2180" i="11" s="1"/>
  <c r="I2175" i="11"/>
  <c r="P2175" i="11" s="1"/>
  <c r="I2170" i="11"/>
  <c r="P2170" i="11" s="1"/>
  <c r="I2165" i="11"/>
  <c r="P2165" i="11" s="1"/>
  <c r="I2160" i="11"/>
  <c r="P2160" i="11" s="1"/>
  <c r="I2155" i="11"/>
  <c r="P2155" i="11" s="1"/>
  <c r="I2150" i="11"/>
  <c r="P2150" i="11" s="1"/>
  <c r="I2140" i="11"/>
  <c r="P2140" i="11" s="1"/>
  <c r="I2135" i="11"/>
  <c r="P2135" i="11" s="1"/>
  <c r="I2130" i="11"/>
  <c r="P2130" i="11" s="1"/>
  <c r="I2125" i="11"/>
  <c r="P2125" i="11" s="1"/>
  <c r="I2115" i="11"/>
  <c r="P2115" i="11" s="1"/>
  <c r="I2110" i="11"/>
  <c r="P2110" i="11" s="1"/>
  <c r="I2100" i="11"/>
  <c r="P2100" i="11" s="1"/>
  <c r="I2095" i="11"/>
  <c r="P2095" i="11" s="1"/>
  <c r="I2090" i="11"/>
  <c r="P2090" i="11" s="1"/>
  <c r="I2080" i="11"/>
  <c r="P2080" i="11" s="1"/>
  <c r="I2075" i="11"/>
  <c r="P2075" i="11" s="1"/>
  <c r="I2070" i="11"/>
  <c r="P2070" i="11" s="1"/>
  <c r="I2065" i="11"/>
  <c r="P2065" i="11" s="1"/>
  <c r="I2055" i="11"/>
  <c r="P2055" i="11" s="1"/>
  <c r="I2050" i="11"/>
  <c r="P2050" i="11" s="1"/>
  <c r="I2040" i="11"/>
  <c r="P2040" i="11" s="1"/>
  <c r="I2035" i="11"/>
  <c r="P2035" i="11" s="1"/>
  <c r="I2020" i="11"/>
  <c r="P2020" i="11" s="1"/>
  <c r="I2015" i="11"/>
  <c r="P2015" i="11" s="1"/>
  <c r="I1990" i="11"/>
  <c r="P1990" i="11" s="1"/>
  <c r="I1985" i="11"/>
  <c r="P1985" i="11" s="1"/>
  <c r="I1980" i="11"/>
  <c r="P1980" i="11" s="1"/>
  <c r="I2005" i="11"/>
  <c r="P2005" i="11" s="1"/>
  <c r="I2000" i="11"/>
  <c r="P2000" i="11" s="1"/>
  <c r="I1825" i="11"/>
  <c r="P1825" i="11" s="1"/>
  <c r="I1820" i="11"/>
  <c r="P1820" i="11" s="1"/>
  <c r="H1643" i="11"/>
  <c r="J1642" i="11"/>
  <c r="J1641" i="11"/>
  <c r="J1640" i="11"/>
  <c r="Q1640" i="11" s="1"/>
  <c r="I1640" i="11"/>
  <c r="H1638" i="11"/>
  <c r="J1637" i="11"/>
  <c r="J1636" i="11"/>
  <c r="J1635" i="11"/>
  <c r="Q1635" i="11" s="1"/>
  <c r="I1635" i="11"/>
  <c r="H1633" i="11"/>
  <c r="J1632" i="11"/>
  <c r="J1631" i="11"/>
  <c r="J1630" i="11"/>
  <c r="Q1630" i="11" s="1"/>
  <c r="I1630" i="11"/>
  <c r="I1625" i="11"/>
  <c r="P1625" i="11" s="1"/>
  <c r="I1633" i="11" l="1"/>
  <c r="P1630" i="11"/>
  <c r="I2228" i="11"/>
  <c r="P2225" i="11"/>
  <c r="I2243" i="11"/>
  <c r="P2240" i="11"/>
  <c r="I2253" i="11"/>
  <c r="P2250" i="11"/>
  <c r="I2268" i="11"/>
  <c r="P2265" i="11"/>
  <c r="I2283" i="11"/>
  <c r="P2280" i="11"/>
  <c r="I2293" i="11"/>
  <c r="P2290" i="11"/>
  <c r="I2318" i="11"/>
  <c r="P2315" i="11"/>
  <c r="I2328" i="11"/>
  <c r="P2325" i="11"/>
  <c r="I2343" i="11"/>
  <c r="P2340" i="11"/>
  <c r="I2353" i="11"/>
  <c r="P2350" i="11"/>
  <c r="I2458" i="11"/>
  <c r="P2455" i="11"/>
  <c r="I2503" i="11"/>
  <c r="P2500" i="11"/>
  <c r="I2513" i="11"/>
  <c r="P2510" i="11"/>
  <c r="P30" i="11"/>
  <c r="I1638" i="11"/>
  <c r="P1635" i="11"/>
  <c r="I2373" i="11"/>
  <c r="P2370" i="11"/>
  <c r="I2398" i="11"/>
  <c r="P2395" i="11"/>
  <c r="I2433" i="11"/>
  <c r="P2430" i="11"/>
  <c r="I2443" i="11"/>
  <c r="P2440" i="11"/>
  <c r="I2478" i="11"/>
  <c r="P2475" i="11"/>
  <c r="I2488" i="11"/>
  <c r="P2485" i="11"/>
  <c r="I2533" i="11"/>
  <c r="P2530" i="11"/>
  <c r="I2568" i="11"/>
  <c r="P2565" i="11"/>
  <c r="I2578" i="11"/>
  <c r="P2575" i="11"/>
  <c r="I2593" i="11"/>
  <c r="P2590" i="11"/>
  <c r="I2618" i="11"/>
  <c r="P2615" i="11"/>
  <c r="I2633" i="11"/>
  <c r="P2630" i="11"/>
  <c r="I2648" i="11"/>
  <c r="P2645" i="11"/>
  <c r="I2658" i="11"/>
  <c r="P2655" i="11"/>
  <c r="I2673" i="11"/>
  <c r="P2670" i="11"/>
  <c r="I2688" i="11"/>
  <c r="P2685" i="11"/>
  <c r="I2703" i="11"/>
  <c r="P2700" i="11"/>
  <c r="I2718" i="11"/>
  <c r="P2715" i="11"/>
  <c r="I2733" i="11"/>
  <c r="P2730" i="11"/>
  <c r="I2748" i="11"/>
  <c r="P2745" i="11"/>
  <c r="I2763" i="11"/>
  <c r="P2760" i="11"/>
  <c r="I2808" i="11"/>
  <c r="P2805" i="11"/>
  <c r="I2823" i="11"/>
  <c r="P2820" i="11"/>
  <c r="I2838" i="11"/>
  <c r="P2835" i="11"/>
  <c r="I2848" i="11"/>
  <c r="P2845" i="11"/>
  <c r="I2863" i="11"/>
  <c r="P2860" i="11"/>
  <c r="I2883" i="11"/>
  <c r="P2880" i="11"/>
  <c r="I2898" i="11"/>
  <c r="P2895" i="11"/>
  <c r="I2913" i="11"/>
  <c r="P2910" i="11"/>
  <c r="I2923" i="11"/>
  <c r="P2920" i="11"/>
  <c r="I2953" i="11"/>
  <c r="P2950" i="11"/>
  <c r="I2993" i="11"/>
  <c r="P2990" i="11"/>
  <c r="I3008" i="11"/>
  <c r="P3005" i="11"/>
  <c r="I3023" i="11"/>
  <c r="P3020" i="11"/>
  <c r="I3038" i="11"/>
  <c r="P3035" i="11"/>
  <c r="I3048" i="11"/>
  <c r="P3045" i="11"/>
  <c r="I3073" i="11"/>
  <c r="P3070" i="11"/>
  <c r="I3103" i="11"/>
  <c r="P3100" i="11"/>
  <c r="I3123" i="11"/>
  <c r="P3120" i="11"/>
  <c r="I3153" i="11"/>
  <c r="P3150" i="11"/>
  <c r="I3183" i="11"/>
  <c r="P3180" i="11"/>
  <c r="I3193" i="11"/>
  <c r="P3190" i="11"/>
  <c r="I3213" i="11"/>
  <c r="P3210" i="11"/>
  <c r="I1643" i="11"/>
  <c r="P1640" i="11"/>
  <c r="I2223" i="11"/>
  <c r="P2220" i="11"/>
  <c r="I2238" i="11"/>
  <c r="P2235" i="11"/>
  <c r="I2248" i="11"/>
  <c r="P2245" i="11"/>
  <c r="I2263" i="11"/>
  <c r="P2260" i="11"/>
  <c r="I2273" i="11"/>
  <c r="P2270" i="11"/>
  <c r="I2288" i="11"/>
  <c r="P2285" i="11"/>
  <c r="I2323" i="11"/>
  <c r="P2320" i="11"/>
  <c r="I2333" i="11"/>
  <c r="P2330" i="11"/>
  <c r="I2348" i="11"/>
  <c r="P2345" i="11"/>
  <c r="I2358" i="11"/>
  <c r="P2355" i="11"/>
  <c r="I2508" i="11"/>
  <c r="P2505" i="11"/>
  <c r="I2378" i="11"/>
  <c r="P2375" i="11"/>
  <c r="I2393" i="11"/>
  <c r="P2390" i="11"/>
  <c r="I2403" i="11"/>
  <c r="P2400" i="11"/>
  <c r="I2428" i="11"/>
  <c r="P2425" i="11"/>
  <c r="I2438" i="11"/>
  <c r="P2435" i="11"/>
  <c r="I2473" i="11"/>
  <c r="P2470" i="11"/>
  <c r="I2483" i="11"/>
  <c r="P2480" i="11"/>
  <c r="I2528" i="11"/>
  <c r="P2525" i="11"/>
  <c r="I2538" i="11"/>
  <c r="P2535" i="11"/>
  <c r="I2563" i="11"/>
  <c r="P2560" i="11"/>
  <c r="I2573" i="11"/>
  <c r="P2570" i="11"/>
  <c r="I2588" i="11"/>
  <c r="P2585" i="11"/>
  <c r="I2598" i="11"/>
  <c r="P2595" i="11"/>
  <c r="I2613" i="11"/>
  <c r="P2610" i="11"/>
  <c r="I2628" i="11"/>
  <c r="P2625" i="11"/>
  <c r="I2638" i="11"/>
  <c r="P2635" i="11"/>
  <c r="I2653" i="11"/>
  <c r="P2650" i="11"/>
  <c r="I2683" i="11"/>
  <c r="P2680" i="11"/>
  <c r="I2698" i="11"/>
  <c r="P2695" i="11"/>
  <c r="I2713" i="11"/>
  <c r="P2710" i="11"/>
  <c r="I2728" i="11"/>
  <c r="P2725" i="11"/>
  <c r="I2743" i="11"/>
  <c r="P2740" i="11"/>
  <c r="I2758" i="11"/>
  <c r="P2755" i="11"/>
  <c r="I2803" i="11"/>
  <c r="P2800" i="11"/>
  <c r="I2813" i="11"/>
  <c r="P2810" i="11"/>
  <c r="I2828" i="11"/>
  <c r="P2825" i="11"/>
  <c r="I2843" i="11"/>
  <c r="P2840" i="11"/>
  <c r="I2858" i="11"/>
  <c r="P2855" i="11"/>
  <c r="I2878" i="11"/>
  <c r="P2875" i="11"/>
  <c r="I2888" i="11"/>
  <c r="P2885" i="11"/>
  <c r="I2903" i="11"/>
  <c r="P2900" i="11"/>
  <c r="I2918" i="11"/>
  <c r="P2915" i="11"/>
  <c r="I2928" i="11"/>
  <c r="P2925" i="11"/>
  <c r="I2958" i="11"/>
  <c r="P2955" i="11"/>
  <c r="I2998" i="11"/>
  <c r="P2995" i="11"/>
  <c r="I3013" i="11"/>
  <c r="P3010" i="11"/>
  <c r="I3028" i="11"/>
  <c r="P3025" i="11"/>
  <c r="I3043" i="11"/>
  <c r="P3040" i="11"/>
  <c r="I3068" i="11"/>
  <c r="P3065" i="11"/>
  <c r="I3098" i="11"/>
  <c r="P3095" i="11"/>
  <c r="I3108" i="11"/>
  <c r="P3105" i="11"/>
  <c r="I3128" i="11"/>
  <c r="P3125" i="11"/>
  <c r="I3158" i="11"/>
  <c r="P3155" i="11"/>
  <c r="I3188" i="11"/>
  <c r="P3185" i="11"/>
  <c r="I3208" i="11"/>
  <c r="P3205" i="11"/>
  <c r="I225" i="11"/>
  <c r="I228" i="11" s="1"/>
  <c r="P215" i="11"/>
  <c r="I2668" i="11"/>
  <c r="I2675" i="11"/>
  <c r="J1633" i="11"/>
  <c r="J1638" i="11"/>
  <c r="J1643" i="11"/>
  <c r="I1050" i="11"/>
  <c r="P1050" i="11" s="1"/>
  <c r="H315" i="11"/>
  <c r="O315" i="11" s="1"/>
  <c r="I816" i="11"/>
  <c r="I817" i="11"/>
  <c r="I815" i="11"/>
  <c r="P815" i="11" s="1"/>
  <c r="I46" i="11"/>
  <c r="I47" i="11"/>
  <c r="I45" i="11"/>
  <c r="P45" i="11" s="1"/>
  <c r="I97" i="17"/>
  <c r="L89" i="17"/>
  <c r="L82" i="17"/>
  <c r="L97" i="17"/>
  <c r="H119" i="7"/>
  <c r="G1205" i="11" l="1"/>
  <c r="H1208" i="11"/>
  <c r="I1207" i="11"/>
  <c r="J1206" i="11"/>
  <c r="I1206" i="11"/>
  <c r="J1205" i="11"/>
  <c r="Q1205" i="11" s="1"/>
  <c r="H1198" i="11"/>
  <c r="I1202" i="11"/>
  <c r="J1196" i="11"/>
  <c r="I1196" i="11"/>
  <c r="J1195" i="11"/>
  <c r="Q1195" i="11" s="1"/>
  <c r="I1195" i="11"/>
  <c r="P1195" i="11" s="1"/>
  <c r="I1191" i="11"/>
  <c r="I1190" i="11"/>
  <c r="P1190" i="11" s="1"/>
  <c r="J1202" i="11"/>
  <c r="H1202" i="11"/>
  <c r="G1202" i="11"/>
  <c r="G1198" i="11"/>
  <c r="G1193" i="11"/>
  <c r="J1190" i="11"/>
  <c r="Q1190" i="11" s="1"/>
  <c r="H1200" i="11"/>
  <c r="I1183" i="11"/>
  <c r="G1183" i="11"/>
  <c r="J1182" i="11"/>
  <c r="J1181" i="11"/>
  <c r="J1180" i="11"/>
  <c r="Q1180" i="11" s="1"/>
  <c r="H1175" i="11"/>
  <c r="H1177" i="11"/>
  <c r="J1177" i="11"/>
  <c r="G1177" i="11"/>
  <c r="G1176" i="11"/>
  <c r="G1175" i="11"/>
  <c r="G1173" i="11"/>
  <c r="I1172" i="11"/>
  <c r="H1171" i="11"/>
  <c r="H1173" i="11" s="1"/>
  <c r="J1170" i="11"/>
  <c r="Q1170" i="11" s="1"/>
  <c r="I1170" i="11"/>
  <c r="P1170" i="11" s="1"/>
  <c r="G1168" i="11"/>
  <c r="I1167" i="11"/>
  <c r="I1177" i="11" s="1"/>
  <c r="H1166" i="11"/>
  <c r="J1166" i="11" s="1"/>
  <c r="J1165" i="11"/>
  <c r="Q1165" i="11" s="1"/>
  <c r="I1165" i="11"/>
  <c r="P1165" i="11" s="1"/>
  <c r="G1163" i="11"/>
  <c r="I1162" i="11"/>
  <c r="J1161" i="11"/>
  <c r="I1161" i="11"/>
  <c r="H1160" i="11"/>
  <c r="I1128" i="11"/>
  <c r="G1128" i="11"/>
  <c r="J1127" i="11"/>
  <c r="J1126" i="11"/>
  <c r="H1125" i="11"/>
  <c r="H1120" i="11"/>
  <c r="G1123" i="11"/>
  <c r="I1122" i="11"/>
  <c r="J1121" i="11"/>
  <c r="I1121" i="11"/>
  <c r="H1108" i="11"/>
  <c r="G1108" i="11"/>
  <c r="I1107" i="11"/>
  <c r="I1117" i="11" s="1"/>
  <c r="J1106" i="11"/>
  <c r="J1116" i="11" s="1"/>
  <c r="I1106" i="11"/>
  <c r="I1116" i="11" s="1"/>
  <c r="J1105" i="11"/>
  <c r="I1105" i="11"/>
  <c r="H1103" i="11"/>
  <c r="G1103" i="11"/>
  <c r="I1102" i="11"/>
  <c r="J1101" i="11"/>
  <c r="I1101" i="11"/>
  <c r="J1100" i="11"/>
  <c r="Q1100" i="11" s="1"/>
  <c r="I1100" i="11"/>
  <c r="P1100" i="11" s="1"/>
  <c r="H1098" i="11"/>
  <c r="G1098" i="11"/>
  <c r="I1097" i="11"/>
  <c r="J1096" i="11"/>
  <c r="I1096" i="11"/>
  <c r="J1095" i="11"/>
  <c r="Q1095" i="11" s="1"/>
  <c r="I1095" i="11"/>
  <c r="P1095" i="11" s="1"/>
  <c r="G1090" i="11"/>
  <c r="H1093" i="11"/>
  <c r="I1092" i="11"/>
  <c r="J1091" i="11"/>
  <c r="I1091" i="11"/>
  <c r="J1090" i="11"/>
  <c r="Q1090" i="11" s="1"/>
  <c r="G1088" i="11"/>
  <c r="H1087" i="11"/>
  <c r="H1086" i="11"/>
  <c r="J1085" i="11"/>
  <c r="Q1085" i="11" s="1"/>
  <c r="G1070" i="11"/>
  <c r="G1065" i="11"/>
  <c r="J1077" i="11"/>
  <c r="H1077" i="11"/>
  <c r="G1077" i="11"/>
  <c r="I1077" i="11" s="1"/>
  <c r="H1076" i="11"/>
  <c r="G1076" i="11"/>
  <c r="H1075" i="11"/>
  <c r="H1073" i="11"/>
  <c r="I1072" i="11"/>
  <c r="J1071" i="11"/>
  <c r="I1071" i="11"/>
  <c r="J1070" i="11"/>
  <c r="Q1070" i="11" s="1"/>
  <c r="H1068" i="11"/>
  <c r="I1067" i="11"/>
  <c r="J1066" i="11"/>
  <c r="I1066" i="11"/>
  <c r="J1065" i="11"/>
  <c r="Q1065" i="11" s="1"/>
  <c r="H1063" i="11"/>
  <c r="G1063" i="11"/>
  <c r="I1062" i="11"/>
  <c r="J1061" i="11"/>
  <c r="I1061" i="11"/>
  <c r="J1060" i="11"/>
  <c r="Q1060" i="11" s="1"/>
  <c r="I1060" i="11"/>
  <c r="P1060" i="11" s="1"/>
  <c r="H1053" i="11"/>
  <c r="G1053" i="11"/>
  <c r="I1052" i="11"/>
  <c r="J1051" i="11"/>
  <c r="I1051" i="11"/>
  <c r="J1050" i="11"/>
  <c r="Q1050" i="11" s="1"/>
  <c r="H1045" i="11"/>
  <c r="I1040" i="11"/>
  <c r="I1047" i="11"/>
  <c r="H1047" i="11"/>
  <c r="G1047" i="11"/>
  <c r="I1046" i="11"/>
  <c r="H1046" i="11"/>
  <c r="G1046" i="11"/>
  <c r="G1045" i="11"/>
  <c r="G1043" i="11"/>
  <c r="J1042" i="11"/>
  <c r="J1041" i="11"/>
  <c r="H1043" i="11"/>
  <c r="G1038" i="11"/>
  <c r="J1037" i="11"/>
  <c r="J1036" i="11"/>
  <c r="H1033" i="11"/>
  <c r="G1033" i="11"/>
  <c r="I1032" i="11"/>
  <c r="J1031" i="11"/>
  <c r="I1031" i="11"/>
  <c r="J1030" i="11"/>
  <c r="Q1030" i="11" s="1"/>
  <c r="I1030" i="11"/>
  <c r="P1030" i="11" s="1"/>
  <c r="G1025" i="11"/>
  <c r="I1028" i="11"/>
  <c r="J1026" i="11"/>
  <c r="G1005" i="11"/>
  <c r="G1020" i="11" s="1"/>
  <c r="G1023" i="11" s="1"/>
  <c r="H1008" i="11"/>
  <c r="I1007" i="11"/>
  <c r="J1006" i="11"/>
  <c r="J1021" i="11" s="1"/>
  <c r="I1006" i="11"/>
  <c r="I1021" i="11" s="1"/>
  <c r="J1005" i="11"/>
  <c r="G973" i="11"/>
  <c r="H972" i="11"/>
  <c r="H982" i="11" s="1"/>
  <c r="H971" i="11"/>
  <c r="I968" i="11"/>
  <c r="G968" i="11"/>
  <c r="J967" i="11"/>
  <c r="J966" i="11"/>
  <c r="H965" i="11"/>
  <c r="H1083" i="11"/>
  <c r="G1083" i="11"/>
  <c r="I1082" i="11"/>
  <c r="J1081" i="11"/>
  <c r="I1081" i="11"/>
  <c r="J1080" i="11"/>
  <c r="Q1080" i="11" s="1"/>
  <c r="I1080" i="11"/>
  <c r="P1080" i="11" s="1"/>
  <c r="H963" i="11"/>
  <c r="G963" i="11"/>
  <c r="I962" i="11"/>
  <c r="J961" i="11"/>
  <c r="I961" i="11"/>
  <c r="J960" i="11"/>
  <c r="Q960" i="11" s="1"/>
  <c r="I960" i="11"/>
  <c r="P960" i="11" s="1"/>
  <c r="G955" i="11"/>
  <c r="H958" i="11"/>
  <c r="I957" i="11"/>
  <c r="J956" i="11"/>
  <c r="I956" i="11"/>
  <c r="J955" i="11"/>
  <c r="Q955" i="11" s="1"/>
  <c r="I938" i="11"/>
  <c r="G938" i="11"/>
  <c r="J937" i="11"/>
  <c r="J936" i="11"/>
  <c r="H935" i="11"/>
  <c r="G930" i="11"/>
  <c r="H933" i="11"/>
  <c r="I932" i="11"/>
  <c r="J931" i="11"/>
  <c r="I931" i="11"/>
  <c r="J930" i="11"/>
  <c r="Q930" i="11" s="1"/>
  <c r="I915" i="11"/>
  <c r="P915" i="11" s="1"/>
  <c r="I920" i="11"/>
  <c r="P920" i="11" s="1"/>
  <c r="I905" i="11"/>
  <c r="P905" i="11" s="1"/>
  <c r="I895" i="11"/>
  <c r="P895" i="11" s="1"/>
  <c r="G890" i="11"/>
  <c r="H893" i="11"/>
  <c r="I892" i="11"/>
  <c r="J891" i="11"/>
  <c r="I891" i="11"/>
  <c r="J890" i="11"/>
  <c r="Q890" i="11" s="1"/>
  <c r="I878" i="11"/>
  <c r="G878" i="11"/>
  <c r="H877" i="11"/>
  <c r="H876" i="11"/>
  <c r="J876" i="11" s="1"/>
  <c r="H875" i="11"/>
  <c r="I873" i="11"/>
  <c r="G873" i="11"/>
  <c r="J872" i="11"/>
  <c r="J1002" i="11" s="1"/>
  <c r="J1003" i="11" s="1"/>
  <c r="J871" i="11"/>
  <c r="H870" i="11"/>
  <c r="I858" i="11"/>
  <c r="G858" i="11"/>
  <c r="H857" i="11"/>
  <c r="H867" i="11" s="1"/>
  <c r="H856" i="11"/>
  <c r="H855" i="11"/>
  <c r="I852" i="11"/>
  <c r="I851" i="11"/>
  <c r="G853" i="11"/>
  <c r="J851" i="11"/>
  <c r="J850" i="11"/>
  <c r="Q850" i="11" s="1"/>
  <c r="I850" i="11"/>
  <c r="P850" i="11" s="1"/>
  <c r="G847" i="11"/>
  <c r="H847" i="11"/>
  <c r="J826" i="11"/>
  <c r="I845" i="11"/>
  <c r="I846" i="11"/>
  <c r="G846" i="11"/>
  <c r="G845" i="11"/>
  <c r="I843" i="11"/>
  <c r="G843" i="11"/>
  <c r="H840" i="11"/>
  <c r="O840" i="11" s="1"/>
  <c r="I838" i="11"/>
  <c r="G838" i="11"/>
  <c r="J836" i="11"/>
  <c r="H835" i="11"/>
  <c r="I833" i="11"/>
  <c r="G833" i="11"/>
  <c r="J831" i="11"/>
  <c r="H830" i="11"/>
  <c r="O830" i="11" s="1"/>
  <c r="G828" i="11"/>
  <c r="H825" i="11"/>
  <c r="I823" i="11"/>
  <c r="G823" i="11"/>
  <c r="J822" i="11"/>
  <c r="J821" i="11"/>
  <c r="H820" i="11"/>
  <c r="I813" i="11"/>
  <c r="G813" i="11"/>
  <c r="J812" i="11"/>
  <c r="J811" i="11"/>
  <c r="H810" i="11"/>
  <c r="I783" i="11"/>
  <c r="G783" i="11"/>
  <c r="J782" i="11"/>
  <c r="J781" i="11"/>
  <c r="J806" i="11" s="1"/>
  <c r="H780" i="11"/>
  <c r="O780" i="11" s="1"/>
  <c r="H765" i="11"/>
  <c r="O765" i="11" s="1"/>
  <c r="H750" i="11"/>
  <c r="J745" i="11"/>
  <c r="Q745" i="11" s="1"/>
  <c r="G743" i="11"/>
  <c r="H742" i="11"/>
  <c r="H741" i="11"/>
  <c r="J741" i="11" s="1"/>
  <c r="H740" i="11"/>
  <c r="O740" i="11" s="1"/>
  <c r="G738" i="11"/>
  <c r="H737" i="11"/>
  <c r="H736" i="11"/>
  <c r="J736" i="11" s="1"/>
  <c r="H735" i="11"/>
  <c r="O735" i="11" s="1"/>
  <c r="H730" i="11"/>
  <c r="J772" i="11"/>
  <c r="G772" i="11"/>
  <c r="I772" i="11" s="1"/>
  <c r="I771" i="11"/>
  <c r="G771" i="11"/>
  <c r="G768" i="11"/>
  <c r="H767" i="11"/>
  <c r="H772" i="11" s="1"/>
  <c r="H766" i="11"/>
  <c r="J766" i="11" s="1"/>
  <c r="G763" i="11"/>
  <c r="H762" i="11"/>
  <c r="H761" i="11"/>
  <c r="G758" i="11"/>
  <c r="H757" i="11"/>
  <c r="H756" i="11"/>
  <c r="J756" i="11" s="1"/>
  <c r="J755" i="11"/>
  <c r="Q755" i="11" s="1"/>
  <c r="I755" i="11"/>
  <c r="G753" i="11"/>
  <c r="H752" i="11"/>
  <c r="H751" i="11"/>
  <c r="G748" i="11"/>
  <c r="H747" i="11"/>
  <c r="H746" i="11"/>
  <c r="J746" i="11" s="1"/>
  <c r="G733" i="11"/>
  <c r="H732" i="11"/>
  <c r="H731" i="11"/>
  <c r="J731" i="11" s="1"/>
  <c r="I728" i="11"/>
  <c r="G728" i="11"/>
  <c r="J727" i="11"/>
  <c r="J726" i="11"/>
  <c r="H725" i="11"/>
  <c r="I715" i="11"/>
  <c r="J715" i="11"/>
  <c r="Q715" i="11" s="1"/>
  <c r="J711" i="11"/>
  <c r="J712" i="11"/>
  <c r="I722" i="11"/>
  <c r="H722" i="11"/>
  <c r="G722" i="11"/>
  <c r="I721" i="11"/>
  <c r="H721" i="11"/>
  <c r="G721" i="11"/>
  <c r="G720" i="11"/>
  <c r="G718" i="11"/>
  <c r="J717" i="11"/>
  <c r="J716" i="11"/>
  <c r="H718" i="11"/>
  <c r="I713" i="11"/>
  <c r="G713" i="11"/>
  <c r="H710" i="11"/>
  <c r="I708" i="11"/>
  <c r="G708" i="11"/>
  <c r="J707" i="11"/>
  <c r="J706" i="11"/>
  <c r="H705" i="11"/>
  <c r="I690" i="11"/>
  <c r="I685" i="11"/>
  <c r="P685" i="11" s="1"/>
  <c r="H701" i="11"/>
  <c r="I701" i="11"/>
  <c r="H702" i="11"/>
  <c r="I702" i="11"/>
  <c r="G701" i="11"/>
  <c r="G702" i="11"/>
  <c r="I698" i="11"/>
  <c r="G698" i="11"/>
  <c r="J697" i="11"/>
  <c r="J696" i="11"/>
  <c r="H695" i="11"/>
  <c r="O695" i="11" s="1"/>
  <c r="G693" i="11"/>
  <c r="J692" i="11"/>
  <c r="J691" i="11"/>
  <c r="H693" i="11"/>
  <c r="G688" i="11"/>
  <c r="J687" i="11"/>
  <c r="J686" i="11"/>
  <c r="H688" i="11"/>
  <c r="I673" i="11"/>
  <c r="G673" i="11"/>
  <c r="H672" i="11"/>
  <c r="H671" i="11"/>
  <c r="J671" i="11" s="1"/>
  <c r="H650" i="11"/>
  <c r="I653" i="11"/>
  <c r="G653" i="11"/>
  <c r="H652" i="11"/>
  <c r="H662" i="11" s="1"/>
  <c r="H651" i="11"/>
  <c r="I638" i="11"/>
  <c r="I640" i="11"/>
  <c r="I647" i="11"/>
  <c r="H647" i="11"/>
  <c r="G647" i="11"/>
  <c r="I646" i="11"/>
  <c r="H646" i="11"/>
  <c r="G646" i="11"/>
  <c r="G645" i="11"/>
  <c r="G643" i="11"/>
  <c r="J642" i="11"/>
  <c r="J641" i="11"/>
  <c r="H643" i="11"/>
  <c r="G638" i="11"/>
  <c r="J637" i="11"/>
  <c r="J636" i="11"/>
  <c r="H645" i="11"/>
  <c r="G633" i="11"/>
  <c r="H632" i="11"/>
  <c r="H631" i="11"/>
  <c r="J631" i="11" s="1"/>
  <c r="J630" i="11"/>
  <c r="Q630" i="11" s="1"/>
  <c r="I630" i="11"/>
  <c r="J627" i="11"/>
  <c r="H627" i="11"/>
  <c r="G627" i="11"/>
  <c r="I627" i="11" s="1"/>
  <c r="H626" i="11"/>
  <c r="G626" i="11"/>
  <c r="H625" i="11"/>
  <c r="H623" i="11"/>
  <c r="G623" i="11"/>
  <c r="I622" i="11"/>
  <c r="J621" i="11"/>
  <c r="I621" i="11"/>
  <c r="J620" i="11"/>
  <c r="Q620" i="11" s="1"/>
  <c r="I620" i="11"/>
  <c r="P620" i="11" s="1"/>
  <c r="H618" i="11"/>
  <c r="G618" i="11"/>
  <c r="I617" i="11"/>
  <c r="J616" i="11"/>
  <c r="I616" i="11"/>
  <c r="J615" i="11"/>
  <c r="Q615" i="11" s="1"/>
  <c r="I615" i="11"/>
  <c r="P615" i="11" s="1"/>
  <c r="I613" i="11"/>
  <c r="G613" i="11"/>
  <c r="J611" i="11"/>
  <c r="I598" i="11"/>
  <c r="G598" i="11"/>
  <c r="H597" i="11"/>
  <c r="H596" i="11"/>
  <c r="J596" i="11" s="1"/>
  <c r="H595" i="11"/>
  <c r="O595" i="11" s="1"/>
  <c r="I590" i="11"/>
  <c r="G593" i="11"/>
  <c r="J592" i="11"/>
  <c r="J591" i="11"/>
  <c r="H593" i="11"/>
  <c r="I585" i="11"/>
  <c r="I586" i="11"/>
  <c r="H587" i="11"/>
  <c r="I587" i="11"/>
  <c r="G586" i="11"/>
  <c r="G587" i="11"/>
  <c r="G585" i="11"/>
  <c r="I583" i="11"/>
  <c r="G583" i="11"/>
  <c r="J582" i="11"/>
  <c r="H581" i="11"/>
  <c r="H580" i="11"/>
  <c r="I578" i="11"/>
  <c r="G578" i="11"/>
  <c r="J577" i="11"/>
  <c r="H576" i="11"/>
  <c r="J576" i="11" s="1"/>
  <c r="H575" i="11"/>
  <c r="I573" i="11"/>
  <c r="G573" i="11"/>
  <c r="J572" i="11"/>
  <c r="H571" i="11"/>
  <c r="J571" i="11" s="1"/>
  <c r="H570" i="11"/>
  <c r="O570" i="11" s="1"/>
  <c r="I568" i="11"/>
  <c r="G568" i="11"/>
  <c r="J567" i="11"/>
  <c r="H566" i="11"/>
  <c r="H565" i="11"/>
  <c r="O565" i="11" s="1"/>
  <c r="I560" i="11"/>
  <c r="G563" i="11"/>
  <c r="J562" i="11"/>
  <c r="J561" i="11"/>
  <c r="H563" i="11"/>
  <c r="H553" i="11"/>
  <c r="J552" i="11"/>
  <c r="J551" i="11"/>
  <c r="J550" i="11"/>
  <c r="Q550" i="11" s="1"/>
  <c r="I550" i="11"/>
  <c r="H548" i="11"/>
  <c r="J547" i="11"/>
  <c r="J546" i="11"/>
  <c r="J545" i="11"/>
  <c r="Q545" i="11" s="1"/>
  <c r="I545" i="11"/>
  <c r="I540" i="11"/>
  <c r="P540" i="11" s="1"/>
  <c r="I557" i="11"/>
  <c r="H557" i="11"/>
  <c r="G557" i="11"/>
  <c r="I556" i="11"/>
  <c r="H556" i="11"/>
  <c r="G556" i="11"/>
  <c r="G553" i="11"/>
  <c r="G548" i="11"/>
  <c r="G543" i="11"/>
  <c r="J542" i="11"/>
  <c r="J541" i="11"/>
  <c r="H543" i="11"/>
  <c r="I538" i="11"/>
  <c r="G538" i="11"/>
  <c r="J537" i="11"/>
  <c r="J536" i="11"/>
  <c r="H535" i="11"/>
  <c r="G1222" i="11"/>
  <c r="I1222" i="11" s="1"/>
  <c r="I1212" i="11"/>
  <c r="I1211" i="11"/>
  <c r="I1210" i="11"/>
  <c r="P1210" i="11" s="1"/>
  <c r="I1217" i="11"/>
  <c r="I1216" i="11"/>
  <c r="I1215" i="11"/>
  <c r="P1215" i="11" s="1"/>
  <c r="I530" i="11"/>
  <c r="G533" i="11"/>
  <c r="H532" i="11"/>
  <c r="H531" i="11"/>
  <c r="J531" i="11" s="1"/>
  <c r="J530" i="11"/>
  <c r="Q530" i="11" s="1"/>
  <c r="O520" i="11"/>
  <c r="I493" i="11"/>
  <c r="G493" i="11"/>
  <c r="H492" i="11"/>
  <c r="H507" i="11" s="1"/>
  <c r="H491" i="11"/>
  <c r="H490" i="11"/>
  <c r="H475" i="11"/>
  <c r="I478" i="11"/>
  <c r="G478" i="11"/>
  <c r="H477" i="11"/>
  <c r="H476" i="11"/>
  <c r="J476" i="11" s="1"/>
  <c r="G1220" i="11"/>
  <c r="J1222" i="11"/>
  <c r="G1221" i="11"/>
  <c r="G1218" i="11"/>
  <c r="H1222" i="11"/>
  <c r="J1216" i="11"/>
  <c r="G1213" i="11"/>
  <c r="J1210" i="11"/>
  <c r="Q1210" i="11" s="1"/>
  <c r="Q1005" i="11" l="1"/>
  <c r="J1020" i="11"/>
  <c r="J1023" i="11" s="1"/>
  <c r="I563" i="11"/>
  <c r="P560" i="11"/>
  <c r="J580" i="11"/>
  <c r="Q580" i="11" s="1"/>
  <c r="O580" i="11"/>
  <c r="I693" i="11"/>
  <c r="P690" i="11"/>
  <c r="H885" i="11"/>
  <c r="O875" i="11"/>
  <c r="G933" i="11"/>
  <c r="N930" i="11"/>
  <c r="H1025" i="11"/>
  <c r="N1025" i="11"/>
  <c r="I1090" i="11"/>
  <c r="P1090" i="11" s="1"/>
  <c r="N1090" i="11"/>
  <c r="J1115" i="11"/>
  <c r="J1118" i="11" s="1"/>
  <c r="Q1105" i="11"/>
  <c r="I1160" i="11"/>
  <c r="P1160" i="11" s="1"/>
  <c r="O1160" i="11"/>
  <c r="H485" i="11"/>
  <c r="O475" i="11"/>
  <c r="I633" i="11"/>
  <c r="P630" i="11"/>
  <c r="I643" i="11"/>
  <c r="P640" i="11"/>
  <c r="H708" i="11"/>
  <c r="O705" i="11"/>
  <c r="J730" i="11"/>
  <c r="Q730" i="11" s="1"/>
  <c r="O730" i="11"/>
  <c r="H938" i="11"/>
  <c r="O935" i="11"/>
  <c r="I1005" i="11"/>
  <c r="N1005" i="11"/>
  <c r="G1068" i="11"/>
  <c r="N1065" i="11"/>
  <c r="H828" i="11"/>
  <c r="O825" i="11"/>
  <c r="J810" i="11"/>
  <c r="Q810" i="11" s="1"/>
  <c r="O810" i="11"/>
  <c r="H865" i="11"/>
  <c r="O855" i="11"/>
  <c r="N890" i="11"/>
  <c r="G3490" i="11"/>
  <c r="H968" i="11"/>
  <c r="O965" i="11"/>
  <c r="I1043" i="11"/>
  <c r="P1040" i="11"/>
  <c r="G1073" i="11"/>
  <c r="N1070" i="11"/>
  <c r="J1120" i="11"/>
  <c r="Q1120" i="11" s="1"/>
  <c r="O1120" i="11"/>
  <c r="G1208" i="11"/>
  <c r="N1205" i="11"/>
  <c r="I533" i="11"/>
  <c r="P530" i="11"/>
  <c r="H555" i="11"/>
  <c r="H558" i="11" s="1"/>
  <c r="O535" i="11"/>
  <c r="I593" i="11"/>
  <c r="P590" i="11"/>
  <c r="H728" i="11"/>
  <c r="O725" i="11"/>
  <c r="H505" i="11"/>
  <c r="O490" i="11"/>
  <c r="I548" i="11"/>
  <c r="P545" i="11"/>
  <c r="H713" i="11"/>
  <c r="O710" i="11"/>
  <c r="I758" i="11"/>
  <c r="P755" i="11"/>
  <c r="H838" i="11"/>
  <c r="O835" i="11"/>
  <c r="I553" i="11"/>
  <c r="P550" i="11"/>
  <c r="J575" i="11"/>
  <c r="Q575" i="11" s="1"/>
  <c r="O575" i="11"/>
  <c r="H660" i="11"/>
  <c r="O650" i="11"/>
  <c r="I718" i="11"/>
  <c r="P715" i="11"/>
  <c r="J750" i="11"/>
  <c r="Q750" i="11" s="1"/>
  <c r="O750" i="11"/>
  <c r="H823" i="11"/>
  <c r="O820" i="11"/>
  <c r="H873" i="11"/>
  <c r="O870" i="11"/>
  <c r="G958" i="11"/>
  <c r="N955" i="11"/>
  <c r="I1115" i="11"/>
  <c r="I1118" i="11" s="1"/>
  <c r="P1105" i="11"/>
  <c r="H1128" i="11"/>
  <c r="O1125" i="11"/>
  <c r="I700" i="11"/>
  <c r="I703" i="11" s="1"/>
  <c r="I925" i="11"/>
  <c r="H698" i="11"/>
  <c r="H700" i="11"/>
  <c r="H703" i="11" s="1"/>
  <c r="I555" i="11"/>
  <c r="I558" i="11" s="1"/>
  <c r="J765" i="11"/>
  <c r="H770" i="11"/>
  <c r="J856" i="11"/>
  <c r="J866" i="11" s="1"/>
  <c r="H866" i="11"/>
  <c r="H868" i="11" s="1"/>
  <c r="J651" i="11"/>
  <c r="J661" i="11" s="1"/>
  <c r="H661" i="11"/>
  <c r="I1088" i="11"/>
  <c r="J1086" i="11"/>
  <c r="J1088" i="11" s="1"/>
  <c r="J971" i="11"/>
  <c r="J981" i="11" s="1"/>
  <c r="H981" i="11"/>
  <c r="H983" i="11" s="1"/>
  <c r="J595" i="11"/>
  <c r="H605" i="11"/>
  <c r="H783" i="11"/>
  <c r="H805" i="11"/>
  <c r="H808" i="11" s="1"/>
  <c r="J491" i="11"/>
  <c r="J506" i="11" s="1"/>
  <c r="H506" i="11"/>
  <c r="J1208" i="11"/>
  <c r="I1175" i="11"/>
  <c r="I1198" i="11"/>
  <c r="I1201" i="11"/>
  <c r="I1205" i="11"/>
  <c r="G893" i="11"/>
  <c r="I1193" i="11"/>
  <c r="J1198" i="11"/>
  <c r="I1200" i="11"/>
  <c r="G1203" i="11"/>
  <c r="J1200" i="11"/>
  <c r="H1193" i="11"/>
  <c r="J1191" i="11"/>
  <c r="J1201" i="11" s="1"/>
  <c r="H1201" i="11"/>
  <c r="H1203" i="11" s="1"/>
  <c r="J1175" i="11"/>
  <c r="J1183" i="11"/>
  <c r="H1183" i="11"/>
  <c r="J1046" i="11"/>
  <c r="H1176" i="11"/>
  <c r="H1178" i="11" s="1"/>
  <c r="G1178" i="11"/>
  <c r="J1171" i="11"/>
  <c r="J1176" i="11" s="1"/>
  <c r="I1166" i="11"/>
  <c r="H1168" i="11"/>
  <c r="J1168" i="11"/>
  <c r="I1171" i="11"/>
  <c r="I1173" i="11" s="1"/>
  <c r="J1160" i="11"/>
  <c r="H1163" i="11"/>
  <c r="J1047" i="11"/>
  <c r="J1125" i="11"/>
  <c r="H1123" i="11"/>
  <c r="J1123" i="11"/>
  <c r="I1120" i="11"/>
  <c r="J1108" i="11"/>
  <c r="I1108" i="11"/>
  <c r="J1103" i="11"/>
  <c r="I1103" i="11"/>
  <c r="J1093" i="11"/>
  <c r="G1093" i="11"/>
  <c r="J1098" i="11"/>
  <c r="I1098" i="11"/>
  <c r="I1093" i="11"/>
  <c r="I1063" i="11"/>
  <c r="H1078" i="11"/>
  <c r="H1088" i="11"/>
  <c r="I1065" i="11"/>
  <c r="J1075" i="11"/>
  <c r="J1073" i="11"/>
  <c r="J1076" i="11"/>
  <c r="G1075" i="11"/>
  <c r="G1078" i="11" s="1"/>
  <c r="I1076" i="11"/>
  <c r="I1070" i="11"/>
  <c r="J1068" i="11"/>
  <c r="H1048" i="11"/>
  <c r="I1053" i="11"/>
  <c r="J1063" i="11"/>
  <c r="J1053" i="11"/>
  <c r="G1008" i="11"/>
  <c r="G1048" i="11"/>
  <c r="G1028" i="11"/>
  <c r="I1045" i="11"/>
  <c r="I1048" i="11" s="1"/>
  <c r="I1038" i="11"/>
  <c r="J1035" i="11"/>
  <c r="Q1035" i="11" s="1"/>
  <c r="H1038" i="11"/>
  <c r="J1040" i="11"/>
  <c r="J1033" i="11"/>
  <c r="I1033" i="11"/>
  <c r="J1008" i="11"/>
  <c r="H1028" i="11"/>
  <c r="I973" i="11"/>
  <c r="J965" i="11"/>
  <c r="I963" i="11"/>
  <c r="I1083" i="11"/>
  <c r="J1083" i="11"/>
  <c r="J963" i="11"/>
  <c r="J958" i="11"/>
  <c r="I955" i="11"/>
  <c r="J935" i="11"/>
  <c r="J933" i="11"/>
  <c r="I930" i="11"/>
  <c r="J893" i="11"/>
  <c r="I890" i="11"/>
  <c r="H878" i="11"/>
  <c r="J875" i="11"/>
  <c r="Q875" i="11" s="1"/>
  <c r="J870" i="11"/>
  <c r="G848" i="11"/>
  <c r="H846" i="11"/>
  <c r="H858" i="11"/>
  <c r="J855" i="11"/>
  <c r="Q855" i="11" s="1"/>
  <c r="H843" i="11"/>
  <c r="I853" i="11"/>
  <c r="J853" i="11"/>
  <c r="H853" i="11"/>
  <c r="H845" i="11"/>
  <c r="J841" i="11"/>
  <c r="J846" i="11" s="1"/>
  <c r="H833" i="11"/>
  <c r="J840" i="11"/>
  <c r="Q840" i="11" s="1"/>
  <c r="I848" i="11"/>
  <c r="J825" i="11"/>
  <c r="J830" i="11"/>
  <c r="J835" i="11"/>
  <c r="I730" i="11"/>
  <c r="H771" i="11"/>
  <c r="J820" i="11"/>
  <c r="G773" i="11"/>
  <c r="H813" i="11"/>
  <c r="I750" i="11"/>
  <c r="H753" i="11"/>
  <c r="H743" i="11"/>
  <c r="J751" i="11"/>
  <c r="J753" i="11" s="1"/>
  <c r="I740" i="11"/>
  <c r="J780" i="11"/>
  <c r="Q780" i="11" s="1"/>
  <c r="I720" i="11"/>
  <c r="I723" i="11" s="1"/>
  <c r="J733" i="11"/>
  <c r="H738" i="11"/>
  <c r="I765" i="11"/>
  <c r="J760" i="11"/>
  <c r="Q760" i="11" s="1"/>
  <c r="I760" i="11"/>
  <c r="P760" i="11" s="1"/>
  <c r="H763" i="11"/>
  <c r="I745" i="11"/>
  <c r="J748" i="11"/>
  <c r="J740" i="11"/>
  <c r="I735" i="11"/>
  <c r="J735" i="11"/>
  <c r="H758" i="11"/>
  <c r="J761" i="11"/>
  <c r="J771" i="11" s="1"/>
  <c r="J758" i="11"/>
  <c r="H748" i="11"/>
  <c r="H768" i="11"/>
  <c r="H733" i="11"/>
  <c r="J725" i="11"/>
  <c r="G723" i="11"/>
  <c r="J710" i="11"/>
  <c r="J718" i="11"/>
  <c r="J721" i="11"/>
  <c r="J722" i="11"/>
  <c r="H720" i="11"/>
  <c r="H723" i="11" s="1"/>
  <c r="J705" i="11"/>
  <c r="Q705" i="11" s="1"/>
  <c r="J701" i="11"/>
  <c r="I688" i="11"/>
  <c r="J702" i="11"/>
  <c r="J695" i="11"/>
  <c r="Q695" i="11" s="1"/>
  <c r="G703" i="11"/>
  <c r="J625" i="11"/>
  <c r="H673" i="11"/>
  <c r="J685" i="11"/>
  <c r="Q685" i="11" s="1"/>
  <c r="J690" i="11"/>
  <c r="I625" i="11"/>
  <c r="I645" i="11"/>
  <c r="I648" i="11" s="1"/>
  <c r="J670" i="11"/>
  <c r="Q670" i="11" s="1"/>
  <c r="J633" i="11"/>
  <c r="H653" i="11"/>
  <c r="J650" i="11"/>
  <c r="Q650" i="11" s="1"/>
  <c r="H648" i="11"/>
  <c r="J646" i="11"/>
  <c r="G648" i="11"/>
  <c r="J647" i="11"/>
  <c r="J635" i="11"/>
  <c r="Q635" i="11" s="1"/>
  <c r="H638" i="11"/>
  <c r="J640" i="11"/>
  <c r="H633" i="11"/>
  <c r="J626" i="11"/>
  <c r="G628" i="11"/>
  <c r="I626" i="11"/>
  <c r="I623" i="11"/>
  <c r="H628" i="11"/>
  <c r="J623" i="11"/>
  <c r="I618" i="11"/>
  <c r="J618" i="11"/>
  <c r="H613" i="11"/>
  <c r="J610" i="11"/>
  <c r="I588" i="11"/>
  <c r="H598" i="11"/>
  <c r="I1221" i="11"/>
  <c r="J587" i="11"/>
  <c r="J590" i="11"/>
  <c r="H583" i="11"/>
  <c r="H585" i="11"/>
  <c r="H586" i="11"/>
  <c r="J565" i="11"/>
  <c r="Q565" i="11" s="1"/>
  <c r="G588" i="11"/>
  <c r="J578" i="11"/>
  <c r="I1220" i="11"/>
  <c r="J581" i="11"/>
  <c r="J583" i="11" s="1"/>
  <c r="J566" i="11"/>
  <c r="H573" i="11"/>
  <c r="H578" i="11"/>
  <c r="H568" i="11"/>
  <c r="J570" i="11"/>
  <c r="I543" i="11"/>
  <c r="J553" i="11"/>
  <c r="J560" i="11"/>
  <c r="G558" i="11"/>
  <c r="J556" i="11"/>
  <c r="J548" i="11"/>
  <c r="J557" i="11"/>
  <c r="J535" i="11"/>
  <c r="Q535" i="11" s="1"/>
  <c r="H538" i="11"/>
  <c r="J540" i="11"/>
  <c r="I1213" i="11"/>
  <c r="I1218" i="11"/>
  <c r="J533" i="11"/>
  <c r="H533" i="11"/>
  <c r="H493" i="11"/>
  <c r="Q520" i="11"/>
  <c r="J490" i="11"/>
  <c r="Q490" i="11" s="1"/>
  <c r="G1223" i="11"/>
  <c r="H478" i="11"/>
  <c r="J475" i="11"/>
  <c r="Q475" i="11" s="1"/>
  <c r="H1213" i="11"/>
  <c r="H1218" i="11"/>
  <c r="J1215" i="11"/>
  <c r="J1211" i="11"/>
  <c r="J1221" i="11" s="1"/>
  <c r="H1220" i="11"/>
  <c r="H1221" i="11"/>
  <c r="I473" i="11"/>
  <c r="G473" i="11"/>
  <c r="H472" i="11"/>
  <c r="H471" i="11"/>
  <c r="J471" i="11" s="1"/>
  <c r="J470" i="11"/>
  <c r="Q470" i="11" s="1"/>
  <c r="P1005" i="11" l="1"/>
  <c r="I1020" i="11"/>
  <c r="I1023" i="11" s="1"/>
  <c r="H663" i="11"/>
  <c r="J823" i="11"/>
  <c r="Q820" i="11"/>
  <c r="J605" i="11"/>
  <c r="Q595" i="11"/>
  <c r="J768" i="11"/>
  <c r="Q765" i="11"/>
  <c r="J1218" i="11"/>
  <c r="Q1215" i="11"/>
  <c r="I1073" i="11"/>
  <c r="P1070" i="11"/>
  <c r="I1208" i="11"/>
  <c r="P1205" i="11"/>
  <c r="J573" i="11"/>
  <c r="Q570" i="11"/>
  <c r="J713" i="11"/>
  <c r="Q710" i="11"/>
  <c r="J813" i="11"/>
  <c r="I733" i="11"/>
  <c r="P730" i="11"/>
  <c r="I893" i="11"/>
  <c r="P890" i="11"/>
  <c r="J938" i="11"/>
  <c r="Q935" i="11"/>
  <c r="I1008" i="11"/>
  <c r="J1163" i="11"/>
  <c r="Q1160" i="11"/>
  <c r="I1163" i="11"/>
  <c r="H508" i="11"/>
  <c r="J693" i="11"/>
  <c r="Q690" i="11"/>
  <c r="I738" i="11"/>
  <c r="P735" i="11"/>
  <c r="I743" i="11"/>
  <c r="P740" i="11"/>
  <c r="J833" i="11"/>
  <c r="Q830" i="11"/>
  <c r="J543" i="11"/>
  <c r="Q540" i="11"/>
  <c r="J563" i="11"/>
  <c r="Q560" i="11"/>
  <c r="J593" i="11"/>
  <c r="Q590" i="11"/>
  <c r="J643" i="11"/>
  <c r="Q640" i="11"/>
  <c r="J738" i="11"/>
  <c r="Q735" i="11"/>
  <c r="I748" i="11"/>
  <c r="P745" i="11"/>
  <c r="I768" i="11"/>
  <c r="P765" i="11"/>
  <c r="J838" i="11"/>
  <c r="Q835" i="11"/>
  <c r="J873" i="11"/>
  <c r="Q870" i="11"/>
  <c r="I958" i="11"/>
  <c r="P955" i="11"/>
  <c r="J1043" i="11"/>
  <c r="Q1040" i="11"/>
  <c r="I1068" i="11"/>
  <c r="P1065" i="11"/>
  <c r="J1128" i="11"/>
  <c r="Q1125" i="11"/>
  <c r="J1025" i="11"/>
  <c r="O1025" i="11"/>
  <c r="J613" i="11"/>
  <c r="Q610" i="11"/>
  <c r="J728" i="11"/>
  <c r="Q725" i="11"/>
  <c r="I753" i="11"/>
  <c r="P750" i="11"/>
  <c r="I933" i="11"/>
  <c r="P930" i="11"/>
  <c r="I1123" i="11"/>
  <c r="P1120" i="11"/>
  <c r="J743" i="11"/>
  <c r="Q740" i="11"/>
  <c r="J828" i="11"/>
  <c r="Q825" i="11"/>
  <c r="J968" i="11"/>
  <c r="Q965" i="11"/>
  <c r="N3490" i="11"/>
  <c r="J555" i="11"/>
  <c r="J558" i="11" s="1"/>
  <c r="J698" i="11"/>
  <c r="J700" i="11"/>
  <c r="J703" i="11" s="1"/>
  <c r="J478" i="11"/>
  <c r="J485" i="11"/>
  <c r="I763" i="11"/>
  <c r="I770" i="11"/>
  <c r="I773" i="11" s="1"/>
  <c r="J770" i="11"/>
  <c r="J773" i="11" s="1"/>
  <c r="J673" i="11"/>
  <c r="J680" i="11"/>
  <c r="J598" i="11"/>
  <c r="J858" i="11"/>
  <c r="J865" i="11"/>
  <c r="J868" i="11" s="1"/>
  <c r="J653" i="11"/>
  <c r="J660" i="11"/>
  <c r="J663" i="11" s="1"/>
  <c r="J878" i="11"/>
  <c r="J885" i="11"/>
  <c r="J783" i="11"/>
  <c r="J805" i="11"/>
  <c r="J808" i="11" s="1"/>
  <c r="J493" i="11"/>
  <c r="J505" i="11"/>
  <c r="J508" i="11" s="1"/>
  <c r="H848" i="11"/>
  <c r="J1178" i="11"/>
  <c r="I1203" i="11"/>
  <c r="J1203" i="11"/>
  <c r="J1193" i="11"/>
  <c r="I1176" i="11"/>
  <c r="I1178" i="11" s="1"/>
  <c r="J1173" i="11"/>
  <c r="I1168" i="11"/>
  <c r="J1078" i="11"/>
  <c r="I1075" i="11"/>
  <c r="I1078" i="11" s="1"/>
  <c r="J1045" i="11"/>
  <c r="J1048" i="11" s="1"/>
  <c r="J1038" i="11"/>
  <c r="H973" i="11"/>
  <c r="J970" i="11"/>
  <c r="Q970" i="11" s="1"/>
  <c r="H773" i="11"/>
  <c r="J843" i="11"/>
  <c r="J845" i="11"/>
  <c r="J763" i="11"/>
  <c r="J720" i="11"/>
  <c r="J723" i="11" s="1"/>
  <c r="J708" i="11"/>
  <c r="J628" i="11"/>
  <c r="J688" i="11"/>
  <c r="I628" i="11"/>
  <c r="J645" i="11"/>
  <c r="J648" i="11" s="1"/>
  <c r="J638" i="11"/>
  <c r="J568" i="11"/>
  <c r="I1223" i="11"/>
  <c r="H588" i="11"/>
  <c r="J586" i="11"/>
  <c r="J585" i="11"/>
  <c r="J538" i="11"/>
  <c r="J1220" i="11"/>
  <c r="J1223" i="11" s="1"/>
  <c r="H1223" i="11"/>
  <c r="J1213" i="11"/>
  <c r="J473" i="11"/>
  <c r="H473" i="11"/>
  <c r="Q1025" i="11" l="1"/>
  <c r="J1028" i="11"/>
  <c r="J848" i="11"/>
  <c r="J973" i="11"/>
  <c r="J980" i="11"/>
  <c r="J983" i="11" s="1"/>
  <c r="J588" i="11"/>
  <c r="G3492" i="11" l="1"/>
  <c r="G465" i="11"/>
  <c r="J467" i="11"/>
  <c r="I467" i="11"/>
  <c r="G467" i="11"/>
  <c r="I466" i="11"/>
  <c r="G466" i="11"/>
  <c r="I465" i="11"/>
  <c r="I463" i="11"/>
  <c r="G463" i="11"/>
  <c r="H462" i="11"/>
  <c r="H467" i="11" s="1"/>
  <c r="H461" i="11"/>
  <c r="J461" i="11" s="1"/>
  <c r="H460" i="11"/>
  <c r="O460" i="11" s="1"/>
  <c r="I458" i="11"/>
  <c r="G458" i="11"/>
  <c r="H457" i="11"/>
  <c r="H456" i="11"/>
  <c r="H455" i="11"/>
  <c r="O455" i="11" s="1"/>
  <c r="I453" i="11"/>
  <c r="G453" i="11"/>
  <c r="J452" i="11"/>
  <c r="J451" i="11"/>
  <c r="H450" i="11"/>
  <c r="I438" i="11"/>
  <c r="G438" i="11"/>
  <c r="H437" i="11"/>
  <c r="H447" i="11" s="1"/>
  <c r="H436" i="11"/>
  <c r="H446" i="11" s="1"/>
  <c r="H435" i="11"/>
  <c r="I430" i="11"/>
  <c r="P430" i="11" s="1"/>
  <c r="G433" i="11"/>
  <c r="H432" i="11"/>
  <c r="H431" i="11"/>
  <c r="J431" i="11" s="1"/>
  <c r="G17" i="13"/>
  <c r="G16" i="13"/>
  <c r="G15" i="13"/>
  <c r="G13" i="13"/>
  <c r="G8" i="13"/>
  <c r="I422" i="11"/>
  <c r="I3492" i="11" s="1"/>
  <c r="I421" i="11"/>
  <c r="I3491" i="11" s="1"/>
  <c r="I420" i="11"/>
  <c r="P420" i="11" s="1"/>
  <c r="G423" i="11"/>
  <c r="J422" i="11"/>
  <c r="J421" i="11"/>
  <c r="H423" i="11"/>
  <c r="I428" i="11"/>
  <c r="G428" i="11"/>
  <c r="J427" i="11"/>
  <c r="J426" i="11"/>
  <c r="H425" i="11"/>
  <c r="G415" i="11"/>
  <c r="J417" i="11"/>
  <c r="I417" i="11"/>
  <c r="G417" i="11"/>
  <c r="I416" i="11"/>
  <c r="G416" i="11"/>
  <c r="I415" i="11"/>
  <c r="I413" i="11"/>
  <c r="G413" i="11"/>
  <c r="H412" i="11"/>
  <c r="H417" i="11" s="1"/>
  <c r="H411" i="11"/>
  <c r="J411" i="11" s="1"/>
  <c r="H410" i="11"/>
  <c r="O410" i="11" s="1"/>
  <c r="I408" i="11"/>
  <c r="G408" i="11"/>
  <c r="H407" i="11"/>
  <c r="H406" i="11"/>
  <c r="H405" i="11"/>
  <c r="O405" i="11" s="1"/>
  <c r="I403" i="11"/>
  <c r="G403" i="11"/>
  <c r="J402" i="11"/>
  <c r="J401" i="11"/>
  <c r="H400" i="11"/>
  <c r="I398" i="11"/>
  <c r="G398" i="11"/>
  <c r="J397" i="11"/>
  <c r="J396" i="11"/>
  <c r="H395" i="11"/>
  <c r="J392" i="11"/>
  <c r="G392" i="11"/>
  <c r="I391" i="11"/>
  <c r="G391" i="11"/>
  <c r="I390" i="11"/>
  <c r="G390" i="11"/>
  <c r="I388" i="11"/>
  <c r="G388" i="11"/>
  <c r="H392" i="11"/>
  <c r="H386" i="11"/>
  <c r="J386" i="11" s="1"/>
  <c r="H385" i="11"/>
  <c r="O385" i="11" s="1"/>
  <c r="I383" i="11"/>
  <c r="G383" i="11"/>
  <c r="H381" i="11"/>
  <c r="H380" i="11"/>
  <c r="J380" i="11" l="1"/>
  <c r="Q380" i="11" s="1"/>
  <c r="O380" i="11"/>
  <c r="H403" i="11"/>
  <c r="O400" i="11"/>
  <c r="J425" i="11"/>
  <c r="Q425" i="11" s="1"/>
  <c r="O425" i="11"/>
  <c r="H398" i="11"/>
  <c r="O395" i="11"/>
  <c r="H445" i="11"/>
  <c r="H448" i="11" s="1"/>
  <c r="O435" i="11"/>
  <c r="H453" i="11"/>
  <c r="O450" i="11"/>
  <c r="I433" i="11"/>
  <c r="J436" i="11"/>
  <c r="J446" i="11" s="1"/>
  <c r="G468" i="11"/>
  <c r="H465" i="11"/>
  <c r="J455" i="11"/>
  <c r="Q455" i="11" s="1"/>
  <c r="H466" i="11"/>
  <c r="H463" i="11"/>
  <c r="I468" i="11"/>
  <c r="J460" i="11"/>
  <c r="H458" i="11"/>
  <c r="J456" i="11"/>
  <c r="J466" i="11" s="1"/>
  <c r="H415" i="11"/>
  <c r="G418" i="11"/>
  <c r="J450" i="11"/>
  <c r="H438" i="11"/>
  <c r="J435" i="11"/>
  <c r="H433" i="11"/>
  <c r="J430" i="11"/>
  <c r="G18" i="13"/>
  <c r="I423" i="11"/>
  <c r="J420" i="11"/>
  <c r="H428" i="11"/>
  <c r="J405" i="11"/>
  <c r="Q405" i="11" s="1"/>
  <c r="H408" i="11"/>
  <c r="H413" i="11"/>
  <c r="I418" i="11"/>
  <c r="J410" i="11"/>
  <c r="J406" i="11"/>
  <c r="J416" i="11" s="1"/>
  <c r="H416" i="11"/>
  <c r="J400" i="11"/>
  <c r="H388" i="11"/>
  <c r="J395" i="11"/>
  <c r="I393" i="11"/>
  <c r="J385" i="11"/>
  <c r="G393" i="11"/>
  <c r="H383" i="11"/>
  <c r="J381" i="11"/>
  <c r="J391" i="11" s="1"/>
  <c r="H390" i="11"/>
  <c r="H391" i="11"/>
  <c r="G375" i="11"/>
  <c r="I377" i="11"/>
  <c r="H377" i="11"/>
  <c r="G377" i="11"/>
  <c r="I376" i="11"/>
  <c r="H376" i="11"/>
  <c r="G376" i="11"/>
  <c r="I375" i="11"/>
  <c r="I373" i="11"/>
  <c r="G373" i="11"/>
  <c r="J372" i="11"/>
  <c r="J371" i="11"/>
  <c r="H370" i="11"/>
  <c r="I368" i="11"/>
  <c r="G368" i="11"/>
  <c r="J367" i="11"/>
  <c r="J366" i="11"/>
  <c r="H365" i="11"/>
  <c r="I363" i="11"/>
  <c r="G363" i="11"/>
  <c r="J362" i="11"/>
  <c r="J361" i="11"/>
  <c r="I358" i="11"/>
  <c r="G358" i="11"/>
  <c r="J357" i="11"/>
  <c r="J356" i="11"/>
  <c r="H355" i="11"/>
  <c r="I352" i="11"/>
  <c r="H352" i="11"/>
  <c r="G352" i="11"/>
  <c r="I351" i="11"/>
  <c r="H351" i="11"/>
  <c r="G351" i="11"/>
  <c r="I350" i="11"/>
  <c r="G350" i="11"/>
  <c r="I348" i="11"/>
  <c r="G348" i="11"/>
  <c r="J347" i="11"/>
  <c r="J346" i="11"/>
  <c r="H345" i="11"/>
  <c r="I343" i="11"/>
  <c r="G343" i="11"/>
  <c r="J342" i="11"/>
  <c r="J341" i="11"/>
  <c r="H340" i="11"/>
  <c r="I338" i="11"/>
  <c r="G338" i="11"/>
  <c r="J337" i="11"/>
  <c r="J336" i="11"/>
  <c r="H335" i="11"/>
  <c r="O335" i="11" s="1"/>
  <c r="G330" i="11"/>
  <c r="I330" i="11"/>
  <c r="H331" i="11"/>
  <c r="I331" i="11"/>
  <c r="H332" i="11"/>
  <c r="I332" i="11"/>
  <c r="G331" i="11"/>
  <c r="G332" i="11"/>
  <c r="I323" i="11"/>
  <c r="G323" i="11"/>
  <c r="J322" i="11"/>
  <c r="J321" i="11"/>
  <c r="H323" i="11"/>
  <c r="I328" i="11"/>
  <c r="G328" i="11"/>
  <c r="J327" i="11"/>
  <c r="J326" i="11"/>
  <c r="H328" i="11"/>
  <c r="I318" i="11"/>
  <c r="G318" i="11"/>
  <c r="J317" i="11"/>
  <c r="J316" i="11"/>
  <c r="I295" i="11"/>
  <c r="I312" i="11"/>
  <c r="H312" i="11"/>
  <c r="G312" i="11"/>
  <c r="I311" i="11"/>
  <c r="H311" i="11"/>
  <c r="G311" i="11"/>
  <c r="G310" i="11"/>
  <c r="I308" i="11"/>
  <c r="G308" i="11"/>
  <c r="J307" i="11"/>
  <c r="J306" i="11"/>
  <c r="H308" i="11"/>
  <c r="I303" i="11"/>
  <c r="G303" i="11"/>
  <c r="J302" i="11"/>
  <c r="J301" i="11"/>
  <c r="H300" i="11"/>
  <c r="G298" i="11"/>
  <c r="J297" i="11"/>
  <c r="J296" i="11"/>
  <c r="I292" i="11"/>
  <c r="H292" i="11"/>
  <c r="G292" i="11"/>
  <c r="I291" i="11"/>
  <c r="H291" i="11"/>
  <c r="G291" i="11"/>
  <c r="I290" i="11"/>
  <c r="G290" i="11"/>
  <c r="I288" i="11"/>
  <c r="G288" i="11"/>
  <c r="J287" i="11"/>
  <c r="J286" i="11"/>
  <c r="H285" i="11"/>
  <c r="I283" i="11"/>
  <c r="G283" i="11"/>
  <c r="J282" i="11"/>
  <c r="J281" i="11"/>
  <c r="H280" i="11"/>
  <c r="O280" i="11" s="1"/>
  <c r="I278" i="11"/>
  <c r="G278" i="11"/>
  <c r="J277" i="11"/>
  <c r="J276" i="11"/>
  <c r="H278" i="11"/>
  <c r="I263" i="11"/>
  <c r="G263" i="11"/>
  <c r="J262" i="11"/>
  <c r="J272" i="11" s="1"/>
  <c r="J261" i="11"/>
  <c r="J271" i="11" s="1"/>
  <c r="H263" i="11"/>
  <c r="I258" i="11"/>
  <c r="G258" i="11"/>
  <c r="J256" i="11"/>
  <c r="H255" i="11"/>
  <c r="I218" i="11"/>
  <c r="G218" i="11"/>
  <c r="J217" i="11"/>
  <c r="J227" i="11" s="1"/>
  <c r="J216" i="11"/>
  <c r="J226" i="11" s="1"/>
  <c r="H218" i="11"/>
  <c r="I208" i="11"/>
  <c r="G208" i="11"/>
  <c r="J207" i="11"/>
  <c r="J206" i="11"/>
  <c r="H205" i="11"/>
  <c r="I203" i="11"/>
  <c r="G203" i="11"/>
  <c r="J202" i="11"/>
  <c r="J201" i="11"/>
  <c r="H200" i="11"/>
  <c r="I198" i="11"/>
  <c r="G198" i="11"/>
  <c r="J197" i="11"/>
  <c r="J196" i="11"/>
  <c r="H195" i="11"/>
  <c r="I183" i="11"/>
  <c r="G183" i="11"/>
  <c r="J182" i="11"/>
  <c r="J181" i="11"/>
  <c r="H180" i="11"/>
  <c r="I188" i="11"/>
  <c r="G188" i="11"/>
  <c r="J187" i="11"/>
  <c r="J186" i="11"/>
  <c r="H185" i="11"/>
  <c r="I178" i="11"/>
  <c r="G178" i="11"/>
  <c r="J177" i="11"/>
  <c r="J176" i="11"/>
  <c r="H175" i="11"/>
  <c r="I173" i="11"/>
  <c r="G173" i="11"/>
  <c r="J172" i="11"/>
  <c r="J171" i="11"/>
  <c r="H170" i="11"/>
  <c r="I168" i="11"/>
  <c r="G168" i="11"/>
  <c r="J167" i="11"/>
  <c r="J166" i="11"/>
  <c r="H165" i="11"/>
  <c r="I163" i="11"/>
  <c r="G163" i="11"/>
  <c r="J162" i="11"/>
  <c r="J161" i="11"/>
  <c r="H160" i="11"/>
  <c r="I158" i="11"/>
  <c r="G158" i="11"/>
  <c r="J157" i="11"/>
  <c r="J156" i="11"/>
  <c r="H155" i="11"/>
  <c r="I153" i="11"/>
  <c r="G153" i="11"/>
  <c r="J152" i="11"/>
  <c r="J151" i="11"/>
  <c r="H150" i="11"/>
  <c r="I148" i="11"/>
  <c r="G148" i="11"/>
  <c r="J147" i="11"/>
  <c r="J146" i="11"/>
  <c r="H145" i="11"/>
  <c r="I143" i="11"/>
  <c r="G143" i="11"/>
  <c r="J142" i="11"/>
  <c r="J141" i="11"/>
  <c r="H140" i="11"/>
  <c r="I192" i="11"/>
  <c r="H192" i="11"/>
  <c r="G192" i="11"/>
  <c r="I191" i="11"/>
  <c r="H191" i="11"/>
  <c r="G191" i="11"/>
  <c r="I138" i="11"/>
  <c r="G138" i="11"/>
  <c r="J137" i="11"/>
  <c r="J136" i="11"/>
  <c r="H135" i="11"/>
  <c r="O135" i="11" s="1"/>
  <c r="I132" i="11"/>
  <c r="H132" i="11"/>
  <c r="G132" i="11"/>
  <c r="I131" i="11"/>
  <c r="H131" i="11"/>
  <c r="G131" i="11"/>
  <c r="I130" i="11"/>
  <c r="I128" i="11"/>
  <c r="G128" i="11"/>
  <c r="J127" i="11"/>
  <c r="J126" i="11"/>
  <c r="H128" i="11"/>
  <c r="I123" i="11"/>
  <c r="G123" i="11"/>
  <c r="J122" i="11"/>
  <c r="J121" i="11"/>
  <c r="H123" i="11"/>
  <c r="I118" i="11"/>
  <c r="G118" i="11"/>
  <c r="J117" i="11"/>
  <c r="J116" i="11"/>
  <c r="I108" i="11"/>
  <c r="G108" i="11"/>
  <c r="J107" i="11"/>
  <c r="J106" i="11"/>
  <c r="H108" i="11"/>
  <c r="I102" i="11"/>
  <c r="H102" i="11"/>
  <c r="G102" i="11"/>
  <c r="I101" i="11"/>
  <c r="H101" i="11"/>
  <c r="G101" i="11"/>
  <c r="I100" i="11"/>
  <c r="G100" i="11"/>
  <c r="I98" i="11"/>
  <c r="G98" i="11"/>
  <c r="J97" i="11"/>
  <c r="J96" i="11"/>
  <c r="H98" i="11"/>
  <c r="I93" i="11"/>
  <c r="G93" i="11"/>
  <c r="J92" i="11"/>
  <c r="J91" i="11"/>
  <c r="H90" i="11"/>
  <c r="I88" i="11"/>
  <c r="G88" i="11"/>
  <c r="J87" i="11"/>
  <c r="J86" i="11"/>
  <c r="H85" i="11"/>
  <c r="I83" i="11"/>
  <c r="G83" i="11"/>
  <c r="J82" i="11"/>
  <c r="J81" i="11"/>
  <c r="H80" i="11"/>
  <c r="O80" i="11" s="1"/>
  <c r="I68" i="11"/>
  <c r="G68" i="11"/>
  <c r="J67" i="11"/>
  <c r="J77" i="11" s="1"/>
  <c r="J66" i="11"/>
  <c r="J76" i="11" s="1"/>
  <c r="H68" i="11"/>
  <c r="I63" i="11"/>
  <c r="G63" i="11"/>
  <c r="H62" i="11"/>
  <c r="H61" i="11"/>
  <c r="J61" i="11" s="1"/>
  <c r="H60" i="11"/>
  <c r="O60" i="11" s="1"/>
  <c r="I58" i="11"/>
  <c r="G58" i="11"/>
  <c r="J57" i="11"/>
  <c r="J56" i="11"/>
  <c r="J55" i="11"/>
  <c r="Q55" i="11" s="1"/>
  <c r="I53" i="11"/>
  <c r="G53" i="11"/>
  <c r="J52" i="11"/>
  <c r="J51" i="11"/>
  <c r="H53" i="11"/>
  <c r="J816" i="11"/>
  <c r="G48" i="11"/>
  <c r="I48" i="11"/>
  <c r="J46" i="11"/>
  <c r="J45" i="11"/>
  <c r="Q45" i="11" s="1"/>
  <c r="I818" i="11"/>
  <c r="G818" i="11"/>
  <c r="G40" i="11"/>
  <c r="I42" i="11"/>
  <c r="H42" i="11"/>
  <c r="G42" i="11"/>
  <c r="I41" i="11"/>
  <c r="H41" i="11"/>
  <c r="G41" i="11"/>
  <c r="I40" i="11"/>
  <c r="I38" i="11"/>
  <c r="G38" i="11"/>
  <c r="J37" i="11"/>
  <c r="J36" i="11"/>
  <c r="H38" i="11"/>
  <c r="I33" i="11"/>
  <c r="G33" i="11"/>
  <c r="J32" i="11"/>
  <c r="J31" i="11"/>
  <c r="I28" i="11"/>
  <c r="G28" i="11"/>
  <c r="J27" i="11"/>
  <c r="J26" i="11"/>
  <c r="H25" i="11"/>
  <c r="I23" i="11"/>
  <c r="G23" i="11"/>
  <c r="J22" i="11"/>
  <c r="J21" i="11"/>
  <c r="H20" i="11"/>
  <c r="H16" i="11"/>
  <c r="I18" i="11"/>
  <c r="G18" i="11"/>
  <c r="J17" i="11"/>
  <c r="H15" i="11"/>
  <c r="I13" i="11"/>
  <c r="G13" i="11"/>
  <c r="J12" i="11"/>
  <c r="J11" i="11"/>
  <c r="H10" i="11"/>
  <c r="M86" i="7"/>
  <c r="O86" i="7"/>
  <c r="P86" i="7"/>
  <c r="L87" i="7"/>
  <c r="N87" i="7"/>
  <c r="P87" i="7"/>
  <c r="K86" i="7"/>
  <c r="K87" i="7"/>
  <c r="H81" i="7"/>
  <c r="H86" i="7" s="1"/>
  <c r="H76" i="7"/>
  <c r="K75" i="7" s="1"/>
  <c r="H75" i="7"/>
  <c r="H74" i="7"/>
  <c r="J88" i="7"/>
  <c r="J83" i="7"/>
  <c r="M82" i="7"/>
  <c r="L81" i="7"/>
  <c r="N81" i="7" s="1"/>
  <c r="P78" i="7"/>
  <c r="J78" i="7"/>
  <c r="M77" i="7"/>
  <c r="L76" i="7"/>
  <c r="N76" i="7" s="1"/>
  <c r="H71" i="7"/>
  <c r="H69" i="7"/>
  <c r="I1153" i="11"/>
  <c r="G1153" i="11"/>
  <c r="J1152" i="11"/>
  <c r="J1151" i="11"/>
  <c r="O1150" i="11"/>
  <c r="J1146" i="11"/>
  <c r="J1141" i="11"/>
  <c r="J1136" i="11"/>
  <c r="J1131" i="11"/>
  <c r="I1155" i="11"/>
  <c r="I1156" i="11"/>
  <c r="H1157" i="11"/>
  <c r="I1157" i="11"/>
  <c r="G1157" i="11"/>
  <c r="I1148" i="11"/>
  <c r="G1148" i="11"/>
  <c r="J1147" i="11"/>
  <c r="O1145" i="11"/>
  <c r="I1143" i="11"/>
  <c r="G1143" i="11"/>
  <c r="J1142" i="11"/>
  <c r="O1140" i="11"/>
  <c r="I1138" i="11"/>
  <c r="G1138" i="11"/>
  <c r="J1137" i="11"/>
  <c r="O1135" i="11"/>
  <c r="I1133" i="11"/>
  <c r="G1133" i="11"/>
  <c r="J1132" i="11"/>
  <c r="H1130" i="11"/>
  <c r="O1130" i="11" s="1"/>
  <c r="H66" i="7"/>
  <c r="N86" i="7" l="1"/>
  <c r="J428" i="11"/>
  <c r="H13" i="11"/>
  <c r="O10" i="11"/>
  <c r="H158" i="11"/>
  <c r="O155" i="11"/>
  <c r="H178" i="11"/>
  <c r="O175" i="11"/>
  <c r="H203" i="11"/>
  <c r="O200" i="11"/>
  <c r="J413" i="11"/>
  <c r="Q410" i="11"/>
  <c r="J445" i="11"/>
  <c r="Q435" i="11"/>
  <c r="J15" i="11"/>
  <c r="Q15" i="11" s="1"/>
  <c r="O15" i="11"/>
  <c r="J16" i="11"/>
  <c r="J18" i="11" s="1"/>
  <c r="H88" i="11"/>
  <c r="O85" i="11"/>
  <c r="H143" i="11"/>
  <c r="O140" i="11"/>
  <c r="H163" i="11"/>
  <c r="O160" i="11"/>
  <c r="H188" i="11"/>
  <c r="O185" i="11"/>
  <c r="H208" i="11"/>
  <c r="O205" i="11"/>
  <c r="H358" i="11"/>
  <c r="O355" i="11"/>
  <c r="J388" i="11"/>
  <c r="Q385" i="11"/>
  <c r="J403" i="11"/>
  <c r="Q400" i="11"/>
  <c r="H23" i="11"/>
  <c r="O20" i="11"/>
  <c r="J90" i="11"/>
  <c r="Q90" i="11" s="1"/>
  <c r="O90" i="11"/>
  <c r="H148" i="11"/>
  <c r="O145" i="11"/>
  <c r="H183" i="11"/>
  <c r="O180" i="11"/>
  <c r="H303" i="11"/>
  <c r="O300" i="11"/>
  <c r="H368" i="11"/>
  <c r="O365" i="11"/>
  <c r="J433" i="11"/>
  <c r="Q430" i="11"/>
  <c r="H168" i="11"/>
  <c r="O165" i="11"/>
  <c r="H288" i="11"/>
  <c r="O285" i="11"/>
  <c r="J453" i="11"/>
  <c r="Q450" i="11"/>
  <c r="H28" i="11"/>
  <c r="O25" i="11"/>
  <c r="H153" i="11"/>
  <c r="O150" i="11"/>
  <c r="H173" i="11"/>
  <c r="O170" i="11"/>
  <c r="H198" i="11"/>
  <c r="O195" i="11"/>
  <c r="J255" i="11"/>
  <c r="Q255" i="11" s="1"/>
  <c r="O255" i="11"/>
  <c r="I310" i="11"/>
  <c r="P295" i="11"/>
  <c r="P3490" i="11" s="1"/>
  <c r="I3490" i="11"/>
  <c r="I3493" i="11" s="1"/>
  <c r="I3494" i="11" s="1"/>
  <c r="H343" i="11"/>
  <c r="O340" i="11"/>
  <c r="H373" i="11"/>
  <c r="O370" i="11"/>
  <c r="J398" i="11"/>
  <c r="Q395" i="11"/>
  <c r="J423" i="11"/>
  <c r="Q420" i="11"/>
  <c r="J463" i="11"/>
  <c r="Q460" i="11"/>
  <c r="H348" i="11"/>
  <c r="O345" i="11"/>
  <c r="M87" i="7"/>
  <c r="H190" i="11"/>
  <c r="H193" i="11" s="1"/>
  <c r="J448" i="11"/>
  <c r="J438" i="11"/>
  <c r="O77" i="7"/>
  <c r="O82" i="7"/>
  <c r="J192" i="11"/>
  <c r="M78" i="7"/>
  <c r="L86" i="7"/>
  <c r="K78" i="7"/>
  <c r="L75" i="7"/>
  <c r="L78" i="7" s="1"/>
  <c r="H418" i="11"/>
  <c r="H468" i="11"/>
  <c r="J465" i="11"/>
  <c r="J468" i="11" s="1"/>
  <c r="J458" i="11"/>
  <c r="J415" i="11"/>
  <c r="J418" i="11" s="1"/>
  <c r="J408" i="11"/>
  <c r="J390" i="11"/>
  <c r="J393" i="11" s="1"/>
  <c r="H393" i="11"/>
  <c r="J383" i="11"/>
  <c r="I378" i="11"/>
  <c r="G378" i="11"/>
  <c r="H350" i="11"/>
  <c r="H353" i="11" s="1"/>
  <c r="J376" i="11"/>
  <c r="J377" i="11"/>
  <c r="H375" i="11"/>
  <c r="H378" i="11" s="1"/>
  <c r="J360" i="11"/>
  <c r="Q360" i="11" s="1"/>
  <c r="H363" i="11"/>
  <c r="J368" i="11"/>
  <c r="J373" i="11"/>
  <c r="G353" i="11"/>
  <c r="J355" i="11"/>
  <c r="I353" i="11"/>
  <c r="J351" i="11"/>
  <c r="H290" i="11"/>
  <c r="H293" i="11" s="1"/>
  <c r="J352" i="11"/>
  <c r="J335" i="11"/>
  <c r="Q335" i="11" s="1"/>
  <c r="H338" i="11"/>
  <c r="J340" i="11"/>
  <c r="J345" i="11"/>
  <c r="J331" i="11"/>
  <c r="J332" i="11"/>
  <c r="H330" i="11"/>
  <c r="H333" i="11" s="1"/>
  <c r="G333" i="11"/>
  <c r="J320" i="11"/>
  <c r="I298" i="11"/>
  <c r="I333" i="11"/>
  <c r="J315" i="11"/>
  <c r="Q315" i="11" s="1"/>
  <c r="H318" i="11"/>
  <c r="J325" i="11"/>
  <c r="J292" i="11"/>
  <c r="G293" i="11"/>
  <c r="H310" i="11"/>
  <c r="H313" i="11" s="1"/>
  <c r="I313" i="11"/>
  <c r="J311" i="11"/>
  <c r="J312" i="11"/>
  <c r="G313" i="11"/>
  <c r="J295" i="11"/>
  <c r="Q295" i="11" s="1"/>
  <c r="H298" i="11"/>
  <c r="J300" i="11"/>
  <c r="J305" i="11"/>
  <c r="I293" i="11"/>
  <c r="J291" i="11"/>
  <c r="J280" i="11"/>
  <c r="Q280" i="11" s="1"/>
  <c r="H283" i="11"/>
  <c r="J285" i="11"/>
  <c r="J275" i="11"/>
  <c r="J260" i="11"/>
  <c r="Q260" i="11" s="1"/>
  <c r="H258" i="11"/>
  <c r="J215" i="11"/>
  <c r="Q215" i="11" s="1"/>
  <c r="J205" i="11"/>
  <c r="J200" i="11"/>
  <c r="J195" i="11"/>
  <c r="J180" i="11"/>
  <c r="G193" i="11"/>
  <c r="J140" i="11"/>
  <c r="J145" i="11"/>
  <c r="J150" i="11"/>
  <c r="J155" i="11"/>
  <c r="J163" i="11"/>
  <c r="J165" i="11"/>
  <c r="J170" i="11"/>
  <c r="J175" i="11"/>
  <c r="J188" i="11"/>
  <c r="I193" i="11"/>
  <c r="G133" i="11"/>
  <c r="H130" i="11"/>
  <c r="H133" i="11" s="1"/>
  <c r="J191" i="11"/>
  <c r="J135" i="11"/>
  <c r="Q135" i="11" s="1"/>
  <c r="H138" i="11"/>
  <c r="J131" i="11"/>
  <c r="I133" i="11"/>
  <c r="J132" i="11"/>
  <c r="J115" i="11"/>
  <c r="Q115" i="11" s="1"/>
  <c r="H118" i="11"/>
  <c r="J120" i="11"/>
  <c r="J125" i="11"/>
  <c r="H100" i="11"/>
  <c r="H103" i="11" s="1"/>
  <c r="G103" i="11"/>
  <c r="J105" i="11"/>
  <c r="J101" i="11"/>
  <c r="I103" i="11"/>
  <c r="J102" i="11"/>
  <c r="J80" i="11"/>
  <c r="Q80" i="11" s="1"/>
  <c r="J85" i="11"/>
  <c r="H93" i="11"/>
  <c r="H83" i="11"/>
  <c r="J95" i="11"/>
  <c r="J65" i="11"/>
  <c r="Q65" i="11" s="1"/>
  <c r="H63" i="11"/>
  <c r="J60" i="11"/>
  <c r="J58" i="11"/>
  <c r="H58" i="11"/>
  <c r="H1143" i="11"/>
  <c r="H40" i="11"/>
  <c r="H43" i="11" s="1"/>
  <c r="J50" i="11"/>
  <c r="H818" i="11"/>
  <c r="J48" i="11"/>
  <c r="H48" i="11"/>
  <c r="J815" i="11"/>
  <c r="G43" i="11"/>
  <c r="J42" i="11"/>
  <c r="I43" i="11"/>
  <c r="J41" i="11"/>
  <c r="J30" i="11"/>
  <c r="Q30" i="11" s="1"/>
  <c r="H33" i="11"/>
  <c r="J35" i="11"/>
  <c r="J25" i="11"/>
  <c r="J20" i="11"/>
  <c r="H1148" i="11"/>
  <c r="H18" i="11"/>
  <c r="H1138" i="11"/>
  <c r="J10" i="11"/>
  <c r="H77" i="7"/>
  <c r="N75" i="7"/>
  <c r="H1153" i="11"/>
  <c r="J1150" i="11"/>
  <c r="H1156" i="11"/>
  <c r="J1156" i="11"/>
  <c r="G1158" i="11"/>
  <c r="J1157" i="11"/>
  <c r="H1155" i="11"/>
  <c r="J1145" i="11"/>
  <c r="I1158" i="11"/>
  <c r="J1130" i="11"/>
  <c r="Q1130" i="11" s="1"/>
  <c r="H1133" i="11"/>
  <c r="J1135" i="11"/>
  <c r="J1140" i="11"/>
  <c r="O80" i="7" l="1"/>
  <c r="O83" i="7" s="1"/>
  <c r="M80" i="7"/>
  <c r="J93" i="11"/>
  <c r="J258" i="11"/>
  <c r="J1143" i="11"/>
  <c r="Q1140" i="11"/>
  <c r="J23" i="11"/>
  <c r="Q20" i="11"/>
  <c r="J88" i="11"/>
  <c r="Q85" i="11"/>
  <c r="J173" i="11"/>
  <c r="Q170" i="11"/>
  <c r="J153" i="11"/>
  <c r="Q150" i="11"/>
  <c r="J183" i="11"/>
  <c r="Q180" i="11"/>
  <c r="J278" i="11"/>
  <c r="Q275" i="11"/>
  <c r="J343" i="11"/>
  <c r="Q340" i="11"/>
  <c r="J38" i="11"/>
  <c r="Q35" i="11"/>
  <c r="J63" i="11"/>
  <c r="Q60" i="11"/>
  <c r="J108" i="11"/>
  <c r="Q105" i="11"/>
  <c r="J123" i="11"/>
  <c r="Q120" i="11"/>
  <c r="J143" i="11"/>
  <c r="Q140" i="11"/>
  <c r="J203" i="11"/>
  <c r="Q200" i="11"/>
  <c r="J308" i="11"/>
  <c r="Q305" i="11"/>
  <c r="J323" i="11"/>
  <c r="Q320" i="11"/>
  <c r="J1153" i="11"/>
  <c r="Q1150" i="11"/>
  <c r="J13" i="11"/>
  <c r="Q10" i="11"/>
  <c r="J178" i="11"/>
  <c r="Q175" i="11"/>
  <c r="J158" i="11"/>
  <c r="Q155" i="11"/>
  <c r="J208" i="11"/>
  <c r="Q205" i="11"/>
  <c r="J303" i="11"/>
  <c r="Q300" i="11"/>
  <c r="J348" i="11"/>
  <c r="Q345" i="11"/>
  <c r="J358" i="11"/>
  <c r="Q355" i="11"/>
  <c r="J1138" i="11"/>
  <c r="Q1135" i="11"/>
  <c r="J1148" i="11"/>
  <c r="Q1145" i="11"/>
  <c r="J28" i="11"/>
  <c r="Q25" i="11"/>
  <c r="J818" i="11"/>
  <c r="Q815" i="11"/>
  <c r="J53" i="11"/>
  <c r="Q50" i="11"/>
  <c r="J98" i="11"/>
  <c r="Q95" i="11"/>
  <c r="J128" i="11"/>
  <c r="Q125" i="11"/>
  <c r="J168" i="11"/>
  <c r="Q165" i="11"/>
  <c r="J148" i="11"/>
  <c r="Q145" i="11"/>
  <c r="J198" i="11"/>
  <c r="Q195" i="11"/>
  <c r="J288" i="11"/>
  <c r="Q285" i="11"/>
  <c r="J328" i="11"/>
  <c r="Q325" i="11"/>
  <c r="J218" i="11"/>
  <c r="J225" i="11"/>
  <c r="J228" i="11" s="1"/>
  <c r="J190" i="11"/>
  <c r="J193" i="11" s="1"/>
  <c r="J263" i="11"/>
  <c r="J270" i="11"/>
  <c r="J273" i="11" s="1"/>
  <c r="J68" i="11"/>
  <c r="J75" i="11"/>
  <c r="J78" i="11" s="1"/>
  <c r="O78" i="7"/>
  <c r="O87" i="7"/>
  <c r="K83" i="7"/>
  <c r="K85" i="7"/>
  <c r="K88" i="7" s="1"/>
  <c r="J375" i="11"/>
  <c r="J378" i="11" s="1"/>
  <c r="J363" i="11"/>
  <c r="J350" i="11"/>
  <c r="J353" i="11" s="1"/>
  <c r="J338" i="11"/>
  <c r="J330" i="11"/>
  <c r="J333" i="11" s="1"/>
  <c r="J318" i="11"/>
  <c r="J310" i="11"/>
  <c r="J313" i="11" s="1"/>
  <c r="J298" i="11"/>
  <c r="J290" i="11"/>
  <c r="J293" i="11" s="1"/>
  <c r="J283" i="11"/>
  <c r="J138" i="11"/>
  <c r="J130" i="11"/>
  <c r="J133" i="11" s="1"/>
  <c r="J118" i="11"/>
  <c r="J100" i="11"/>
  <c r="J103" i="11" s="1"/>
  <c r="J83" i="11"/>
  <c r="J40" i="11"/>
  <c r="J43" i="11" s="1"/>
  <c r="J33" i="11"/>
  <c r="N78" i="7"/>
  <c r="H1158" i="11"/>
  <c r="J1155" i="11"/>
  <c r="J1158" i="11" s="1"/>
  <c r="J1133" i="11"/>
  <c r="M85" i="7" l="1"/>
  <c r="M88" i="7" s="1"/>
  <c r="M83" i="7"/>
  <c r="P80" i="7"/>
  <c r="O85" i="7"/>
  <c r="O88" i="7" s="1"/>
  <c r="L83" i="7"/>
  <c r="L85" i="7"/>
  <c r="L88" i="7" s="1"/>
  <c r="N80" i="7"/>
  <c r="P85" i="7" l="1"/>
  <c r="P88" i="7" s="1"/>
  <c r="P83" i="7"/>
  <c r="N83" i="7"/>
  <c r="N85" i="7"/>
  <c r="N88" i="7" s="1"/>
  <c r="M61" i="7"/>
  <c r="P60" i="7"/>
  <c r="P124" i="7" s="1"/>
  <c r="O61" i="7"/>
  <c r="P61" i="7"/>
  <c r="O120" i="7"/>
  <c r="P120" i="7"/>
  <c r="M121" i="7"/>
  <c r="M125" i="7" s="1"/>
  <c r="O121" i="7"/>
  <c r="P121" i="7"/>
  <c r="L122" i="7"/>
  <c r="L126" i="7" s="1"/>
  <c r="N122" i="7"/>
  <c r="N126" i="7" s="1"/>
  <c r="P122" i="7"/>
  <c r="P126" i="7" s="1"/>
  <c r="K121" i="7"/>
  <c r="K122" i="7"/>
  <c r="H121" i="7"/>
  <c r="H120" i="7"/>
  <c r="K90" i="7"/>
  <c r="P118" i="7"/>
  <c r="J118" i="7"/>
  <c r="M117" i="7"/>
  <c r="H117" i="7"/>
  <c r="L116" i="7"/>
  <c r="K115" i="7"/>
  <c r="P113" i="7"/>
  <c r="J113" i="7"/>
  <c r="M112" i="7"/>
  <c r="O112" i="7" s="1"/>
  <c r="O113" i="7" s="1"/>
  <c r="H112" i="7"/>
  <c r="L111" i="7"/>
  <c r="K110" i="7"/>
  <c r="P108" i="7"/>
  <c r="J108" i="7"/>
  <c r="M107" i="7"/>
  <c r="O107" i="7" s="1"/>
  <c r="O108" i="7" s="1"/>
  <c r="H107" i="7"/>
  <c r="L106" i="7"/>
  <c r="K105" i="7"/>
  <c r="P103" i="7"/>
  <c r="J103" i="7"/>
  <c r="M102" i="7"/>
  <c r="O102" i="7" s="1"/>
  <c r="O103" i="7" s="1"/>
  <c r="H102" i="7"/>
  <c r="L101" i="7"/>
  <c r="K100" i="7"/>
  <c r="K95" i="7"/>
  <c r="P98" i="7"/>
  <c r="J98" i="7"/>
  <c r="M97" i="7"/>
  <c r="O97" i="7" s="1"/>
  <c r="O98" i="7" s="1"/>
  <c r="H97" i="7"/>
  <c r="L96" i="7"/>
  <c r="P73" i="7"/>
  <c r="K73" i="7"/>
  <c r="J73" i="7"/>
  <c r="M72" i="7"/>
  <c r="M73" i="7" s="1"/>
  <c r="L71" i="7"/>
  <c r="N71" i="7" s="1"/>
  <c r="H64" i="7"/>
  <c r="P68" i="7"/>
  <c r="K68" i="7"/>
  <c r="J68" i="7"/>
  <c r="M67" i="7"/>
  <c r="O67" i="7" s="1"/>
  <c r="O68" i="7" s="1"/>
  <c r="N66" i="7"/>
  <c r="H59" i="7"/>
  <c r="M55" i="7"/>
  <c r="H56" i="7"/>
  <c r="H57" i="7" s="1"/>
  <c r="J63" i="7"/>
  <c r="K62" i="7"/>
  <c r="K61" i="7"/>
  <c r="K60" i="7"/>
  <c r="H60" i="7"/>
  <c r="P58" i="7"/>
  <c r="K58" i="7"/>
  <c r="J58" i="7"/>
  <c r="M57" i="7"/>
  <c r="L56" i="7"/>
  <c r="N56" i="7" s="1"/>
  <c r="P53" i="7"/>
  <c r="K53" i="7"/>
  <c r="J53" i="7"/>
  <c r="M52" i="7"/>
  <c r="M53" i="7" s="1"/>
  <c r="L51" i="7"/>
  <c r="N51" i="7" s="1"/>
  <c r="L50" i="7"/>
  <c r="H52" i="7"/>
  <c r="P48" i="7"/>
  <c r="K48" i="7"/>
  <c r="J48" i="7"/>
  <c r="M47" i="7"/>
  <c r="O47" i="7" s="1"/>
  <c r="O48" i="7" s="1"/>
  <c r="L46" i="7"/>
  <c r="N46" i="7" s="1"/>
  <c r="L45" i="7"/>
  <c r="H47" i="7"/>
  <c r="I668" i="11"/>
  <c r="G668" i="11"/>
  <c r="H667" i="11"/>
  <c r="H666" i="11"/>
  <c r="H3491" i="11" s="1"/>
  <c r="H39" i="7"/>
  <c r="K38" i="17"/>
  <c r="L38" i="17" s="1"/>
  <c r="H35" i="7"/>
  <c r="G778" i="11"/>
  <c r="H3492" i="11"/>
  <c r="I778" i="11"/>
  <c r="K32" i="7"/>
  <c r="K37" i="7" s="1"/>
  <c r="K36" i="7"/>
  <c r="K35" i="7"/>
  <c r="H29" i="7"/>
  <c r="H19" i="7"/>
  <c r="K49" i="17"/>
  <c r="H31" i="7" s="1"/>
  <c r="K71" i="17"/>
  <c r="H80" i="7" s="1"/>
  <c r="H85" i="7" s="1"/>
  <c r="K10" i="17"/>
  <c r="H70" i="7" s="1"/>
  <c r="P28" i="7"/>
  <c r="K28" i="7"/>
  <c r="J28" i="7"/>
  <c r="M27" i="7"/>
  <c r="M28" i="7" s="1"/>
  <c r="L26" i="7"/>
  <c r="N26" i="7" s="1"/>
  <c r="L25" i="7"/>
  <c r="J123" i="7"/>
  <c r="P93" i="7"/>
  <c r="J93" i="7"/>
  <c r="M92" i="7"/>
  <c r="L91" i="7"/>
  <c r="N91" i="7" s="1"/>
  <c r="P43" i="7"/>
  <c r="K43" i="7"/>
  <c r="J43" i="7"/>
  <c r="M42" i="7"/>
  <c r="M43" i="7" s="1"/>
  <c r="L41" i="7"/>
  <c r="N41" i="7" s="1"/>
  <c r="L40" i="7"/>
  <c r="J38" i="7"/>
  <c r="P33" i="7"/>
  <c r="J33" i="7"/>
  <c r="L31" i="7"/>
  <c r="N31" i="7" s="1"/>
  <c r="L30" i="7"/>
  <c r="P23" i="7"/>
  <c r="K23" i="7"/>
  <c r="J23" i="7"/>
  <c r="M22" i="7"/>
  <c r="M23" i="7" s="1"/>
  <c r="L21" i="7"/>
  <c r="N21" i="7" s="1"/>
  <c r="L20" i="7"/>
  <c r="K17" i="7"/>
  <c r="K16" i="7"/>
  <c r="K15" i="7"/>
  <c r="P13" i="7"/>
  <c r="K13" i="7"/>
  <c r="J13" i="7"/>
  <c r="M12" i="7"/>
  <c r="M13" i="7" s="1"/>
  <c r="L11" i="7"/>
  <c r="N11" i="7" s="1"/>
  <c r="L10" i="7"/>
  <c r="M7" i="7"/>
  <c r="M8" i="7" s="1"/>
  <c r="L6" i="7"/>
  <c r="L5" i="7"/>
  <c r="N5" i="7" s="1"/>
  <c r="H15" i="7"/>
  <c r="H11" i="7"/>
  <c r="H9" i="7"/>
  <c r="H6" i="7"/>
  <c r="L60" i="17"/>
  <c r="L63" i="17" s="1"/>
  <c r="L27" i="17"/>
  <c r="H4" i="7"/>
  <c r="J124" i="7"/>
  <c r="K108" i="7" l="1"/>
  <c r="H110" i="17"/>
  <c r="L105" i="7"/>
  <c r="N105" i="7" s="1"/>
  <c r="O125" i="7"/>
  <c r="K103" i="7"/>
  <c r="H107" i="17"/>
  <c r="L100" i="7"/>
  <c r="N100" i="7" s="1"/>
  <c r="O55" i="7"/>
  <c r="O60" i="7" s="1"/>
  <c r="O124" i="7" s="1"/>
  <c r="K113" i="7"/>
  <c r="H113" i="17"/>
  <c r="L110" i="7"/>
  <c r="N110" i="7" s="1"/>
  <c r="K98" i="7"/>
  <c r="H104" i="17"/>
  <c r="L95" i="7"/>
  <c r="N95" i="7" s="1"/>
  <c r="H14" i="7"/>
  <c r="K118" i="7"/>
  <c r="H116" i="17"/>
  <c r="L115" i="7"/>
  <c r="N115" i="7" s="1"/>
  <c r="H101" i="17"/>
  <c r="K120" i="7"/>
  <c r="K124" i="7" s="1"/>
  <c r="L90" i="7"/>
  <c r="N90" i="7" s="1"/>
  <c r="N120" i="7" s="1"/>
  <c r="J666" i="11"/>
  <c r="K125" i="7"/>
  <c r="H65" i="7"/>
  <c r="L10" i="17"/>
  <c r="L13" i="17" s="1"/>
  <c r="L16" i="17" s="1"/>
  <c r="L19" i="17" s="1"/>
  <c r="L49" i="17"/>
  <c r="H26" i="7"/>
  <c r="H21" i="7"/>
  <c r="H22" i="7" s="1"/>
  <c r="H41" i="7"/>
  <c r="H42" i="7" s="1"/>
  <c r="J776" i="11"/>
  <c r="K126" i="7"/>
  <c r="M60" i="7"/>
  <c r="M63" i="7" s="1"/>
  <c r="M98" i="7"/>
  <c r="M122" i="7"/>
  <c r="P125" i="7"/>
  <c r="P127" i="7" s="1"/>
  <c r="K93" i="7"/>
  <c r="O72" i="7"/>
  <c r="O73" i="7" s="1"/>
  <c r="O117" i="7"/>
  <c r="O118" i="7" s="1"/>
  <c r="L121" i="7"/>
  <c r="M118" i="7"/>
  <c r="M103" i="7"/>
  <c r="N116" i="7"/>
  <c r="N111" i="7"/>
  <c r="N113" i="7" s="1"/>
  <c r="M113" i="7"/>
  <c r="N106" i="7"/>
  <c r="N108" i="7" s="1"/>
  <c r="M108" i="7"/>
  <c r="N101" i="7"/>
  <c r="N103" i="7" s="1"/>
  <c r="N96" i="7"/>
  <c r="M93" i="7"/>
  <c r="L73" i="7"/>
  <c r="H72" i="7"/>
  <c r="N70" i="7"/>
  <c r="N73" i="7" s="1"/>
  <c r="L16" i="7"/>
  <c r="L53" i="7"/>
  <c r="K38" i="7"/>
  <c r="N50" i="7"/>
  <c r="N53" i="7" s="1"/>
  <c r="H61" i="7"/>
  <c r="H67" i="7"/>
  <c r="N36" i="7"/>
  <c r="K33" i="7"/>
  <c r="M68" i="7"/>
  <c r="L68" i="7"/>
  <c r="N65" i="7"/>
  <c r="M58" i="7"/>
  <c r="N61" i="7"/>
  <c r="N58" i="7"/>
  <c r="K63" i="7"/>
  <c r="L58" i="7"/>
  <c r="L61" i="7"/>
  <c r="L60" i="7"/>
  <c r="H62" i="7"/>
  <c r="O52" i="7"/>
  <c r="O53" i="7" s="1"/>
  <c r="O57" i="7"/>
  <c r="N60" i="7"/>
  <c r="M48" i="7"/>
  <c r="L48" i="7"/>
  <c r="N45" i="7"/>
  <c r="N48" i="7" s="1"/>
  <c r="H12" i="7"/>
  <c r="H92" i="7"/>
  <c r="H122" i="7" s="1"/>
  <c r="H16" i="7"/>
  <c r="L23" i="7"/>
  <c r="L43" i="7"/>
  <c r="H668" i="11"/>
  <c r="J665" i="11"/>
  <c r="N40" i="7"/>
  <c r="N43" i="7" s="1"/>
  <c r="O27" i="7"/>
  <c r="O28" i="7" s="1"/>
  <c r="L36" i="7"/>
  <c r="N20" i="7"/>
  <c r="M32" i="7"/>
  <c r="M37" i="7" s="1"/>
  <c r="M38" i="7" s="1"/>
  <c r="L35" i="7"/>
  <c r="N6" i="7"/>
  <c r="N16" i="7" s="1"/>
  <c r="H778" i="11"/>
  <c r="J775" i="11"/>
  <c r="Q775" i="11" s="1"/>
  <c r="L33" i="7"/>
  <c r="N30" i="7"/>
  <c r="N33" i="7" s="1"/>
  <c r="L28" i="7"/>
  <c r="N25" i="7"/>
  <c r="N28" i="7" s="1"/>
  <c r="K18" i="7"/>
  <c r="H32" i="7"/>
  <c r="O92" i="7"/>
  <c r="O42" i="7"/>
  <c r="O43" i="7" s="1"/>
  <c r="O22" i="7"/>
  <c r="O23" i="7" s="1"/>
  <c r="H7" i="7"/>
  <c r="O7" i="7"/>
  <c r="O8" i="7" s="1"/>
  <c r="O12" i="7"/>
  <c r="L15" i="7"/>
  <c r="M17" i="7"/>
  <c r="L13" i="7"/>
  <c r="N10" i="7"/>
  <c r="N13" i="7" s="1"/>
  <c r="L93" i="7" l="1"/>
  <c r="L103" i="7"/>
  <c r="L113" i="7"/>
  <c r="K123" i="7"/>
  <c r="Q665" i="11"/>
  <c r="J118" i="17"/>
  <c r="K118" i="17"/>
  <c r="L118" i="17" s="1"/>
  <c r="K106" i="17"/>
  <c r="L106" i="17" s="1"/>
  <c r="J106" i="17"/>
  <c r="J668" i="11"/>
  <c r="L120" i="7"/>
  <c r="K112" i="17"/>
  <c r="L112" i="17" s="1"/>
  <c r="J112" i="17"/>
  <c r="N98" i="7"/>
  <c r="L108" i="7"/>
  <c r="K103" i="17"/>
  <c r="L103" i="17" s="1"/>
  <c r="J103" i="17"/>
  <c r="J115" i="17"/>
  <c r="K115" i="17"/>
  <c r="L115" i="17" s="1"/>
  <c r="J109" i="17"/>
  <c r="K109" i="17"/>
  <c r="L109" i="17" s="1"/>
  <c r="L98" i="7"/>
  <c r="L118" i="7"/>
  <c r="K127" i="7"/>
  <c r="H36" i="7"/>
  <c r="J778" i="11"/>
  <c r="L124" i="7"/>
  <c r="L125" i="7"/>
  <c r="M18" i="7"/>
  <c r="M126" i="7"/>
  <c r="N68" i="7"/>
  <c r="O93" i="7"/>
  <c r="O122" i="7"/>
  <c r="O123" i="7" s="1"/>
  <c r="N118" i="7"/>
  <c r="N121" i="7"/>
  <c r="N123" i="7" s="1"/>
  <c r="N93" i="7"/>
  <c r="L18" i="7"/>
  <c r="O32" i="7"/>
  <c r="O37" i="7" s="1"/>
  <c r="O38" i="7" s="1"/>
  <c r="N63" i="7"/>
  <c r="L63" i="7"/>
  <c r="H17" i="7"/>
  <c r="M33" i="7"/>
  <c r="O58" i="7"/>
  <c r="O63" i="7"/>
  <c r="N35" i="7"/>
  <c r="N38" i="7" s="1"/>
  <c r="N23" i="7"/>
  <c r="L123" i="7"/>
  <c r="L38" i="7"/>
  <c r="O13" i="7"/>
  <c r="O17" i="7"/>
  <c r="N15" i="7"/>
  <c r="N18" i="7" s="1"/>
  <c r="N124" i="7" l="1"/>
  <c r="N125" i="7"/>
  <c r="O18" i="7"/>
  <c r="O126" i="7"/>
  <c r="O127" i="7" s="1"/>
  <c r="I6" i="5" s="1"/>
  <c r="M123" i="7"/>
  <c r="M124" i="7"/>
  <c r="M127" i="7" s="1"/>
  <c r="O33" i="7"/>
  <c r="O129" i="7" l="1"/>
  <c r="B3" i="17"/>
  <c r="H79" i="7" l="1"/>
  <c r="H24" i="7"/>
  <c r="L71" i="17"/>
  <c r="L74" i="17" s="1"/>
  <c r="H6" i="15"/>
  <c r="H7" i="15"/>
  <c r="H8" i="15"/>
  <c r="H9" i="15"/>
  <c r="H5" i="15"/>
  <c r="G85" i="13"/>
  <c r="G86" i="13"/>
  <c r="G87" i="13"/>
  <c r="G96" i="13"/>
  <c r="G97" i="13"/>
  <c r="G95" i="13"/>
  <c r="G93" i="13"/>
  <c r="G73" i="13"/>
  <c r="G68" i="13"/>
  <c r="G63" i="13"/>
  <c r="G58" i="13"/>
  <c r="G53" i="13"/>
  <c r="G48" i="13"/>
  <c r="G43" i="13"/>
  <c r="G38" i="13"/>
  <c r="G33" i="13"/>
  <c r="G28" i="13"/>
  <c r="I3458" i="11"/>
  <c r="G3458" i="11"/>
  <c r="J3457" i="11"/>
  <c r="J3456" i="11"/>
  <c r="H3455" i="11"/>
  <c r="I3453" i="11"/>
  <c r="G3453" i="11"/>
  <c r="J3452" i="11"/>
  <c r="J3451" i="11"/>
  <c r="H3450" i="11"/>
  <c r="I3448" i="11"/>
  <c r="G3448" i="11"/>
  <c r="J3447" i="11"/>
  <c r="J3446" i="11"/>
  <c r="H3445" i="11"/>
  <c r="I3443" i="11"/>
  <c r="G3443" i="11"/>
  <c r="J3442" i="11"/>
  <c r="J3441" i="11"/>
  <c r="H3440" i="11"/>
  <c r="I3438" i="11"/>
  <c r="G3438" i="11"/>
  <c r="J3437" i="11"/>
  <c r="J3436" i="11"/>
  <c r="H3435" i="11"/>
  <c r="I3433" i="11"/>
  <c r="G3433" i="11"/>
  <c r="J3432" i="11"/>
  <c r="J3431" i="11"/>
  <c r="H3430" i="11"/>
  <c r="I3428" i="11"/>
  <c r="G3428" i="11"/>
  <c r="J3427" i="11"/>
  <c r="J3426" i="11"/>
  <c r="H3425" i="11"/>
  <c r="I3423" i="11"/>
  <c r="G3423" i="11"/>
  <c r="J3422" i="11"/>
  <c r="J3421" i="11"/>
  <c r="H3420" i="11"/>
  <c r="I3418" i="11"/>
  <c r="G3418" i="11"/>
  <c r="J3417" i="11"/>
  <c r="J3416" i="11"/>
  <c r="H3415" i="11"/>
  <c r="I3413" i="11"/>
  <c r="G3413" i="11"/>
  <c r="J3412" i="11"/>
  <c r="J3411" i="11"/>
  <c r="H3410" i="11"/>
  <c r="I3408" i="11"/>
  <c r="G3408" i="11"/>
  <c r="J3407" i="11"/>
  <c r="J3406" i="11"/>
  <c r="H3405" i="11"/>
  <c r="I3403" i="11"/>
  <c r="G3403" i="11"/>
  <c r="J3402" i="11"/>
  <c r="J3401" i="11"/>
  <c r="H3400" i="11"/>
  <c r="I3398" i="11"/>
  <c r="G3398" i="11"/>
  <c r="J3397" i="11"/>
  <c r="J3396" i="11"/>
  <c r="H3398" i="11"/>
  <c r="I8" i="11"/>
  <c r="G8" i="11"/>
  <c r="J7" i="11"/>
  <c r="J6" i="11"/>
  <c r="H8" i="11"/>
  <c r="I3393" i="11"/>
  <c r="G3393" i="11"/>
  <c r="J3392" i="11"/>
  <c r="J3391" i="11"/>
  <c r="H3393" i="11"/>
  <c r="I3343" i="11"/>
  <c r="G3343" i="11"/>
  <c r="J3342" i="11"/>
  <c r="J3341" i="11"/>
  <c r="H3340" i="11"/>
  <c r="I3338" i="11"/>
  <c r="G3338" i="11"/>
  <c r="J3337" i="11"/>
  <c r="J3336" i="11"/>
  <c r="H3335" i="11"/>
  <c r="I3388" i="11"/>
  <c r="G3388" i="11"/>
  <c r="J3387" i="11"/>
  <c r="J3386" i="11"/>
  <c r="H3385" i="11"/>
  <c r="I3383" i="11"/>
  <c r="G3383" i="11"/>
  <c r="J3382" i="11"/>
  <c r="J3381" i="11"/>
  <c r="H3380" i="11"/>
  <c r="I3378" i="11"/>
  <c r="G3378" i="11"/>
  <c r="J3377" i="11"/>
  <c r="J3376" i="11"/>
  <c r="H3375" i="11"/>
  <c r="I3373" i="11"/>
  <c r="G3373" i="11"/>
  <c r="J3372" i="11"/>
  <c r="J3371" i="11"/>
  <c r="H3370" i="11"/>
  <c r="I3368" i="11"/>
  <c r="G3368" i="11"/>
  <c r="J3367" i="11"/>
  <c r="J3366" i="11"/>
  <c r="H3365" i="11"/>
  <c r="I3363" i="11"/>
  <c r="G3363" i="11"/>
  <c r="J3362" i="11"/>
  <c r="J3361" i="11"/>
  <c r="H3360" i="11"/>
  <c r="I3358" i="11"/>
  <c r="G3358" i="11"/>
  <c r="J3357" i="11"/>
  <c r="J3356" i="11"/>
  <c r="H3355" i="11"/>
  <c r="I3353" i="11"/>
  <c r="G3353" i="11"/>
  <c r="J3352" i="11"/>
  <c r="J3351" i="11"/>
  <c r="H3350" i="11"/>
  <c r="I3348" i="11"/>
  <c r="G3348" i="11"/>
  <c r="J3347" i="11"/>
  <c r="J3346" i="11"/>
  <c r="H3345" i="11"/>
  <c r="I3333" i="11"/>
  <c r="G3333" i="11"/>
  <c r="J3332" i="11"/>
  <c r="J3331" i="11"/>
  <c r="H3330" i="11"/>
  <c r="I3328" i="11"/>
  <c r="G3328" i="11"/>
  <c r="J3327" i="11"/>
  <c r="J3326" i="11"/>
  <c r="H3325" i="11"/>
  <c r="G2335" i="11"/>
  <c r="I3323" i="11"/>
  <c r="G3323" i="11"/>
  <c r="J3322" i="11"/>
  <c r="J3321" i="11"/>
  <c r="H3320" i="11"/>
  <c r="I3318" i="11"/>
  <c r="G3318" i="11"/>
  <c r="J3317" i="11"/>
  <c r="J3316" i="11"/>
  <c r="H3315" i="11"/>
  <c r="I3313" i="11"/>
  <c r="G3313" i="11"/>
  <c r="J3312" i="11"/>
  <c r="J3311" i="11"/>
  <c r="H3310" i="11"/>
  <c r="I3308" i="11"/>
  <c r="G3308" i="11"/>
  <c r="J3307" i="11"/>
  <c r="J3306" i="11"/>
  <c r="H3305" i="11"/>
  <c r="I3303" i="11"/>
  <c r="G3303" i="11"/>
  <c r="J3302" i="11"/>
  <c r="J3301" i="11"/>
  <c r="H3300" i="11"/>
  <c r="I3298" i="11"/>
  <c r="G3298" i="11"/>
  <c r="J3297" i="11"/>
  <c r="J3296" i="11"/>
  <c r="H3295" i="11"/>
  <c r="I3293" i="11"/>
  <c r="G3293" i="11"/>
  <c r="J3292" i="11"/>
  <c r="J3291" i="11"/>
  <c r="H3290" i="11"/>
  <c r="I3288" i="11"/>
  <c r="G3288" i="11"/>
  <c r="J3287" i="11"/>
  <c r="J3286" i="11"/>
  <c r="H3285" i="11"/>
  <c r="I3283" i="11"/>
  <c r="G3283" i="11"/>
  <c r="J3282" i="11"/>
  <c r="J3281" i="11"/>
  <c r="H3280" i="11"/>
  <c r="I3278" i="11"/>
  <c r="G3278" i="11"/>
  <c r="J3277" i="11"/>
  <c r="J3276" i="11"/>
  <c r="H3275" i="11"/>
  <c r="I3273" i="11"/>
  <c r="G3273" i="11"/>
  <c r="J3272" i="11"/>
  <c r="J3271" i="11"/>
  <c r="H3270" i="11"/>
  <c r="I3268" i="11"/>
  <c r="G3268" i="11"/>
  <c r="J3267" i="11"/>
  <c r="J3266" i="11"/>
  <c r="H3265" i="11"/>
  <c r="I3263" i="11"/>
  <c r="G3263" i="11"/>
  <c r="J3262" i="11"/>
  <c r="J3261" i="11"/>
  <c r="H3260" i="11"/>
  <c r="I3258" i="11"/>
  <c r="G3258" i="11"/>
  <c r="J3257" i="11"/>
  <c r="J3256" i="11"/>
  <c r="H3255" i="11"/>
  <c r="I3253" i="11"/>
  <c r="G3253" i="11"/>
  <c r="J3252" i="11"/>
  <c r="J3251" i="11"/>
  <c r="H3250" i="11"/>
  <c r="I3248" i="11"/>
  <c r="G3248" i="11"/>
  <c r="J3247" i="11"/>
  <c r="J3246" i="11"/>
  <c r="H3245" i="11"/>
  <c r="I3243" i="11"/>
  <c r="G3243" i="11"/>
  <c r="J3242" i="11"/>
  <c r="J3241" i="11"/>
  <c r="H3240" i="11"/>
  <c r="I3238" i="11"/>
  <c r="G3238" i="11"/>
  <c r="J3237" i="11"/>
  <c r="J3236" i="11"/>
  <c r="H3235" i="11"/>
  <c r="I3233" i="11"/>
  <c r="G3233" i="11"/>
  <c r="J3232" i="11"/>
  <c r="J3231" i="11"/>
  <c r="H3230" i="11"/>
  <c r="I3228" i="11"/>
  <c r="G3228" i="11"/>
  <c r="J3227" i="11"/>
  <c r="J3226" i="11"/>
  <c r="H3225" i="11"/>
  <c r="I3217" i="11"/>
  <c r="H3217" i="11"/>
  <c r="G3217" i="11"/>
  <c r="I3216" i="11"/>
  <c r="H3216" i="11"/>
  <c r="G3216" i="11"/>
  <c r="I3215" i="11"/>
  <c r="G3215" i="11"/>
  <c r="G3213" i="11"/>
  <c r="J3212" i="11"/>
  <c r="J3211" i="11"/>
  <c r="G3208" i="11"/>
  <c r="J3207" i="11"/>
  <c r="J3206" i="11"/>
  <c r="I3223" i="11"/>
  <c r="G3223" i="11"/>
  <c r="J3222" i="11"/>
  <c r="J3221" i="11"/>
  <c r="H3223" i="11"/>
  <c r="I3203" i="11"/>
  <c r="G3203" i="11"/>
  <c r="J3202" i="11"/>
  <c r="J3201" i="11"/>
  <c r="H3203" i="11"/>
  <c r="I3197" i="11"/>
  <c r="H3197" i="11"/>
  <c r="G3197" i="11"/>
  <c r="I3196" i="11"/>
  <c r="H3196" i="11"/>
  <c r="G3196" i="11"/>
  <c r="I3195" i="11"/>
  <c r="G3195" i="11"/>
  <c r="G3193" i="11"/>
  <c r="J3192" i="11"/>
  <c r="J3191" i="11"/>
  <c r="G3188" i="11"/>
  <c r="J3187" i="11"/>
  <c r="J3186" i="11"/>
  <c r="G3183" i="11"/>
  <c r="J3182" i="11"/>
  <c r="J3181" i="11"/>
  <c r="J3165" i="11"/>
  <c r="Q3165" i="11" s="1"/>
  <c r="J3166" i="11"/>
  <c r="J3167" i="11"/>
  <c r="G3168" i="11"/>
  <c r="I3168" i="11"/>
  <c r="I3162" i="11"/>
  <c r="H3162" i="11"/>
  <c r="G3162" i="11"/>
  <c r="I3161" i="11"/>
  <c r="H3161" i="11"/>
  <c r="G3161" i="11"/>
  <c r="I3160" i="11"/>
  <c r="G3160" i="11"/>
  <c r="G3158" i="11"/>
  <c r="J3157" i="11"/>
  <c r="J3156" i="11"/>
  <c r="G3153" i="11"/>
  <c r="J3152" i="11"/>
  <c r="J3151" i="11"/>
  <c r="I3132" i="11"/>
  <c r="H3132" i="11"/>
  <c r="G3132" i="11"/>
  <c r="I3131" i="11"/>
  <c r="H3131" i="11"/>
  <c r="G3131" i="11"/>
  <c r="I3130" i="11"/>
  <c r="G3130" i="11"/>
  <c r="G3128" i="11"/>
  <c r="J3127" i="11"/>
  <c r="J3126" i="11"/>
  <c r="G3123" i="11"/>
  <c r="J3122" i="11"/>
  <c r="J3121" i="11"/>
  <c r="I3112" i="11"/>
  <c r="H3112" i="11"/>
  <c r="G3112" i="11"/>
  <c r="I3111" i="11"/>
  <c r="H3111" i="11"/>
  <c r="G3111" i="11"/>
  <c r="I3110" i="11"/>
  <c r="G3110" i="11"/>
  <c r="G3108" i="11"/>
  <c r="J3107" i="11"/>
  <c r="J3106" i="11"/>
  <c r="G3103" i="11"/>
  <c r="J3102" i="11"/>
  <c r="J3101" i="11"/>
  <c r="G3098" i="11"/>
  <c r="J3097" i="11"/>
  <c r="J3096" i="11"/>
  <c r="I3178" i="11"/>
  <c r="G3178" i="11"/>
  <c r="J3177" i="11"/>
  <c r="J3176" i="11"/>
  <c r="H3178" i="11"/>
  <c r="I3173" i="11"/>
  <c r="G3173" i="11"/>
  <c r="J3172" i="11"/>
  <c r="J3171" i="11"/>
  <c r="H3173" i="11"/>
  <c r="I3148" i="11"/>
  <c r="G3148" i="11"/>
  <c r="J3147" i="11"/>
  <c r="J3146" i="11"/>
  <c r="H3148" i="11"/>
  <c r="I3143" i="11"/>
  <c r="G3143" i="11"/>
  <c r="J3142" i="11"/>
  <c r="J3141" i="11"/>
  <c r="H3143" i="11"/>
  <c r="I3138" i="11"/>
  <c r="G3138" i="11"/>
  <c r="J3137" i="11"/>
  <c r="J3136" i="11"/>
  <c r="H3138" i="11"/>
  <c r="I3118" i="11"/>
  <c r="G3118" i="11"/>
  <c r="J3117" i="11"/>
  <c r="J3116" i="11"/>
  <c r="H3118" i="11"/>
  <c r="I3077" i="11"/>
  <c r="H3077" i="11"/>
  <c r="G3077" i="11"/>
  <c r="I3076" i="11"/>
  <c r="H3076" i="11"/>
  <c r="G3076" i="11"/>
  <c r="I3075" i="11"/>
  <c r="G3075" i="11"/>
  <c r="G3073" i="11"/>
  <c r="J3072" i="11"/>
  <c r="J3071" i="11"/>
  <c r="G3068" i="11"/>
  <c r="J3067" i="11"/>
  <c r="J3066" i="11"/>
  <c r="I3052" i="11"/>
  <c r="H3052" i="11"/>
  <c r="G3052" i="11"/>
  <c r="I3051" i="11"/>
  <c r="H3051" i="11"/>
  <c r="G3051" i="11"/>
  <c r="I3050" i="11"/>
  <c r="G3050" i="11"/>
  <c r="G3048" i="11"/>
  <c r="J3047" i="11"/>
  <c r="J3046" i="11"/>
  <c r="G3043" i="11"/>
  <c r="J3042" i="11"/>
  <c r="J3041" i="11"/>
  <c r="G3038" i="11"/>
  <c r="J3037" i="11"/>
  <c r="J3036" i="11"/>
  <c r="I3032" i="11"/>
  <c r="H3032" i="11"/>
  <c r="G3032" i="11"/>
  <c r="I3031" i="11"/>
  <c r="H3031" i="11"/>
  <c r="G3031" i="11"/>
  <c r="I3030" i="11"/>
  <c r="G3030" i="11"/>
  <c r="G3028" i="11"/>
  <c r="J3027" i="11"/>
  <c r="J3026" i="11"/>
  <c r="G3023" i="11"/>
  <c r="J3022" i="11"/>
  <c r="J3021" i="11"/>
  <c r="I3017" i="11"/>
  <c r="H3017" i="11"/>
  <c r="G3017" i="11"/>
  <c r="I3016" i="11"/>
  <c r="H3016" i="11"/>
  <c r="G3016" i="11"/>
  <c r="I3015" i="11"/>
  <c r="G3015" i="11"/>
  <c r="G3013" i="11"/>
  <c r="J3012" i="11"/>
  <c r="J3011" i="11"/>
  <c r="G3008" i="11"/>
  <c r="J3007" i="11"/>
  <c r="J3006" i="11"/>
  <c r="I3002" i="11"/>
  <c r="H3002" i="11"/>
  <c r="G3002" i="11"/>
  <c r="I3001" i="11"/>
  <c r="H3001" i="11"/>
  <c r="G3001" i="11"/>
  <c r="I3000" i="11"/>
  <c r="G3000" i="11"/>
  <c r="G2998" i="11"/>
  <c r="J2997" i="11"/>
  <c r="J2996" i="11"/>
  <c r="G2993" i="11"/>
  <c r="J2992" i="11"/>
  <c r="J2991" i="11"/>
  <c r="I2962" i="11"/>
  <c r="H2962" i="11"/>
  <c r="G2962" i="11"/>
  <c r="I2961" i="11"/>
  <c r="H2961" i="11"/>
  <c r="G2961" i="11"/>
  <c r="I2960" i="11"/>
  <c r="G2960" i="11"/>
  <c r="G2958" i="11"/>
  <c r="J2957" i="11"/>
  <c r="J2956" i="11"/>
  <c r="G2953" i="11"/>
  <c r="J2952" i="11"/>
  <c r="J2951" i="11"/>
  <c r="I2932" i="11"/>
  <c r="H2932" i="11"/>
  <c r="G2932" i="11"/>
  <c r="I2931" i="11"/>
  <c r="H2931" i="11"/>
  <c r="G2931" i="11"/>
  <c r="I2930" i="11"/>
  <c r="G2930" i="11"/>
  <c r="G2928" i="11"/>
  <c r="J2927" i="11"/>
  <c r="J2926" i="11"/>
  <c r="G2923" i="11"/>
  <c r="J2922" i="11"/>
  <c r="J2921" i="11"/>
  <c r="G2918" i="11"/>
  <c r="J2917" i="11"/>
  <c r="J2916" i="11"/>
  <c r="G2913" i="11"/>
  <c r="J2912" i="11"/>
  <c r="J2911" i="11"/>
  <c r="I2907" i="11"/>
  <c r="H2907" i="11"/>
  <c r="G2907" i="11"/>
  <c r="I2906" i="11"/>
  <c r="H2906" i="11"/>
  <c r="G2906" i="11"/>
  <c r="I2905" i="11"/>
  <c r="G2905" i="11"/>
  <c r="G2903" i="11"/>
  <c r="J2902" i="11"/>
  <c r="J2901" i="11"/>
  <c r="G2898" i="11"/>
  <c r="J2897" i="11"/>
  <c r="J2896" i="11"/>
  <c r="H926" i="11"/>
  <c r="I926" i="11"/>
  <c r="H927" i="11"/>
  <c r="I927" i="11"/>
  <c r="G926" i="11"/>
  <c r="G927" i="11"/>
  <c r="I918" i="11"/>
  <c r="G918" i="11"/>
  <c r="J917" i="11"/>
  <c r="J916" i="11"/>
  <c r="H918" i="11"/>
  <c r="I913" i="11"/>
  <c r="G913" i="11"/>
  <c r="J912" i="11"/>
  <c r="J911" i="11"/>
  <c r="H910" i="11"/>
  <c r="I923" i="11"/>
  <c r="G923" i="11"/>
  <c r="J922" i="11"/>
  <c r="J921" i="11"/>
  <c r="H923" i="11"/>
  <c r="I908" i="11"/>
  <c r="G908" i="11"/>
  <c r="J907" i="11"/>
  <c r="J906" i="11"/>
  <c r="H908" i="11"/>
  <c r="I903" i="11"/>
  <c r="G903" i="11"/>
  <c r="J902" i="11"/>
  <c r="J901" i="11"/>
  <c r="H900" i="11"/>
  <c r="I898" i="11"/>
  <c r="G898" i="11"/>
  <c r="J897" i="11"/>
  <c r="J896" i="11"/>
  <c r="I2892" i="11"/>
  <c r="H2892" i="11"/>
  <c r="G2892" i="11"/>
  <c r="I2891" i="11"/>
  <c r="H2891" i="11"/>
  <c r="G2891" i="11"/>
  <c r="I2890" i="11"/>
  <c r="G2890" i="11"/>
  <c r="G2888" i="11"/>
  <c r="J2887" i="11"/>
  <c r="J2886" i="11"/>
  <c r="G2883" i="11"/>
  <c r="J2882" i="11"/>
  <c r="J2881" i="11"/>
  <c r="G2878" i="11"/>
  <c r="J2877" i="11"/>
  <c r="J2876" i="11"/>
  <c r="I2872" i="11"/>
  <c r="I487" i="11" s="1"/>
  <c r="H2872" i="11"/>
  <c r="H487" i="11" s="1"/>
  <c r="G2872" i="11"/>
  <c r="G487" i="11" s="1"/>
  <c r="I2871" i="11"/>
  <c r="I486" i="11" s="1"/>
  <c r="H2871" i="11"/>
  <c r="H486" i="11" s="1"/>
  <c r="G2871" i="11"/>
  <c r="G486" i="11" s="1"/>
  <c r="I2870" i="11"/>
  <c r="G2870" i="11"/>
  <c r="I2868" i="11"/>
  <c r="G2868" i="11"/>
  <c r="J2867" i="11"/>
  <c r="J2866" i="11"/>
  <c r="H2868" i="11"/>
  <c r="G2863" i="11"/>
  <c r="J2862" i="11"/>
  <c r="J2861" i="11"/>
  <c r="G2858" i="11"/>
  <c r="J2857" i="11"/>
  <c r="J2856" i="11"/>
  <c r="I2852" i="11"/>
  <c r="H2852" i="11"/>
  <c r="G2852" i="11"/>
  <c r="I2851" i="11"/>
  <c r="H2851" i="11"/>
  <c r="G2851" i="11"/>
  <c r="I2850" i="11"/>
  <c r="G2850" i="11"/>
  <c r="G2848" i="11"/>
  <c r="J2847" i="11"/>
  <c r="J2846" i="11"/>
  <c r="G2843" i="11"/>
  <c r="J2842" i="11"/>
  <c r="J2841" i="11"/>
  <c r="G2838" i="11"/>
  <c r="J2837" i="11"/>
  <c r="J2836" i="11"/>
  <c r="I2832" i="11"/>
  <c r="H2832" i="11"/>
  <c r="G2832" i="11"/>
  <c r="I2831" i="11"/>
  <c r="H2831" i="11"/>
  <c r="G2831" i="11"/>
  <c r="I2830" i="11"/>
  <c r="G2830" i="11"/>
  <c r="G2828" i="11"/>
  <c r="J2827" i="11"/>
  <c r="J2826" i="11"/>
  <c r="G2823" i="11"/>
  <c r="J2822" i="11"/>
  <c r="J2821" i="11"/>
  <c r="I2817" i="11"/>
  <c r="H2817" i="11"/>
  <c r="G2817" i="11"/>
  <c r="I2816" i="11"/>
  <c r="H2816" i="11"/>
  <c r="G2816" i="11"/>
  <c r="I2815" i="11"/>
  <c r="G2815" i="11"/>
  <c r="G2813" i="11"/>
  <c r="J2812" i="11"/>
  <c r="J2811" i="11"/>
  <c r="G2808" i="11"/>
  <c r="J2807" i="11"/>
  <c r="J2806" i="11"/>
  <c r="G2803" i="11"/>
  <c r="J2802" i="11"/>
  <c r="J2801" i="11"/>
  <c r="I2767" i="11"/>
  <c r="H2767" i="11"/>
  <c r="G2767" i="11"/>
  <c r="I2766" i="11"/>
  <c r="H2766" i="11"/>
  <c r="G2766" i="11"/>
  <c r="I2765" i="11"/>
  <c r="G2765" i="11"/>
  <c r="G2763" i="11"/>
  <c r="J2762" i="11"/>
  <c r="J2761" i="11"/>
  <c r="G2758" i="11"/>
  <c r="J2757" i="11"/>
  <c r="J2756" i="11"/>
  <c r="I2752" i="11"/>
  <c r="H2752" i="11"/>
  <c r="G2752" i="11"/>
  <c r="I2751" i="11"/>
  <c r="H2751" i="11"/>
  <c r="G2751" i="11"/>
  <c r="I2750" i="11"/>
  <c r="G2750" i="11"/>
  <c r="G2748" i="11"/>
  <c r="J2747" i="11"/>
  <c r="J2746" i="11"/>
  <c r="G2743" i="11"/>
  <c r="J2742" i="11"/>
  <c r="J2741" i="11"/>
  <c r="I2737" i="11"/>
  <c r="H2737" i="11"/>
  <c r="G2737" i="11"/>
  <c r="I2736" i="11"/>
  <c r="H2736" i="11"/>
  <c r="G2736" i="11"/>
  <c r="I2735" i="11"/>
  <c r="G2735" i="11"/>
  <c r="G2733" i="11"/>
  <c r="J2732" i="11"/>
  <c r="J2731" i="11"/>
  <c r="G2728" i="11"/>
  <c r="J2727" i="11"/>
  <c r="J2726" i="11"/>
  <c r="I2722" i="11"/>
  <c r="H2722" i="11"/>
  <c r="G2722" i="11"/>
  <c r="I2721" i="11"/>
  <c r="H2721" i="11"/>
  <c r="G2721" i="11"/>
  <c r="I2720" i="11"/>
  <c r="G2720" i="11"/>
  <c r="G2718" i="11"/>
  <c r="J2717" i="11"/>
  <c r="J2716" i="11"/>
  <c r="G2713" i="11"/>
  <c r="J2712" i="11"/>
  <c r="J2711" i="11"/>
  <c r="I2707" i="11"/>
  <c r="H2707" i="11"/>
  <c r="G2707" i="11"/>
  <c r="I2706" i="11"/>
  <c r="H2706" i="11"/>
  <c r="G2706" i="11"/>
  <c r="I2705" i="11"/>
  <c r="G2705" i="11"/>
  <c r="G2703" i="11"/>
  <c r="J2702" i="11"/>
  <c r="J2701" i="11"/>
  <c r="G2698" i="11"/>
  <c r="J2697" i="11"/>
  <c r="J2696" i="11"/>
  <c r="I2692" i="11"/>
  <c r="H2692" i="11"/>
  <c r="G2692" i="11"/>
  <c r="I2691" i="11"/>
  <c r="H2691" i="11"/>
  <c r="G2691" i="11"/>
  <c r="I2690" i="11"/>
  <c r="G2690" i="11"/>
  <c r="G2688" i="11"/>
  <c r="J2687" i="11"/>
  <c r="J2686" i="11"/>
  <c r="G2683" i="11"/>
  <c r="J2682" i="11"/>
  <c r="J2681" i="11"/>
  <c r="I2677" i="11"/>
  <c r="H2677" i="11"/>
  <c r="G2677" i="11"/>
  <c r="I2676" i="11"/>
  <c r="H2676" i="11"/>
  <c r="G2676" i="11"/>
  <c r="G2673" i="11"/>
  <c r="J2672" i="11"/>
  <c r="J2671" i="11"/>
  <c r="G2668" i="11"/>
  <c r="J2667" i="11"/>
  <c r="J2666" i="11"/>
  <c r="I2662" i="11"/>
  <c r="H2662" i="11"/>
  <c r="G2662" i="11"/>
  <c r="I2661" i="11"/>
  <c r="H2661" i="11"/>
  <c r="G2661" i="11"/>
  <c r="I2660" i="11"/>
  <c r="G2660" i="11"/>
  <c r="G2658" i="11"/>
  <c r="J2657" i="11"/>
  <c r="J2656" i="11"/>
  <c r="G2653" i="11"/>
  <c r="J2652" i="11"/>
  <c r="J2651" i="11"/>
  <c r="G2648" i="11"/>
  <c r="J2647" i="11"/>
  <c r="J2646" i="11"/>
  <c r="I2642" i="11"/>
  <c r="H2642" i="11"/>
  <c r="G2642" i="11"/>
  <c r="I2641" i="11"/>
  <c r="H2641" i="11"/>
  <c r="G2641" i="11"/>
  <c r="I2640" i="11"/>
  <c r="G2640" i="11"/>
  <c r="G2638" i="11"/>
  <c r="J2637" i="11"/>
  <c r="J2636" i="11"/>
  <c r="G2633" i="11"/>
  <c r="J2632" i="11"/>
  <c r="J2631" i="11"/>
  <c r="G2628" i="11"/>
  <c r="J2627" i="11"/>
  <c r="J2626" i="11"/>
  <c r="I2622" i="11"/>
  <c r="H2622" i="11"/>
  <c r="G2622" i="11"/>
  <c r="I2621" i="11"/>
  <c r="H2621" i="11"/>
  <c r="G2621" i="11"/>
  <c r="I2620" i="11"/>
  <c r="G2620" i="11"/>
  <c r="G2618" i="11"/>
  <c r="J2617" i="11"/>
  <c r="J2616" i="11"/>
  <c r="G2613" i="11"/>
  <c r="J2612" i="11"/>
  <c r="J2611" i="11"/>
  <c r="G2608" i="11"/>
  <c r="J2607" i="11"/>
  <c r="J2606" i="11"/>
  <c r="I2602" i="11"/>
  <c r="H2602" i="11"/>
  <c r="G2602" i="11"/>
  <c r="I2601" i="11"/>
  <c r="H2601" i="11"/>
  <c r="G2601" i="11"/>
  <c r="I2600" i="11"/>
  <c r="G2600" i="11"/>
  <c r="G2598" i="11"/>
  <c r="J2597" i="11"/>
  <c r="J2596" i="11"/>
  <c r="G2593" i="11"/>
  <c r="J2592" i="11"/>
  <c r="J2591" i="11"/>
  <c r="G2588" i="11"/>
  <c r="J2587" i="11"/>
  <c r="J2586" i="11"/>
  <c r="I2582" i="11"/>
  <c r="H2582" i="11"/>
  <c r="G2582" i="11"/>
  <c r="I2581" i="11"/>
  <c r="H2581" i="11"/>
  <c r="G2581" i="11"/>
  <c r="I2580" i="11"/>
  <c r="G2580" i="11"/>
  <c r="G2578" i="11"/>
  <c r="J2577" i="11"/>
  <c r="J2576" i="11"/>
  <c r="G2573" i="11"/>
  <c r="J2572" i="11"/>
  <c r="J2571" i="11"/>
  <c r="G2568" i="11"/>
  <c r="J2567" i="11"/>
  <c r="J2566" i="11"/>
  <c r="G2563" i="11"/>
  <c r="J2562" i="11"/>
  <c r="J2561" i="11"/>
  <c r="I2557" i="11"/>
  <c r="H2557" i="11"/>
  <c r="G2557" i="11"/>
  <c r="I2556" i="11"/>
  <c r="H2556" i="11"/>
  <c r="G2556" i="11"/>
  <c r="I2555" i="11"/>
  <c r="G2555" i="11"/>
  <c r="I2553" i="11"/>
  <c r="G2553" i="11"/>
  <c r="J2552" i="11"/>
  <c r="J2551" i="11"/>
  <c r="H2553" i="11"/>
  <c r="I2548" i="11"/>
  <c r="G2548" i="11"/>
  <c r="J2547" i="11"/>
  <c r="J2546" i="11"/>
  <c r="I2542" i="11"/>
  <c r="H2542" i="11"/>
  <c r="G2542" i="11"/>
  <c r="I2541" i="11"/>
  <c r="H2541" i="11"/>
  <c r="G2541" i="11"/>
  <c r="I2540" i="11"/>
  <c r="G2540" i="11"/>
  <c r="G2538" i="11"/>
  <c r="J2537" i="11"/>
  <c r="J2536" i="11"/>
  <c r="G2533" i="11"/>
  <c r="J2532" i="11"/>
  <c r="J2531" i="11"/>
  <c r="G2528" i="11"/>
  <c r="J2527" i="11"/>
  <c r="J2526" i="11"/>
  <c r="I2523" i="11"/>
  <c r="G2523" i="11"/>
  <c r="J2522" i="11"/>
  <c r="J2521" i="11"/>
  <c r="I2517" i="11"/>
  <c r="H2517" i="11"/>
  <c r="G2517" i="11"/>
  <c r="I2516" i="11"/>
  <c r="H2516" i="11"/>
  <c r="G2516" i="11"/>
  <c r="I2515" i="11"/>
  <c r="G2515" i="11"/>
  <c r="G2513" i="11"/>
  <c r="J2512" i="11"/>
  <c r="J2511" i="11"/>
  <c r="G2508" i="11"/>
  <c r="J2507" i="11"/>
  <c r="J2506" i="11"/>
  <c r="G2503" i="11"/>
  <c r="J2502" i="11"/>
  <c r="J2501" i="11"/>
  <c r="I2498" i="11"/>
  <c r="G2498" i="11"/>
  <c r="J2497" i="11"/>
  <c r="J2496" i="11"/>
  <c r="I2492" i="11"/>
  <c r="H2492" i="11"/>
  <c r="G2492" i="11"/>
  <c r="I2491" i="11"/>
  <c r="H2491" i="11"/>
  <c r="G2491" i="11"/>
  <c r="I2490" i="11"/>
  <c r="G2488" i="11"/>
  <c r="J2487" i="11"/>
  <c r="J2486" i="11"/>
  <c r="G2483" i="11"/>
  <c r="J2482" i="11"/>
  <c r="J2481" i="11"/>
  <c r="G2478" i="11"/>
  <c r="J2477" i="11"/>
  <c r="J2476" i="11"/>
  <c r="G2473" i="11"/>
  <c r="J2472" i="11"/>
  <c r="J2471" i="11"/>
  <c r="I2468" i="11"/>
  <c r="G2468" i="11"/>
  <c r="J2467" i="11"/>
  <c r="J2466" i="11"/>
  <c r="I2462" i="11"/>
  <c r="H2462" i="11"/>
  <c r="G2462" i="11"/>
  <c r="I2461" i="11"/>
  <c r="H2461" i="11"/>
  <c r="G2461" i="11"/>
  <c r="I2460" i="11"/>
  <c r="G2460" i="11"/>
  <c r="G2458" i="11"/>
  <c r="J2457" i="11"/>
  <c r="J2456" i="11"/>
  <c r="I2453" i="11"/>
  <c r="G2453" i="11"/>
  <c r="J2452" i="11"/>
  <c r="J2451" i="11"/>
  <c r="I2447" i="11"/>
  <c r="H2447" i="11"/>
  <c r="G2447" i="11"/>
  <c r="I2446" i="11"/>
  <c r="H2446" i="11"/>
  <c r="G2446" i="11"/>
  <c r="I2445" i="11"/>
  <c r="G2445" i="11"/>
  <c r="G2443" i="11"/>
  <c r="J2442" i="11"/>
  <c r="J2441" i="11"/>
  <c r="G2438" i="11"/>
  <c r="J2437" i="11"/>
  <c r="J2436" i="11"/>
  <c r="G2433" i="11"/>
  <c r="J2432" i="11"/>
  <c r="J2431" i="11"/>
  <c r="G2428" i="11"/>
  <c r="J2427" i="11"/>
  <c r="J2426" i="11"/>
  <c r="I2422" i="11"/>
  <c r="H2422" i="11"/>
  <c r="G2422" i="11"/>
  <c r="I2421" i="11"/>
  <c r="H2421" i="11"/>
  <c r="G2421" i="11"/>
  <c r="I2420" i="11"/>
  <c r="G2420" i="11"/>
  <c r="I2418" i="11"/>
  <c r="G2418" i="11"/>
  <c r="J2417" i="11"/>
  <c r="J2416" i="11"/>
  <c r="H2418" i="11"/>
  <c r="I2413" i="11"/>
  <c r="G2413" i="11"/>
  <c r="J2412" i="11"/>
  <c r="J2411" i="11"/>
  <c r="I2407" i="11"/>
  <c r="H2407" i="11"/>
  <c r="G2407" i="11"/>
  <c r="I2406" i="11"/>
  <c r="H2406" i="11"/>
  <c r="G2406" i="11"/>
  <c r="I2405" i="11"/>
  <c r="G2405" i="11"/>
  <c r="G2403" i="11"/>
  <c r="J2402" i="11"/>
  <c r="J2401" i="11"/>
  <c r="G2398" i="11"/>
  <c r="J2397" i="11"/>
  <c r="J2396" i="11"/>
  <c r="G2393" i="11"/>
  <c r="J2392" i="11"/>
  <c r="J2391" i="11"/>
  <c r="I2388" i="11"/>
  <c r="G2388" i="11"/>
  <c r="J2387" i="11"/>
  <c r="J2386" i="11"/>
  <c r="I2382" i="11"/>
  <c r="H2382" i="11"/>
  <c r="G2382" i="11"/>
  <c r="I2381" i="11"/>
  <c r="H2381" i="11"/>
  <c r="G2381" i="11"/>
  <c r="I2380" i="11"/>
  <c r="G2380" i="11"/>
  <c r="G2378" i="11"/>
  <c r="J2377" i="11"/>
  <c r="J2376" i="11"/>
  <c r="G2373" i="11"/>
  <c r="J2372" i="11"/>
  <c r="J2371" i="11"/>
  <c r="I2368" i="11"/>
  <c r="G2368" i="11"/>
  <c r="J2367" i="11"/>
  <c r="J2366" i="11"/>
  <c r="I2362" i="11"/>
  <c r="H2362" i="11"/>
  <c r="G2362" i="11"/>
  <c r="I2361" i="11"/>
  <c r="H2361" i="11"/>
  <c r="G2361" i="11"/>
  <c r="I2360" i="11"/>
  <c r="G2360" i="11"/>
  <c r="G2358" i="11"/>
  <c r="J2357" i="11"/>
  <c r="J2356" i="11"/>
  <c r="G2353" i="11"/>
  <c r="J2352" i="11"/>
  <c r="J2351" i="11"/>
  <c r="G2348" i="11"/>
  <c r="J2347" i="11"/>
  <c r="J2346" i="11"/>
  <c r="G2343" i="11"/>
  <c r="J2342" i="11"/>
  <c r="J2341" i="11"/>
  <c r="I2337" i="11"/>
  <c r="H2337" i="11"/>
  <c r="G2337" i="11"/>
  <c r="I2336" i="11"/>
  <c r="H2336" i="11"/>
  <c r="G2336" i="11"/>
  <c r="I2335" i="11"/>
  <c r="G2333" i="11"/>
  <c r="J2332" i="11"/>
  <c r="J2331" i="11"/>
  <c r="G2328" i="11"/>
  <c r="J2327" i="11"/>
  <c r="J2326" i="11"/>
  <c r="G2323" i="11"/>
  <c r="J2322" i="11"/>
  <c r="J2321" i="11"/>
  <c r="G2318" i="11"/>
  <c r="J2317" i="11"/>
  <c r="J2316" i="11"/>
  <c r="I2312" i="11"/>
  <c r="H2312" i="11"/>
  <c r="G2312" i="11"/>
  <c r="I2311" i="11"/>
  <c r="H2311" i="11"/>
  <c r="G2311" i="11"/>
  <c r="I2310" i="11"/>
  <c r="G2310" i="11"/>
  <c r="I2308" i="11"/>
  <c r="G2308" i="11"/>
  <c r="J2307" i="11"/>
  <c r="J2306" i="11"/>
  <c r="H2308" i="11"/>
  <c r="I2303" i="11"/>
  <c r="G2303" i="11"/>
  <c r="J2302" i="11"/>
  <c r="J2301" i="11"/>
  <c r="I2297" i="11"/>
  <c r="H2297" i="11"/>
  <c r="G2297" i="11"/>
  <c r="I2296" i="11"/>
  <c r="H2296" i="11"/>
  <c r="G2296" i="11"/>
  <c r="I2295" i="11"/>
  <c r="G2295" i="11"/>
  <c r="G2293" i="11"/>
  <c r="J2292" i="11"/>
  <c r="J2291" i="11"/>
  <c r="G2288" i="11"/>
  <c r="J2287" i="11"/>
  <c r="J2286" i="11"/>
  <c r="G2283" i="11"/>
  <c r="J2282" i="11"/>
  <c r="J2281" i="11"/>
  <c r="I2277" i="11"/>
  <c r="H2277" i="11"/>
  <c r="G2277" i="11"/>
  <c r="I2276" i="11"/>
  <c r="H2276" i="11"/>
  <c r="G2276" i="11"/>
  <c r="I2275" i="11"/>
  <c r="G2275" i="11"/>
  <c r="G2273" i="11"/>
  <c r="J2272" i="11"/>
  <c r="J2271" i="11"/>
  <c r="G2268" i="11"/>
  <c r="J2267" i="11"/>
  <c r="J2266" i="11"/>
  <c r="G2263" i="11"/>
  <c r="J2262" i="11"/>
  <c r="J2261" i="11"/>
  <c r="I2257" i="11"/>
  <c r="H2257" i="11"/>
  <c r="G2257" i="11"/>
  <c r="I2256" i="11"/>
  <c r="H2256" i="11"/>
  <c r="G2256" i="11"/>
  <c r="I2255" i="11"/>
  <c r="G2255" i="11"/>
  <c r="G2253" i="11"/>
  <c r="J2252" i="11"/>
  <c r="J2251" i="11"/>
  <c r="G2248" i="11"/>
  <c r="J2247" i="11"/>
  <c r="J2246" i="11"/>
  <c r="G2243" i="11"/>
  <c r="J2242" i="11"/>
  <c r="J2241" i="11"/>
  <c r="G2238" i="11"/>
  <c r="J2237" i="11"/>
  <c r="J2236" i="11"/>
  <c r="I2232" i="11"/>
  <c r="H2232" i="11"/>
  <c r="G2232" i="11"/>
  <c r="I2231" i="11"/>
  <c r="H2231" i="11"/>
  <c r="G2231" i="11"/>
  <c r="I2230" i="11"/>
  <c r="G2230" i="11"/>
  <c r="G2228" i="11"/>
  <c r="J2227" i="11"/>
  <c r="J2226" i="11"/>
  <c r="G2223" i="11"/>
  <c r="J2222" i="11"/>
  <c r="J2221" i="11"/>
  <c r="I2218" i="11"/>
  <c r="G2218" i="11"/>
  <c r="J2217" i="11"/>
  <c r="J2216" i="11"/>
  <c r="I2212" i="11"/>
  <c r="H2212" i="11"/>
  <c r="G2212" i="11"/>
  <c r="I2211" i="11"/>
  <c r="H2211" i="11"/>
  <c r="G2211" i="11"/>
  <c r="I2210" i="11"/>
  <c r="G2210" i="11"/>
  <c r="I2208" i="11"/>
  <c r="G2208" i="11"/>
  <c r="J2207" i="11"/>
  <c r="J2206" i="11"/>
  <c r="H2208" i="11"/>
  <c r="I2203" i="11"/>
  <c r="G2203" i="11"/>
  <c r="J2202" i="11"/>
  <c r="J2201" i="11"/>
  <c r="H2203" i="11"/>
  <c r="I2198" i="11"/>
  <c r="G2198" i="11"/>
  <c r="J2197" i="11"/>
  <c r="J2196" i="11"/>
  <c r="H2198" i="11"/>
  <c r="I2193" i="11"/>
  <c r="G2193" i="11"/>
  <c r="J2192" i="11"/>
  <c r="J2191" i="11"/>
  <c r="I2185" i="11"/>
  <c r="H2186" i="11"/>
  <c r="I2186" i="11"/>
  <c r="H2187" i="11"/>
  <c r="I2187" i="11"/>
  <c r="G2186" i="11"/>
  <c r="G2187" i="11"/>
  <c r="G2185" i="11"/>
  <c r="I2168" i="11"/>
  <c r="G2168" i="11"/>
  <c r="J2167" i="11"/>
  <c r="J2166" i="11"/>
  <c r="H2168" i="11"/>
  <c r="I2163" i="11"/>
  <c r="G2163" i="11"/>
  <c r="J2162" i="11"/>
  <c r="J2161" i="11"/>
  <c r="H2163" i="11"/>
  <c r="I2158" i="11"/>
  <c r="G2158" i="11"/>
  <c r="J2157" i="11"/>
  <c r="J2156" i="11"/>
  <c r="H2158" i="11"/>
  <c r="I2183" i="11"/>
  <c r="G2183" i="11"/>
  <c r="J2182" i="11"/>
  <c r="J2181" i="11"/>
  <c r="H2183" i="11"/>
  <c r="I2178" i="11"/>
  <c r="G2178" i="11"/>
  <c r="J2177" i="11"/>
  <c r="J2176" i="11"/>
  <c r="H2178" i="11"/>
  <c r="I2173" i="11"/>
  <c r="G2173" i="11"/>
  <c r="J2172" i="11"/>
  <c r="J2171" i="11"/>
  <c r="H2173" i="11"/>
  <c r="I2153" i="11"/>
  <c r="G2153" i="11"/>
  <c r="J2152" i="11"/>
  <c r="J2151" i="11"/>
  <c r="I2147" i="11"/>
  <c r="H2147" i="11"/>
  <c r="G2147" i="11"/>
  <c r="I2146" i="11"/>
  <c r="H2146" i="11"/>
  <c r="G2146" i="11"/>
  <c r="I2145" i="11"/>
  <c r="G2145" i="11"/>
  <c r="I2143" i="11"/>
  <c r="G2143" i="11"/>
  <c r="J2142" i="11"/>
  <c r="J2141" i="11"/>
  <c r="H2143" i="11"/>
  <c r="I2138" i="11"/>
  <c r="G2138" i="11"/>
  <c r="J2137" i="11"/>
  <c r="J2136" i="11"/>
  <c r="H2138" i="11"/>
  <c r="I2133" i="11"/>
  <c r="G2133" i="11"/>
  <c r="J2132" i="11"/>
  <c r="J2131" i="11"/>
  <c r="H2133" i="11"/>
  <c r="I2128" i="11"/>
  <c r="G2128" i="11"/>
  <c r="J2127" i="11"/>
  <c r="J2126" i="11"/>
  <c r="I2122" i="11"/>
  <c r="H2122" i="11"/>
  <c r="G2122" i="11"/>
  <c r="I2121" i="11"/>
  <c r="H2121" i="11"/>
  <c r="G2121" i="11"/>
  <c r="I2120" i="11"/>
  <c r="I2118" i="11"/>
  <c r="G2118" i="11"/>
  <c r="J2117" i="11"/>
  <c r="J2116" i="11"/>
  <c r="H2118" i="11"/>
  <c r="I2113" i="11"/>
  <c r="G2113" i="11"/>
  <c r="J2112" i="11"/>
  <c r="J2111" i="11"/>
  <c r="I2107" i="11"/>
  <c r="H2107" i="11"/>
  <c r="G2107" i="11"/>
  <c r="I2106" i="11"/>
  <c r="H2106" i="11"/>
  <c r="G2106" i="11"/>
  <c r="I2105" i="11"/>
  <c r="G2105" i="11"/>
  <c r="I2103" i="11"/>
  <c r="G2103" i="11"/>
  <c r="J2102" i="11"/>
  <c r="J2101" i="11"/>
  <c r="H2103" i="11"/>
  <c r="I2098" i="11"/>
  <c r="G2098" i="11"/>
  <c r="J2097" i="11"/>
  <c r="J2096" i="11"/>
  <c r="H2098" i="11"/>
  <c r="I2093" i="11"/>
  <c r="G2093" i="11"/>
  <c r="J2092" i="11"/>
  <c r="J2091" i="11"/>
  <c r="I2087" i="11"/>
  <c r="I682" i="11" s="1"/>
  <c r="H2087" i="11"/>
  <c r="H682" i="11" s="1"/>
  <c r="G2087" i="11"/>
  <c r="G682" i="11" s="1"/>
  <c r="I2086" i="11"/>
  <c r="I681" i="11" s="1"/>
  <c r="H2086" i="11"/>
  <c r="H681" i="11" s="1"/>
  <c r="G2086" i="11"/>
  <c r="G681" i="11" s="1"/>
  <c r="I2085" i="11"/>
  <c r="G2085" i="11"/>
  <c r="I2083" i="11"/>
  <c r="G2083" i="11"/>
  <c r="J2082" i="11"/>
  <c r="J2081" i="11"/>
  <c r="H2083" i="11"/>
  <c r="I2078" i="11"/>
  <c r="G2078" i="11"/>
  <c r="J2077" i="11"/>
  <c r="J2076" i="11"/>
  <c r="H2078" i="11"/>
  <c r="I2073" i="11"/>
  <c r="G2073" i="11"/>
  <c r="J2072" i="11"/>
  <c r="J2071" i="11"/>
  <c r="H2073" i="11"/>
  <c r="I2068" i="11"/>
  <c r="G2068" i="11"/>
  <c r="J2067" i="11"/>
  <c r="J2066" i="11"/>
  <c r="I2062" i="11"/>
  <c r="H2062" i="11"/>
  <c r="G2062" i="11"/>
  <c r="I2061" i="11"/>
  <c r="H2061" i="11"/>
  <c r="G2061" i="11"/>
  <c r="I2060" i="11"/>
  <c r="G2060" i="11"/>
  <c r="I2058" i="11"/>
  <c r="G2058" i="11"/>
  <c r="J2057" i="11"/>
  <c r="J2056" i="11"/>
  <c r="H2058" i="11"/>
  <c r="I2053" i="11"/>
  <c r="G2053" i="11"/>
  <c r="J2052" i="11"/>
  <c r="J2051" i="11"/>
  <c r="I2047" i="11"/>
  <c r="H2047" i="11"/>
  <c r="G2047" i="11"/>
  <c r="I2046" i="11"/>
  <c r="H2046" i="11"/>
  <c r="G2046" i="11"/>
  <c r="I2045" i="11"/>
  <c r="G2045" i="11"/>
  <c r="I2043" i="11"/>
  <c r="G2043" i="11"/>
  <c r="J2042" i="11"/>
  <c r="J2041" i="11"/>
  <c r="H2043" i="11"/>
  <c r="I2038" i="11"/>
  <c r="G2038" i="11"/>
  <c r="J2037" i="11"/>
  <c r="J2036" i="11"/>
  <c r="I2025" i="11"/>
  <c r="H2026" i="11"/>
  <c r="I2026" i="11"/>
  <c r="H2027" i="11"/>
  <c r="I2027" i="11"/>
  <c r="G2026" i="11"/>
  <c r="G2027" i="11"/>
  <c r="G2025" i="11"/>
  <c r="I2010" i="11"/>
  <c r="H2011" i="11"/>
  <c r="I2011" i="11"/>
  <c r="H2012" i="11"/>
  <c r="I2012" i="11"/>
  <c r="G2011" i="11"/>
  <c r="G2012" i="11"/>
  <c r="G2010" i="11"/>
  <c r="I1995" i="11"/>
  <c r="H1996" i="11"/>
  <c r="I1996" i="11"/>
  <c r="H1997" i="11"/>
  <c r="I1997" i="11"/>
  <c r="G1996" i="11"/>
  <c r="G1997" i="11"/>
  <c r="G1995" i="11"/>
  <c r="I2023" i="11"/>
  <c r="G2023" i="11"/>
  <c r="J2022" i="11"/>
  <c r="J2021" i="11"/>
  <c r="H2023" i="11"/>
  <c r="I2018" i="11"/>
  <c r="G2018" i="11"/>
  <c r="J2017" i="11"/>
  <c r="J2016" i="11"/>
  <c r="I2008" i="11"/>
  <c r="G2008" i="11"/>
  <c r="J2007" i="11"/>
  <c r="J2006" i="11"/>
  <c r="H2008" i="11"/>
  <c r="I2003" i="11"/>
  <c r="G2003" i="11"/>
  <c r="J2002" i="11"/>
  <c r="J2001" i="11"/>
  <c r="I1993" i="11"/>
  <c r="G1993" i="11"/>
  <c r="J1992" i="11"/>
  <c r="J1991" i="11"/>
  <c r="H1993" i="11"/>
  <c r="I1988" i="11"/>
  <c r="G1988" i="11"/>
  <c r="J1987" i="11"/>
  <c r="J1986" i="11"/>
  <c r="H1988" i="11"/>
  <c r="I1983" i="11"/>
  <c r="G1983" i="11"/>
  <c r="J1982" i="11"/>
  <c r="J1981" i="11"/>
  <c r="I1975" i="11"/>
  <c r="H1976" i="11"/>
  <c r="H886" i="11" s="1"/>
  <c r="H606" i="11" s="1"/>
  <c r="I1976" i="11"/>
  <c r="I886" i="11" s="1"/>
  <c r="I606" i="11" s="1"/>
  <c r="H1977" i="11"/>
  <c r="H887" i="11" s="1"/>
  <c r="H607" i="11" s="1"/>
  <c r="I1977" i="11"/>
  <c r="I887" i="11" s="1"/>
  <c r="I607" i="11" s="1"/>
  <c r="G1976" i="11"/>
  <c r="G886" i="11" s="1"/>
  <c r="G606" i="11" s="1"/>
  <c r="G1977" i="11"/>
  <c r="G887" i="11" s="1"/>
  <c r="G607" i="11" s="1"/>
  <c r="G1975" i="11"/>
  <c r="I1935" i="11"/>
  <c r="H1936" i="11"/>
  <c r="I1936" i="11"/>
  <c r="H1937" i="11"/>
  <c r="I1937" i="11"/>
  <c r="G1936" i="11"/>
  <c r="G1937" i="11"/>
  <c r="G1935" i="11"/>
  <c r="I1973" i="11"/>
  <c r="G1973" i="11"/>
  <c r="J1972" i="11"/>
  <c r="J1971" i="11"/>
  <c r="H1973" i="11"/>
  <c r="I1968" i="11"/>
  <c r="G1968" i="11"/>
  <c r="J1967" i="11"/>
  <c r="J1966" i="11"/>
  <c r="I1962" i="11"/>
  <c r="H1962" i="11"/>
  <c r="G1962" i="11"/>
  <c r="I1961" i="11"/>
  <c r="H1961" i="11"/>
  <c r="G1961" i="11"/>
  <c r="I1960" i="11"/>
  <c r="G1960" i="11"/>
  <c r="I1958" i="11"/>
  <c r="G1958" i="11"/>
  <c r="J1957" i="11"/>
  <c r="J1956" i="11"/>
  <c r="H1958" i="11"/>
  <c r="I1953" i="11"/>
  <c r="G1953" i="11"/>
  <c r="J1952" i="11"/>
  <c r="J1951" i="11"/>
  <c r="H1953" i="11"/>
  <c r="I1948" i="11"/>
  <c r="G1948" i="11"/>
  <c r="J1947" i="11"/>
  <c r="J1946" i="11"/>
  <c r="H1948" i="11"/>
  <c r="I1943" i="11"/>
  <c r="G1943" i="11"/>
  <c r="J1942" i="11"/>
  <c r="J1941" i="11"/>
  <c r="I1933" i="11"/>
  <c r="G1933" i="11"/>
  <c r="J1932" i="11"/>
  <c r="J1931" i="11"/>
  <c r="H1933" i="11"/>
  <c r="I1928" i="11"/>
  <c r="G1928" i="11"/>
  <c r="J1927" i="11"/>
  <c r="J1926" i="11"/>
  <c r="H1928" i="11"/>
  <c r="I1923" i="11"/>
  <c r="G1923" i="11"/>
  <c r="J1922" i="11"/>
  <c r="J1921" i="11"/>
  <c r="I1830" i="11"/>
  <c r="H1831" i="11"/>
  <c r="I1831" i="11"/>
  <c r="H1832" i="11"/>
  <c r="I1832" i="11"/>
  <c r="G1831" i="11"/>
  <c r="G1832" i="11"/>
  <c r="G1830" i="11"/>
  <c r="I1828" i="11"/>
  <c r="G1828" i="11"/>
  <c r="J1827" i="11"/>
  <c r="J1826" i="11"/>
  <c r="H1828" i="11"/>
  <c r="I1823" i="11"/>
  <c r="G1823" i="11"/>
  <c r="J1822" i="11"/>
  <c r="J1821" i="11"/>
  <c r="H1815" i="11"/>
  <c r="J1816" i="11"/>
  <c r="J1817" i="11"/>
  <c r="G1818" i="11"/>
  <c r="I1818" i="11"/>
  <c r="H3248" i="11" l="1"/>
  <c r="O3245" i="11"/>
  <c r="H3288" i="11"/>
  <c r="O3285" i="11"/>
  <c r="H3308" i="11"/>
  <c r="O3305" i="11"/>
  <c r="H913" i="11"/>
  <c r="O910" i="11"/>
  <c r="H3238" i="11"/>
  <c r="O3235" i="11"/>
  <c r="H3258" i="11"/>
  <c r="O3255" i="11"/>
  <c r="H3278" i="11"/>
  <c r="O3275" i="11"/>
  <c r="H3298" i="11"/>
  <c r="O3295" i="11"/>
  <c r="H3318" i="11"/>
  <c r="O3315" i="11"/>
  <c r="H3333" i="11"/>
  <c r="O3330" i="11"/>
  <c r="H3363" i="11"/>
  <c r="O3360" i="11"/>
  <c r="H3383" i="11"/>
  <c r="O3380" i="11"/>
  <c r="H3408" i="11"/>
  <c r="O3405" i="11"/>
  <c r="H3428" i="11"/>
  <c r="O3425" i="11"/>
  <c r="H3448" i="11"/>
  <c r="O3445" i="11"/>
  <c r="H3228" i="11"/>
  <c r="O3225" i="11"/>
  <c r="H3268" i="11"/>
  <c r="O3265" i="11"/>
  <c r="H3353" i="11"/>
  <c r="O3350" i="11"/>
  <c r="J1815" i="11"/>
  <c r="Q1815" i="11" s="1"/>
  <c r="O1815" i="11"/>
  <c r="O900" i="11"/>
  <c r="H3243" i="11"/>
  <c r="O3240" i="11"/>
  <c r="H3263" i="11"/>
  <c r="O3260" i="11"/>
  <c r="H3283" i="11"/>
  <c r="O3280" i="11"/>
  <c r="H3303" i="11"/>
  <c r="O3300" i="11"/>
  <c r="H3323" i="11"/>
  <c r="O3320" i="11"/>
  <c r="H3348" i="11"/>
  <c r="O3345" i="11"/>
  <c r="H3368" i="11"/>
  <c r="O3365" i="11"/>
  <c r="H3388" i="11"/>
  <c r="O3385" i="11"/>
  <c r="H3413" i="11"/>
  <c r="O3410" i="11"/>
  <c r="H3433" i="11"/>
  <c r="O3430" i="11"/>
  <c r="H3453" i="11"/>
  <c r="O3450" i="11"/>
  <c r="H3418" i="11"/>
  <c r="O3415" i="11"/>
  <c r="H3438" i="11"/>
  <c r="O3435" i="11"/>
  <c r="H3458" i="11"/>
  <c r="O3455" i="11"/>
  <c r="H3373" i="11"/>
  <c r="O3370" i="11"/>
  <c r="H3338" i="11"/>
  <c r="O3335" i="11"/>
  <c r="H3233" i="11"/>
  <c r="O3230" i="11"/>
  <c r="H3253" i="11"/>
  <c r="O3250" i="11"/>
  <c r="H3273" i="11"/>
  <c r="O3270" i="11"/>
  <c r="H3293" i="11"/>
  <c r="O3290" i="11"/>
  <c r="H3313" i="11"/>
  <c r="O3310" i="11"/>
  <c r="H3328" i="11"/>
  <c r="O3325" i="11"/>
  <c r="H3358" i="11"/>
  <c r="O3355" i="11"/>
  <c r="H3378" i="11"/>
  <c r="O3375" i="11"/>
  <c r="H3343" i="11"/>
  <c r="O3340" i="11"/>
  <c r="H3403" i="11"/>
  <c r="O3400" i="11"/>
  <c r="H3423" i="11"/>
  <c r="O3420" i="11"/>
  <c r="H3443" i="11"/>
  <c r="O3440" i="11"/>
  <c r="H925" i="11"/>
  <c r="H928" i="11" s="1"/>
  <c r="H903" i="11"/>
  <c r="I488" i="11"/>
  <c r="G488" i="11"/>
  <c r="I608" i="11"/>
  <c r="I683" i="11"/>
  <c r="G683" i="11"/>
  <c r="I888" i="11"/>
  <c r="G888" i="11"/>
  <c r="H608" i="11"/>
  <c r="G608" i="11"/>
  <c r="G88" i="13"/>
  <c r="H34" i="7"/>
  <c r="H27" i="7"/>
  <c r="H37" i="7" s="1"/>
  <c r="H84" i="7"/>
  <c r="H82" i="7"/>
  <c r="H87" i="7" s="1"/>
  <c r="J3413" i="11"/>
  <c r="J3418" i="11"/>
  <c r="J3423" i="11"/>
  <c r="J3428" i="11"/>
  <c r="J3433" i="11"/>
  <c r="J3438" i="11"/>
  <c r="J3443" i="11"/>
  <c r="J3448" i="11"/>
  <c r="J3453" i="11"/>
  <c r="J3458" i="11"/>
  <c r="J3393" i="11"/>
  <c r="J8" i="11"/>
  <c r="J3395" i="11"/>
  <c r="J3403" i="11"/>
  <c r="J3408" i="11"/>
  <c r="J3335" i="11"/>
  <c r="J3340" i="11"/>
  <c r="J3330" i="11"/>
  <c r="J3345" i="11"/>
  <c r="J3350" i="11"/>
  <c r="J3355" i="11"/>
  <c r="J3360" i="11"/>
  <c r="J3365" i="11"/>
  <c r="J3370" i="11"/>
  <c r="J3375" i="11"/>
  <c r="J3380" i="11"/>
  <c r="J3385" i="11"/>
  <c r="J3325" i="11"/>
  <c r="J3132" i="11"/>
  <c r="H3160" i="11"/>
  <c r="H3163" i="11" s="1"/>
  <c r="J3217" i="11"/>
  <c r="G3218" i="11"/>
  <c r="H3168" i="11"/>
  <c r="G3198" i="11"/>
  <c r="H3215" i="11"/>
  <c r="H3218" i="11" s="1"/>
  <c r="J3225" i="11"/>
  <c r="J3230" i="11"/>
  <c r="J3235" i="11"/>
  <c r="J3240" i="11"/>
  <c r="J3245" i="11"/>
  <c r="J3250" i="11"/>
  <c r="J3255" i="11"/>
  <c r="J3260" i="11"/>
  <c r="J3265" i="11"/>
  <c r="J3270" i="11"/>
  <c r="J3275" i="11"/>
  <c r="J3280" i="11"/>
  <c r="J3285" i="11"/>
  <c r="J3290" i="11"/>
  <c r="J3295" i="11"/>
  <c r="J3300" i="11"/>
  <c r="J3305" i="11"/>
  <c r="J3310" i="11"/>
  <c r="J3315" i="11"/>
  <c r="J3320" i="11"/>
  <c r="I3218" i="11"/>
  <c r="J3216" i="11"/>
  <c r="J3205" i="11"/>
  <c r="Q3205" i="11" s="1"/>
  <c r="J3210" i="11"/>
  <c r="J3200" i="11"/>
  <c r="J3220" i="11"/>
  <c r="Q3220" i="11" s="1"/>
  <c r="H3000" i="11"/>
  <c r="H3003" i="11" s="1"/>
  <c r="J3017" i="11"/>
  <c r="H3030" i="11"/>
  <c r="H3033" i="11" s="1"/>
  <c r="J3077" i="11"/>
  <c r="H3130" i="11"/>
  <c r="H3133" i="11" s="1"/>
  <c r="J3162" i="11"/>
  <c r="I3198" i="11"/>
  <c r="J2907" i="11"/>
  <c r="G2908" i="11"/>
  <c r="H2930" i="11"/>
  <c r="G2933" i="11"/>
  <c r="H2960" i="11"/>
  <c r="H2963" i="11" s="1"/>
  <c r="G3018" i="11"/>
  <c r="J3052" i="11"/>
  <c r="G3078" i="11"/>
  <c r="G3113" i="11"/>
  <c r="G3163" i="11"/>
  <c r="J3196" i="11"/>
  <c r="J3131" i="11"/>
  <c r="I3163" i="11"/>
  <c r="J3168" i="11"/>
  <c r="J3197" i="11"/>
  <c r="H3195" i="11"/>
  <c r="H3198" i="11" s="1"/>
  <c r="J3180" i="11"/>
  <c r="Q3180" i="11" s="1"/>
  <c r="J3185" i="11"/>
  <c r="J3190" i="11"/>
  <c r="I3113" i="11"/>
  <c r="J3111" i="11"/>
  <c r="G3133" i="11"/>
  <c r="J3112" i="11"/>
  <c r="I3133" i="11"/>
  <c r="J3161" i="11"/>
  <c r="J3150" i="11"/>
  <c r="Q3150" i="11" s="1"/>
  <c r="J3155" i="11"/>
  <c r="J3120" i="11"/>
  <c r="Q3120" i="11" s="1"/>
  <c r="J3125" i="11"/>
  <c r="H3110" i="11"/>
  <c r="H3113" i="11" s="1"/>
  <c r="J3095" i="11"/>
  <c r="Q3095" i="11" s="1"/>
  <c r="J3100" i="11"/>
  <c r="J3105" i="11"/>
  <c r="J3115" i="11"/>
  <c r="J3135" i="11"/>
  <c r="J3140" i="11"/>
  <c r="J3145" i="11"/>
  <c r="J3170" i="11"/>
  <c r="J3175" i="11"/>
  <c r="J2462" i="11"/>
  <c r="J2676" i="11"/>
  <c r="J2691" i="11"/>
  <c r="J2721" i="11"/>
  <c r="J2766" i="11"/>
  <c r="H2830" i="11"/>
  <c r="H2833" i="11" s="1"/>
  <c r="H2905" i="11"/>
  <c r="H2908" i="11" s="1"/>
  <c r="J2962" i="11"/>
  <c r="J3002" i="11"/>
  <c r="H3015" i="11"/>
  <c r="H3018" i="11" s="1"/>
  <c r="J3032" i="11"/>
  <c r="H3075" i="11"/>
  <c r="H3078" i="11" s="1"/>
  <c r="H2310" i="11"/>
  <c r="H2313" i="11" s="1"/>
  <c r="J2961" i="11"/>
  <c r="J3001" i="11"/>
  <c r="G3053" i="11"/>
  <c r="I2963" i="11"/>
  <c r="I3003" i="11"/>
  <c r="I3033" i="11"/>
  <c r="I3018" i="11"/>
  <c r="J3031" i="11"/>
  <c r="I3078" i="11"/>
  <c r="G3003" i="11"/>
  <c r="G3033" i="11"/>
  <c r="H3050" i="11"/>
  <c r="H3053" i="11" s="1"/>
  <c r="I3053" i="11"/>
  <c r="J3016" i="11"/>
  <c r="J3051" i="11"/>
  <c r="J3076" i="11"/>
  <c r="J3065" i="11"/>
  <c r="Q3065" i="11" s="1"/>
  <c r="J3070" i="11"/>
  <c r="J3035" i="11"/>
  <c r="Q3035" i="11" s="1"/>
  <c r="J3040" i="11"/>
  <c r="J3045" i="11"/>
  <c r="J3020" i="11"/>
  <c r="Q3020" i="11" s="1"/>
  <c r="J3025" i="11"/>
  <c r="J3005" i="11"/>
  <c r="Q3005" i="11" s="1"/>
  <c r="J3010" i="11"/>
  <c r="J2990" i="11"/>
  <c r="Q2990" i="11" s="1"/>
  <c r="J2995" i="11"/>
  <c r="G2963" i="11"/>
  <c r="J2950" i="11"/>
  <c r="Q2950" i="11" s="1"/>
  <c r="J2955" i="11"/>
  <c r="I2893" i="11"/>
  <c r="J926" i="11"/>
  <c r="J2852" i="11"/>
  <c r="G2873" i="11"/>
  <c r="J927" i="11"/>
  <c r="G928" i="11"/>
  <c r="J2751" i="11"/>
  <c r="I2908" i="11"/>
  <c r="J2931" i="11"/>
  <c r="I2933" i="11"/>
  <c r="J2932" i="11"/>
  <c r="J2906" i="11"/>
  <c r="J2910" i="11"/>
  <c r="Q2910" i="11" s="1"/>
  <c r="J2915" i="11"/>
  <c r="J2920" i="11"/>
  <c r="J2925" i="11"/>
  <c r="J2895" i="11"/>
  <c r="Q2895" i="11" s="1"/>
  <c r="J2900" i="11"/>
  <c r="I2493" i="11"/>
  <c r="I2518" i="11"/>
  <c r="I2543" i="11"/>
  <c r="I2623" i="11"/>
  <c r="I2678" i="11"/>
  <c r="I2693" i="11"/>
  <c r="I2723" i="11"/>
  <c r="I2753" i="11"/>
  <c r="I2768" i="11"/>
  <c r="I2853" i="11"/>
  <c r="J2047" i="11"/>
  <c r="H2060" i="11"/>
  <c r="H2063" i="11" s="1"/>
  <c r="G2383" i="11"/>
  <c r="G2408" i="11"/>
  <c r="J2422" i="11"/>
  <c r="G2423" i="11"/>
  <c r="G2448" i="11"/>
  <c r="J2461" i="11"/>
  <c r="G2558" i="11"/>
  <c r="G2583" i="11"/>
  <c r="J2621" i="11"/>
  <c r="J2642" i="11"/>
  <c r="G2663" i="11"/>
  <c r="H2675" i="11"/>
  <c r="H2678" i="11" s="1"/>
  <c r="H2690" i="11"/>
  <c r="H2693" i="11" s="1"/>
  <c r="G2708" i="11"/>
  <c r="H2720" i="11"/>
  <c r="H2723" i="11" s="1"/>
  <c r="J2737" i="11"/>
  <c r="G2738" i="11"/>
  <c r="H2750" i="11"/>
  <c r="H2753" i="11" s="1"/>
  <c r="H2765" i="11"/>
  <c r="H2768" i="11" s="1"/>
  <c r="J2851" i="11"/>
  <c r="J2872" i="11"/>
  <c r="J487" i="11" s="1"/>
  <c r="H2890" i="11"/>
  <c r="H2893" i="11" s="1"/>
  <c r="J910" i="11"/>
  <c r="J915" i="11"/>
  <c r="J2891" i="11"/>
  <c r="I928" i="11"/>
  <c r="I2108" i="11"/>
  <c r="I2213" i="11"/>
  <c r="I2643" i="11"/>
  <c r="I2818" i="11"/>
  <c r="G2853" i="11"/>
  <c r="I2873" i="11"/>
  <c r="J2892" i="11"/>
  <c r="J1977" i="11"/>
  <c r="J887" i="11" s="1"/>
  <c r="J607" i="11" s="1"/>
  <c r="J2012" i="11"/>
  <c r="H2025" i="11"/>
  <c r="H2028" i="11" s="1"/>
  <c r="J2106" i="11"/>
  <c r="J2122" i="11"/>
  <c r="G2123" i="11"/>
  <c r="J2186" i="11"/>
  <c r="G2278" i="11"/>
  <c r="H2295" i="11"/>
  <c r="H2298" i="11" s="1"/>
  <c r="J2312" i="11"/>
  <c r="H2360" i="11"/>
  <c r="H2363" i="11" s="1"/>
  <c r="G2363" i="11"/>
  <c r="J2382" i="11"/>
  <c r="J2421" i="11"/>
  <c r="H2460" i="11"/>
  <c r="H2463" i="11" s="1"/>
  <c r="J2492" i="11"/>
  <c r="J2516" i="11"/>
  <c r="J2541" i="11"/>
  <c r="J2556" i="11"/>
  <c r="G2603" i="11"/>
  <c r="H2620" i="11"/>
  <c r="H2623" i="11" s="1"/>
  <c r="J2641" i="11"/>
  <c r="J2662" i="11"/>
  <c r="J2706" i="11"/>
  <c r="J2736" i="11"/>
  <c r="J2816" i="11"/>
  <c r="J2832" i="11"/>
  <c r="G2833" i="11"/>
  <c r="H2850" i="11"/>
  <c r="H2853" i="11" s="1"/>
  <c r="J2871" i="11"/>
  <c r="J486" i="11" s="1"/>
  <c r="G2893" i="11"/>
  <c r="J895" i="11"/>
  <c r="H898" i="11"/>
  <c r="J900" i="11"/>
  <c r="J905" i="11"/>
  <c r="J920" i="11"/>
  <c r="J2875" i="11"/>
  <c r="Q2875" i="11" s="1"/>
  <c r="J2880" i="11"/>
  <c r="J2885" i="11"/>
  <c r="H2870" i="11"/>
  <c r="J2855" i="11"/>
  <c r="Q2855" i="11" s="1"/>
  <c r="J2860" i="11"/>
  <c r="J2865" i="11"/>
  <c r="J2835" i="11"/>
  <c r="Q2835" i="11" s="1"/>
  <c r="J2840" i="11"/>
  <c r="J2845" i="11"/>
  <c r="J2026" i="11"/>
  <c r="J2361" i="11"/>
  <c r="I2363" i="11"/>
  <c r="H2405" i="11"/>
  <c r="H2408" i="11" s="1"/>
  <c r="H2445" i="11"/>
  <c r="H2448" i="11" s="1"/>
  <c r="J2517" i="11"/>
  <c r="J2542" i="11"/>
  <c r="J2557" i="11"/>
  <c r="H2580" i="11"/>
  <c r="H2583" i="11" s="1"/>
  <c r="I2603" i="11"/>
  <c r="J2707" i="11"/>
  <c r="J2817" i="11"/>
  <c r="I2833" i="11"/>
  <c r="J2362" i="11"/>
  <c r="I2383" i="11"/>
  <c r="J2406" i="11"/>
  <c r="I2408" i="11"/>
  <c r="I2423" i="11"/>
  <c r="J2446" i="11"/>
  <c r="I2448" i="11"/>
  <c r="G2463" i="11"/>
  <c r="I2558" i="11"/>
  <c r="J2581" i="11"/>
  <c r="I2583" i="11"/>
  <c r="J2601" i="11"/>
  <c r="J2622" i="11"/>
  <c r="G2643" i="11"/>
  <c r="I2663" i="11"/>
  <c r="I2708" i="11"/>
  <c r="I2738" i="11"/>
  <c r="G2818" i="11"/>
  <c r="J2381" i="11"/>
  <c r="J2407" i="11"/>
  <c r="H2420" i="11"/>
  <c r="H2423" i="11" s="1"/>
  <c r="J2447" i="11"/>
  <c r="I2463" i="11"/>
  <c r="J2491" i="11"/>
  <c r="G2493" i="11"/>
  <c r="H2515" i="11"/>
  <c r="H2518" i="11" s="1"/>
  <c r="G2518" i="11"/>
  <c r="H2540" i="11"/>
  <c r="H2543" i="11" s="1"/>
  <c r="G2543" i="11"/>
  <c r="H2555" i="11"/>
  <c r="H2558" i="11" s="1"/>
  <c r="J2582" i="11"/>
  <c r="J2602" i="11"/>
  <c r="G2623" i="11"/>
  <c r="H2640" i="11"/>
  <c r="H2643" i="11" s="1"/>
  <c r="J2661" i="11"/>
  <c r="J2677" i="11"/>
  <c r="G2678" i="11"/>
  <c r="J2692" i="11"/>
  <c r="G2693" i="11"/>
  <c r="H2705" i="11"/>
  <c r="H2708" i="11" s="1"/>
  <c r="J2722" i="11"/>
  <c r="G2723" i="11"/>
  <c r="H2735" i="11"/>
  <c r="H2738" i="11" s="1"/>
  <c r="J2752" i="11"/>
  <c r="G2753" i="11"/>
  <c r="J2767" i="11"/>
  <c r="G2768" i="11"/>
  <c r="J2831" i="11"/>
  <c r="J2820" i="11"/>
  <c r="Q2820" i="11" s="1"/>
  <c r="J2825" i="11"/>
  <c r="H2815" i="11"/>
  <c r="H2818" i="11" s="1"/>
  <c r="J2800" i="11"/>
  <c r="Q2800" i="11" s="1"/>
  <c r="J2805" i="11"/>
  <c r="J2810" i="11"/>
  <c r="J2755" i="11"/>
  <c r="Q2755" i="11" s="1"/>
  <c r="J2760" i="11"/>
  <c r="J2740" i="11"/>
  <c r="Q2740" i="11" s="1"/>
  <c r="J2745" i="11"/>
  <c r="J2725" i="11"/>
  <c r="Q2725" i="11" s="1"/>
  <c r="J2730" i="11"/>
  <c r="J2710" i="11"/>
  <c r="Q2710" i="11" s="1"/>
  <c r="J2715" i="11"/>
  <c r="J2695" i="11"/>
  <c r="Q2695" i="11" s="1"/>
  <c r="J2700" i="11"/>
  <c r="J2680" i="11"/>
  <c r="Q2680" i="11" s="1"/>
  <c r="J2685" i="11"/>
  <c r="J2665" i="11"/>
  <c r="Q2665" i="11" s="1"/>
  <c r="J2670" i="11"/>
  <c r="H2660" i="11"/>
  <c r="H2663" i="11" s="1"/>
  <c r="J2645" i="11"/>
  <c r="Q2645" i="11" s="1"/>
  <c r="J2650" i="11"/>
  <c r="J2655" i="11"/>
  <c r="J2625" i="11"/>
  <c r="Q2625" i="11" s="1"/>
  <c r="J2630" i="11"/>
  <c r="J2635" i="11"/>
  <c r="J2605" i="11"/>
  <c r="Q2605" i="11" s="1"/>
  <c r="J2610" i="11"/>
  <c r="J2615" i="11"/>
  <c r="H2600" i="11"/>
  <c r="H2603" i="11" s="1"/>
  <c r="J2585" i="11"/>
  <c r="Q2585" i="11" s="1"/>
  <c r="J2590" i="11"/>
  <c r="J2595" i="11"/>
  <c r="J2560" i="11"/>
  <c r="Q2560" i="11" s="1"/>
  <c r="J2565" i="11"/>
  <c r="J2570" i="11"/>
  <c r="J2575" i="11"/>
  <c r="J2545" i="11"/>
  <c r="Q2545" i="11" s="1"/>
  <c r="H2548" i="11"/>
  <c r="J2550" i="11"/>
  <c r="J2520" i="11"/>
  <c r="Q2520" i="11" s="1"/>
  <c r="H2523" i="11"/>
  <c r="J2525" i="11"/>
  <c r="J2530" i="11"/>
  <c r="J2535" i="11"/>
  <c r="J2495" i="11"/>
  <c r="Q2495" i="11" s="1"/>
  <c r="H2498" i="11"/>
  <c r="J2500" i="11"/>
  <c r="J2505" i="11"/>
  <c r="J2510" i="11"/>
  <c r="H2490" i="11"/>
  <c r="H2493" i="11" s="1"/>
  <c r="J2465" i="11"/>
  <c r="Q2465" i="11" s="1"/>
  <c r="H2468" i="11"/>
  <c r="J2470" i="11"/>
  <c r="J2475" i="11"/>
  <c r="J2480" i="11"/>
  <c r="J2485" i="11"/>
  <c r="J2450" i="11"/>
  <c r="Q2450" i="11" s="1"/>
  <c r="H2453" i="11"/>
  <c r="J2455" i="11"/>
  <c r="J2425" i="11"/>
  <c r="Q2425" i="11" s="1"/>
  <c r="J2430" i="11"/>
  <c r="J2435" i="11"/>
  <c r="J2440" i="11"/>
  <c r="J2410" i="11"/>
  <c r="Q2410" i="11" s="1"/>
  <c r="H2413" i="11"/>
  <c r="J2415" i="11"/>
  <c r="J2385" i="11"/>
  <c r="Q2385" i="11" s="1"/>
  <c r="H2388" i="11"/>
  <c r="J2390" i="11"/>
  <c r="J2395" i="11"/>
  <c r="J2400" i="11"/>
  <c r="H2380" i="11"/>
  <c r="H2383" i="11" s="1"/>
  <c r="J2365" i="11"/>
  <c r="Q2365" i="11" s="1"/>
  <c r="H2368" i="11"/>
  <c r="J2370" i="11"/>
  <c r="J2375" i="11"/>
  <c r="J2340" i="11"/>
  <c r="Q2340" i="11" s="1"/>
  <c r="J2345" i="11"/>
  <c r="J2350" i="11"/>
  <c r="J2355" i="11"/>
  <c r="H1818" i="11"/>
  <c r="J2187" i="11"/>
  <c r="I2313" i="11"/>
  <c r="I2338" i="11"/>
  <c r="I2233" i="11"/>
  <c r="I2258" i="11"/>
  <c r="J2337" i="11"/>
  <c r="H2185" i="11"/>
  <c r="H2188" i="11" s="1"/>
  <c r="G2188" i="11"/>
  <c r="J2211" i="11"/>
  <c r="J2231" i="11"/>
  <c r="J2257" i="11"/>
  <c r="J2277" i="11"/>
  <c r="G2298" i="11"/>
  <c r="J2212" i="11"/>
  <c r="J2232" i="11"/>
  <c r="I2298" i="11"/>
  <c r="J2311" i="11"/>
  <c r="H2010" i="11"/>
  <c r="H2013" i="11" s="1"/>
  <c r="J2027" i="11"/>
  <c r="G2233" i="11"/>
  <c r="H2255" i="11"/>
  <c r="H2258" i="11" s="1"/>
  <c r="G2258" i="11"/>
  <c r="I2278" i="11"/>
  <c r="J2296" i="11"/>
  <c r="G2313" i="11"/>
  <c r="H2335" i="11"/>
  <c r="H2338" i="11" s="1"/>
  <c r="G2338" i="11"/>
  <c r="G2028" i="11"/>
  <c r="H2045" i="11"/>
  <c r="H2048" i="11" s="1"/>
  <c r="J2062" i="11"/>
  <c r="G2063" i="11"/>
  <c r="H2085" i="11"/>
  <c r="G2088" i="11"/>
  <c r="H2105" i="11"/>
  <c r="H2108" i="11" s="1"/>
  <c r="J2121" i="11"/>
  <c r="G2148" i="11"/>
  <c r="H2210" i="11"/>
  <c r="H2213" i="11" s="1"/>
  <c r="G2213" i="11"/>
  <c r="J2256" i="11"/>
  <c r="J2276" i="11"/>
  <c r="J2297" i="11"/>
  <c r="J2336" i="11"/>
  <c r="J2315" i="11"/>
  <c r="Q2315" i="11" s="1"/>
  <c r="J2320" i="11"/>
  <c r="J2325" i="11"/>
  <c r="J2330" i="11"/>
  <c r="J2300" i="11"/>
  <c r="Q2300" i="11" s="1"/>
  <c r="H2303" i="11"/>
  <c r="J2305" i="11"/>
  <c r="J2280" i="11"/>
  <c r="Q2280" i="11" s="1"/>
  <c r="J2285" i="11"/>
  <c r="J2290" i="11"/>
  <c r="H2275" i="11"/>
  <c r="H2278" i="11" s="1"/>
  <c r="J2260" i="11"/>
  <c r="Q2260" i="11" s="1"/>
  <c r="J2265" i="11"/>
  <c r="J2270" i="11"/>
  <c r="J2235" i="11"/>
  <c r="Q2235" i="11" s="1"/>
  <c r="J2240" i="11"/>
  <c r="J2245" i="11"/>
  <c r="J2250" i="11"/>
  <c r="H2230" i="11"/>
  <c r="H2233" i="11" s="1"/>
  <c r="J2215" i="11"/>
  <c r="Q2215" i="11" s="1"/>
  <c r="H2218" i="11"/>
  <c r="J2220" i="11"/>
  <c r="J2225" i="11"/>
  <c r="J2190" i="11"/>
  <c r="Q2190" i="11" s="1"/>
  <c r="H2193" i="11"/>
  <c r="J2195" i="11"/>
  <c r="J2200" i="11"/>
  <c r="J2205" i="11"/>
  <c r="J2155" i="11"/>
  <c r="J2160" i="11"/>
  <c r="J2165" i="11"/>
  <c r="J2046" i="11"/>
  <c r="I2063" i="11"/>
  <c r="J2086" i="11"/>
  <c r="J681" i="11" s="1"/>
  <c r="I2088" i="11"/>
  <c r="J2146" i="11"/>
  <c r="I2148" i="11"/>
  <c r="I2188" i="11"/>
  <c r="I1998" i="11"/>
  <c r="G2048" i="11"/>
  <c r="J2087" i="11"/>
  <c r="J682" i="11" s="1"/>
  <c r="J2107" i="11"/>
  <c r="I2123" i="11"/>
  <c r="J2147" i="11"/>
  <c r="H1935" i="11"/>
  <c r="H1938" i="11" s="1"/>
  <c r="J2011" i="11"/>
  <c r="G2013" i="11"/>
  <c r="I2048" i="11"/>
  <c r="J2061" i="11"/>
  <c r="G2108" i="11"/>
  <c r="H2120" i="11"/>
  <c r="H2123" i="11" s="1"/>
  <c r="J2150" i="11"/>
  <c r="Q2150" i="11" s="1"/>
  <c r="H2153" i="11"/>
  <c r="J2170" i="11"/>
  <c r="J2175" i="11"/>
  <c r="J2180" i="11"/>
  <c r="H2145" i="11"/>
  <c r="H2148" i="11" s="1"/>
  <c r="J2125" i="11"/>
  <c r="Q2125" i="11" s="1"/>
  <c r="H2128" i="11"/>
  <c r="J2130" i="11"/>
  <c r="J2135" i="11"/>
  <c r="J2140" i="11"/>
  <c r="J2110" i="11"/>
  <c r="Q2110" i="11" s="1"/>
  <c r="H2113" i="11"/>
  <c r="J2115" i="11"/>
  <c r="J2090" i="11"/>
  <c r="Q2090" i="11" s="1"/>
  <c r="H2093" i="11"/>
  <c r="J2095" i="11"/>
  <c r="J2100" i="11"/>
  <c r="J2065" i="11"/>
  <c r="Q2065" i="11" s="1"/>
  <c r="H2068" i="11"/>
  <c r="J2070" i="11"/>
  <c r="J2075" i="11"/>
  <c r="J2080" i="11"/>
  <c r="J2050" i="11"/>
  <c r="Q2050" i="11" s="1"/>
  <c r="H2053" i="11"/>
  <c r="J2055" i="11"/>
  <c r="J2035" i="11"/>
  <c r="Q2035" i="11" s="1"/>
  <c r="H2038" i="11"/>
  <c r="J2040" i="11"/>
  <c r="J1996" i="11"/>
  <c r="J1997" i="11"/>
  <c r="J1831" i="11"/>
  <c r="J1976" i="11"/>
  <c r="J886" i="11" s="1"/>
  <c r="J606" i="11" s="1"/>
  <c r="G1998" i="11"/>
  <c r="G1938" i="11"/>
  <c r="H1995" i="11"/>
  <c r="H1998" i="11" s="1"/>
  <c r="I2013" i="11"/>
  <c r="I2028" i="11"/>
  <c r="H1975" i="11"/>
  <c r="J2015" i="11"/>
  <c r="Q2015" i="11" s="1"/>
  <c r="H2018" i="11"/>
  <c r="J2020" i="11"/>
  <c r="J2000" i="11"/>
  <c r="Q2000" i="11" s="1"/>
  <c r="H2003" i="11"/>
  <c r="J2005" i="11"/>
  <c r="J1980" i="11"/>
  <c r="Q1980" i="11" s="1"/>
  <c r="H1983" i="11"/>
  <c r="J1985" i="11"/>
  <c r="J1990" i="11"/>
  <c r="G1978" i="11"/>
  <c r="J1937" i="11"/>
  <c r="J1936" i="11"/>
  <c r="H1960" i="11"/>
  <c r="H1963" i="11" s="1"/>
  <c r="G1963" i="11"/>
  <c r="J1832" i="11"/>
  <c r="I1938" i="11"/>
  <c r="J1961" i="11"/>
  <c r="I1963" i="11"/>
  <c r="I1978" i="11"/>
  <c r="G1833" i="11"/>
  <c r="J1962" i="11"/>
  <c r="J1965" i="11"/>
  <c r="Q1965" i="11" s="1"/>
  <c r="H1968" i="11"/>
  <c r="J1970" i="11"/>
  <c r="J1940" i="11"/>
  <c r="Q1940" i="11" s="1"/>
  <c r="H1943" i="11"/>
  <c r="J1945" i="11"/>
  <c r="J1950" i="11"/>
  <c r="J1955" i="11"/>
  <c r="J1920" i="11"/>
  <c r="Q1920" i="11" s="1"/>
  <c r="H1923" i="11"/>
  <c r="J1925" i="11"/>
  <c r="J1930" i="11"/>
  <c r="H1830" i="11"/>
  <c r="H1833" i="11" s="1"/>
  <c r="I1833" i="11"/>
  <c r="J1818" i="11"/>
  <c r="J1820" i="11"/>
  <c r="Q1820" i="11" s="1"/>
  <c r="H1823" i="11"/>
  <c r="J1825" i="11"/>
  <c r="J1948" i="11" l="1"/>
  <c r="Q1945" i="11"/>
  <c r="J2143" i="11"/>
  <c r="Q2140" i="11"/>
  <c r="J2198" i="11"/>
  <c r="Q2195" i="11"/>
  <c r="J2273" i="11"/>
  <c r="Q2270" i="11"/>
  <c r="J2323" i="11"/>
  <c r="Q2320" i="11"/>
  <c r="J2433" i="11"/>
  <c r="Q2430" i="11"/>
  <c r="J2473" i="11"/>
  <c r="Q2470" i="11"/>
  <c r="J2638" i="11"/>
  <c r="Q2635" i="11"/>
  <c r="J2863" i="11"/>
  <c r="Q2860" i="11"/>
  <c r="J2883" i="11"/>
  <c r="Q2880" i="11"/>
  <c r="J903" i="11"/>
  <c r="Q900" i="11"/>
  <c r="J913" i="11"/>
  <c r="Q910" i="11"/>
  <c r="J3028" i="11"/>
  <c r="Q3025" i="11"/>
  <c r="J3178" i="11"/>
  <c r="Q3175" i="11"/>
  <c r="J3138" i="11"/>
  <c r="Q3135" i="11"/>
  <c r="J3193" i="11"/>
  <c r="Q3190" i="11"/>
  <c r="J3323" i="11"/>
  <c r="Q3320" i="11"/>
  <c r="J3303" i="11"/>
  <c r="Q3300" i="11"/>
  <c r="J3263" i="11"/>
  <c r="Q3260" i="11"/>
  <c r="J3243" i="11"/>
  <c r="Q3240" i="11"/>
  <c r="J3368" i="11"/>
  <c r="Q3365" i="11"/>
  <c r="J3348" i="11"/>
  <c r="Q3345" i="11"/>
  <c r="J2023" i="11"/>
  <c r="Q2020" i="11"/>
  <c r="J2058" i="11"/>
  <c r="Q2055" i="11"/>
  <c r="J2103" i="11"/>
  <c r="Q2100" i="11"/>
  <c r="J2118" i="11"/>
  <c r="Q2115" i="11"/>
  <c r="J2138" i="11"/>
  <c r="Q2135" i="11"/>
  <c r="J2248" i="11"/>
  <c r="Q2245" i="11"/>
  <c r="J2288" i="11"/>
  <c r="Q2285" i="11"/>
  <c r="J2358" i="11"/>
  <c r="Q2355" i="11"/>
  <c r="J2378" i="11"/>
  <c r="Q2375" i="11"/>
  <c r="J2508" i="11"/>
  <c r="Q2505" i="11"/>
  <c r="J2538" i="11"/>
  <c r="Q2535" i="11"/>
  <c r="J2578" i="11"/>
  <c r="Q2575" i="11"/>
  <c r="J2618" i="11"/>
  <c r="Q2615" i="11"/>
  <c r="J2633" i="11"/>
  <c r="Q2630" i="11"/>
  <c r="J2688" i="11"/>
  <c r="Q2685" i="11"/>
  <c r="J2718" i="11"/>
  <c r="Q2715" i="11"/>
  <c r="J2748" i="11"/>
  <c r="Q2745" i="11"/>
  <c r="J2813" i="11"/>
  <c r="Q2810" i="11"/>
  <c r="J2828" i="11"/>
  <c r="Q2825" i="11"/>
  <c r="J2843" i="11"/>
  <c r="Q2840" i="11"/>
  <c r="J2928" i="11"/>
  <c r="Q2925" i="11"/>
  <c r="J2958" i="11"/>
  <c r="Q2955" i="11"/>
  <c r="J3073" i="11"/>
  <c r="Q3070" i="11"/>
  <c r="J3173" i="11"/>
  <c r="Q3170" i="11"/>
  <c r="J3118" i="11"/>
  <c r="Q3115" i="11"/>
  <c r="J3188" i="11"/>
  <c r="Q3185" i="11"/>
  <c r="J3318" i="11"/>
  <c r="Q3315" i="11"/>
  <c r="J3298" i="11"/>
  <c r="Q3295" i="11"/>
  <c r="J3278" i="11"/>
  <c r="Q3275" i="11"/>
  <c r="J3258" i="11"/>
  <c r="Q3255" i="11"/>
  <c r="J3238" i="11"/>
  <c r="Q3235" i="11"/>
  <c r="J3383" i="11"/>
  <c r="Q3380" i="11"/>
  <c r="J3363" i="11"/>
  <c r="Q3360" i="11"/>
  <c r="J3333" i="11"/>
  <c r="Q3330" i="11"/>
  <c r="J1933" i="11"/>
  <c r="Q1930" i="11"/>
  <c r="J1958" i="11"/>
  <c r="Q1955" i="11"/>
  <c r="J1993" i="11"/>
  <c r="Q1990" i="11"/>
  <c r="J2008" i="11"/>
  <c r="Q2005" i="11"/>
  <c r="J2043" i="11"/>
  <c r="Q2040" i="11"/>
  <c r="J2073" i="11"/>
  <c r="Q2070" i="11"/>
  <c r="J2098" i="11"/>
  <c r="Q2095" i="11"/>
  <c r="J2133" i="11"/>
  <c r="Q2130" i="11"/>
  <c r="J2183" i="11"/>
  <c r="Q2180" i="11"/>
  <c r="J2208" i="11"/>
  <c r="Q2205" i="11"/>
  <c r="J2243" i="11"/>
  <c r="Q2240" i="11"/>
  <c r="J2333" i="11"/>
  <c r="Q2330" i="11"/>
  <c r="J2353" i="11"/>
  <c r="Q2350" i="11"/>
  <c r="J2373" i="11"/>
  <c r="Q2370" i="11"/>
  <c r="J2403" i="11"/>
  <c r="Q2400" i="11"/>
  <c r="J2443" i="11"/>
  <c r="Q2440" i="11"/>
  <c r="J2458" i="11"/>
  <c r="Q2455" i="11"/>
  <c r="J2483" i="11"/>
  <c r="Q2480" i="11"/>
  <c r="J2503" i="11"/>
  <c r="Q2500" i="11"/>
  <c r="J2533" i="11"/>
  <c r="Q2530" i="11"/>
  <c r="J2553" i="11"/>
  <c r="Q2550" i="11"/>
  <c r="J2573" i="11"/>
  <c r="Q2570" i="11"/>
  <c r="J2593" i="11"/>
  <c r="Q2590" i="11"/>
  <c r="J2613" i="11"/>
  <c r="Q2610" i="11"/>
  <c r="J2808" i="11"/>
  <c r="Q2805" i="11"/>
  <c r="J923" i="11"/>
  <c r="Q920" i="11"/>
  <c r="Q895" i="11"/>
  <c r="J2923" i="11"/>
  <c r="Q2920" i="11"/>
  <c r="J3013" i="11"/>
  <c r="Q3010" i="11"/>
  <c r="J3048" i="11"/>
  <c r="Q3045" i="11"/>
  <c r="J3148" i="11"/>
  <c r="Q3145" i="11"/>
  <c r="J3108" i="11"/>
  <c r="Q3105" i="11"/>
  <c r="J3128" i="11"/>
  <c r="Q3125" i="11"/>
  <c r="J3313" i="11"/>
  <c r="Q3310" i="11"/>
  <c r="J3293" i="11"/>
  <c r="Q3290" i="11"/>
  <c r="J3273" i="11"/>
  <c r="Q3270" i="11"/>
  <c r="J3253" i="11"/>
  <c r="Q3250" i="11"/>
  <c r="J3233" i="11"/>
  <c r="Q3230" i="11"/>
  <c r="J3378" i="11"/>
  <c r="Q3375" i="11"/>
  <c r="J3358" i="11"/>
  <c r="Q3355" i="11"/>
  <c r="J3343" i="11"/>
  <c r="Q3340" i="11"/>
  <c r="J3398" i="11"/>
  <c r="Q3395" i="11"/>
  <c r="J1828" i="11"/>
  <c r="Q1825" i="11"/>
  <c r="J2083" i="11"/>
  <c r="Q2080" i="11"/>
  <c r="J2173" i="11"/>
  <c r="Q2170" i="11"/>
  <c r="J2163" i="11"/>
  <c r="Q2160" i="11"/>
  <c r="J2223" i="11"/>
  <c r="Q2220" i="11"/>
  <c r="J2253" i="11"/>
  <c r="Q2250" i="11"/>
  <c r="J2293" i="11"/>
  <c r="Q2290" i="11"/>
  <c r="J2393" i="11"/>
  <c r="Q2390" i="11"/>
  <c r="J2513" i="11"/>
  <c r="Q2510" i="11"/>
  <c r="J2653" i="11"/>
  <c r="Q2650" i="11"/>
  <c r="J2848" i="11"/>
  <c r="Q2845" i="11"/>
  <c r="J2998" i="11"/>
  <c r="Q2995" i="11"/>
  <c r="J3158" i="11"/>
  <c r="Q3155" i="11"/>
  <c r="J3213" i="11"/>
  <c r="Q3210" i="11"/>
  <c r="J3283" i="11"/>
  <c r="Q3280" i="11"/>
  <c r="J3388" i="11"/>
  <c r="Q3385" i="11"/>
  <c r="J2078" i="11"/>
  <c r="Q2075" i="11"/>
  <c r="J2158" i="11"/>
  <c r="Q2155" i="11"/>
  <c r="J2268" i="11"/>
  <c r="Q2265" i="11"/>
  <c r="J2488" i="11"/>
  <c r="Q2485" i="11"/>
  <c r="J2598" i="11"/>
  <c r="Q2595" i="11"/>
  <c r="J1928" i="11"/>
  <c r="Q1925" i="11"/>
  <c r="J1953" i="11"/>
  <c r="Q1950" i="11"/>
  <c r="J1973" i="11"/>
  <c r="Q1970" i="11"/>
  <c r="J1988" i="11"/>
  <c r="Q1985" i="11"/>
  <c r="J2178" i="11"/>
  <c r="Q2175" i="11"/>
  <c r="J2168" i="11"/>
  <c r="Q2165" i="11"/>
  <c r="J2203" i="11"/>
  <c r="Q2200" i="11"/>
  <c r="J2228" i="11"/>
  <c r="Q2225" i="11"/>
  <c r="J2308" i="11"/>
  <c r="Q2305" i="11"/>
  <c r="J2328" i="11"/>
  <c r="Q2325" i="11"/>
  <c r="J2348" i="11"/>
  <c r="Q2345" i="11"/>
  <c r="J2398" i="11"/>
  <c r="Q2395" i="11"/>
  <c r="J2418" i="11"/>
  <c r="Q2415" i="11"/>
  <c r="J2438" i="11"/>
  <c r="Q2435" i="11"/>
  <c r="J2478" i="11"/>
  <c r="Q2475" i="11"/>
  <c r="J2528" i="11"/>
  <c r="Q2525" i="11"/>
  <c r="J2568" i="11"/>
  <c r="Q2565" i="11"/>
  <c r="J2658" i="11"/>
  <c r="Q2655" i="11"/>
  <c r="J2673" i="11"/>
  <c r="Q2670" i="11"/>
  <c r="J2703" i="11"/>
  <c r="Q2700" i="11"/>
  <c r="J2733" i="11"/>
  <c r="Q2730" i="11"/>
  <c r="J2763" i="11"/>
  <c r="Q2760" i="11"/>
  <c r="J2868" i="11"/>
  <c r="Q2865" i="11"/>
  <c r="J2888" i="11"/>
  <c r="Q2885" i="11"/>
  <c r="J908" i="11"/>
  <c r="Q905" i="11"/>
  <c r="J918" i="11"/>
  <c r="Q915" i="11"/>
  <c r="J2903" i="11"/>
  <c r="Q2900" i="11"/>
  <c r="J2918" i="11"/>
  <c r="Q2915" i="11"/>
  <c r="J3043" i="11"/>
  <c r="Q3040" i="11"/>
  <c r="J3143" i="11"/>
  <c r="Q3140" i="11"/>
  <c r="J3103" i="11"/>
  <c r="Q3100" i="11"/>
  <c r="J3203" i="11"/>
  <c r="Q3200" i="11"/>
  <c r="J3308" i="11"/>
  <c r="Q3305" i="11"/>
  <c r="J3288" i="11"/>
  <c r="Q3285" i="11"/>
  <c r="J3268" i="11"/>
  <c r="Q3265" i="11"/>
  <c r="J3248" i="11"/>
  <c r="Q3245" i="11"/>
  <c r="J3228" i="11"/>
  <c r="Q3225" i="11"/>
  <c r="J3328" i="11"/>
  <c r="Q3325" i="11"/>
  <c r="J3373" i="11"/>
  <c r="Q3370" i="11"/>
  <c r="J3353" i="11"/>
  <c r="Q3350" i="11"/>
  <c r="J3338" i="11"/>
  <c r="Q3335" i="11"/>
  <c r="J925" i="11"/>
  <c r="J928" i="11" s="1"/>
  <c r="J608" i="11"/>
  <c r="J3223" i="11"/>
  <c r="H2933" i="11"/>
  <c r="H2873" i="11"/>
  <c r="H488" i="11"/>
  <c r="H2088" i="11"/>
  <c r="H683" i="11"/>
  <c r="H1978" i="11"/>
  <c r="H888" i="11"/>
  <c r="J3215" i="11"/>
  <c r="J3218" i="11" s="1"/>
  <c r="J3208" i="11"/>
  <c r="J3195" i="11"/>
  <c r="J3198" i="11" s="1"/>
  <c r="J3183" i="11"/>
  <c r="J3160" i="11"/>
  <c r="J3163" i="11" s="1"/>
  <c r="J3153" i="11"/>
  <c r="J3130" i="11"/>
  <c r="J3133" i="11" s="1"/>
  <c r="J3123" i="11"/>
  <c r="J3110" i="11"/>
  <c r="J3113" i="11" s="1"/>
  <c r="J3098" i="11"/>
  <c r="J3075" i="11"/>
  <c r="J3078" i="11" s="1"/>
  <c r="J3068" i="11"/>
  <c r="J3050" i="11"/>
  <c r="J3053" i="11" s="1"/>
  <c r="J3038" i="11"/>
  <c r="J3030" i="11"/>
  <c r="J3033" i="11" s="1"/>
  <c r="J3023" i="11"/>
  <c r="J3015" i="11"/>
  <c r="J3018" i="11" s="1"/>
  <c r="J3008" i="11"/>
  <c r="J3000" i="11"/>
  <c r="J3003" i="11" s="1"/>
  <c r="J2993" i="11"/>
  <c r="J2960" i="11"/>
  <c r="J2963" i="11" s="1"/>
  <c r="J2953" i="11"/>
  <c r="J2930" i="11"/>
  <c r="J2913" i="11"/>
  <c r="J2905" i="11"/>
  <c r="J2908" i="11" s="1"/>
  <c r="J2898" i="11"/>
  <c r="J2025" i="11"/>
  <c r="J2028" i="11" s="1"/>
  <c r="J898" i="11"/>
  <c r="J2890" i="11"/>
  <c r="J2893" i="11" s="1"/>
  <c r="J2878" i="11"/>
  <c r="J2870" i="11"/>
  <c r="J2858" i="11"/>
  <c r="J2850" i="11"/>
  <c r="J2853" i="11" s="1"/>
  <c r="J2838" i="11"/>
  <c r="J2830" i="11"/>
  <c r="J2833" i="11" s="1"/>
  <c r="J2823" i="11"/>
  <c r="J2815" i="11"/>
  <c r="J2818" i="11" s="1"/>
  <c r="J2803" i="11"/>
  <c r="J2765" i="11"/>
  <c r="J2768" i="11" s="1"/>
  <c r="J2758" i="11"/>
  <c r="J2750" i="11"/>
  <c r="J2753" i="11" s="1"/>
  <c r="J2743" i="11"/>
  <c r="J2735" i="11"/>
  <c r="J2738" i="11" s="1"/>
  <c r="J2728" i="11"/>
  <c r="J2720" i="11"/>
  <c r="J2723" i="11" s="1"/>
  <c r="J2713" i="11"/>
  <c r="J2705" i="11"/>
  <c r="J2708" i="11" s="1"/>
  <c r="J2698" i="11"/>
  <c r="J2690" i="11"/>
  <c r="J2693" i="11" s="1"/>
  <c r="J2683" i="11"/>
  <c r="J2675" i="11"/>
  <c r="J2678" i="11" s="1"/>
  <c r="J2668" i="11"/>
  <c r="J2660" i="11"/>
  <c r="J2663" i="11" s="1"/>
  <c r="J2648" i="11"/>
  <c r="J2640" i="11"/>
  <c r="J2643" i="11" s="1"/>
  <c r="J2628" i="11"/>
  <c r="J2620" i="11"/>
  <c r="J2623" i="11" s="1"/>
  <c r="J2608" i="11"/>
  <c r="J2600" i="11"/>
  <c r="J2603" i="11" s="1"/>
  <c r="J2588" i="11"/>
  <c r="J2580" i="11"/>
  <c r="J2583" i="11" s="1"/>
  <c r="J2563" i="11"/>
  <c r="J2555" i="11"/>
  <c r="J2558" i="11" s="1"/>
  <c r="J2548" i="11"/>
  <c r="J2540" i="11"/>
  <c r="J2543" i="11" s="1"/>
  <c r="J2523" i="11"/>
  <c r="J2515" i="11"/>
  <c r="J2518" i="11" s="1"/>
  <c r="J2498" i="11"/>
  <c r="J2490" i="11"/>
  <c r="J2493" i="11" s="1"/>
  <c r="J2468" i="11"/>
  <c r="J2460" i="11"/>
  <c r="J2463" i="11" s="1"/>
  <c r="J2453" i="11"/>
  <c r="J2445" i="11"/>
  <c r="J2448" i="11" s="1"/>
  <c r="J2428" i="11"/>
  <c r="J2420" i="11"/>
  <c r="J2423" i="11" s="1"/>
  <c r="J2413" i="11"/>
  <c r="J2405" i="11"/>
  <c r="J2408" i="11" s="1"/>
  <c r="J2388" i="11"/>
  <c r="J2380" i="11"/>
  <c r="J2383" i="11" s="1"/>
  <c r="J2368" i="11"/>
  <c r="J2360" i="11"/>
  <c r="J2363" i="11" s="1"/>
  <c r="J2343" i="11"/>
  <c r="J2185" i="11"/>
  <c r="J2188" i="11" s="1"/>
  <c r="J2335" i="11"/>
  <c r="J2338" i="11" s="1"/>
  <c r="J2318" i="11"/>
  <c r="J2310" i="11"/>
  <c r="J2313" i="11" s="1"/>
  <c r="J2303" i="11"/>
  <c r="J2295" i="11"/>
  <c r="J2298" i="11" s="1"/>
  <c r="J2283" i="11"/>
  <c r="J2275" i="11"/>
  <c r="J2278" i="11" s="1"/>
  <c r="J2263" i="11"/>
  <c r="J2255" i="11"/>
  <c r="J2258" i="11" s="1"/>
  <c r="J2238" i="11"/>
  <c r="J2230" i="11"/>
  <c r="J2233" i="11" s="1"/>
  <c r="J2218" i="11"/>
  <c r="J2210" i="11"/>
  <c r="J2213" i="11" s="1"/>
  <c r="J2193" i="11"/>
  <c r="J1975" i="11"/>
  <c r="J2010" i="11"/>
  <c r="J2013" i="11" s="1"/>
  <c r="J2153" i="11"/>
  <c r="J2145" i="11"/>
  <c r="J2148" i="11" s="1"/>
  <c r="J2128" i="11"/>
  <c r="J2120" i="11"/>
  <c r="J2123" i="11" s="1"/>
  <c r="J2113" i="11"/>
  <c r="J2105" i="11"/>
  <c r="J2108" i="11" s="1"/>
  <c r="J2093" i="11"/>
  <c r="J2085" i="11"/>
  <c r="J2068" i="11"/>
  <c r="J2060" i="11"/>
  <c r="J2063" i="11" s="1"/>
  <c r="J2053" i="11"/>
  <c r="J2045" i="11"/>
  <c r="J2048" i="11" s="1"/>
  <c r="J2038" i="11"/>
  <c r="J1995" i="11"/>
  <c r="J1998" i="11" s="1"/>
  <c r="J2018" i="11"/>
  <c r="J2003" i="11"/>
  <c r="J1983" i="11"/>
  <c r="J1935" i="11"/>
  <c r="J1938" i="11" s="1"/>
  <c r="J1968" i="11"/>
  <c r="J1960" i="11"/>
  <c r="J1963" i="11" s="1"/>
  <c r="J1943" i="11"/>
  <c r="J1923" i="11"/>
  <c r="J1830" i="11"/>
  <c r="J1833" i="11" s="1"/>
  <c r="J1823" i="11"/>
  <c r="J2933" i="11" l="1"/>
  <c r="J2873" i="11"/>
  <c r="J488" i="11"/>
  <c r="J2088" i="11"/>
  <c r="J683" i="11"/>
  <c r="J1978" i="11"/>
  <c r="J888" i="11"/>
  <c r="I1645" i="11"/>
  <c r="H1646" i="11"/>
  <c r="I1646" i="11"/>
  <c r="H1647" i="11"/>
  <c r="I1647" i="11"/>
  <c r="G1646" i="11"/>
  <c r="G1647" i="11"/>
  <c r="G1645" i="11"/>
  <c r="G1648" i="11" l="1"/>
  <c r="I1648" i="11"/>
  <c r="I3093" i="11"/>
  <c r="G3093" i="11"/>
  <c r="J3092" i="11"/>
  <c r="J3091" i="11"/>
  <c r="I3088" i="11"/>
  <c r="G3088" i="11"/>
  <c r="J3087" i="11"/>
  <c r="J3086" i="11"/>
  <c r="I3083" i="11"/>
  <c r="G3083" i="11"/>
  <c r="J3082" i="11"/>
  <c r="J3081" i="11"/>
  <c r="I3063" i="11"/>
  <c r="G3063" i="11"/>
  <c r="J3062" i="11"/>
  <c r="J3061" i="11"/>
  <c r="I3058" i="11"/>
  <c r="G3058" i="11"/>
  <c r="J3057" i="11"/>
  <c r="J3056" i="11"/>
  <c r="I2988" i="11"/>
  <c r="G2988" i="11"/>
  <c r="J2987" i="11"/>
  <c r="J2986" i="11"/>
  <c r="I2983" i="11"/>
  <c r="G2983" i="11"/>
  <c r="J2982" i="11"/>
  <c r="J2981" i="11"/>
  <c r="I2978" i="11"/>
  <c r="G2978" i="11"/>
  <c r="J2977" i="11"/>
  <c r="J2976" i="11"/>
  <c r="I2973" i="11"/>
  <c r="G2973" i="11"/>
  <c r="J2972" i="11"/>
  <c r="J2971" i="11"/>
  <c r="I2968" i="11"/>
  <c r="G2968" i="11"/>
  <c r="J2967" i="11"/>
  <c r="J2966" i="11"/>
  <c r="I2948" i="11"/>
  <c r="G2948" i="11"/>
  <c r="J2947" i="11"/>
  <c r="J2946" i="11"/>
  <c r="I2943" i="11"/>
  <c r="G2943" i="11"/>
  <c r="J2942" i="11"/>
  <c r="J2941" i="11"/>
  <c r="H2943" i="11"/>
  <c r="I2938" i="11"/>
  <c r="G2938" i="11"/>
  <c r="J2937" i="11"/>
  <c r="J2936" i="11"/>
  <c r="I2798" i="11"/>
  <c r="G2798" i="11"/>
  <c r="J2797" i="11"/>
  <c r="J2796" i="11"/>
  <c r="H2795" i="11"/>
  <c r="I2793" i="11"/>
  <c r="G2793" i="11"/>
  <c r="J2792" i="11"/>
  <c r="J2791" i="11"/>
  <c r="H2790" i="11"/>
  <c r="I2788" i="11"/>
  <c r="G2788" i="11"/>
  <c r="J2787" i="11"/>
  <c r="J2786" i="11"/>
  <c r="H2785" i="11"/>
  <c r="O2785" i="11" s="1"/>
  <c r="I2783" i="11"/>
  <c r="G2783" i="11"/>
  <c r="J2782" i="11"/>
  <c r="J2781" i="11"/>
  <c r="H2780" i="11"/>
  <c r="I2778" i="11"/>
  <c r="G2778" i="11"/>
  <c r="J2777" i="11"/>
  <c r="J2776" i="11"/>
  <c r="H2775" i="11"/>
  <c r="I2773" i="11"/>
  <c r="G2773" i="11"/>
  <c r="J2772" i="11"/>
  <c r="J2771" i="11"/>
  <c r="H2770" i="11"/>
  <c r="O2770" i="11" s="1"/>
  <c r="I2033" i="11"/>
  <c r="G2033" i="11"/>
  <c r="J2032" i="11"/>
  <c r="J2031" i="11"/>
  <c r="H2030" i="11"/>
  <c r="I1918" i="11"/>
  <c r="G1918" i="11"/>
  <c r="J1917" i="11"/>
  <c r="J1916" i="11"/>
  <c r="H1915" i="11"/>
  <c r="O1915" i="11" s="1"/>
  <c r="I1913" i="11"/>
  <c r="G1913" i="11"/>
  <c r="J1912" i="11"/>
  <c r="J1911" i="11"/>
  <c r="H1913" i="11"/>
  <c r="I1908" i="11"/>
  <c r="G1908" i="11"/>
  <c r="J1907" i="11"/>
  <c r="J1906" i="11"/>
  <c r="H1905" i="11"/>
  <c r="I1903" i="11"/>
  <c r="G1903" i="11"/>
  <c r="J1902" i="11"/>
  <c r="J1901" i="11"/>
  <c r="H1900" i="11"/>
  <c r="I1898" i="11"/>
  <c r="G1898" i="11"/>
  <c r="J1897" i="11"/>
  <c r="J1896" i="11"/>
  <c r="H1895" i="11"/>
  <c r="O1895" i="11" s="1"/>
  <c r="I1893" i="11"/>
  <c r="G1893" i="11"/>
  <c r="J1892" i="11"/>
  <c r="J1891" i="11"/>
  <c r="H1890" i="11"/>
  <c r="I1888" i="11"/>
  <c r="G1888" i="11"/>
  <c r="J1887" i="11"/>
  <c r="J1886" i="11"/>
  <c r="H1885" i="11"/>
  <c r="O1885" i="11" s="1"/>
  <c r="I1883" i="11"/>
  <c r="G1883" i="11"/>
  <c r="J1882" i="11"/>
  <c r="J1881" i="11"/>
  <c r="H1880" i="11"/>
  <c r="I1878" i="11"/>
  <c r="G1878" i="11"/>
  <c r="J1877" i="11"/>
  <c r="J1876" i="11"/>
  <c r="H1875" i="11"/>
  <c r="I1873" i="11"/>
  <c r="G1873" i="11"/>
  <c r="J1872" i="11"/>
  <c r="J1871" i="11"/>
  <c r="H1870" i="11"/>
  <c r="I1868" i="11"/>
  <c r="G1868" i="11"/>
  <c r="J1867" i="11"/>
  <c r="J1866" i="11"/>
  <c r="I1863" i="11"/>
  <c r="G1863" i="11"/>
  <c r="J1862" i="11"/>
  <c r="J1861" i="11"/>
  <c r="H1860" i="11"/>
  <c r="I1858" i="11"/>
  <c r="G1858" i="11"/>
  <c r="J1857" i="11"/>
  <c r="J1856" i="11"/>
  <c r="H1855" i="11"/>
  <c r="I1853" i="11"/>
  <c r="G1853" i="11"/>
  <c r="J1852" i="11"/>
  <c r="J1851" i="11"/>
  <c r="H1850" i="11"/>
  <c r="I1848" i="11"/>
  <c r="G1848" i="11"/>
  <c r="J1847" i="11"/>
  <c r="J1846" i="11"/>
  <c r="H1845" i="11"/>
  <c r="O1845" i="11" s="1"/>
  <c r="I1843" i="11"/>
  <c r="G1843" i="11"/>
  <c r="J1842" i="11"/>
  <c r="J1841" i="11"/>
  <c r="H1840" i="11"/>
  <c r="I1838" i="11"/>
  <c r="G1838" i="11"/>
  <c r="J1837" i="11"/>
  <c r="J1836" i="11"/>
  <c r="H1835" i="11"/>
  <c r="I1813" i="11"/>
  <c r="G1813" i="11"/>
  <c r="J1812" i="11"/>
  <c r="J1811" i="11"/>
  <c r="H1810" i="11"/>
  <c r="I1808" i="11"/>
  <c r="G1808" i="11"/>
  <c r="J1807" i="11"/>
  <c r="J1806" i="11"/>
  <c r="H1805" i="11"/>
  <c r="I1803" i="11"/>
  <c r="G1803" i="11"/>
  <c r="J1802" i="11"/>
  <c r="J1801" i="11"/>
  <c r="H1800" i="11"/>
  <c r="I1798" i="11"/>
  <c r="G1798" i="11"/>
  <c r="J1797" i="11"/>
  <c r="J1796" i="11"/>
  <c r="H1795" i="11"/>
  <c r="O1795" i="11" s="1"/>
  <c r="I1793" i="11"/>
  <c r="G1793" i="11"/>
  <c r="J1792" i="11"/>
  <c r="J1791" i="11"/>
  <c r="H1790" i="11"/>
  <c r="I1788" i="11"/>
  <c r="G1788" i="11"/>
  <c r="J1787" i="11"/>
  <c r="J1786" i="11"/>
  <c r="H1785" i="11"/>
  <c r="I1783" i="11"/>
  <c r="G1783" i="11"/>
  <c r="J1782" i="11"/>
  <c r="J1781" i="11"/>
  <c r="H1780" i="11"/>
  <c r="I1778" i="11"/>
  <c r="G1778" i="11"/>
  <c r="J1777" i="11"/>
  <c r="J1776" i="11"/>
  <c r="H1775" i="11"/>
  <c r="O1775" i="11" s="1"/>
  <c r="I1773" i="11"/>
  <c r="G1773" i="11"/>
  <c r="J1772" i="11"/>
  <c r="J1771" i="11"/>
  <c r="H1770" i="11"/>
  <c r="I1768" i="11"/>
  <c r="G1768" i="11"/>
  <c r="J1767" i="11"/>
  <c r="J1766" i="11"/>
  <c r="H1765" i="11"/>
  <c r="I1758" i="11"/>
  <c r="G1758" i="11"/>
  <c r="J1757" i="11"/>
  <c r="J1756" i="11"/>
  <c r="H1755" i="11"/>
  <c r="I1753" i="11"/>
  <c r="G1753" i="11"/>
  <c r="J1752" i="11"/>
  <c r="J1751" i="11"/>
  <c r="H1750" i="11"/>
  <c r="I1748" i="11"/>
  <c r="G1748" i="11"/>
  <c r="J1747" i="11"/>
  <c r="J1746" i="11"/>
  <c r="H1745" i="11"/>
  <c r="O1745" i="11" s="1"/>
  <c r="I1743" i="11"/>
  <c r="G1743" i="11"/>
  <c r="J1742" i="11"/>
  <c r="J1741" i="11"/>
  <c r="H1740" i="11"/>
  <c r="I1738" i="11"/>
  <c r="G1738" i="11"/>
  <c r="J1737" i="11"/>
  <c r="J1736" i="11"/>
  <c r="H1735" i="11"/>
  <c r="I1733" i="11"/>
  <c r="G1733" i="11"/>
  <c r="J1732" i="11"/>
  <c r="J1731" i="11"/>
  <c r="H1730" i="11"/>
  <c r="I1728" i="11"/>
  <c r="G1728" i="11"/>
  <c r="J1727" i="11"/>
  <c r="J1726" i="11"/>
  <c r="H1725" i="11"/>
  <c r="O1725" i="11" s="1"/>
  <c r="I1723" i="11"/>
  <c r="G1723" i="11"/>
  <c r="J1722" i="11"/>
  <c r="J1721" i="11"/>
  <c r="H1720" i="11"/>
  <c r="I1718" i="11"/>
  <c r="G1718" i="11"/>
  <c r="J1717" i="11"/>
  <c r="J1716" i="11"/>
  <c r="H1715" i="11"/>
  <c r="I1713" i="11"/>
  <c r="G1713" i="11"/>
  <c r="J1712" i="11"/>
  <c r="J1711" i="11"/>
  <c r="H1710" i="11"/>
  <c r="I1708" i="11"/>
  <c r="G1708" i="11"/>
  <c r="J1707" i="11"/>
  <c r="J1706" i="11"/>
  <c r="H1705" i="11"/>
  <c r="I1703" i="11"/>
  <c r="G1703" i="11"/>
  <c r="J1702" i="11"/>
  <c r="J1701" i="11"/>
  <c r="H1700" i="11"/>
  <c r="O1700" i="11" s="1"/>
  <c r="I1698" i="11"/>
  <c r="G1698" i="11"/>
  <c r="J1697" i="11"/>
  <c r="J1696" i="11"/>
  <c r="H1695" i="11"/>
  <c r="I1693" i="11"/>
  <c r="G1693" i="11"/>
  <c r="J1692" i="11"/>
  <c r="J1691" i="11"/>
  <c r="H1690" i="11"/>
  <c r="I1688" i="11"/>
  <c r="G1688" i="11"/>
  <c r="J1687" i="11"/>
  <c r="J1686" i="11"/>
  <c r="H1685" i="11"/>
  <c r="I1683" i="11"/>
  <c r="G1683" i="11"/>
  <c r="J1682" i="11"/>
  <c r="J1681" i="11"/>
  <c r="H1680" i="11"/>
  <c r="O1680" i="11" s="1"/>
  <c r="I1678" i="11"/>
  <c r="G1678" i="11"/>
  <c r="J1677" i="11"/>
  <c r="J1676" i="11"/>
  <c r="H1675" i="11"/>
  <c r="I1673" i="11"/>
  <c r="G1673" i="11"/>
  <c r="J1672" i="11"/>
  <c r="J1671" i="11"/>
  <c r="H1670" i="11"/>
  <c r="I1668" i="11"/>
  <c r="G1668" i="11"/>
  <c r="J1667" i="11"/>
  <c r="J1666" i="11"/>
  <c r="H1665" i="11"/>
  <c r="I1663" i="11"/>
  <c r="G1663" i="11"/>
  <c r="J1662" i="11"/>
  <c r="J1661" i="11"/>
  <c r="H1660" i="11"/>
  <c r="O1660" i="11" s="1"/>
  <c r="I1658" i="11"/>
  <c r="G1658" i="11"/>
  <c r="J1657" i="11"/>
  <c r="J1656" i="11"/>
  <c r="H1655" i="11"/>
  <c r="I1653" i="11"/>
  <c r="G1653" i="11"/>
  <c r="J1652" i="11"/>
  <c r="J1651" i="11"/>
  <c r="H1650" i="11"/>
  <c r="G1643" i="11"/>
  <c r="G1638" i="11"/>
  <c r="G1633" i="11"/>
  <c r="I1628" i="11"/>
  <c r="G1628" i="11"/>
  <c r="J1627" i="11"/>
  <c r="J1626" i="11"/>
  <c r="I1623" i="11"/>
  <c r="G1623" i="11"/>
  <c r="J1622" i="11"/>
  <c r="J1621" i="11"/>
  <c r="H1620" i="11"/>
  <c r="I1618" i="11"/>
  <c r="G1618" i="11"/>
  <c r="J1617" i="11"/>
  <c r="J1616" i="11"/>
  <c r="H1615" i="11"/>
  <c r="O1615" i="11" s="1"/>
  <c r="I1613" i="11"/>
  <c r="G1613" i="11"/>
  <c r="J1612" i="11"/>
  <c r="J1611" i="11"/>
  <c r="H1613" i="11"/>
  <c r="I1608" i="11"/>
  <c r="G1608" i="11"/>
  <c r="J1607" i="11"/>
  <c r="J1606" i="11"/>
  <c r="H1605" i="11"/>
  <c r="I1603" i="11"/>
  <c r="G1603" i="11"/>
  <c r="J1602" i="11"/>
  <c r="J1601" i="11"/>
  <c r="H1600" i="11"/>
  <c r="I1598" i="11"/>
  <c r="G1598" i="11"/>
  <c r="J1597" i="11"/>
  <c r="J1596" i="11"/>
  <c r="H1595" i="11"/>
  <c r="O1595" i="11" s="1"/>
  <c r="I1593" i="11"/>
  <c r="G1593" i="11"/>
  <c r="J1592" i="11"/>
  <c r="J1591" i="11"/>
  <c r="H1590" i="11"/>
  <c r="I1588" i="11"/>
  <c r="G1588" i="11"/>
  <c r="J1587" i="11"/>
  <c r="J1586" i="11"/>
  <c r="H1585" i="11"/>
  <c r="I1583" i="11"/>
  <c r="G1583" i="11"/>
  <c r="J1582" i="11"/>
  <c r="J1581" i="11"/>
  <c r="H1580" i="11"/>
  <c r="I1578" i="11"/>
  <c r="G1578" i="11"/>
  <c r="J1577" i="11"/>
  <c r="J1576" i="11"/>
  <c r="H1575" i="11"/>
  <c r="O1575" i="11" s="1"/>
  <c r="I1573" i="11"/>
  <c r="G1573" i="11"/>
  <c r="J1572" i="11"/>
  <c r="J1571" i="11"/>
  <c r="H1570" i="11"/>
  <c r="I1568" i="11"/>
  <c r="G1568" i="11"/>
  <c r="J1567" i="11"/>
  <c r="J1566" i="11"/>
  <c r="H1565" i="11"/>
  <c r="I1563" i="11"/>
  <c r="G1563" i="11"/>
  <c r="J1562" i="11"/>
  <c r="J1561" i="11"/>
  <c r="H1560" i="11"/>
  <c r="I1558" i="11"/>
  <c r="G1558" i="11"/>
  <c r="J1557" i="11"/>
  <c r="J1556" i="11"/>
  <c r="H1555" i="11"/>
  <c r="O1555" i="11" s="1"/>
  <c r="I1553" i="11"/>
  <c r="G1553" i="11"/>
  <c r="J1552" i="11"/>
  <c r="J1551" i="11"/>
  <c r="H1550" i="11"/>
  <c r="I1548" i="11"/>
  <c r="G1548" i="11"/>
  <c r="J1547" i="11"/>
  <c r="J1546" i="11"/>
  <c r="H1545" i="11"/>
  <c r="I1543" i="11"/>
  <c r="G1543" i="11"/>
  <c r="J1542" i="11"/>
  <c r="J1541" i="11"/>
  <c r="H1540" i="11"/>
  <c r="I1538" i="11"/>
  <c r="G1538" i="11"/>
  <c r="J1537" i="11"/>
  <c r="J1536" i="11"/>
  <c r="H1535" i="11"/>
  <c r="O1535" i="11" s="1"/>
  <c r="I1533" i="11"/>
  <c r="G1533" i="11"/>
  <c r="J1532" i="11"/>
  <c r="J1531" i="11"/>
  <c r="H1533" i="11"/>
  <c r="I1528" i="11"/>
  <c r="G1528" i="11"/>
  <c r="J1527" i="11"/>
  <c r="J1526" i="11"/>
  <c r="H1525" i="11"/>
  <c r="I1523" i="11"/>
  <c r="G1523" i="11"/>
  <c r="J1522" i="11"/>
  <c r="J1521" i="11"/>
  <c r="H1520" i="11"/>
  <c r="I1518" i="11"/>
  <c r="G1518" i="11"/>
  <c r="J1517" i="11"/>
  <c r="J1516" i="11"/>
  <c r="H1515" i="11"/>
  <c r="I1513" i="11"/>
  <c r="G1513" i="11"/>
  <c r="J1512" i="11"/>
  <c r="J1511" i="11"/>
  <c r="H1510" i="11"/>
  <c r="O1510" i="11" s="1"/>
  <c r="I1508" i="11"/>
  <c r="G1508" i="11"/>
  <c r="J1507" i="11"/>
  <c r="J1506" i="11"/>
  <c r="H1505" i="11"/>
  <c r="I1503" i="11"/>
  <c r="G1503" i="11"/>
  <c r="J1502" i="11"/>
  <c r="J1501" i="11"/>
  <c r="H1500" i="11"/>
  <c r="I1498" i="11"/>
  <c r="G1498" i="11"/>
  <c r="J1497" i="11"/>
  <c r="J1496" i="11"/>
  <c r="H1495" i="11"/>
  <c r="I1493" i="11"/>
  <c r="G1493" i="11"/>
  <c r="J1492" i="11"/>
  <c r="J1491" i="11"/>
  <c r="H1490" i="11"/>
  <c r="I1488" i="11"/>
  <c r="G1488" i="11"/>
  <c r="J1487" i="11"/>
  <c r="J1486" i="11"/>
  <c r="H1485" i="11"/>
  <c r="I1483" i="11"/>
  <c r="G1483" i="11"/>
  <c r="J1482" i="11"/>
  <c r="J1481" i="11"/>
  <c r="H1480" i="11"/>
  <c r="I1478" i="11"/>
  <c r="G1478" i="11"/>
  <c r="J1477" i="11"/>
  <c r="J1476" i="11"/>
  <c r="H1475" i="11"/>
  <c r="I1473" i="11"/>
  <c r="G1473" i="11"/>
  <c r="J1472" i="11"/>
  <c r="J1471" i="11"/>
  <c r="H1470" i="11"/>
  <c r="O1470" i="11" s="1"/>
  <c r="I1468" i="11"/>
  <c r="G1468" i="11"/>
  <c r="J1467" i="11"/>
  <c r="J1466" i="11"/>
  <c r="H1465" i="11"/>
  <c r="I1463" i="11"/>
  <c r="G1463" i="11"/>
  <c r="J1462" i="11"/>
  <c r="J1461" i="11"/>
  <c r="H1460" i="11"/>
  <c r="I1458" i="11"/>
  <c r="G1458" i="11"/>
  <c r="J1457" i="11"/>
  <c r="J1456" i="11"/>
  <c r="H1455" i="11"/>
  <c r="I1453" i="11"/>
  <c r="G1453" i="11"/>
  <c r="J1452" i="11"/>
  <c r="J1451" i="11"/>
  <c r="H1453" i="11"/>
  <c r="I1448" i="11"/>
  <c r="G1448" i="11"/>
  <c r="J1447" i="11"/>
  <c r="J1446" i="11"/>
  <c r="H1445" i="11"/>
  <c r="I1443" i="11"/>
  <c r="G1443" i="11"/>
  <c r="J1442" i="11"/>
  <c r="J1441" i="11"/>
  <c r="H1440" i="11"/>
  <c r="I1438" i="11"/>
  <c r="G1438" i="11"/>
  <c r="J1437" i="11"/>
  <c r="J1436" i="11"/>
  <c r="H1435" i="11"/>
  <c r="I1433" i="11"/>
  <c r="G1433" i="11"/>
  <c r="J1432" i="11"/>
  <c r="J1431" i="11"/>
  <c r="H1430" i="11"/>
  <c r="I1428" i="11"/>
  <c r="G1428" i="11"/>
  <c r="J1427" i="11"/>
  <c r="J1426" i="11"/>
  <c r="H1428" i="11"/>
  <c r="I1423" i="11"/>
  <c r="G1423" i="11"/>
  <c r="J1422" i="11"/>
  <c r="J1421" i="11"/>
  <c r="H1420" i="11"/>
  <c r="I1418" i="11"/>
  <c r="G1418" i="11"/>
  <c r="J1417" i="11"/>
  <c r="J1416" i="11"/>
  <c r="H1415" i="11"/>
  <c r="I1413" i="11"/>
  <c r="G1413" i="11"/>
  <c r="J1412" i="11"/>
  <c r="J1411" i="11"/>
  <c r="H1410" i="11"/>
  <c r="I1408" i="11"/>
  <c r="G1408" i="11"/>
  <c r="J1407" i="11"/>
  <c r="J1406" i="11"/>
  <c r="H1405" i="11"/>
  <c r="I1403" i="11"/>
  <c r="G1403" i="11"/>
  <c r="J1402" i="11"/>
  <c r="J1401" i="11"/>
  <c r="H1400" i="11"/>
  <c r="I1398" i="11"/>
  <c r="G1398" i="11"/>
  <c r="J1397" i="11"/>
  <c r="J1396" i="11"/>
  <c r="H1395" i="11"/>
  <c r="I1393" i="11"/>
  <c r="G1393" i="11"/>
  <c r="J1392" i="11"/>
  <c r="J1391" i="11"/>
  <c r="H1390" i="11"/>
  <c r="I1388" i="11"/>
  <c r="G1388" i="11"/>
  <c r="J1387" i="11"/>
  <c r="J1386" i="11"/>
  <c r="H1385" i="11"/>
  <c r="I1383" i="11"/>
  <c r="G1383" i="11"/>
  <c r="J1382" i="11"/>
  <c r="J1381" i="11"/>
  <c r="H1380" i="11"/>
  <c r="I1378" i="11"/>
  <c r="G1378" i="11"/>
  <c r="J1377" i="11"/>
  <c r="J1376" i="11"/>
  <c r="H1375" i="11"/>
  <c r="I1373" i="11"/>
  <c r="G1373" i="11"/>
  <c r="J1372" i="11"/>
  <c r="J1371" i="11"/>
  <c r="H1370" i="11"/>
  <c r="I1368" i="11"/>
  <c r="G1368" i="11"/>
  <c r="J1367" i="11"/>
  <c r="J1366" i="11"/>
  <c r="H1365" i="11"/>
  <c r="I1363" i="11"/>
  <c r="G1363" i="11"/>
  <c r="J1362" i="11"/>
  <c r="J1361" i="11"/>
  <c r="H1360" i="11"/>
  <c r="I1358" i="11"/>
  <c r="G1358" i="11"/>
  <c r="J1357" i="11"/>
  <c r="J1356" i="11"/>
  <c r="H1355" i="11"/>
  <c r="I1353" i="11"/>
  <c r="G1353" i="11"/>
  <c r="J1352" i="11"/>
  <c r="J1351" i="11"/>
  <c r="H1350" i="11"/>
  <c r="I1348" i="11"/>
  <c r="G1348" i="11"/>
  <c r="J1347" i="11"/>
  <c r="J1346" i="11"/>
  <c r="H1345" i="11"/>
  <c r="I1343" i="11"/>
  <c r="G1343" i="11"/>
  <c r="J1342" i="11"/>
  <c r="J1341" i="11"/>
  <c r="H1343" i="11"/>
  <c r="I1338" i="11"/>
  <c r="G1338" i="11"/>
  <c r="J1337" i="11"/>
  <c r="J1336" i="11"/>
  <c r="H1335" i="11"/>
  <c r="I1333" i="11"/>
  <c r="G1333" i="11"/>
  <c r="J1332" i="11"/>
  <c r="J1331" i="11"/>
  <c r="H1330" i="11"/>
  <c r="I1328" i="11"/>
  <c r="G1328" i="11"/>
  <c r="J1327" i="11"/>
  <c r="J1326" i="11"/>
  <c r="H1325" i="11"/>
  <c r="I1323" i="11"/>
  <c r="G1323" i="11"/>
  <c r="J1322" i="11"/>
  <c r="J1321" i="11"/>
  <c r="H1320" i="11"/>
  <c r="I1318" i="11"/>
  <c r="G1318" i="11"/>
  <c r="J1317" i="11"/>
  <c r="J1316" i="11"/>
  <c r="H1315" i="11"/>
  <c r="I1313" i="11"/>
  <c r="G1313" i="11"/>
  <c r="J1312" i="11"/>
  <c r="J1311" i="11"/>
  <c r="H1310" i="11"/>
  <c r="I1308" i="11"/>
  <c r="G1308" i="11"/>
  <c r="J1307" i="11"/>
  <c r="J1306" i="11"/>
  <c r="H1305" i="11"/>
  <c r="I1303" i="11"/>
  <c r="G1303" i="11"/>
  <c r="J1302" i="11"/>
  <c r="J1301" i="11"/>
  <c r="H1300" i="11"/>
  <c r="I1298" i="11"/>
  <c r="G1298" i="11"/>
  <c r="J1297" i="11"/>
  <c r="J1296" i="11"/>
  <c r="H1295" i="11"/>
  <c r="I1293" i="11"/>
  <c r="G1293" i="11"/>
  <c r="J1292" i="11"/>
  <c r="J1291" i="11"/>
  <c r="H1290" i="11"/>
  <c r="I1288" i="11"/>
  <c r="G1288" i="11"/>
  <c r="J1287" i="11"/>
  <c r="J1286" i="11"/>
  <c r="H1285" i="11"/>
  <c r="I1283" i="11"/>
  <c r="G1283" i="11"/>
  <c r="J1282" i="11"/>
  <c r="J1281" i="11"/>
  <c r="H1280" i="11"/>
  <c r="I1278" i="11"/>
  <c r="G1278" i="11"/>
  <c r="J1277" i="11"/>
  <c r="J1276" i="11"/>
  <c r="H1275" i="11"/>
  <c r="I1273" i="11"/>
  <c r="G1273" i="11"/>
  <c r="J1272" i="11"/>
  <c r="J1271" i="11"/>
  <c r="H1270" i="11"/>
  <c r="I1268" i="11"/>
  <c r="G1268" i="11"/>
  <c r="J1267" i="11"/>
  <c r="J1266" i="11"/>
  <c r="H1265" i="11"/>
  <c r="I1263" i="11"/>
  <c r="G1263" i="11"/>
  <c r="J1262" i="11"/>
  <c r="J1261" i="11"/>
  <c r="H1260" i="11"/>
  <c r="I1258" i="11"/>
  <c r="G1258" i="11"/>
  <c r="J1257" i="11"/>
  <c r="J1256" i="11"/>
  <c r="H1255" i="11"/>
  <c r="I1253" i="11"/>
  <c r="G1253" i="11"/>
  <c r="J1252" i="11"/>
  <c r="J1251" i="11"/>
  <c r="H1250" i="11"/>
  <c r="I1248" i="11"/>
  <c r="G1248" i="11"/>
  <c r="J1247" i="11"/>
  <c r="J1246" i="11"/>
  <c r="H1248" i="11"/>
  <c r="I1243" i="11"/>
  <c r="G1243" i="11"/>
  <c r="J1242" i="11"/>
  <c r="J1241" i="11"/>
  <c r="H1240" i="11"/>
  <c r="I1238" i="11"/>
  <c r="G1238" i="11"/>
  <c r="J1237" i="11"/>
  <c r="J1236" i="11"/>
  <c r="H1235" i="11"/>
  <c r="I1233" i="11"/>
  <c r="G1233" i="11"/>
  <c r="J1232" i="11"/>
  <c r="J1231" i="11"/>
  <c r="H1230" i="11"/>
  <c r="J1226" i="11"/>
  <c r="J3491" i="11" s="1"/>
  <c r="J1227" i="11"/>
  <c r="H1225" i="11"/>
  <c r="G1228" i="11"/>
  <c r="D158" i="16"/>
  <c r="G10" i="15"/>
  <c r="I5" i="15" s="1"/>
  <c r="A5" i="14"/>
  <c r="A1" i="13"/>
  <c r="D158" i="12"/>
  <c r="A1" i="11"/>
  <c r="D155" i="10"/>
  <c r="D156" i="8"/>
  <c r="A1" i="7"/>
  <c r="D158" i="6"/>
  <c r="C8" i="5"/>
  <c r="A2" i="7"/>
  <c r="D156" i="4"/>
  <c r="A6" i="2"/>
  <c r="H1288" i="11" l="1"/>
  <c r="O1285" i="11"/>
  <c r="H1308" i="11"/>
  <c r="O1305" i="11"/>
  <c r="H1328" i="11"/>
  <c r="O1325" i="11"/>
  <c r="H1348" i="11"/>
  <c r="O1345" i="11"/>
  <c r="J1365" i="11"/>
  <c r="Q1365" i="11" s="1"/>
  <c r="O1365" i="11"/>
  <c r="H1388" i="11"/>
  <c r="O1385" i="11"/>
  <c r="H1468" i="11"/>
  <c r="O1465" i="11"/>
  <c r="H1488" i="11"/>
  <c r="O1485" i="11"/>
  <c r="J1505" i="11"/>
  <c r="Q1505" i="11" s="1"/>
  <c r="O1505" i="11"/>
  <c r="H1548" i="11"/>
  <c r="O1545" i="11"/>
  <c r="H1588" i="11"/>
  <c r="O1585" i="11"/>
  <c r="H1658" i="11"/>
  <c r="O1655" i="11"/>
  <c r="J1675" i="11"/>
  <c r="Q1675" i="11" s="1"/>
  <c r="O1675" i="11"/>
  <c r="H1698" i="11"/>
  <c r="O1695" i="11"/>
  <c r="H1718" i="11"/>
  <c r="O1715" i="11"/>
  <c r="H1738" i="11"/>
  <c r="O1735" i="11"/>
  <c r="H1758" i="11"/>
  <c r="O1755" i="11"/>
  <c r="H1783" i="11"/>
  <c r="O1780" i="11"/>
  <c r="J1800" i="11"/>
  <c r="Q1800" i="11" s="1"/>
  <c r="O1800" i="11"/>
  <c r="H1843" i="11"/>
  <c r="O1840" i="11"/>
  <c r="H1863" i="11"/>
  <c r="O1860" i="11"/>
  <c r="H1233" i="11"/>
  <c r="O1230" i="11"/>
  <c r="H1253" i="11"/>
  <c r="O1250" i="11"/>
  <c r="H1273" i="11"/>
  <c r="O1270" i="11"/>
  <c r="H1293" i="11"/>
  <c r="O1290" i="11"/>
  <c r="H1313" i="11"/>
  <c r="O1310" i="11"/>
  <c r="J1330" i="11"/>
  <c r="Q1330" i="11" s="1"/>
  <c r="O1330" i="11"/>
  <c r="H1353" i="11"/>
  <c r="O1350" i="11"/>
  <c r="H1373" i="11"/>
  <c r="O1370" i="11"/>
  <c r="H1393" i="11"/>
  <c r="O1390" i="11"/>
  <c r="H1413" i="11"/>
  <c r="O1410" i="11"/>
  <c r="H1433" i="11"/>
  <c r="O1430" i="11"/>
  <c r="H1493" i="11"/>
  <c r="O1490" i="11"/>
  <c r="H1553" i="11"/>
  <c r="O1550" i="11"/>
  <c r="H1573" i="11"/>
  <c r="O1570" i="11"/>
  <c r="J1590" i="11"/>
  <c r="Q1590" i="11" s="1"/>
  <c r="O1590" i="11"/>
  <c r="H1723" i="11"/>
  <c r="O1720" i="11"/>
  <c r="H1743" i="11"/>
  <c r="O1740" i="11"/>
  <c r="H1768" i="11"/>
  <c r="O1765" i="11"/>
  <c r="H1788" i="11"/>
  <c r="O1785" i="11"/>
  <c r="H1808" i="11"/>
  <c r="O1805" i="11"/>
  <c r="J1870" i="11"/>
  <c r="Q1870" i="11" s="1"/>
  <c r="O1870" i="11"/>
  <c r="H1893" i="11"/>
  <c r="O1890" i="11"/>
  <c r="H2778" i="11"/>
  <c r="O2775" i="11"/>
  <c r="H2798" i="11"/>
  <c r="O2795" i="11"/>
  <c r="O1225" i="11"/>
  <c r="H3490" i="11"/>
  <c r="H1238" i="11"/>
  <c r="O1235" i="11"/>
  <c r="H1278" i="11"/>
  <c r="O1275" i="11"/>
  <c r="H1318" i="11"/>
  <c r="O1315" i="11"/>
  <c r="H1398" i="11"/>
  <c r="O1395" i="11"/>
  <c r="H1438" i="11"/>
  <c r="O1435" i="11"/>
  <c r="H1478" i="11"/>
  <c r="O1475" i="11"/>
  <c r="H1668" i="11"/>
  <c r="O1665" i="11"/>
  <c r="H1708" i="11"/>
  <c r="O1705" i="11"/>
  <c r="H1853" i="11"/>
  <c r="O1850" i="11"/>
  <c r="H1878" i="11"/>
  <c r="O1875" i="11"/>
  <c r="H2783" i="11"/>
  <c r="O2780" i="11"/>
  <c r="H1258" i="11"/>
  <c r="O1255" i="11"/>
  <c r="H1298" i="11"/>
  <c r="O1295" i="11"/>
  <c r="H1338" i="11"/>
  <c r="O1335" i="11"/>
  <c r="H1358" i="11"/>
  <c r="O1355" i="11"/>
  <c r="H1378" i="11"/>
  <c r="O1375" i="11"/>
  <c r="H1418" i="11"/>
  <c r="O1415" i="11"/>
  <c r="H1458" i="11"/>
  <c r="O1455" i="11"/>
  <c r="J1495" i="11"/>
  <c r="Q1495" i="11" s="1"/>
  <c r="O1495" i="11"/>
  <c r="H1518" i="11"/>
  <c r="O1515" i="11"/>
  <c r="H1688" i="11"/>
  <c r="O1685" i="11"/>
  <c r="H1773" i="11"/>
  <c r="O1770" i="11"/>
  <c r="H1793" i="11"/>
  <c r="O1790" i="11"/>
  <c r="H1813" i="11"/>
  <c r="O1810" i="11"/>
  <c r="H1243" i="11"/>
  <c r="O1240" i="11"/>
  <c r="H1263" i="11"/>
  <c r="O1260" i="11"/>
  <c r="H1283" i="11"/>
  <c r="O1280" i="11"/>
  <c r="H1303" i="11"/>
  <c r="O1300" i="11"/>
  <c r="H1323" i="11"/>
  <c r="O1320" i="11"/>
  <c r="H1363" i="11"/>
  <c r="O1360" i="11"/>
  <c r="H1383" i="11"/>
  <c r="O1380" i="11"/>
  <c r="H1403" i="11"/>
  <c r="O1400" i="11"/>
  <c r="H1423" i="11"/>
  <c r="O1420" i="11"/>
  <c r="H1443" i="11"/>
  <c r="O1440" i="11"/>
  <c r="H1463" i="11"/>
  <c r="O1460" i="11"/>
  <c r="H1483" i="11"/>
  <c r="O1480" i="11"/>
  <c r="J1500" i="11"/>
  <c r="Q1500" i="11" s="1"/>
  <c r="O1500" i="11"/>
  <c r="J1520" i="11"/>
  <c r="Q1520" i="11" s="1"/>
  <c r="O1520" i="11"/>
  <c r="H1543" i="11"/>
  <c r="O1540" i="11"/>
  <c r="H1563" i="11"/>
  <c r="O1560" i="11"/>
  <c r="H1583" i="11"/>
  <c r="O1580" i="11"/>
  <c r="H1603" i="11"/>
  <c r="O1600" i="11"/>
  <c r="H1623" i="11"/>
  <c r="O1620" i="11"/>
  <c r="H1653" i="11"/>
  <c r="O1650" i="11"/>
  <c r="H1673" i="11"/>
  <c r="O1670" i="11"/>
  <c r="H1693" i="11"/>
  <c r="O1690" i="11"/>
  <c r="H1713" i="11"/>
  <c r="O1710" i="11"/>
  <c r="H1733" i="11"/>
  <c r="O1730" i="11"/>
  <c r="H1753" i="11"/>
  <c r="O1750" i="11"/>
  <c r="H1838" i="11"/>
  <c r="O1835" i="11"/>
  <c r="H1858" i="11"/>
  <c r="O1855" i="11"/>
  <c r="H1883" i="11"/>
  <c r="O1880" i="11"/>
  <c r="H1903" i="11"/>
  <c r="O1900" i="11"/>
  <c r="H2033" i="11"/>
  <c r="O2030" i="11"/>
  <c r="H1268" i="11"/>
  <c r="O1265" i="11"/>
  <c r="H1408" i="11"/>
  <c r="O1405" i="11"/>
  <c r="H1448" i="11"/>
  <c r="O1445" i="11"/>
  <c r="H1528" i="11"/>
  <c r="O1525" i="11"/>
  <c r="H1568" i="11"/>
  <c r="O1565" i="11"/>
  <c r="H1608" i="11"/>
  <c r="O1605" i="11"/>
  <c r="H1908" i="11"/>
  <c r="O1905" i="11"/>
  <c r="H2793" i="11"/>
  <c r="O2790" i="11"/>
  <c r="J3492" i="11"/>
  <c r="J1225" i="11"/>
  <c r="L127" i="7"/>
  <c r="N127" i="7"/>
  <c r="B4" i="17"/>
  <c r="A2" i="11"/>
  <c r="A2" i="13" s="1"/>
  <c r="A3" i="15" s="1"/>
  <c r="J1803" i="11"/>
  <c r="J2790" i="11"/>
  <c r="J1445" i="11"/>
  <c r="J2775" i="11"/>
  <c r="H1628" i="11"/>
  <c r="H1645" i="11"/>
  <c r="H1648" i="11" s="1"/>
  <c r="J1646" i="11"/>
  <c r="J1647" i="11"/>
  <c r="J1873" i="11"/>
  <c r="J1755" i="11"/>
  <c r="J1715" i="11"/>
  <c r="H1508" i="11"/>
  <c r="H1678" i="11"/>
  <c r="J1685" i="11"/>
  <c r="J1335" i="11"/>
  <c r="J1695" i="11"/>
  <c r="J1735" i="11"/>
  <c r="H1803" i="11"/>
  <c r="H1873" i="11"/>
  <c r="J1655" i="11"/>
  <c r="J1780" i="11"/>
  <c r="J1850" i="11"/>
  <c r="J1900" i="11"/>
  <c r="J2940" i="11"/>
  <c r="J1620" i="11"/>
  <c r="J1370" i="11"/>
  <c r="J1395" i="11"/>
  <c r="J1430" i="11"/>
  <c r="J1465" i="11"/>
  <c r="H1503" i="11"/>
  <c r="H1523" i="11"/>
  <c r="J1540" i="11"/>
  <c r="J1580" i="11"/>
  <c r="J1320" i="11"/>
  <c r="J1490" i="11"/>
  <c r="J1890" i="11"/>
  <c r="J1368" i="11"/>
  <c r="J1375" i="11"/>
  <c r="J1560" i="11"/>
  <c r="J1600" i="11"/>
  <c r="J1670" i="11"/>
  <c r="J1710" i="11"/>
  <c r="J1730" i="11"/>
  <c r="J1750" i="11"/>
  <c r="J1765" i="11"/>
  <c r="J1300" i="11"/>
  <c r="J1355" i="11"/>
  <c r="J1390" i="11"/>
  <c r="J1410" i="11"/>
  <c r="J1428" i="11"/>
  <c r="J1440" i="11"/>
  <c r="J1460" i="11"/>
  <c r="J1475" i="11"/>
  <c r="J1508" i="11"/>
  <c r="J1525" i="11"/>
  <c r="J1650" i="11"/>
  <c r="J1690" i="11"/>
  <c r="H1728" i="11"/>
  <c r="J1725" i="11"/>
  <c r="H1748" i="11"/>
  <c r="J1745" i="11"/>
  <c r="J1333" i="11"/>
  <c r="J1350" i="11"/>
  <c r="H1473" i="11"/>
  <c r="J1470" i="11"/>
  <c r="J1503" i="11"/>
  <c r="J1523" i="11"/>
  <c r="H1538" i="11"/>
  <c r="J1535" i="11"/>
  <c r="H1578" i="11"/>
  <c r="J1575" i="11"/>
  <c r="H1618" i="11"/>
  <c r="J1615" i="11"/>
  <c r="H1663" i="11"/>
  <c r="J1660" i="11"/>
  <c r="H1703" i="11"/>
  <c r="J1700" i="11"/>
  <c r="H1798" i="11"/>
  <c r="J1795" i="11"/>
  <c r="H1868" i="11"/>
  <c r="J1865" i="11"/>
  <c r="H1898" i="11"/>
  <c r="J1895" i="11"/>
  <c r="H1513" i="11"/>
  <c r="J1510" i="11"/>
  <c r="J1593" i="11"/>
  <c r="H1558" i="11"/>
  <c r="J1555" i="11"/>
  <c r="H1598" i="11"/>
  <c r="J1595" i="11"/>
  <c r="J1665" i="11"/>
  <c r="H1683" i="11"/>
  <c r="J1680" i="11"/>
  <c r="J1705" i="11"/>
  <c r="H1778" i="11"/>
  <c r="J1775" i="11"/>
  <c r="H1848" i="11"/>
  <c r="J1845" i="11"/>
  <c r="H1888" i="11"/>
  <c r="J1885" i="11"/>
  <c r="H1918" i="11"/>
  <c r="J1915" i="11"/>
  <c r="J1720" i="11"/>
  <c r="J1740" i="11"/>
  <c r="J1770" i="11"/>
  <c r="J1790" i="11"/>
  <c r="J1810" i="11"/>
  <c r="J1840" i="11"/>
  <c r="J1860" i="11"/>
  <c r="J1880" i="11"/>
  <c r="J1910" i="11"/>
  <c r="H2773" i="11"/>
  <c r="J2770" i="11"/>
  <c r="H2788" i="11"/>
  <c r="J2785" i="11"/>
  <c r="H2938" i="11"/>
  <c r="J2935" i="11"/>
  <c r="J1785" i="11"/>
  <c r="J1805" i="11"/>
  <c r="J1835" i="11"/>
  <c r="J1855" i="11"/>
  <c r="J1875" i="11"/>
  <c r="J1905" i="11"/>
  <c r="J2030" i="11"/>
  <c r="J2780" i="11"/>
  <c r="J2795" i="11"/>
  <c r="J1625" i="11"/>
  <c r="Q1625" i="11" s="1"/>
  <c r="J1610" i="11"/>
  <c r="J1605" i="11"/>
  <c r="H1593" i="11"/>
  <c r="J1585" i="11"/>
  <c r="J1570" i="11"/>
  <c r="J1565" i="11"/>
  <c r="J1550" i="11"/>
  <c r="J1545" i="11"/>
  <c r="J1530" i="11"/>
  <c r="J1515" i="11"/>
  <c r="H1498" i="11"/>
  <c r="J1485" i="11"/>
  <c r="J1480" i="11"/>
  <c r="J1455" i="11"/>
  <c r="J1450" i="11"/>
  <c r="Q1450" i="11" s="1"/>
  <c r="J1435" i="11"/>
  <c r="J1420" i="11"/>
  <c r="J1415" i="11"/>
  <c r="J1405" i="11"/>
  <c r="J1400" i="11"/>
  <c r="J1385" i="11"/>
  <c r="J1380" i="11"/>
  <c r="H1368" i="11"/>
  <c r="J1360" i="11"/>
  <c r="J1345" i="11"/>
  <c r="J1340" i="11"/>
  <c r="H1333" i="11"/>
  <c r="J1325" i="11"/>
  <c r="J1315" i="11"/>
  <c r="J1310" i="11"/>
  <c r="J1305" i="11"/>
  <c r="J1295" i="11"/>
  <c r="J1290" i="11"/>
  <c r="J1285" i="11"/>
  <c r="H2973" i="11"/>
  <c r="J2970" i="11"/>
  <c r="J1230" i="11"/>
  <c r="J1235" i="11"/>
  <c r="J1240" i="11"/>
  <c r="J1245" i="11"/>
  <c r="J1250" i="11"/>
  <c r="J1255" i="11"/>
  <c r="J1260" i="11"/>
  <c r="J1265" i="11"/>
  <c r="J1270" i="11"/>
  <c r="J1275" i="11"/>
  <c r="J1280" i="11"/>
  <c r="H2968" i="11"/>
  <c r="J2965" i="11"/>
  <c r="H2978" i="11"/>
  <c r="J2975" i="11"/>
  <c r="H3058" i="11"/>
  <c r="J3055" i="11"/>
  <c r="H3063" i="11"/>
  <c r="J3060" i="11"/>
  <c r="H3083" i="11"/>
  <c r="J3080" i="11"/>
  <c r="H2948" i="11"/>
  <c r="J2945" i="11"/>
  <c r="H2983" i="11"/>
  <c r="J2980" i="11"/>
  <c r="H3088" i="11"/>
  <c r="J3085" i="11"/>
  <c r="H2988" i="11"/>
  <c r="J2985" i="11"/>
  <c r="H3093" i="11"/>
  <c r="J3090" i="11"/>
  <c r="I8" i="15"/>
  <c r="I9" i="15"/>
  <c r="I6" i="15"/>
  <c r="I7" i="15"/>
  <c r="J8" i="7"/>
  <c r="H10" i="15"/>
  <c r="J1258" i="11" l="1"/>
  <c r="Q1255" i="11"/>
  <c r="J1288" i="11"/>
  <c r="Q1285" i="11"/>
  <c r="J1343" i="11"/>
  <c r="Q1340" i="11"/>
  <c r="J1418" i="11"/>
  <c r="Q1415" i="11"/>
  <c r="J1518" i="11"/>
  <c r="Q1515" i="11"/>
  <c r="J1608" i="11"/>
  <c r="Q1605" i="11"/>
  <c r="J1858" i="11"/>
  <c r="Q1855" i="11"/>
  <c r="J2773" i="11"/>
  <c r="Q2770" i="11"/>
  <c r="J1918" i="11"/>
  <c r="Q1915" i="11"/>
  <c r="J1708" i="11"/>
  <c r="Q1705" i="11"/>
  <c r="J1578" i="11"/>
  <c r="Q1575" i="11"/>
  <c r="J1353" i="11"/>
  <c r="Q1350" i="11"/>
  <c r="J1528" i="11"/>
  <c r="Q1525" i="11"/>
  <c r="J1358" i="11"/>
  <c r="Q1355" i="11"/>
  <c r="J1563" i="11"/>
  <c r="Q1560" i="11"/>
  <c r="J1903" i="11"/>
  <c r="Q1900" i="11"/>
  <c r="J2983" i="11"/>
  <c r="Q2980" i="11"/>
  <c r="J3083" i="11"/>
  <c r="Q3080" i="11"/>
  <c r="J3058" i="11"/>
  <c r="Q3055" i="11"/>
  <c r="J1273" i="11"/>
  <c r="Q1270" i="11"/>
  <c r="J1233" i="11"/>
  <c r="Q1230" i="11"/>
  <c r="J1318" i="11"/>
  <c r="Q1315" i="11"/>
  <c r="J1388" i="11"/>
  <c r="Q1385" i="11"/>
  <c r="J1483" i="11"/>
  <c r="Q1480" i="11"/>
  <c r="J1573" i="11"/>
  <c r="Q1570" i="11"/>
  <c r="J2033" i="11"/>
  <c r="Q2030" i="11"/>
  <c r="J1843" i="11"/>
  <c r="Q1840" i="11"/>
  <c r="J1683" i="11"/>
  <c r="Q1680" i="11"/>
  <c r="J1868" i="11"/>
  <c r="Q1865" i="11"/>
  <c r="J1303" i="11"/>
  <c r="Q1300" i="11"/>
  <c r="J1378" i="11"/>
  <c r="Q1375" i="11"/>
  <c r="J1323" i="11"/>
  <c r="Q1320" i="11"/>
  <c r="J1373" i="11"/>
  <c r="Q1370" i="11"/>
  <c r="J1688" i="11"/>
  <c r="Q1685" i="11"/>
  <c r="J1758" i="11"/>
  <c r="Q1755" i="11"/>
  <c r="J2793" i="11"/>
  <c r="Q2790" i="11"/>
  <c r="J1298" i="11"/>
  <c r="Q1295" i="11"/>
  <c r="O3490" i="11"/>
  <c r="J1278" i="11"/>
  <c r="Q1275" i="11"/>
  <c r="J1238" i="11"/>
  <c r="Q1235" i="11"/>
  <c r="J1313" i="11"/>
  <c r="Q1310" i="11"/>
  <c r="J1383" i="11"/>
  <c r="Q1380" i="11"/>
  <c r="J1458" i="11"/>
  <c r="Q1455" i="11"/>
  <c r="J1568" i="11"/>
  <c r="Q1565" i="11"/>
  <c r="J2783" i="11"/>
  <c r="Q2780" i="11"/>
  <c r="J2938" i="11"/>
  <c r="Q2935" i="11"/>
  <c r="J1863" i="11"/>
  <c r="Q1860" i="11"/>
  <c r="J1773" i="11"/>
  <c r="Q1770" i="11"/>
  <c r="J1848" i="11"/>
  <c r="Q1845" i="11"/>
  <c r="J1598" i="11"/>
  <c r="Q1595" i="11"/>
  <c r="J1663" i="11"/>
  <c r="Q1660" i="11"/>
  <c r="J1728" i="11"/>
  <c r="Q1725" i="11"/>
  <c r="J1443" i="11"/>
  <c r="Q1440" i="11"/>
  <c r="J1733" i="11"/>
  <c r="Q1730" i="11"/>
  <c r="J1493" i="11"/>
  <c r="Q1490" i="11"/>
  <c r="J1398" i="11"/>
  <c r="Q1395" i="11"/>
  <c r="J1338" i="11"/>
  <c r="Q1335" i="11"/>
  <c r="J1718" i="11"/>
  <c r="Q1715" i="11"/>
  <c r="J1448" i="11"/>
  <c r="Q1445" i="11"/>
  <c r="J2988" i="11"/>
  <c r="Q2985" i="11"/>
  <c r="J2968" i="11"/>
  <c r="Q2965" i="11"/>
  <c r="J1253" i="11"/>
  <c r="Q1250" i="11"/>
  <c r="J1293" i="11"/>
  <c r="Q1290" i="11"/>
  <c r="J1348" i="11"/>
  <c r="Q1345" i="11"/>
  <c r="J1423" i="11"/>
  <c r="Q1420" i="11"/>
  <c r="J1533" i="11"/>
  <c r="Q1530" i="11"/>
  <c r="J1613" i="11"/>
  <c r="Q1610" i="11"/>
  <c r="J1838" i="11"/>
  <c r="Q1835" i="11"/>
  <c r="J1743" i="11"/>
  <c r="Q1740" i="11"/>
  <c r="J1513" i="11"/>
  <c r="Q1510" i="11"/>
  <c r="J1703" i="11"/>
  <c r="Q1700" i="11"/>
  <c r="J1713" i="11"/>
  <c r="Q1710" i="11"/>
  <c r="J1853" i="11"/>
  <c r="Q1850" i="11"/>
  <c r="J1268" i="11"/>
  <c r="Q1265" i="11"/>
  <c r="J1248" i="11"/>
  <c r="Q1245" i="11"/>
  <c r="J2973" i="11"/>
  <c r="Q2970" i="11"/>
  <c r="J1328" i="11"/>
  <c r="Q1325" i="11"/>
  <c r="J1363" i="11"/>
  <c r="Q1360" i="11"/>
  <c r="J1403" i="11"/>
  <c r="Q1400" i="11"/>
  <c r="J1438" i="11"/>
  <c r="Q1435" i="11"/>
  <c r="J1488" i="11"/>
  <c r="Q1485" i="11"/>
  <c r="J1548" i="11"/>
  <c r="Q1545" i="11"/>
  <c r="J1588" i="11"/>
  <c r="Q1585" i="11"/>
  <c r="J1908" i="11"/>
  <c r="Q1905" i="11"/>
  <c r="J1808" i="11"/>
  <c r="Q1805" i="11"/>
  <c r="J2788" i="11"/>
  <c r="Q2785" i="11"/>
  <c r="J1913" i="11"/>
  <c r="Q1910" i="11"/>
  <c r="J1813" i="11"/>
  <c r="Q1810" i="11"/>
  <c r="J1723" i="11"/>
  <c r="Q1720" i="11"/>
  <c r="J1888" i="11"/>
  <c r="Q1885" i="11"/>
  <c r="J1778" i="11"/>
  <c r="Q1775" i="11"/>
  <c r="J1558" i="11"/>
  <c r="Q1555" i="11"/>
  <c r="J1618" i="11"/>
  <c r="Q1615" i="11"/>
  <c r="J1538" i="11"/>
  <c r="Q1535" i="11"/>
  <c r="J1473" i="11"/>
  <c r="Q1470" i="11"/>
  <c r="J1748" i="11"/>
  <c r="Q1745" i="11"/>
  <c r="J1693" i="11"/>
  <c r="Q1690" i="11"/>
  <c r="J1478" i="11"/>
  <c r="Q1475" i="11"/>
  <c r="J1413" i="11"/>
  <c r="Q1410" i="11"/>
  <c r="J1768" i="11"/>
  <c r="Q1765" i="11"/>
  <c r="J1673" i="11"/>
  <c r="Q1670" i="11"/>
  <c r="J1583" i="11"/>
  <c r="Q1580" i="11"/>
  <c r="J1468" i="11"/>
  <c r="Q1465" i="11"/>
  <c r="J1623" i="11"/>
  <c r="Q1620" i="11"/>
  <c r="J1783" i="11"/>
  <c r="Q1780" i="11"/>
  <c r="J1738" i="11"/>
  <c r="Q1735" i="11"/>
  <c r="J3093" i="11"/>
  <c r="Q3090" i="11"/>
  <c r="J3088" i="11"/>
  <c r="Q3085" i="11"/>
  <c r="J2948" i="11"/>
  <c r="Q2945" i="11"/>
  <c r="J3063" i="11"/>
  <c r="Q3060" i="11"/>
  <c r="J2978" i="11"/>
  <c r="Q2975" i="11"/>
  <c r="J1283" i="11"/>
  <c r="Q1280" i="11"/>
  <c r="J1263" i="11"/>
  <c r="Q1260" i="11"/>
  <c r="J1243" i="11"/>
  <c r="Q1240" i="11"/>
  <c r="J1308" i="11"/>
  <c r="Q1305" i="11"/>
  <c r="J1408" i="11"/>
  <c r="Q1405" i="11"/>
  <c r="J1553" i="11"/>
  <c r="Q1550" i="11"/>
  <c r="J2798" i="11"/>
  <c r="Q2795" i="11"/>
  <c r="J1878" i="11"/>
  <c r="Q1875" i="11"/>
  <c r="J1788" i="11"/>
  <c r="Q1785" i="11"/>
  <c r="J1883" i="11"/>
  <c r="Q1880" i="11"/>
  <c r="J1793" i="11"/>
  <c r="Q1790" i="11"/>
  <c r="J1498" i="11"/>
  <c r="J1668" i="11"/>
  <c r="Q1665" i="11"/>
  <c r="J1898" i="11"/>
  <c r="Q1895" i="11"/>
  <c r="J1798" i="11"/>
  <c r="Q1795" i="11"/>
  <c r="J1678" i="11"/>
  <c r="J1653" i="11"/>
  <c r="Q1650" i="11"/>
  <c r="J1463" i="11"/>
  <c r="Q1460" i="11"/>
  <c r="J1393" i="11"/>
  <c r="Q1390" i="11"/>
  <c r="J1753" i="11"/>
  <c r="Q1750" i="11"/>
  <c r="J1603" i="11"/>
  <c r="Q1600" i="11"/>
  <c r="J1893" i="11"/>
  <c r="Q1890" i="11"/>
  <c r="J1543" i="11"/>
  <c r="Q1540" i="11"/>
  <c r="J1433" i="11"/>
  <c r="Q1430" i="11"/>
  <c r="J2943" i="11"/>
  <c r="Q2940" i="11"/>
  <c r="J1658" i="11"/>
  <c r="Q1655" i="11"/>
  <c r="J1698" i="11"/>
  <c r="Q1695" i="11"/>
  <c r="J2778" i="11"/>
  <c r="Q2775" i="11"/>
  <c r="J1228" i="11"/>
  <c r="Q1225" i="11"/>
  <c r="J3490" i="11"/>
  <c r="J3495" i="11" s="1"/>
  <c r="J1453" i="11"/>
  <c r="J1628" i="11"/>
  <c r="J1645" i="11"/>
  <c r="J1648" i="11" s="1"/>
  <c r="I10" i="15"/>
  <c r="P8" i="7"/>
  <c r="J18" i="7"/>
  <c r="L8" i="7"/>
  <c r="G78" i="13"/>
  <c r="N8" i="7"/>
  <c r="Q3490" i="11" l="1"/>
  <c r="J3493" i="11"/>
  <c r="J3494" i="11" s="1"/>
  <c r="G23" i="13"/>
  <c r="K8" i="7"/>
  <c r="H1228" i="11"/>
  <c r="F4" i="5"/>
  <c r="G4" i="5"/>
  <c r="H402" i="7"/>
  <c r="E4" i="5" l="1"/>
  <c r="G83" i="13"/>
  <c r="I1228" i="11"/>
  <c r="G98" i="13" l="1"/>
  <c r="D11" i="5" l="1"/>
  <c r="J126" i="7" l="1"/>
  <c r="J125" i="7"/>
  <c r="J127" i="7" l="1"/>
  <c r="G5" i="5" l="1"/>
  <c r="G7" i="5" s="1"/>
  <c r="G8" i="5" s="1"/>
  <c r="H3493" i="11"/>
  <c r="H3494" i="11" s="1"/>
  <c r="G3493" i="11"/>
  <c r="G3497" i="11" l="1"/>
  <c r="G3494" i="11"/>
  <c r="H3495" i="11"/>
  <c r="D5" i="5"/>
  <c r="D7" i="5" s="1"/>
  <c r="F5" i="5"/>
  <c r="E5" i="5"/>
  <c r="E7" i="5" s="1"/>
  <c r="F7" i="5" l="1"/>
  <c r="F8" i="5" s="1"/>
  <c r="E8" i="5"/>
  <c r="D4" i="5"/>
  <c r="D8" i="5" l="1"/>
</calcChain>
</file>

<file path=xl/comments1.xml><?xml version="1.0" encoding="utf-8"?>
<comments xmlns="http://schemas.openxmlformats.org/spreadsheetml/2006/main">
  <authors>
    <author>이창구</author>
  </authors>
  <commentList>
    <comment ref="D10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20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46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52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62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66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72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77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84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88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92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95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2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4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5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5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8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9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09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10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11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159"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18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 ref="D1204" authorId="0" shapeId="0">
      <text>
        <r>
          <rPr>
            <b/>
            <sz val="9"/>
            <color indexed="81"/>
            <rFont val="돋움"/>
            <family val="3"/>
            <charset val="129"/>
          </rPr>
          <t>이창구</t>
        </r>
        <r>
          <rPr>
            <b/>
            <sz val="9"/>
            <color indexed="81"/>
            <rFont val="Tahoma"/>
            <family val="2"/>
          </rPr>
          <t>:</t>
        </r>
        <r>
          <rPr>
            <sz val="9"/>
            <color indexed="81"/>
            <rFont val="Tahoma"/>
            <family val="2"/>
          </rPr>
          <t xml:space="preserve">
</t>
        </r>
        <r>
          <rPr>
            <sz val="9"/>
            <color indexed="81"/>
            <rFont val="돋움"/>
            <family val="3"/>
            <charset val="129"/>
          </rPr>
          <t>신고있고</t>
        </r>
        <r>
          <rPr>
            <sz val="9"/>
            <color indexed="81"/>
            <rFont val="Tahoma"/>
            <family val="2"/>
          </rPr>
          <t xml:space="preserve"> </t>
        </r>
        <r>
          <rPr>
            <sz val="9"/>
            <color indexed="81"/>
            <rFont val="돋움"/>
            <family val="3"/>
            <charset val="129"/>
          </rPr>
          <t xml:space="preserve">목록없음
</t>
        </r>
      </text>
    </comment>
  </commentList>
</comments>
</file>

<file path=xl/sharedStrings.xml><?xml version="1.0" encoding="utf-8"?>
<sst xmlns="http://schemas.openxmlformats.org/spreadsheetml/2006/main" count="5726" uniqueCount="1377">
  <si>
    <t xml:space="preserve">사건번호 </t>
    <phoneticPr fontId="8" type="noConversion"/>
  </si>
  <si>
    <t>1. 용어의 정의</t>
    <phoneticPr fontId="8" type="noConversion"/>
  </si>
  <si>
    <t>가. 채무자 회생 및 파산에 관한 법률을 이하 “법”이라 함.</t>
    <phoneticPr fontId="8" type="noConversion"/>
  </si>
  <si>
    <t>2. 회생채권 및 회생담보권의 개념</t>
    <phoneticPr fontId="8" type="noConversion"/>
  </si>
  <si>
    <t>가. 회생채권(법 제118조)</t>
    <phoneticPr fontId="8" type="noConversion"/>
  </si>
  <si>
    <t>회생채권이란 채무자에 대하여 회생절차 개시전의 원인으로 생긴 재산상의 청구권을 의미함.</t>
    <phoneticPr fontId="8" type="noConversion"/>
  </si>
  <si>
    <t>나. 회생담보권(법 제141조)</t>
    <phoneticPr fontId="8" type="noConversion"/>
  </si>
  <si>
    <t xml:space="preserve"> 회생담보권이란 “회생채권”이나 “회생절차 개시전의 원인으로 생긴 채무자 외의 자에 대한 재산상의 청구권”으로서 회생절차 개시 당시 채무자의 재산상에 존재하는 유치권, 질권, 저당권, 양도 담보권, 가등기 담보권, 전세권, 우선특권으로 담보된 범위의 것을 의미함.</t>
    <phoneticPr fontId="8" type="noConversion"/>
  </si>
  <si>
    <t>3. 시·부인 기준에 대한 공통 사항</t>
    <phoneticPr fontId="8" type="noConversion"/>
  </si>
  <si>
    <t>가. 공익채권 신고</t>
    <phoneticPr fontId="8" type="noConversion"/>
  </si>
  <si>
    <t xml:space="preserve">    회생절차 개시 결정 이후의 원인으로 발생하여 공익채권에 해당하는 채권 신고는 부인함.</t>
    <phoneticPr fontId="8" type="noConversion"/>
  </si>
  <si>
    <t>나. 증빙자료 미비</t>
    <phoneticPr fontId="8" type="noConversion"/>
  </si>
  <si>
    <t>1) 증비자료 미비는 회사의 채무임을 확인할 수 없는 채권으로 부인 하고, 증빙자료로 첨부된 계약서, 약정서, 세금계산서 등의 내용과
신고한 채권의 내용이 불일치하는 부분은 부인함. 또한 이자지급 약정 없는 채권의 지급이자 신고액도 부인함(단, 회사에서 채권 내용이 확인된 경우에는 시인함).</t>
    <phoneticPr fontId="8" type="noConversion"/>
  </si>
  <si>
    <t>2) 채권 신고 시 제출된 증빙자료로 채권자임을 확인할 수 없는 채권신고는 부인함.</t>
    <phoneticPr fontId="8" type="noConversion"/>
  </si>
  <si>
    <t>다. 채권양도양수에 의한 채권 신고는 양도자의 채권이 회생회사 채무액과 일치 여부를 확인하여 일치한 경우 시인하고, 일치하지 아니한 경우에는 부인함.</t>
    <phoneticPr fontId="8" type="noConversion"/>
  </si>
  <si>
    <t>라. 회생회사(관리인)가 법원의 허가를 받아 변제 또는 상계하여 소멸한 채권신고는 부인함.</t>
    <phoneticPr fontId="8" type="noConversion"/>
  </si>
  <si>
    <t>마. 회생회사를 상대로 소송계류 중인 신고채권은 미확정채권이므로 부인함(단, 다툼이 없는 경우는 시인함).</t>
    <phoneticPr fontId="8" type="noConversion"/>
  </si>
  <si>
    <t>자. 이중으로 신고된 채권은 주채권자, 어음 소지인 등 최종권리자의 신고채권만 시인하고, 그 이외의 자가 사본 등을 첨부하여 신고한 채권은 부인함.</t>
    <phoneticPr fontId="8" type="noConversion"/>
  </si>
  <si>
    <t>이중으로 신고 된 채권은 주채권자, 어음 원본 소지자, 채권양수인, 추심채권자 등 최종권리자의 신고채권은 시인하고 그 외의 자가 신고한 채권은 부인함.</t>
    <phoneticPr fontId="8" type="noConversion"/>
  </si>
  <si>
    <t>자. 채권자 목록에 기재된 채권의 신고</t>
    <phoneticPr fontId="8" type="noConversion"/>
  </si>
  <si>
    <t>4. 특정사항에 대한 기준</t>
    <phoneticPr fontId="8" type="noConversion"/>
  </si>
  <si>
    <t>가. 회생담보권은 담보가액 평가 기준 내에서 회생담보권으로 시인하고 초과 부분은 회생담보권 부인 후 회생채권으로 시인함.</t>
    <phoneticPr fontId="8" type="noConversion"/>
  </si>
  <si>
    <t>나. 장래 구상권자에 대한 시부인</t>
    <phoneticPr fontId="8" type="noConversion"/>
  </si>
  <si>
    <t xml:space="preserve">  1) 주채권자와 장래의 구상권자가 이중으로 신고한 경우 주채권자의 채권신고만 시인하고, 장래의 구상권자의 채권신고는 부인함.</t>
    <phoneticPr fontId="10" type="noConversion"/>
  </si>
  <si>
    <t xml:space="preserve">  2) 채권자는 신고하지 않고 장래의 구상권자만 신고한 경우 장래의 구상권자의 채권신고를 시인할 경우 채권자의 추완신고에 따라 이중 시인의 위험이 발생할 수 있으므로, 일단 장래의 구상권자의 채권신고를 부인함.</t>
    <phoneticPr fontId="10" type="noConversion"/>
  </si>
  <si>
    <t>다. 보증보험 관련 채무</t>
    <phoneticPr fontId="8" type="noConversion"/>
  </si>
  <si>
    <t>1) 보증보험회사가 전액 신고한 채권 또는 채권액 중 보증기간이 만료된 부분, 일부 상환된 부분, 자료의 미비로 확인할 수 없는 부분 등은 부인함.</t>
    <phoneticPr fontId="8" type="noConversion"/>
  </si>
  <si>
    <t>2) 보증보험채무의 기한이 미도래된 경우에는 우발채무로 시인하되 의결권은 인정하지 않음.</t>
    <phoneticPr fontId="8" type="noConversion"/>
  </si>
  <si>
    <t>5. 관리인의 부인권 행사</t>
    <phoneticPr fontId="8" type="noConversion"/>
  </si>
  <si>
    <t>가. 관리인은 형평의 원칙을 준수하여 채무자가 채권자 및 이해관계인 등 사이의 평등을 해하는 행위에 대하여 채무자 회생 및 파산에 관한 법률 제100조에 따라 그 행위의 효력을 부인함.</t>
    <phoneticPr fontId="8" type="noConversion"/>
  </si>
  <si>
    <t>나. 채무자가 지급의 정지, 회생절차 개시의 신청이 있은 후에 한 회생채권자 또는 회생담보권자를 해하는 행위와 담보의 제공 또는 채무의 소멸에 관한 행위는 부인함.</t>
    <phoneticPr fontId="8" type="noConversion"/>
  </si>
  <si>
    <t>다. 채무자가 지급의 정지 등이 있은 후 또는 그 전 60일 이내에 한 담보의 제공 또는 채무소멸에 관한 행위로서 채무자의 의무에 속하지 아니하거나 그 방법이나 시기가 채무자의 의무에 속하지 아니한 것은 부인함.</t>
    <phoneticPr fontId="8" type="noConversion"/>
  </si>
  <si>
    <t>라. 회사가 지급의 정지 등이 있은 후 또는 그 전 6개월 내에 한 무상행위 및 이와 동일시 할 수 있는 유상행위는 부인함.</t>
    <phoneticPr fontId="8" type="noConversion"/>
  </si>
  <si>
    <t xml:space="preserve">목           차 </t>
    <phoneticPr fontId="8" type="noConversion"/>
  </si>
  <si>
    <t>2. 회생담보권 시 · 부인 명세서 --------------------------------------------------------------------------</t>
    <phoneticPr fontId="8" type="noConversion"/>
  </si>
  <si>
    <t>3. 담보물 배분 명세서  ---------------------------------------------------------------------------------</t>
    <phoneticPr fontId="8" type="noConversion"/>
  </si>
  <si>
    <t>4. 회생채권 시·부인 명세서 --------------------------------------------------------------------</t>
    <phoneticPr fontId="8" type="noConversion"/>
  </si>
  <si>
    <t>5. 조세·벌금 등의 목록 · 신고 명세서 ----------------------------------------------------------------</t>
    <phoneticPr fontId="8" type="noConversion"/>
  </si>
  <si>
    <t>6. 주주, 지분권자의 목록 · 신고 명세서 --------------------------------------------------------------------------------------------------------------------------------</t>
    <phoneticPr fontId="8" type="noConversion"/>
  </si>
  <si>
    <t xml:space="preserve">                                                                                                                                                                                                                                                               </t>
  </si>
  <si>
    <t>(단위 : 원)</t>
    <phoneticPr fontId="8" type="noConversion"/>
  </si>
  <si>
    <t>구   분</t>
    <phoneticPr fontId="8" type="noConversion"/>
  </si>
  <si>
    <t>건수</t>
    <phoneticPr fontId="8" type="noConversion"/>
  </si>
  <si>
    <t>신고액, 
목록기재액</t>
    <phoneticPr fontId="8" type="noConversion"/>
  </si>
  <si>
    <t>시인액</t>
    <phoneticPr fontId="8" type="noConversion"/>
  </si>
  <si>
    <t>부인액</t>
    <phoneticPr fontId="8" type="noConversion"/>
  </si>
  <si>
    <t>의결권 인정액</t>
    <phoneticPr fontId="8" type="noConversion"/>
  </si>
  <si>
    <t>비고</t>
    <phoneticPr fontId="8" type="noConversion"/>
  </si>
  <si>
    <t>회생담보권</t>
    <phoneticPr fontId="8" type="noConversion"/>
  </si>
  <si>
    <t>회생
채권</t>
    <phoneticPr fontId="8" type="noConversion"/>
  </si>
  <si>
    <t>회생채권</t>
    <phoneticPr fontId="8" type="noConversion"/>
  </si>
  <si>
    <t>회생담보권 중
회생채권 시인액</t>
    <phoneticPr fontId="8" type="noConversion"/>
  </si>
  <si>
    <t>소계</t>
    <phoneticPr fontId="8" type="noConversion"/>
  </si>
  <si>
    <t>합     계</t>
    <phoneticPr fontId="8" type="noConversion"/>
  </si>
  <si>
    <t>구분</t>
    <phoneticPr fontId="10" type="noConversion"/>
  </si>
  <si>
    <t>건수</t>
    <phoneticPr fontId="10" type="noConversion"/>
  </si>
  <si>
    <t>비고</t>
    <phoneticPr fontId="10" type="noConversion"/>
  </si>
  <si>
    <t>조세채권</t>
    <phoneticPr fontId="8" type="noConversion"/>
  </si>
  <si>
    <t>1. 조사 대상이 아님</t>
    <phoneticPr fontId="10" type="noConversion"/>
  </si>
  <si>
    <t>주주 및 지분권자</t>
    <phoneticPr fontId="8" type="noConversion"/>
  </si>
  <si>
    <t>2. 회생담보권 시·부인 명세서</t>
    <phoneticPr fontId="8" type="noConversion"/>
  </si>
  <si>
    <t>순번</t>
    <phoneticPr fontId="8" type="noConversion"/>
  </si>
  <si>
    <t>신고
번호</t>
    <phoneticPr fontId="8" type="noConversion"/>
  </si>
  <si>
    <t>목록
번호</t>
    <phoneticPr fontId="8" type="noConversion"/>
  </si>
  <si>
    <t>담보권자</t>
    <phoneticPr fontId="8" type="noConversion"/>
  </si>
  <si>
    <t>주소</t>
    <phoneticPr fontId="8" type="noConversion"/>
  </si>
  <si>
    <t>담보권 종류 및
목적물</t>
    <phoneticPr fontId="8" type="noConversion"/>
  </si>
  <si>
    <t>가치평가 및 배분</t>
    <phoneticPr fontId="8" type="noConversion"/>
  </si>
  <si>
    <t>채권내용</t>
    <phoneticPr fontId="8" type="noConversion"/>
  </si>
  <si>
    <t>신고</t>
    <phoneticPr fontId="8" type="noConversion"/>
  </si>
  <si>
    <t>신고액·
목록기재액</t>
    <phoneticPr fontId="8" type="noConversion"/>
  </si>
  <si>
    <t>의결권 
인정액</t>
    <phoneticPr fontId="8" type="noConversion"/>
  </si>
  <si>
    <t>회생채권 
시인액</t>
    <phoneticPr fontId="8" type="noConversion"/>
  </si>
  <si>
    <t>회생채권 
의결권인정액</t>
    <phoneticPr fontId="8" type="noConversion"/>
  </si>
  <si>
    <t>시·부인
사유</t>
    <phoneticPr fontId="8" type="noConversion"/>
  </si>
  <si>
    <t>우선권</t>
    <phoneticPr fontId="8" type="noConversion"/>
  </si>
  <si>
    <t>비 고</t>
    <phoneticPr fontId="8" type="noConversion"/>
  </si>
  <si>
    <t xml:space="preserve">총 평가액 </t>
  </si>
  <si>
    <t xml:space="preserve">선순위 배분액 </t>
  </si>
  <si>
    <t xml:space="preserve">당 배분액 </t>
  </si>
  <si>
    <t xml:space="preserve">배분후 잔액 </t>
  </si>
  <si>
    <t>총   계</t>
    <phoneticPr fontId="10" type="noConversion"/>
  </si>
  <si>
    <t>2. 개시전 이자</t>
  </si>
  <si>
    <t>3. 개시후 이자</t>
  </si>
  <si>
    <t>총계</t>
    <phoneticPr fontId="8" type="noConversion"/>
  </si>
  <si>
    <t>3. 담보물 배분 명세서</t>
    <phoneticPr fontId="8" type="noConversion"/>
  </si>
  <si>
    <t>1순위</t>
    <phoneticPr fontId="8" type="noConversion"/>
  </si>
  <si>
    <t>설정일자</t>
    <phoneticPr fontId="8" type="noConversion"/>
  </si>
  <si>
    <t>채권자</t>
    <phoneticPr fontId="8" type="noConversion"/>
  </si>
  <si>
    <t>공담</t>
    <phoneticPr fontId="8" type="noConversion"/>
  </si>
  <si>
    <t>설정금액</t>
    <phoneticPr fontId="8" type="noConversion"/>
  </si>
  <si>
    <t>배분액</t>
    <phoneticPr fontId="8" type="noConversion"/>
  </si>
  <si>
    <t>배분잔액</t>
    <phoneticPr fontId="8" type="noConversion"/>
  </si>
  <si>
    <t>단독</t>
    <phoneticPr fontId="6" type="noConversion"/>
  </si>
  <si>
    <t>4. 회생채권 시 · 부인 명세서</t>
    <phoneticPr fontId="8" type="noConversion"/>
  </si>
  <si>
    <t>순번</t>
    <phoneticPr fontId="10" type="noConversion"/>
  </si>
  <si>
    <t>신고
번호</t>
    <phoneticPr fontId="10" type="noConversion"/>
  </si>
  <si>
    <t>목록
번호</t>
    <phoneticPr fontId="10" type="noConversion"/>
  </si>
  <si>
    <t>비 고</t>
  </si>
  <si>
    <t>1) 원금</t>
  </si>
  <si>
    <t>2) 개시전 이자</t>
  </si>
  <si>
    <t>3) 개시후 이자</t>
  </si>
  <si>
    <t>소계</t>
  </si>
  <si>
    <t>총 계</t>
    <phoneticPr fontId="36" type="noConversion"/>
  </si>
  <si>
    <t>1. 원금</t>
  </si>
  <si>
    <t>총계</t>
    <phoneticPr fontId="36" type="noConversion"/>
  </si>
  <si>
    <t>5. 조세·벌금 등의 목록 · 신고 명세서</t>
    <phoneticPr fontId="8" type="noConversion"/>
  </si>
  <si>
    <t>금액</t>
    <phoneticPr fontId="8" type="noConversion"/>
  </si>
  <si>
    <t>조세1</t>
    <phoneticPr fontId="10" type="noConversion"/>
  </si>
  <si>
    <t>국민건강보험공단의 합계</t>
    <phoneticPr fontId="10" type="noConversion"/>
  </si>
  <si>
    <t>총 계</t>
    <phoneticPr fontId="10" type="noConversion"/>
  </si>
  <si>
    <t>총계</t>
    <phoneticPr fontId="10" type="noConversion"/>
  </si>
  <si>
    <t>6. 주주, 지분권자의 목록 · 신고 명세서</t>
    <phoneticPr fontId="10" type="noConversion"/>
  </si>
  <si>
    <t>주주, 지분권자</t>
    <phoneticPr fontId="8" type="noConversion"/>
  </si>
  <si>
    <t>주식출자지분의 
종류</t>
    <phoneticPr fontId="8" type="noConversion"/>
  </si>
  <si>
    <t>주식수</t>
    <phoneticPr fontId="8" type="noConversion"/>
  </si>
  <si>
    <t>비율</t>
    <phoneticPr fontId="8" type="noConversion"/>
  </si>
  <si>
    <t>보통주식</t>
  </si>
  <si>
    <t>합계</t>
    <phoneticPr fontId="8" type="noConversion"/>
  </si>
  <si>
    <t>서울회생법원</t>
  </si>
  <si>
    <t>회생담보권자, 회생채권자, 조세·벌금, 주주·지분권자의 시·부인 일반기준</t>
  </si>
  <si>
    <t>합계</t>
  </si>
  <si>
    <t>1) 본세</t>
  </si>
  <si>
    <t>2) 가산금</t>
  </si>
  <si>
    <t>3) 중가산금</t>
  </si>
  <si>
    <t>1. 본세</t>
  </si>
  <si>
    <t>2. 가산금</t>
  </si>
  <si>
    <t>3. 중가산금</t>
  </si>
  <si>
    <t>7. 첨부서류</t>
  </si>
  <si>
    <t>채권1</t>
  </si>
  <si>
    <t>채권39</t>
  </si>
  <si>
    <t>채권3</t>
  </si>
  <si>
    <t>채권13</t>
  </si>
  <si>
    <t>채권4</t>
  </si>
  <si>
    <t>채권7</t>
  </si>
  <si>
    <t>채권5</t>
  </si>
  <si>
    <t>채권12</t>
  </si>
  <si>
    <t>채권6</t>
  </si>
  <si>
    <t>채권8</t>
  </si>
  <si>
    <t>채권24</t>
  </si>
  <si>
    <t>채권16</t>
  </si>
  <si>
    <t>채권21</t>
  </si>
  <si>
    <t>채권10</t>
  </si>
  <si>
    <t>채권22</t>
  </si>
  <si>
    <t>채권11</t>
  </si>
  <si>
    <t>채권20</t>
  </si>
  <si>
    <t>채권64</t>
  </si>
  <si>
    <t>채권14</t>
  </si>
  <si>
    <t>채권15</t>
  </si>
  <si>
    <t>채권23</t>
  </si>
  <si>
    <t>채권17</t>
  </si>
  <si>
    <t>채권18</t>
  </si>
  <si>
    <t>채권19</t>
  </si>
  <si>
    <t>채권25</t>
  </si>
  <si>
    <t>채권26</t>
  </si>
  <si>
    <t>채권27</t>
  </si>
  <si>
    <t>채권28</t>
  </si>
  <si>
    <t>채권29</t>
  </si>
  <si>
    <t>채권30</t>
  </si>
  <si>
    <t>채권31</t>
  </si>
  <si>
    <t>채권32</t>
  </si>
  <si>
    <t>채권33</t>
  </si>
  <si>
    <t>채권34</t>
  </si>
  <si>
    <t>채권35</t>
  </si>
  <si>
    <t>채권36</t>
  </si>
  <si>
    <t>채권37</t>
  </si>
  <si>
    <t>채권38</t>
  </si>
  <si>
    <t>채권40</t>
  </si>
  <si>
    <t>채권41</t>
  </si>
  <si>
    <t>채권42</t>
  </si>
  <si>
    <t>채권43</t>
  </si>
  <si>
    <t>채권44</t>
  </si>
  <si>
    <t>채권45</t>
  </si>
  <si>
    <t>채권46</t>
  </si>
  <si>
    <t>채권47</t>
  </si>
  <si>
    <t>채권48</t>
  </si>
  <si>
    <t>채권49</t>
  </si>
  <si>
    <t>채권50</t>
  </si>
  <si>
    <t>채권51</t>
  </si>
  <si>
    <t>채권52</t>
  </si>
  <si>
    <t>채권53</t>
  </si>
  <si>
    <t>채권54</t>
  </si>
  <si>
    <t>채권55</t>
  </si>
  <si>
    <t>채권56</t>
  </si>
  <si>
    <t>채권57</t>
  </si>
  <si>
    <t>채권58</t>
  </si>
  <si>
    <t>채권59</t>
  </si>
  <si>
    <t>채권60</t>
  </si>
  <si>
    <t>채권61</t>
  </si>
  <si>
    <t>채권62</t>
  </si>
  <si>
    <t>개시후이자는 회생담보권 부인하고, 회생채권으로 시인하되 의결권 불인정</t>
  </si>
  <si>
    <t>연4.58%~5.31%</t>
  </si>
  <si>
    <t>다. 회생 절차 개시 결정일 : 2021. 12. 31.</t>
    <phoneticPr fontId="6" type="noConversion"/>
  </si>
  <si>
    <t>나. 채무자 대양종합건설 주식회사를 “채무자”라함.</t>
    <phoneticPr fontId="6" type="noConversion"/>
  </si>
  <si>
    <t>아. 회생절차 개시결정일(2021. 12. 31.) 전일까지 약정서 또는 계약서에 따라 발생한 금융이자는 약정에 따른 이자만 시인함.</t>
    <phoneticPr fontId="6" type="noConversion"/>
  </si>
  <si>
    <t>2022. 01. 13. 관리인이 제출한 채권자 목록에 기재된 채권을 채권자가 신고한 경우 목록기재는 실효됨.</t>
    <phoneticPr fontId="6" type="noConversion"/>
  </si>
  <si>
    <t>마. 회사 부인권 행사 기준일
채무자 회생 및 파산에 관한 법률 제100조의 ‘지급의 정지’ 기준일은 2021. 12. 07.로 함. (끝)</t>
    <phoneticPr fontId="6" type="noConversion"/>
  </si>
  <si>
    <t>상거래채권</t>
    <phoneticPr fontId="10" type="noConversion"/>
  </si>
  <si>
    <t>채권2</t>
    <phoneticPr fontId="10" type="noConversion"/>
  </si>
  <si>
    <t>채권63</t>
  </si>
  <si>
    <t>채권65</t>
  </si>
  <si>
    <t>채권66</t>
  </si>
  <si>
    <t>채권67</t>
  </si>
  <si>
    <t>채권68</t>
  </si>
  <si>
    <t>채권69</t>
  </si>
  <si>
    <t>채권70</t>
  </si>
  <si>
    <t>채권71</t>
  </si>
  <si>
    <t>채권72</t>
  </si>
  <si>
    <t>채권73</t>
  </si>
  <si>
    <t>채권74</t>
  </si>
  <si>
    <t>채권75</t>
  </si>
  <si>
    <t>채권76</t>
  </si>
  <si>
    <t>채권77</t>
  </si>
  <si>
    <t>채권78</t>
  </si>
  <si>
    <t>채권79</t>
  </si>
  <si>
    <t>채권80</t>
  </si>
  <si>
    <t>채권81</t>
  </si>
  <si>
    <t>채권82</t>
  </si>
  <si>
    <t>채권83</t>
  </si>
  <si>
    <t>채권84</t>
  </si>
  <si>
    <t>채권85</t>
  </si>
  <si>
    <t>채권86</t>
  </si>
  <si>
    <t>채권87</t>
  </si>
  <si>
    <t>채권88</t>
  </si>
  <si>
    <t>채권89</t>
  </si>
  <si>
    <t>채권90</t>
  </si>
  <si>
    <t>채권91</t>
  </si>
  <si>
    <t>채권92</t>
  </si>
  <si>
    <t>채권93</t>
  </si>
  <si>
    <t>회생담보권자, 회생채권자, 조세·벌금, 주주·지분권자의 
목록·신고 및 시부인표</t>
    <phoneticPr fontId="6" type="noConversion"/>
  </si>
  <si>
    <t>1. 회생담보권자, 회생채권자, 조세·벌금, 주주·지분권자의 목록·신고 및 시부인 총괄표 -------------------------------------------------</t>
    <phoneticPr fontId="10" type="noConversion"/>
  </si>
  <si>
    <t>1. 회생담보권자, 회생채권자, 조세·벌금, 주주·지분권자의 목록·신고 및 시부인 총괄표</t>
    <phoneticPr fontId="10" type="noConversion"/>
  </si>
  <si>
    <t>1. 회생담보권자, 회생채권자, 조세·벌금, 주주·지분권자의 
목록·신고 및 시부인 총괄표</t>
    <phoneticPr fontId="10" type="noConversion"/>
  </si>
  <si>
    <t>채권94-1</t>
    <phoneticPr fontId="10" type="noConversion"/>
  </si>
  <si>
    <t>채권94-2</t>
  </si>
  <si>
    <t>채권94-3</t>
  </si>
  <si>
    <t>채권94-4</t>
  </si>
  <si>
    <t>채권96</t>
  </si>
  <si>
    <t>채권97</t>
  </si>
  <si>
    <t>채권98</t>
  </si>
  <si>
    <t>채권99</t>
  </si>
  <si>
    <t>채권95</t>
    <phoneticPr fontId="10" type="noConversion"/>
  </si>
  <si>
    <t>채권100</t>
    <phoneticPr fontId="10" type="noConversion"/>
  </si>
  <si>
    <t>채권101</t>
  </si>
  <si>
    <t>채권102</t>
  </si>
  <si>
    <t>채권103</t>
  </si>
  <si>
    <t>채권104</t>
  </si>
  <si>
    <t>채권105</t>
    <phoneticPr fontId="10" type="noConversion"/>
  </si>
  <si>
    <t>채권106</t>
  </si>
  <si>
    <t>채권107</t>
  </si>
  <si>
    <t>채권108</t>
  </si>
  <si>
    <t>채권109</t>
    <phoneticPr fontId="10" type="noConversion"/>
  </si>
  <si>
    <t>채권110</t>
  </si>
  <si>
    <t>채권111</t>
  </si>
  <si>
    <t>채권112</t>
  </si>
  <si>
    <t>채권113</t>
    <phoneticPr fontId="10" type="noConversion"/>
  </si>
  <si>
    <t>채권114</t>
  </si>
  <si>
    <t>채권115</t>
  </si>
  <si>
    <t>채권116</t>
  </si>
  <si>
    <t>채권117</t>
    <phoneticPr fontId="10" type="noConversion"/>
  </si>
  <si>
    <t>채권118</t>
  </si>
  <si>
    <t>채권121</t>
    <phoneticPr fontId="10" type="noConversion"/>
  </si>
  <si>
    <t>채권123</t>
  </si>
  <si>
    <t>채권124</t>
  </si>
  <si>
    <t>채권125</t>
    <phoneticPr fontId="10" type="noConversion"/>
  </si>
  <si>
    <t>채권126</t>
  </si>
  <si>
    <t>채권127</t>
  </si>
  <si>
    <t>채권128</t>
  </si>
  <si>
    <t>구상채권</t>
    <phoneticPr fontId="10" type="noConversion"/>
  </si>
  <si>
    <t>채권129</t>
    <phoneticPr fontId="10" type="noConversion"/>
  </si>
  <si>
    <t>채권130</t>
  </si>
  <si>
    <t>채권131</t>
  </si>
  <si>
    <t>채권132</t>
  </si>
  <si>
    <t>채권133</t>
  </si>
  <si>
    <t>채권134</t>
  </si>
  <si>
    <t>채권135-1</t>
    <phoneticPr fontId="10" type="noConversion"/>
  </si>
  <si>
    <t>채권135-2</t>
  </si>
  <si>
    <t>채권136</t>
    <phoneticPr fontId="10" type="noConversion"/>
  </si>
  <si>
    <t>채권137</t>
  </si>
  <si>
    <t>채권138</t>
  </si>
  <si>
    <t>채권139</t>
  </si>
  <si>
    <t>채권140</t>
    <phoneticPr fontId="10" type="noConversion"/>
  </si>
  <si>
    <t>채권141</t>
  </si>
  <si>
    <t>채권142</t>
  </si>
  <si>
    <t>채권143</t>
  </si>
  <si>
    <t>채권144</t>
    <phoneticPr fontId="10" type="noConversion"/>
  </si>
  <si>
    <t>채권145</t>
  </si>
  <si>
    <t>채권146</t>
  </si>
  <si>
    <t>채권147</t>
  </si>
  <si>
    <t>채권148</t>
    <phoneticPr fontId="10" type="noConversion"/>
  </si>
  <si>
    <t>채권150</t>
  </si>
  <si>
    <t>채권151</t>
  </si>
  <si>
    <t>채권152</t>
    <phoneticPr fontId="10" type="noConversion"/>
  </si>
  <si>
    <t>채권153</t>
  </si>
  <si>
    <t>채권154</t>
  </si>
  <si>
    <t>채권156-1</t>
    <phoneticPr fontId="10" type="noConversion"/>
  </si>
  <si>
    <t>채권156-2</t>
  </si>
  <si>
    <t>채권156-3</t>
  </si>
  <si>
    <t>채권157-1</t>
    <phoneticPr fontId="10" type="noConversion"/>
  </si>
  <si>
    <t>채권157-2</t>
  </si>
  <si>
    <t>채권157-3</t>
  </si>
  <si>
    <t>채권157-4</t>
  </si>
  <si>
    <t>채권158-1</t>
    <phoneticPr fontId="10" type="noConversion"/>
  </si>
  <si>
    <t>채권158-2</t>
  </si>
  <si>
    <t>채권161-1</t>
    <phoneticPr fontId="10" type="noConversion"/>
  </si>
  <si>
    <t>채권161-2</t>
  </si>
  <si>
    <t>채권161-3</t>
  </si>
  <si>
    <t>채권162-1</t>
    <phoneticPr fontId="10" type="noConversion"/>
  </si>
  <si>
    <t>채권162-2</t>
  </si>
  <si>
    <t>채권163-1</t>
    <phoneticPr fontId="10" type="noConversion"/>
  </si>
  <si>
    <t>채권163-2</t>
  </si>
  <si>
    <t>채권164</t>
    <phoneticPr fontId="10" type="noConversion"/>
  </si>
  <si>
    <t>채권166-1</t>
    <phoneticPr fontId="10" type="noConversion"/>
  </si>
  <si>
    <t>채권166-2</t>
  </si>
  <si>
    <t>채권167-1</t>
    <phoneticPr fontId="10" type="noConversion"/>
  </si>
  <si>
    <t>채권167-2</t>
  </si>
  <si>
    <t>채권168-1</t>
    <phoneticPr fontId="10" type="noConversion"/>
  </si>
  <si>
    <t>채권168-2</t>
  </si>
  <si>
    <t>채권168-3</t>
  </si>
  <si>
    <t>채권168-4</t>
  </si>
  <si>
    <t>채권170-1</t>
    <phoneticPr fontId="10" type="noConversion"/>
  </si>
  <si>
    <t>채권170-2</t>
  </si>
  <si>
    <t>채권170-3</t>
  </si>
  <si>
    <t>채권171-1</t>
    <phoneticPr fontId="10" type="noConversion"/>
  </si>
  <si>
    <t>채권171-2</t>
  </si>
  <si>
    <t>채권173-1</t>
    <phoneticPr fontId="10" type="noConversion"/>
  </si>
  <si>
    <t>채권173-2</t>
  </si>
  <si>
    <t>채권173-3</t>
  </si>
  <si>
    <t>채권172-1</t>
    <phoneticPr fontId="10" type="noConversion"/>
  </si>
  <si>
    <t>채권172-2</t>
  </si>
  <si>
    <t>채권172-3</t>
  </si>
  <si>
    <t>채권173-4</t>
  </si>
  <si>
    <t>채권174-1</t>
    <phoneticPr fontId="10" type="noConversion"/>
  </si>
  <si>
    <t>채권174-2</t>
  </si>
  <si>
    <t>채권174-3</t>
  </si>
  <si>
    <t>채권174-4</t>
  </si>
  <si>
    <t>채권174-5</t>
  </si>
  <si>
    <t>채권174-6</t>
  </si>
  <si>
    <t>채권174-7</t>
  </si>
  <si>
    <t>채권175-1</t>
    <phoneticPr fontId="10" type="noConversion"/>
  </si>
  <si>
    <t>채권175-2</t>
  </si>
  <si>
    <t>채권175-3</t>
  </si>
  <si>
    <t>채권175-4</t>
  </si>
  <si>
    <t>채권176-1</t>
    <phoneticPr fontId="10" type="noConversion"/>
  </si>
  <si>
    <t>채권176-2</t>
  </si>
  <si>
    <t>채권176-3</t>
  </si>
  <si>
    <t>채권177-1</t>
    <phoneticPr fontId="10" type="noConversion"/>
  </si>
  <si>
    <t>채권177-2</t>
  </si>
  <si>
    <t>채권177-3</t>
  </si>
  <si>
    <t>채권177-4</t>
  </si>
  <si>
    <t>채권178-1</t>
    <phoneticPr fontId="10" type="noConversion"/>
  </si>
  <si>
    <t>채권178-2</t>
  </si>
  <si>
    <t>채권178-3</t>
  </si>
  <si>
    <t>채권179-1</t>
    <phoneticPr fontId="10" type="noConversion"/>
  </si>
  <si>
    <t>채권179-2</t>
  </si>
  <si>
    <t>채권179-3</t>
  </si>
  <si>
    <t>채권181-1</t>
    <phoneticPr fontId="10" type="noConversion"/>
  </si>
  <si>
    <t>채권181-2</t>
  </si>
  <si>
    <t>채권184-1</t>
    <phoneticPr fontId="10" type="noConversion"/>
  </si>
  <si>
    <t>채권184-2</t>
  </si>
  <si>
    <t>채권185-1</t>
    <phoneticPr fontId="10" type="noConversion"/>
  </si>
  <si>
    <t>채권185-2</t>
  </si>
  <si>
    <t>채권185-3</t>
  </si>
  <si>
    <t>채권185-4</t>
  </si>
  <si>
    <t>채권186-1</t>
    <phoneticPr fontId="10" type="noConversion"/>
  </si>
  <si>
    <t>채권186-2</t>
  </si>
  <si>
    <t>채권186-3</t>
  </si>
  <si>
    <t>채권186-4</t>
  </si>
  <si>
    <t>채권187-1</t>
    <phoneticPr fontId="10" type="noConversion"/>
  </si>
  <si>
    <t>채권187-2</t>
  </si>
  <si>
    <t>채권188-1</t>
    <phoneticPr fontId="10" type="noConversion"/>
  </si>
  <si>
    <t>채권188-2</t>
  </si>
  <si>
    <t>채권188-3</t>
  </si>
  <si>
    <t>채권188-4</t>
  </si>
  <si>
    <t>채권191-1</t>
    <phoneticPr fontId="10" type="noConversion"/>
  </si>
  <si>
    <t>채권191-2</t>
  </si>
  <si>
    <t>채권191-3</t>
  </si>
  <si>
    <t>채권192-1</t>
    <phoneticPr fontId="10" type="noConversion"/>
  </si>
  <si>
    <t>채권192-2</t>
  </si>
  <si>
    <t>채권192-3</t>
  </si>
  <si>
    <t>채권192-4</t>
  </si>
  <si>
    <t>채권193-1</t>
    <phoneticPr fontId="10" type="noConversion"/>
  </si>
  <si>
    <t>채권193-2</t>
  </si>
  <si>
    <t>채권193-3</t>
  </si>
  <si>
    <t>채권193-4</t>
  </si>
  <si>
    <t>채권195-1</t>
    <phoneticPr fontId="10" type="noConversion"/>
  </si>
  <si>
    <t>채권195-2</t>
  </si>
  <si>
    <t>채권196-1</t>
    <phoneticPr fontId="10" type="noConversion"/>
  </si>
  <si>
    <t>채권196-2</t>
  </si>
  <si>
    <t>채권196-3</t>
  </si>
  <si>
    <t>채권196-4</t>
  </si>
  <si>
    <t>채권197-1</t>
    <phoneticPr fontId="10" type="noConversion"/>
  </si>
  <si>
    <t>채권197-2</t>
  </si>
  <si>
    <t>채권197-3</t>
  </si>
  <si>
    <t>채권198-1</t>
    <phoneticPr fontId="10" type="noConversion"/>
  </si>
  <si>
    <t>채권198-2</t>
  </si>
  <si>
    <t>채권199-1</t>
    <phoneticPr fontId="10" type="noConversion"/>
  </si>
  <si>
    <t>채권199-2</t>
  </si>
  <si>
    <t>채권199-3</t>
  </si>
  <si>
    <t>채권199-4</t>
  </si>
  <si>
    <t>채권199-5</t>
  </si>
  <si>
    <t>채권200-1</t>
    <phoneticPr fontId="10" type="noConversion"/>
  </si>
  <si>
    <t>채권200-2</t>
  </si>
  <si>
    <t>채권200-3</t>
  </si>
  <si>
    <t>채권200-4</t>
  </si>
  <si>
    <t>채권201-1</t>
    <phoneticPr fontId="10" type="noConversion"/>
  </si>
  <si>
    <t>채권201-2</t>
  </si>
  <si>
    <t>채권201-3</t>
  </si>
  <si>
    <t>채권201-4</t>
  </si>
  <si>
    <t>채권202-1</t>
    <phoneticPr fontId="10" type="noConversion"/>
  </si>
  <si>
    <t>채권202-2</t>
  </si>
  <si>
    <t>채권203-1</t>
    <phoneticPr fontId="10" type="noConversion"/>
  </si>
  <si>
    <t>채권203-2</t>
  </si>
  <si>
    <t>채권203-3</t>
  </si>
  <si>
    <t>채권203-4</t>
  </si>
  <si>
    <t>채권204-1</t>
    <phoneticPr fontId="10" type="noConversion"/>
  </si>
  <si>
    <t>채권204-2</t>
  </si>
  <si>
    <t>채권204-3</t>
  </si>
  <si>
    <t>채권205-1</t>
    <phoneticPr fontId="10" type="noConversion"/>
  </si>
  <si>
    <t>채권205-2</t>
  </si>
  <si>
    <t>채권205-3</t>
  </si>
  <si>
    <t>채권206-1</t>
    <phoneticPr fontId="10" type="noConversion"/>
  </si>
  <si>
    <t>채권206-2</t>
  </si>
  <si>
    <t>채권206-3</t>
  </si>
  <si>
    <t>채권207-1</t>
    <phoneticPr fontId="10" type="noConversion"/>
  </si>
  <si>
    <t>채권207-2</t>
  </si>
  <si>
    <t>채권207-3</t>
  </si>
  <si>
    <t>채권208-1</t>
    <phoneticPr fontId="10" type="noConversion"/>
  </si>
  <si>
    <t>채권208-2</t>
  </si>
  <si>
    <t>채권210-1</t>
    <phoneticPr fontId="10" type="noConversion"/>
  </si>
  <si>
    <t>채권210-2</t>
  </si>
  <si>
    <t>채권211-1</t>
    <phoneticPr fontId="10" type="noConversion"/>
  </si>
  <si>
    <t>채권211-2</t>
  </si>
  <si>
    <t>채권212-1</t>
    <phoneticPr fontId="10" type="noConversion"/>
  </si>
  <si>
    <t>채권212-2</t>
  </si>
  <si>
    <t>채권213-1</t>
    <phoneticPr fontId="10" type="noConversion"/>
  </si>
  <si>
    <t>채권213-2</t>
  </si>
  <si>
    <t>채권214-1</t>
    <phoneticPr fontId="10" type="noConversion"/>
  </si>
  <si>
    <t>채권214-2</t>
  </si>
  <si>
    <t>채권215-1</t>
    <phoneticPr fontId="10" type="noConversion"/>
  </si>
  <si>
    <t>채권215-2</t>
  </si>
  <si>
    <t>채권216-1</t>
    <phoneticPr fontId="10" type="noConversion"/>
  </si>
  <si>
    <t>채권216-2</t>
  </si>
  <si>
    <t>채권217</t>
  </si>
  <si>
    <t>채권218</t>
  </si>
  <si>
    <t>채권219</t>
  </si>
  <si>
    <t>채권220</t>
  </si>
  <si>
    <t>채권221</t>
  </si>
  <si>
    <t>채권222</t>
  </si>
  <si>
    <t>채권223</t>
  </si>
  <si>
    <t>채권224</t>
  </si>
  <si>
    <t>채권225</t>
  </si>
  <si>
    <t>채권226-1</t>
    <phoneticPr fontId="10" type="noConversion"/>
  </si>
  <si>
    <t>채권226-2</t>
  </si>
  <si>
    <t>채권226-3</t>
  </si>
  <si>
    <t>채권227-1</t>
    <phoneticPr fontId="10" type="noConversion"/>
  </si>
  <si>
    <t>채권227-2</t>
  </si>
  <si>
    <t>채권228-1</t>
    <phoneticPr fontId="10" type="noConversion"/>
  </si>
  <si>
    <t>채권228-2</t>
  </si>
  <si>
    <t>채권228-3</t>
  </si>
  <si>
    <t>채권230-1</t>
    <phoneticPr fontId="10" type="noConversion"/>
  </si>
  <si>
    <t>채권230-2</t>
  </si>
  <si>
    <t>채권230-3</t>
  </si>
  <si>
    <t>채권232-1</t>
    <phoneticPr fontId="10" type="noConversion"/>
  </si>
  <si>
    <t>채권232-2</t>
  </si>
  <si>
    <t>채권232-3</t>
  </si>
  <si>
    <t>채권233-1</t>
    <phoneticPr fontId="10" type="noConversion"/>
  </si>
  <si>
    <t>채권233-2</t>
  </si>
  <si>
    <t>채권233-3</t>
  </si>
  <si>
    <t>채권233-4</t>
  </si>
  <si>
    <t>채권234-1</t>
    <phoneticPr fontId="10" type="noConversion"/>
  </si>
  <si>
    <t>채권234-2</t>
  </si>
  <si>
    <t>채권234-3</t>
  </si>
  <si>
    <t>채권234-4</t>
  </si>
  <si>
    <t>채권234-5</t>
  </si>
  <si>
    <t>채권234-6</t>
  </si>
  <si>
    <t>채권236-1</t>
    <phoneticPr fontId="10" type="noConversion"/>
  </si>
  <si>
    <t>채권236-2</t>
  </si>
  <si>
    <t>채권237-1</t>
    <phoneticPr fontId="10" type="noConversion"/>
  </si>
  <si>
    <t>채권237-2</t>
  </si>
  <si>
    <t>채권237-3</t>
  </si>
  <si>
    <t>채권237-4</t>
  </si>
  <si>
    <t>채권239</t>
    <phoneticPr fontId="10" type="noConversion"/>
  </si>
  <si>
    <t>채권240</t>
  </si>
  <si>
    <t>채권241</t>
  </si>
  <si>
    <t>채권242-1</t>
    <phoneticPr fontId="10" type="noConversion"/>
  </si>
  <si>
    <t>채권242-2</t>
  </si>
  <si>
    <t>채권243-1</t>
    <phoneticPr fontId="10" type="noConversion"/>
  </si>
  <si>
    <t>채권243-2</t>
  </si>
  <si>
    <t>채권244</t>
    <phoneticPr fontId="10" type="noConversion"/>
  </si>
  <si>
    <t>채권245</t>
  </si>
  <si>
    <t>채권246</t>
  </si>
  <si>
    <t>채권247</t>
  </si>
  <si>
    <t>채권248</t>
  </si>
  <si>
    <t>채권249</t>
  </si>
  <si>
    <t>채권250</t>
  </si>
  <si>
    <t>채권251-1</t>
    <phoneticPr fontId="10" type="noConversion"/>
  </si>
  <si>
    <t>채권251-2</t>
  </si>
  <si>
    <t>채권252-1</t>
    <phoneticPr fontId="10" type="noConversion"/>
  </si>
  <si>
    <t>채권252-2</t>
  </si>
  <si>
    <t>채권253-1</t>
    <phoneticPr fontId="10" type="noConversion"/>
  </si>
  <si>
    <t>채권253-2</t>
  </si>
  <si>
    <t>채권254-1</t>
    <phoneticPr fontId="10" type="noConversion"/>
  </si>
  <si>
    <t>채권254-2</t>
  </si>
  <si>
    <t>채권254-3</t>
  </si>
  <si>
    <t>채권255</t>
    <phoneticPr fontId="10" type="noConversion"/>
  </si>
  <si>
    <t>채권258</t>
    <phoneticPr fontId="10" type="noConversion"/>
  </si>
  <si>
    <t>채권259-1</t>
    <phoneticPr fontId="10" type="noConversion"/>
  </si>
  <si>
    <t>채권259-2</t>
  </si>
  <si>
    <t>채권260</t>
    <phoneticPr fontId="10" type="noConversion"/>
  </si>
  <si>
    <t>채권261</t>
  </si>
  <si>
    <t>채권262</t>
  </si>
  <si>
    <t>채권263-1</t>
    <phoneticPr fontId="10" type="noConversion"/>
  </si>
  <si>
    <t>채권263-2</t>
  </si>
  <si>
    <t>채권263-3</t>
  </si>
  <si>
    <t>채권264</t>
    <phoneticPr fontId="10" type="noConversion"/>
  </si>
  <si>
    <t>채권265-1</t>
    <phoneticPr fontId="10" type="noConversion"/>
  </si>
  <si>
    <t>채권265-2</t>
  </si>
  <si>
    <t>채권266</t>
    <phoneticPr fontId="10" type="noConversion"/>
  </si>
  <si>
    <t>채권268</t>
  </si>
  <si>
    <t>채권269</t>
  </si>
  <si>
    <t>채권270</t>
  </si>
  <si>
    <t>채권271</t>
    <phoneticPr fontId="10" type="noConversion"/>
  </si>
  <si>
    <t>채권272</t>
  </si>
  <si>
    <t>채권273</t>
  </si>
  <si>
    <t>채권274</t>
  </si>
  <si>
    <t>채권275-1</t>
    <phoneticPr fontId="10" type="noConversion"/>
  </si>
  <si>
    <t>채권275-2</t>
  </si>
  <si>
    <t>채권276</t>
    <phoneticPr fontId="10" type="noConversion"/>
  </si>
  <si>
    <t>채권278</t>
    <phoneticPr fontId="10" type="noConversion"/>
  </si>
  <si>
    <t>채권279</t>
  </si>
  <si>
    <t>채권281</t>
    <phoneticPr fontId="10" type="noConversion"/>
  </si>
  <si>
    <t>채권282-1</t>
    <phoneticPr fontId="10" type="noConversion"/>
  </si>
  <si>
    <t>채권282-2</t>
  </si>
  <si>
    <t>채권282-3</t>
  </si>
  <si>
    <t>채권283</t>
    <phoneticPr fontId="10" type="noConversion"/>
  </si>
  <si>
    <t>채권284-1</t>
    <phoneticPr fontId="10" type="noConversion"/>
  </si>
  <si>
    <t>채권284-2</t>
  </si>
  <si>
    <t>채권285</t>
    <phoneticPr fontId="10" type="noConversion"/>
  </si>
  <si>
    <t>채권287-1</t>
    <phoneticPr fontId="10" type="noConversion"/>
  </si>
  <si>
    <t>채권287-2</t>
  </si>
  <si>
    <t>채권287-3</t>
  </si>
  <si>
    <t>채권288</t>
    <phoneticPr fontId="10" type="noConversion"/>
  </si>
  <si>
    <t>채권289</t>
  </si>
  <si>
    <t>채권290</t>
  </si>
  <si>
    <t>채권291</t>
  </si>
  <si>
    <t>채권292</t>
  </si>
  <si>
    <t>채권293</t>
  </si>
  <si>
    <t>채권294</t>
  </si>
  <si>
    <t>채권295</t>
  </si>
  <si>
    <t>채권296</t>
  </si>
  <si>
    <t>채권297</t>
  </si>
  <si>
    <t>채권298</t>
  </si>
  <si>
    <t>채권299</t>
  </si>
  <si>
    <t>채권300</t>
  </si>
  <si>
    <t>채권301</t>
  </si>
  <si>
    <t>채권302</t>
  </si>
  <si>
    <t>채권303</t>
  </si>
  <si>
    <t>채권304</t>
  </si>
  <si>
    <t>채권305</t>
  </si>
  <si>
    <t>채권306</t>
  </si>
  <si>
    <t>채권307</t>
  </si>
  <si>
    <t>채권308</t>
  </si>
  <si>
    <t>채권309</t>
  </si>
  <si>
    <t>1.  원금</t>
  </si>
  <si>
    <t>1.  원금</t>
    <phoneticPr fontId="10" type="noConversion"/>
  </si>
  <si>
    <t>2.  개시전 이자</t>
  </si>
  <si>
    <t>2.  개시전 이자</t>
    <phoneticPr fontId="10" type="noConversion"/>
  </si>
  <si>
    <t>3.  개시후 이자</t>
  </si>
  <si>
    <t>3.  개시후 이자</t>
    <phoneticPr fontId="10" type="noConversion"/>
  </si>
  <si>
    <t>임차보증금반환채권</t>
    <phoneticPr fontId="10" type="noConversion"/>
  </si>
  <si>
    <t>채권310</t>
    <phoneticPr fontId="10" type="noConversion"/>
  </si>
  <si>
    <t>채권311</t>
  </si>
  <si>
    <t>채권312</t>
  </si>
  <si>
    <t>채권313</t>
  </si>
  <si>
    <t>채권314</t>
  </si>
  <si>
    <t>채권315</t>
  </si>
  <si>
    <t>채권316</t>
  </si>
  <si>
    <t>채권317</t>
  </si>
  <si>
    <t>채권318</t>
  </si>
  <si>
    <t>채권319</t>
  </si>
  <si>
    <t>채권320</t>
  </si>
  <si>
    <t>채권321</t>
  </si>
  <si>
    <t>보증채권</t>
  </si>
  <si>
    <t>채권322-1</t>
    <phoneticPr fontId="10" type="noConversion"/>
  </si>
  <si>
    <t>채권322-3</t>
  </si>
  <si>
    <t>채권322-4</t>
  </si>
  <si>
    <t>채권323</t>
    <phoneticPr fontId="10" type="noConversion"/>
  </si>
  <si>
    <t>채권324-1</t>
    <phoneticPr fontId="10" type="noConversion"/>
  </si>
  <si>
    <t>채권324-2</t>
  </si>
  <si>
    <t>채권324-3</t>
  </si>
  <si>
    <t>채권324-4</t>
  </si>
  <si>
    <t>채권324-5</t>
  </si>
  <si>
    <t>채권324-6</t>
  </si>
  <si>
    <t>채권324-7</t>
  </si>
  <si>
    <t>채권324-8</t>
  </si>
  <si>
    <t>채권324-9</t>
  </si>
  <si>
    <t>채권324-10</t>
  </si>
  <si>
    <t>채권324-11</t>
  </si>
  <si>
    <t>채권324-12</t>
  </si>
  <si>
    <t>조세2</t>
  </si>
  <si>
    <t>조세3</t>
  </si>
  <si>
    <t>조세4</t>
  </si>
  <si>
    <t>조세5</t>
  </si>
  <si>
    <t>지방소득세</t>
  </si>
  <si>
    <t>조세6</t>
  </si>
  <si>
    <t>조세7</t>
  </si>
  <si>
    <t>조세8</t>
  </si>
  <si>
    <t>조세9</t>
  </si>
  <si>
    <t>조세10</t>
  </si>
  <si>
    <t>조세11</t>
  </si>
  <si>
    <t>조세12</t>
    <phoneticPr fontId="10" type="noConversion"/>
  </si>
  <si>
    <t>조세13-1</t>
    <phoneticPr fontId="10" type="noConversion"/>
  </si>
  <si>
    <t>조세13-2</t>
  </si>
  <si>
    <t>건강보험료</t>
  </si>
  <si>
    <t>국민연금료</t>
  </si>
  <si>
    <t>조세14</t>
    <phoneticPr fontId="10" type="noConversion"/>
  </si>
  <si>
    <t>퇴직공제부금</t>
  </si>
  <si>
    <t>주주 등 1</t>
    <phoneticPr fontId="10" type="noConversion"/>
  </si>
  <si>
    <t>주주 등 2</t>
  </si>
  <si>
    <t>주주 등 3</t>
  </si>
  <si>
    <t>주주 등 4</t>
  </si>
  <si>
    <t>주주 등 5</t>
  </si>
  <si>
    <t>주1) 1주당 금액 : 10,000원
주2) 주주명부 기준일 : 회생절차 개시결정일</t>
    <phoneticPr fontId="10" type="noConversion"/>
  </si>
  <si>
    <t>1. 조사 대상이 아님
2. 1주당 10,000원</t>
    <phoneticPr fontId="10" type="noConversion"/>
  </si>
  <si>
    <t>300,000주 (3,000,000,000원)</t>
    <phoneticPr fontId="10" type="noConversion"/>
  </si>
  <si>
    <t xml:space="preserve"> </t>
    <phoneticPr fontId="8" type="noConversion"/>
  </si>
  <si>
    <t>담보물소재지</t>
    <phoneticPr fontId="8" type="noConversion"/>
  </si>
  <si>
    <t>토지면적/건물면적</t>
    <phoneticPr fontId="8" type="noConversion"/>
  </si>
  <si>
    <t>담보제공현황</t>
    <phoneticPr fontId="8" type="noConversion"/>
  </si>
  <si>
    <t>배분금액</t>
    <phoneticPr fontId="6" type="noConversion"/>
  </si>
  <si>
    <t>비고</t>
    <phoneticPr fontId="6" type="noConversion"/>
  </si>
  <si>
    <t>순위</t>
    <phoneticPr fontId="8" type="noConversion"/>
  </si>
  <si>
    <t>1. 대지
인천 남동구 논현동 636-6 대 825.7㎡
대지권비율 825.7분의 32.99, 29.08, 41.23, 32.99, 29.08, 41.23, 103.3, 103.3, 102.95, 102.95 
2. 건물: 147.51㎡, 130.05㎡, 184.36㎡, 147.51㎡, 130.05㎡, 184.36㎡, 461.92㎡ 461.92㎡, 460.02㎡, 461.44㎡</t>
    <phoneticPr fontId="8" type="noConversion"/>
  </si>
  <si>
    <t>2018.03.29.</t>
    <phoneticPr fontId="8" type="noConversion"/>
  </si>
  <si>
    <t>공담
제2018-513호</t>
    <phoneticPr fontId="6" type="noConversion"/>
  </si>
  <si>
    <t>설정자</t>
    <phoneticPr fontId="8" type="noConversion"/>
  </si>
  <si>
    <t>2018.05.30.</t>
    <phoneticPr fontId="6" type="noConversion"/>
  </si>
  <si>
    <t>공담
제2018-938호</t>
    <phoneticPr fontId="6" type="noConversion"/>
  </si>
  <si>
    <t>2순위</t>
    <phoneticPr fontId="6" type="noConversion"/>
  </si>
  <si>
    <t>공담
제2021-2707호</t>
    <phoneticPr fontId="6" type="noConversion"/>
  </si>
  <si>
    <t>3순위</t>
    <phoneticPr fontId="6" type="noConversion"/>
  </si>
  <si>
    <t>공담
제2021-2708호</t>
    <phoneticPr fontId="6" type="noConversion"/>
  </si>
  <si>
    <t>4순위</t>
    <phoneticPr fontId="6" type="noConversion"/>
  </si>
  <si>
    <t xml:space="preserve"> </t>
    <phoneticPr fontId="6" type="noConversion"/>
  </si>
  <si>
    <t>1. 대지
경기 하남시 망월동 1155-1 대 2104.3㎡
대지권비율 2104.3분의 16.498, 16.498, 17.8319
2. 건물: 43.66㎡, 43.66㎡, 47.19㎡</t>
    <phoneticPr fontId="8" type="noConversion"/>
  </si>
  <si>
    <t>2020.06.18.</t>
    <phoneticPr fontId="8" type="noConversion"/>
  </si>
  <si>
    <t>2020.12.15.</t>
    <phoneticPr fontId="8" type="noConversion"/>
  </si>
  <si>
    <t>공담
제2020-906호</t>
    <phoneticPr fontId="6" type="noConversion"/>
  </si>
  <si>
    <t>1. 대지
경기 용인시 기흥구 서천동 812 대
 2672.8㎡
대지권비율 2672.8의 13.731, 11.369, 11.369, 11.818, 11.818
2. 건물: 35.34㎡, 29.26㎡, 29.26㎡, 30.415㎡, 30.415㎡</t>
    <phoneticPr fontId="8" type="noConversion"/>
  </si>
  <si>
    <t>2021.07.19.</t>
    <phoneticPr fontId="8" type="noConversion"/>
  </si>
  <si>
    <t>공담
제2021-1464호</t>
    <phoneticPr fontId="6" type="noConversion"/>
  </si>
  <si>
    <t>1. 대지
인천 중구 북성동1가 98-330
 잡종지  667.3㎡</t>
    <phoneticPr fontId="8" type="noConversion"/>
  </si>
  <si>
    <t>2020.05.14.</t>
    <phoneticPr fontId="6" type="noConversion"/>
  </si>
  <si>
    <t>2021.09.09.</t>
    <phoneticPr fontId="6" type="noConversion"/>
  </si>
  <si>
    <t>공담
제2021-1572</t>
    <phoneticPr fontId="6" type="noConversion"/>
  </si>
  <si>
    <t>공담
제2021-2710</t>
    <phoneticPr fontId="6" type="noConversion"/>
  </si>
  <si>
    <r>
      <t>1. 대지
세종 나성동 821 대
 6097.9㎡
대지권비율 6097.9분의 17.77, 17.77, 20.26, 20.25, 16.34, 14.53, 18.2, 29, 27.57
2. 건물: 39.65㎡, 39.65㎡, 45.18㎡</t>
    </r>
    <r>
      <rPr>
        <b/>
        <sz val="9"/>
        <rFont val="굴림"/>
        <family val="3"/>
        <charset val="129"/>
      </rPr>
      <t xml:space="preserve">, </t>
    </r>
    <r>
      <rPr>
        <sz val="9"/>
        <rFont val="굴림"/>
        <family val="3"/>
        <charset val="129"/>
      </rPr>
      <t xml:space="preserve">45.18㎡, 36.44㎡, 32.41㎡, 40.6㎡, 64.69㎡, 61.51㎡ </t>
    </r>
    <phoneticPr fontId="8" type="noConversion"/>
  </si>
  <si>
    <t>배분금액</t>
    <phoneticPr fontId="8" type="noConversion"/>
  </si>
  <si>
    <t>가치평가액 주1)</t>
    <phoneticPr fontId="8" type="noConversion"/>
  </si>
  <si>
    <t>주1) 담보물 가치평가:리얼티뱅크 감정평가법인</t>
    <phoneticPr fontId="6" type="noConversion"/>
  </si>
  <si>
    <t>담보권1-1</t>
    <phoneticPr fontId="10" type="noConversion"/>
  </si>
  <si>
    <t>담보권1-2</t>
  </si>
  <si>
    <t>근저당권
1. 대지
인천 중구 북성동1가 98-330
 잡종지  667.3㎡
설정순위:1순위
채권최고액:1,200,000,000
설정일: 2020.05.14.
지상권설정</t>
    <phoneticPr fontId="10" type="noConversion"/>
  </si>
  <si>
    <t>근저당권
1. 대지
경기 하남시 망월동 1155-1  2104.3㎡
대지권비율 2104.3분의 16.498, 16.498, 17.8319
2. 건물:101호 102호 416호
43.66㎡, 43.66㎡, 47.19㎡
설정순위:1순위
채권최고액:1,200,000,000
설정일: 2020.06.18.</t>
    <phoneticPr fontId="10" type="noConversion"/>
  </si>
  <si>
    <t>대여금채권</t>
    <phoneticPr fontId="10" type="noConversion"/>
  </si>
  <si>
    <t>연12%</t>
    <phoneticPr fontId="10" type="noConversion"/>
  </si>
  <si>
    <t>담보권1</t>
    <phoneticPr fontId="10" type="noConversion"/>
  </si>
  <si>
    <t>담보권2-1</t>
    <phoneticPr fontId="10" type="noConversion"/>
  </si>
  <si>
    <t>담보권2-2</t>
  </si>
  <si>
    <t>담보권2-3</t>
  </si>
  <si>
    <t>근저당권
1. 대지
 인천시 중구 북성동1가 98-357,  358. 359, 551                                   잡종지179.8m2 ,종교용지264.4m2, 잡종지158m2 ,잡종지101.9m2     
 동소 98-538  대지 135.2m2  
2. 건물                          
인천시 중구 북성동1가 98-538  철근콘크리조 슬라브지붕2층    근린생황시설 1층 87.82m2       2층87.82m2  지하 87.82m2                                                                                                                            
①설정순위:1순위
채권최고액:1,560,00,000       설정일: 2021.09.09</t>
    <phoneticPr fontId="10" type="noConversion"/>
  </si>
  <si>
    <t>1. 대지
경기 용인시 기흥구 서천동 812 대
 2672.8㎡
대지권비율 2672.8의 13.731, 11.369, 11.369, 11.818, 11.818
2. 건물:106호,119호,120호,121호                                        122호
35.34㎡, 29.26㎡, 29.26㎡, 30.415㎡, 30.415㎡   
①설정순위:1순위
채권최고액:960,000,000        설정일: 2021.07.19</t>
    <phoneticPr fontId="10" type="noConversion"/>
  </si>
  <si>
    <t>연5.412%</t>
    <phoneticPr fontId="10" type="noConversion"/>
  </si>
  <si>
    <t>연6%</t>
    <phoneticPr fontId="10" type="noConversion"/>
  </si>
  <si>
    <t>개시후이자는 회생담보권 부인하고, 회생채권으로 시인하되 의결권 불인정</t>
    <phoneticPr fontId="10" type="noConversion"/>
  </si>
  <si>
    <t>1. 2022. 1. 27. 자 신고</t>
    <phoneticPr fontId="10" type="noConversion"/>
  </si>
  <si>
    <t>목록기재액</t>
    <phoneticPr fontId="10" type="noConversion"/>
  </si>
  <si>
    <t>신고+목록 차이</t>
    <phoneticPr fontId="10" type="noConversion"/>
  </si>
  <si>
    <t>담보권3</t>
    <phoneticPr fontId="10" type="noConversion"/>
  </si>
  <si>
    <t>근저당권
1. 대지
세종 나성동 821 대
 6097.9㎡
대지권비율 6097.9분의 17.77, 17.77, 20.26, 20.25, 16.34, 14.53, 18.2, 29, 27.57
2. 건물: 701,801,901,1001,B124A,B126, B127,B214,B215
39.65㎡, 39.65㎡, 45.18㎡, 45.18㎡, 36.44㎡, 32.41㎡, 40.6㎡, 64.69㎡, 61.51㎡                                 
①설정순위:1순위
채권최고액: 2,700,000,000
설정일: 2020.12.15.</t>
    <phoneticPr fontId="10" type="noConversion"/>
  </si>
  <si>
    <t>연6.878%</t>
    <phoneticPr fontId="10" type="noConversion"/>
  </si>
  <si>
    <t>담보권4</t>
    <phoneticPr fontId="10" type="noConversion"/>
  </si>
  <si>
    <t>연5.6%</t>
    <phoneticPr fontId="10" type="noConversion"/>
  </si>
  <si>
    <t>담보권5</t>
    <phoneticPr fontId="10" type="noConversion"/>
  </si>
  <si>
    <t>출자좌수확인(원) 첨부
출자금 약 6,383,4338,100원
    (4,173 x 1,529,700 = 6,383,438,100)</t>
    <phoneticPr fontId="10" type="noConversion"/>
  </si>
  <si>
    <t>미발생구상채권</t>
    <phoneticPr fontId="10" type="noConversion"/>
  </si>
  <si>
    <t>근질권
정기예금(중소기업은행 231-047013-21-032)
원금:500,000,000원
이자:626,741원
설정일: 2021.06.16</t>
    <phoneticPr fontId="10" type="noConversion"/>
  </si>
  <si>
    <t>담보권6</t>
    <phoneticPr fontId="10" type="noConversion"/>
  </si>
  <si>
    <t>담보권7</t>
    <phoneticPr fontId="10" type="noConversion"/>
  </si>
  <si>
    <t>담보권8</t>
    <phoneticPr fontId="10" type="noConversion"/>
  </si>
  <si>
    <t>1. 원금</t>
    <phoneticPr fontId="10" type="noConversion"/>
  </si>
  <si>
    <t>상거래채권</t>
  </si>
  <si>
    <t>2022. 1. 18. 자 신고로 목록 실효</t>
    <phoneticPr fontId="10" type="noConversion"/>
  </si>
  <si>
    <t>2022. 1. 27. 자 신고로 목록 실효</t>
    <phoneticPr fontId="10" type="noConversion"/>
  </si>
  <si>
    <t>2022. 1. 24. 자 신고로 목록 실효</t>
    <phoneticPr fontId="10" type="noConversion"/>
  </si>
  <si>
    <t>2022. 1. 20. 자 신고로 목록 실효</t>
    <phoneticPr fontId="10" type="noConversion"/>
  </si>
  <si>
    <t>2022. 1. 28. 자 신고로 목록 실효</t>
    <phoneticPr fontId="10" type="noConversion"/>
  </si>
  <si>
    <t>2022. 1. 28. 자 신고로 목록 실효
대여금에 대한 이자</t>
    <phoneticPr fontId="10" type="noConversion"/>
  </si>
  <si>
    <t>2022.01.26.</t>
    <phoneticPr fontId="8" type="noConversion"/>
  </si>
  <si>
    <t>1순위</t>
    <phoneticPr fontId="6" type="noConversion"/>
  </si>
  <si>
    <t>2022. 1. 28. 자 신고</t>
    <phoneticPr fontId="10" type="noConversion"/>
  </si>
  <si>
    <t>채권4</t>
    <phoneticPr fontId="10" type="noConversion"/>
  </si>
  <si>
    <t>2022.1.12 자 신고로 목록실효</t>
    <phoneticPr fontId="10" type="noConversion"/>
  </si>
  <si>
    <t>채권5</t>
    <phoneticPr fontId="10" type="noConversion"/>
  </si>
  <si>
    <t>2022.1.13 자 신고로 목록 실효</t>
    <phoneticPr fontId="10" type="noConversion"/>
  </si>
  <si>
    <t>2022. 1. 14. 자 신고로 목록 실효</t>
    <phoneticPr fontId="10" type="noConversion"/>
  </si>
  <si>
    <t>채권7</t>
    <phoneticPr fontId="10" type="noConversion"/>
  </si>
  <si>
    <t>채권9</t>
    <phoneticPr fontId="10" type="noConversion"/>
  </si>
  <si>
    <t>지체상금</t>
    <phoneticPr fontId="10" type="noConversion"/>
  </si>
  <si>
    <t>1. 2022. 1. 17. 자 신고</t>
    <phoneticPr fontId="10" type="noConversion"/>
  </si>
  <si>
    <t>채권10</t>
    <phoneticPr fontId="10" type="noConversion"/>
  </si>
  <si>
    <t>채권11</t>
    <phoneticPr fontId="10" type="noConversion"/>
  </si>
  <si>
    <t>1. 2022. 1. 19. 자 신고</t>
    <phoneticPr fontId="10" type="noConversion"/>
  </si>
  <si>
    <t>채권13</t>
    <phoneticPr fontId="10" type="noConversion"/>
  </si>
  <si>
    <t>2022. 1. 19. 자 신고로 목록 실효</t>
    <phoneticPr fontId="10" type="noConversion"/>
  </si>
  <si>
    <t>채권19</t>
    <phoneticPr fontId="10" type="noConversion"/>
  </si>
  <si>
    <t>채권21</t>
    <phoneticPr fontId="10" type="noConversion"/>
  </si>
  <si>
    <t>채권22</t>
    <phoneticPr fontId="10" type="noConversion"/>
  </si>
  <si>
    <t>1. 2022. 1. 28. 자 신고</t>
    <phoneticPr fontId="10" type="noConversion"/>
  </si>
  <si>
    <t>채권23</t>
    <phoneticPr fontId="10" type="noConversion"/>
  </si>
  <si>
    <t>2022. 1. 21. 자 신고로 목록 실효</t>
    <phoneticPr fontId="10" type="noConversion"/>
  </si>
  <si>
    <t>채권24</t>
    <phoneticPr fontId="10" type="noConversion"/>
  </si>
  <si>
    <t xml:space="preserve">2022. 1. 21. 자 신고로 목록 실효
</t>
    <phoneticPr fontId="10" type="noConversion"/>
  </si>
  <si>
    <t>채권25</t>
    <phoneticPr fontId="10" type="noConversion"/>
  </si>
  <si>
    <t>채권180-1~2</t>
    <phoneticPr fontId="10" type="noConversion"/>
  </si>
  <si>
    <t>연15%</t>
    <phoneticPr fontId="10" type="noConversion"/>
  </si>
  <si>
    <t>채권280-1~3</t>
    <phoneticPr fontId="10" type="noConversion"/>
  </si>
  <si>
    <t>채권28-1</t>
    <phoneticPr fontId="10" type="noConversion"/>
  </si>
  <si>
    <t>채권28-2</t>
  </si>
  <si>
    <t>채권31-1</t>
    <phoneticPr fontId="10" type="noConversion"/>
  </si>
  <si>
    <t>채권31-2</t>
  </si>
  <si>
    <t>채권31-3</t>
  </si>
  <si>
    <t>채권182-1</t>
  </si>
  <si>
    <t>1. 2022. 1. 25. 자 신고</t>
    <phoneticPr fontId="10" type="noConversion"/>
  </si>
  <si>
    <t>2022. 1. 25. 자 신고로 목록 실효</t>
    <phoneticPr fontId="10" type="noConversion"/>
  </si>
  <si>
    <t>채권38</t>
    <phoneticPr fontId="10" type="noConversion"/>
  </si>
  <si>
    <t>채권229-1~4</t>
    <phoneticPr fontId="10" type="noConversion"/>
  </si>
  <si>
    <t>조세 1-1</t>
    <phoneticPr fontId="10" type="noConversion"/>
  </si>
  <si>
    <t>조세 1-2</t>
  </si>
  <si>
    <t>주민세</t>
    <phoneticPr fontId="10" type="noConversion"/>
  </si>
  <si>
    <t>등록면허세</t>
    <phoneticPr fontId="10" type="noConversion"/>
  </si>
  <si>
    <t>1. 2022. 1. 25. 자 신고
2. 부과일 : 2022년 1월
3. 납기일 : 2022. 1. 31.
2022년 등록면허세</t>
    <phoneticPr fontId="10" type="noConversion"/>
  </si>
  <si>
    <t>부천시 합계</t>
    <phoneticPr fontId="10" type="noConversion"/>
  </si>
  <si>
    <t>채권40</t>
    <phoneticPr fontId="10" type="noConversion"/>
  </si>
  <si>
    <t>채무 없으므로 부인함</t>
    <phoneticPr fontId="10" type="noConversion"/>
  </si>
  <si>
    <t>채권42</t>
    <phoneticPr fontId="10" type="noConversion"/>
  </si>
  <si>
    <t>채권267</t>
    <phoneticPr fontId="10" type="noConversion"/>
  </si>
  <si>
    <t>합계검증</t>
    <phoneticPr fontId="10" type="noConversion"/>
  </si>
  <si>
    <t>채권44</t>
    <phoneticPr fontId="10" type="noConversion"/>
  </si>
  <si>
    <t>1. 2022. 1. 26. 자 신고</t>
    <phoneticPr fontId="10" type="noConversion"/>
  </si>
  <si>
    <t>연10%</t>
    <phoneticPr fontId="10" type="noConversion"/>
  </si>
  <si>
    <t>연9%</t>
    <phoneticPr fontId="10" type="noConversion"/>
  </si>
  <si>
    <t>채권46</t>
    <phoneticPr fontId="10" type="noConversion"/>
  </si>
  <si>
    <t>1. 2022. 1. 26. 자 신고로 목록 실효</t>
    <phoneticPr fontId="10" type="noConversion"/>
  </si>
  <si>
    <t xml:space="preserve">
</t>
    <phoneticPr fontId="10" type="noConversion"/>
  </si>
  <si>
    <t>2022. 1. 26. 자 신고로 목록 실효</t>
    <phoneticPr fontId="10" type="noConversion"/>
  </si>
  <si>
    <t>채권48</t>
    <phoneticPr fontId="10" type="noConversion"/>
  </si>
  <si>
    <t>채권51</t>
    <phoneticPr fontId="10" type="noConversion"/>
  </si>
  <si>
    <t>채권119</t>
    <phoneticPr fontId="10" type="noConversion"/>
  </si>
  <si>
    <t>2022. 1. 26. 자 신고로 목록 실효
대여금에 대한 이자</t>
    <phoneticPr fontId="10" type="noConversion"/>
  </si>
  <si>
    <t>채권54</t>
    <phoneticPr fontId="10" type="noConversion"/>
  </si>
  <si>
    <t>채권257-1~2</t>
    <phoneticPr fontId="10" type="noConversion"/>
  </si>
  <si>
    <t>2022. 1. 26. 자 신고</t>
    <phoneticPr fontId="10" type="noConversion"/>
  </si>
  <si>
    <t>하자보수비 대신 집행</t>
    <phoneticPr fontId="10" type="noConversion"/>
  </si>
  <si>
    <t>채권57</t>
    <phoneticPr fontId="10" type="noConversion"/>
  </si>
  <si>
    <t xml:space="preserve">어음번호 08820211012000001592
17,000,000원 부도일 2021.12.20 
배서(2021.10.13)
</t>
    <phoneticPr fontId="10" type="noConversion"/>
  </si>
  <si>
    <t xml:space="preserve">어음번호 08820211111000003226
5,000,000원 부도일 2022.01.24 
배서(2021.11.11)
</t>
    <phoneticPr fontId="10" type="noConversion"/>
  </si>
  <si>
    <t>채권62-1</t>
    <phoneticPr fontId="10" type="noConversion"/>
  </si>
  <si>
    <t>채권62-2</t>
  </si>
  <si>
    <t>채권62-3</t>
  </si>
  <si>
    <t>채권63</t>
    <phoneticPr fontId="10" type="noConversion"/>
  </si>
  <si>
    <t>채권64-1</t>
    <phoneticPr fontId="10" type="noConversion"/>
  </si>
  <si>
    <t>채권64-2</t>
  </si>
  <si>
    <t>채권64-3</t>
  </si>
  <si>
    <t>채권64-4</t>
  </si>
  <si>
    <t>채권64-5</t>
  </si>
  <si>
    <t>2022. 1. 27. 자 신고</t>
    <phoneticPr fontId="10" type="noConversion"/>
  </si>
  <si>
    <t>채권65</t>
    <phoneticPr fontId="10" type="noConversion"/>
  </si>
  <si>
    <t>채권66</t>
    <phoneticPr fontId="10" type="noConversion"/>
  </si>
  <si>
    <t>어음번호 08820210909000000377
371,500원 부도일 2021.12.08 
부도전자어음 보유확인서 확인(2022.01.25)</t>
    <phoneticPr fontId="10" type="noConversion"/>
  </si>
  <si>
    <t>채권67</t>
    <phoneticPr fontId="10" type="noConversion"/>
  </si>
  <si>
    <t>채권68-1</t>
    <phoneticPr fontId="10" type="noConversion"/>
  </si>
  <si>
    <t>채권68-2</t>
  </si>
  <si>
    <t>채권68-3</t>
  </si>
  <si>
    <t>채권68-4</t>
  </si>
  <si>
    <t xml:space="preserve">어음번호 어음번호: 08820210916000004175
105,000,000원 부도일 2021.12.15 
수취인어음번호별 어음정보조회 확인(2022.01.26)
</t>
    <phoneticPr fontId="10" type="noConversion"/>
  </si>
  <si>
    <t xml:space="preserve">어음번호 08820211007000002292
50,000,000원 부도일 2022.01.05 
수취인어음번호별 어음정보조회 확인(2022.01.26)
</t>
    <phoneticPr fontId="10" type="noConversion"/>
  </si>
  <si>
    <t xml:space="preserve">어음번호 08820211117000000993
20,500,000원 만기일 2022.02.15 
수취인어음번호별 어음정보조회 확인(2022.01.26)
</t>
    <phoneticPr fontId="10" type="noConversion"/>
  </si>
  <si>
    <t>채권69</t>
    <phoneticPr fontId="10" type="noConversion"/>
  </si>
  <si>
    <t>채권70</t>
    <phoneticPr fontId="10" type="noConversion"/>
  </si>
  <si>
    <t>채권71</t>
    <phoneticPr fontId="10" type="noConversion"/>
  </si>
  <si>
    <t>채권72</t>
    <phoneticPr fontId="10" type="noConversion"/>
  </si>
  <si>
    <t>채권73</t>
    <phoneticPr fontId="10" type="noConversion"/>
  </si>
  <si>
    <t>채권74</t>
    <phoneticPr fontId="10" type="noConversion"/>
  </si>
  <si>
    <t>채권75</t>
    <phoneticPr fontId="10" type="noConversion"/>
  </si>
  <si>
    <t>채권76</t>
    <phoneticPr fontId="10" type="noConversion"/>
  </si>
  <si>
    <t>채권286</t>
    <phoneticPr fontId="10" type="noConversion"/>
  </si>
  <si>
    <t>채권78</t>
    <phoneticPr fontId="10" type="noConversion"/>
  </si>
  <si>
    <t>상거래채권(손해베상)</t>
    <phoneticPr fontId="10" type="noConversion"/>
  </si>
  <si>
    <t xml:space="preserve">양주시 덕계동 </t>
    <phoneticPr fontId="10" type="noConversion"/>
  </si>
  <si>
    <t>채권80</t>
    <phoneticPr fontId="10" type="noConversion"/>
  </si>
  <si>
    <t>채권81</t>
    <phoneticPr fontId="10" type="noConversion"/>
  </si>
  <si>
    <t>채권322-2</t>
    <phoneticPr fontId="10" type="noConversion"/>
  </si>
  <si>
    <t>연9.14%</t>
    <phoneticPr fontId="10" type="noConversion"/>
  </si>
  <si>
    <t>연9.44%</t>
    <phoneticPr fontId="10" type="noConversion"/>
  </si>
  <si>
    <t>채권84</t>
    <phoneticPr fontId="10" type="noConversion"/>
  </si>
  <si>
    <t>채권85</t>
    <phoneticPr fontId="10" type="noConversion"/>
  </si>
  <si>
    <t>합계</t>
    <phoneticPr fontId="10" type="noConversion"/>
  </si>
  <si>
    <t>상거래채권(부당이득반환)</t>
    <phoneticPr fontId="10" type="noConversion"/>
  </si>
  <si>
    <t>채권86-1</t>
    <phoneticPr fontId="10" type="noConversion"/>
  </si>
  <si>
    <t>채권86-2</t>
  </si>
  <si>
    <t>채권87</t>
    <phoneticPr fontId="10" type="noConversion"/>
  </si>
  <si>
    <t>채권88</t>
    <phoneticPr fontId="10" type="noConversion"/>
  </si>
  <si>
    <t>채권189-1~2</t>
    <phoneticPr fontId="10" type="noConversion"/>
  </si>
  <si>
    <t>채권91</t>
    <phoneticPr fontId="10" type="noConversion"/>
  </si>
  <si>
    <t>채권92</t>
    <phoneticPr fontId="10" type="noConversion"/>
  </si>
  <si>
    <t>채권93</t>
    <phoneticPr fontId="10" type="noConversion"/>
  </si>
  <si>
    <t>상거래채무</t>
    <phoneticPr fontId="10" type="noConversion"/>
  </si>
  <si>
    <t>임원급여채권</t>
    <phoneticPr fontId="10" type="noConversion"/>
  </si>
  <si>
    <t>특수관계자 
퇴직금 및 급여</t>
    <phoneticPr fontId="10" type="noConversion"/>
  </si>
  <si>
    <t>연5.5%~9.14%</t>
    <phoneticPr fontId="10" type="noConversion"/>
  </si>
  <si>
    <t>채권122</t>
    <phoneticPr fontId="10" type="noConversion"/>
  </si>
  <si>
    <t>소송중이므로 일응 부인함</t>
    <phoneticPr fontId="10" type="noConversion"/>
  </si>
  <si>
    <t>상거래채권(손해배상)</t>
    <phoneticPr fontId="10" type="noConversion"/>
  </si>
  <si>
    <t>담보권평가액 범위내에서 담보권을 인정하되 담보권평가액 초과금액에 대해서는 회생채권으로 시인하고 현실화 가능성이 낮으므로 의결권은 불인정</t>
    <phoneticPr fontId="10" type="noConversion"/>
  </si>
  <si>
    <t>근질권
국민주택1종 채권 17-03외
채권최고액: 469,662,000
설정일:2020.10.22</t>
    <phoneticPr fontId="10" type="noConversion"/>
  </si>
  <si>
    <t>연11%</t>
    <phoneticPr fontId="10" type="noConversion"/>
  </si>
  <si>
    <t>주1) 담보물 가치평가:경일 감정평가법인(2011.11.09기준, 경일(경인)14-211105-202)</t>
    <phoneticPr fontId="6" type="noConversion"/>
  </si>
  <si>
    <t>담보목적물</t>
    <phoneticPr fontId="8" type="noConversion"/>
  </si>
  <si>
    <t>2020.10.22</t>
    <phoneticPr fontId="6" type="noConversion"/>
  </si>
  <si>
    <t>2021.06.16</t>
    <phoneticPr fontId="6" type="noConversion"/>
  </si>
  <si>
    <t>--&gt;회생채권도 인정안됨 오티스엘리</t>
    <phoneticPr fontId="10" type="noConversion"/>
  </si>
  <si>
    <t>* 건설공제조합 출자좌수 확인원</t>
    <phoneticPr fontId="10" type="noConversion"/>
  </si>
  <si>
    <t xml:space="preserve"> 2022. 1. 25 자 신고로 목록 실효</t>
    <phoneticPr fontId="10" type="noConversion"/>
  </si>
  <si>
    <t>1</t>
    <phoneticPr fontId="10" type="noConversion"/>
  </si>
  <si>
    <t>2</t>
    <phoneticPr fontId="10" type="noConversion"/>
  </si>
  <si>
    <t>3</t>
  </si>
  <si>
    <t>4</t>
  </si>
  <si>
    <t>5</t>
  </si>
  <si>
    <t>6</t>
  </si>
  <si>
    <t>7</t>
  </si>
  <si>
    <t>8</t>
  </si>
  <si>
    <t>9</t>
  </si>
  <si>
    <t>10</t>
  </si>
  <si>
    <t>11</t>
  </si>
  <si>
    <t>12</t>
  </si>
  <si>
    <t>13</t>
    <phoneticPr fontId="10" type="noConversion"/>
  </si>
  <si>
    <t>14</t>
    <phoneticPr fontId="10" type="noConversion"/>
  </si>
  <si>
    <t>어음원본 확인할 수 없어 일응 부인함</t>
  </si>
  <si>
    <t>어음원본 확인할 수 없어 일응 부인함</t>
    <phoneticPr fontId="10" type="noConversion"/>
  </si>
  <si>
    <t xml:space="preserve">강릉 유천 테라스 총5호실 </t>
    <phoneticPr fontId="10" type="noConversion"/>
  </si>
  <si>
    <t>채무금액 차이로 일응 부인함</t>
  </si>
  <si>
    <t>채무금액 차이로 일응 부인함</t>
    <phoneticPr fontId="10" type="noConversion"/>
  </si>
  <si>
    <t>특수관계자</t>
    <phoneticPr fontId="10" type="noConversion"/>
  </si>
  <si>
    <t>채무없음으로 일부 부인함</t>
    <phoneticPr fontId="10" type="noConversion"/>
  </si>
  <si>
    <t>채무없음으로 일부금액 부인함</t>
    <phoneticPr fontId="10" type="noConversion"/>
  </si>
  <si>
    <t>채무없으므로 부인함</t>
    <phoneticPr fontId="10" type="noConversion"/>
  </si>
  <si>
    <t>채무없음으로 일응 부인함</t>
    <phoneticPr fontId="10" type="noConversion"/>
  </si>
  <si>
    <t>1. 2022. 1. 25. 자 신고
2. 부과일 : 2021년 11
3. 납기일 : 2022. 1. 31.
2021년 11월 특별징수분 근로소득
2022.1.18 법원허가후 변제 1,653,890원</t>
    <phoneticPr fontId="10" type="noConversion"/>
  </si>
  <si>
    <t>1. 2021. 9. 9. 자 신고
2. 부과일 : 2021년 7월 , 8월
3. 납기일 : 2020. 9. 10.
2021년 11월 특별징수분 근로소득
2022.1.18 법원허가후 변제</t>
    <phoneticPr fontId="10" type="noConversion"/>
  </si>
  <si>
    <t xml:space="preserve">1. 2021. 9. 9. 자 신고
2. 부과일 : 2021년 7월 , 8월
3. 납기일 : 2020. 9. 10.
2021년 11월 특별징수분 근로소득
2022.1.18 법원허가후 변제
</t>
    <phoneticPr fontId="10" type="noConversion"/>
  </si>
  <si>
    <t>1. 2021. 9. 9. 자 신고
2. 부과일 : 2021년 7월 , 8월
3. 납기일 : 2020. 9. 10.
2021년 11월 근로소득
2022.1.18 법원허가후 변제</t>
    <phoneticPr fontId="10" type="noConversion"/>
  </si>
  <si>
    <t>일부 채무없음으로 부인</t>
    <phoneticPr fontId="10" type="noConversion"/>
  </si>
  <si>
    <t>* 국공채평가액</t>
    <phoneticPr fontId="10" type="noConversion"/>
  </si>
  <si>
    <t>미발생보증채권</t>
    <phoneticPr fontId="10" type="noConversion"/>
  </si>
  <si>
    <t>* 중소기업은행 정기예금 평가액</t>
    <phoneticPr fontId="10" type="noConversion"/>
  </si>
  <si>
    <t>* 서울보증보험㈜ 미발생구상채권(미확정주채권, 미확정보증채권) 상세내역서</t>
    <phoneticPr fontId="8" type="noConversion"/>
  </si>
  <si>
    <t>7. 첨부서류</t>
    <phoneticPr fontId="10" type="noConversion"/>
  </si>
  <si>
    <t>준공후 정산중으로 정확한 채권금액 확인을 위해 일응 부인함</t>
    <phoneticPr fontId="10" type="noConversion"/>
  </si>
  <si>
    <t>채권14</t>
    <phoneticPr fontId="10" type="noConversion"/>
  </si>
  <si>
    <t>채권28-3</t>
  </si>
  <si>
    <t>1. 2022. 1. 24. 자 신고</t>
    <phoneticPr fontId="10" type="noConversion"/>
  </si>
  <si>
    <t>2022. 1. 24. 자 신고</t>
  </si>
  <si>
    <t>2022. 1. 24. 자 신고</t>
    <phoneticPr fontId="10" type="noConversion"/>
  </si>
  <si>
    <t>채권32-1</t>
    <phoneticPr fontId="10" type="noConversion"/>
  </si>
  <si>
    <t>채권32-2</t>
  </si>
  <si>
    <t>채권35-1</t>
    <phoneticPr fontId="10" type="noConversion"/>
  </si>
  <si>
    <t>채권35-2</t>
  </si>
  <si>
    <t>중도금대출보증채권</t>
    <phoneticPr fontId="10" type="noConversion"/>
  </si>
  <si>
    <t>채권53-1</t>
    <phoneticPr fontId="10" type="noConversion"/>
  </si>
  <si>
    <t>채권53-2</t>
  </si>
  <si>
    <t>구상채권(하자보수)</t>
    <phoneticPr fontId="10" type="noConversion"/>
  </si>
  <si>
    <t>증빙이 없고 금액적 다툼이 있어 일응 부인함</t>
    <phoneticPr fontId="10" type="noConversion"/>
  </si>
  <si>
    <t>정확한 채권금액 확인을 위해 일응 부인함</t>
    <phoneticPr fontId="10" type="noConversion"/>
  </si>
  <si>
    <t>하자보수에 갈음하는 손해배상
(대전지법 2021가합103338)</t>
    <phoneticPr fontId="10" type="noConversion"/>
  </si>
  <si>
    <t>채권62-4</t>
  </si>
  <si>
    <t>채권62-5</t>
  </si>
  <si>
    <t>채권62-6</t>
  </si>
  <si>
    <t>채권62-7</t>
  </si>
  <si>
    <t>채권62-8</t>
  </si>
  <si>
    <t>어음번호 08820211007000002535
14,000,000원 부도일 2021.12.28 
최초수취인: (주)강복건업
부도전자어음 보유확인서 확인(2022.01.26)</t>
    <phoneticPr fontId="10" type="noConversion"/>
  </si>
  <si>
    <t>어음번호 08820211117000001280
16,000,000원 부도일 2021.12.28 
최초수취인: (주)강복건업
부도전자어음 보유확인서 확인(2022.01.26)</t>
    <phoneticPr fontId="10" type="noConversion"/>
  </si>
  <si>
    <t>채권89</t>
    <phoneticPr fontId="10" type="noConversion"/>
  </si>
  <si>
    <t>채권90-1</t>
    <phoneticPr fontId="10" type="noConversion"/>
  </si>
  <si>
    <t>채권90-2</t>
  </si>
  <si>
    <t>채권98</t>
    <phoneticPr fontId="10" type="noConversion"/>
  </si>
  <si>
    <t>개시후이자는 약정없으므로 부인함</t>
    <phoneticPr fontId="10" type="noConversion"/>
  </si>
  <si>
    <t>채권16-1</t>
    <phoneticPr fontId="10" type="noConversion"/>
  </si>
  <si>
    <t>채권16-2</t>
  </si>
  <si>
    <t>채권16-3</t>
  </si>
  <si>
    <t>채권16-4</t>
  </si>
  <si>
    <t>채권16-5</t>
  </si>
  <si>
    <t>채권16-6</t>
  </si>
  <si>
    <t>채권16-7</t>
  </si>
  <si>
    <t>채권16-8</t>
  </si>
  <si>
    <t>채권16-9</t>
  </si>
  <si>
    <t>채권16-10</t>
  </si>
  <si>
    <t>채권16-11</t>
  </si>
  <si>
    <t>2022. 1. 20. 자 신고로 목록 실효</t>
  </si>
  <si>
    <t>채권17</t>
    <phoneticPr fontId="10" type="noConversion"/>
  </si>
  <si>
    <t>채권
34</t>
    <phoneticPr fontId="10" type="noConversion"/>
  </si>
  <si>
    <t>채권33</t>
    <phoneticPr fontId="10" type="noConversion"/>
  </si>
  <si>
    <t>건설공제조합 하도급대금 지급보증</t>
    <phoneticPr fontId="10" type="noConversion"/>
  </si>
  <si>
    <t>채권61</t>
    <phoneticPr fontId="10" type="noConversion"/>
  </si>
  <si>
    <t>채권30</t>
    <phoneticPr fontId="10" type="noConversion"/>
  </si>
  <si>
    <t>정병철(채권28-2~3) 채권 배서양도하여 부인함</t>
    <phoneticPr fontId="10" type="noConversion"/>
  </si>
  <si>
    <t>채권3</t>
    <phoneticPr fontId="10" type="noConversion"/>
  </si>
  <si>
    <t>채권49-1</t>
    <phoneticPr fontId="10" type="noConversion"/>
  </si>
  <si>
    <t>채권49-2</t>
  </si>
  <si>
    <t>채권49-3</t>
  </si>
  <si>
    <t>채권49-4</t>
  </si>
  <si>
    <t>채권155-1</t>
    <phoneticPr fontId="10" type="noConversion"/>
  </si>
  <si>
    <t>채권155-2</t>
  </si>
  <si>
    <t>채권155-3</t>
  </si>
  <si>
    <t xml:space="preserve">
</t>
    <phoneticPr fontId="10" type="noConversion"/>
  </si>
  <si>
    <t>어음번호 08820211007000002603
부도일 2022.01.05 
부도전자어음 보유확인서 확인(2022.01.20)</t>
    <phoneticPr fontId="10" type="noConversion"/>
  </si>
  <si>
    <t>어음번호  08820210916000004560
부도일 2021.12.15 
부도전자어음 보유확인서 확인(2022.01.20)</t>
    <phoneticPr fontId="10" type="noConversion"/>
  </si>
  <si>
    <t>채권159-1</t>
    <phoneticPr fontId="10" type="noConversion"/>
  </si>
  <si>
    <t>채권159-2~4</t>
    <phoneticPr fontId="10" type="noConversion"/>
  </si>
  <si>
    <t>어음번호 08820210916000004010
100,000,000원 부도일 2021.12.15 
수취어음조회 확인(2021.12.15)
어음번호 08820211007000002195
60,000,000원 부도일 2022.01.05 
수취어음조회 확인(2022.01.05)
어음번호 08820211117000000948
33,000,000원 만기일 2022.02.15 
수취어음조회 확인(2021.12.15)</t>
    <phoneticPr fontId="10" type="noConversion"/>
  </si>
  <si>
    <t>채권160-1</t>
    <phoneticPr fontId="10" type="noConversion"/>
  </si>
  <si>
    <t>채권160-2~3</t>
    <phoneticPr fontId="10" type="noConversion"/>
  </si>
  <si>
    <t>채권165-2~3</t>
    <phoneticPr fontId="10" type="noConversion"/>
  </si>
  <si>
    <t>채권165-1</t>
    <phoneticPr fontId="10" type="noConversion"/>
  </si>
  <si>
    <t>채권169-2~4</t>
    <phoneticPr fontId="10" type="noConversion"/>
  </si>
  <si>
    <t>채권169-1</t>
    <phoneticPr fontId="10" type="noConversion"/>
  </si>
  <si>
    <t>부도전자어음 보유확인서 미제출로 일응 부인함</t>
    <phoneticPr fontId="10" type="noConversion"/>
  </si>
  <si>
    <t>채권59-1</t>
    <phoneticPr fontId="10" type="noConversion"/>
  </si>
  <si>
    <t>채권59-2</t>
  </si>
  <si>
    <t>채권59-3</t>
  </si>
  <si>
    <t>전자어음 보유확인서 미제출로 일응 부인함</t>
    <phoneticPr fontId="10" type="noConversion"/>
  </si>
  <si>
    <t>채권55-1</t>
    <phoneticPr fontId="10" type="noConversion"/>
  </si>
  <si>
    <t>채권55-2</t>
  </si>
  <si>
    <t xml:space="preserve">어음번호 08820210916000004544
22,000,000원 부도일 2021.12.15 
어음번호   08820211007000002593
10,000,000원 부도일 2022.01.05 
어음번호  08820211117000001329
26,100,000원 만기일 2022.02.05 </t>
    <phoneticPr fontId="10" type="noConversion"/>
  </si>
  <si>
    <t>속초 조양 코아루 현장 화재로인한 피해금액으로 채무없으므로 일응 부인함</t>
    <phoneticPr fontId="10" type="noConversion"/>
  </si>
  <si>
    <t xml:space="preserve">
개시전이자 및 개시후이자는 약정없으므로 일응 부인함</t>
    <phoneticPr fontId="10" type="noConversion"/>
  </si>
  <si>
    <t>채권190-2</t>
    <phoneticPr fontId="10" type="noConversion"/>
  </si>
  <si>
    <t>채권190-1</t>
    <phoneticPr fontId="10" type="noConversion"/>
  </si>
  <si>
    <t>채권12-1</t>
    <phoneticPr fontId="10" type="noConversion"/>
  </si>
  <si>
    <t>채권12-2</t>
  </si>
  <si>
    <t>채권12-3</t>
  </si>
  <si>
    <t>채권12-4</t>
  </si>
  <si>
    <t>2022. 1. 19 자 신고로 목록 실효</t>
    <phoneticPr fontId="10" type="noConversion"/>
  </si>
  <si>
    <t>채권27-1</t>
    <phoneticPr fontId="10" type="noConversion"/>
  </si>
  <si>
    <t>채권27-2</t>
  </si>
  <si>
    <t>채권27-3</t>
  </si>
  <si>
    <t xml:space="preserve">2022. 1. 24. 자 신고로 목록 실효
</t>
    <phoneticPr fontId="10" type="noConversion"/>
  </si>
  <si>
    <t>채권6-1</t>
    <phoneticPr fontId="10" type="noConversion"/>
  </si>
  <si>
    <t>채권6-2</t>
  </si>
  <si>
    <t>채권60-1</t>
    <phoneticPr fontId="10" type="noConversion"/>
  </si>
  <si>
    <t>채권60-2</t>
  </si>
  <si>
    <t>채권60-3</t>
  </si>
  <si>
    <t>채권37</t>
    <phoneticPr fontId="10" type="noConversion"/>
  </si>
  <si>
    <t>채권43</t>
    <phoneticPr fontId="10" type="noConversion"/>
  </si>
  <si>
    <t>채권47-1</t>
    <phoneticPr fontId="10" type="noConversion"/>
  </si>
  <si>
    <t>채권47-2</t>
  </si>
  <si>
    <t>채권47-3</t>
  </si>
  <si>
    <t>채권47-4</t>
  </si>
  <si>
    <t>어음번호  08820211012000001615
만기일 2022.01.08</t>
    <phoneticPr fontId="10" type="noConversion"/>
  </si>
  <si>
    <t>어음번호  08820211111000003242
만기일 2022.02.10</t>
    <phoneticPr fontId="10" type="noConversion"/>
  </si>
  <si>
    <t>어음번호 08820210909000000364
만기일 2021.12.08</t>
    <phoneticPr fontId="10" type="noConversion"/>
  </si>
  <si>
    <t xml:space="preserve">어음번호 08820211012000001660
5,000,000원 부도일 2021.12.20
수취인어음번호별 어음정보조회 확인(2022.1.11)
어음번호 08820211111000003297
53,000,000원 부도일 2022.1.24
수취인어음번호별 어음정보조회 확인(2022.1.25)
</t>
    <phoneticPr fontId="10" type="noConversion"/>
  </si>
  <si>
    <t>채권235-2~4</t>
    <phoneticPr fontId="10" type="noConversion"/>
  </si>
  <si>
    <t>채권235-1</t>
    <phoneticPr fontId="10" type="noConversion"/>
  </si>
  <si>
    <t>채권56</t>
    <phoneticPr fontId="10" type="noConversion"/>
  </si>
  <si>
    <t>채권238-2~4</t>
    <phoneticPr fontId="10" type="noConversion"/>
  </si>
  <si>
    <t xml:space="preserve">어음번호08820211012000001754
80,708,870원 부도일 2021.12.23 
부도전자어음 보유확인서 확인(2021.12.24)
어음번호  08820211111000003378
39,414,430원 부도일 2021.12.23 
부도전자어음 보유확인서 확인(2021.12.24)
어음번호 08820210909000000539
29,784,260원 부도일 2021.12.08 
부도전자어음 보유확인서 확인(2021.12.08)
</t>
    <phoneticPr fontId="10" type="noConversion"/>
  </si>
  <si>
    <t>일부금액 채무없음으로 부인</t>
    <phoneticPr fontId="10" type="noConversion"/>
  </si>
  <si>
    <t>채권26-1</t>
    <phoneticPr fontId="10" type="noConversion"/>
  </si>
  <si>
    <t>채권26-2</t>
  </si>
  <si>
    <t>채권18</t>
    <phoneticPr fontId="10" type="noConversion"/>
  </si>
  <si>
    <t>채권52</t>
    <phoneticPr fontId="10" type="noConversion"/>
  </si>
  <si>
    <t>채권50</t>
    <phoneticPr fontId="10" type="noConversion"/>
  </si>
  <si>
    <t>채권36</t>
    <phoneticPr fontId="10" type="noConversion"/>
  </si>
  <si>
    <t>채권8</t>
    <phoneticPr fontId="10" type="noConversion"/>
  </si>
  <si>
    <t>채권277-1</t>
    <phoneticPr fontId="10" type="noConversion"/>
  </si>
  <si>
    <t xml:space="preserve">어음번호 08820211012000001725,
부도일 2021.12.20 
부도전자어음 보유확인서 확인(2022.01.05)
</t>
    <phoneticPr fontId="10" type="noConversion"/>
  </si>
  <si>
    <t>채권277-2</t>
    <phoneticPr fontId="10" type="noConversion"/>
  </si>
  <si>
    <t>채권15-1</t>
    <phoneticPr fontId="10" type="noConversion"/>
  </si>
  <si>
    <t>채권15-2</t>
  </si>
  <si>
    <t>채권15-3</t>
  </si>
  <si>
    <t>보증채권(채무인수)</t>
    <phoneticPr fontId="10" type="noConversion"/>
  </si>
  <si>
    <t>담보권2-2</t>
    <phoneticPr fontId="10" type="noConversion"/>
  </si>
  <si>
    <t>총 계약금</t>
    <phoneticPr fontId="10" type="noConversion"/>
  </si>
  <si>
    <t>회생채권(목록번호 채권194-1)부인하고 회생담보권 시인</t>
    <phoneticPr fontId="10" type="noConversion"/>
  </si>
  <si>
    <t>회생채권(목록번호 194-2)부인하고 회생담보권 시인
어음번호: 08820211007000002344, 
결제일자:2021.10.07,
만기일자:2022.01.05 
최초수취인: 오티스엘리베이터(유)</t>
    <phoneticPr fontId="10" type="noConversion"/>
  </si>
  <si>
    <t>국공채 외</t>
    <phoneticPr fontId="8" type="noConversion"/>
  </si>
  <si>
    <t>조세 2</t>
    <phoneticPr fontId="10" type="noConversion"/>
  </si>
  <si>
    <t>1. 2021. 1. 27. 자 신고
2. 납기일 : 2022. 2. 3.</t>
    <phoneticPr fontId="10" type="noConversion"/>
  </si>
  <si>
    <t>주1) 담보물 가치평가:가람 감정평가법인(2021.11.09기준,  가람 0421-11-40104), 경일감정 평가법인(경일(경인)14-211105-201) 中 높은 감정금액으로 반영함</t>
    <phoneticPr fontId="6" type="noConversion"/>
  </si>
  <si>
    <t>2021.11.30.</t>
    <phoneticPr fontId="6" type="noConversion"/>
  </si>
  <si>
    <t>공담</t>
    <phoneticPr fontId="6" type="noConversion"/>
  </si>
  <si>
    <t>근질권
출자금(좌수4,173주)
채권최고액: 6,383,438,100
설정일: 2021.06.16</t>
    <phoneticPr fontId="10" type="noConversion"/>
  </si>
  <si>
    <t>담보권4-1</t>
    <phoneticPr fontId="10" type="noConversion"/>
  </si>
  <si>
    <t>담보권4-2</t>
  </si>
  <si>
    <t>담보권4-3</t>
  </si>
  <si>
    <t>담보권4-4</t>
  </si>
  <si>
    <t>담보권4-5</t>
  </si>
  <si>
    <t>담보권4-6</t>
  </si>
  <si>
    <t>채권79</t>
    <phoneticPr fontId="10" type="noConversion"/>
  </si>
  <si>
    <t>채권94</t>
  </si>
  <si>
    <t>채권95</t>
  </si>
  <si>
    <t>채권96-1</t>
    <phoneticPr fontId="10" type="noConversion"/>
  </si>
  <si>
    <t>채권96-2</t>
  </si>
  <si>
    <t>채권101</t>
    <phoneticPr fontId="10" type="noConversion"/>
  </si>
  <si>
    <t>채권103-1</t>
    <phoneticPr fontId="10" type="noConversion"/>
  </si>
  <si>
    <t>채권103-2</t>
  </si>
  <si>
    <t>채권104</t>
    <phoneticPr fontId="10" type="noConversion"/>
  </si>
  <si>
    <t>채권100-1</t>
    <phoneticPr fontId="10" type="noConversion"/>
  </si>
  <si>
    <t>채권100-2</t>
  </si>
  <si>
    <t>채권100-3</t>
  </si>
  <si>
    <t>채권100-4</t>
  </si>
  <si>
    <t>채권100-5</t>
  </si>
  <si>
    <t>개시전이자 계산내역을 확인 할수없어 일응 부인함</t>
    <phoneticPr fontId="10" type="noConversion"/>
  </si>
  <si>
    <t>채권99</t>
    <phoneticPr fontId="10" type="noConversion"/>
  </si>
  <si>
    <t>채권102-1</t>
    <phoneticPr fontId="10" type="noConversion"/>
  </si>
  <si>
    <t>채권102-2</t>
  </si>
  <si>
    <t>채권83</t>
    <phoneticPr fontId="10" type="noConversion"/>
  </si>
  <si>
    <t>채권97-1</t>
    <phoneticPr fontId="10" type="noConversion"/>
  </si>
  <si>
    <t>채권97-2</t>
  </si>
  <si>
    <t>채권82</t>
    <phoneticPr fontId="10" type="noConversion"/>
  </si>
  <si>
    <t>등촌동현장-16인승-16층-1대</t>
    <phoneticPr fontId="8" type="noConversion"/>
  </si>
  <si>
    <t>등촌동현장-16인승-5층-1대,8층-1대</t>
    <phoneticPr fontId="8" type="noConversion"/>
  </si>
  <si>
    <t>등촌동현장-16인승-21층-1대</t>
    <phoneticPr fontId="8" type="noConversion"/>
  </si>
  <si>
    <t>등촌동현장-16인승-20층-1대</t>
    <phoneticPr fontId="8" type="noConversion"/>
  </si>
  <si>
    <t>골든베이프라자-15인승-5층-2대</t>
    <phoneticPr fontId="8" type="noConversion"/>
  </si>
  <si>
    <t xml:space="preserve">
등촌동현장-16인승-20층-2대, 13인승-20층-1대</t>
    <phoneticPr fontId="8" type="noConversion"/>
  </si>
  <si>
    <t>가치평가액</t>
    <phoneticPr fontId="8" type="noConversion"/>
  </si>
  <si>
    <r>
      <t>주1) 승강기 제조</t>
    </r>
    <r>
      <rPr>
        <sz val="11"/>
        <color theme="1"/>
        <rFont val="맑은 고딕 Semilight"/>
        <family val="3"/>
        <charset val="129"/>
      </rPr>
      <t>‧</t>
    </r>
    <r>
      <rPr>
        <sz val="11"/>
        <color theme="1"/>
        <rFont val="굴림"/>
        <family val="3"/>
        <charset val="129"/>
      </rPr>
      <t>판매</t>
    </r>
    <r>
      <rPr>
        <sz val="11"/>
        <color theme="1"/>
        <rFont val="맑은 고딕 Semilight"/>
        <family val="3"/>
        <charset val="129"/>
      </rPr>
      <t>‧</t>
    </r>
    <r>
      <rPr>
        <sz val="11"/>
        <color theme="1"/>
        <rFont val="굴림"/>
        <family val="3"/>
        <charset val="129"/>
      </rPr>
      <t>설치계약서 제 15조에 '소유권 유보'약정에 따른 담보권</t>
    </r>
    <phoneticPr fontId="8" type="noConversion"/>
  </si>
  <si>
    <t>개시후 이자는 약정없으므로 부인</t>
    <phoneticPr fontId="10" type="noConversion"/>
  </si>
  <si>
    <t>경부고속도로직선화 3공구 현장
공동도급공사 현장의 원가투입금액</t>
    <phoneticPr fontId="10" type="noConversion"/>
  </si>
  <si>
    <t>개시후이자는 약정 없으므로 일응 부인함</t>
    <phoneticPr fontId="10" type="noConversion"/>
  </si>
  <si>
    <t>채권183-2~4</t>
    <phoneticPr fontId="10" type="noConversion"/>
  </si>
  <si>
    <t>채권183-4</t>
    <phoneticPr fontId="10" type="noConversion"/>
  </si>
  <si>
    <t>채권39</t>
    <phoneticPr fontId="10" type="noConversion"/>
  </si>
  <si>
    <t>채권231-2~3</t>
    <phoneticPr fontId="10" type="noConversion"/>
  </si>
  <si>
    <t>보증채권(채무인수)</t>
  </si>
  <si>
    <t>채권238-1</t>
    <phoneticPr fontId="10" type="noConversion"/>
  </si>
  <si>
    <t>채권41-1</t>
    <phoneticPr fontId="10" type="noConversion"/>
  </si>
  <si>
    <t>채권41-2</t>
    <phoneticPr fontId="10" type="noConversion"/>
  </si>
  <si>
    <t>채권77-2</t>
  </si>
  <si>
    <t>채권77-1</t>
    <phoneticPr fontId="10" type="noConversion"/>
  </si>
  <si>
    <t>주1) 한화투자증권 잔고증명서(2021.12.31 기준)</t>
    <phoneticPr fontId="8" type="noConversion"/>
  </si>
  <si>
    <t>근저당권
1. 대지
인천 중구 북성동1가 98-330
 잡종지  667.3㎡
설정순위:1순위
채권최고액:1,200,000,000
설정일: 2020.05.14.
근저당권 일부 이전일 : 2022.01.26.</t>
    <phoneticPr fontId="10" type="noConversion"/>
  </si>
  <si>
    <r>
      <t>소유권 유보부 매매계약
승강기 제조</t>
    </r>
    <r>
      <rPr>
        <sz val="6.5"/>
        <rFont val="함초롬돋움"/>
        <family val="3"/>
        <charset val="129"/>
      </rPr>
      <t>‧</t>
    </r>
    <r>
      <rPr>
        <sz val="6.5"/>
        <rFont val="굴림"/>
        <family val="3"/>
        <charset val="129"/>
      </rPr>
      <t>판매</t>
    </r>
    <r>
      <rPr>
        <sz val="6.5"/>
        <rFont val="함초롬돋움"/>
        <family val="3"/>
        <charset val="129"/>
      </rPr>
      <t>‧</t>
    </r>
    <r>
      <rPr>
        <sz val="6.5"/>
        <rFont val="굴림"/>
        <family val="3"/>
        <charset val="129"/>
      </rPr>
      <t>설치계약서 제 15조에 '소유권 유보'약정에 따른 담보권
등촌동현장-16인승-16층-1대</t>
    </r>
    <phoneticPr fontId="10" type="noConversion"/>
  </si>
  <si>
    <r>
      <t>소유권</t>
    </r>
    <r>
      <rPr>
        <sz val="6.5"/>
        <rFont val="함초롬돋움"/>
        <family val="3"/>
        <charset val="129"/>
      </rPr>
      <t xml:space="preserve"> 유보부 매매계약</t>
    </r>
    <r>
      <rPr>
        <sz val="6.5"/>
        <rFont val="굴림"/>
        <family val="3"/>
        <charset val="129"/>
      </rPr>
      <t xml:space="preserve">
승강기 제조</t>
    </r>
    <r>
      <rPr>
        <sz val="6.5"/>
        <rFont val="함초롬돋움"/>
        <family val="3"/>
        <charset val="129"/>
      </rPr>
      <t>‧판매‧설치계약서 제 15조에 '소유권 유보'약정에 따른 담보권
등촌동현장-16인승-5층-1대,18층-1대</t>
    </r>
    <phoneticPr fontId="10" type="noConversion"/>
  </si>
  <si>
    <r>
      <t>소유권</t>
    </r>
    <r>
      <rPr>
        <sz val="6.5"/>
        <rFont val="함초롬돋움"/>
        <family val="3"/>
        <charset val="129"/>
      </rPr>
      <t xml:space="preserve"> 유보부 매매계약</t>
    </r>
    <r>
      <rPr>
        <sz val="6.5"/>
        <rFont val="굴림"/>
        <family val="3"/>
        <charset val="129"/>
      </rPr>
      <t xml:space="preserve">
승강기 제조</t>
    </r>
    <r>
      <rPr>
        <sz val="6.5"/>
        <rFont val="함초롬돋움"/>
        <family val="3"/>
        <charset val="129"/>
      </rPr>
      <t>‧판매‧설치계약서 제 15조에 '소유권 유보'약정에 따른 담보권
등촌동현장-16인승-21층-1대</t>
    </r>
    <phoneticPr fontId="10" type="noConversion"/>
  </si>
  <si>
    <r>
      <t>소유권</t>
    </r>
    <r>
      <rPr>
        <sz val="6.5"/>
        <rFont val="함초롬돋움"/>
        <family val="3"/>
        <charset val="129"/>
      </rPr>
      <t xml:space="preserve"> 유보부 매매계약</t>
    </r>
    <r>
      <rPr>
        <sz val="6.5"/>
        <rFont val="굴림"/>
        <family val="3"/>
        <charset val="129"/>
      </rPr>
      <t xml:space="preserve">
승강기 제조</t>
    </r>
    <r>
      <rPr>
        <sz val="6.5"/>
        <rFont val="함초롬돋움"/>
        <family val="3"/>
        <charset val="129"/>
      </rPr>
      <t>‧판매‧설치계약서 제 15조에 '소유권 유보'약정에 따른 담보권
등촌동현장-16인승-20층-1대</t>
    </r>
    <phoneticPr fontId="10" type="noConversion"/>
  </si>
  <si>
    <r>
      <t>소유권</t>
    </r>
    <r>
      <rPr>
        <sz val="6.5"/>
        <rFont val="함초롬돋움"/>
        <family val="3"/>
        <charset val="129"/>
      </rPr>
      <t xml:space="preserve"> 유보부 매매계약</t>
    </r>
    <r>
      <rPr>
        <sz val="6.5"/>
        <rFont val="굴림"/>
        <family val="3"/>
        <charset val="129"/>
      </rPr>
      <t xml:space="preserve">
승강기 제조</t>
    </r>
    <r>
      <rPr>
        <sz val="6.5"/>
        <rFont val="함초롬돋움"/>
        <family val="3"/>
        <charset val="129"/>
      </rPr>
      <t>‧판매‧설치계약서 제 15조에 '소유권 유보'약정에 따른 담보권
골든베이프라자-15인승-5층-2대</t>
    </r>
    <phoneticPr fontId="10" type="noConversion"/>
  </si>
  <si>
    <r>
      <t>소유권</t>
    </r>
    <r>
      <rPr>
        <sz val="6.5"/>
        <rFont val="함초롬돋움"/>
        <family val="3"/>
        <charset val="129"/>
      </rPr>
      <t xml:space="preserve"> 유보부 매매계약</t>
    </r>
    <r>
      <rPr>
        <sz val="6.5"/>
        <rFont val="굴림"/>
        <family val="3"/>
        <charset val="129"/>
      </rPr>
      <t xml:space="preserve">
승강기 제조</t>
    </r>
    <r>
      <rPr>
        <sz val="6.5"/>
        <rFont val="함초롬돋움"/>
        <family val="3"/>
        <charset val="129"/>
      </rPr>
      <t>‧판매‧설치계약서 제 15조에 '소유권 유보'약정에 따른 담보권
등촌동현장-16인승-20층-2대, 13인승-20층-1대, 21인승-20층-1대</t>
    </r>
    <phoneticPr fontId="10" type="noConversion"/>
  </si>
  <si>
    <t>채권194-1</t>
    <phoneticPr fontId="10" type="noConversion"/>
  </si>
  <si>
    <t>채권194-2</t>
    <phoneticPr fontId="10" type="noConversion"/>
  </si>
  <si>
    <t>2021.02.24.</t>
    <phoneticPr fontId="8" type="noConversion"/>
  </si>
  <si>
    <t>2021.03.09.</t>
    <phoneticPr fontId="8" type="noConversion"/>
  </si>
  <si>
    <r>
      <t>주2) 설정일자는 "승강기 제조</t>
    </r>
    <r>
      <rPr>
        <sz val="11"/>
        <color theme="1"/>
        <rFont val="맑은 고딕"/>
        <family val="3"/>
        <charset val="129"/>
      </rPr>
      <t>·</t>
    </r>
    <r>
      <rPr>
        <sz val="11"/>
        <color theme="1"/>
        <rFont val="굴림"/>
        <family val="3"/>
        <charset val="129"/>
      </rPr>
      <t>판매</t>
    </r>
    <r>
      <rPr>
        <sz val="11"/>
        <color theme="1"/>
        <rFont val="맑은 고딕"/>
        <family val="3"/>
        <charset val="129"/>
      </rPr>
      <t>·</t>
    </r>
    <r>
      <rPr>
        <sz val="11"/>
        <color theme="1"/>
        <rFont val="굴림"/>
        <family val="3"/>
        <charset val="129"/>
      </rPr>
      <t>설치계약서"의 계약일자 기준</t>
    </r>
    <phoneticPr fontId="8" type="noConversion"/>
  </si>
  <si>
    <t>담보목적물 (주1)</t>
    <phoneticPr fontId="8" type="noConversion"/>
  </si>
  <si>
    <t>설정일자 (주2)</t>
    <phoneticPr fontId="8" type="noConversion"/>
  </si>
  <si>
    <t>가치평가액 (주3)</t>
    <phoneticPr fontId="8" type="noConversion"/>
  </si>
  <si>
    <r>
      <t>주3) 가치평가액은 "승강기 제조</t>
    </r>
    <r>
      <rPr>
        <sz val="11"/>
        <color theme="1"/>
        <rFont val="맑은 고딕"/>
        <family val="3"/>
        <charset val="129"/>
      </rPr>
      <t>·</t>
    </r>
    <r>
      <rPr>
        <sz val="11"/>
        <color theme="1"/>
        <rFont val="굴림"/>
        <family val="3"/>
        <charset val="129"/>
      </rPr>
      <t>판매</t>
    </r>
    <r>
      <rPr>
        <sz val="11"/>
        <color theme="1"/>
        <rFont val="맑은 고딕"/>
        <family val="3"/>
        <charset val="129"/>
      </rPr>
      <t>·</t>
    </r>
    <r>
      <rPr>
        <sz val="11"/>
        <color theme="1"/>
        <rFont val="굴림"/>
        <family val="3"/>
        <charset val="129"/>
      </rPr>
      <t>설치계약서"의 총 계약금액중 미지급 잔액 기준</t>
    </r>
    <phoneticPr fontId="8" type="noConversion"/>
  </si>
  <si>
    <t>설정일자 (주1)</t>
    <phoneticPr fontId="8" type="noConversion"/>
  </si>
  <si>
    <t>가치평가액 (주2)</t>
    <phoneticPr fontId="8" type="noConversion"/>
  </si>
  <si>
    <t>주2) 담보물 가치평가:경일 감정평가법인(2011.11.09기준, 경일(경인)14-211105-202)</t>
    <phoneticPr fontId="6" type="noConversion"/>
  </si>
  <si>
    <t>주1) 유수복 설정일자는 ㈜신한은행 저당권 일부이전일자임</t>
    <phoneticPr fontId="6" type="noConversion"/>
  </si>
  <si>
    <t>발행어음</t>
    <phoneticPr fontId="10" type="noConversion"/>
  </si>
  <si>
    <t>부당이득 여부에 대한 다툼이 있어 일응 부인함</t>
    <phoneticPr fontId="10" type="noConversion"/>
  </si>
  <si>
    <t>미발생하자보수채권</t>
    <phoneticPr fontId="10" type="noConversion"/>
  </si>
  <si>
    <t>공동도급현장으로 정산금액 미확정으로 일응 부인함</t>
    <phoneticPr fontId="10" type="noConversion"/>
  </si>
  <si>
    <t>채권58</t>
    <phoneticPr fontId="10" type="noConversion"/>
  </si>
  <si>
    <t>(부도)전자어음 보유확인서 미제출로 일응 부인함</t>
    <phoneticPr fontId="10" type="noConversion"/>
  </si>
  <si>
    <t>채권209-1</t>
    <phoneticPr fontId="10" type="noConversion"/>
  </si>
  <si>
    <t>채권209-2</t>
  </si>
  <si>
    <t>채권231-1</t>
    <phoneticPr fontId="10" type="noConversion"/>
  </si>
  <si>
    <t>채권1</t>
    <phoneticPr fontId="10" type="noConversion"/>
  </si>
  <si>
    <t>채권325-1</t>
    <phoneticPr fontId="10" type="noConversion"/>
  </si>
  <si>
    <t>채권325-2</t>
  </si>
  <si>
    <t>채권325-3</t>
  </si>
  <si>
    <t>채권325-4</t>
  </si>
  <si>
    <t>채권325-5</t>
  </si>
  <si>
    <t>미발생구상채권(하자보수)</t>
    <phoneticPr fontId="10" type="noConversion"/>
  </si>
  <si>
    <t>정확한 채권금액 확인을 위해 일응 부인함</t>
    <phoneticPr fontId="10" type="noConversion"/>
  </si>
  <si>
    <t>중소기업은행[신고번호:채권63]앞 배서양도(할인어음)하였으므로 부인함</t>
    <phoneticPr fontId="10" type="noConversion"/>
  </si>
  <si>
    <t>중소기업은행(신고번호:채권63]앞 배서양도(할인어음)하였으므로 부인함</t>
    <phoneticPr fontId="10" type="noConversion"/>
  </si>
  <si>
    <t>㈜화용씨티에스앞 배서양도(중소기업은행[신고번호:채권63] 할인)하였으므로 부인함</t>
    <phoneticPr fontId="10" type="noConversion"/>
  </si>
  <si>
    <t>㈜유성스틸앞 배서양도(하나은행[신고번호:채권57] 할인)하였으므로 부인함</t>
    <phoneticPr fontId="10" type="noConversion"/>
  </si>
  <si>
    <t>소송중이므로 일응 부인함</t>
    <phoneticPr fontId="10" type="noConversion"/>
  </si>
  <si>
    <t>어음번호: 08820210916000004405, 발행일자:2021.11.17, 만기일자: 2021.12.15</t>
  </si>
  <si>
    <t>어음번호: 08820211007000002454, 발행일자:2021.10.07, 만기일자: 2022.01.05</t>
  </si>
  <si>
    <t>어음번호: 08820211117000001196, 발행일자:2021.11.17, 만기일자: 2022.02.15</t>
  </si>
  <si>
    <t>어음번호: 08820210916000004560, 발행일자:2021.10.07, 만기일자: 2022.01.05</t>
  </si>
  <si>
    <t>어음번호: 08820211117000001138, 발행일자:2021.11.17, 만기일자: 2022.02.15</t>
  </si>
  <si>
    <t>어음번호: 08820210916000004515, 발행일자:2021.09.16, 만기일자: 2021.12.15</t>
  </si>
  <si>
    <t>어음번호: 08820211007000002551, 발행일자:2021.10.07, 만기일자: 2022.01.05</t>
  </si>
  <si>
    <t>어음번호: 08820211117000001303, 발행일자:2021.11.17, 만기일자: 2022.02.15</t>
  </si>
  <si>
    <t>어음번호: 08820211007000002519, 발행일자:2021.10.07, 만기일자: 2022.01.05</t>
  </si>
  <si>
    <t>어음번호: 08820211007000002522, 발행일자:2021.10.07, 만기일자: 2022.01.05</t>
  </si>
  <si>
    <t>어음번호: 08820211112000001803, 발행일자:2021.11.12, 만기일자: 2022.02.10</t>
  </si>
  <si>
    <t>어음번호: 08820211007000002506, 발행일자:2021.10.07, 만기일자: 2022.01.05</t>
  </si>
  <si>
    <t>어음번호: 08820211117000001293, 발행일자:2021.11.17, 만기일자: 2022.01.16</t>
  </si>
  <si>
    <t>어음번호: 08820211007000002564, 발행일자:2021.10.07, 만기일자: 2022.01.05</t>
  </si>
  <si>
    <t>어음번호: 08820211117000001332, 발행일자:2021.11.17, 만기일자: 2022.02.15</t>
  </si>
  <si>
    <t>어음번호: 08820210916000004531, 발행일자:2021.09.16, 만기일자: 2021.12.15</t>
  </si>
  <si>
    <t>어음번호: 08820211007000002580, 발행일자:2021.10.07, 만기일자: 2022.01.05</t>
  </si>
  <si>
    <t>어음번호: 08820211117000001316, 발행일자:2021.11.17, 만기일자: 2022.02.15</t>
  </si>
  <si>
    <t>어음번호: 08820211007000002412, 발행일자:2021.10.07, 만기일자: 2022.01.05</t>
  </si>
  <si>
    <t>어음번호: 08820211117000001154, 발행일자:2021.11.17, 만기일자: 2022.02.15</t>
  </si>
  <si>
    <t>어음번호: 08820211118000000167, 발행일자:2021.11.18, 만기일자: 2022.02.15</t>
  </si>
  <si>
    <t>어음번호: 08820210916000004609, 발행일자:2021.09.16, 만기일자: 2021.12.15</t>
  </si>
  <si>
    <t>어음번호: 08820210916000004667, 발행일자:2021.09.16, 만기일자: 2021.12.15</t>
  </si>
  <si>
    <t>어음번호: 08820211007000002687, 발행일자:2021.10.07, 만기일자: 2022.01.05</t>
  </si>
  <si>
    <t>어음번호: 08820211117000001390, 발행일자:2021.11.17, 만기일자: 2022.02.15</t>
  </si>
  <si>
    <t>어음번호: 08820210916000004272, 발행일자:2021.09.16, 만기일자: 2021.12.15</t>
  </si>
  <si>
    <t>어음번호: 08820211007000002357, 발행일자:2021.10.07, 만기일자: 2022.01.05</t>
  </si>
  <si>
    <t>어음번호: 08820211117000001044, 발행일자:2021.11.17, 만기일자: 2022.02.15</t>
  </si>
  <si>
    <t>어음번호: 08820210916000004722, 발행일자:2021.09.16, 만기일자: 2021.12.15</t>
  </si>
  <si>
    <t>어음번호: 08820211112000001816, 발행일자:2021.11.12, 만기일자: 2022.02.10</t>
  </si>
  <si>
    <t>어음번호: 08820210916000004735, 발행일자:2021.09.16, 만기일자: 2021.12.15</t>
  </si>
  <si>
    <t>어음번호: 08820211007000002755, 발행일자:2021.10.07, 만기일자: 2022.01.05</t>
  </si>
  <si>
    <t>어음번호: 08820211117000001455, 발행일자:2021.11.17, 만기일자: 2022.02.15</t>
  </si>
  <si>
    <t xml:space="preserve">1. 목록번호 채권 199-2
어음번호: 08820210916000004751, 발행일자:2021.09.16, 만기일자: 2021.12.15
</t>
  </si>
  <si>
    <t>2. 목록번호 채권 199-3
어음번호: 08820211007000002768, 발행일자:2021.10.07, 만기일자: 2022.01.05</t>
  </si>
  <si>
    <t>3. 목록번호 채권 199-4
어음번호: 08820211123000006415, 발행일자:2021.11.23, 만기일자: 2022.01.22</t>
  </si>
  <si>
    <t>어음번호: 08820211019000002934, 발행일자:2021.10.19, 만기일자: 2021.01.15</t>
  </si>
  <si>
    <t>어음번호: 08820211019000002947, 발행일자:2021.10.19, 만기일자: 2021.01.15</t>
  </si>
  <si>
    <t>배서인이 어음 할인.</t>
    <phoneticPr fontId="10" type="noConversion"/>
  </si>
  <si>
    <t>전문건설공제조합[신고번호:채권32-1]으로 배서양도하여 채권 없음으로 부인함</t>
    <phoneticPr fontId="10" type="noConversion"/>
  </si>
  <si>
    <t>전문건설공제조합[신고번호:채권32-2]으로 배서양도하여 채권 없음으로 부인함</t>
    <phoneticPr fontId="10" type="noConversion"/>
  </si>
  <si>
    <t>어음번호: 08820211007000002658, 발행일자:2021.10.07, 만기일자: 2022.01.05
배서양도 20,000,000원[신고번호:채권35-1]</t>
    <phoneticPr fontId="10" type="noConversion"/>
  </si>
  <si>
    <t>전액 배서양도[신고번호:채권62-3]하여 채권없음으로 부인함</t>
    <phoneticPr fontId="10" type="noConversion"/>
  </si>
  <si>
    <t>채권256-1</t>
    <phoneticPr fontId="10" type="noConversion"/>
  </si>
  <si>
    <t>채권256-2</t>
  </si>
  <si>
    <t>채권256-3</t>
  </si>
  <si>
    <t xml:space="preserve">2022. 1. 21. 자 신고로 목록 실효
</t>
    <phoneticPr fontId="10" type="noConversion"/>
  </si>
  <si>
    <t xml:space="preserve">2022. 1. 21. 자 신고
</t>
    <phoneticPr fontId="10" type="noConversion"/>
  </si>
  <si>
    <t>배서양도[신고번호:채권35-2]하여 채권 없음으로 부인함</t>
    <phoneticPr fontId="10" type="noConversion"/>
  </si>
  <si>
    <t>개시후이자는 약정 없으므로 부인</t>
    <phoneticPr fontId="10" type="noConversion"/>
  </si>
  <si>
    <t>개시후이자는 약정 없으므로 부인</t>
    <phoneticPr fontId="10" type="noConversion"/>
  </si>
  <si>
    <t>상가분양분 부가가치세 반환 요청</t>
    <phoneticPr fontId="10" type="noConversion"/>
  </si>
  <si>
    <t>신용카드채권</t>
    <phoneticPr fontId="10" type="noConversion"/>
  </si>
  <si>
    <t>대여금채권 개시전이자
특수관계자</t>
    <phoneticPr fontId="10" type="noConversion"/>
  </si>
  <si>
    <t>담보권4-1~5</t>
    <phoneticPr fontId="10" type="noConversion"/>
  </si>
  <si>
    <t>어음번호 08820211111000003187
15,000,000원 부도일 2022.01.24 
부도전자어음보유확인서 확인(2022.01.25)
어음번호   08820211012000001534
1,000,000원 부도일 2021.12.20 
부도전자어음보유확인서 확인(2022.01.25)</t>
    <phoneticPr fontId="10" type="noConversion"/>
  </si>
  <si>
    <t>신용보증기금[신고번호:채권20] 매출채권 보험계약 보험금 지급(20,350,952원 지급일자 2022.01.20)으로 부인</t>
    <phoneticPr fontId="10" type="noConversion"/>
  </si>
  <si>
    <t>부도전자어음 보유확인서 미제출로 일응 부인함</t>
    <phoneticPr fontId="10" type="noConversion"/>
  </si>
  <si>
    <t>어음번호: 08820210916000004078
80,000,000원, 만기일자:2021.12.15
어음번호: 08820210916000004081
40,736,000원, 만기일자:2021.12.15
부도전자어음보유확인서 확인(2022.01.21)</t>
    <phoneticPr fontId="10" type="noConversion"/>
  </si>
  <si>
    <t>정확한 채권금액 확인 및 전자어음보유확인서 미제출로 일응 부인함.</t>
    <phoneticPr fontId="10" type="noConversion"/>
  </si>
  <si>
    <t>개시전이자 및 개시후이자는 약정없으므로 일응 부인함</t>
    <phoneticPr fontId="10" type="noConversion"/>
  </si>
  <si>
    <t>개시후이자는 약정없으므로 일응 부인함</t>
    <phoneticPr fontId="10" type="noConversion"/>
  </si>
  <si>
    <t>어음번호 08820211117000000980
45,000,000원 , 부도일 2022.01.17
부도전자어음보유확인서 확인(2022.01.19)</t>
    <phoneticPr fontId="10" type="noConversion"/>
  </si>
  <si>
    <t>어음번호: 08820210916000004683, 발행일자:2021.09.16, 만기일자: 2021.12.15
부도전자어음보유확인서 확인(2022.01.13)</t>
    <phoneticPr fontId="10" type="noConversion"/>
  </si>
  <si>
    <t>어음번호: 08820211007000002700, 발행일자:2021.10.07, 만기일자: 2022.01.05
부도전자어음보유확인서 확인(2022.01.13)</t>
    <phoneticPr fontId="10" type="noConversion"/>
  </si>
  <si>
    <t>어음번호: 08820211117000001400, 발행일자:2021.11.17, 만기일자: 2022.02.15
부도전자어음보유확인서 확인(2022.01.13)</t>
    <phoneticPr fontId="10" type="noConversion"/>
  </si>
  <si>
    <t>회생담보권[신고번호:담보권4-1~5]으로 시인하여 부인함</t>
    <phoneticPr fontId="10" type="noConversion"/>
  </si>
  <si>
    <t>어음번호: 08820211012000001628, 발행일자:2021.10.12, 만기일자: 2021.12.18, 부도일 : 2021.12.20
부도전자어음보유확인서 확인(2022.01.14)</t>
    <phoneticPr fontId="10" type="noConversion"/>
  </si>
  <si>
    <t>어음번호: 08820211111000003268, 발행일자:2021.11.11, 만기일자: 2022.01.22
부도전자어음보유확인서 확인(2022.01.14)</t>
    <phoneticPr fontId="10" type="noConversion"/>
  </si>
  <si>
    <t>어음원본 확인할 수 없어 일응 부인함</t>
    <phoneticPr fontId="10" type="noConversion"/>
  </si>
  <si>
    <t>부도전자어음보유확인서 확인(2022.01.13)</t>
    <phoneticPr fontId="10" type="noConversion"/>
  </si>
  <si>
    <t>어음번호 08820211012000001602
190,000,000원  부도일 2022.1.10
어음번호 08820210909000000351
270,000,000원  부도일 2021.12.08
어음번호 08820211111000003239
310,000,000원  만기일 2022.02.10
최초원금 960,881,701원-공익채권 30,884,700원-신보대위변제 370,00,000원=559,997,001원</t>
    <phoneticPr fontId="10" type="noConversion"/>
  </si>
  <si>
    <t xml:space="preserve">어음번호 08820211012000001644
10,000,000원 만기일 2021.12.18 </t>
    <phoneticPr fontId="10" type="noConversion"/>
  </si>
  <si>
    <t>어음번호 08820211111000003284
6,000,000원 만기일 2022.01.22</t>
    <phoneticPr fontId="10" type="noConversion"/>
  </si>
  <si>
    <t xml:space="preserve">어음번호 08820211111000003271
359,362,670원 만기일 2022.02.10 </t>
    <phoneticPr fontId="10" type="noConversion"/>
  </si>
  <si>
    <t>채무없어 일응 부인함</t>
    <phoneticPr fontId="10" type="noConversion"/>
  </si>
  <si>
    <t>어음 원본 확인할 수 없어 일응 부인함
개시전이자 및 개시후이자는 약정없음으로 부인함</t>
    <phoneticPr fontId="10" type="noConversion"/>
  </si>
  <si>
    <t>정병철(신고번호:채권28-1)배서양도하여 일응 부인함</t>
    <phoneticPr fontId="10" type="noConversion"/>
  </si>
  <si>
    <t>어음번호 08820211103000001524
18,000,000원 부도일 2022.1.05
부도전자어음보유확인서 확인(2022.01.25)</t>
    <phoneticPr fontId="10" type="noConversion"/>
  </si>
  <si>
    <t>어음 원본 확인할 수 없어 일응 부인함</t>
    <phoneticPr fontId="10" type="noConversion"/>
  </si>
  <si>
    <t>부도전자어음보유확인서 확인(2022.01.13, 2022.01.18)</t>
    <phoneticPr fontId="10" type="noConversion"/>
  </si>
  <si>
    <t xml:space="preserve">어음번호 08820211117000001109
67,100,000원 부도일 2022.01.17 
부도전자어음 보유확인서 확인(2022.01.27)
</t>
    <phoneticPr fontId="10" type="noConversion"/>
  </si>
  <si>
    <t>채권29-1</t>
    <phoneticPr fontId="10" type="noConversion"/>
  </si>
  <si>
    <t>채권29-2</t>
  </si>
  <si>
    <t>채권29-3</t>
  </si>
  <si>
    <t>채권105</t>
    <phoneticPr fontId="10" type="noConversion"/>
  </si>
  <si>
    <t>채권20</t>
    <phoneticPr fontId="10" type="noConversion"/>
  </si>
  <si>
    <t>채권106-1</t>
    <phoneticPr fontId="10" type="noConversion"/>
  </si>
  <si>
    <t>채권106-2</t>
  </si>
  <si>
    <t>채권107</t>
    <phoneticPr fontId="10" type="noConversion"/>
  </si>
  <si>
    <t>채권108-1</t>
    <phoneticPr fontId="10" type="noConversion"/>
  </si>
  <si>
    <t>채권108-2</t>
  </si>
  <si>
    <t>공사진행중인 현장으로 일응 부인함</t>
  </si>
  <si>
    <t>공사진행중인 현장으로 일응 부인함</t>
    <phoneticPr fontId="10" type="noConversion"/>
  </si>
  <si>
    <t>채무없음으로 일응 부인함</t>
    <phoneticPr fontId="10" type="noConversion"/>
  </si>
  <si>
    <t>보증채권</t>
    <phoneticPr fontId="10" type="noConversion"/>
  </si>
  <si>
    <t>주1) 4,173좌 x 1,529,700원 = 6,383,438,100원</t>
    <phoneticPr fontId="8" type="noConversion"/>
  </si>
  <si>
    <t>시인액</t>
  </si>
  <si>
    <t>부인액</t>
  </si>
  <si>
    <t>신고액 목록기재액</t>
    <phoneticPr fontId="10" type="noConversion"/>
  </si>
  <si>
    <t>의결권 인정액</t>
    <phoneticPr fontId="10" type="noConversion"/>
  </si>
  <si>
    <t>금액확인란</t>
    <phoneticPr fontId="10" type="noConversion"/>
  </si>
  <si>
    <t>원가기준</t>
    <phoneticPr fontId="10" type="noConversion"/>
  </si>
  <si>
    <t>법인세</t>
    <phoneticPr fontId="10" type="noConversion"/>
  </si>
  <si>
    <t>v3과 차이</t>
    <phoneticPr fontId="10" type="noConversion"/>
  </si>
  <si>
    <t>채권45</t>
    <phoneticPr fontId="10" type="noConversion"/>
  </si>
  <si>
    <t>채권149</t>
    <phoneticPr fontId="10" type="noConversion"/>
  </si>
  <si>
    <t>상거래채권</t>
    <phoneticPr fontId="10" type="noConversion"/>
  </si>
  <si>
    <t xml:space="preserve">
</t>
    <phoneticPr fontId="10" type="noConversion"/>
  </si>
  <si>
    <t>2022. 1. 26. 자 신고로 목록 실효</t>
    <phoneticPr fontId="10" type="noConversion"/>
  </si>
  <si>
    <t>담보권4-6</t>
    <phoneticPr fontId="10" type="noConversion"/>
  </si>
  <si>
    <t>194-1</t>
    <phoneticPr fontId="10" type="noConversion"/>
  </si>
  <si>
    <t>회생담보권[신고번호:담보권4-6]으로 시인하여 부인함</t>
    <phoneticPr fontId="10" type="noConversion"/>
  </si>
  <si>
    <t>2022. 1. 25. 자 신고로 목록 실효</t>
    <phoneticPr fontId="10" type="noConversion"/>
  </si>
  <si>
    <t>194-2</t>
  </si>
  <si>
    <t>1.  원금</t>
    <phoneticPr fontId="10" type="noConversion"/>
  </si>
  <si>
    <t>2.  개시전 이자</t>
    <phoneticPr fontId="10" type="noConversion"/>
  </si>
  <si>
    <t>3.  개시후 이자</t>
    <phoneticPr fontId="10" type="noConversion"/>
  </si>
  <si>
    <t>제12부(나)</t>
    <phoneticPr fontId="6" type="noConversion"/>
  </si>
  <si>
    <t xml:space="preserve">근저당권
1. 대지
인천 남동구 논현동 636-6 대 825.7㎡
대지권비율 825.7분의 32.99, 29.08, 41.23, 32.99, 29.08, 41.23, 103.3, 103.3, 102.95, 102.95 
2. 건물: 201.202.203.301.302.303.501.601701.801호.147.51㎡, 130.05㎡, 184.36㎡, 147.51㎡, 130.05㎡ 184.36㎡, 461.92㎡ 461.92㎡, 460.02㎡, 461.44㎡                          
①설정순위:4순위
  채권최고액:1,320,000,000
  설정일: 2021.11.30.   </t>
    <phoneticPr fontId="10" type="noConversion"/>
  </si>
  <si>
    <t xml:space="preserve">근저당권
1. 대지
인천 남동구 논현동 636-6 대 825.7㎡
대지권비율 825.7분의 32.99, 29.08, 41.23, 32.99, 29.08, 41.23, 103.3, 103.3, 102.95, 102.95 
2. 건물: 201.202.203.301.302.303.501.601701.801호.147.51㎡, 130.05㎡, 184.36㎡, 147.51㎡, 130.05㎡ 184.36㎡, 461.92㎡ 461.92㎡, 460.02㎡, 461.44㎡                          
①설정순위:3순위
  채권최고액:1,440,000,000
  설정일: 2021.11.30.   </t>
    <phoneticPr fontId="10" type="noConversion"/>
  </si>
  <si>
    <t>1. 대지
인천 중구 북성동1가 98-538
대 135.2㎡, 잡종지 179.8㎡, 종교용지 264.4㎡, 잡종지   158.8㎡, 잡종지 101.9㎡
2. 건물 : 연면적 263.46㎡</t>
    <phoneticPr fontId="8" type="noConversion"/>
  </si>
  <si>
    <t>근저당권
1. 대지
인천 남동구 논현동 636-6 대 825.7㎡
대지권비율 825.7분의 32.99, 29.08, 41.23, 32.99, 29.08, 41.23, 103.3, 103.3, 102.95, 102.95 
2. 건물: 201.202.203.301.302.303.501.601,701.801호.147.51㎡, 130.05㎡, 184.36㎡, 147.51㎡, 130.05㎡ 184.36㎡, 461.92㎡ 461.92㎡, 460.02㎡, 461.44㎡                        
①설정순위:1순위
  채권최고액:3,600,000,000
  설정일: 2018.03.29.
②설정순위:1순위                      채권최고액:  672,000,000        설정일: 2018.05.30</t>
    <phoneticPr fontId="10" type="noConversion"/>
  </si>
  <si>
    <t>근저당권
1. 대지
 인천시 중구 북성동1가 98-357,  358. 359, 551                                   잡종지179.8m2 ,종교용지264.4m2, 잡종지158m2 ,잡종지101.9m2 
동소 98-538  대지 135.2m2  
2. 건물                          
인천시 중구 북성동1가 98-538
철근콘크리조 슬라브지붕2층
근린생황시설 1층 87.82m2
2층87.82m2  지하 87.82m2                                                                                                                            
①설정순위:2순위
채권최고액:1,002,00,000         설정일: 2021.11.30</t>
    <phoneticPr fontId="10" type="noConversion"/>
  </si>
  <si>
    <t>(4)</t>
    <phoneticPr fontId="10" type="noConversion"/>
  </si>
  <si>
    <t>특수관계인
인천시 중구 북성동1가 98-12,98-605,98-606 토지 및 건물 물상보증 담보제공(대앙종합건설 주식회사, 유수복, 김미경, 유흥복 공동소유)
담보설정일자 : 2019.10.31.
근저당권 설정금액 : 7,800,000,000원
대위변제 금액 : 1,100,000,000원
대위변제 일자 : 2021.11.26.
대위변제에 따른 근저당권 설정</t>
    <phoneticPr fontId="10" type="noConversion"/>
  </si>
  <si>
    <t>특수관계인
인천시 중구 북성동1가 98-12,98-605,98-606 토지 및 건물 물상보증 담보제공(대앙종합건설 주식회사, 유수복, 김미경, 유흥복 공동소유)
담보설정일자 : 2019.10.31.
근저당권 설정금액 : 7,800,000,000원
대위변제 금액 : 835,000,000원
대위변제 일자 : 2021.11.26.
대위변제에 따른 근저당권 설정</t>
    <phoneticPr fontId="10" type="noConversion"/>
  </si>
  <si>
    <t xml:space="preserve"> 특수관계회사
최초차입일자 : 2020.05.08.
최초차입금액 : 1,100,000,000원
2021.11.16. 현재 차입금 잔액 : 1,200,000,000원</t>
    <phoneticPr fontId="10" type="noConversion"/>
  </si>
  <si>
    <t>원금은 회생담보권[신고번호:담보권7]으로 신고하여 부인하고, 개시전이자 계산 금액이 불확실하여 부인함</t>
    <phoneticPr fontId="10" type="noConversion"/>
  </si>
  <si>
    <t>부인권 대상으로 회생담보권 부인하고 회생채권으로 시인함</t>
    <phoneticPr fontId="10" type="noConversion"/>
  </si>
  <si>
    <t>특수관계인
신한은행으로부터 보증인 예대상계에 따른 근저당권 일부 이전
예대상계 일자 : 2021.12.15. 및 2021.12.22.</t>
    <phoneticPr fontId="10" type="noConversion"/>
  </si>
  <si>
    <t>회생담보권[신고번호:담보권8]으로 시인하여 일부 부인함</t>
    <phoneticPr fontId="10" type="noConversion"/>
  </si>
  <si>
    <t>채권182-2~3</t>
    <phoneticPr fontId="10" type="noConversion"/>
  </si>
  <si>
    <t>연9.44%,연10%</t>
    <phoneticPr fontId="10" type="noConversion"/>
  </si>
  <si>
    <t>채권120</t>
    <phoneticPr fontId="10" type="noConversion"/>
  </si>
  <si>
    <t>발주처앞 직불신청 예정으로 부인함</t>
    <phoneticPr fontId="10" type="noConversion"/>
  </si>
  <si>
    <t>채권325-1~3</t>
    <phoneticPr fontId="10" type="noConversion"/>
  </si>
  <si>
    <t>채무자  *****건설 주식회사</t>
    <phoneticPr fontId="6" type="noConversion"/>
  </si>
  <si>
    <t>법률상관리인 대표이사 ***</t>
    <phoneticPr fontId="6" type="noConversion"/>
  </si>
  <si>
    <t>채무자 : ****건설 주식회사</t>
    <phoneticPr fontId="10" type="noConversion"/>
  </si>
  <si>
    <t xml:space="preserve">㈜**은행 
(은행장: ***) </t>
    <phoneticPr fontId="10" type="noConversion"/>
  </si>
  <si>
    <t>㈜**은행 합계</t>
    <phoneticPr fontId="10" type="noConversion"/>
  </si>
  <si>
    <t xml:space="preserve">****은행  
 (은행장: ***) </t>
    <phoneticPr fontId="10" type="noConversion"/>
  </si>
  <si>
    <t>****은행 합계</t>
    <phoneticPr fontId="10" type="noConversion"/>
  </si>
  <si>
    <t>****합 합계</t>
    <phoneticPr fontId="10" type="noConversion"/>
  </si>
  <si>
    <t>*** 합계</t>
    <phoneticPr fontId="10" type="noConversion"/>
  </si>
  <si>
    <t>***이터(유) 합계</t>
    <phoneticPr fontId="10" type="noConversion"/>
  </si>
  <si>
    <t>*** 정기예금(231-047013-21-032)</t>
    <phoneticPr fontId="8" type="noConversion"/>
  </si>
  <si>
    <t>***조합</t>
    <phoneticPr fontId="6" type="noConversion"/>
  </si>
  <si>
    <t>****증권㈜</t>
    <phoneticPr fontId="6" type="noConversion"/>
  </si>
  <si>
    <t>***합계</t>
    <phoneticPr fontId="10" type="noConversion"/>
  </si>
  <si>
    <t>20** 회합 100*** 회생</t>
    <phoneticPr fontId="6" type="noConversion"/>
  </si>
  <si>
    <t>개시결정일 : 20**. **. **.</t>
    <phoneticPr fontId="6" type="noConversion"/>
  </si>
  <si>
    <t>20**. **. **.</t>
    <phoneticPr fontId="6" type="noConversion"/>
  </si>
  <si>
    <t>* 감정평가서 - ** 감정평가법인</t>
    <phoneticPr fontId="10" type="noConversion"/>
  </si>
  <si>
    <t>* 감정평가서 - **** 감정평가법인</t>
    <phoneticPr fontId="10" type="noConversion"/>
  </si>
  <si>
    <t>* 감정평가서 - ** 감정평가법인 (1)</t>
    <phoneticPr fontId="10" type="noConversion"/>
  </si>
  <si>
    <t>* 감정평가서 - ** 감정평가법인 (2)</t>
    <phoneticPr fontId="10" type="noConversion"/>
  </si>
  <si>
    <r>
      <rPr>
        <sz val="7"/>
        <color theme="1"/>
        <rFont val="맑은 고딕"/>
        <family val="3"/>
        <charset val="129"/>
      </rPr>
      <t>OO</t>
    </r>
    <r>
      <rPr>
        <sz val="7"/>
        <color theme="1"/>
        <rFont val="굴림"/>
        <family val="3"/>
        <charset val="129"/>
      </rPr>
      <t xml:space="preserve"> </t>
    </r>
    <r>
      <rPr>
        <sz val="7"/>
        <color theme="1"/>
        <rFont val="맑은 고딕"/>
        <family val="3"/>
        <charset val="129"/>
      </rPr>
      <t>OO</t>
    </r>
    <r>
      <rPr>
        <sz val="7"/>
        <color theme="1"/>
        <rFont val="굴림"/>
        <family val="3"/>
        <charset val="129"/>
      </rPr>
      <t xml:space="preserve"> 상업시설 개발사업
주채무자 : ㈜</t>
    </r>
    <r>
      <rPr>
        <sz val="7"/>
        <color theme="1"/>
        <rFont val="맑은 고딕"/>
        <family val="3"/>
        <charset val="129"/>
      </rPr>
      <t>OO</t>
    </r>
    <phoneticPr fontId="10" type="noConversion"/>
  </si>
  <si>
    <r>
      <t>2022.1.12 자 신고로 목록 실효
신고번호 채권 4
어음번호: 08820211007000002425, 발행일자:2021.10.07, 만기일자: 2022.01.05
최초수취인: ㈜</t>
    </r>
    <r>
      <rPr>
        <sz val="7"/>
        <color theme="1"/>
        <rFont val="맑은 고딕"/>
        <family val="3"/>
        <charset val="129"/>
      </rPr>
      <t>OO</t>
    </r>
    <r>
      <rPr>
        <sz val="7"/>
        <color theme="1"/>
        <rFont val="굴림"/>
        <family val="3"/>
        <charset val="129"/>
      </rPr>
      <t>아이디
부도전자어음보유확인서 확인(2022.01.11)</t>
    </r>
    <phoneticPr fontId="10" type="noConversion"/>
  </si>
  <si>
    <r>
      <t>2022. 1. 17. 자 신고로 목록 실효
1. 신고번호 채권 8-1
어음번호: 08820211110000005445, 발행일자:2021.11.10, 만기일자: 2022.02.08
최초수취인: ㈜</t>
    </r>
    <r>
      <rPr>
        <sz val="7"/>
        <color theme="1"/>
        <rFont val="맑은 고딕"/>
        <family val="3"/>
        <charset val="129"/>
      </rPr>
      <t>OO</t>
    </r>
    <r>
      <rPr>
        <sz val="7"/>
        <color theme="1"/>
        <rFont val="굴림"/>
        <family val="3"/>
        <charset val="129"/>
      </rPr>
      <t xml:space="preserve">스톤
</t>
    </r>
    <r>
      <rPr>
        <sz val="7"/>
        <color theme="1"/>
        <rFont val="맑은 고딕"/>
        <family val="3"/>
        <charset val="129"/>
      </rPr>
      <t>OO</t>
    </r>
    <r>
      <rPr>
        <sz val="7"/>
        <color theme="1"/>
        <rFont val="굴림"/>
        <family val="3"/>
        <charset val="129"/>
      </rPr>
      <t>은행[신고번호:채권63]앞 배서양도(어음할인) 220,000,000원</t>
    </r>
    <phoneticPr fontId="10" type="noConversion"/>
  </si>
  <si>
    <r>
      <rPr>
        <sz val="7"/>
        <color theme="1"/>
        <rFont val="맑은 고딕"/>
        <family val="3"/>
        <charset val="129"/>
      </rPr>
      <t>OO</t>
    </r>
    <r>
      <rPr>
        <sz val="11"/>
        <color theme="1"/>
        <rFont val="맑은 고딕"/>
        <family val="3"/>
        <charset val="129"/>
        <scheme val="minor"/>
      </rPr>
      <t xml:space="preserve"> </t>
    </r>
    <r>
      <rPr>
        <sz val="11"/>
        <color theme="1"/>
        <rFont val="맑은 고딕"/>
        <family val="3"/>
        <charset val="129"/>
      </rPr>
      <t>OOO</t>
    </r>
    <r>
      <rPr>
        <sz val="7"/>
        <color theme="1"/>
        <rFont val="굴림"/>
        <family val="3"/>
        <charset val="129"/>
      </rPr>
      <t xml:space="preserve"> 주상복합
서울중앙지방법원 20**가합 ***050, 20**가합***426</t>
    </r>
    <phoneticPr fontId="10" type="noConversion"/>
  </si>
  <si>
    <t xml:space="preserve">2022. 1. 18. 자 신고로 목록 실효
어음번호:08820211111000003255, 376,200원, 발행일자:2021.11.11. 만기일자:2022.02.10. 최초수취인:***업㈜
어음번호:08820211012000001631, 6,601,320원, 발행일자:2021.10.12. 만기일자:2022.01.08. 최초수취인:***업㈜ </t>
    <phoneticPr fontId="10" type="noConversion"/>
  </si>
  <si>
    <t xml:space="preserve">어음번호:08820210909000000393, 65,902,980원, 발행일자:2021.09.09. 만기일자:2021.12.08. 최초수취인:***기업㈜ </t>
    <phoneticPr fontId="10" type="noConversion"/>
  </si>
  <si>
    <t>2022. 1. 18. 자 신고로 목록 실효
신고번호 채권 278
어음번호: 08820211012000001741, 발행일자:2021.10.12, 만기일자: 2021.12.18
최초수취인: ㈜****글라스</t>
    <phoneticPr fontId="10" type="noConversion"/>
  </si>
  <si>
    <t>90,000,000원(08820211007000002687)
178,700,000원(08820211117000001390)
부도일 2021.12.28 
최초수취인: ㈜***업
부도전자어음보유확인서 확인(2022.01.14)</t>
    <phoneticPr fontId="10" type="noConversion"/>
  </si>
  <si>
    <t>7,670,000원(08820211007000002409)
만기일자: 2022.01.05
6,000,000원(08820211117000001141)
만기일자: 2022.02.15
최초수취인: ㈜***엔오</t>
    <phoneticPr fontId="10" type="noConversion"/>
  </si>
  <si>
    <t>2022. 1. 19. 자 신고로 목록 실효
1. 신고번호 채권 17-1
어음번호: 08820210916000004450, 발행일자:2021.09.16, 만기일자: 2021.12.15
2. 신고번호 채권 17-2
어음번호: 08820211117000001235, 발행일자:2021.11.17, 만기일자: 2022.01.16
3. 신번호 채권 17-3
어음번호: 08820211117000001248, 발행일자:2021.11.17, 만기일자: 2022.02.15
최초수취인: ****건설㈜</t>
    <phoneticPr fontId="10" type="noConversion"/>
  </si>
  <si>
    <t>**국제캠퍼스 현장</t>
    <phoneticPr fontId="10" type="noConversion"/>
  </si>
  <si>
    <t>**-TOWER 현장</t>
    <phoneticPr fontId="10" type="noConversion"/>
  </si>
  <si>
    <t>2022.1.20 자 신고로 목록 실효
신고번호 채권 20
어음번호: 08820211012000001589, 발행일자:2021.10.12, 만기일자: 2021.12.18
최초수취인: ㈜***엔에스
부도전자어음보유확인서 확인(2021.12.21)</t>
    <phoneticPr fontId="10" type="noConversion"/>
  </si>
  <si>
    <t xml:space="preserve">㈜****앤오 매출채권보험 보험금지급
(지급일자: 2022.01.20)
</t>
    <phoneticPr fontId="10" type="noConversion"/>
  </si>
  <si>
    <t xml:space="preserve">어음번호: 08820211117000001497, 발행일자:2021.11.17, 만기일자: 2022.02.15 
최초수취인: ㈜****콤  </t>
    <phoneticPr fontId="10" type="noConversion"/>
  </si>
  <si>
    <t>어음번호: 08820210916000004285, 발행일자:2021.09.16, 만기일자:2021.12.15, 최초수취인:㈜,***공영</t>
    <phoneticPr fontId="10" type="noConversion"/>
  </si>
  <si>
    <t>어음번호: 08820211007000002360, 발행일자:2021.10.07, 만기일자:2022.01.05, 최초수취인:㈜***공영</t>
    <phoneticPr fontId="10" type="noConversion"/>
  </si>
  <si>
    <t>어음번호: 08820211117000001057, 발행일자:2021.11.17, 만기일자:2022.02.16, 최초수취인:㈜***공영</t>
    <phoneticPr fontId="10" type="noConversion"/>
  </si>
  <si>
    <t>목록번호 채권 235-2
어음번호: 08820210916000004696, 발행일자:2021.09.16, 만기일자: 2021.12.15
목록번호  채권 235-3
어음번호: 08820211007000002713, 발행일자:2021.10.07, 만기일자: 2022.01.05
목록번호  채권 235-3
어음번호: 08820211117000001413, 발행일자:2021.11.17, 만기일자: 2022.02.15
최초수취인: ㈜***바스</t>
    <phoneticPr fontId="10" type="noConversion"/>
  </si>
  <si>
    <t>1. 채권 280-1
어음번호: 08820210916000004337
(30,000,000원), 발행일자:2021.09.16, 만기일자: 2021.12.15
2. 채권 280-2
어음번호: 08820211007000002386
(12,000,000원), 발행일자:2021.10.07, 만기일자: 2022.01.05
3. 채권 280-3
어음번호: 08820211117000001112
(5,000,000원), 발행일자:2021.11.17, 만기일자: 2022.02.15
최초수취인: ㈜***앤씨</t>
    <phoneticPr fontId="10" type="noConversion"/>
  </si>
  <si>
    <t>2022. 1. 24. 자 신고로 목록 실효
1. 채권 28-1
어음번호: 08820210916000004133, 발행일자:2021.09.16, 만기일자: 2021.12.15
부도전자어음보유확인서 확인(2022.01.17)
2. 채권 28-2
어음번호: 08820211007000002250, 발행일자:2021.10.07, 만기일자: 2022.01.05
최초수취인: ㈜****스타
부도전자어음보유확인서 확인(2022.01.17)</t>
    <phoneticPr fontId="10" type="noConversion"/>
  </si>
  <si>
    <t>어음번호 08820211104000000579 
74,500,000원 배서인 : ***현 
부도일 : 2022.1.17 
최초수취인: ㈜**토건
부도전자어음보유확인서 확인(2022.01.21)</t>
    <phoneticPr fontId="10" type="noConversion"/>
  </si>
  <si>
    <t>어음번호 08820211117000001196 
50,000,000원 배서인 : ***현
최초수취인: ㈜*******개발
전자어음보유확인서 확인(2022.01.21)</t>
    <phoneticPr fontId="10" type="noConversion"/>
  </si>
  <si>
    <t>㈜***산업 물품대금 대지급
대지급일자: 2022.1.20</t>
    <phoneticPr fontId="10" type="noConversion"/>
  </si>
  <si>
    <t>어음번호 08820211019000002934
140,000,000원  ㈜**건설로부터 배서받음, 부도일 2022.1.17
부도전자어음보유확인서 확인(2022.01.18)</t>
    <phoneticPr fontId="10" type="noConversion"/>
  </si>
  <si>
    <t>어음번호 08820211019000002947
14,490,000원 ㈜**건설로부터 배서받음, 부도일 2022.1.17
부도전자어음보유확인서 확인(2022.01.18)</t>
    <phoneticPr fontId="10" type="noConversion"/>
  </si>
  <si>
    <t>어음번호 08820211007000002658   
부도일 2022.1.05
최초수취인: ㈜*****산업
부도전자어음 보유확인서 확인(2022.1.20)</t>
    <phoneticPr fontId="10" type="noConversion"/>
  </si>
  <si>
    <t>어음번호 08820210916000004285 
부도일 2021.12.15
최초수취인: ㈜***공영
부도전자어음 보유확인서 확인(2022.1.20)</t>
    <phoneticPr fontId="10" type="noConversion"/>
  </si>
  <si>
    <t>2022. 1. 25. 자 신고로 목록 실효
어음번호: 08820211007000002276, 발행일자:2021.10.07, 만기일자: 2022.01.05
최초수취인: ***공조㈜</t>
    <phoneticPr fontId="10" type="noConversion"/>
  </si>
  <si>
    <t>인천지법 20**나***87 소송중
**건설㈜ 노무자</t>
    <phoneticPr fontId="10" type="noConversion"/>
  </si>
  <si>
    <t>수원 **동 ***현장 수분양자 중도금대출 연대보증</t>
    <phoneticPr fontId="10" type="noConversion"/>
  </si>
  <si>
    <t>목록번호 채권 194-2
어음번호: 08820211007000002344, 발행일자:2021.10.07, 만기일자: 2022.01.05
최초수취인: ***엘리베이터(유)</t>
    <phoneticPr fontId="10" type="noConversion"/>
  </si>
  <si>
    <t>**구 **동 공동주택 사업 및 대출약정서 채무인수약정서(2020.1.31)
(110,000,000,000원)</t>
  </si>
  <si>
    <t>**구 **동 공동주택 사업 및 대출약정서 채무인수약정서(2020.1.31)
(110,000,000,000원)</t>
    <phoneticPr fontId="10" type="noConversion"/>
  </si>
  <si>
    <t>어음번호: 08820211117000001086, 발행일자:2021.11.17, 만기일자: 2022.02.15
최초수취인: ***파워㈜
(2022.1.28.  36,280,000원 신고철회)</t>
    <phoneticPr fontId="10" type="noConversion"/>
  </si>
  <si>
    <t>어음번호: 08820210916000004625, 발행일자:2021.09.16, 만기일자: 2021.12.15
최초수취인: **에스디에스㈜</t>
    <phoneticPr fontId="10" type="noConversion"/>
  </si>
  <si>
    <t>어음번호: 08820211007000002467, 
35,000,000원 
발행일자:2021.10.07, 만기일자: 2022.01.05
어음번호: 08820211117000001219
16,700,000원
발행일자:2021.11.17, 만기일자: 2022.02.15
최초수취인: ㈜**씨앤씨</t>
    <phoneticPr fontId="10" type="noConversion"/>
  </si>
  <si>
    <t>어음번호: 08820211111000003394, 발행일자:2021.11.11, 만기일자: 2021.12.15
최초수취인: ㈜****건설산업</t>
    <phoneticPr fontId="10" type="noConversion"/>
  </si>
  <si>
    <t>11,000,000원(08820211118000000167)
최초수취인: ㈜****글로벌
배서인 : ㈜**스틸</t>
    <phoneticPr fontId="10" type="noConversion"/>
  </si>
  <si>
    <t>어음번호08820210916000004120
180,000,000원 발행일자:2021.09.16, 만기일자: 2021.12.15(중소기업은행[신고번호:채권63] 할인 40,000,000원)
어음번호  08820211007000002247
50,000,000원 발행일자:2021.10.07, 만기일자: 2022.01.05 (중소기업은행[신고번호:채권63] 할인 10,000,000원)
어음번호 08820211117000000977
116,000,000원 발행일자:2021.11.17, 만기일자: 2022.02.15 (중소기업은행[신고번호:채권63] 할인 16,000,000원)
최초수취인: ㈜**건설</t>
    <phoneticPr fontId="10" type="noConversion"/>
  </si>
  <si>
    <t>어음번호 08820211117000001374
24,000,000원 부도일 2021.12.28 
최초수취인: ㈜**건설산업
부도전자어음 보유확인서 확인(2022.01.26)</t>
    <phoneticPr fontId="10" type="noConversion"/>
  </si>
  <si>
    <t>어음번호 08820211124000002188
93,207,070원 부도일 2021.12.28 
최초수취인: ㈜**기업
부도전자어음 보유확인서 확인(2022.01.26)</t>
    <phoneticPr fontId="10" type="noConversion"/>
  </si>
  <si>
    <t>어음번호 08820210916000004489
30,000,000원 부도일 2021.12.15 
최초수취인: ㈜**건업
부도전자어음 보유확인서 확인(2022.01.26)</t>
    <phoneticPr fontId="10" type="noConversion"/>
  </si>
  <si>
    <t>어음번호 08820210916000004641
50,000,000원 부도일 2021.12.15 
최초수취인: ㈜**기업
부도전자어음 보유확인서 확인(2022.01.26)</t>
    <phoneticPr fontId="10" type="noConversion"/>
  </si>
  <si>
    <t>어음번호 08820210916000004654
50,000,000원 부도일 2021.12.15 
최초수취인: ㈜**기업
부도전자어음 보유확인서 확인(2022.01.26)</t>
    <phoneticPr fontId="10" type="noConversion"/>
  </si>
  <si>
    <t>어음번호 08820211111000003323
6,000,000원 부도일 2021.12.15 
최초수취인: **상사
부도전자어음 보유확인서 확인(2022.01.26)</t>
    <phoneticPr fontId="10" type="noConversion"/>
  </si>
  <si>
    <t>57,105,860원 (08820211007000002519)
최초수취인 겸 배서인: ㈜**아이에스디
40,000,000원(08820210916000004120)
10,000,000원(08820211007000002247)
16,000,000원(08820211117000000977)
최초 수취인 겸 배서인 : ㈜**전설
59,800,000원(08820210916000004214)
최초수취인 겸 배서인 : ㈜***쏘노
220,000,000원(08820211110000005445)
최초수취인 겸 배서인 : (주)**이스톤
7,000,000원(08820211117000001060)
최초수취인: (주)***에이앤씨
배서인 : (주)**씨티에스
150,000,000원(08820211117000001125)
최초수취인 겸 배서인 : (주)**이엔티</t>
    <phoneticPr fontId="10" type="noConversion"/>
  </si>
  <si>
    <t>**도시철도2호선***공구 현장</t>
    <phoneticPr fontId="10" type="noConversion"/>
  </si>
  <si>
    <t>**송도캠퍼스 1단계 현장</t>
    <phoneticPr fontId="10" type="noConversion"/>
  </si>
  <si>
    <t>**선개량2단계4공구 현장</t>
    <phoneticPr fontId="10" type="noConversion"/>
  </si>
  <si>
    <t>**광역상수도 **관로이설공사 현장</t>
    <phoneticPr fontId="10" type="noConversion"/>
  </si>
  <si>
    <t>** **동 분양사업</t>
    <phoneticPr fontId="10" type="noConversion"/>
  </si>
  <si>
    <t>어음번호 08820210909000000393
405,910,030원 부도일 2021.12.08 
부도전자어음 보유확인서 확인(2021.12.10)
어음분할(65,902,980원) 양도됨[***산업㈜ 동두천 채권신고:채권8]</t>
  </si>
  <si>
    <t>어음번호 08820211012000001631
425,329,130원 부도일 2022.01.10 
부도전자어음 보유확인서 확인(2022.01.13)
어음분할(6,601,320원) 양도됨[***산업㈜ 동두천 신고번호:채권8]</t>
  </si>
  <si>
    <t>**구 **동 공동주택 사업 및 대출약정서 채무인수약정서(2020.1.31)
(110,000,000,000원)
-2021.2.23 대출약정서
-2021.2.23 책임준공확약서, 채무인수 계약서</t>
  </si>
  <si>
    <t>**구 **동 생활숙박시설 
2021.11.25 대출약정서</t>
  </si>
  <si>
    <t>**구 **동 생활숙박시설 
2021.11.25 대출약정서
목표분양율 미달에 따른 트리거수수료</t>
  </si>
  <si>
    <t>**구 **동 책임준공
2021.11.25 대출약정서</t>
  </si>
  <si>
    <t>**시 **동 상업시설 개발사업
채무인수약정</t>
  </si>
  <si>
    <t>**시 **동 상업시설 개발사업</t>
  </si>
  <si>
    <t>**시 **동 주상복합
서울중앙지방법원 2020가합 564050, 2020가합602426</t>
  </si>
  <si>
    <t>2022. 1. 26. 자 신고로 목록 실효
채권 86-1
어음번호: 08820211117000001002, 
25,000,000원 만기일자: 2022.02.15 포함
최초수취인: ***루션㈜</t>
  </si>
  <si>
    <t>**시 **구 **동 오피스텔 신축사업
2020.12.4 토지신탁계약서(관리형)</t>
  </si>
  <si>
    <t xml:space="preserve">어음번호: 08820211117000001167, 발행일자:2021.11.17, 만기일자: 2021.02.15
최초수취인: **건설㈜
수취인 어음번호별 어음정보 조회 확인(2022.01.27)
</t>
  </si>
  <si>
    <t>㈜***엔지니어링으로부터 채권양수
인천지업 부천지원 20**가합***407</t>
    <phoneticPr fontId="10" type="noConversion"/>
  </si>
  <si>
    <t>2022. 1. 28. 자 신고로 목록 실효
어음번호: 08820210909000000348,
4,539,920원 부도일: 2021.12.08
최초수취인: ***도시개발㈜
부도전자어음보유확인서 확인(2021.12.30)</t>
    <phoneticPr fontId="10" type="noConversion"/>
  </si>
  <si>
    <t>**철강㈜ 매출채권보험 보험금지급
(지급일자 2022.01.28)</t>
    <phoneticPr fontId="10" type="noConversion"/>
  </si>
  <si>
    <t>서울고등법원 20**나***35(본소)
20**나***42(반소)</t>
    <phoneticPr fontId="10" type="noConversion"/>
  </si>
  <si>
    <t>5*보***7(K7)</t>
    <phoneticPr fontId="10" type="noConversion"/>
  </si>
  <si>
    <t>목록번호 채권 135-2
어음번호: 08820210916000004560, 발행일자:2021.10.07, 만기일자: 2022.01.05
최초수취인: ㈜**건설</t>
    <phoneticPr fontId="10" type="noConversion"/>
  </si>
  <si>
    <t>어음번호: 08820211117000001374, 발행일자:2021.11.17, 만기일자: 2022.02.15
배서양도 24,000,000원[신고번호:채권62-3 ***수용]</t>
    <phoneticPr fontId="10" type="noConversion"/>
  </si>
  <si>
    <t>어음번호: 08820210916000004641, 발행일자:2021.09.16, 만기일자: 2021.12.15
***수용 배서양도(50,000,000원) 
[신고번호:채권62-6]</t>
    <phoneticPr fontId="10" type="noConversion"/>
  </si>
  <si>
    <t>어음번호: 08820210916000004654, 발행일자:2021.09.16, 만기일자: 2021.12.15
***수용 배서양도(50,000,000원)
[신고번호:채권62-7]</t>
    <phoneticPr fontId="10" type="noConversion"/>
  </si>
  <si>
    <t>어음번호: 08820211124000002188, 발행일자:2021.11.24, 만기일자: 2022.02.22
***수용앞 배서양도(93,207,070원)
[신고번호:채권62-4]</t>
    <phoneticPr fontId="10" type="noConversion"/>
  </si>
  <si>
    <t>1. 목록번호 채권 178-1
어음번호: 08820210916000004311, 발행일자:2021.09.16, 만기일자: 2021.12.15
2. 목록번호 채권 178-2
어음번호: 08820211007000002373, 발행일자:2021.10.07, 만기일자: 2022.01.05
3. 목록번호 채권 178-3
어음번호: 08820211117000001073, 발행일자:2021.11.17, 만기일자: 2022.02.15
최초수취인: ㈜**이엔티</t>
    <phoneticPr fontId="10" type="noConversion"/>
  </si>
  <si>
    <t>1. 목록번호 채권 179-2
어음번호: 08820210916000004434, 발행일자:2021.09.16, 만기일자: 2021.12.15
2. 목록번호 채권 179-3
어음번호: 08820211117000001206, 발행일자:2021.11.17, 만기일자: 2022.02.15
최초수취인: ㈜**산업</t>
    <phoneticPr fontId="10" type="noConversion"/>
  </si>
  <si>
    <t xml:space="preserve"> 목록번호 채권 184-2
어음번호: 08820210916000004599, 발행일자:2021.09.16, 만기일자: 2021.12.15
최초수취인: **방화문㈜</t>
    <phoneticPr fontId="10" type="noConversion"/>
  </si>
  <si>
    <t>1. 목록번호 채권 185-2
어음번호: 08820210916000004528, 발행일자:2021.09.16, 만기일자: 2021.12.15
2. 목록번호 채권 185-3
어음번호: 08820211007000002577, 발행일자:2021.10.07, 만기일자: 2022.01.05
3. 목록번호 채권 185-4
어음번호: 08820211123000006428, 발행일자:2021.11.23, 만기일자: 2022.01.22
최초수취인: **삼업㈜</t>
    <phoneticPr fontId="10" type="noConversion"/>
  </si>
  <si>
    <t>1. 목록번호 채권 186-2
어음번호: 08820210916000004638, 발행일자:2021.09.16, 만기일자: 2021.12.15
2. 목록번호 채권 186-3
어음번호: 08820211007000002674, 발행일자:2021.10.07, 만기일자: 2022.01.05
3. 목록번호 채권 186-4
어음번호: 08820211117000001387, 발행일자:2021.11.17, 만기일자: 2022.02.15
최초수취인: **마루㈜</t>
    <phoneticPr fontId="10" type="noConversion"/>
  </si>
  <si>
    <t>1. 목록번호 채권 191-2
어음번호: 08820211007000002438, 발행일자:2021.10.07, 만기일자: 2022.01.05
2. 목록번호 채권 191-3
어음번호: 08820211117000001170, 발행일자:2021.11.17, 만기일자: 2021.02.15
최초수취인: ****산업개발</t>
    <phoneticPr fontId="10" type="noConversion"/>
  </si>
  <si>
    <t>1. 목록번호 채권 193-2
어음번호: 08820210916000004243, 발행일자:2021.09.16, 만기일자: 2021.12.15
2. 목록번호 채권 193-3
어음번호: 08820211007000002328, 발행일자:2021.10.07, 만기일자: 2022.01.05
3. 목록번호 채권 193-4
어음번호: 08820211117000001028, 발행일자:2021.11.17, 만기일자: 2022.02.15
최초수취인: ***엠엔씨㈜</t>
    <phoneticPr fontId="10" type="noConversion"/>
  </si>
  <si>
    <t>목록번호 채권 195-2
어음번호: 08820211111000003323, 발행일자:2021.11.11, 만기일자: 2021.12.15
최초수취인: **인</t>
    <phoneticPr fontId="10" type="noConversion"/>
  </si>
  <si>
    <t>1. 목록번호 채권 196-2
어음번호: 08820210916000004719, 발행일자:2021.09.16, 만기일자: 2021.12.15
2. 목록번호 채권 196-3
어음번호: 08820211007000002726, 발행일자:2021.10.07, 만기일자: 2022.01.05
3. 목록번호 채권 196-4
어음번호: 08820211117000001439, 발행일자:2021.11.17, 만기일자: 2022.02.15
최초수취인: ***에스㈜</t>
    <phoneticPr fontId="10" type="noConversion"/>
  </si>
  <si>
    <t>어음번호: 08820211111000003310, 발행일자:2021.11.11, 만기일자: 2022.01.22
최초수취인: ***엔티㈜ 세종</t>
    <phoneticPr fontId="10" type="noConversion"/>
  </si>
  <si>
    <t>4. 목록번호 채권 199-5
어음번호: 08820211117000001468, 발행일자:2021.11.17, 만기일자: 2022.02.15
최초수취인: **건설(주)</t>
    <phoneticPr fontId="10" type="noConversion"/>
  </si>
  <si>
    <t>1. 목록번호 채권 200-2
어음번호: 08820210916000004777, 발행일자:2021.09.16, 만기일자: 2021.12.15
2. 목록번호 채권 200-3
어음번호: 08820211007000002784, 발행일자:2021.10.07, 만기일자: 2022.01.05
3. 목록번호 채권 200-4
어음번호: 08820211117000001484, 발행일자:2021.11.17, 만기일자: 2022.02.15
최초수취인: **디자인㈜</t>
    <phoneticPr fontId="10" type="noConversion"/>
  </si>
  <si>
    <t>1.목록번호 채권 201-2
어음번호: 08820210916000004489, 발행일자:2021.09.16, 만기일자: 2021.12.15
2.목록번호 채권 201-3
어음번호: 08820211007000002535, 발행일자:2021.10.07, 만기일자: 2022.01.05
3.목록번호 채권 201-4
어음번호: 08820211117000001280, 발행일자:2021.11.17, 만기일자: 2022.02.15
최초수취인: ㈜**건업</t>
    <phoneticPr fontId="10" type="noConversion"/>
  </si>
  <si>
    <t>목록번호 채권 202-2
어음번호: 088202111170000012640, 발행일자:2021.11.17, 만기일자: 2022.02.15
최초수취인: ㈜**디자인</t>
    <phoneticPr fontId="10" type="noConversion"/>
  </si>
  <si>
    <t>1. 목록번호 채권 203-2
어음번호: 08820210916000004049, 발행일자:2021.09.16, 만기일자: 2021.12.15
2. 목록번호 채권 203-3
어음번호: 08820211007000002218, 발행일자:2021.10.07, 만기일자: 2022.01.05
3. 목록번호 채권 203-4
어음번호: 08820211117000000951, 발행일자:2021.11.17, 만기일자: 2022.02.15
최초수취인: ㈜**전기</t>
    <phoneticPr fontId="10" type="noConversion"/>
  </si>
  <si>
    <t>1. 목록번호 채권 204-2
어음번호: 08820211012000001550, 발행일자:2021.10.12, 만기일자: 2021.12.18
2.목록번호 채권 204-3
어음번호: 08820211111000003200, 발행일자:2021.11.11, 만기일자: 2022.01.22
최초수취인: ㈜**건설환경</t>
    <phoneticPr fontId="10" type="noConversion"/>
  </si>
  <si>
    <t>1. 목록번호 채권 206-2
어음번호: 08820210916000004612, 발행일자:2021.09.16, 만기일자: 2021.12.15
2. 목록번호 채권 206-3
어음번호: 08820211007000002661, 발행일자:2021.10.07, 만기일자: 2022.01.05
최초수취인: ㈜**건업</t>
    <phoneticPr fontId="10" type="noConversion"/>
  </si>
  <si>
    <t>1. 목록번호 채권 207-2
어음번호: 08820210916000004395, 발행일자:2021.09.16, 만기일자: 2021.12.15
2. 목록번호 채권 207-3
어음번호: 08820211007000002441, 발행일자:2021.10.07, 만기일자: 2022.01.05
최초수취인: ㈜***스피</t>
    <phoneticPr fontId="10" type="noConversion"/>
  </si>
  <si>
    <t>목록번호 채권 208-2
어음번호: 08820211117000001060, 발행일자:2021.11.17, 만기일자: 2022.02.15
최초수취인: ㈜**이앤씨</t>
    <phoneticPr fontId="10" type="noConversion"/>
  </si>
  <si>
    <t xml:space="preserve"> 목록번호 채권 210-2
어음번호: 08820211019000002950, 발행일자:2021.10.19, 만기일자: 2021.12.18
최초수취인: ㈜**테크</t>
    <phoneticPr fontId="10" type="noConversion"/>
  </si>
  <si>
    <t>목록번호 채권 211-2
어음번호: 08820211007000002771, 발행일자:2021.10.07, 만기일자: 2022.01.05
최초수취인: **건업㈜</t>
    <phoneticPr fontId="10" type="noConversion"/>
  </si>
  <si>
    <t>목록번호 채권 212-2
어음번호: 08820210916000004308, 발행일자:2021.09.16, 만기일자: 2021.12.15
최초수취인: **엔지니어링㈜</t>
    <phoneticPr fontId="10" type="noConversion"/>
  </si>
  <si>
    <t>1. 목록번호 채권 213-2
어음번호: 08820211007000002470, 발행일자:2021.10.07, 만기일자: 2022.01.05
2. 목록번호 채권 213-3
어음번호: 08820211117000001222, 발행일자:2021.11.17, 만기일자: 2022.01.16
최초수취인: ***리(유)</t>
    <phoneticPr fontId="10" type="noConversion"/>
  </si>
  <si>
    <t>목록번호 채권 214-2
어음번호: 08820211117000001507, 발행일자:2021.11.17, 만기일자: 2022.01.16
최초수취인: ***앤컴㈜</t>
    <phoneticPr fontId="10" type="noConversion"/>
  </si>
  <si>
    <t xml:space="preserve"> 목록번호 채권 216-2
어음번호: 08820211117000001471, 발행일자:2021.11.17, 만기일자: 2022.02.15
최초수취인: ㈜**에스디아이</t>
    <phoneticPr fontId="10" type="noConversion"/>
  </si>
  <si>
    <t>1. 목록번호 채권 226-2
어음번호: 08820211007000002182, 발행일자:2021.10.07, 만기일자: 2022.01.05
2.목록번호 채권 226-3
어음번호: 08820211117000000935, 발행일자:2021.11.17, 만기일자: 2022.02.15
최초수취인: ㈜**기전</t>
    <phoneticPr fontId="10" type="noConversion"/>
  </si>
  <si>
    <t>목록번호 채권 227-2
어음번호: 08820211012000001563, 발행일자:2021.10.12, 만기일자: 2021.12.18
최초수취인: ㈜**산업</t>
    <phoneticPr fontId="10" type="noConversion"/>
  </si>
  <si>
    <t>1. 목록번호 채권 228-2
어음번호: 08820211012000001576, 발행일자:2021.10.12, 만기일자: 2021.12.18
2. 목록번호 채권 228-3
어음번호: 08820211111000003213, 발행일자:2021.11.11, 만기일자: 2022.01.22
최초수취인: ㈜**산업</t>
    <phoneticPr fontId="10" type="noConversion"/>
  </si>
  <si>
    <t>1. 목록번호 채권 230-2
어음번호: 08820211012000001712, 발행일자:2021.10.12, 만기일자: 2021.12.18
2. 목록번호 채권 230-3
어음번호: 08820211111000003349, 발행일자:2021.11.11, 만기일자: 2022.01.22
최초수취인: ㈜**에프</t>
    <phoneticPr fontId="10" type="noConversion"/>
  </si>
  <si>
    <t>1. 목록번호 채권 232-2
어음번호: 08820211012000001767, 발행일자:2021.10.12, 만기일자: 2021.12.18
2. 목록번호 채권 232-3
어음번호: 08820211111000003381, 발행일자:2021.11.11, 만기일자: 2022.01.22
최초수취인: ㈜**종합P.V.C</t>
    <phoneticPr fontId="10" type="noConversion"/>
  </si>
  <si>
    <t>목록번호 채권 236-2
어음번호: 08820211007000002690, 발행일자:2021.10.07, 만기일자: 2022.01.05
최초수취인: ㈜**스톤</t>
    <phoneticPr fontId="10" type="noConversion"/>
  </si>
  <si>
    <t>1. 목록번호 채권 237-2
어음번호: 08820210909000000513, 발행일자:2021.09.09, 만기일자: 2021.12.08
2. 목록번호 채권 237-3
어음번호: 08820211012000001738, 발행일자:2021.10.12, 만기일자: 2022.01.08
3. 목록번호 채권 237-4
어음번호: 08820211111000003365, 발행일자:2021.11.11, 만기일자: 2022.02.10
최초수취인: ****스틸㈜</t>
    <phoneticPr fontId="10" type="noConversion"/>
  </si>
  <si>
    <t>**시 **동 상업시설 개발사업
주채무자:㈜***정</t>
    <phoneticPr fontId="10" type="noConversion"/>
  </si>
  <si>
    <t>**도 *** 테마파크 신축사업</t>
    <phoneticPr fontId="10" type="noConversion"/>
  </si>
  <si>
    <t>주채무자:****스타㈜</t>
  </si>
  <si>
    <t>특수관계인
**은행 단기차입금 일부변제(연대보증인)</t>
    <phoneticPr fontId="10" type="noConversion"/>
  </si>
  <si>
    <t>특수관계인
20**.**.** ***은행 법인카드 이용대금 대위변제
(연대보증인 대위변제)</t>
    <phoneticPr fontId="10" type="noConversion"/>
  </si>
  <si>
    <t>특수관계인
20**.12.15 및 20**.12.20 보증인 예대상계(***은행)</t>
    <phoneticPr fontId="10" type="noConversion"/>
  </si>
  <si>
    <t>사. 회생담보권에 대한 회생절차 개시결정일(2021. 12. 31.) 이전의 원인에 의한 임차보증금은 회생채권으로 시인함. 다만 전세권 등 담보 설정된 보증금 중 해당 부동산의 담보평가 기준 내의 금액은 회생담보권으로 시인함.</t>
    <phoneticPr fontId="6" type="noConversion"/>
  </si>
  <si>
    <t>바. 회생담보권에 대한 회생절차 개시결정일(2021. 12. 31.) 이후의 이자가 포함되어 있을 때에는 회생담보권 부인 후 회생채권으로 시인하되 의결권은 인정하지 않음(제141조 제1항 단서, 제191조 제3호).</t>
    <phoneticPr fontId="6" type="noConversion"/>
  </si>
  <si>
    <r>
      <rPr>
        <sz val="10"/>
        <color rgb="FFFF0000"/>
        <rFont val="굴림"/>
        <family val="3"/>
        <charset val="129"/>
      </rPr>
      <t>의결권이의액</t>
    </r>
    <r>
      <rPr>
        <sz val="10"/>
        <rFont val="굴림"/>
        <family val="3"/>
        <charset val="129"/>
      </rPr>
      <t xml:space="preserve"> : 84,563,948,722원
1. 서울보증보험㈜ : 59,780,198,617원 (미발생 구상채권 및 보증채권)
2. 모가농업협동조합 외 11 : 24,000,000,000원 (아리스타현장 보증채권)
3. ㈜대우건설 외 1 : 783,750,105원 (하자보수분담채권)</t>
    </r>
    <phoneticPr fontId="10" type="noConversion"/>
  </si>
  <si>
    <r>
      <t xml:space="preserve">회생담보권 중 회생채권시인액 : 187,777,596,342원
</t>
    </r>
    <r>
      <rPr>
        <sz val="10"/>
        <color rgb="FFFF0000"/>
        <rFont val="굴림"/>
        <family val="3"/>
        <charset val="129"/>
      </rPr>
      <t>의결권이의액</t>
    </r>
    <r>
      <rPr>
        <sz val="10"/>
        <rFont val="굴림"/>
        <family val="3"/>
        <charset val="129"/>
      </rPr>
      <t xml:space="preserve"> : 500,626,741원(건설공제조합 미발생구상채권)</t>
    </r>
    <phoneticPr fontId="10" type="noConversion"/>
  </si>
  <si>
    <r>
      <rPr>
        <sz val="10"/>
        <color rgb="FFFF0000"/>
        <rFont val="굴림"/>
        <family val="3"/>
        <charset val="129"/>
      </rPr>
      <t>의결권이의액</t>
    </r>
    <r>
      <rPr>
        <sz val="10"/>
        <rFont val="굴림"/>
        <family val="3"/>
        <charset val="129"/>
      </rPr>
      <t xml:space="preserve"> : 184,637,303,191원 (건설공제조합 미발생구상채권)</t>
    </r>
    <phoneticPr fontId="10" type="noConversion"/>
  </si>
  <si>
    <t>미발생 하자보수분담금채권으로 회생채권으로 시인하되 의결권은 불인정</t>
    <phoneticPr fontId="10" type="noConversion"/>
  </si>
  <si>
    <t>경부고속도로 직선화3공구 현장 관련 미발생 하자보수분담채권으로 회생채권으로 시인하되 의결권은 불인정</t>
    <phoneticPr fontId="10" type="noConversion"/>
  </si>
  <si>
    <t>회생채권으로 시인하되 현실화 가능성 없으므로 의결권은 불인정</t>
    <phoneticPr fontId="10" type="noConversion"/>
  </si>
  <si>
    <t>배서인이 어음 할인.
개시후이자는 의결권 불인정</t>
    <phoneticPr fontId="10" type="noConversion"/>
  </si>
  <si>
    <t>채무자가 부담해야 할 하자보수 증권 발행 금액으로 회생채권으로 시인하되 의결권은 불인정</t>
    <phoneticPr fontId="10" type="noConversion"/>
  </si>
  <si>
    <t>미발생 보증채권으로 회생채권 시인하되 현실화 가능성이 없으므로 의결권은 불인정</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</si>
</sst>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quot;₩&quot;* #,##0_-;_-&quot;₩&quot;* &quot;-&quot;_-;_-@_-"/>
    <numFmt numFmtId="41" formatCode="_-* #,##0_-;\-* #,##0_-;_-* &quot;-&quot;_-;_-@_-"/>
    <numFmt numFmtId="176" formatCode="#,##0_ "/>
    <numFmt numFmtId="177" formatCode="#,##0_);\(#,##0\)"/>
    <numFmt numFmtId="178" formatCode="0_);[Red]\(0\)"/>
    <numFmt numFmtId="179" formatCode="#,##0_);[Red]\(#,##0\)"/>
    <numFmt numFmtId="180" formatCode="0.0%"/>
    <numFmt numFmtId="181" formatCode="#,##0;[Red]#,##0"/>
    <numFmt numFmtId="182" formatCode="_(* #,##0_);_(* \(#,##0\);_(* &quot;-&quot;_);_(@_)"/>
  </numFmts>
  <fonts count="88" x14ac:knownFonts="1">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b/>
      <sz val="14"/>
      <name val="굴림"/>
      <family val="3"/>
      <charset val="129"/>
    </font>
    <font>
      <sz val="8"/>
      <name val="맑은 고딕"/>
      <family val="2"/>
      <charset val="129"/>
      <scheme val="minor"/>
    </font>
    <font>
      <sz val="14"/>
      <name val="바탕"/>
      <family val="1"/>
      <charset val="129"/>
    </font>
    <font>
      <sz val="8"/>
      <name val="돋움"/>
      <family val="3"/>
      <charset val="129"/>
    </font>
    <font>
      <b/>
      <sz val="24"/>
      <name val="굴림"/>
      <family val="3"/>
      <charset val="129"/>
    </font>
    <font>
      <sz val="8"/>
      <name val="맑은 고딕"/>
      <family val="3"/>
      <charset val="129"/>
      <scheme val="minor"/>
    </font>
    <font>
      <sz val="12"/>
      <name val="바탕"/>
      <family val="1"/>
      <charset val="129"/>
    </font>
    <font>
      <b/>
      <sz val="15"/>
      <name val="굴림"/>
      <family val="3"/>
      <charset val="129"/>
    </font>
    <font>
      <b/>
      <sz val="12"/>
      <name val="굴림"/>
      <family val="3"/>
      <charset val="129"/>
    </font>
    <font>
      <b/>
      <sz val="18"/>
      <name val="굴림"/>
      <family val="3"/>
      <charset val="129"/>
    </font>
    <font>
      <sz val="11"/>
      <name val="바탕"/>
      <family val="1"/>
      <charset val="129"/>
    </font>
    <font>
      <sz val="11"/>
      <color theme="1"/>
      <name val="맑은 고딕"/>
      <family val="3"/>
      <charset val="129"/>
      <scheme val="minor"/>
    </font>
    <font>
      <b/>
      <sz val="11"/>
      <name val="굴림"/>
      <family val="3"/>
      <charset val="129"/>
    </font>
    <font>
      <b/>
      <sz val="12"/>
      <name val="바탕"/>
      <family val="1"/>
      <charset val="129"/>
    </font>
    <font>
      <sz val="11"/>
      <name val="굴림"/>
      <family val="3"/>
      <charset val="129"/>
    </font>
    <font>
      <sz val="14"/>
      <name val="굴림"/>
      <family val="3"/>
      <charset val="129"/>
    </font>
    <font>
      <b/>
      <sz val="13"/>
      <name val="바탕"/>
      <family val="1"/>
      <charset val="129"/>
    </font>
    <font>
      <sz val="12"/>
      <name val="굴림"/>
      <family val="3"/>
      <charset val="129"/>
    </font>
    <font>
      <sz val="13"/>
      <name val="바탕"/>
      <family val="1"/>
      <charset val="129"/>
    </font>
    <font>
      <b/>
      <sz val="18"/>
      <name val="바탕"/>
      <family val="1"/>
      <charset val="129"/>
    </font>
    <font>
      <b/>
      <sz val="22"/>
      <name val="굴림"/>
      <family val="3"/>
      <charset val="129"/>
    </font>
    <font>
      <b/>
      <sz val="14"/>
      <name val="바탕"/>
      <family val="1"/>
      <charset val="129"/>
    </font>
    <font>
      <b/>
      <sz val="16"/>
      <name val="굴림"/>
      <family val="3"/>
      <charset val="129"/>
    </font>
    <font>
      <sz val="10"/>
      <name val="굴림"/>
      <family val="3"/>
      <charset val="129"/>
    </font>
    <font>
      <b/>
      <sz val="10"/>
      <name val="굴림"/>
      <family val="3"/>
      <charset val="129"/>
    </font>
    <font>
      <sz val="11"/>
      <color indexed="8"/>
      <name val="맑은 고딕"/>
      <family val="3"/>
      <charset val="129"/>
    </font>
    <font>
      <b/>
      <sz val="20"/>
      <name val="굴림"/>
      <family val="3"/>
      <charset val="129"/>
    </font>
    <font>
      <sz val="6.5"/>
      <name val="굴림"/>
      <family val="3"/>
      <charset val="129"/>
    </font>
    <font>
      <sz val="10"/>
      <color rgb="FFFF0000"/>
      <name val="굴림"/>
      <family val="3"/>
      <charset val="129"/>
    </font>
    <font>
      <b/>
      <sz val="7"/>
      <name val="굴림"/>
      <family val="3"/>
      <charset val="129"/>
    </font>
    <font>
      <b/>
      <sz val="7"/>
      <color rgb="FFFF0000"/>
      <name val="굴림"/>
      <family val="3"/>
      <charset val="129"/>
    </font>
    <font>
      <sz val="8"/>
      <name val="맑은 고딕"/>
      <family val="3"/>
      <charset val="129"/>
    </font>
    <font>
      <sz val="7"/>
      <name val="굴림"/>
      <family val="3"/>
      <charset val="129"/>
    </font>
    <font>
      <b/>
      <sz val="6.5"/>
      <name val="굴림"/>
      <family val="3"/>
      <charset val="129"/>
    </font>
    <font>
      <sz val="8"/>
      <name val="굴림"/>
      <family val="3"/>
      <charset val="129"/>
    </font>
    <font>
      <sz val="6"/>
      <name val="굴림"/>
      <family val="3"/>
      <charset val="129"/>
    </font>
    <font>
      <sz val="12"/>
      <color rgb="FFFF0000"/>
      <name val="바탕"/>
      <family val="1"/>
      <charset val="129"/>
    </font>
    <font>
      <sz val="12"/>
      <name val="돋움체"/>
      <family val="3"/>
      <charset val="129"/>
    </font>
    <font>
      <sz val="10"/>
      <color theme="1"/>
      <name val="굴림"/>
      <family val="3"/>
      <charset val="129"/>
    </font>
    <font>
      <b/>
      <sz val="8"/>
      <color indexed="8"/>
      <name val="굴림체"/>
      <family val="3"/>
      <charset val="129"/>
    </font>
    <font>
      <b/>
      <sz val="8"/>
      <name val="굴림체"/>
      <family val="3"/>
      <charset val="129"/>
    </font>
    <font>
      <b/>
      <sz val="12"/>
      <name val="돋움체"/>
      <family val="3"/>
      <charset val="129"/>
    </font>
    <font>
      <sz val="7"/>
      <color theme="1"/>
      <name val="굴림"/>
      <family val="3"/>
      <charset val="129"/>
    </font>
    <font>
      <sz val="11"/>
      <name val="돋움체"/>
      <family val="3"/>
      <charset val="129"/>
    </font>
    <font>
      <b/>
      <sz val="7"/>
      <name val="돋움체"/>
      <family val="3"/>
      <charset val="129"/>
    </font>
    <font>
      <sz val="11"/>
      <color theme="1"/>
      <name val="돋움체"/>
      <family val="3"/>
      <charset val="129"/>
    </font>
    <font>
      <sz val="11"/>
      <color theme="1"/>
      <name val="굴림"/>
      <family val="3"/>
      <charset val="129"/>
    </font>
    <font>
      <b/>
      <sz val="11"/>
      <color theme="1"/>
      <name val="굴림"/>
      <family val="3"/>
      <charset val="129"/>
    </font>
    <font>
      <sz val="8.5"/>
      <name val="굴림"/>
      <family val="3"/>
      <charset val="129"/>
    </font>
    <font>
      <sz val="12"/>
      <name val="굴림체"/>
      <family val="3"/>
      <charset val="129"/>
    </font>
    <font>
      <b/>
      <sz val="18"/>
      <name val="돋움"/>
      <family val="3"/>
      <charset val="129"/>
    </font>
    <font>
      <sz val="12"/>
      <name val="돋움"/>
      <family val="3"/>
      <charset val="129"/>
    </font>
    <font>
      <b/>
      <sz val="10"/>
      <color indexed="8"/>
      <name val="굴림"/>
      <family val="3"/>
      <charset val="129"/>
    </font>
    <font>
      <b/>
      <sz val="8"/>
      <name val="굴림"/>
      <family val="3"/>
      <charset val="129"/>
    </font>
    <font>
      <b/>
      <sz val="8.5"/>
      <name val="돋움체"/>
      <family val="3"/>
      <charset val="129"/>
    </font>
    <font>
      <b/>
      <sz val="9"/>
      <name val="굴림"/>
      <family val="3"/>
      <charset val="129"/>
    </font>
    <font>
      <sz val="8"/>
      <name val="굴림체"/>
      <family val="3"/>
      <charset val="129"/>
    </font>
    <font>
      <sz val="12"/>
      <color rgb="FFFF0000"/>
      <name val="굴림체"/>
      <family val="3"/>
      <charset val="129"/>
    </font>
    <font>
      <sz val="9"/>
      <name val="굴림체"/>
      <family val="3"/>
      <charset val="129"/>
    </font>
    <font>
      <sz val="9"/>
      <name val="굴림"/>
      <family val="3"/>
      <charset val="129"/>
    </font>
    <font>
      <b/>
      <sz val="8"/>
      <color indexed="8"/>
      <name val="굴림"/>
      <family val="3"/>
      <charset val="129"/>
    </font>
    <font>
      <sz val="8"/>
      <color indexed="8"/>
      <name val="굴림"/>
      <family val="3"/>
      <charset val="129"/>
    </font>
    <font>
      <sz val="8"/>
      <color indexed="8"/>
      <name val="돋움"/>
      <family val="3"/>
      <charset val="129"/>
    </font>
    <font>
      <sz val="12"/>
      <color indexed="8"/>
      <name val="돋움"/>
      <family val="3"/>
      <charset val="129"/>
    </font>
    <font>
      <sz val="9"/>
      <color theme="1"/>
      <name val="굴림"/>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6.5"/>
      <name val="함초롬돋움"/>
      <family val="3"/>
      <charset val="129"/>
    </font>
    <font>
      <sz val="8"/>
      <color theme="1"/>
      <name val="굴림"/>
      <family val="3"/>
      <charset val="129"/>
    </font>
    <font>
      <b/>
      <sz val="8"/>
      <color theme="1"/>
      <name val="굴림"/>
      <family val="3"/>
      <charset val="129"/>
    </font>
    <font>
      <sz val="8"/>
      <color theme="1"/>
      <name val="맑은 고딕"/>
      <family val="3"/>
      <charset val="129"/>
      <scheme val="minor"/>
    </font>
    <font>
      <b/>
      <sz val="8"/>
      <name val="돋움체"/>
      <family val="3"/>
      <charset val="129"/>
    </font>
    <font>
      <sz val="11"/>
      <color theme="1"/>
      <name val="맑은 고딕 Semilight"/>
      <family val="3"/>
      <charset val="129"/>
    </font>
    <font>
      <sz val="7"/>
      <color rgb="FFFF0000"/>
      <name val="굴림"/>
      <family val="3"/>
      <charset val="129"/>
    </font>
    <font>
      <sz val="11"/>
      <color theme="1"/>
      <name val="맑은 고딕"/>
      <family val="3"/>
      <charset val="129"/>
    </font>
    <font>
      <sz val="9"/>
      <name val="돋움체"/>
      <family val="3"/>
      <charset val="129"/>
    </font>
    <font>
      <b/>
      <sz val="9"/>
      <name val="돋움체"/>
      <family val="3"/>
      <charset val="129"/>
    </font>
    <font>
      <sz val="9"/>
      <color rgb="FFFF0000"/>
      <name val="돋움체"/>
      <family val="3"/>
      <charset val="129"/>
    </font>
    <font>
      <sz val="9"/>
      <color theme="1"/>
      <name val="돋움체"/>
      <family val="3"/>
      <charset val="129"/>
    </font>
    <font>
      <sz val="9"/>
      <color theme="1"/>
      <name val="맑은 고딕"/>
      <family val="3"/>
      <charset val="129"/>
      <scheme val="minor"/>
    </font>
    <font>
      <sz val="7"/>
      <color theme="1"/>
      <name val="맑은 고딕"/>
      <family val="3"/>
      <charset val="129"/>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s>
  <borders count="38">
    <border>
      <left/>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indexed="64"/>
      </right>
      <top style="thin">
        <color indexed="64"/>
      </top>
      <bottom/>
      <diagonal/>
    </border>
    <border>
      <left/>
      <right/>
      <top style="thin">
        <color auto="1"/>
      </top>
      <bottom/>
      <diagonal/>
    </border>
    <border>
      <left style="thin">
        <color auto="1"/>
      </left>
      <right style="thin">
        <color indexed="64"/>
      </right>
      <top/>
      <bottom/>
      <diagonal/>
    </border>
    <border>
      <left/>
      <right style="thin">
        <color indexed="64"/>
      </right>
      <top/>
      <bottom/>
      <diagonal/>
    </border>
    <border>
      <left style="thin">
        <color auto="1"/>
      </left>
      <right style="thin">
        <color indexed="64"/>
      </right>
      <top/>
      <bottom style="thin">
        <color auto="1"/>
      </bottom>
      <diagonal/>
    </border>
    <border>
      <left style="thin">
        <color auto="1"/>
      </left>
      <right/>
      <top/>
      <bottom style="thin">
        <color auto="1"/>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medium">
        <color indexed="64"/>
      </right>
      <top style="thin">
        <color indexed="64"/>
      </top>
      <bottom style="medium">
        <color indexed="64"/>
      </bottom>
      <diagonal/>
    </border>
  </borders>
  <cellStyleXfs count="20">
    <xf numFmtId="0" fontId="0" fillId="0" borderId="0">
      <alignment vertical="center"/>
    </xf>
    <xf numFmtId="41" fontId="30" fillId="0" borderId="0" applyFont="0" applyFill="0" applyBorder="0" applyAlignment="0" applyProtection="0">
      <alignment vertical="center"/>
    </xf>
    <xf numFmtId="9" fontId="16"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3" fillId="0" borderId="0">
      <alignment vertical="center"/>
    </xf>
    <xf numFmtId="0" fontId="4"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xf numFmtId="0" fontId="4" fillId="0" borderId="0">
      <alignment vertical="center"/>
    </xf>
    <xf numFmtId="41" fontId="30" fillId="0" borderId="0" applyFont="0" applyFill="0" applyBorder="0" applyAlignment="0" applyProtection="0">
      <alignment vertical="center"/>
    </xf>
    <xf numFmtId="9" fontId="16" fillId="0" borderId="0" applyFont="0" applyFill="0" applyBorder="0" applyAlignment="0" applyProtection="0">
      <alignment vertical="center"/>
    </xf>
    <xf numFmtId="182"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xf numFmtId="182" fontId="1" fillId="0" borderId="0" applyFont="0" applyFill="0" applyBorder="0" applyAlignment="0" applyProtection="0">
      <alignment vertical="center"/>
    </xf>
  </cellStyleXfs>
  <cellXfs count="670">
    <xf numFmtId="0" fontId="0" fillId="0" borderId="0" xfId="0">
      <alignment vertical="center"/>
    </xf>
    <xf numFmtId="0" fontId="5" fillId="0" borderId="0" xfId="3" applyFont="1">
      <alignment vertical="center"/>
    </xf>
    <xf numFmtId="0" fontId="7" fillId="0" borderId="0" xfId="3" applyFont="1">
      <alignment vertical="center"/>
    </xf>
    <xf numFmtId="0" fontId="5" fillId="0" borderId="0" xfId="4" applyFont="1">
      <alignment vertical="center"/>
    </xf>
    <xf numFmtId="0" fontId="11" fillId="0" borderId="0" xfId="3" applyFont="1">
      <alignment vertical="center"/>
    </xf>
    <xf numFmtId="0" fontId="13" fillId="0" borderId="0" xfId="3" applyFont="1">
      <alignment vertical="center"/>
    </xf>
    <xf numFmtId="0" fontId="14" fillId="0" borderId="0" xfId="3" applyFont="1" applyAlignment="1">
      <alignment horizontal="center" vertical="center"/>
    </xf>
    <xf numFmtId="0" fontId="15" fillId="0" borderId="0" xfId="3" applyFont="1">
      <alignment vertical="center"/>
    </xf>
    <xf numFmtId="0" fontId="18" fillId="0" borderId="0" xfId="3" applyFont="1">
      <alignment vertical="center"/>
    </xf>
    <xf numFmtId="0" fontId="19" fillId="0" borderId="0" xfId="0" applyFont="1" applyAlignment="1">
      <alignment horizontal="left" vertical="center" indent="1"/>
    </xf>
    <xf numFmtId="0" fontId="11" fillId="0" borderId="0" xfId="3" applyFont="1" applyAlignment="1">
      <alignment horizontal="left" vertical="center" indent="1"/>
    </xf>
    <xf numFmtId="0" fontId="19" fillId="0" borderId="0" xfId="0" applyFont="1" applyAlignment="1">
      <alignment horizontal="left" vertical="center"/>
    </xf>
    <xf numFmtId="0" fontId="19" fillId="0" borderId="0" xfId="0" applyFont="1">
      <alignment vertical="center"/>
    </xf>
    <xf numFmtId="0" fontId="17" fillId="0" borderId="0" xfId="0" applyFont="1" applyAlignment="1">
      <alignment horizontal="left" vertical="center"/>
    </xf>
    <xf numFmtId="0" fontId="17" fillId="0" borderId="0" xfId="0" applyFont="1">
      <alignment vertical="center"/>
    </xf>
    <xf numFmtId="0" fontId="11" fillId="0" borderId="0" xfId="3" applyFont="1" applyAlignment="1">
      <alignment horizontal="center" vertical="center"/>
    </xf>
    <xf numFmtId="0" fontId="11" fillId="0" borderId="0" xfId="3" applyFont="1" applyAlignment="1">
      <alignment horizontal="left" vertical="center" indent="2"/>
    </xf>
    <xf numFmtId="0" fontId="19" fillId="0" borderId="0" xfId="3" applyFont="1" applyAlignment="1">
      <alignment horizontal="left" vertical="center" wrapText="1" indent="1"/>
    </xf>
    <xf numFmtId="0" fontId="19" fillId="0" borderId="0" xfId="3" applyFont="1">
      <alignment vertical="center"/>
    </xf>
    <xf numFmtId="0" fontId="20" fillId="0" borderId="0" xfId="3" applyFont="1">
      <alignment vertical="center"/>
    </xf>
    <xf numFmtId="0" fontId="20" fillId="0" borderId="0" xfId="3" applyFont="1" applyAlignment="1">
      <alignment horizontal="center" vertical="center"/>
    </xf>
    <xf numFmtId="0" fontId="13" fillId="0" borderId="0" xfId="3" applyFont="1" applyAlignment="1">
      <alignment horizontal="left" vertical="center"/>
    </xf>
    <xf numFmtId="0" fontId="13" fillId="0" borderId="0" xfId="3" applyFont="1" applyAlignment="1">
      <alignment horizontal="center" vertical="center"/>
    </xf>
    <xf numFmtId="0" fontId="21" fillId="0" borderId="0" xfId="3" applyFont="1">
      <alignment vertical="center"/>
    </xf>
    <xf numFmtId="0" fontId="22" fillId="0" borderId="0" xfId="3" applyFont="1" applyAlignment="1">
      <alignment horizontal="left" vertical="center"/>
    </xf>
    <xf numFmtId="0" fontId="22" fillId="0" borderId="0" xfId="3" applyFont="1">
      <alignment vertical="center"/>
    </xf>
    <xf numFmtId="0" fontId="22" fillId="0" borderId="0" xfId="3" applyFont="1" applyAlignment="1">
      <alignment horizontal="center" vertical="center"/>
    </xf>
    <xf numFmtId="0" fontId="23" fillId="0" borderId="0" xfId="3" applyFont="1">
      <alignment vertical="center"/>
    </xf>
    <xf numFmtId="0" fontId="24" fillId="0" borderId="0" xfId="3" applyFont="1" applyAlignment="1">
      <alignment horizontal="center" vertical="center"/>
    </xf>
    <xf numFmtId="0" fontId="26" fillId="0" borderId="0" xfId="3" applyFont="1">
      <alignment vertical="center"/>
    </xf>
    <xf numFmtId="0" fontId="24" fillId="0" borderId="0" xfId="3" applyFont="1">
      <alignment vertical="center"/>
    </xf>
    <xf numFmtId="0" fontId="15" fillId="0" borderId="0" xfId="3" applyFont="1" applyAlignment="1">
      <alignment horizontal="center" vertical="center"/>
    </xf>
    <xf numFmtId="0" fontId="19" fillId="0" borderId="0" xfId="3" applyFont="1" applyAlignment="1">
      <alignment horizontal="left" vertical="center"/>
    </xf>
    <xf numFmtId="0" fontId="28" fillId="0" borderId="0" xfId="3" applyFont="1" applyAlignment="1">
      <alignment horizontal="center" vertical="center"/>
    </xf>
    <xf numFmtId="41" fontId="28" fillId="0" borderId="0" xfId="5" applyFont="1" applyAlignment="1">
      <alignment horizontal="center" vertical="center"/>
    </xf>
    <xf numFmtId="0" fontId="28" fillId="0" borderId="0" xfId="3" applyFont="1" applyAlignment="1">
      <alignment horizontal="right" vertical="center"/>
    </xf>
    <xf numFmtId="0" fontId="29" fillId="2" borderId="3" xfId="3" applyFont="1" applyFill="1" applyBorder="1" applyAlignment="1">
      <alignment horizontal="center" vertical="center" shrinkToFit="1"/>
    </xf>
    <xf numFmtId="41" fontId="29" fillId="2" borderId="3" xfId="5" applyFont="1" applyFill="1" applyBorder="1" applyAlignment="1">
      <alignment horizontal="center" vertical="center" wrapText="1" shrinkToFit="1"/>
    </xf>
    <xf numFmtId="41" fontId="29" fillId="2" borderId="3" xfId="5" applyFont="1" applyFill="1" applyBorder="1" applyAlignment="1">
      <alignment horizontal="center" vertical="center" shrinkToFit="1"/>
    </xf>
    <xf numFmtId="41" fontId="29" fillId="2" borderId="4" xfId="5" applyFont="1" applyFill="1" applyBorder="1" applyAlignment="1">
      <alignment horizontal="center" vertical="center" shrinkToFit="1"/>
    </xf>
    <xf numFmtId="0" fontId="29" fillId="2" borderId="5" xfId="3" applyFont="1" applyFill="1" applyBorder="1" applyAlignment="1">
      <alignment horizontal="center" vertical="center" shrinkToFit="1"/>
    </xf>
    <xf numFmtId="176" fontId="28" fillId="0" borderId="8" xfId="3" applyNumberFormat="1" applyFont="1" applyBorder="1" applyAlignment="1">
      <alignment horizontal="center" vertical="center" shrinkToFit="1"/>
    </xf>
    <xf numFmtId="41" fontId="28" fillId="0" borderId="8" xfId="5" applyFont="1" applyBorder="1" applyAlignment="1">
      <alignment horizontal="right" vertical="center" shrinkToFit="1"/>
    </xf>
    <xf numFmtId="0" fontId="28" fillId="0" borderId="9" xfId="3" applyFont="1" applyBorder="1" applyAlignment="1">
      <alignment horizontal="left" vertical="center" wrapText="1"/>
    </xf>
    <xf numFmtId="0" fontId="28" fillId="0" borderId="8" xfId="3" applyFont="1" applyBorder="1" applyAlignment="1">
      <alignment horizontal="left" vertical="center" indent="1"/>
    </xf>
    <xf numFmtId="0" fontId="28" fillId="0" borderId="8" xfId="3" applyFont="1" applyBorder="1" applyAlignment="1">
      <alignment horizontal="left" vertical="center" wrapText="1" indent="1"/>
    </xf>
    <xf numFmtId="176" fontId="28" fillId="0" borderId="8" xfId="3" quotePrefix="1" applyNumberFormat="1" applyFont="1" applyBorder="1" applyAlignment="1">
      <alignment horizontal="center" vertical="center" shrinkToFit="1"/>
    </xf>
    <xf numFmtId="0" fontId="29" fillId="0" borderId="8" xfId="3" applyFont="1" applyBorder="1" applyAlignment="1">
      <alignment horizontal="center" vertical="center"/>
    </xf>
    <xf numFmtId="176" fontId="29" fillId="0" borderId="8" xfId="3" applyNumberFormat="1" applyFont="1" applyBorder="1" applyAlignment="1">
      <alignment horizontal="center" vertical="center" shrinkToFit="1"/>
    </xf>
    <xf numFmtId="41" fontId="29" fillId="0" borderId="8" xfId="5" applyFont="1" applyBorder="1" applyAlignment="1">
      <alignment horizontal="right" vertical="center" shrinkToFit="1"/>
    </xf>
    <xf numFmtId="0" fontId="29" fillId="0" borderId="9" xfId="3" applyFont="1" applyBorder="1" applyAlignment="1">
      <alignment horizontal="center" vertical="center"/>
    </xf>
    <xf numFmtId="176" fontId="29" fillId="0" borderId="15" xfId="3" applyNumberFormat="1" applyFont="1" applyBorder="1" applyAlignment="1">
      <alignment horizontal="center" vertical="center" shrinkToFit="1"/>
    </xf>
    <xf numFmtId="41" fontId="29" fillId="0" borderId="15" xfId="3" applyNumberFormat="1" applyFont="1" applyBorder="1" applyAlignment="1">
      <alignment horizontal="right" vertical="center" shrinkToFit="1"/>
    </xf>
    <xf numFmtId="0" fontId="29" fillId="0" borderId="16" xfId="3" applyFont="1" applyBorder="1" applyAlignment="1">
      <alignment horizontal="center" vertical="center"/>
    </xf>
    <xf numFmtId="41" fontId="29" fillId="2" borderId="19" xfId="5" applyFont="1" applyFill="1" applyBorder="1" applyAlignment="1">
      <alignment horizontal="center" vertical="center"/>
    </xf>
    <xf numFmtId="0" fontId="28" fillId="0" borderId="9" xfId="3" applyFont="1" applyBorder="1" applyAlignment="1">
      <alignment vertical="center" wrapText="1"/>
    </xf>
    <xf numFmtId="176" fontId="29" fillId="0" borderId="22" xfId="3" applyNumberFormat="1" applyFont="1" applyBorder="1" applyAlignment="1">
      <alignment horizontal="center" vertical="center" shrinkToFit="1"/>
    </xf>
    <xf numFmtId="0" fontId="19" fillId="0" borderId="0" xfId="3" applyFont="1" applyAlignment="1">
      <alignment horizontal="center" vertical="center"/>
    </xf>
    <xf numFmtId="41" fontId="19" fillId="0" borderId="0" xfId="5" applyFont="1" applyAlignment="1">
      <alignment horizontal="center" vertical="center"/>
    </xf>
    <xf numFmtId="41" fontId="32" fillId="0" borderId="23" xfId="3" applyNumberFormat="1" applyFont="1" applyBorder="1" applyAlignment="1">
      <alignment vertical="center" shrinkToFit="1"/>
    </xf>
    <xf numFmtId="178" fontId="28" fillId="0" borderId="0" xfId="3" applyNumberFormat="1" applyFont="1" applyAlignment="1">
      <alignment horizontal="left" vertical="center"/>
    </xf>
    <xf numFmtId="41" fontId="22" fillId="0" borderId="0" xfId="3" applyNumberFormat="1" applyFont="1" applyAlignment="1">
      <alignment horizontal="left" vertical="center"/>
    </xf>
    <xf numFmtId="41" fontId="28" fillId="0" borderId="0" xfId="5" applyFont="1">
      <alignment vertical="center"/>
    </xf>
    <xf numFmtId="0" fontId="33" fillId="0" borderId="0" xfId="3" applyFont="1" applyAlignment="1">
      <alignment horizontal="right" vertical="center"/>
    </xf>
    <xf numFmtId="0" fontId="28" fillId="0" borderId="0" xfId="3" applyFont="1" applyAlignment="1">
      <alignment horizontal="right" vertical="center" shrinkToFit="1"/>
    </xf>
    <xf numFmtId="0" fontId="28" fillId="0" borderId="0" xfId="3" applyFont="1" applyAlignment="1">
      <alignment vertical="center" shrinkToFit="1"/>
    </xf>
    <xf numFmtId="41" fontId="28" fillId="0" borderId="0" xfId="3" applyNumberFormat="1" applyFont="1" applyAlignment="1">
      <alignment vertical="center" shrinkToFit="1"/>
    </xf>
    <xf numFmtId="41" fontId="22" fillId="0" borderId="0" xfId="3" applyNumberFormat="1" applyFont="1">
      <alignment vertical="center"/>
    </xf>
    <xf numFmtId="178" fontId="34" fillId="2" borderId="8" xfId="3" applyNumberFormat="1" applyFont="1" applyFill="1" applyBorder="1" applyAlignment="1">
      <alignment horizontal="center" vertical="center"/>
    </xf>
    <xf numFmtId="41" fontId="34" fillId="2" borderId="8" xfId="3" applyNumberFormat="1" applyFont="1" applyFill="1" applyBorder="1" applyAlignment="1">
      <alignment horizontal="center" vertical="center" wrapText="1"/>
    </xf>
    <xf numFmtId="0" fontId="34" fillId="2" borderId="8" xfId="3" applyFont="1" applyFill="1" applyBorder="1" applyAlignment="1">
      <alignment horizontal="center" vertical="center" wrapText="1"/>
    </xf>
    <xf numFmtId="0" fontId="34" fillId="2" borderId="8" xfId="3" applyFont="1" applyFill="1" applyBorder="1" applyAlignment="1">
      <alignment horizontal="center" vertical="center"/>
    </xf>
    <xf numFmtId="0" fontId="35" fillId="2" borderId="24" xfId="3" applyFont="1" applyFill="1" applyBorder="1" applyAlignment="1">
      <alignment horizontal="center" vertical="center" wrapText="1"/>
    </xf>
    <xf numFmtId="0" fontId="37" fillId="0" borderId="0" xfId="3" applyFont="1">
      <alignment vertical="center"/>
    </xf>
    <xf numFmtId="0" fontId="32" fillId="0" borderId="25" xfId="3" applyFont="1" applyBorder="1" applyAlignment="1">
      <alignment vertical="center" wrapText="1"/>
    </xf>
    <xf numFmtId="41" fontId="32" fillId="0" borderId="26" xfId="3" applyNumberFormat="1" applyFont="1" applyBorder="1" applyAlignment="1">
      <alignment horizontal="left" vertical="center" shrinkToFit="1"/>
    </xf>
    <xf numFmtId="41" fontId="32" fillId="0" borderId="24" xfId="3" applyNumberFormat="1" applyFont="1" applyBorder="1" applyAlignment="1">
      <alignment vertical="center" shrinkToFit="1"/>
    </xf>
    <xf numFmtId="41" fontId="32" fillId="0" borderId="25" xfId="3" applyNumberFormat="1" applyFont="1" applyBorder="1" applyAlignment="1">
      <alignment vertical="center" shrinkToFit="1"/>
    </xf>
    <xf numFmtId="41" fontId="32" fillId="0" borderId="28" xfId="3" applyNumberFormat="1" applyFont="1" applyBorder="1" applyAlignment="1">
      <alignment horizontal="left" vertical="center" shrinkToFit="1"/>
    </xf>
    <xf numFmtId="0" fontId="32" fillId="0" borderId="23" xfId="3" applyFont="1" applyBorder="1" applyAlignment="1">
      <alignment vertical="center" wrapText="1"/>
    </xf>
    <xf numFmtId="41" fontId="32" fillId="0" borderId="29" xfId="3" applyNumberFormat="1" applyFont="1" applyBorder="1" applyAlignment="1">
      <alignment horizontal="left" vertical="center" shrinkToFit="1"/>
    </xf>
    <xf numFmtId="3" fontId="32" fillId="0" borderId="29" xfId="3" applyNumberFormat="1" applyFont="1" applyBorder="1" applyAlignment="1">
      <alignment vertical="center" shrinkToFit="1"/>
    </xf>
    <xf numFmtId="41" fontId="32" fillId="0" borderId="29" xfId="3" applyNumberFormat="1" applyFont="1" applyBorder="1" applyAlignment="1">
      <alignment vertical="center" shrinkToFit="1"/>
    </xf>
    <xf numFmtId="41" fontId="32" fillId="0" borderId="23" xfId="3" applyNumberFormat="1" applyFont="1" applyBorder="1" applyAlignment="1">
      <alignment horizontal="right" vertical="center" shrinkToFit="1"/>
    </xf>
    <xf numFmtId="41" fontId="32" fillId="4" borderId="23" xfId="3" applyNumberFormat="1" applyFont="1" applyFill="1" applyBorder="1" applyAlignment="1">
      <alignment vertical="center" shrinkToFit="1"/>
    </xf>
    <xf numFmtId="3" fontId="38" fillId="4" borderId="32" xfId="3" applyNumberFormat="1" applyFont="1" applyFill="1" applyBorder="1" applyAlignment="1">
      <alignment vertical="center" shrinkToFit="1"/>
    </xf>
    <xf numFmtId="3" fontId="34" fillId="2" borderId="23" xfId="3" applyNumberFormat="1" applyFont="1" applyFill="1" applyBorder="1" applyAlignment="1">
      <alignment vertical="center" shrinkToFit="1"/>
    </xf>
    <xf numFmtId="41" fontId="34" fillId="2" borderId="28" xfId="3" applyNumberFormat="1" applyFont="1" applyFill="1" applyBorder="1" applyAlignment="1">
      <alignment vertical="center" shrinkToFit="1"/>
    </xf>
    <xf numFmtId="3" fontId="34" fillId="2" borderId="31" xfId="3" applyNumberFormat="1" applyFont="1" applyFill="1" applyBorder="1" applyAlignment="1">
      <alignment horizontal="left" vertical="center" shrinkToFit="1"/>
    </xf>
    <xf numFmtId="41" fontId="34" fillId="2" borderId="30" xfId="3" applyNumberFormat="1" applyFont="1" applyFill="1" applyBorder="1" applyAlignment="1">
      <alignment vertical="center" shrinkToFit="1"/>
    </xf>
    <xf numFmtId="178" fontId="11" fillId="0" borderId="0" xfId="3" applyNumberFormat="1" applyFont="1" applyAlignment="1">
      <alignment horizontal="center" vertical="center"/>
    </xf>
    <xf numFmtId="41" fontId="11" fillId="0" borderId="0" xfId="3" applyNumberFormat="1" applyFont="1">
      <alignment vertical="center"/>
    </xf>
    <xf numFmtId="41" fontId="11" fillId="0" borderId="0" xfId="5" applyFont="1">
      <alignment vertical="center"/>
    </xf>
    <xf numFmtId="0" fontId="11" fillId="0" borderId="0" xfId="3" applyFont="1" applyAlignment="1">
      <alignment vertical="center" shrinkToFit="1"/>
    </xf>
    <xf numFmtId="41" fontId="11" fillId="0" borderId="0" xfId="3" applyNumberFormat="1" applyFont="1" applyAlignment="1">
      <alignment vertical="center" shrinkToFit="1"/>
    </xf>
    <xf numFmtId="0" fontId="41" fillId="0" borderId="34" xfId="3" applyFont="1" applyBorder="1" applyAlignment="1">
      <alignment vertical="center" shrinkToFit="1"/>
    </xf>
    <xf numFmtId="0" fontId="26" fillId="0" borderId="0" xfId="3" applyFont="1" applyAlignment="1">
      <alignment vertical="center" shrinkToFit="1"/>
    </xf>
    <xf numFmtId="0" fontId="14" fillId="0" borderId="0" xfId="3" applyFont="1">
      <alignment vertical="center"/>
    </xf>
    <xf numFmtId="0" fontId="5" fillId="0" borderId="0" xfId="3" applyFont="1" applyAlignment="1">
      <alignment vertical="center" shrinkToFit="1"/>
    </xf>
    <xf numFmtId="0" fontId="22" fillId="0" borderId="0" xfId="3" applyFont="1" applyAlignment="1">
      <alignment vertical="center" shrinkToFit="1"/>
    </xf>
    <xf numFmtId="0" fontId="9" fillId="0" borderId="0" xfId="3" applyFont="1" applyAlignment="1">
      <alignment horizontal="center" vertical="center"/>
    </xf>
    <xf numFmtId="0" fontId="54" fillId="0" borderId="0" xfId="11" applyFont="1" applyAlignment="1">
      <alignment horizontal="center" vertical="center"/>
    </xf>
    <xf numFmtId="0" fontId="54" fillId="0" borderId="0" xfId="11" applyFont="1" applyAlignment="1">
      <alignment horizontal="left" vertical="center" indent="1"/>
    </xf>
    <xf numFmtId="176" fontId="4" fillId="0" borderId="0" xfId="12" applyNumberFormat="1" applyAlignment="1">
      <alignment horizontal="left" vertical="center"/>
    </xf>
    <xf numFmtId="41" fontId="56" fillId="0" borderId="0" xfId="12" applyNumberFormat="1" applyFont="1">
      <alignment vertical="center"/>
    </xf>
    <xf numFmtId="41" fontId="56" fillId="0" borderId="0" xfId="11" applyNumberFormat="1" applyFont="1" applyAlignment="1">
      <alignment horizontal="center" vertical="center"/>
    </xf>
    <xf numFmtId="41" fontId="56" fillId="0" borderId="0" xfId="11" applyNumberFormat="1" applyFont="1" applyAlignment="1">
      <alignment horizontal="right" vertical="center"/>
    </xf>
    <xf numFmtId="41" fontId="56" fillId="0" borderId="0" xfId="11" applyNumberFormat="1" applyFont="1" applyAlignment="1">
      <alignment horizontal="right" vertical="center" wrapText="1"/>
    </xf>
    <xf numFmtId="176" fontId="29" fillId="2" borderId="8" xfId="11" applyNumberFormat="1" applyFont="1" applyFill="1" applyBorder="1" applyAlignment="1">
      <alignment horizontal="center" vertical="center" wrapText="1"/>
    </xf>
    <xf numFmtId="41" fontId="29" fillId="2" borderId="8" xfId="11" applyNumberFormat="1" applyFont="1" applyFill="1" applyBorder="1" applyAlignment="1">
      <alignment horizontal="center" vertical="center" wrapText="1"/>
    </xf>
    <xf numFmtId="41" fontId="57" fillId="2" borderId="8" xfId="11" applyNumberFormat="1" applyFont="1" applyFill="1" applyBorder="1" applyAlignment="1">
      <alignment horizontal="center" vertical="center" wrapText="1"/>
    </xf>
    <xf numFmtId="0" fontId="58" fillId="0" borderId="24" xfId="11" applyFont="1" applyBorder="1" applyAlignment="1">
      <alignment horizontal="left" vertical="center" indent="1" shrinkToFit="1"/>
    </xf>
    <xf numFmtId="41" fontId="39" fillId="0" borderId="24" xfId="11" applyNumberFormat="1" applyFont="1" applyBorder="1" applyAlignment="1">
      <alignment horizontal="right" vertical="center"/>
    </xf>
    <xf numFmtId="41" fontId="39" fillId="0" borderId="28" xfId="11" applyNumberFormat="1" applyFont="1" applyBorder="1" applyAlignment="1">
      <alignment horizontal="left" vertical="center"/>
    </xf>
    <xf numFmtId="0" fontId="53" fillId="0" borderId="28" xfId="0" applyFont="1" applyBorder="1" applyAlignment="1">
      <alignment horizontal="left" vertical="center" shrinkToFit="1"/>
    </xf>
    <xf numFmtId="41" fontId="39" fillId="0" borderId="28" xfId="11" applyNumberFormat="1" applyFont="1" applyBorder="1" applyAlignment="1">
      <alignment horizontal="right" vertical="center"/>
    </xf>
    <xf numFmtId="0" fontId="59" fillId="0" borderId="33" xfId="0" applyFont="1" applyBorder="1" applyAlignment="1">
      <alignment horizontal="left" vertical="center"/>
    </xf>
    <xf numFmtId="41" fontId="39" fillId="0" borderId="30" xfId="11" applyNumberFormat="1" applyFont="1" applyBorder="1" applyAlignment="1">
      <alignment horizontal="right" vertical="center"/>
    </xf>
    <xf numFmtId="0" fontId="39" fillId="0" borderId="24" xfId="11" applyFont="1" applyBorder="1" applyAlignment="1">
      <alignment horizontal="left" vertical="center" indent="1" shrinkToFit="1"/>
    </xf>
    <xf numFmtId="41" fontId="39" fillId="2" borderId="24" xfId="11" applyNumberFormat="1" applyFont="1" applyFill="1" applyBorder="1" applyAlignment="1">
      <alignment horizontal="left" vertical="center" indent="1" shrinkToFit="1"/>
    </xf>
    <xf numFmtId="41" fontId="39" fillId="2" borderId="24" xfId="11" applyNumberFormat="1" applyFont="1" applyFill="1" applyBorder="1" applyAlignment="1">
      <alignment horizontal="left" vertical="center" wrapText="1"/>
    </xf>
    <xf numFmtId="41" fontId="39" fillId="2" borderId="28" xfId="11" applyNumberFormat="1" applyFont="1" applyFill="1" applyBorder="1" applyAlignment="1">
      <alignment horizontal="left" vertical="center" wrapText="1"/>
    </xf>
    <xf numFmtId="0" fontId="54" fillId="0" borderId="0" xfId="11" applyFont="1" applyAlignment="1">
      <alignment horizontal="center" vertical="center" wrapText="1"/>
    </xf>
    <xf numFmtId="41" fontId="54" fillId="0" borderId="0" xfId="11" applyNumberFormat="1" applyFont="1" applyAlignment="1">
      <alignment horizontal="right" vertical="center"/>
    </xf>
    <xf numFmtId="0" fontId="54" fillId="0" borderId="0" xfId="11" applyFont="1" applyAlignment="1">
      <alignment horizontal="left" vertical="center"/>
    </xf>
    <xf numFmtId="176" fontId="54" fillId="0" borderId="0" xfId="11" applyNumberFormat="1" applyFont="1" applyAlignment="1">
      <alignment horizontal="center" vertical="center"/>
    </xf>
    <xf numFmtId="41" fontId="54" fillId="0" borderId="0" xfId="11" applyNumberFormat="1" applyFont="1" applyAlignment="1">
      <alignment horizontal="center" vertical="center"/>
    </xf>
    <xf numFmtId="41" fontId="54" fillId="0" borderId="0" xfId="11" applyNumberFormat="1" applyFont="1" applyAlignment="1">
      <alignment horizontal="center" vertical="center" wrapText="1"/>
    </xf>
    <xf numFmtId="41" fontId="62" fillId="0" borderId="0" xfId="11" applyNumberFormat="1" applyFont="1" applyAlignment="1">
      <alignment horizontal="right" vertical="center"/>
    </xf>
    <xf numFmtId="41" fontId="54" fillId="0" borderId="0" xfId="11" applyNumberFormat="1" applyFont="1" applyAlignment="1">
      <alignment horizontal="left" vertical="center" wrapText="1"/>
    </xf>
    <xf numFmtId="0" fontId="22" fillId="0" borderId="0" xfId="11" applyFont="1" applyAlignment="1">
      <alignment vertical="center"/>
    </xf>
    <xf numFmtId="0" fontId="54" fillId="0" borderId="0" xfId="11" applyFont="1" applyAlignment="1">
      <alignment vertical="center"/>
    </xf>
    <xf numFmtId="0" fontId="22" fillId="0" borderId="0" xfId="11" applyFont="1" applyAlignment="1">
      <alignment horizontal="left" vertical="center" indent="1"/>
    </xf>
    <xf numFmtId="0" fontId="22" fillId="0" borderId="0" xfId="11" applyFont="1" applyAlignment="1">
      <alignment horizontal="center" vertical="center"/>
    </xf>
    <xf numFmtId="0" fontId="63" fillId="0" borderId="0" xfId="11" applyFont="1" applyAlignment="1">
      <alignment horizontal="center" vertical="center"/>
    </xf>
    <xf numFmtId="0" fontId="64" fillId="0" borderId="0" xfId="12" applyFont="1">
      <alignment vertical="center"/>
    </xf>
    <xf numFmtId="0" fontId="64" fillId="0" borderId="0" xfId="11" applyFont="1" applyAlignment="1">
      <alignment horizontal="center" vertical="center"/>
    </xf>
    <xf numFmtId="0" fontId="64" fillId="0" borderId="0" xfId="11" applyFont="1" applyAlignment="1">
      <alignment horizontal="left" vertical="center" indent="1"/>
    </xf>
    <xf numFmtId="0" fontId="64" fillId="0" borderId="0" xfId="11" applyFont="1" applyAlignment="1">
      <alignment horizontal="right" vertical="center"/>
    </xf>
    <xf numFmtId="0" fontId="58" fillId="2" borderId="8" xfId="11" applyFont="1" applyFill="1" applyBorder="1" applyAlignment="1">
      <alignment horizontal="center" vertical="center" wrapText="1"/>
    </xf>
    <xf numFmtId="0" fontId="65" fillId="2" borderId="8" xfId="11" applyFont="1" applyFill="1" applyBorder="1" applyAlignment="1">
      <alignment horizontal="center" vertical="center" wrapText="1"/>
    </xf>
    <xf numFmtId="0" fontId="58" fillId="2" borderId="8" xfId="11" applyFont="1" applyFill="1" applyBorder="1" applyAlignment="1">
      <alignment horizontal="center" vertical="center"/>
    </xf>
    <xf numFmtId="0" fontId="61" fillId="0" borderId="0" xfId="11" applyFont="1" applyAlignment="1">
      <alignment horizontal="center" vertical="center"/>
    </xf>
    <xf numFmtId="0" fontId="39" fillId="0" borderId="8" xfId="11" applyFont="1" applyBorder="1" applyAlignment="1">
      <alignment horizontal="center" vertical="center" wrapText="1"/>
    </xf>
    <xf numFmtId="0" fontId="66" fillId="0" borderId="35" xfId="0" applyFont="1" applyBorder="1" applyAlignment="1">
      <alignment horizontal="center" vertical="center" wrapText="1"/>
    </xf>
    <xf numFmtId="0" fontId="66" fillId="0" borderId="8" xfId="0" applyFont="1" applyBorder="1" applyAlignment="1">
      <alignment horizontal="left" vertical="center" wrapText="1" shrinkToFit="1"/>
    </xf>
    <xf numFmtId="0" fontId="66" fillId="0" borderId="8" xfId="0" applyFont="1" applyBorder="1" applyAlignment="1">
      <alignment horizontal="center" vertical="center" wrapText="1"/>
    </xf>
    <xf numFmtId="41" fontId="66" fillId="0" borderId="8" xfId="13" applyFont="1" applyBorder="1" applyAlignment="1">
      <alignment horizontal="center" vertical="center" shrinkToFit="1"/>
    </xf>
    <xf numFmtId="41" fontId="39" fillId="0" borderId="8" xfId="11" applyNumberFormat="1" applyFont="1" applyBorder="1" applyAlignment="1">
      <alignment horizontal="center" vertical="center" wrapText="1"/>
    </xf>
    <xf numFmtId="180" fontId="39" fillId="0" borderId="8" xfId="14" applyNumberFormat="1" applyFont="1" applyFill="1" applyBorder="1" applyAlignment="1">
      <alignment horizontal="center" vertical="center" wrapText="1"/>
    </xf>
    <xf numFmtId="0" fontId="39" fillId="0" borderId="8" xfId="11" applyFont="1" applyBorder="1" applyAlignment="1">
      <alignment horizontal="left" vertical="center" wrapText="1"/>
    </xf>
    <xf numFmtId="0" fontId="67" fillId="0" borderId="35" xfId="0" applyFont="1" applyBorder="1" applyAlignment="1">
      <alignment horizontal="center" vertical="center" wrapText="1"/>
    </xf>
    <xf numFmtId="0" fontId="67" fillId="0" borderId="8" xfId="0" applyFont="1" applyBorder="1" applyAlignment="1">
      <alignment horizontal="left" vertical="center" wrapText="1" shrinkToFit="1"/>
    </xf>
    <xf numFmtId="41" fontId="67" fillId="0" borderId="8" xfId="13" applyFont="1" applyBorder="1" applyAlignment="1">
      <alignment horizontal="center" vertical="center" shrinkToFit="1"/>
    </xf>
    <xf numFmtId="41" fontId="58" fillId="2" borderId="8" xfId="11" applyNumberFormat="1" applyFont="1" applyFill="1" applyBorder="1" applyAlignment="1">
      <alignment horizontal="center" vertical="center" wrapText="1"/>
    </xf>
    <xf numFmtId="10" fontId="58" fillId="2" borderId="8" xfId="2" applyNumberFormat="1" applyFont="1" applyFill="1" applyBorder="1" applyAlignment="1">
      <alignment horizontal="center" vertical="center" wrapText="1"/>
    </xf>
    <xf numFmtId="0" fontId="68" fillId="0" borderId="0" xfId="11" applyFont="1" applyAlignment="1">
      <alignment horizontal="center" vertical="center" wrapText="1"/>
    </xf>
    <xf numFmtId="181" fontId="54" fillId="0" borderId="0" xfId="11" applyNumberFormat="1" applyFont="1" applyAlignment="1">
      <alignment vertical="center"/>
    </xf>
    <xf numFmtId="41" fontId="32" fillId="0" borderId="27" xfId="3" applyNumberFormat="1" applyFont="1" applyBorder="1" applyAlignment="1">
      <alignment horizontal="left" vertical="center" shrinkToFit="1"/>
    </xf>
    <xf numFmtId="41" fontId="38" fillId="0" borderId="26" xfId="3" applyNumberFormat="1" applyFont="1" applyBorder="1" applyAlignment="1">
      <alignment horizontal="left" vertical="center" shrinkToFit="1"/>
    </xf>
    <xf numFmtId="41" fontId="32" fillId="0" borderId="24" xfId="3" applyNumberFormat="1" applyFont="1" applyBorder="1" applyAlignment="1">
      <alignment horizontal="left" vertical="center" shrinkToFit="1"/>
    </xf>
    <xf numFmtId="3" fontId="38" fillId="4" borderId="30" xfId="3" applyNumberFormat="1" applyFont="1" applyFill="1" applyBorder="1" applyAlignment="1">
      <alignment vertical="center" shrinkToFit="1"/>
    </xf>
    <xf numFmtId="41" fontId="32" fillId="4" borderId="31" xfId="3" applyNumberFormat="1" applyFont="1" applyFill="1" applyBorder="1" applyAlignment="1">
      <alignment vertical="center" shrinkToFit="1"/>
    </xf>
    <xf numFmtId="41" fontId="32" fillId="4" borderId="30" xfId="3" applyNumberFormat="1" applyFont="1" applyFill="1" applyBorder="1" applyAlignment="1">
      <alignment vertical="center" shrinkToFit="1"/>
    </xf>
    <xf numFmtId="0" fontId="58" fillId="0" borderId="24" xfId="11" applyFont="1" applyBorder="1" applyAlignment="1">
      <alignment vertical="center" wrapText="1" shrinkToFit="1"/>
    </xf>
    <xf numFmtId="41" fontId="58" fillId="2" borderId="29" xfId="11" applyNumberFormat="1" applyFont="1" applyFill="1" applyBorder="1" applyAlignment="1">
      <alignment horizontal="right" vertical="center"/>
    </xf>
    <xf numFmtId="41" fontId="58" fillId="2" borderId="26" xfId="11" applyNumberFormat="1" applyFont="1" applyFill="1" applyBorder="1" applyAlignment="1">
      <alignment horizontal="right" vertical="center"/>
    </xf>
    <xf numFmtId="41" fontId="58" fillId="2" borderId="32" xfId="11" applyNumberFormat="1" applyFont="1" applyFill="1" applyBorder="1" applyAlignment="1">
      <alignment horizontal="right" vertical="center"/>
    </xf>
    <xf numFmtId="41" fontId="39" fillId="2" borderId="28" xfId="11" applyNumberFormat="1" applyFont="1" applyFill="1" applyBorder="1" applyAlignment="1">
      <alignment vertical="center" shrinkToFit="1"/>
    </xf>
    <xf numFmtId="41" fontId="59" fillId="2" borderId="30" xfId="0" applyNumberFormat="1" applyFont="1" applyFill="1" applyBorder="1" applyAlignment="1">
      <alignment horizontal="left" vertical="center"/>
    </xf>
    <xf numFmtId="182" fontId="28" fillId="0" borderId="30" xfId="19" applyFont="1" applyFill="1" applyBorder="1">
      <alignment vertical="center"/>
    </xf>
    <xf numFmtId="182" fontId="28" fillId="0" borderId="30" xfId="19" applyFont="1" applyFill="1" applyBorder="1" applyAlignment="1">
      <alignment horizontal="center" vertical="center"/>
    </xf>
    <xf numFmtId="182" fontId="28" fillId="0" borderId="0" xfId="19" applyFont="1" applyFill="1" applyBorder="1">
      <alignment vertical="center"/>
    </xf>
    <xf numFmtId="41" fontId="32" fillId="0" borderId="25" xfId="3" applyNumberFormat="1" applyFont="1" applyBorder="1" applyAlignment="1">
      <alignment horizontal="right" vertical="center" shrinkToFit="1"/>
    </xf>
    <xf numFmtId="0" fontId="19" fillId="0" borderId="0" xfId="18" applyFont="1" applyFill="1">
      <alignment vertical="center"/>
    </xf>
    <xf numFmtId="0" fontId="19" fillId="0" borderId="0" xfId="18" applyFont="1" applyFill="1" applyAlignment="1">
      <alignment horizontal="center" vertical="center"/>
    </xf>
    <xf numFmtId="0" fontId="28" fillId="0" borderId="0" xfId="18" applyFont="1" applyFill="1" applyAlignment="1">
      <alignment horizontal="center" vertical="center"/>
    </xf>
    <xf numFmtId="0" fontId="51" fillId="0" borderId="0" xfId="18" applyFont="1" applyFill="1">
      <alignment vertical="center"/>
    </xf>
    <xf numFmtId="0" fontId="28" fillId="0" borderId="0" xfId="18" applyFont="1" applyFill="1">
      <alignment vertical="center"/>
    </xf>
    <xf numFmtId="0" fontId="64" fillId="0" borderId="0" xfId="18" applyFont="1" applyFill="1">
      <alignment vertical="center"/>
    </xf>
    <xf numFmtId="0" fontId="64" fillId="0" borderId="0" xfId="18" applyFont="1" applyFill="1" applyAlignment="1">
      <alignment horizontal="right" vertical="center"/>
    </xf>
    <xf numFmtId="0" fontId="28" fillId="0" borderId="24" xfId="18" applyFont="1" applyFill="1" applyBorder="1" applyAlignment="1">
      <alignment horizontal="center" vertical="center"/>
    </xf>
    <xf numFmtId="0" fontId="28" fillId="0" borderId="8" xfId="18" applyFont="1" applyFill="1" applyBorder="1" applyAlignment="1">
      <alignment horizontal="center" vertical="center"/>
    </xf>
    <xf numFmtId="0" fontId="28" fillId="0" borderId="30" xfId="18" applyFont="1" applyFill="1" applyBorder="1" applyAlignment="1">
      <alignment horizontal="center" vertical="center"/>
    </xf>
    <xf numFmtId="0" fontId="28" fillId="0" borderId="0" xfId="18" applyFont="1" applyFill="1" applyAlignment="1">
      <alignment horizontal="left" vertical="center"/>
    </xf>
    <xf numFmtId="0" fontId="64" fillId="0" borderId="0" xfId="18" applyFont="1" applyFill="1" applyAlignment="1">
      <alignment horizontal="center" vertical="center" wrapText="1"/>
    </xf>
    <xf numFmtId="182" fontId="28" fillId="0" borderId="0" xfId="18" applyNumberFormat="1" applyFont="1" applyFill="1" applyAlignment="1">
      <alignment horizontal="center" vertical="center"/>
    </xf>
    <xf numFmtId="0" fontId="69" fillId="0" borderId="0" xfId="18" applyFont="1" applyFill="1" applyAlignment="1">
      <alignment horizontal="center" vertical="center" wrapText="1"/>
    </xf>
    <xf numFmtId="0" fontId="43" fillId="0" borderId="0" xfId="18" applyFont="1" applyFill="1">
      <alignment vertical="center"/>
    </xf>
    <xf numFmtId="41" fontId="38" fillId="0" borderId="24" xfId="3" applyNumberFormat="1" applyFont="1" applyBorder="1" applyAlignment="1">
      <alignment horizontal="left" vertical="center"/>
    </xf>
    <xf numFmtId="41" fontId="38" fillId="0" borderId="24" xfId="3" applyNumberFormat="1" applyFont="1" applyBorder="1" applyAlignment="1">
      <alignment horizontal="left" vertical="center" shrinkToFit="1"/>
    </xf>
    <xf numFmtId="182" fontId="51" fillId="0" borderId="0" xfId="18" applyNumberFormat="1" applyFont="1" applyFill="1">
      <alignment vertical="center"/>
    </xf>
    <xf numFmtId="3" fontId="32" fillId="0" borderId="28" xfId="3" applyNumberFormat="1" applyFont="1" applyBorder="1" applyAlignment="1">
      <alignment vertical="center" shrinkToFit="1"/>
    </xf>
    <xf numFmtId="41" fontId="32" fillId="0" borderId="0" xfId="3" applyNumberFormat="1" applyFont="1" applyBorder="1" applyAlignment="1">
      <alignment vertical="center" shrinkToFit="1"/>
    </xf>
    <xf numFmtId="41" fontId="32" fillId="0" borderId="0" xfId="3" applyNumberFormat="1" applyFont="1" applyBorder="1" applyAlignment="1">
      <alignment horizontal="right" vertical="center" shrinkToFit="1"/>
    </xf>
    <xf numFmtId="41" fontId="32" fillId="4" borderId="33" xfId="3" applyNumberFormat="1" applyFont="1" applyFill="1" applyBorder="1" applyAlignment="1">
      <alignment vertical="center" shrinkToFit="1"/>
    </xf>
    <xf numFmtId="41" fontId="37" fillId="2" borderId="28" xfId="1" applyFont="1" applyFill="1" applyBorder="1" applyAlignment="1">
      <alignment horizontal="right" vertical="center" shrinkToFit="1"/>
    </xf>
    <xf numFmtId="41" fontId="34" fillId="2" borderId="30" xfId="1" applyFont="1" applyFill="1" applyBorder="1" applyAlignment="1">
      <alignment horizontal="right" vertical="center" shrinkToFit="1"/>
    </xf>
    <xf numFmtId="0" fontId="38" fillId="0" borderId="24" xfId="3" applyFont="1" applyBorder="1" applyAlignment="1">
      <alignment horizontal="center" vertical="center" wrapText="1"/>
    </xf>
    <xf numFmtId="0" fontId="38" fillId="0" borderId="28" xfId="3" applyFont="1" applyBorder="1" applyAlignment="1">
      <alignment horizontal="center" vertical="center" wrapText="1"/>
    </xf>
    <xf numFmtId="0" fontId="38" fillId="0" borderId="30" xfId="3" applyFont="1" applyBorder="1" applyAlignment="1">
      <alignment horizontal="center" vertical="center" wrapText="1"/>
    </xf>
    <xf numFmtId="0" fontId="32" fillId="0" borderId="25" xfId="3" applyFont="1" applyFill="1" applyBorder="1" applyAlignment="1">
      <alignment vertical="center" wrapText="1"/>
    </xf>
    <xf numFmtId="41" fontId="32" fillId="0" borderId="26" xfId="3" applyNumberFormat="1" applyFont="1" applyFill="1" applyBorder="1" applyAlignment="1">
      <alignment horizontal="left" vertical="center" shrinkToFit="1"/>
    </xf>
    <xf numFmtId="0" fontId="32" fillId="0" borderId="23" xfId="3" applyFont="1" applyFill="1" applyBorder="1" applyAlignment="1">
      <alignment vertical="center" wrapText="1"/>
    </xf>
    <xf numFmtId="41" fontId="32" fillId="0" borderId="29" xfId="3" applyNumberFormat="1" applyFont="1" applyFill="1" applyBorder="1" applyAlignment="1">
      <alignment horizontal="left" vertical="center" shrinkToFit="1"/>
    </xf>
    <xf numFmtId="41" fontId="32" fillId="0" borderId="29" xfId="3" applyNumberFormat="1" applyFont="1" applyFill="1" applyBorder="1" applyAlignment="1">
      <alignment vertical="center" shrinkToFit="1"/>
    </xf>
    <xf numFmtId="0" fontId="49" fillId="0" borderId="0" xfId="0" applyFont="1" applyFill="1" applyBorder="1" applyAlignment="1">
      <alignment horizontal="left" vertical="center"/>
    </xf>
    <xf numFmtId="41" fontId="37" fillId="0" borderId="23" xfId="0" applyNumberFormat="1" applyFont="1" applyFill="1" applyBorder="1" applyAlignment="1">
      <alignment horizontal="right" vertical="center" shrinkToFit="1"/>
    </xf>
    <xf numFmtId="41" fontId="37" fillId="0" borderId="28" xfId="0" applyNumberFormat="1" applyFont="1" applyFill="1" applyBorder="1" applyAlignment="1">
      <alignment horizontal="right" vertical="center" shrinkToFit="1"/>
    </xf>
    <xf numFmtId="0" fontId="48" fillId="0" borderId="0" xfId="0" applyFont="1" applyFill="1" applyAlignment="1">
      <alignment horizontal="center" vertical="center"/>
    </xf>
    <xf numFmtId="41" fontId="34" fillId="0" borderId="25" xfId="0" applyNumberFormat="1" applyFont="1" applyFill="1" applyBorder="1">
      <alignment vertical="center"/>
    </xf>
    <xf numFmtId="41" fontId="37" fillId="0" borderId="24" xfId="0" applyNumberFormat="1" applyFont="1" applyFill="1" applyBorder="1" applyAlignment="1">
      <alignment horizontal="center" vertical="center"/>
    </xf>
    <xf numFmtId="0" fontId="37" fillId="0" borderId="28" xfId="0" applyFont="1" applyFill="1" applyBorder="1" applyAlignment="1">
      <alignment horizontal="left" vertical="center" shrinkToFit="1"/>
    </xf>
    <xf numFmtId="0" fontId="49" fillId="0" borderId="33" xfId="0" applyFont="1" applyFill="1" applyBorder="1" applyAlignment="1">
      <alignment horizontal="left" vertical="center"/>
    </xf>
    <xf numFmtId="41" fontId="37" fillId="0" borderId="30" xfId="0" applyNumberFormat="1" applyFont="1" applyFill="1" applyBorder="1" applyAlignment="1">
      <alignment horizontal="right" vertical="center" shrinkToFit="1"/>
    </xf>
    <xf numFmtId="41" fontId="47" fillId="0" borderId="24" xfId="0" applyNumberFormat="1" applyFont="1" applyFill="1" applyBorder="1" applyAlignment="1">
      <alignment horizontal="left" vertical="top" wrapText="1"/>
    </xf>
    <xf numFmtId="0" fontId="49" fillId="0" borderId="27" xfId="0" applyFont="1" applyFill="1" applyBorder="1" applyAlignment="1">
      <alignment horizontal="left" vertical="center"/>
    </xf>
    <xf numFmtId="41" fontId="37" fillId="0" borderId="25" xfId="0" applyNumberFormat="1" applyFont="1" applyFill="1" applyBorder="1" applyAlignment="1">
      <alignment horizontal="right" vertical="center" shrinkToFit="1"/>
    </xf>
    <xf numFmtId="41" fontId="37" fillId="0" borderId="24" xfId="0" applyNumberFormat="1" applyFont="1" applyFill="1" applyBorder="1" applyAlignment="1">
      <alignment horizontal="right" vertical="center" shrinkToFit="1"/>
    </xf>
    <xf numFmtId="41" fontId="37" fillId="0" borderId="31" xfId="0" applyNumberFormat="1" applyFont="1" applyFill="1" applyBorder="1" applyAlignment="1">
      <alignment horizontal="right" vertical="center" shrinkToFit="1"/>
    </xf>
    <xf numFmtId="0" fontId="28" fillId="0" borderId="24" xfId="18" applyFont="1" applyFill="1" applyBorder="1" applyAlignment="1">
      <alignment horizontal="center" vertical="center"/>
    </xf>
    <xf numFmtId="0" fontId="28" fillId="0" borderId="8" xfId="18" applyFont="1" applyFill="1" applyBorder="1" applyAlignment="1">
      <alignment horizontal="center" vertical="center"/>
    </xf>
    <xf numFmtId="41" fontId="54" fillId="0" borderId="0" xfId="11" applyNumberFormat="1" applyFont="1" applyBorder="1" applyAlignment="1">
      <alignment horizontal="right" vertical="center"/>
    </xf>
    <xf numFmtId="41" fontId="54" fillId="0" borderId="0" xfId="11" applyNumberFormat="1" applyFont="1" applyBorder="1" applyAlignment="1">
      <alignment horizontal="left" vertical="center" wrapText="1"/>
    </xf>
    <xf numFmtId="0" fontId="54" fillId="0" borderId="0" xfId="11" applyFont="1" applyBorder="1" applyAlignment="1">
      <alignment horizontal="center" vertical="center"/>
    </xf>
    <xf numFmtId="0" fontId="54" fillId="0" borderId="0" xfId="11" applyFont="1" applyBorder="1" applyAlignment="1">
      <alignment horizontal="left" vertical="center" indent="1"/>
    </xf>
    <xf numFmtId="41" fontId="39" fillId="0" borderId="0" xfId="11" applyNumberFormat="1" applyFont="1" applyBorder="1" applyAlignment="1">
      <alignment horizontal="left" vertical="center"/>
    </xf>
    <xf numFmtId="0" fontId="39" fillId="0" borderId="0" xfId="11" applyFont="1" applyBorder="1" applyAlignment="1">
      <alignment horizontal="left" vertical="center"/>
    </xf>
    <xf numFmtId="0" fontId="11" fillId="0" borderId="0" xfId="3" quotePrefix="1" applyFont="1" applyAlignment="1">
      <alignment vertical="center" shrinkToFit="1"/>
    </xf>
    <xf numFmtId="0" fontId="13" fillId="0" borderId="0" xfId="3" applyFont="1" applyAlignment="1">
      <alignment horizontal="left" vertical="center" indent="1"/>
    </xf>
    <xf numFmtId="182" fontId="28" fillId="0" borderId="8" xfId="19" applyFont="1" applyFill="1" applyBorder="1">
      <alignment vertical="center"/>
    </xf>
    <xf numFmtId="182" fontId="28" fillId="0" borderId="8" xfId="19" applyFont="1" applyFill="1" applyBorder="1" applyAlignment="1">
      <alignment horizontal="center" vertical="center"/>
    </xf>
    <xf numFmtId="0" fontId="29" fillId="2" borderId="18" xfId="3" applyFont="1" applyFill="1" applyBorder="1" applyAlignment="1">
      <alignment horizontal="center" vertical="center"/>
    </xf>
    <xf numFmtId="0" fontId="42" fillId="0" borderId="0" xfId="0" applyFont="1" applyFill="1" applyAlignment="1">
      <alignment horizontal="center" vertical="center"/>
    </xf>
    <xf numFmtId="0" fontId="43" fillId="0" borderId="0" xfId="0" applyFont="1" applyFill="1" applyAlignment="1">
      <alignment horizontal="left" wrapText="1" indent="1"/>
    </xf>
    <xf numFmtId="0" fontId="28" fillId="0" borderId="0" xfId="0" applyFont="1" applyFill="1" applyAlignment="1">
      <alignment horizontal="center" vertical="center" shrinkToFit="1"/>
    </xf>
    <xf numFmtId="41" fontId="28" fillId="0" borderId="0" xfId="0" applyNumberFormat="1" applyFont="1" applyFill="1" applyAlignment="1">
      <alignment horizontal="left" vertical="center" shrinkToFit="1"/>
    </xf>
    <xf numFmtId="41" fontId="28" fillId="0" borderId="0" xfId="0" applyNumberFormat="1" applyFont="1" applyFill="1" applyAlignment="1">
      <alignment vertical="center" shrinkToFit="1"/>
    </xf>
    <xf numFmtId="41" fontId="28" fillId="0" borderId="0" xfId="0" applyNumberFormat="1" applyFont="1" applyFill="1" applyAlignment="1">
      <alignment vertical="center" wrapText="1" shrinkToFit="1"/>
    </xf>
    <xf numFmtId="179" fontId="45" fillId="0" borderId="8" xfId="0" applyNumberFormat="1" applyFont="1" applyFill="1" applyBorder="1" applyAlignment="1">
      <alignment horizontal="center" vertical="center" wrapText="1"/>
    </xf>
    <xf numFmtId="0" fontId="44" fillId="0" borderId="8" xfId="0" applyFont="1" applyFill="1" applyBorder="1" applyAlignment="1">
      <alignment horizontal="center" vertical="center" wrapText="1"/>
    </xf>
    <xf numFmtId="0" fontId="44" fillId="0" borderId="8" xfId="0" applyFont="1" applyFill="1" applyBorder="1" applyAlignment="1">
      <alignment horizontal="center" vertical="center" shrinkToFit="1"/>
    </xf>
    <xf numFmtId="0" fontId="44" fillId="0" borderId="8" xfId="0" applyFont="1" applyFill="1" applyBorder="1" applyAlignment="1">
      <alignment horizontal="center" vertical="center" wrapText="1" shrinkToFit="1"/>
    </xf>
    <xf numFmtId="41" fontId="44" fillId="0" borderId="8" xfId="0" applyNumberFormat="1" applyFont="1" applyFill="1" applyBorder="1" applyAlignment="1">
      <alignment horizontal="center" vertical="center" shrinkToFit="1"/>
    </xf>
    <xf numFmtId="0" fontId="46" fillId="0" borderId="0" xfId="0" applyFont="1" applyFill="1" applyAlignment="1">
      <alignment horizontal="center" vertical="center"/>
    </xf>
    <xf numFmtId="41" fontId="49" fillId="0" borderId="33" xfId="1" applyFont="1" applyFill="1" applyBorder="1" applyAlignment="1">
      <alignment horizontal="left" vertical="center"/>
    </xf>
    <xf numFmtId="41" fontId="37" fillId="0" borderId="30" xfId="1" applyFont="1" applyFill="1" applyBorder="1" applyAlignment="1">
      <alignment horizontal="right" vertical="center" shrinkToFit="1"/>
    </xf>
    <xf numFmtId="41" fontId="48" fillId="0" borderId="0" xfId="1" applyFont="1" applyFill="1" applyAlignment="1">
      <alignment horizontal="center" vertical="center"/>
    </xf>
    <xf numFmtId="0" fontId="50" fillId="0" borderId="0" xfId="0" applyFont="1" applyFill="1">
      <alignment vertical="center"/>
    </xf>
    <xf numFmtId="179" fontId="52" fillId="0" borderId="0" xfId="0" applyNumberFormat="1" applyFont="1" applyFill="1" applyAlignment="1">
      <alignment horizontal="center" vertical="center"/>
    </xf>
    <xf numFmtId="41" fontId="51" fillId="0" borderId="0" xfId="0" applyNumberFormat="1" applyFont="1" applyFill="1" applyAlignment="1">
      <alignment vertical="center" wrapText="1"/>
    </xf>
    <xf numFmtId="0" fontId="51" fillId="0" borderId="0" xfId="0" applyFont="1" applyFill="1" applyAlignment="1">
      <alignment vertical="center" wrapText="1"/>
    </xf>
    <xf numFmtId="0" fontId="51" fillId="0" borderId="0" xfId="0" applyFont="1" applyFill="1" applyAlignment="1">
      <alignment horizontal="left" vertical="center" wrapText="1" indent="1"/>
    </xf>
    <xf numFmtId="0" fontId="51" fillId="0" borderId="0" xfId="0" applyFont="1" applyFill="1" applyAlignment="1">
      <alignment vertical="center" shrinkToFit="1"/>
    </xf>
    <xf numFmtId="41" fontId="51" fillId="0" borderId="0" xfId="0" applyNumberFormat="1" applyFont="1" applyFill="1" applyAlignment="1">
      <alignment vertical="center" shrinkToFit="1"/>
    </xf>
    <xf numFmtId="41" fontId="51" fillId="0" borderId="0" xfId="0" applyNumberFormat="1" applyFont="1" applyFill="1" applyAlignment="1">
      <alignment vertical="center" wrapText="1" shrinkToFit="1"/>
    </xf>
    <xf numFmtId="0" fontId="0" fillId="0" borderId="0" xfId="0" applyFill="1">
      <alignment vertical="center"/>
    </xf>
    <xf numFmtId="41" fontId="39" fillId="0" borderId="24" xfId="11" applyNumberFormat="1" applyFont="1" applyFill="1" applyBorder="1" applyAlignment="1">
      <alignment horizontal="right" vertical="center"/>
    </xf>
    <xf numFmtId="41" fontId="39" fillId="0" borderId="28" xfId="11" applyNumberFormat="1" applyFont="1" applyFill="1" applyBorder="1" applyAlignment="1">
      <alignment horizontal="right" vertical="center"/>
    </xf>
    <xf numFmtId="41" fontId="39" fillId="0" borderId="30" xfId="11" applyNumberFormat="1" applyFont="1" applyFill="1" applyBorder="1" applyAlignment="1">
      <alignment horizontal="right" vertical="center"/>
    </xf>
    <xf numFmtId="41" fontId="15" fillId="0" borderId="0" xfId="3" applyNumberFormat="1" applyFont="1" applyAlignment="1">
      <alignment horizontal="center" vertical="center"/>
    </xf>
    <xf numFmtId="179" fontId="28" fillId="0" borderId="0" xfId="0" applyNumberFormat="1" applyFont="1" applyFill="1" applyAlignment="1">
      <alignment vertical="center"/>
    </xf>
    <xf numFmtId="0" fontId="0" fillId="0" borderId="0" xfId="0" applyFill="1" applyAlignment="1">
      <alignment vertical="center"/>
    </xf>
    <xf numFmtId="0" fontId="28" fillId="0" borderId="37" xfId="3" applyFont="1" applyBorder="1" applyAlignment="1">
      <alignment vertical="center" wrapText="1"/>
    </xf>
    <xf numFmtId="41" fontId="15" fillId="0" borderId="0" xfId="1" applyFont="1" applyAlignment="1">
      <alignment horizontal="center" vertical="center"/>
    </xf>
    <xf numFmtId="0" fontId="28" fillId="0" borderId="24" xfId="18" applyFont="1" applyFill="1" applyBorder="1" applyAlignment="1">
      <alignment horizontal="center" vertical="center"/>
    </xf>
    <xf numFmtId="0" fontId="28" fillId="0" borderId="8" xfId="18" applyFont="1" applyFill="1" applyBorder="1" applyAlignment="1">
      <alignment horizontal="center" vertical="center"/>
    </xf>
    <xf numFmtId="41" fontId="37" fillId="0" borderId="24" xfId="3" applyNumberFormat="1" applyFont="1" applyFill="1" applyBorder="1" applyAlignment="1">
      <alignment horizontal="left" vertical="top" shrinkToFit="1"/>
    </xf>
    <xf numFmtId="41" fontId="47" fillId="0" borderId="24" xfId="0" applyNumberFormat="1" applyFont="1" applyFill="1" applyBorder="1" applyAlignment="1">
      <alignment vertical="top" wrapText="1"/>
    </xf>
    <xf numFmtId="41" fontId="51" fillId="0" borderId="0" xfId="0" applyNumberFormat="1" applyFont="1" applyFill="1" applyAlignment="1">
      <alignment horizontal="left" vertical="top" shrinkToFit="1"/>
    </xf>
    <xf numFmtId="41" fontId="28" fillId="0" borderId="0" xfId="0" applyNumberFormat="1" applyFont="1" applyFill="1" applyAlignment="1">
      <alignment horizontal="right" shrinkToFit="1"/>
    </xf>
    <xf numFmtId="41" fontId="58" fillId="0" borderId="24" xfId="0" applyNumberFormat="1" applyFont="1" applyFill="1" applyBorder="1" applyAlignment="1">
      <alignment horizontal="left" vertical="center" shrinkToFit="1"/>
    </xf>
    <xf numFmtId="41" fontId="39" fillId="0" borderId="24" xfId="0" applyNumberFormat="1" applyFont="1" applyFill="1" applyBorder="1" applyAlignment="1">
      <alignment horizontal="center" vertical="center"/>
    </xf>
    <xf numFmtId="41" fontId="39" fillId="0" borderId="24" xfId="0" applyNumberFormat="1" applyFont="1" applyFill="1" applyBorder="1">
      <alignment vertical="center"/>
    </xf>
    <xf numFmtId="0" fontId="58" fillId="0" borderId="28" xfId="0" applyFont="1" applyFill="1" applyBorder="1" applyAlignment="1">
      <alignment horizontal="left" vertical="center" shrinkToFit="1"/>
    </xf>
    <xf numFmtId="41" fontId="39" fillId="0" borderId="28" xfId="0" applyNumberFormat="1" applyFont="1" applyFill="1" applyBorder="1" applyAlignment="1">
      <alignment vertical="center" shrinkToFit="1"/>
    </xf>
    <xf numFmtId="0" fontId="78" fillId="0" borderId="33" xfId="0" applyFont="1" applyFill="1" applyBorder="1" applyAlignment="1">
      <alignment horizontal="left" vertical="center"/>
    </xf>
    <xf numFmtId="41" fontId="58" fillId="0" borderId="30" xfId="3" applyNumberFormat="1" applyFont="1" applyFill="1" applyBorder="1" applyAlignment="1">
      <alignment vertical="center" shrinkToFit="1"/>
    </xf>
    <xf numFmtId="41" fontId="39" fillId="0" borderId="30" xfId="0" applyNumberFormat="1" applyFont="1" applyFill="1" applyBorder="1" applyAlignment="1">
      <alignment vertical="center" shrinkToFit="1"/>
    </xf>
    <xf numFmtId="41" fontId="58" fillId="0" borderId="28" xfId="0" applyNumberFormat="1" applyFont="1" applyFill="1" applyBorder="1" applyAlignment="1">
      <alignment horizontal="right" vertical="center" shrinkToFit="1"/>
    </xf>
    <xf numFmtId="41" fontId="37" fillId="0" borderId="0" xfId="1" applyFont="1">
      <alignment vertical="center"/>
    </xf>
    <xf numFmtId="3" fontId="37" fillId="0" borderId="0" xfId="3" applyNumberFormat="1" applyFont="1">
      <alignment vertical="center"/>
    </xf>
    <xf numFmtId="41" fontId="51" fillId="0" borderId="0" xfId="1" applyFont="1" applyFill="1">
      <alignment vertical="center"/>
    </xf>
    <xf numFmtId="0" fontId="28" fillId="0" borderId="27" xfId="18" applyFont="1" applyFill="1" applyBorder="1" applyAlignment="1">
      <alignment vertical="center"/>
    </xf>
    <xf numFmtId="41" fontId="32" fillId="5" borderId="26" xfId="3" applyNumberFormat="1" applyFont="1" applyFill="1" applyBorder="1" applyAlignment="1">
      <alignment horizontal="left" vertical="center" shrinkToFit="1"/>
    </xf>
    <xf numFmtId="41" fontId="32" fillId="5" borderId="29" xfId="3" applyNumberFormat="1" applyFont="1" applyFill="1" applyBorder="1" applyAlignment="1">
      <alignment horizontal="left" vertical="center" shrinkToFit="1"/>
    </xf>
    <xf numFmtId="41" fontId="32" fillId="5" borderId="29" xfId="3" applyNumberFormat="1" applyFont="1" applyFill="1" applyBorder="1" applyAlignment="1">
      <alignment vertical="center" shrinkToFit="1"/>
    </xf>
    <xf numFmtId="0" fontId="28" fillId="5" borderId="24" xfId="18" applyFont="1" applyFill="1" applyBorder="1" applyAlignment="1">
      <alignment horizontal="center" vertical="center"/>
    </xf>
    <xf numFmtId="0" fontId="28" fillId="5" borderId="8" xfId="18" applyFont="1" applyFill="1" applyBorder="1" applyAlignment="1">
      <alignment horizontal="center" vertical="center"/>
    </xf>
    <xf numFmtId="182" fontId="28" fillId="5" borderId="8" xfId="19" applyFont="1" applyFill="1" applyBorder="1">
      <alignment vertical="center"/>
    </xf>
    <xf numFmtId="182" fontId="28" fillId="5" borderId="8" xfId="19" applyFont="1" applyFill="1" applyBorder="1" applyAlignment="1">
      <alignment horizontal="center" vertical="center"/>
    </xf>
    <xf numFmtId="0" fontId="47" fillId="0" borderId="24" xfId="0" applyNumberFormat="1" applyFont="1" applyFill="1" applyBorder="1" applyAlignment="1">
      <alignment vertical="top" wrapText="1"/>
    </xf>
    <xf numFmtId="41" fontId="47" fillId="0" borderId="24" xfId="0" applyNumberFormat="1" applyFont="1" applyFill="1" applyBorder="1" applyAlignment="1">
      <alignment horizontal="left" vertical="top" wrapText="1"/>
    </xf>
    <xf numFmtId="0" fontId="47" fillId="0" borderId="24" xfId="0" applyNumberFormat="1" applyFont="1" applyFill="1" applyBorder="1" applyAlignment="1">
      <alignment horizontal="left" vertical="top" wrapText="1"/>
    </xf>
    <xf numFmtId="41" fontId="47" fillId="0" borderId="24" xfId="0" applyNumberFormat="1" applyFont="1" applyFill="1" applyBorder="1" applyAlignment="1">
      <alignment horizontal="left" vertical="top" wrapText="1"/>
    </xf>
    <xf numFmtId="41" fontId="80" fillId="0" borderId="24" xfId="0" applyNumberFormat="1" applyFont="1" applyFill="1" applyBorder="1" applyAlignment="1">
      <alignment horizontal="center" vertical="center"/>
    </xf>
    <xf numFmtId="41" fontId="35" fillId="0" borderId="25" xfId="0" applyNumberFormat="1" applyFont="1" applyFill="1" applyBorder="1">
      <alignment vertical="center"/>
    </xf>
    <xf numFmtId="0" fontId="49" fillId="0" borderId="0" xfId="11" applyFont="1" applyAlignment="1">
      <alignment horizontal="left" vertical="center"/>
    </xf>
    <xf numFmtId="41" fontId="37" fillId="0" borderId="23" xfId="11" applyNumberFormat="1" applyFont="1" applyBorder="1" applyAlignment="1">
      <alignment horizontal="right" vertical="center" shrinkToFit="1"/>
    </xf>
    <xf numFmtId="41" fontId="37" fillId="0" borderId="28" xfId="11" applyNumberFormat="1" applyFont="1" applyBorder="1" applyAlignment="1">
      <alignment horizontal="right" vertical="center" shrinkToFit="1"/>
    </xf>
    <xf numFmtId="0" fontId="48" fillId="0" borderId="0" xfId="11" applyFont="1" applyAlignment="1">
      <alignment horizontal="center" vertical="center"/>
    </xf>
    <xf numFmtId="41" fontId="34" fillId="0" borderId="25" xfId="11" applyNumberFormat="1" applyFont="1" applyBorder="1" applyAlignment="1">
      <alignment vertical="center"/>
    </xf>
    <xf numFmtId="41" fontId="37" fillId="0" borderId="24" xfId="11" applyNumberFormat="1" applyFont="1" applyBorder="1" applyAlignment="1">
      <alignment horizontal="center" vertical="center"/>
    </xf>
    <xf numFmtId="0" fontId="37" fillId="0" borderId="28" xfId="11" applyFont="1" applyBorder="1" applyAlignment="1">
      <alignment horizontal="left" vertical="center" shrinkToFit="1"/>
    </xf>
    <xf numFmtId="0" fontId="49" fillId="0" borderId="33" xfId="11" applyFont="1" applyBorder="1" applyAlignment="1">
      <alignment horizontal="left" vertical="center"/>
    </xf>
    <xf numFmtId="41" fontId="37" fillId="0" borderId="30" xfId="11" applyNumberFormat="1" applyFont="1" applyBorder="1" applyAlignment="1">
      <alignment horizontal="right" vertical="center" shrinkToFit="1"/>
    </xf>
    <xf numFmtId="41" fontId="37" fillId="0" borderId="24" xfId="3" applyNumberFormat="1" applyFont="1" applyBorder="1" applyAlignment="1">
      <alignment horizontal="left" vertical="top" shrinkToFit="1"/>
    </xf>
    <xf numFmtId="177" fontId="33" fillId="0" borderId="8" xfId="5" applyNumberFormat="1" applyFont="1" applyBorder="1" applyAlignment="1">
      <alignment horizontal="right" vertical="center" shrinkToFit="1"/>
    </xf>
    <xf numFmtId="0" fontId="47" fillId="0" borderId="24" xfId="0" applyNumberFormat="1" applyFont="1" applyFill="1" applyBorder="1" applyAlignment="1">
      <alignment horizontal="left" vertical="top" wrapText="1"/>
    </xf>
    <xf numFmtId="41" fontId="47" fillId="0" borderId="28" xfId="0" applyNumberFormat="1" applyFont="1" applyFill="1" applyBorder="1" applyAlignment="1">
      <alignment horizontal="left" vertical="center" wrapText="1"/>
    </xf>
    <xf numFmtId="41" fontId="47" fillId="0" borderId="30" xfId="0" applyNumberFormat="1" applyFont="1" applyFill="1" applyBorder="1" applyAlignment="1">
      <alignment horizontal="left" vertical="center" wrapText="1"/>
    </xf>
    <xf numFmtId="41" fontId="37" fillId="0" borderId="24" xfId="3" applyNumberFormat="1" applyFont="1" applyFill="1" applyBorder="1" applyAlignment="1">
      <alignment horizontal="left" vertical="center" shrinkToFit="1"/>
    </xf>
    <xf numFmtId="0" fontId="82" fillId="0" borderId="0" xfId="0" applyFont="1" applyAlignment="1">
      <alignment vertical="center" wrapText="1"/>
    </xf>
    <xf numFmtId="0" fontId="82" fillId="0" borderId="0" xfId="0" applyFont="1" applyAlignment="1">
      <alignment horizontal="center" vertical="center"/>
    </xf>
    <xf numFmtId="41" fontId="82" fillId="0" borderId="0" xfId="0" applyNumberFormat="1" applyFont="1" applyAlignment="1">
      <alignment horizontal="center" vertical="center"/>
    </xf>
    <xf numFmtId="0" fontId="83" fillId="0" borderId="0" xfId="0" applyFont="1" applyAlignment="1">
      <alignment horizontal="center" vertical="center"/>
    </xf>
    <xf numFmtId="41" fontId="84" fillId="0" borderId="0" xfId="0" applyNumberFormat="1" applyFont="1" applyAlignment="1">
      <alignment horizontal="center" vertical="center"/>
    </xf>
    <xf numFmtId="41" fontId="82" fillId="0" borderId="0" xfId="1" applyFont="1" applyFill="1" applyAlignment="1">
      <alignment horizontal="center" vertical="center"/>
    </xf>
    <xf numFmtId="41" fontId="82" fillId="0" borderId="0" xfId="11" applyNumberFormat="1" applyFont="1" applyAlignment="1">
      <alignment horizontal="center" vertical="center"/>
    </xf>
    <xf numFmtId="0" fontId="82" fillId="0" borderId="0" xfId="11" applyFont="1" applyAlignment="1">
      <alignment horizontal="center" vertical="center"/>
    </xf>
    <xf numFmtId="49" fontId="82" fillId="0" borderId="23" xfId="0" applyNumberFormat="1" applyFont="1" applyBorder="1" applyAlignment="1">
      <alignment vertical="center" wrapText="1"/>
    </xf>
    <xf numFmtId="0" fontId="85" fillId="0" borderId="0" xfId="0" applyFont="1">
      <alignment vertical="center"/>
    </xf>
    <xf numFmtId="0" fontId="86" fillId="0" borderId="0" xfId="0" applyFont="1">
      <alignment vertical="center"/>
    </xf>
    <xf numFmtId="41" fontId="82" fillId="0" borderId="8" xfId="0" applyNumberFormat="1" applyFont="1" applyBorder="1" applyAlignment="1">
      <alignment horizontal="center" vertical="center"/>
    </xf>
    <xf numFmtId="0" fontId="82" fillId="0" borderId="8" xfId="0" applyFont="1" applyBorder="1" applyAlignment="1">
      <alignment horizontal="center" vertical="center"/>
    </xf>
    <xf numFmtId="42" fontId="15" fillId="0" borderId="0" xfId="3" applyNumberFormat="1" applyFont="1" applyAlignment="1">
      <alignment horizontal="center" vertical="center"/>
    </xf>
    <xf numFmtId="41" fontId="47" fillId="0" borderId="24" xfId="0" applyNumberFormat="1" applyFont="1" applyFill="1" applyBorder="1" applyAlignment="1">
      <alignment horizontal="left" vertical="top" wrapText="1"/>
    </xf>
    <xf numFmtId="0" fontId="39" fillId="5" borderId="8" xfId="11" applyFont="1" applyFill="1" applyBorder="1" applyAlignment="1">
      <alignment horizontal="left" vertical="center" wrapText="1"/>
    </xf>
    <xf numFmtId="0" fontId="5" fillId="5" borderId="0" xfId="3" applyFont="1" applyFill="1">
      <alignment vertical="center"/>
    </xf>
    <xf numFmtId="0" fontId="28" fillId="0" borderId="8" xfId="18" applyFont="1" applyFill="1" applyBorder="1" applyAlignment="1">
      <alignment horizontal="center" vertical="center"/>
    </xf>
    <xf numFmtId="0" fontId="28" fillId="0" borderId="30" xfId="18" applyFont="1" applyFill="1" applyBorder="1" applyAlignment="1">
      <alignment horizontal="center" vertical="center"/>
    </xf>
    <xf numFmtId="41" fontId="37" fillId="5" borderId="24" xfId="3" applyNumberFormat="1" applyFont="1" applyFill="1" applyBorder="1" applyAlignment="1">
      <alignment horizontal="left" vertical="top" shrinkToFit="1"/>
    </xf>
    <xf numFmtId="41" fontId="47" fillId="0" borderId="24" xfId="0" applyNumberFormat="1" applyFont="1" applyFill="1" applyBorder="1" applyAlignment="1">
      <alignment horizontal="left" vertical="top" wrapText="1"/>
    </xf>
    <xf numFmtId="0" fontId="37" fillId="0" borderId="23" xfId="0" applyNumberFormat="1" applyFont="1" applyFill="1" applyBorder="1" applyAlignment="1">
      <alignment horizontal="right" vertical="center" shrinkToFit="1"/>
    </xf>
    <xf numFmtId="0" fontId="12" fillId="0" borderId="0" xfId="3" applyFont="1" applyAlignment="1">
      <alignment horizontal="center" vertical="center"/>
    </xf>
    <xf numFmtId="0" fontId="14" fillId="0" borderId="0" xfId="3" applyFont="1" applyAlignment="1">
      <alignment horizontal="center" vertical="center"/>
    </xf>
    <xf numFmtId="0" fontId="5" fillId="0" borderId="0" xfId="3" applyFont="1" applyAlignment="1">
      <alignment horizontal="center" vertical="center"/>
    </xf>
    <xf numFmtId="0" fontId="9" fillId="0" borderId="0" xfId="3" applyFont="1" applyAlignment="1">
      <alignment horizontal="center" vertical="center" wrapText="1"/>
    </xf>
    <xf numFmtId="31" fontId="5" fillId="5" borderId="0" xfId="3" applyNumberFormat="1" applyFont="1" applyFill="1" applyAlignment="1">
      <alignment horizontal="center" vertical="center"/>
    </xf>
    <xf numFmtId="31" fontId="5" fillId="0" borderId="0" xfId="3" applyNumberFormat="1" applyFont="1" applyAlignment="1">
      <alignment horizontal="center" vertical="center"/>
    </xf>
    <xf numFmtId="0" fontId="19" fillId="0" borderId="0" xfId="3" applyFont="1" applyAlignment="1">
      <alignment horizontal="left" vertical="center" wrapText="1" indent="1"/>
    </xf>
    <xf numFmtId="0" fontId="19" fillId="0" borderId="0" xfId="0" applyFont="1" applyAlignment="1">
      <alignment horizontal="left" vertical="center" wrapText="1" indent="1"/>
    </xf>
    <xf numFmtId="0" fontId="19" fillId="0" borderId="0" xfId="0" applyFont="1" applyAlignment="1">
      <alignment horizontal="left" vertical="center" wrapText="1" indent="2"/>
    </xf>
    <xf numFmtId="0" fontId="19" fillId="0" borderId="0" xfId="3" applyFont="1" applyAlignment="1">
      <alignment horizontal="left" vertical="center" wrapText="1" indent="2"/>
    </xf>
    <xf numFmtId="0" fontId="14" fillId="0" borderId="0" xfId="3" applyFont="1" applyAlignment="1">
      <alignment horizontal="center" vertical="center" wrapText="1"/>
    </xf>
    <xf numFmtId="0" fontId="17" fillId="0" borderId="0" xfId="0" applyFont="1" applyAlignment="1">
      <alignment horizontal="left" vertical="center" wrapText="1"/>
    </xf>
    <xf numFmtId="0" fontId="24" fillId="0" borderId="0" xfId="3" applyFont="1" applyAlignment="1">
      <alignment horizontal="center" vertical="center"/>
    </xf>
    <xf numFmtId="0" fontId="25" fillId="0" borderId="0" xfId="3" applyFont="1" applyAlignment="1">
      <alignment horizontal="center" vertical="center" wrapText="1"/>
    </xf>
    <xf numFmtId="0" fontId="29" fillId="0" borderId="20" xfId="3" applyFont="1" applyBorder="1" applyAlignment="1">
      <alignment horizontal="center" vertical="center"/>
    </xf>
    <xf numFmtId="0" fontId="29" fillId="0" borderId="8" xfId="3" applyFont="1" applyBorder="1" applyAlignment="1">
      <alignment horizontal="center" vertical="center"/>
    </xf>
    <xf numFmtId="41" fontId="28" fillId="0" borderId="8" xfId="5" applyFont="1" applyBorder="1" applyAlignment="1">
      <alignment horizontal="center" vertical="center"/>
    </xf>
    <xf numFmtId="0" fontId="29" fillId="0" borderId="21" xfId="3" applyFont="1" applyBorder="1" applyAlignment="1">
      <alignment horizontal="center" vertical="center"/>
    </xf>
    <xf numFmtId="0" fontId="29" fillId="0" borderId="22" xfId="3" applyFont="1" applyBorder="1" applyAlignment="1">
      <alignment horizontal="center" vertical="center"/>
    </xf>
    <xf numFmtId="41" fontId="28" fillId="0" borderId="22" xfId="5" applyFont="1" applyBorder="1" applyAlignment="1">
      <alignment horizontal="right" vertical="center"/>
    </xf>
    <xf numFmtId="0" fontId="27" fillId="0" borderId="0" xfId="3" applyFont="1" applyAlignment="1">
      <alignment horizontal="center" vertical="center" wrapText="1"/>
    </xf>
    <xf numFmtId="0" fontId="27" fillId="0" borderId="0" xfId="3" applyFont="1" applyAlignment="1">
      <alignment horizontal="center" vertical="center"/>
    </xf>
    <xf numFmtId="0" fontId="29" fillId="2" borderId="1" xfId="3" applyFont="1" applyFill="1" applyBorder="1" applyAlignment="1">
      <alignment horizontal="center" vertical="center" shrinkToFit="1"/>
    </xf>
    <xf numFmtId="0" fontId="29" fillId="2" borderId="2" xfId="3" applyFont="1" applyFill="1" applyBorder="1" applyAlignment="1">
      <alignment horizontal="center" vertical="center" shrinkToFit="1"/>
    </xf>
    <xf numFmtId="0" fontId="29" fillId="0" borderId="6" xfId="3" applyFont="1" applyBorder="1" applyAlignment="1">
      <alignment horizontal="center" vertical="center"/>
    </xf>
    <xf numFmtId="0" fontId="29" fillId="0" borderId="7" xfId="3" applyFont="1" applyBorder="1" applyAlignment="1">
      <alignment horizontal="center" vertical="center"/>
    </xf>
    <xf numFmtId="0" fontId="29" fillId="0" borderId="10" xfId="3" applyFont="1" applyBorder="1" applyAlignment="1">
      <alignment horizontal="center" vertical="center" wrapText="1"/>
    </xf>
    <xf numFmtId="0" fontId="29" fillId="0" borderId="11" xfId="3" applyFont="1" applyBorder="1" applyAlignment="1">
      <alignment horizontal="center" vertical="center" wrapText="1"/>
    </xf>
    <xf numFmtId="0" fontId="29" fillId="0" borderId="12" xfId="3" applyFont="1" applyBorder="1" applyAlignment="1">
      <alignment horizontal="center" vertical="center" wrapText="1"/>
    </xf>
    <xf numFmtId="0" fontId="29" fillId="0" borderId="13" xfId="3" applyFont="1" applyBorder="1" applyAlignment="1">
      <alignment horizontal="center" vertical="center"/>
    </xf>
    <xf numFmtId="0" fontId="29" fillId="0" borderId="14" xfId="3" applyFont="1" applyBorder="1" applyAlignment="1">
      <alignment horizontal="center" vertical="center"/>
    </xf>
    <xf numFmtId="0" fontId="29" fillId="2" borderId="17" xfId="3" applyFont="1" applyFill="1" applyBorder="1" applyAlignment="1">
      <alignment horizontal="center" vertical="center"/>
    </xf>
    <xf numFmtId="0" fontId="29" fillId="2" borderId="18" xfId="3" applyFont="1" applyFill="1" applyBorder="1" applyAlignment="1">
      <alignment horizontal="center" vertical="center"/>
    </xf>
    <xf numFmtId="41" fontId="29" fillId="2" borderId="18" xfId="5" applyFont="1" applyFill="1" applyBorder="1" applyAlignment="1">
      <alignment horizontal="center" vertical="center" wrapText="1"/>
    </xf>
    <xf numFmtId="41" fontId="29" fillId="2" borderId="18" xfId="5" applyFont="1" applyFill="1" applyBorder="1" applyAlignment="1">
      <alignment horizontal="center" vertical="center"/>
    </xf>
    <xf numFmtId="0" fontId="9" fillId="0" borderId="0" xfId="3" applyFont="1" applyAlignment="1">
      <alignment horizontal="center" vertical="center"/>
    </xf>
    <xf numFmtId="0" fontId="31" fillId="0" borderId="0" xfId="3" applyFont="1" applyAlignment="1">
      <alignment horizontal="center" vertical="center"/>
    </xf>
    <xf numFmtId="41" fontId="32" fillId="0" borderId="24" xfId="3" applyNumberFormat="1" applyFont="1" applyBorder="1" applyAlignment="1">
      <alignment horizontal="center" vertical="center" shrinkToFit="1"/>
    </xf>
    <xf numFmtId="41" fontId="32" fillId="0" borderId="28" xfId="3" applyNumberFormat="1" applyFont="1" applyBorder="1" applyAlignment="1">
      <alignment horizontal="center" vertical="center" shrinkToFit="1"/>
    </xf>
    <xf numFmtId="41" fontId="32" fillId="0" borderId="30" xfId="3" applyNumberFormat="1" applyFont="1" applyBorder="1" applyAlignment="1">
      <alignment horizontal="center" vertical="center" shrinkToFit="1"/>
    </xf>
    <xf numFmtId="0" fontId="32" fillId="0" borderId="24" xfId="1" applyNumberFormat="1" applyFont="1" applyBorder="1" applyAlignment="1">
      <alignment horizontal="left" vertical="center" wrapText="1"/>
    </xf>
    <xf numFmtId="0" fontId="32" fillId="0" borderId="28" xfId="1" applyNumberFormat="1" applyFont="1" applyBorder="1" applyAlignment="1">
      <alignment horizontal="left" vertical="center" wrapText="1"/>
    </xf>
    <xf numFmtId="0" fontId="32" fillId="0" borderId="30" xfId="1" applyNumberFormat="1" applyFont="1" applyBorder="1" applyAlignment="1">
      <alignment horizontal="left" vertical="center" wrapText="1"/>
    </xf>
    <xf numFmtId="41" fontId="32" fillId="0" borderId="24" xfId="3" applyNumberFormat="1" applyFont="1" applyBorder="1" applyAlignment="1">
      <alignment horizontal="left" vertical="center" wrapText="1" shrinkToFit="1"/>
    </xf>
    <xf numFmtId="41" fontId="32" fillId="0" borderId="28" xfId="3" applyNumberFormat="1" applyFont="1" applyBorder="1" applyAlignment="1">
      <alignment horizontal="left" vertical="center" wrapText="1" shrinkToFit="1"/>
    </xf>
    <xf numFmtId="41" fontId="32" fillId="0" borderId="30" xfId="3" applyNumberFormat="1" applyFont="1" applyBorder="1" applyAlignment="1">
      <alignment horizontal="left" vertical="center" wrapText="1" shrinkToFit="1"/>
    </xf>
    <xf numFmtId="41" fontId="32" fillId="0" borderId="28" xfId="3" applyNumberFormat="1" applyFont="1" applyBorder="1" applyAlignment="1">
      <alignment horizontal="left" vertical="top" wrapText="1"/>
    </xf>
    <xf numFmtId="41" fontId="32" fillId="0" borderId="30" xfId="3" applyNumberFormat="1" applyFont="1" applyBorder="1" applyAlignment="1">
      <alignment horizontal="left" vertical="top" wrapText="1"/>
    </xf>
    <xf numFmtId="41" fontId="40" fillId="0" borderId="31" xfId="3" applyNumberFormat="1" applyFont="1" applyBorder="1" applyAlignment="1">
      <alignment horizontal="left" vertical="center" wrapText="1"/>
    </xf>
    <xf numFmtId="41" fontId="40" fillId="0" borderId="32" xfId="3" applyNumberFormat="1" applyFont="1" applyBorder="1" applyAlignment="1">
      <alignment horizontal="left" vertical="center" wrapText="1"/>
    </xf>
    <xf numFmtId="41" fontId="32" fillId="0" borderId="28" xfId="3" applyNumberFormat="1" applyFont="1" applyBorder="1" applyAlignment="1">
      <alignment vertical="top" wrapText="1"/>
    </xf>
    <xf numFmtId="41" fontId="32" fillId="0" borderId="30" xfId="3" applyNumberFormat="1" applyFont="1" applyBorder="1" applyAlignment="1">
      <alignment vertical="top" wrapText="1"/>
    </xf>
    <xf numFmtId="0" fontId="34" fillId="2" borderId="25" xfId="3" applyFont="1" applyFill="1" applyBorder="1" applyAlignment="1">
      <alignment horizontal="center" vertical="center" wrapText="1"/>
    </xf>
    <xf numFmtId="41" fontId="34" fillId="2" borderId="27" xfId="3" applyNumberFormat="1" applyFont="1" applyFill="1" applyBorder="1" applyAlignment="1">
      <alignment horizontal="center" vertical="center" wrapText="1"/>
    </xf>
    <xf numFmtId="0" fontId="34" fillId="2" borderId="27" xfId="3" applyFont="1" applyFill="1" applyBorder="1" applyAlignment="1">
      <alignment horizontal="center" vertical="center" wrapText="1"/>
    </xf>
    <xf numFmtId="0" fontId="34" fillId="0" borderId="26" xfId="3" applyFont="1" applyBorder="1" applyAlignment="1">
      <alignment horizontal="center" vertical="center" wrapText="1"/>
    </xf>
    <xf numFmtId="0" fontId="34" fillId="2" borderId="23" xfId="3" applyFont="1" applyFill="1" applyBorder="1" applyAlignment="1">
      <alignment horizontal="center" vertical="center" wrapText="1"/>
    </xf>
    <xf numFmtId="41" fontId="34" fillId="2" borderId="0" xfId="3" applyNumberFormat="1" applyFont="1" applyFill="1" applyAlignment="1">
      <alignment horizontal="center" vertical="center" wrapText="1"/>
    </xf>
    <xf numFmtId="0" fontId="34" fillId="2" borderId="0" xfId="3" applyFont="1" applyFill="1" applyAlignment="1">
      <alignment horizontal="center" vertical="center" wrapText="1"/>
    </xf>
    <xf numFmtId="0" fontId="34" fillId="0" borderId="29" xfId="3" applyFont="1" applyBorder="1" applyAlignment="1">
      <alignment horizontal="center" vertical="center" wrapText="1"/>
    </xf>
    <xf numFmtId="0" fontId="34" fillId="2" borderId="31" xfId="3" applyFont="1" applyFill="1" applyBorder="1" applyAlignment="1">
      <alignment horizontal="center" vertical="center" wrapText="1"/>
    </xf>
    <xf numFmtId="41" fontId="34" fillId="2" borderId="33" xfId="3" applyNumberFormat="1" applyFont="1" applyFill="1" applyBorder="1" applyAlignment="1">
      <alignment horizontal="center" vertical="center" wrapText="1"/>
    </xf>
    <xf numFmtId="0" fontId="34" fillId="2" borderId="33" xfId="3" applyFont="1" applyFill="1" applyBorder="1" applyAlignment="1">
      <alignment horizontal="center" vertical="center" wrapText="1"/>
    </xf>
    <xf numFmtId="0" fontId="34" fillId="0" borderId="32" xfId="3" applyFont="1" applyBorder="1" applyAlignment="1">
      <alignment horizontal="center" vertical="center" wrapText="1"/>
    </xf>
    <xf numFmtId="41" fontId="34" fillId="2" borderId="23" xfId="3" applyNumberFormat="1" applyFont="1" applyFill="1" applyBorder="1" applyAlignment="1">
      <alignment horizontal="center" vertical="center" shrinkToFit="1"/>
    </xf>
    <xf numFmtId="41" fontId="34" fillId="2" borderId="27" xfId="3" applyNumberFormat="1" applyFont="1" applyFill="1" applyBorder="1" applyAlignment="1">
      <alignment horizontal="center" vertical="center" shrinkToFit="1"/>
    </xf>
    <xf numFmtId="41" fontId="34" fillId="2" borderId="26" xfId="3" applyNumberFormat="1" applyFont="1" applyFill="1" applyBorder="1" applyAlignment="1">
      <alignment horizontal="center" vertical="center" shrinkToFit="1"/>
    </xf>
    <xf numFmtId="41" fontId="34" fillId="2" borderId="0" xfId="3" applyNumberFormat="1" applyFont="1" applyFill="1" applyAlignment="1">
      <alignment horizontal="center" vertical="center" shrinkToFit="1"/>
    </xf>
    <xf numFmtId="41" fontId="34" fillId="2" borderId="29" xfId="3" applyNumberFormat="1" applyFont="1" applyFill="1" applyBorder="1" applyAlignment="1">
      <alignment horizontal="center" vertical="center" shrinkToFit="1"/>
    </xf>
    <xf numFmtId="41" fontId="34" fillId="2" borderId="31" xfId="3" applyNumberFormat="1" applyFont="1" applyFill="1" applyBorder="1" applyAlignment="1">
      <alignment horizontal="center" vertical="center" shrinkToFit="1"/>
    </xf>
    <xf numFmtId="41" fontId="34" fillId="2" borderId="33" xfId="3" applyNumberFormat="1" applyFont="1" applyFill="1" applyBorder="1" applyAlignment="1">
      <alignment horizontal="center" vertical="center" shrinkToFit="1"/>
    </xf>
    <xf numFmtId="41" fontId="34" fillId="2" borderId="32" xfId="3" applyNumberFormat="1" applyFont="1" applyFill="1" applyBorder="1" applyAlignment="1">
      <alignment horizontal="center" vertical="center" shrinkToFit="1"/>
    </xf>
    <xf numFmtId="49" fontId="32" fillId="0" borderId="24" xfId="3" applyNumberFormat="1" applyFont="1" applyFill="1" applyBorder="1" applyAlignment="1">
      <alignment horizontal="center" vertical="center" wrapText="1"/>
    </xf>
    <xf numFmtId="49" fontId="32" fillId="0" borderId="28" xfId="3" applyNumberFormat="1" applyFont="1" applyFill="1" applyBorder="1" applyAlignment="1">
      <alignment horizontal="center" vertical="center" wrapText="1"/>
    </xf>
    <xf numFmtId="49" fontId="32" fillId="0" borderId="30" xfId="3" applyNumberFormat="1" applyFont="1" applyFill="1" applyBorder="1" applyAlignment="1">
      <alignment horizontal="center" vertical="center" wrapText="1"/>
    </xf>
    <xf numFmtId="0" fontId="32" fillId="0" borderId="24" xfId="1" applyNumberFormat="1" applyFont="1" applyFill="1" applyBorder="1" applyAlignment="1">
      <alignment horizontal="left" vertical="center" wrapText="1"/>
    </xf>
    <xf numFmtId="0" fontId="32" fillId="0" borderId="28" xfId="1" applyNumberFormat="1" applyFont="1" applyFill="1" applyBorder="1" applyAlignment="1">
      <alignment horizontal="left" vertical="center" wrapText="1"/>
    </xf>
    <xf numFmtId="0" fontId="32" fillId="0" borderId="30" xfId="1" applyNumberFormat="1" applyFont="1" applyFill="1" applyBorder="1" applyAlignment="1">
      <alignment horizontal="left" vertical="center" wrapText="1"/>
    </xf>
    <xf numFmtId="0" fontId="38" fillId="0" borderId="24" xfId="3" applyFont="1" applyBorder="1" applyAlignment="1">
      <alignment horizontal="center" vertical="center" wrapText="1"/>
    </xf>
    <xf numFmtId="0" fontId="38" fillId="0" borderId="28" xfId="3" applyFont="1" applyBorder="1" applyAlignment="1">
      <alignment horizontal="center" vertical="center" wrapText="1"/>
    </xf>
    <xf numFmtId="0" fontId="38" fillId="0" borderId="30" xfId="3" applyFont="1" applyBorder="1" applyAlignment="1">
      <alignment horizontal="center" vertical="center" wrapText="1"/>
    </xf>
    <xf numFmtId="49" fontId="38" fillId="0" borderId="25" xfId="3" applyNumberFormat="1" applyFont="1" applyFill="1" applyBorder="1" applyAlignment="1">
      <alignment horizontal="center" vertical="center" wrapText="1"/>
    </xf>
    <xf numFmtId="49" fontId="38" fillId="0" borderId="27" xfId="3" applyNumberFormat="1" applyFont="1" applyFill="1" applyBorder="1" applyAlignment="1">
      <alignment horizontal="center" vertical="center" wrapText="1"/>
    </xf>
    <xf numFmtId="49" fontId="38" fillId="0" borderId="26" xfId="3" applyNumberFormat="1" applyFont="1" applyFill="1" applyBorder="1" applyAlignment="1">
      <alignment horizontal="center" vertical="center" wrapText="1"/>
    </xf>
    <xf numFmtId="49" fontId="38" fillId="0" borderId="23" xfId="3" applyNumberFormat="1" applyFont="1" applyFill="1" applyBorder="1" applyAlignment="1">
      <alignment horizontal="center" vertical="center" wrapText="1"/>
    </xf>
    <xf numFmtId="49" fontId="38" fillId="0" borderId="0" xfId="3" applyNumberFormat="1" applyFont="1" applyFill="1" applyBorder="1" applyAlignment="1">
      <alignment horizontal="center" vertical="center" wrapText="1"/>
    </xf>
    <xf numFmtId="49" fontId="38" fillId="0" borderId="29" xfId="3" applyNumberFormat="1" applyFont="1" applyFill="1" applyBorder="1" applyAlignment="1">
      <alignment horizontal="center" vertical="center" wrapText="1"/>
    </xf>
    <xf numFmtId="49" fontId="38" fillId="0" borderId="31" xfId="3" applyNumberFormat="1" applyFont="1" applyFill="1" applyBorder="1" applyAlignment="1">
      <alignment horizontal="center" vertical="center" wrapText="1"/>
    </xf>
    <xf numFmtId="49" fontId="38" fillId="0" borderId="33" xfId="3" applyNumberFormat="1" applyFont="1" applyFill="1" applyBorder="1" applyAlignment="1">
      <alignment horizontal="center" vertical="center" wrapText="1"/>
    </xf>
    <xf numFmtId="49" fontId="38" fillId="0" borderId="32" xfId="3" applyNumberFormat="1" applyFont="1" applyFill="1" applyBorder="1" applyAlignment="1">
      <alignment horizontal="center" vertical="center" wrapText="1"/>
    </xf>
    <xf numFmtId="41" fontId="32" fillId="0" borderId="24" xfId="3" applyNumberFormat="1" applyFont="1" applyBorder="1" applyAlignment="1">
      <alignment horizontal="center" vertical="center" wrapText="1"/>
    </xf>
    <xf numFmtId="41" fontId="32" fillId="0" borderId="28" xfId="3" applyNumberFormat="1" applyFont="1" applyBorder="1" applyAlignment="1">
      <alignment horizontal="center" vertical="center" wrapText="1"/>
    </xf>
    <xf numFmtId="49" fontId="32" fillId="0" borderId="24" xfId="3" applyNumberFormat="1" applyFont="1" applyBorder="1" applyAlignment="1">
      <alignment horizontal="center" vertical="center" wrapText="1"/>
    </xf>
    <xf numFmtId="49" fontId="32" fillId="0" borderId="28" xfId="3" applyNumberFormat="1" applyFont="1" applyBorder="1" applyAlignment="1">
      <alignment horizontal="center" vertical="center" wrapText="1"/>
    </xf>
    <xf numFmtId="49" fontId="32" fillId="0" borderId="30" xfId="3" applyNumberFormat="1" applyFont="1" applyBorder="1" applyAlignment="1">
      <alignment horizontal="center" vertical="center" wrapText="1"/>
    </xf>
    <xf numFmtId="41" fontId="14" fillId="0" borderId="0" xfId="3" applyNumberFormat="1" applyFont="1" applyAlignment="1">
      <alignment horizontal="center" vertical="center"/>
    </xf>
    <xf numFmtId="0" fontId="14" fillId="0" borderId="0" xfId="3" applyFont="1" applyAlignment="1">
      <alignment horizontal="center" vertical="center" shrinkToFit="1"/>
    </xf>
    <xf numFmtId="0" fontId="14" fillId="3" borderId="0" xfId="3" applyFont="1" applyFill="1" applyAlignment="1">
      <alignment horizontal="center" vertical="center"/>
    </xf>
    <xf numFmtId="0" fontId="34" fillId="2" borderId="8" xfId="3" applyFont="1" applyFill="1" applyBorder="1" applyAlignment="1">
      <alignment horizontal="center" vertical="center" wrapText="1"/>
    </xf>
    <xf numFmtId="41" fontId="34" fillId="0" borderId="8" xfId="3" applyNumberFormat="1" applyFont="1" applyBorder="1" applyAlignment="1">
      <alignment horizontal="center" vertical="center" shrinkToFit="1"/>
    </xf>
    <xf numFmtId="41" fontId="32" fillId="0" borderId="30" xfId="3" applyNumberFormat="1" applyFont="1" applyBorder="1" applyAlignment="1">
      <alignment horizontal="center" vertical="center" wrapText="1"/>
    </xf>
    <xf numFmtId="41" fontId="32" fillId="0" borderId="24" xfId="1" applyFont="1" applyBorder="1" applyAlignment="1">
      <alignment horizontal="left" vertical="center" wrapText="1"/>
    </xf>
    <xf numFmtId="41" fontId="32" fillId="0" borderId="28" xfId="1" applyFont="1" applyBorder="1" applyAlignment="1">
      <alignment horizontal="left" vertical="center" wrapText="1"/>
    </xf>
    <xf numFmtId="41" fontId="32" fillId="0" borderId="30" xfId="1" applyFont="1" applyBorder="1" applyAlignment="1">
      <alignment horizontal="left" vertical="center" wrapText="1"/>
    </xf>
    <xf numFmtId="41" fontId="32" fillId="0" borderId="28" xfId="3" quotePrefix="1" applyNumberFormat="1" applyFont="1" applyBorder="1" applyAlignment="1">
      <alignment horizontal="left" vertical="top" wrapText="1"/>
    </xf>
    <xf numFmtId="41" fontId="40" fillId="0" borderId="31" xfId="3" applyNumberFormat="1" applyFont="1" applyFill="1" applyBorder="1" applyAlignment="1">
      <alignment horizontal="left" vertical="center" wrapText="1"/>
    </xf>
    <xf numFmtId="41" fontId="40" fillId="0" borderId="32" xfId="3" applyNumberFormat="1" applyFont="1" applyFill="1" applyBorder="1" applyAlignment="1">
      <alignment horizontal="left" vertical="center" wrapText="1"/>
    </xf>
    <xf numFmtId="41" fontId="32" fillId="0" borderId="24" xfId="1" applyFont="1" applyBorder="1" applyAlignment="1">
      <alignment vertical="center" wrapText="1"/>
    </xf>
    <xf numFmtId="41" fontId="32" fillId="0" borderId="28" xfId="1" applyFont="1" applyBorder="1" applyAlignment="1">
      <alignment vertical="center" wrapText="1"/>
    </xf>
    <xf numFmtId="41" fontId="32" fillId="0" borderId="30" xfId="1" applyFont="1" applyBorder="1" applyAlignment="1">
      <alignment vertical="center" wrapText="1"/>
    </xf>
    <xf numFmtId="41" fontId="32" fillId="0" borderId="24" xfId="3" quotePrefix="1" applyNumberFormat="1" applyFont="1" applyBorder="1" applyAlignment="1">
      <alignment horizontal="left" vertical="center" wrapText="1"/>
    </xf>
    <xf numFmtId="41" fontId="32" fillId="0" borderId="28" xfId="3" quotePrefix="1" applyNumberFormat="1" applyFont="1" applyBorder="1" applyAlignment="1">
      <alignment horizontal="left" vertical="center" wrapText="1"/>
    </xf>
    <xf numFmtId="41" fontId="32" fillId="0" borderId="30" xfId="3" quotePrefix="1" applyNumberFormat="1" applyFont="1" applyBorder="1" applyAlignment="1">
      <alignment horizontal="left" vertical="center" wrapText="1"/>
    </xf>
    <xf numFmtId="41" fontId="32" fillId="0" borderId="28" xfId="3" applyNumberFormat="1" applyFont="1" applyBorder="1" applyAlignment="1">
      <alignment horizontal="left" vertical="center" wrapText="1"/>
    </xf>
    <xf numFmtId="41" fontId="32" fillId="0" borderId="30" xfId="3" applyNumberFormat="1" applyFont="1" applyBorder="1" applyAlignment="1">
      <alignment horizontal="left" vertical="center" wrapText="1"/>
    </xf>
    <xf numFmtId="41" fontId="32" fillId="0" borderId="8" xfId="3" applyNumberFormat="1" applyFont="1" applyBorder="1" applyAlignment="1">
      <alignment horizontal="center" vertical="center" wrapText="1"/>
    </xf>
    <xf numFmtId="0" fontId="64" fillId="0" borderId="25" xfId="18" applyFont="1" applyFill="1" applyBorder="1" applyAlignment="1">
      <alignment horizontal="center" vertical="center"/>
    </xf>
    <xf numFmtId="0" fontId="64" fillId="0" borderId="26" xfId="18" applyFont="1" applyFill="1" applyBorder="1" applyAlignment="1">
      <alignment horizontal="center" vertical="center"/>
    </xf>
    <xf numFmtId="0" fontId="64" fillId="0" borderId="31" xfId="18" applyFont="1" applyFill="1" applyBorder="1" applyAlignment="1">
      <alignment horizontal="center" vertical="center"/>
    </xf>
    <xf numFmtId="0" fontId="64" fillId="0" borderId="32" xfId="18" applyFont="1" applyFill="1" applyBorder="1" applyAlignment="1">
      <alignment horizontal="center" vertical="center"/>
    </xf>
    <xf numFmtId="0" fontId="28" fillId="0" borderId="8" xfId="18" applyFont="1" applyFill="1" applyBorder="1" applyAlignment="1">
      <alignment horizontal="center" vertical="center"/>
    </xf>
    <xf numFmtId="0" fontId="28" fillId="0" borderId="24" xfId="18" applyFont="1" applyFill="1" applyBorder="1" applyAlignment="1">
      <alignment horizontal="center" vertical="center"/>
    </xf>
    <xf numFmtId="0" fontId="28" fillId="0" borderId="30" xfId="18" applyFont="1" applyFill="1" applyBorder="1" applyAlignment="1">
      <alignment horizontal="center" vertical="center"/>
    </xf>
    <xf numFmtId="0" fontId="28" fillId="0" borderId="25" xfId="18" applyFont="1" applyFill="1" applyBorder="1" applyAlignment="1">
      <alignment horizontal="center" vertical="center"/>
    </xf>
    <xf numFmtId="0" fontId="28" fillId="0" borderId="27" xfId="18" applyFont="1" applyFill="1" applyBorder="1" applyAlignment="1">
      <alignment horizontal="center" vertical="center"/>
    </xf>
    <xf numFmtId="0" fontId="28" fillId="0" borderId="26" xfId="18" applyFont="1" applyFill="1" applyBorder="1" applyAlignment="1">
      <alignment horizontal="center" vertical="center"/>
    </xf>
    <xf numFmtId="0" fontId="28" fillId="0" borderId="31" xfId="18" applyFont="1" applyFill="1" applyBorder="1" applyAlignment="1">
      <alignment horizontal="center" vertical="center"/>
    </xf>
    <xf numFmtId="0" fontId="28" fillId="0" borderId="33" xfId="18" applyFont="1" applyFill="1" applyBorder="1" applyAlignment="1">
      <alignment horizontal="center" vertical="center"/>
    </xf>
    <xf numFmtId="0" fontId="28" fillId="0" borderId="32" xfId="18" applyFont="1" applyFill="1" applyBorder="1" applyAlignment="1">
      <alignment horizontal="center" vertical="center"/>
    </xf>
    <xf numFmtId="0" fontId="51" fillId="0" borderId="24" xfId="18" applyFont="1" applyFill="1" applyBorder="1" applyAlignment="1">
      <alignment horizontal="center" vertical="center"/>
    </xf>
    <xf numFmtId="0" fontId="51" fillId="0" borderId="30" xfId="18" applyFont="1" applyFill="1" applyBorder="1" applyAlignment="1">
      <alignment horizontal="center" vertical="center"/>
    </xf>
    <xf numFmtId="0" fontId="28" fillId="0" borderId="35" xfId="18" applyFont="1" applyFill="1" applyBorder="1" applyAlignment="1">
      <alignment horizontal="center" vertical="center"/>
    </xf>
    <xf numFmtId="0" fontId="28" fillId="0" borderId="7" xfId="18" applyFont="1" applyFill="1" applyBorder="1" applyAlignment="1">
      <alignment horizontal="center" vertical="center"/>
    </xf>
    <xf numFmtId="0" fontId="69" fillId="0" borderId="8" xfId="18" applyFont="1" applyFill="1" applyBorder="1" applyAlignment="1">
      <alignment horizontal="center" vertical="center" wrapText="1"/>
    </xf>
    <xf numFmtId="182" fontId="28" fillId="0" borderId="8" xfId="18" applyNumberFormat="1" applyFont="1" applyFill="1" applyBorder="1" applyAlignment="1">
      <alignment horizontal="center" vertical="center"/>
    </xf>
    <xf numFmtId="0" fontId="51" fillId="0" borderId="28" xfId="18" applyFont="1" applyFill="1" applyBorder="1" applyAlignment="1">
      <alignment horizontal="center" vertical="center"/>
    </xf>
    <xf numFmtId="0" fontId="28" fillId="5" borderId="8" xfId="18" applyFont="1" applyFill="1" applyBorder="1" applyAlignment="1">
      <alignment horizontal="center" vertical="center"/>
    </xf>
    <xf numFmtId="0" fontId="28" fillId="5" borderId="24" xfId="18" applyFont="1" applyFill="1" applyBorder="1" applyAlignment="1">
      <alignment horizontal="center" vertical="center"/>
    </xf>
    <xf numFmtId="0" fontId="28" fillId="5" borderId="30" xfId="18" applyFont="1" applyFill="1" applyBorder="1" applyAlignment="1">
      <alignment horizontal="center" vertical="center"/>
    </xf>
    <xf numFmtId="0" fontId="28" fillId="5" borderId="25" xfId="18" applyFont="1" applyFill="1" applyBorder="1" applyAlignment="1">
      <alignment horizontal="center" vertical="center"/>
    </xf>
    <xf numFmtId="0" fontId="28" fillId="5" borderId="27" xfId="18" applyFont="1" applyFill="1" applyBorder="1" applyAlignment="1">
      <alignment horizontal="center" vertical="center"/>
    </xf>
    <xf numFmtId="0" fontId="28" fillId="5" borderId="26" xfId="18" applyFont="1" applyFill="1" applyBorder="1" applyAlignment="1">
      <alignment horizontal="center" vertical="center"/>
    </xf>
    <xf numFmtId="0" fontId="28" fillId="5" borderId="31" xfId="18" applyFont="1" applyFill="1" applyBorder="1" applyAlignment="1">
      <alignment horizontal="center" vertical="center"/>
    </xf>
    <xf numFmtId="0" fontId="28" fillId="5" borderId="33" xfId="18" applyFont="1" applyFill="1" applyBorder="1" applyAlignment="1">
      <alignment horizontal="center" vertical="center"/>
    </xf>
    <xf numFmtId="0" fontId="28" fillId="5" borderId="32" xfId="18" applyFont="1" applyFill="1" applyBorder="1" applyAlignment="1">
      <alignment horizontal="center" vertical="center"/>
    </xf>
    <xf numFmtId="0" fontId="51" fillId="5" borderId="24" xfId="18" applyFont="1" applyFill="1" applyBorder="1" applyAlignment="1">
      <alignment horizontal="center" vertical="center"/>
    </xf>
    <xf numFmtId="0" fontId="51" fillId="5" borderId="30" xfId="18" applyFont="1" applyFill="1" applyBorder="1" applyAlignment="1">
      <alignment horizontal="center" vertical="center"/>
    </xf>
    <xf numFmtId="0" fontId="28" fillId="5" borderId="35" xfId="18" applyFont="1" applyFill="1" applyBorder="1" applyAlignment="1">
      <alignment horizontal="center" vertical="center"/>
    </xf>
    <xf numFmtId="0" fontId="28" fillId="5" borderId="7" xfId="18" applyFont="1" applyFill="1" applyBorder="1" applyAlignment="1">
      <alignment horizontal="center" vertical="center"/>
    </xf>
    <xf numFmtId="0" fontId="64" fillId="5" borderId="25" xfId="18" applyFont="1" applyFill="1" applyBorder="1" applyAlignment="1">
      <alignment horizontal="center" vertical="center"/>
    </xf>
    <xf numFmtId="0" fontId="64" fillId="5" borderId="26" xfId="18" applyFont="1" applyFill="1" applyBorder="1" applyAlignment="1">
      <alignment horizontal="center" vertical="center"/>
    </xf>
    <xf numFmtId="0" fontId="64" fillId="5" borderId="31" xfId="18" applyFont="1" applyFill="1" applyBorder="1" applyAlignment="1">
      <alignment horizontal="center" vertical="center"/>
    </xf>
    <xf numFmtId="0" fontId="64" fillId="5" borderId="32" xfId="18" applyFont="1" applyFill="1" applyBorder="1" applyAlignment="1">
      <alignment horizontal="center" vertical="center"/>
    </xf>
    <xf numFmtId="0" fontId="69" fillId="5" borderId="8" xfId="18" applyFont="1" applyFill="1" applyBorder="1" applyAlignment="1">
      <alignment horizontal="center" vertical="center" wrapText="1"/>
    </xf>
    <xf numFmtId="182" fontId="28" fillId="5" borderId="8" xfId="18" applyNumberFormat="1" applyFont="1" applyFill="1" applyBorder="1" applyAlignment="1">
      <alignment horizontal="center" vertical="center"/>
    </xf>
    <xf numFmtId="0" fontId="51" fillId="5" borderId="28" xfId="18" applyFont="1" applyFill="1" applyBorder="1" applyAlignment="1">
      <alignment horizontal="center" vertical="center"/>
    </xf>
    <xf numFmtId="0" fontId="64" fillId="0" borderId="24" xfId="18" applyFont="1" applyFill="1" applyBorder="1" applyAlignment="1">
      <alignment horizontal="center" vertical="center"/>
    </xf>
    <xf numFmtId="0" fontId="64" fillId="0" borderId="30" xfId="18" applyFont="1" applyFill="1" applyBorder="1" applyAlignment="1">
      <alignment horizontal="center" vertical="center"/>
    </xf>
    <xf numFmtId="0" fontId="28" fillId="0" borderId="36" xfId="18" applyFont="1" applyFill="1" applyBorder="1" applyAlignment="1">
      <alignment horizontal="center" vertical="center"/>
    </xf>
    <xf numFmtId="0" fontId="64" fillId="0" borderId="8" xfId="18" applyFont="1" applyFill="1" applyBorder="1" applyAlignment="1">
      <alignment horizontal="center" vertical="center" wrapText="1"/>
    </xf>
    <xf numFmtId="0" fontId="28" fillId="0" borderId="28" xfId="18" applyFont="1" applyFill="1" applyBorder="1" applyAlignment="1">
      <alignment horizontal="center" vertical="center"/>
    </xf>
    <xf numFmtId="0" fontId="28" fillId="0" borderId="24" xfId="18" applyFont="1" applyFill="1" applyBorder="1" applyAlignment="1">
      <alignment horizontal="center" vertical="center" wrapText="1"/>
    </xf>
    <xf numFmtId="182" fontId="28" fillId="0" borderId="24" xfId="18" applyNumberFormat="1" applyFont="1" applyFill="1" applyBorder="1" applyAlignment="1">
      <alignment horizontal="center" vertical="center"/>
    </xf>
    <xf numFmtId="182" fontId="28" fillId="0" borderId="28" xfId="18" applyNumberFormat="1" applyFont="1" applyFill="1" applyBorder="1" applyAlignment="1">
      <alignment horizontal="center" vertical="center"/>
    </xf>
    <xf numFmtId="182" fontId="28" fillId="0" borderId="30" xfId="18" applyNumberFormat="1" applyFont="1" applyFill="1" applyBorder="1" applyAlignment="1">
      <alignment horizontal="center" vertical="center"/>
    </xf>
    <xf numFmtId="0" fontId="28" fillId="0" borderId="8" xfId="18" applyFont="1" applyFill="1" applyBorder="1" applyAlignment="1">
      <alignment horizontal="center" vertical="center" wrapText="1"/>
    </xf>
    <xf numFmtId="0" fontId="64" fillId="0" borderId="28" xfId="18" applyFont="1" applyFill="1" applyBorder="1" applyAlignment="1">
      <alignment horizontal="center" vertical="center"/>
    </xf>
    <xf numFmtId="0" fontId="64" fillId="0" borderId="24" xfId="18" applyFont="1" applyFill="1" applyBorder="1" applyAlignment="1">
      <alignment horizontal="center" vertical="center" wrapText="1"/>
    </xf>
    <xf numFmtId="0" fontId="64" fillId="0" borderId="28" xfId="18" applyFont="1" applyFill="1" applyBorder="1" applyAlignment="1">
      <alignment horizontal="center" vertical="center" wrapText="1"/>
    </xf>
    <xf numFmtId="0" fontId="64" fillId="0" borderId="30" xfId="18" applyFont="1" applyFill="1" applyBorder="1" applyAlignment="1">
      <alignment horizontal="center" vertical="center" wrapText="1"/>
    </xf>
    <xf numFmtId="0" fontId="31" fillId="0" borderId="0" xfId="18" applyFont="1" applyFill="1" applyAlignment="1">
      <alignment horizontal="center" vertical="center"/>
    </xf>
    <xf numFmtId="14" fontId="28" fillId="0" borderId="8" xfId="18" applyNumberFormat="1" applyFont="1" applyFill="1" applyBorder="1" applyAlignment="1">
      <alignment horizontal="center" vertical="center"/>
    </xf>
    <xf numFmtId="0" fontId="51" fillId="0" borderId="8" xfId="18" applyFont="1" applyFill="1" applyBorder="1" applyAlignment="1">
      <alignment horizontal="center" vertical="center"/>
    </xf>
    <xf numFmtId="41" fontId="37" fillId="0" borderId="24" xfId="0" applyNumberFormat="1" applyFont="1" applyFill="1" applyBorder="1" applyAlignment="1">
      <alignment horizontal="center" vertical="center" wrapText="1"/>
    </xf>
    <xf numFmtId="41" fontId="37" fillId="0" borderId="28" xfId="0" applyNumberFormat="1" applyFont="1" applyFill="1" applyBorder="1" applyAlignment="1">
      <alignment horizontal="center" vertical="center" wrapText="1"/>
    </xf>
    <xf numFmtId="41" fontId="37" fillId="0" borderId="30" xfId="0" applyNumberFormat="1" applyFont="1" applyFill="1" applyBorder="1" applyAlignment="1">
      <alignment horizontal="center" vertical="center" wrapText="1"/>
    </xf>
    <xf numFmtId="41" fontId="37" fillId="0" borderId="8" xfId="0" applyNumberFormat="1" applyFont="1" applyFill="1" applyBorder="1" applyAlignment="1">
      <alignment horizontal="center" vertical="center" wrapText="1"/>
    </xf>
    <xf numFmtId="41" fontId="47" fillId="0" borderId="8" xfId="0" applyNumberFormat="1" applyFont="1" applyFill="1" applyBorder="1" applyAlignment="1">
      <alignment horizontal="center" vertical="center" wrapText="1"/>
    </xf>
    <xf numFmtId="41" fontId="47" fillId="0" borderId="24" xfId="0" applyNumberFormat="1" applyFont="1" applyFill="1" applyBorder="1" applyAlignment="1">
      <alignment horizontal="left" vertical="top" wrapText="1"/>
    </xf>
    <xf numFmtId="41" fontId="47" fillId="0" borderId="28" xfId="0" applyNumberFormat="1" applyFont="1" applyFill="1" applyBorder="1" applyAlignment="1">
      <alignment horizontal="left" vertical="top" wrapText="1"/>
    </xf>
    <xf numFmtId="41" fontId="47" fillId="0" borderId="30" xfId="0" applyNumberFormat="1" applyFont="1" applyFill="1" applyBorder="1" applyAlignment="1">
      <alignment horizontal="left" vertical="top" wrapText="1"/>
    </xf>
    <xf numFmtId="41" fontId="37" fillId="0" borderId="24" xfId="3" applyNumberFormat="1" applyFont="1" applyFill="1" applyBorder="1" applyAlignment="1">
      <alignment horizontal="left" vertical="center" wrapText="1" shrinkToFit="1"/>
    </xf>
    <xf numFmtId="41" fontId="37" fillId="0" borderId="28" xfId="3" applyNumberFormat="1" applyFont="1" applyFill="1" applyBorder="1" applyAlignment="1">
      <alignment horizontal="left" vertical="center" shrinkToFit="1"/>
    </xf>
    <xf numFmtId="41" fontId="37" fillId="0" borderId="30" xfId="3" applyNumberFormat="1" applyFont="1" applyFill="1" applyBorder="1" applyAlignment="1">
      <alignment horizontal="left" vertical="center" shrinkToFit="1"/>
    </xf>
    <xf numFmtId="41" fontId="37" fillId="0" borderId="25" xfId="0" applyNumberFormat="1" applyFont="1" applyFill="1" applyBorder="1" applyAlignment="1">
      <alignment horizontal="center" vertical="center" wrapText="1"/>
    </xf>
    <xf numFmtId="41" fontId="37" fillId="0" borderId="27" xfId="0" applyNumberFormat="1" applyFont="1" applyFill="1" applyBorder="1" applyAlignment="1">
      <alignment horizontal="center" vertical="center" wrapText="1"/>
    </xf>
    <xf numFmtId="41" fontId="37" fillId="0" borderId="26" xfId="0" applyNumberFormat="1" applyFont="1" applyFill="1" applyBorder="1" applyAlignment="1">
      <alignment horizontal="center" vertical="center" wrapText="1"/>
    </xf>
    <xf numFmtId="41" fontId="37" fillId="0" borderId="23" xfId="0" applyNumberFormat="1" applyFont="1" applyFill="1" applyBorder="1" applyAlignment="1">
      <alignment horizontal="center" vertical="center" wrapText="1"/>
    </xf>
    <xf numFmtId="41" fontId="37" fillId="0" borderId="0" xfId="0" applyNumberFormat="1" applyFont="1" applyFill="1" applyBorder="1" applyAlignment="1">
      <alignment horizontal="center" vertical="center" wrapText="1"/>
    </xf>
    <xf numFmtId="41" fontId="37" fillId="0" borderId="29" xfId="0" applyNumberFormat="1" applyFont="1" applyFill="1" applyBorder="1" applyAlignment="1">
      <alignment horizontal="center" vertical="center" wrapText="1"/>
    </xf>
    <xf numFmtId="41" fontId="37" fillId="0" borderId="31" xfId="0" applyNumberFormat="1" applyFont="1" applyFill="1" applyBorder="1" applyAlignment="1">
      <alignment horizontal="center" vertical="center" wrapText="1"/>
    </xf>
    <xf numFmtId="41" fontId="37" fillId="0" borderId="33" xfId="0" applyNumberFormat="1" applyFont="1" applyFill="1" applyBorder="1" applyAlignment="1">
      <alignment horizontal="center" vertical="center" wrapText="1"/>
    </xf>
    <xf numFmtId="41" fontId="37" fillId="0" borderId="32" xfId="0" applyNumberFormat="1" applyFont="1" applyFill="1" applyBorder="1" applyAlignment="1">
      <alignment horizontal="center" vertical="center" wrapText="1"/>
    </xf>
    <xf numFmtId="41" fontId="47" fillId="0" borderId="24" xfId="0" applyNumberFormat="1" applyFont="1" applyFill="1" applyBorder="1" applyAlignment="1">
      <alignment horizontal="center" vertical="center" wrapText="1"/>
    </xf>
    <xf numFmtId="41" fontId="47" fillId="0" borderId="28" xfId="0" applyNumberFormat="1" applyFont="1" applyFill="1" applyBorder="1" applyAlignment="1">
      <alignment horizontal="center" vertical="center" wrapText="1"/>
    </xf>
    <xf numFmtId="41" fontId="47" fillId="0" borderId="30" xfId="0" applyNumberFormat="1" applyFont="1" applyFill="1" applyBorder="1" applyAlignment="1">
      <alignment horizontal="center" vertical="center" wrapText="1"/>
    </xf>
    <xf numFmtId="41" fontId="37" fillId="0" borderId="24" xfId="0" applyNumberFormat="1" applyFont="1" applyFill="1" applyBorder="1" applyAlignment="1">
      <alignment vertical="center" wrapText="1"/>
    </xf>
    <xf numFmtId="41" fontId="37" fillId="0" borderId="28" xfId="0" applyNumberFormat="1" applyFont="1" applyFill="1" applyBorder="1" applyAlignment="1">
      <alignment vertical="center" wrapText="1"/>
    </xf>
    <xf numFmtId="41" fontId="37" fillId="0" borderId="30" xfId="0" applyNumberFormat="1" applyFont="1" applyFill="1" applyBorder="1" applyAlignment="1">
      <alignment vertical="center" wrapText="1"/>
    </xf>
    <xf numFmtId="41" fontId="47" fillId="0" borderId="24" xfId="0" applyNumberFormat="1" applyFont="1" applyFill="1" applyBorder="1" applyAlignment="1">
      <alignment vertical="center" wrapText="1"/>
    </xf>
    <xf numFmtId="41" fontId="47" fillId="0" borderId="28" xfId="0" applyNumberFormat="1" applyFont="1" applyFill="1" applyBorder="1" applyAlignment="1">
      <alignment vertical="center" wrapText="1"/>
    </xf>
    <xf numFmtId="41" fontId="47" fillId="0" borderId="30" xfId="0" applyNumberFormat="1" applyFont="1" applyFill="1" applyBorder="1" applyAlignment="1">
      <alignment vertical="center" wrapText="1"/>
    </xf>
    <xf numFmtId="41" fontId="47" fillId="0" borderId="8" xfId="0" applyNumberFormat="1" applyFont="1" applyFill="1" applyBorder="1" applyAlignment="1">
      <alignment horizontal="center" wrapText="1"/>
    </xf>
    <xf numFmtId="41" fontId="47" fillId="0" borderId="8" xfId="0" applyNumberFormat="1" applyFont="1" applyFill="1" applyBorder="1" applyAlignment="1">
      <alignment horizontal="left" vertical="top" wrapText="1"/>
    </xf>
    <xf numFmtId="41" fontId="47" fillId="0" borderId="8" xfId="0" applyNumberFormat="1" applyFont="1" applyFill="1" applyBorder="1" applyAlignment="1">
      <alignment horizontal="center" vertical="top" wrapText="1"/>
    </xf>
    <xf numFmtId="41" fontId="47" fillId="5" borderId="28" xfId="0" applyNumberFormat="1" applyFont="1" applyFill="1" applyBorder="1" applyAlignment="1">
      <alignment horizontal="left" vertical="top" wrapText="1"/>
    </xf>
    <xf numFmtId="41" fontId="47" fillId="5" borderId="30" xfId="0" applyNumberFormat="1" applyFont="1" applyFill="1" applyBorder="1" applyAlignment="1">
      <alignment horizontal="left" vertical="top" wrapText="1"/>
    </xf>
    <xf numFmtId="41" fontId="47" fillId="0" borderId="28" xfId="0" applyNumberFormat="1" applyFont="1" applyFill="1" applyBorder="1" applyAlignment="1">
      <alignment horizontal="center" vertical="top" wrapText="1"/>
    </xf>
    <xf numFmtId="41" fontId="47" fillId="0" borderId="30" xfId="0" applyNumberFormat="1" applyFont="1" applyFill="1" applyBorder="1" applyAlignment="1">
      <alignment horizontal="center" vertical="top" wrapText="1"/>
    </xf>
    <xf numFmtId="0" fontId="47" fillId="0" borderId="24" xfId="0" applyNumberFormat="1" applyFont="1" applyFill="1" applyBorder="1" applyAlignment="1">
      <alignment horizontal="left" vertical="top" wrapText="1"/>
    </xf>
    <xf numFmtId="0" fontId="47" fillId="0" borderId="28" xfId="0" applyNumberFormat="1" applyFont="1" applyFill="1" applyBorder="1" applyAlignment="1">
      <alignment horizontal="left" vertical="top" wrapText="1"/>
    </xf>
    <xf numFmtId="0" fontId="47" fillId="0" borderId="30" xfId="0" applyNumberFormat="1" applyFont="1" applyFill="1" applyBorder="1" applyAlignment="1">
      <alignment horizontal="left" vertical="top" wrapText="1"/>
    </xf>
    <xf numFmtId="41" fontId="47" fillId="0" borderId="30" xfId="0" applyNumberFormat="1" applyFont="1" applyFill="1" applyBorder="1" applyAlignment="1">
      <alignment horizontal="left" vertical="center" wrapText="1"/>
    </xf>
    <xf numFmtId="41" fontId="47" fillId="0" borderId="8" xfId="0" applyNumberFormat="1" applyFont="1" applyFill="1" applyBorder="1" applyAlignment="1">
      <alignment horizontal="left" vertical="center" wrapText="1"/>
    </xf>
    <xf numFmtId="41" fontId="47" fillId="0" borderId="24" xfId="0" applyNumberFormat="1" applyFont="1" applyFill="1" applyBorder="1" applyAlignment="1">
      <alignment horizontal="left" vertical="center" wrapText="1"/>
    </xf>
    <xf numFmtId="41" fontId="47" fillId="0" borderId="28" xfId="0" applyNumberFormat="1" applyFont="1" applyFill="1" applyBorder="1" applyAlignment="1">
      <alignment horizontal="left" vertical="center" wrapText="1"/>
    </xf>
    <xf numFmtId="41" fontId="80" fillId="0" borderId="24" xfId="0" applyNumberFormat="1" applyFont="1" applyFill="1" applyBorder="1" applyAlignment="1">
      <alignment horizontal="center" vertical="center" wrapText="1"/>
    </xf>
    <xf numFmtId="41" fontId="80" fillId="0" borderId="28" xfId="0" applyNumberFormat="1" applyFont="1" applyFill="1" applyBorder="1" applyAlignment="1">
      <alignment horizontal="center" vertical="center" wrapText="1"/>
    </xf>
    <xf numFmtId="41" fontId="80" fillId="0" borderId="8" xfId="0" applyNumberFormat="1" applyFont="1" applyFill="1" applyBorder="1" applyAlignment="1">
      <alignment horizontal="center" vertical="center" wrapText="1"/>
    </xf>
    <xf numFmtId="0" fontId="47" fillId="0" borderId="24" xfId="0" applyNumberFormat="1" applyFont="1" applyFill="1" applyBorder="1" applyAlignment="1">
      <alignment horizontal="left" vertical="center" wrapText="1"/>
    </xf>
    <xf numFmtId="0" fontId="47" fillId="0" borderId="28" xfId="0" applyNumberFormat="1" applyFont="1" applyFill="1" applyBorder="1" applyAlignment="1">
      <alignment horizontal="left" vertical="center" wrapText="1"/>
    </xf>
    <xf numFmtId="41" fontId="80" fillId="0" borderId="24" xfId="0" applyNumberFormat="1" applyFont="1" applyFill="1" applyBorder="1" applyAlignment="1">
      <alignment vertical="center" wrapText="1"/>
    </xf>
    <xf numFmtId="41" fontId="80" fillId="0" borderId="28" xfId="0" applyNumberFormat="1" applyFont="1" applyFill="1" applyBorder="1" applyAlignment="1">
      <alignment vertical="center" wrapText="1"/>
    </xf>
    <xf numFmtId="41" fontId="80" fillId="0" borderId="30" xfId="0" applyNumberFormat="1" applyFont="1" applyFill="1" applyBorder="1" applyAlignment="1">
      <alignment vertical="center" wrapText="1"/>
    </xf>
    <xf numFmtId="49" fontId="47" fillId="0" borderId="28" xfId="0" applyNumberFormat="1" applyFont="1" applyFill="1" applyBorder="1" applyAlignment="1">
      <alignment horizontal="left" vertical="top" wrapText="1"/>
    </xf>
    <xf numFmtId="49" fontId="47" fillId="0" borderId="30" xfId="0" applyNumberFormat="1" applyFont="1" applyFill="1" applyBorder="1" applyAlignment="1">
      <alignment horizontal="left" vertical="top" wrapText="1"/>
    </xf>
    <xf numFmtId="0" fontId="47" fillId="0" borderId="30" xfId="0" applyNumberFormat="1" applyFont="1" applyFill="1" applyBorder="1" applyAlignment="1">
      <alignment horizontal="left" vertical="center" wrapText="1"/>
    </xf>
    <xf numFmtId="41" fontId="37" fillId="0" borderId="24" xfId="11" applyNumberFormat="1" applyFont="1" applyBorder="1" applyAlignment="1">
      <alignment horizontal="center" vertical="center" wrapText="1"/>
    </xf>
    <xf numFmtId="41" fontId="37" fillId="0" borderId="28" xfId="11" applyNumberFormat="1" applyFont="1" applyBorder="1" applyAlignment="1">
      <alignment horizontal="center" vertical="center" wrapText="1"/>
    </xf>
    <xf numFmtId="41" fontId="37" fillId="0" borderId="30" xfId="11" applyNumberFormat="1" applyFont="1" applyBorder="1" applyAlignment="1">
      <alignment horizontal="center" vertical="center" wrapText="1"/>
    </xf>
    <xf numFmtId="41" fontId="37" fillId="0" borderId="24" xfId="11" applyNumberFormat="1" applyFont="1" applyBorder="1" applyAlignment="1">
      <alignment vertical="center" wrapText="1"/>
    </xf>
    <xf numFmtId="41" fontId="37" fillId="0" borderId="28" xfId="11" applyNumberFormat="1" applyFont="1" applyBorder="1" applyAlignment="1">
      <alignment vertical="center" wrapText="1"/>
    </xf>
    <xf numFmtId="41" fontId="37" fillId="0" borderId="30" xfId="11" applyNumberFormat="1" applyFont="1" applyBorder="1" applyAlignment="1">
      <alignment vertical="center" wrapText="1"/>
    </xf>
    <xf numFmtId="41" fontId="37" fillId="5" borderId="24" xfId="0" applyNumberFormat="1" applyFont="1" applyFill="1" applyBorder="1" applyAlignment="1">
      <alignment horizontal="center" vertical="center" wrapText="1"/>
    </xf>
    <xf numFmtId="41" fontId="37" fillId="5" borderId="28" xfId="0" applyNumberFormat="1" applyFont="1" applyFill="1" applyBorder="1" applyAlignment="1">
      <alignment horizontal="center" vertical="center" wrapText="1"/>
    </xf>
    <xf numFmtId="41" fontId="37" fillId="5" borderId="30" xfId="0" applyNumberFormat="1" applyFont="1" applyFill="1" applyBorder="1" applyAlignment="1">
      <alignment horizontal="center" vertical="center" wrapText="1"/>
    </xf>
    <xf numFmtId="41" fontId="47" fillId="0" borderId="24" xfId="11" applyNumberFormat="1" applyFont="1" applyBorder="1" applyAlignment="1">
      <alignment horizontal="center" vertical="center" wrapText="1"/>
    </xf>
    <xf numFmtId="41" fontId="47" fillId="0" borderId="28" xfId="11" applyNumberFormat="1" applyFont="1" applyBorder="1" applyAlignment="1">
      <alignment horizontal="center" vertical="center" wrapText="1"/>
    </xf>
    <xf numFmtId="41" fontId="47" fillId="0" borderId="30" xfId="11" applyNumberFormat="1" applyFont="1" applyBorder="1" applyAlignment="1">
      <alignment horizontal="center" vertical="center" wrapText="1"/>
    </xf>
    <xf numFmtId="41" fontId="47" fillId="0" borderId="28" xfId="11" applyNumberFormat="1" applyFont="1" applyBorder="1" applyAlignment="1">
      <alignment horizontal="left" vertical="center" wrapText="1"/>
    </xf>
    <xf numFmtId="41" fontId="47" fillId="0" borderId="30" xfId="11" applyNumberFormat="1" applyFont="1" applyBorder="1" applyAlignment="1">
      <alignment horizontal="left" vertical="center" wrapText="1"/>
    </xf>
    <xf numFmtId="41" fontId="37" fillId="0" borderId="25" xfId="11" applyNumberFormat="1" applyFont="1" applyBorder="1" applyAlignment="1">
      <alignment horizontal="center" vertical="center" wrapText="1"/>
    </xf>
    <xf numFmtId="41" fontId="37" fillId="0" borderId="27" xfId="11" applyNumberFormat="1" applyFont="1" applyBorder="1" applyAlignment="1">
      <alignment horizontal="center" vertical="center" wrapText="1"/>
    </xf>
    <xf numFmtId="41" fontId="37" fillId="0" borderId="26" xfId="11" applyNumberFormat="1" applyFont="1" applyBorder="1" applyAlignment="1">
      <alignment horizontal="center" vertical="center" wrapText="1"/>
    </xf>
    <xf numFmtId="41" fontId="37" fillId="0" borderId="23" xfId="11" applyNumberFormat="1" applyFont="1" applyBorder="1" applyAlignment="1">
      <alignment horizontal="center" vertical="center" wrapText="1"/>
    </xf>
    <xf numFmtId="41" fontId="37" fillId="0" borderId="0" xfId="11" applyNumberFormat="1" applyFont="1" applyAlignment="1">
      <alignment horizontal="center" vertical="center" wrapText="1"/>
    </xf>
    <xf numFmtId="41" fontId="37" fillId="0" borderId="29" xfId="11" applyNumberFormat="1" applyFont="1" applyBorder="1" applyAlignment="1">
      <alignment horizontal="center" vertical="center" wrapText="1"/>
    </xf>
    <xf numFmtId="41" fontId="37" fillId="0" borderId="31" xfId="11" applyNumberFormat="1" applyFont="1" applyBorder="1" applyAlignment="1">
      <alignment horizontal="center" vertical="center" wrapText="1"/>
    </xf>
    <xf numFmtId="41" fontId="37" fillId="0" borderId="33" xfId="11" applyNumberFormat="1" applyFont="1" applyBorder="1" applyAlignment="1">
      <alignment horizontal="center" vertical="center" wrapText="1"/>
    </xf>
    <xf numFmtId="41" fontId="37" fillId="0" borderId="32" xfId="11" applyNumberFormat="1" applyFont="1" applyBorder="1" applyAlignment="1">
      <alignment horizontal="center" vertical="center" wrapText="1"/>
    </xf>
    <xf numFmtId="41" fontId="47" fillId="0" borderId="24" xfId="11" applyNumberFormat="1" applyFont="1" applyBorder="1" applyAlignment="1">
      <alignment horizontal="left" vertical="top" wrapText="1"/>
    </xf>
    <xf numFmtId="41" fontId="47" fillId="0" borderId="28" xfId="11" applyNumberFormat="1" applyFont="1" applyBorder="1" applyAlignment="1">
      <alignment horizontal="left" vertical="top" wrapText="1"/>
    </xf>
    <xf numFmtId="41" fontId="47" fillId="0" borderId="30" xfId="11" applyNumberFormat="1" applyFont="1" applyBorder="1" applyAlignment="1">
      <alignment horizontal="left" vertical="top" wrapText="1"/>
    </xf>
    <xf numFmtId="0" fontId="47" fillId="0" borderId="8" xfId="0" applyNumberFormat="1" applyFont="1" applyFill="1" applyBorder="1" applyAlignment="1">
      <alignment horizontal="left" vertical="top" wrapText="1"/>
    </xf>
    <xf numFmtId="41" fontId="47" fillId="0" borderId="24" xfId="0" applyNumberFormat="1" applyFont="1" applyFill="1" applyBorder="1" applyAlignment="1">
      <alignment horizontal="center" vertical="top" wrapText="1"/>
    </xf>
    <xf numFmtId="41" fontId="75" fillId="0" borderId="28" xfId="0" applyNumberFormat="1" applyFont="1" applyFill="1" applyBorder="1" applyAlignment="1">
      <alignment horizontal="left" vertical="top" wrapText="1"/>
    </xf>
    <xf numFmtId="0" fontId="77" fillId="0" borderId="28" xfId="0" applyFont="1" applyFill="1" applyBorder="1" applyAlignment="1">
      <alignment horizontal="left" vertical="top"/>
    </xf>
    <xf numFmtId="0" fontId="77" fillId="0" borderId="30" xfId="0" applyFont="1" applyFill="1" applyBorder="1" applyAlignment="1">
      <alignment horizontal="left" vertical="top"/>
    </xf>
    <xf numFmtId="179" fontId="76" fillId="0" borderId="25" xfId="0" applyNumberFormat="1" applyFont="1" applyFill="1" applyBorder="1" applyAlignment="1">
      <alignment horizontal="center" vertical="center"/>
    </xf>
    <xf numFmtId="0" fontId="77" fillId="0" borderId="27" xfId="0" applyFont="1" applyFill="1" applyBorder="1">
      <alignment vertical="center"/>
    </xf>
    <xf numFmtId="0" fontId="77" fillId="0" borderId="26" xfId="0" applyFont="1" applyFill="1" applyBorder="1">
      <alignment vertical="center"/>
    </xf>
    <xf numFmtId="0" fontId="77" fillId="0" borderId="23" xfId="0" applyFont="1" applyFill="1" applyBorder="1">
      <alignment vertical="center"/>
    </xf>
    <xf numFmtId="0" fontId="77" fillId="0" borderId="0" xfId="0" applyFont="1" applyFill="1">
      <alignment vertical="center"/>
    </xf>
    <xf numFmtId="0" fontId="77" fillId="0" borderId="29" xfId="0" applyFont="1" applyFill="1" applyBorder="1">
      <alignment vertical="center"/>
    </xf>
    <xf numFmtId="0" fontId="77" fillId="0" borderId="31" xfId="0" applyFont="1" applyFill="1" applyBorder="1">
      <alignment vertical="center"/>
    </xf>
    <xf numFmtId="0" fontId="77" fillId="0" borderId="33" xfId="0" applyFont="1" applyFill="1" applyBorder="1">
      <alignment vertical="center"/>
    </xf>
    <xf numFmtId="0" fontId="77" fillId="0" borderId="32" xfId="0" applyFont="1" applyFill="1" applyBorder="1">
      <alignment vertical="center"/>
    </xf>
    <xf numFmtId="41" fontId="39" fillId="0" borderId="24" xfId="0" applyNumberFormat="1" applyFont="1" applyFill="1" applyBorder="1" applyAlignment="1">
      <alignment vertical="center" wrapText="1"/>
    </xf>
    <xf numFmtId="0" fontId="77" fillId="0" borderId="28" xfId="0" applyFont="1" applyFill="1" applyBorder="1">
      <alignment vertical="center"/>
    </xf>
    <xf numFmtId="0" fontId="77" fillId="0" borderId="30" xfId="0" applyFont="1" applyFill="1" applyBorder="1">
      <alignment vertical="center"/>
    </xf>
    <xf numFmtId="41" fontId="75" fillId="0" borderId="24" xfId="0" applyNumberFormat="1" applyFont="1" applyFill="1" applyBorder="1" applyAlignment="1">
      <alignment horizontal="left" vertical="top" wrapText="1"/>
    </xf>
    <xf numFmtId="179" fontId="31" fillId="0" borderId="0" xfId="0" applyNumberFormat="1" applyFont="1" applyFill="1" applyAlignment="1">
      <alignment horizontal="center" vertical="center"/>
    </xf>
    <xf numFmtId="0" fontId="0" fillId="0" borderId="0" xfId="0" applyFill="1">
      <alignment vertical="center"/>
    </xf>
    <xf numFmtId="0" fontId="0" fillId="0" borderId="28" xfId="0" applyBorder="1" applyAlignment="1">
      <alignment horizontal="left" vertical="center" wrapText="1"/>
    </xf>
    <xf numFmtId="0" fontId="47" fillId="0" borderId="30" xfId="0" applyNumberFormat="1" applyFont="1" applyFill="1" applyBorder="1" applyAlignment="1">
      <alignment horizontal="center" vertical="top" wrapText="1"/>
    </xf>
    <xf numFmtId="0" fontId="47" fillId="0" borderId="8" xfId="0" applyNumberFormat="1" applyFont="1" applyFill="1" applyBorder="1" applyAlignment="1">
      <alignment horizontal="center" vertical="top" wrapText="1"/>
    </xf>
    <xf numFmtId="49" fontId="47" fillId="0" borderId="24" xfId="0" applyNumberFormat="1" applyFont="1" applyFill="1" applyBorder="1" applyAlignment="1">
      <alignment horizontal="center" vertical="top" wrapText="1"/>
    </xf>
    <xf numFmtId="49" fontId="47" fillId="0" borderId="28" xfId="0" applyNumberFormat="1" applyFont="1" applyFill="1" applyBorder="1" applyAlignment="1">
      <alignment horizontal="center" vertical="top" wrapText="1"/>
    </xf>
    <xf numFmtId="49" fontId="47" fillId="0" borderId="30" xfId="0" applyNumberFormat="1" applyFont="1" applyFill="1" applyBorder="1" applyAlignment="1">
      <alignment horizontal="center" vertical="top" wrapText="1"/>
    </xf>
    <xf numFmtId="49" fontId="47" fillId="0" borderId="24" xfId="0" applyNumberFormat="1" applyFont="1" applyFill="1" applyBorder="1" applyAlignment="1">
      <alignment horizontal="left" vertical="top" wrapText="1"/>
    </xf>
    <xf numFmtId="179" fontId="34" fillId="0" borderId="8" xfId="0" applyNumberFormat="1" applyFont="1" applyBorder="1" applyAlignment="1">
      <alignment horizontal="center" vertical="center" wrapText="1"/>
    </xf>
    <xf numFmtId="179" fontId="34" fillId="0" borderId="24" xfId="0" applyNumberFormat="1" applyFont="1" applyBorder="1" applyAlignment="1">
      <alignment horizontal="center" vertical="center" wrapText="1"/>
    </xf>
    <xf numFmtId="179" fontId="34" fillId="0" borderId="28" xfId="0" applyNumberFormat="1" applyFont="1" applyBorder="1" applyAlignment="1">
      <alignment horizontal="center" vertical="center" wrapText="1"/>
    </xf>
    <xf numFmtId="179" fontId="34" fillId="0" borderId="30" xfId="0" applyNumberFormat="1" applyFont="1" applyBorder="1" applyAlignment="1">
      <alignment horizontal="center" vertical="center" wrapText="1"/>
    </xf>
    <xf numFmtId="179" fontId="34" fillId="0" borderId="8" xfId="11" applyNumberFormat="1" applyFont="1" applyBorder="1" applyAlignment="1">
      <alignment horizontal="center" vertical="center" wrapText="1"/>
    </xf>
    <xf numFmtId="41" fontId="37" fillId="0" borderId="28" xfId="3" applyNumberFormat="1" applyFont="1" applyFill="1" applyBorder="1" applyAlignment="1">
      <alignment horizontal="left" vertical="center" wrapText="1" shrinkToFit="1"/>
    </xf>
    <xf numFmtId="41" fontId="37" fillId="0" borderId="30" xfId="3" applyNumberFormat="1" applyFont="1" applyFill="1" applyBorder="1" applyAlignment="1">
      <alignment horizontal="left" vertical="center" wrapText="1" shrinkToFit="1"/>
    </xf>
    <xf numFmtId="41" fontId="82" fillId="0" borderId="8" xfId="0" applyNumberFormat="1" applyFont="1" applyBorder="1" applyAlignment="1">
      <alignment horizontal="center" vertical="center"/>
    </xf>
    <xf numFmtId="41" fontId="37" fillId="0" borderId="8" xfId="3" quotePrefix="1" applyNumberFormat="1" applyFont="1" applyFill="1" applyBorder="1" applyAlignment="1">
      <alignment horizontal="left" vertical="center" wrapText="1" shrinkToFit="1"/>
    </xf>
    <xf numFmtId="41" fontId="37" fillId="0" borderId="8" xfId="3" applyNumberFormat="1" applyFont="1" applyFill="1" applyBorder="1" applyAlignment="1">
      <alignment horizontal="left" vertical="center" wrapText="1" shrinkToFit="1"/>
    </xf>
    <xf numFmtId="41" fontId="39" fillId="0" borderId="8" xfId="1" applyFont="1" applyFill="1" applyBorder="1" applyAlignment="1">
      <alignment horizontal="center" vertical="center"/>
    </xf>
    <xf numFmtId="41" fontId="39" fillId="0" borderId="8" xfId="1" quotePrefix="1" applyFont="1" applyFill="1" applyBorder="1" applyAlignment="1">
      <alignment horizontal="center" vertical="center"/>
    </xf>
    <xf numFmtId="0" fontId="39" fillId="0" borderId="24" xfId="11" applyFont="1" applyBorder="1" applyAlignment="1">
      <alignment horizontal="left" vertical="center" wrapText="1"/>
    </xf>
    <xf numFmtId="0" fontId="39" fillId="0" borderId="28" xfId="11" applyFont="1" applyBorder="1" applyAlignment="1">
      <alignment horizontal="left" vertical="center" wrapText="1"/>
    </xf>
    <xf numFmtId="0" fontId="39" fillId="0" borderId="30" xfId="11" applyFont="1" applyBorder="1" applyAlignment="1">
      <alignment horizontal="left" vertical="center" wrapText="1"/>
    </xf>
    <xf numFmtId="41" fontId="39" fillId="0" borderId="24" xfId="1" quotePrefix="1" applyFont="1" applyFill="1" applyBorder="1" applyAlignment="1">
      <alignment horizontal="center" vertical="center"/>
    </xf>
    <xf numFmtId="41" fontId="39" fillId="0" borderId="28" xfId="1" applyFont="1" applyFill="1" applyBorder="1" applyAlignment="1">
      <alignment horizontal="center" vertical="center"/>
    </xf>
    <xf numFmtId="41" fontId="39" fillId="0" borderId="30" xfId="1" applyFont="1" applyFill="1" applyBorder="1" applyAlignment="1">
      <alignment horizontal="center" vertical="center"/>
    </xf>
    <xf numFmtId="41" fontId="39" fillId="0" borderId="24" xfId="1" applyFont="1" applyFill="1" applyBorder="1" applyAlignment="1">
      <alignment horizontal="center" vertical="center" wrapText="1"/>
    </xf>
    <xf numFmtId="41" fontId="39" fillId="0" borderId="28" xfId="1" applyFont="1" applyFill="1" applyBorder="1" applyAlignment="1">
      <alignment horizontal="center" vertical="center" wrapText="1"/>
    </xf>
    <xf numFmtId="41" fontId="39" fillId="0" borderId="30" xfId="1" applyFont="1" applyFill="1" applyBorder="1" applyAlignment="1">
      <alignment horizontal="center" vertical="center" wrapText="1"/>
    </xf>
    <xf numFmtId="41" fontId="58" fillId="0" borderId="25" xfId="11" applyNumberFormat="1" applyFont="1" applyBorder="1" applyAlignment="1">
      <alignment horizontal="center" vertical="center" wrapText="1"/>
    </xf>
    <xf numFmtId="41" fontId="58" fillId="0" borderId="27" xfId="11" applyNumberFormat="1" applyFont="1" applyBorder="1" applyAlignment="1">
      <alignment horizontal="center" vertical="center" wrapText="1"/>
    </xf>
    <xf numFmtId="41" fontId="58" fillId="0" borderId="26" xfId="11" applyNumberFormat="1" applyFont="1" applyBorder="1" applyAlignment="1">
      <alignment horizontal="center" vertical="center" wrapText="1"/>
    </xf>
    <xf numFmtId="41" fontId="58" fillId="0" borderId="23" xfId="11" applyNumberFormat="1" applyFont="1" applyBorder="1" applyAlignment="1">
      <alignment horizontal="center" vertical="center" wrapText="1"/>
    </xf>
    <xf numFmtId="41" fontId="58" fillId="0" borderId="0" xfId="11" applyNumberFormat="1" applyFont="1" applyBorder="1" applyAlignment="1">
      <alignment horizontal="center" vertical="center" wrapText="1"/>
    </xf>
    <xf numFmtId="41" fontId="58" fillId="0" borderId="29" xfId="11" applyNumberFormat="1" applyFont="1" applyBorder="1" applyAlignment="1">
      <alignment horizontal="center" vertical="center" wrapText="1"/>
    </xf>
    <xf numFmtId="41" fontId="58" fillId="0" borderId="31" xfId="11" applyNumberFormat="1" applyFont="1" applyBorder="1" applyAlignment="1">
      <alignment horizontal="center" vertical="center" wrapText="1"/>
    </xf>
    <xf numFmtId="41" fontId="58" fillId="0" borderId="33" xfId="11" applyNumberFormat="1" applyFont="1" applyBorder="1" applyAlignment="1">
      <alignment horizontal="center" vertical="center" wrapText="1"/>
    </xf>
    <xf numFmtId="41" fontId="58" fillId="0" borderId="32" xfId="11" applyNumberFormat="1" applyFont="1" applyBorder="1" applyAlignment="1">
      <alignment horizontal="center" vertical="center" wrapText="1"/>
    </xf>
    <xf numFmtId="0" fontId="61" fillId="0" borderId="0" xfId="11" applyFont="1" applyBorder="1" applyAlignment="1">
      <alignment horizontal="left" vertical="center"/>
    </xf>
    <xf numFmtId="176" fontId="60" fillId="2" borderId="25" xfId="0" applyNumberFormat="1" applyFont="1" applyFill="1" applyBorder="1" applyAlignment="1">
      <alignment horizontal="center" vertical="center"/>
    </xf>
    <xf numFmtId="41" fontId="60" fillId="2" borderId="27" xfId="0" applyNumberFormat="1" applyFont="1" applyFill="1" applyBorder="1" applyAlignment="1">
      <alignment horizontal="center" vertical="center"/>
    </xf>
    <xf numFmtId="176" fontId="60" fillId="2" borderId="23" xfId="0" applyNumberFormat="1" applyFont="1" applyFill="1" applyBorder="1" applyAlignment="1">
      <alignment horizontal="center" vertical="center"/>
    </xf>
    <xf numFmtId="41" fontId="60" fillId="2" borderId="0" xfId="0" applyNumberFormat="1" applyFont="1" applyFill="1" applyAlignment="1">
      <alignment horizontal="center" vertical="center"/>
    </xf>
    <xf numFmtId="41" fontId="60" fillId="2" borderId="0" xfId="0" applyNumberFormat="1" applyFont="1" applyFill="1" applyBorder="1" applyAlignment="1">
      <alignment horizontal="center" vertical="center"/>
    </xf>
    <xf numFmtId="176" fontId="60" fillId="2" borderId="31" xfId="0" applyNumberFormat="1" applyFont="1" applyFill="1" applyBorder="1" applyAlignment="1">
      <alignment horizontal="center" vertical="center"/>
    </xf>
    <xf numFmtId="41" fontId="60" fillId="2" borderId="33" xfId="0" applyNumberFormat="1" applyFont="1" applyFill="1" applyBorder="1" applyAlignment="1">
      <alignment horizontal="center" vertical="center"/>
    </xf>
    <xf numFmtId="41" fontId="61" fillId="2" borderId="28" xfId="11" applyNumberFormat="1" applyFont="1" applyFill="1" applyBorder="1" applyAlignment="1">
      <alignment horizontal="left" vertical="center" wrapText="1"/>
    </xf>
    <xf numFmtId="41" fontId="61" fillId="2" borderId="30" xfId="11" applyNumberFormat="1" applyFont="1" applyFill="1" applyBorder="1" applyAlignment="1">
      <alignment horizontal="left" vertical="center" wrapText="1"/>
    </xf>
    <xf numFmtId="0" fontId="39" fillId="0" borderId="28" xfId="11" applyFont="1" applyBorder="1" applyAlignment="1">
      <alignment vertical="top" wrapText="1"/>
    </xf>
    <xf numFmtId="0" fontId="39" fillId="0" borderId="30" xfId="11" applyFont="1" applyBorder="1" applyAlignment="1">
      <alignment vertical="top" wrapText="1"/>
    </xf>
    <xf numFmtId="41" fontId="58" fillId="0" borderId="8" xfId="1" applyFont="1" applyFill="1" applyBorder="1" applyAlignment="1">
      <alignment horizontal="center" vertical="center"/>
    </xf>
    <xf numFmtId="176" fontId="55" fillId="0" borderId="0" xfId="11" applyNumberFormat="1" applyFont="1" applyAlignment="1">
      <alignment horizontal="center" vertical="center"/>
    </xf>
    <xf numFmtId="41" fontId="55" fillId="0" borderId="0" xfId="11" applyNumberFormat="1" applyFont="1" applyAlignment="1">
      <alignment horizontal="center" vertical="center"/>
    </xf>
    <xf numFmtId="41" fontId="55" fillId="0" borderId="0" xfId="11" applyNumberFormat="1" applyFont="1" applyAlignment="1">
      <alignment horizontal="center" vertical="center" wrapText="1"/>
    </xf>
    <xf numFmtId="0" fontId="39" fillId="0" borderId="24" xfId="11" applyFont="1" applyBorder="1" applyAlignment="1">
      <alignment horizontal="left" vertical="top" wrapText="1"/>
    </xf>
    <xf numFmtId="0" fontId="39" fillId="0" borderId="28" xfId="11" applyFont="1" applyBorder="1" applyAlignment="1">
      <alignment horizontal="left" vertical="top" wrapText="1"/>
    </xf>
    <xf numFmtId="0" fontId="39" fillId="0" borderId="30" xfId="11" applyFont="1" applyBorder="1" applyAlignment="1">
      <alignment horizontal="left" vertical="top" wrapText="1"/>
    </xf>
    <xf numFmtId="41" fontId="39" fillId="0" borderId="24" xfId="1" applyFont="1" applyFill="1" applyBorder="1" applyAlignment="1">
      <alignment horizontal="center" vertical="center"/>
    </xf>
    <xf numFmtId="0" fontId="27" fillId="0" borderId="0" xfId="11" applyFont="1" applyAlignment="1">
      <alignment horizontal="center" vertical="center"/>
    </xf>
    <xf numFmtId="0" fontId="58" fillId="2" borderId="35" xfId="11" applyFont="1" applyFill="1" applyBorder="1" applyAlignment="1">
      <alignment horizontal="center" vertical="center" wrapText="1"/>
    </xf>
    <xf numFmtId="0" fontId="58" fillId="2" borderId="36" xfId="11" applyFont="1" applyFill="1" applyBorder="1" applyAlignment="1">
      <alignment horizontal="center" vertical="center" wrapText="1"/>
    </xf>
    <xf numFmtId="0" fontId="58" fillId="2" borderId="7" xfId="11" applyFont="1" applyFill="1" applyBorder="1" applyAlignment="1">
      <alignment horizontal="center" vertical="center" wrapText="1"/>
    </xf>
    <xf numFmtId="0" fontId="39" fillId="0" borderId="27" xfId="11" applyFont="1" applyBorder="1" applyAlignment="1">
      <alignment horizontal="left" vertical="center" wrapText="1"/>
    </xf>
    <xf numFmtId="0" fontId="39" fillId="0" borderId="27" xfId="11" applyFont="1" applyBorder="1" applyAlignment="1">
      <alignment horizontal="left" vertical="center"/>
    </xf>
  </cellXfs>
  <cellStyles count="20">
    <cellStyle name="백분율" xfId="2" builtinId="5"/>
    <cellStyle name="백분율 7" xfId="14"/>
    <cellStyle name="쉼표 [0]" xfId="1" builtinId="6"/>
    <cellStyle name="쉼표 [0] 16 2" xfId="10"/>
    <cellStyle name="쉼표 [0] 2" xfId="15"/>
    <cellStyle name="쉼표 [0] 2 2" xfId="17"/>
    <cellStyle name="쉼표 [0] 2 4" xfId="5"/>
    <cellStyle name="쉼표 [0] 28 2 2 4" xfId="9"/>
    <cellStyle name="쉼표 [0] 3" xfId="19"/>
    <cellStyle name="쉼표 [0] 3 2 10" xfId="13"/>
    <cellStyle name="쉼표 [0] 5 10" xfId="8"/>
    <cellStyle name="표준" xfId="0" builtinId="0"/>
    <cellStyle name="표준 2" xfId="11"/>
    <cellStyle name="표준 2 2 2 3 2" xfId="7"/>
    <cellStyle name="표준 3" xfId="3"/>
    <cellStyle name="표준 4" xfId="16"/>
    <cellStyle name="표준 5" xfId="18"/>
    <cellStyle name="표준 635 2 4" xfId="6"/>
    <cellStyle name="표준_6. 관리인보고서(회생계획안에 대한)" xfId="4"/>
    <cellStyle name="표준_비교사업계획" xfId="12"/>
  </cellStyles>
  <dxfs count="2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1.xml"/><Relationship Id="rId299" Type="http://schemas.openxmlformats.org/officeDocument/2006/relationships/externalLink" Target="externalLinks/externalLink283.xml"/><Relationship Id="rId21" Type="http://schemas.openxmlformats.org/officeDocument/2006/relationships/externalLink" Target="externalLinks/externalLink5.xml"/><Relationship Id="rId63" Type="http://schemas.openxmlformats.org/officeDocument/2006/relationships/externalLink" Target="externalLinks/externalLink47.xml"/><Relationship Id="rId159" Type="http://schemas.openxmlformats.org/officeDocument/2006/relationships/externalLink" Target="externalLinks/externalLink143.xml"/><Relationship Id="rId324" Type="http://schemas.openxmlformats.org/officeDocument/2006/relationships/externalLink" Target="externalLinks/externalLink308.xml"/><Relationship Id="rId170" Type="http://schemas.openxmlformats.org/officeDocument/2006/relationships/externalLink" Target="externalLinks/externalLink154.xml"/><Relationship Id="rId226" Type="http://schemas.openxmlformats.org/officeDocument/2006/relationships/externalLink" Target="externalLinks/externalLink210.xml"/><Relationship Id="rId268" Type="http://schemas.openxmlformats.org/officeDocument/2006/relationships/externalLink" Target="externalLinks/externalLink252.xml"/><Relationship Id="rId32" Type="http://schemas.openxmlformats.org/officeDocument/2006/relationships/externalLink" Target="externalLinks/externalLink16.xml"/><Relationship Id="rId74" Type="http://schemas.openxmlformats.org/officeDocument/2006/relationships/externalLink" Target="externalLinks/externalLink58.xml"/><Relationship Id="rId128" Type="http://schemas.openxmlformats.org/officeDocument/2006/relationships/externalLink" Target="externalLinks/externalLink112.xml"/><Relationship Id="rId5" Type="http://schemas.openxmlformats.org/officeDocument/2006/relationships/worksheet" Target="worksheets/sheet5.xml"/><Relationship Id="rId181" Type="http://schemas.openxmlformats.org/officeDocument/2006/relationships/externalLink" Target="externalLinks/externalLink165.xml"/><Relationship Id="rId237" Type="http://schemas.openxmlformats.org/officeDocument/2006/relationships/externalLink" Target="externalLinks/externalLink221.xml"/><Relationship Id="rId279" Type="http://schemas.openxmlformats.org/officeDocument/2006/relationships/externalLink" Target="externalLinks/externalLink263.xml"/><Relationship Id="rId43" Type="http://schemas.openxmlformats.org/officeDocument/2006/relationships/externalLink" Target="externalLinks/externalLink27.xml"/><Relationship Id="rId139" Type="http://schemas.openxmlformats.org/officeDocument/2006/relationships/externalLink" Target="externalLinks/externalLink123.xml"/><Relationship Id="rId290" Type="http://schemas.openxmlformats.org/officeDocument/2006/relationships/externalLink" Target="externalLinks/externalLink274.xml"/><Relationship Id="rId304" Type="http://schemas.openxmlformats.org/officeDocument/2006/relationships/externalLink" Target="externalLinks/externalLink288.xml"/><Relationship Id="rId85" Type="http://schemas.openxmlformats.org/officeDocument/2006/relationships/externalLink" Target="externalLinks/externalLink69.xml"/><Relationship Id="rId150" Type="http://schemas.openxmlformats.org/officeDocument/2006/relationships/externalLink" Target="externalLinks/externalLink134.xml"/><Relationship Id="rId192" Type="http://schemas.openxmlformats.org/officeDocument/2006/relationships/externalLink" Target="externalLinks/externalLink176.xml"/><Relationship Id="rId206" Type="http://schemas.openxmlformats.org/officeDocument/2006/relationships/externalLink" Target="externalLinks/externalLink190.xml"/><Relationship Id="rId248" Type="http://schemas.openxmlformats.org/officeDocument/2006/relationships/externalLink" Target="externalLinks/externalLink232.xml"/><Relationship Id="rId12" Type="http://schemas.openxmlformats.org/officeDocument/2006/relationships/worksheet" Target="worksheets/sheet12.xml"/><Relationship Id="rId108" Type="http://schemas.openxmlformats.org/officeDocument/2006/relationships/externalLink" Target="externalLinks/externalLink92.xml"/><Relationship Id="rId315" Type="http://schemas.openxmlformats.org/officeDocument/2006/relationships/externalLink" Target="externalLinks/externalLink299.xml"/><Relationship Id="rId54" Type="http://schemas.openxmlformats.org/officeDocument/2006/relationships/externalLink" Target="externalLinks/externalLink38.xml"/><Relationship Id="rId96" Type="http://schemas.openxmlformats.org/officeDocument/2006/relationships/externalLink" Target="externalLinks/externalLink80.xml"/><Relationship Id="rId161" Type="http://schemas.openxmlformats.org/officeDocument/2006/relationships/externalLink" Target="externalLinks/externalLink145.xml"/><Relationship Id="rId217" Type="http://schemas.openxmlformats.org/officeDocument/2006/relationships/externalLink" Target="externalLinks/externalLink201.xml"/><Relationship Id="rId259" Type="http://schemas.openxmlformats.org/officeDocument/2006/relationships/externalLink" Target="externalLinks/externalLink243.xml"/><Relationship Id="rId23" Type="http://schemas.openxmlformats.org/officeDocument/2006/relationships/externalLink" Target="externalLinks/externalLink7.xml"/><Relationship Id="rId119" Type="http://schemas.openxmlformats.org/officeDocument/2006/relationships/externalLink" Target="externalLinks/externalLink103.xml"/><Relationship Id="rId270" Type="http://schemas.openxmlformats.org/officeDocument/2006/relationships/externalLink" Target="externalLinks/externalLink254.xml"/><Relationship Id="rId326" Type="http://schemas.openxmlformats.org/officeDocument/2006/relationships/externalLink" Target="externalLinks/externalLink310.xml"/><Relationship Id="rId65" Type="http://schemas.openxmlformats.org/officeDocument/2006/relationships/externalLink" Target="externalLinks/externalLink49.xml"/><Relationship Id="rId130" Type="http://schemas.openxmlformats.org/officeDocument/2006/relationships/externalLink" Target="externalLinks/externalLink114.xml"/><Relationship Id="rId172" Type="http://schemas.openxmlformats.org/officeDocument/2006/relationships/externalLink" Target="externalLinks/externalLink156.xml"/><Relationship Id="rId228" Type="http://schemas.openxmlformats.org/officeDocument/2006/relationships/externalLink" Target="externalLinks/externalLink212.xml"/><Relationship Id="rId281" Type="http://schemas.openxmlformats.org/officeDocument/2006/relationships/externalLink" Target="externalLinks/externalLink265.xml"/><Relationship Id="rId34" Type="http://schemas.openxmlformats.org/officeDocument/2006/relationships/externalLink" Target="externalLinks/externalLink18.xml"/><Relationship Id="rId76" Type="http://schemas.openxmlformats.org/officeDocument/2006/relationships/externalLink" Target="externalLinks/externalLink60.xml"/><Relationship Id="rId141" Type="http://schemas.openxmlformats.org/officeDocument/2006/relationships/externalLink" Target="externalLinks/externalLink125.xml"/><Relationship Id="rId7" Type="http://schemas.openxmlformats.org/officeDocument/2006/relationships/worksheet" Target="worksheets/sheet7.xml"/><Relationship Id="rId183" Type="http://schemas.openxmlformats.org/officeDocument/2006/relationships/externalLink" Target="externalLinks/externalLink167.xml"/><Relationship Id="rId239" Type="http://schemas.openxmlformats.org/officeDocument/2006/relationships/externalLink" Target="externalLinks/externalLink223.xml"/><Relationship Id="rId250" Type="http://schemas.openxmlformats.org/officeDocument/2006/relationships/externalLink" Target="externalLinks/externalLink234.xml"/><Relationship Id="rId292" Type="http://schemas.openxmlformats.org/officeDocument/2006/relationships/externalLink" Target="externalLinks/externalLink276.xml"/><Relationship Id="rId306" Type="http://schemas.openxmlformats.org/officeDocument/2006/relationships/externalLink" Target="externalLinks/externalLink290.xml"/><Relationship Id="rId24" Type="http://schemas.openxmlformats.org/officeDocument/2006/relationships/externalLink" Target="externalLinks/externalLink8.xml"/><Relationship Id="rId45" Type="http://schemas.openxmlformats.org/officeDocument/2006/relationships/externalLink" Target="externalLinks/externalLink29.xml"/><Relationship Id="rId66" Type="http://schemas.openxmlformats.org/officeDocument/2006/relationships/externalLink" Target="externalLinks/externalLink50.xml"/><Relationship Id="rId87" Type="http://schemas.openxmlformats.org/officeDocument/2006/relationships/externalLink" Target="externalLinks/externalLink71.xml"/><Relationship Id="rId110" Type="http://schemas.openxmlformats.org/officeDocument/2006/relationships/externalLink" Target="externalLinks/externalLink94.xml"/><Relationship Id="rId131" Type="http://schemas.openxmlformats.org/officeDocument/2006/relationships/externalLink" Target="externalLinks/externalLink115.xml"/><Relationship Id="rId327" Type="http://schemas.openxmlformats.org/officeDocument/2006/relationships/externalLink" Target="externalLinks/externalLink311.xml"/><Relationship Id="rId152" Type="http://schemas.openxmlformats.org/officeDocument/2006/relationships/externalLink" Target="externalLinks/externalLink136.xml"/><Relationship Id="rId173" Type="http://schemas.openxmlformats.org/officeDocument/2006/relationships/externalLink" Target="externalLinks/externalLink157.xml"/><Relationship Id="rId194" Type="http://schemas.openxmlformats.org/officeDocument/2006/relationships/externalLink" Target="externalLinks/externalLink178.xml"/><Relationship Id="rId208" Type="http://schemas.openxmlformats.org/officeDocument/2006/relationships/externalLink" Target="externalLinks/externalLink192.xml"/><Relationship Id="rId229" Type="http://schemas.openxmlformats.org/officeDocument/2006/relationships/externalLink" Target="externalLinks/externalLink213.xml"/><Relationship Id="rId240" Type="http://schemas.openxmlformats.org/officeDocument/2006/relationships/externalLink" Target="externalLinks/externalLink224.xml"/><Relationship Id="rId261" Type="http://schemas.openxmlformats.org/officeDocument/2006/relationships/externalLink" Target="externalLinks/externalLink245.xml"/><Relationship Id="rId14" Type="http://schemas.openxmlformats.org/officeDocument/2006/relationships/worksheet" Target="worksheets/sheet14.xml"/><Relationship Id="rId35" Type="http://schemas.openxmlformats.org/officeDocument/2006/relationships/externalLink" Target="externalLinks/externalLink19.xml"/><Relationship Id="rId56" Type="http://schemas.openxmlformats.org/officeDocument/2006/relationships/externalLink" Target="externalLinks/externalLink40.xml"/><Relationship Id="rId77" Type="http://schemas.openxmlformats.org/officeDocument/2006/relationships/externalLink" Target="externalLinks/externalLink61.xml"/><Relationship Id="rId100" Type="http://schemas.openxmlformats.org/officeDocument/2006/relationships/externalLink" Target="externalLinks/externalLink84.xml"/><Relationship Id="rId282" Type="http://schemas.openxmlformats.org/officeDocument/2006/relationships/externalLink" Target="externalLinks/externalLink266.xml"/><Relationship Id="rId317" Type="http://schemas.openxmlformats.org/officeDocument/2006/relationships/externalLink" Target="externalLinks/externalLink301.xml"/><Relationship Id="rId8" Type="http://schemas.openxmlformats.org/officeDocument/2006/relationships/worksheet" Target="worksheets/sheet8.xml"/><Relationship Id="rId98" Type="http://schemas.openxmlformats.org/officeDocument/2006/relationships/externalLink" Target="externalLinks/externalLink82.xml"/><Relationship Id="rId121" Type="http://schemas.openxmlformats.org/officeDocument/2006/relationships/externalLink" Target="externalLinks/externalLink105.xml"/><Relationship Id="rId142" Type="http://schemas.openxmlformats.org/officeDocument/2006/relationships/externalLink" Target="externalLinks/externalLink126.xml"/><Relationship Id="rId163" Type="http://schemas.openxmlformats.org/officeDocument/2006/relationships/externalLink" Target="externalLinks/externalLink147.xml"/><Relationship Id="rId184" Type="http://schemas.openxmlformats.org/officeDocument/2006/relationships/externalLink" Target="externalLinks/externalLink168.xml"/><Relationship Id="rId219" Type="http://schemas.openxmlformats.org/officeDocument/2006/relationships/externalLink" Target="externalLinks/externalLink203.xml"/><Relationship Id="rId230" Type="http://schemas.openxmlformats.org/officeDocument/2006/relationships/externalLink" Target="externalLinks/externalLink214.xml"/><Relationship Id="rId251" Type="http://schemas.openxmlformats.org/officeDocument/2006/relationships/externalLink" Target="externalLinks/externalLink235.xml"/><Relationship Id="rId25" Type="http://schemas.openxmlformats.org/officeDocument/2006/relationships/externalLink" Target="externalLinks/externalLink9.xml"/><Relationship Id="rId46" Type="http://schemas.openxmlformats.org/officeDocument/2006/relationships/externalLink" Target="externalLinks/externalLink30.xml"/><Relationship Id="rId67" Type="http://schemas.openxmlformats.org/officeDocument/2006/relationships/externalLink" Target="externalLinks/externalLink51.xml"/><Relationship Id="rId272" Type="http://schemas.openxmlformats.org/officeDocument/2006/relationships/externalLink" Target="externalLinks/externalLink256.xml"/><Relationship Id="rId293" Type="http://schemas.openxmlformats.org/officeDocument/2006/relationships/externalLink" Target="externalLinks/externalLink277.xml"/><Relationship Id="rId307" Type="http://schemas.openxmlformats.org/officeDocument/2006/relationships/externalLink" Target="externalLinks/externalLink291.xml"/><Relationship Id="rId328" Type="http://schemas.openxmlformats.org/officeDocument/2006/relationships/externalLink" Target="externalLinks/externalLink312.xml"/><Relationship Id="rId88" Type="http://schemas.openxmlformats.org/officeDocument/2006/relationships/externalLink" Target="externalLinks/externalLink72.xml"/><Relationship Id="rId111" Type="http://schemas.openxmlformats.org/officeDocument/2006/relationships/externalLink" Target="externalLinks/externalLink95.xml"/><Relationship Id="rId132" Type="http://schemas.openxmlformats.org/officeDocument/2006/relationships/externalLink" Target="externalLinks/externalLink116.xml"/><Relationship Id="rId153" Type="http://schemas.openxmlformats.org/officeDocument/2006/relationships/externalLink" Target="externalLinks/externalLink137.xml"/><Relationship Id="rId174" Type="http://schemas.openxmlformats.org/officeDocument/2006/relationships/externalLink" Target="externalLinks/externalLink158.xml"/><Relationship Id="rId195" Type="http://schemas.openxmlformats.org/officeDocument/2006/relationships/externalLink" Target="externalLinks/externalLink179.xml"/><Relationship Id="rId209" Type="http://schemas.openxmlformats.org/officeDocument/2006/relationships/externalLink" Target="externalLinks/externalLink193.xml"/><Relationship Id="rId220" Type="http://schemas.openxmlformats.org/officeDocument/2006/relationships/externalLink" Target="externalLinks/externalLink204.xml"/><Relationship Id="rId241" Type="http://schemas.openxmlformats.org/officeDocument/2006/relationships/externalLink" Target="externalLinks/externalLink225.xml"/><Relationship Id="rId15" Type="http://schemas.openxmlformats.org/officeDocument/2006/relationships/worksheet" Target="worksheets/sheet15.xml"/><Relationship Id="rId36" Type="http://schemas.openxmlformats.org/officeDocument/2006/relationships/externalLink" Target="externalLinks/externalLink20.xml"/><Relationship Id="rId57" Type="http://schemas.openxmlformats.org/officeDocument/2006/relationships/externalLink" Target="externalLinks/externalLink41.xml"/><Relationship Id="rId262" Type="http://schemas.openxmlformats.org/officeDocument/2006/relationships/externalLink" Target="externalLinks/externalLink246.xml"/><Relationship Id="rId283" Type="http://schemas.openxmlformats.org/officeDocument/2006/relationships/externalLink" Target="externalLinks/externalLink267.xml"/><Relationship Id="rId318" Type="http://schemas.openxmlformats.org/officeDocument/2006/relationships/externalLink" Target="externalLinks/externalLink302.xml"/><Relationship Id="rId78" Type="http://schemas.openxmlformats.org/officeDocument/2006/relationships/externalLink" Target="externalLinks/externalLink62.xml"/><Relationship Id="rId99" Type="http://schemas.openxmlformats.org/officeDocument/2006/relationships/externalLink" Target="externalLinks/externalLink83.xml"/><Relationship Id="rId101" Type="http://schemas.openxmlformats.org/officeDocument/2006/relationships/externalLink" Target="externalLinks/externalLink85.xml"/><Relationship Id="rId122" Type="http://schemas.openxmlformats.org/officeDocument/2006/relationships/externalLink" Target="externalLinks/externalLink106.xml"/><Relationship Id="rId143" Type="http://schemas.openxmlformats.org/officeDocument/2006/relationships/externalLink" Target="externalLinks/externalLink127.xml"/><Relationship Id="rId164" Type="http://schemas.openxmlformats.org/officeDocument/2006/relationships/externalLink" Target="externalLinks/externalLink148.xml"/><Relationship Id="rId185" Type="http://schemas.openxmlformats.org/officeDocument/2006/relationships/externalLink" Target="externalLinks/externalLink169.xml"/><Relationship Id="rId9" Type="http://schemas.openxmlformats.org/officeDocument/2006/relationships/worksheet" Target="worksheets/sheet9.xml"/><Relationship Id="rId210" Type="http://schemas.openxmlformats.org/officeDocument/2006/relationships/externalLink" Target="externalLinks/externalLink194.xml"/><Relationship Id="rId26" Type="http://schemas.openxmlformats.org/officeDocument/2006/relationships/externalLink" Target="externalLinks/externalLink10.xml"/><Relationship Id="rId231" Type="http://schemas.openxmlformats.org/officeDocument/2006/relationships/externalLink" Target="externalLinks/externalLink215.xml"/><Relationship Id="rId252" Type="http://schemas.openxmlformats.org/officeDocument/2006/relationships/externalLink" Target="externalLinks/externalLink236.xml"/><Relationship Id="rId273" Type="http://schemas.openxmlformats.org/officeDocument/2006/relationships/externalLink" Target="externalLinks/externalLink257.xml"/><Relationship Id="rId294" Type="http://schemas.openxmlformats.org/officeDocument/2006/relationships/externalLink" Target="externalLinks/externalLink278.xml"/><Relationship Id="rId308" Type="http://schemas.openxmlformats.org/officeDocument/2006/relationships/externalLink" Target="externalLinks/externalLink292.xml"/><Relationship Id="rId329" Type="http://schemas.openxmlformats.org/officeDocument/2006/relationships/externalLink" Target="externalLinks/externalLink313.xml"/><Relationship Id="rId47" Type="http://schemas.openxmlformats.org/officeDocument/2006/relationships/externalLink" Target="externalLinks/externalLink31.xml"/><Relationship Id="rId68" Type="http://schemas.openxmlformats.org/officeDocument/2006/relationships/externalLink" Target="externalLinks/externalLink52.xml"/><Relationship Id="rId89" Type="http://schemas.openxmlformats.org/officeDocument/2006/relationships/externalLink" Target="externalLinks/externalLink73.xml"/><Relationship Id="rId112" Type="http://schemas.openxmlformats.org/officeDocument/2006/relationships/externalLink" Target="externalLinks/externalLink96.xml"/><Relationship Id="rId133" Type="http://schemas.openxmlformats.org/officeDocument/2006/relationships/externalLink" Target="externalLinks/externalLink117.xml"/><Relationship Id="rId154" Type="http://schemas.openxmlformats.org/officeDocument/2006/relationships/externalLink" Target="externalLinks/externalLink138.xml"/><Relationship Id="rId175" Type="http://schemas.openxmlformats.org/officeDocument/2006/relationships/externalLink" Target="externalLinks/externalLink159.xml"/><Relationship Id="rId196" Type="http://schemas.openxmlformats.org/officeDocument/2006/relationships/externalLink" Target="externalLinks/externalLink180.xml"/><Relationship Id="rId200" Type="http://schemas.openxmlformats.org/officeDocument/2006/relationships/externalLink" Target="externalLinks/externalLink184.xml"/><Relationship Id="rId16" Type="http://schemas.openxmlformats.org/officeDocument/2006/relationships/worksheet" Target="worksheets/sheet16.xml"/><Relationship Id="rId221" Type="http://schemas.openxmlformats.org/officeDocument/2006/relationships/externalLink" Target="externalLinks/externalLink205.xml"/><Relationship Id="rId242" Type="http://schemas.openxmlformats.org/officeDocument/2006/relationships/externalLink" Target="externalLinks/externalLink226.xml"/><Relationship Id="rId263" Type="http://schemas.openxmlformats.org/officeDocument/2006/relationships/externalLink" Target="externalLinks/externalLink247.xml"/><Relationship Id="rId284" Type="http://schemas.openxmlformats.org/officeDocument/2006/relationships/externalLink" Target="externalLinks/externalLink268.xml"/><Relationship Id="rId319" Type="http://schemas.openxmlformats.org/officeDocument/2006/relationships/externalLink" Target="externalLinks/externalLink303.xml"/><Relationship Id="rId37" Type="http://schemas.openxmlformats.org/officeDocument/2006/relationships/externalLink" Target="externalLinks/externalLink21.xml"/><Relationship Id="rId58" Type="http://schemas.openxmlformats.org/officeDocument/2006/relationships/externalLink" Target="externalLinks/externalLink42.xml"/><Relationship Id="rId79" Type="http://schemas.openxmlformats.org/officeDocument/2006/relationships/externalLink" Target="externalLinks/externalLink63.xml"/><Relationship Id="rId102" Type="http://schemas.openxmlformats.org/officeDocument/2006/relationships/externalLink" Target="externalLinks/externalLink86.xml"/><Relationship Id="rId123" Type="http://schemas.openxmlformats.org/officeDocument/2006/relationships/externalLink" Target="externalLinks/externalLink107.xml"/><Relationship Id="rId144" Type="http://schemas.openxmlformats.org/officeDocument/2006/relationships/externalLink" Target="externalLinks/externalLink128.xml"/><Relationship Id="rId330" Type="http://schemas.openxmlformats.org/officeDocument/2006/relationships/theme" Target="theme/theme1.xml"/><Relationship Id="rId90" Type="http://schemas.openxmlformats.org/officeDocument/2006/relationships/externalLink" Target="externalLinks/externalLink74.xml"/><Relationship Id="rId165" Type="http://schemas.openxmlformats.org/officeDocument/2006/relationships/externalLink" Target="externalLinks/externalLink149.xml"/><Relationship Id="rId186" Type="http://schemas.openxmlformats.org/officeDocument/2006/relationships/externalLink" Target="externalLinks/externalLink170.xml"/><Relationship Id="rId211" Type="http://schemas.openxmlformats.org/officeDocument/2006/relationships/externalLink" Target="externalLinks/externalLink195.xml"/><Relationship Id="rId232" Type="http://schemas.openxmlformats.org/officeDocument/2006/relationships/externalLink" Target="externalLinks/externalLink216.xml"/><Relationship Id="rId253" Type="http://schemas.openxmlformats.org/officeDocument/2006/relationships/externalLink" Target="externalLinks/externalLink237.xml"/><Relationship Id="rId274" Type="http://schemas.openxmlformats.org/officeDocument/2006/relationships/externalLink" Target="externalLinks/externalLink258.xml"/><Relationship Id="rId295" Type="http://schemas.openxmlformats.org/officeDocument/2006/relationships/externalLink" Target="externalLinks/externalLink279.xml"/><Relationship Id="rId309" Type="http://schemas.openxmlformats.org/officeDocument/2006/relationships/externalLink" Target="externalLinks/externalLink293.xml"/><Relationship Id="rId27" Type="http://schemas.openxmlformats.org/officeDocument/2006/relationships/externalLink" Target="externalLinks/externalLink11.xml"/><Relationship Id="rId48" Type="http://schemas.openxmlformats.org/officeDocument/2006/relationships/externalLink" Target="externalLinks/externalLink32.xml"/><Relationship Id="rId69" Type="http://schemas.openxmlformats.org/officeDocument/2006/relationships/externalLink" Target="externalLinks/externalLink53.xml"/><Relationship Id="rId113" Type="http://schemas.openxmlformats.org/officeDocument/2006/relationships/externalLink" Target="externalLinks/externalLink97.xml"/><Relationship Id="rId134" Type="http://schemas.openxmlformats.org/officeDocument/2006/relationships/externalLink" Target="externalLinks/externalLink118.xml"/><Relationship Id="rId320" Type="http://schemas.openxmlformats.org/officeDocument/2006/relationships/externalLink" Target="externalLinks/externalLink304.xml"/><Relationship Id="rId80" Type="http://schemas.openxmlformats.org/officeDocument/2006/relationships/externalLink" Target="externalLinks/externalLink64.xml"/><Relationship Id="rId155" Type="http://schemas.openxmlformats.org/officeDocument/2006/relationships/externalLink" Target="externalLinks/externalLink139.xml"/><Relationship Id="rId176" Type="http://schemas.openxmlformats.org/officeDocument/2006/relationships/externalLink" Target="externalLinks/externalLink160.xml"/><Relationship Id="rId197" Type="http://schemas.openxmlformats.org/officeDocument/2006/relationships/externalLink" Target="externalLinks/externalLink181.xml"/><Relationship Id="rId201" Type="http://schemas.openxmlformats.org/officeDocument/2006/relationships/externalLink" Target="externalLinks/externalLink185.xml"/><Relationship Id="rId222" Type="http://schemas.openxmlformats.org/officeDocument/2006/relationships/externalLink" Target="externalLinks/externalLink206.xml"/><Relationship Id="rId243" Type="http://schemas.openxmlformats.org/officeDocument/2006/relationships/externalLink" Target="externalLinks/externalLink227.xml"/><Relationship Id="rId264" Type="http://schemas.openxmlformats.org/officeDocument/2006/relationships/externalLink" Target="externalLinks/externalLink248.xml"/><Relationship Id="rId285" Type="http://schemas.openxmlformats.org/officeDocument/2006/relationships/externalLink" Target="externalLinks/externalLink269.xml"/><Relationship Id="rId17" Type="http://schemas.openxmlformats.org/officeDocument/2006/relationships/externalLink" Target="externalLinks/externalLink1.xml"/><Relationship Id="rId38" Type="http://schemas.openxmlformats.org/officeDocument/2006/relationships/externalLink" Target="externalLinks/externalLink22.xml"/><Relationship Id="rId59" Type="http://schemas.openxmlformats.org/officeDocument/2006/relationships/externalLink" Target="externalLinks/externalLink43.xml"/><Relationship Id="rId103" Type="http://schemas.openxmlformats.org/officeDocument/2006/relationships/externalLink" Target="externalLinks/externalLink87.xml"/><Relationship Id="rId124" Type="http://schemas.openxmlformats.org/officeDocument/2006/relationships/externalLink" Target="externalLinks/externalLink108.xml"/><Relationship Id="rId310" Type="http://schemas.openxmlformats.org/officeDocument/2006/relationships/externalLink" Target="externalLinks/externalLink294.xml"/><Relationship Id="rId70" Type="http://schemas.openxmlformats.org/officeDocument/2006/relationships/externalLink" Target="externalLinks/externalLink54.xml"/><Relationship Id="rId91" Type="http://schemas.openxmlformats.org/officeDocument/2006/relationships/externalLink" Target="externalLinks/externalLink75.xml"/><Relationship Id="rId145" Type="http://schemas.openxmlformats.org/officeDocument/2006/relationships/externalLink" Target="externalLinks/externalLink129.xml"/><Relationship Id="rId166" Type="http://schemas.openxmlformats.org/officeDocument/2006/relationships/externalLink" Target="externalLinks/externalLink150.xml"/><Relationship Id="rId187" Type="http://schemas.openxmlformats.org/officeDocument/2006/relationships/externalLink" Target="externalLinks/externalLink171.xml"/><Relationship Id="rId331" Type="http://schemas.openxmlformats.org/officeDocument/2006/relationships/styles" Target="styles.xml"/><Relationship Id="rId1" Type="http://schemas.openxmlformats.org/officeDocument/2006/relationships/worksheet" Target="worksheets/sheet1.xml"/><Relationship Id="rId212" Type="http://schemas.openxmlformats.org/officeDocument/2006/relationships/externalLink" Target="externalLinks/externalLink196.xml"/><Relationship Id="rId233" Type="http://schemas.openxmlformats.org/officeDocument/2006/relationships/externalLink" Target="externalLinks/externalLink217.xml"/><Relationship Id="rId254" Type="http://schemas.openxmlformats.org/officeDocument/2006/relationships/externalLink" Target="externalLinks/externalLink238.xml"/><Relationship Id="rId28" Type="http://schemas.openxmlformats.org/officeDocument/2006/relationships/externalLink" Target="externalLinks/externalLink12.xml"/><Relationship Id="rId49" Type="http://schemas.openxmlformats.org/officeDocument/2006/relationships/externalLink" Target="externalLinks/externalLink33.xml"/><Relationship Id="rId114" Type="http://schemas.openxmlformats.org/officeDocument/2006/relationships/externalLink" Target="externalLinks/externalLink98.xml"/><Relationship Id="rId275" Type="http://schemas.openxmlformats.org/officeDocument/2006/relationships/externalLink" Target="externalLinks/externalLink259.xml"/><Relationship Id="rId296" Type="http://schemas.openxmlformats.org/officeDocument/2006/relationships/externalLink" Target="externalLinks/externalLink280.xml"/><Relationship Id="rId300" Type="http://schemas.openxmlformats.org/officeDocument/2006/relationships/externalLink" Target="externalLinks/externalLink284.xml"/><Relationship Id="rId60" Type="http://schemas.openxmlformats.org/officeDocument/2006/relationships/externalLink" Target="externalLinks/externalLink44.xml"/><Relationship Id="rId81" Type="http://schemas.openxmlformats.org/officeDocument/2006/relationships/externalLink" Target="externalLinks/externalLink65.xml"/><Relationship Id="rId135" Type="http://schemas.openxmlformats.org/officeDocument/2006/relationships/externalLink" Target="externalLinks/externalLink119.xml"/><Relationship Id="rId156" Type="http://schemas.openxmlformats.org/officeDocument/2006/relationships/externalLink" Target="externalLinks/externalLink140.xml"/><Relationship Id="rId177" Type="http://schemas.openxmlformats.org/officeDocument/2006/relationships/externalLink" Target="externalLinks/externalLink161.xml"/><Relationship Id="rId198" Type="http://schemas.openxmlformats.org/officeDocument/2006/relationships/externalLink" Target="externalLinks/externalLink182.xml"/><Relationship Id="rId321" Type="http://schemas.openxmlformats.org/officeDocument/2006/relationships/externalLink" Target="externalLinks/externalLink305.xml"/><Relationship Id="rId202" Type="http://schemas.openxmlformats.org/officeDocument/2006/relationships/externalLink" Target="externalLinks/externalLink186.xml"/><Relationship Id="rId223" Type="http://schemas.openxmlformats.org/officeDocument/2006/relationships/externalLink" Target="externalLinks/externalLink207.xml"/><Relationship Id="rId244" Type="http://schemas.openxmlformats.org/officeDocument/2006/relationships/externalLink" Target="externalLinks/externalLink228.xml"/><Relationship Id="rId18" Type="http://schemas.openxmlformats.org/officeDocument/2006/relationships/externalLink" Target="externalLinks/externalLink2.xml"/><Relationship Id="rId39" Type="http://schemas.openxmlformats.org/officeDocument/2006/relationships/externalLink" Target="externalLinks/externalLink23.xml"/><Relationship Id="rId265" Type="http://schemas.openxmlformats.org/officeDocument/2006/relationships/externalLink" Target="externalLinks/externalLink249.xml"/><Relationship Id="rId286" Type="http://schemas.openxmlformats.org/officeDocument/2006/relationships/externalLink" Target="externalLinks/externalLink270.xml"/><Relationship Id="rId50" Type="http://schemas.openxmlformats.org/officeDocument/2006/relationships/externalLink" Target="externalLinks/externalLink34.xml"/><Relationship Id="rId104" Type="http://schemas.openxmlformats.org/officeDocument/2006/relationships/externalLink" Target="externalLinks/externalLink88.xml"/><Relationship Id="rId125" Type="http://schemas.openxmlformats.org/officeDocument/2006/relationships/externalLink" Target="externalLinks/externalLink109.xml"/><Relationship Id="rId146" Type="http://schemas.openxmlformats.org/officeDocument/2006/relationships/externalLink" Target="externalLinks/externalLink130.xml"/><Relationship Id="rId167" Type="http://schemas.openxmlformats.org/officeDocument/2006/relationships/externalLink" Target="externalLinks/externalLink151.xml"/><Relationship Id="rId188" Type="http://schemas.openxmlformats.org/officeDocument/2006/relationships/externalLink" Target="externalLinks/externalLink172.xml"/><Relationship Id="rId311" Type="http://schemas.openxmlformats.org/officeDocument/2006/relationships/externalLink" Target="externalLinks/externalLink295.xml"/><Relationship Id="rId332" Type="http://schemas.openxmlformats.org/officeDocument/2006/relationships/sharedStrings" Target="sharedStrings.xml"/><Relationship Id="rId71" Type="http://schemas.openxmlformats.org/officeDocument/2006/relationships/externalLink" Target="externalLinks/externalLink55.xml"/><Relationship Id="rId92" Type="http://schemas.openxmlformats.org/officeDocument/2006/relationships/externalLink" Target="externalLinks/externalLink76.xml"/><Relationship Id="rId213" Type="http://schemas.openxmlformats.org/officeDocument/2006/relationships/externalLink" Target="externalLinks/externalLink197.xml"/><Relationship Id="rId234" Type="http://schemas.openxmlformats.org/officeDocument/2006/relationships/externalLink" Target="externalLinks/externalLink218.xml"/><Relationship Id="rId2" Type="http://schemas.openxmlformats.org/officeDocument/2006/relationships/worksheet" Target="worksheets/sheet2.xml"/><Relationship Id="rId29" Type="http://schemas.openxmlformats.org/officeDocument/2006/relationships/externalLink" Target="externalLinks/externalLink13.xml"/><Relationship Id="rId255" Type="http://schemas.openxmlformats.org/officeDocument/2006/relationships/externalLink" Target="externalLinks/externalLink239.xml"/><Relationship Id="rId276" Type="http://schemas.openxmlformats.org/officeDocument/2006/relationships/externalLink" Target="externalLinks/externalLink260.xml"/><Relationship Id="rId297" Type="http://schemas.openxmlformats.org/officeDocument/2006/relationships/externalLink" Target="externalLinks/externalLink281.xml"/><Relationship Id="rId40" Type="http://schemas.openxmlformats.org/officeDocument/2006/relationships/externalLink" Target="externalLinks/externalLink24.xml"/><Relationship Id="rId115" Type="http://schemas.openxmlformats.org/officeDocument/2006/relationships/externalLink" Target="externalLinks/externalLink99.xml"/><Relationship Id="rId136" Type="http://schemas.openxmlformats.org/officeDocument/2006/relationships/externalLink" Target="externalLinks/externalLink120.xml"/><Relationship Id="rId157" Type="http://schemas.openxmlformats.org/officeDocument/2006/relationships/externalLink" Target="externalLinks/externalLink141.xml"/><Relationship Id="rId178" Type="http://schemas.openxmlformats.org/officeDocument/2006/relationships/externalLink" Target="externalLinks/externalLink162.xml"/><Relationship Id="rId301" Type="http://schemas.openxmlformats.org/officeDocument/2006/relationships/externalLink" Target="externalLinks/externalLink285.xml"/><Relationship Id="rId322" Type="http://schemas.openxmlformats.org/officeDocument/2006/relationships/externalLink" Target="externalLinks/externalLink306.xml"/><Relationship Id="rId61" Type="http://schemas.openxmlformats.org/officeDocument/2006/relationships/externalLink" Target="externalLinks/externalLink45.xml"/><Relationship Id="rId82" Type="http://schemas.openxmlformats.org/officeDocument/2006/relationships/externalLink" Target="externalLinks/externalLink66.xml"/><Relationship Id="rId199" Type="http://schemas.openxmlformats.org/officeDocument/2006/relationships/externalLink" Target="externalLinks/externalLink183.xml"/><Relationship Id="rId203" Type="http://schemas.openxmlformats.org/officeDocument/2006/relationships/externalLink" Target="externalLinks/externalLink187.xml"/><Relationship Id="rId19" Type="http://schemas.openxmlformats.org/officeDocument/2006/relationships/externalLink" Target="externalLinks/externalLink3.xml"/><Relationship Id="rId224" Type="http://schemas.openxmlformats.org/officeDocument/2006/relationships/externalLink" Target="externalLinks/externalLink208.xml"/><Relationship Id="rId245" Type="http://schemas.openxmlformats.org/officeDocument/2006/relationships/externalLink" Target="externalLinks/externalLink229.xml"/><Relationship Id="rId266" Type="http://schemas.openxmlformats.org/officeDocument/2006/relationships/externalLink" Target="externalLinks/externalLink250.xml"/><Relationship Id="rId287" Type="http://schemas.openxmlformats.org/officeDocument/2006/relationships/externalLink" Target="externalLinks/externalLink271.xml"/><Relationship Id="rId30" Type="http://schemas.openxmlformats.org/officeDocument/2006/relationships/externalLink" Target="externalLinks/externalLink14.xml"/><Relationship Id="rId105" Type="http://schemas.openxmlformats.org/officeDocument/2006/relationships/externalLink" Target="externalLinks/externalLink89.xml"/><Relationship Id="rId126" Type="http://schemas.openxmlformats.org/officeDocument/2006/relationships/externalLink" Target="externalLinks/externalLink110.xml"/><Relationship Id="rId147" Type="http://schemas.openxmlformats.org/officeDocument/2006/relationships/externalLink" Target="externalLinks/externalLink131.xml"/><Relationship Id="rId168" Type="http://schemas.openxmlformats.org/officeDocument/2006/relationships/externalLink" Target="externalLinks/externalLink152.xml"/><Relationship Id="rId312" Type="http://schemas.openxmlformats.org/officeDocument/2006/relationships/externalLink" Target="externalLinks/externalLink296.xml"/><Relationship Id="rId333" Type="http://schemas.openxmlformats.org/officeDocument/2006/relationships/calcChain" Target="calcChain.xml"/><Relationship Id="rId51" Type="http://schemas.openxmlformats.org/officeDocument/2006/relationships/externalLink" Target="externalLinks/externalLink35.xml"/><Relationship Id="rId72" Type="http://schemas.openxmlformats.org/officeDocument/2006/relationships/externalLink" Target="externalLinks/externalLink56.xml"/><Relationship Id="rId93" Type="http://schemas.openxmlformats.org/officeDocument/2006/relationships/externalLink" Target="externalLinks/externalLink77.xml"/><Relationship Id="rId189" Type="http://schemas.openxmlformats.org/officeDocument/2006/relationships/externalLink" Target="externalLinks/externalLink173.xml"/><Relationship Id="rId3" Type="http://schemas.openxmlformats.org/officeDocument/2006/relationships/worksheet" Target="worksheets/sheet3.xml"/><Relationship Id="rId214" Type="http://schemas.openxmlformats.org/officeDocument/2006/relationships/externalLink" Target="externalLinks/externalLink198.xml"/><Relationship Id="rId235" Type="http://schemas.openxmlformats.org/officeDocument/2006/relationships/externalLink" Target="externalLinks/externalLink219.xml"/><Relationship Id="rId256" Type="http://schemas.openxmlformats.org/officeDocument/2006/relationships/externalLink" Target="externalLinks/externalLink240.xml"/><Relationship Id="rId277" Type="http://schemas.openxmlformats.org/officeDocument/2006/relationships/externalLink" Target="externalLinks/externalLink261.xml"/><Relationship Id="rId298" Type="http://schemas.openxmlformats.org/officeDocument/2006/relationships/externalLink" Target="externalLinks/externalLink282.xml"/><Relationship Id="rId116" Type="http://schemas.openxmlformats.org/officeDocument/2006/relationships/externalLink" Target="externalLinks/externalLink100.xml"/><Relationship Id="rId137" Type="http://schemas.openxmlformats.org/officeDocument/2006/relationships/externalLink" Target="externalLinks/externalLink121.xml"/><Relationship Id="rId158" Type="http://schemas.openxmlformats.org/officeDocument/2006/relationships/externalLink" Target="externalLinks/externalLink142.xml"/><Relationship Id="rId302" Type="http://schemas.openxmlformats.org/officeDocument/2006/relationships/externalLink" Target="externalLinks/externalLink286.xml"/><Relationship Id="rId323" Type="http://schemas.openxmlformats.org/officeDocument/2006/relationships/externalLink" Target="externalLinks/externalLink307.xml"/><Relationship Id="rId20" Type="http://schemas.openxmlformats.org/officeDocument/2006/relationships/externalLink" Target="externalLinks/externalLink4.xml"/><Relationship Id="rId41" Type="http://schemas.openxmlformats.org/officeDocument/2006/relationships/externalLink" Target="externalLinks/externalLink25.xml"/><Relationship Id="rId62" Type="http://schemas.openxmlformats.org/officeDocument/2006/relationships/externalLink" Target="externalLinks/externalLink46.xml"/><Relationship Id="rId83" Type="http://schemas.openxmlformats.org/officeDocument/2006/relationships/externalLink" Target="externalLinks/externalLink67.xml"/><Relationship Id="rId179" Type="http://schemas.openxmlformats.org/officeDocument/2006/relationships/externalLink" Target="externalLinks/externalLink163.xml"/><Relationship Id="rId190" Type="http://schemas.openxmlformats.org/officeDocument/2006/relationships/externalLink" Target="externalLinks/externalLink174.xml"/><Relationship Id="rId204" Type="http://schemas.openxmlformats.org/officeDocument/2006/relationships/externalLink" Target="externalLinks/externalLink188.xml"/><Relationship Id="rId225" Type="http://schemas.openxmlformats.org/officeDocument/2006/relationships/externalLink" Target="externalLinks/externalLink209.xml"/><Relationship Id="rId246" Type="http://schemas.openxmlformats.org/officeDocument/2006/relationships/externalLink" Target="externalLinks/externalLink230.xml"/><Relationship Id="rId267" Type="http://schemas.openxmlformats.org/officeDocument/2006/relationships/externalLink" Target="externalLinks/externalLink251.xml"/><Relationship Id="rId288" Type="http://schemas.openxmlformats.org/officeDocument/2006/relationships/externalLink" Target="externalLinks/externalLink272.xml"/><Relationship Id="rId106" Type="http://schemas.openxmlformats.org/officeDocument/2006/relationships/externalLink" Target="externalLinks/externalLink90.xml"/><Relationship Id="rId127" Type="http://schemas.openxmlformats.org/officeDocument/2006/relationships/externalLink" Target="externalLinks/externalLink111.xml"/><Relationship Id="rId313" Type="http://schemas.openxmlformats.org/officeDocument/2006/relationships/externalLink" Target="externalLinks/externalLink297.xml"/><Relationship Id="rId10" Type="http://schemas.openxmlformats.org/officeDocument/2006/relationships/worksheet" Target="worksheets/sheet10.xml"/><Relationship Id="rId31" Type="http://schemas.openxmlformats.org/officeDocument/2006/relationships/externalLink" Target="externalLinks/externalLink15.xml"/><Relationship Id="rId52" Type="http://schemas.openxmlformats.org/officeDocument/2006/relationships/externalLink" Target="externalLinks/externalLink36.xml"/><Relationship Id="rId73" Type="http://schemas.openxmlformats.org/officeDocument/2006/relationships/externalLink" Target="externalLinks/externalLink57.xml"/><Relationship Id="rId94" Type="http://schemas.openxmlformats.org/officeDocument/2006/relationships/externalLink" Target="externalLinks/externalLink78.xml"/><Relationship Id="rId148" Type="http://schemas.openxmlformats.org/officeDocument/2006/relationships/externalLink" Target="externalLinks/externalLink132.xml"/><Relationship Id="rId169" Type="http://schemas.openxmlformats.org/officeDocument/2006/relationships/externalLink" Target="externalLinks/externalLink153.xml"/><Relationship Id="rId4" Type="http://schemas.openxmlformats.org/officeDocument/2006/relationships/worksheet" Target="worksheets/sheet4.xml"/><Relationship Id="rId180" Type="http://schemas.openxmlformats.org/officeDocument/2006/relationships/externalLink" Target="externalLinks/externalLink164.xml"/><Relationship Id="rId215" Type="http://schemas.openxmlformats.org/officeDocument/2006/relationships/externalLink" Target="externalLinks/externalLink199.xml"/><Relationship Id="rId236" Type="http://schemas.openxmlformats.org/officeDocument/2006/relationships/externalLink" Target="externalLinks/externalLink220.xml"/><Relationship Id="rId257" Type="http://schemas.openxmlformats.org/officeDocument/2006/relationships/externalLink" Target="externalLinks/externalLink241.xml"/><Relationship Id="rId278" Type="http://schemas.openxmlformats.org/officeDocument/2006/relationships/externalLink" Target="externalLinks/externalLink262.xml"/><Relationship Id="rId303" Type="http://schemas.openxmlformats.org/officeDocument/2006/relationships/externalLink" Target="externalLinks/externalLink287.xml"/><Relationship Id="rId42" Type="http://schemas.openxmlformats.org/officeDocument/2006/relationships/externalLink" Target="externalLinks/externalLink26.xml"/><Relationship Id="rId84" Type="http://schemas.openxmlformats.org/officeDocument/2006/relationships/externalLink" Target="externalLinks/externalLink68.xml"/><Relationship Id="rId138" Type="http://schemas.openxmlformats.org/officeDocument/2006/relationships/externalLink" Target="externalLinks/externalLink122.xml"/><Relationship Id="rId191" Type="http://schemas.openxmlformats.org/officeDocument/2006/relationships/externalLink" Target="externalLinks/externalLink175.xml"/><Relationship Id="rId205" Type="http://schemas.openxmlformats.org/officeDocument/2006/relationships/externalLink" Target="externalLinks/externalLink189.xml"/><Relationship Id="rId247" Type="http://schemas.openxmlformats.org/officeDocument/2006/relationships/externalLink" Target="externalLinks/externalLink231.xml"/><Relationship Id="rId107" Type="http://schemas.openxmlformats.org/officeDocument/2006/relationships/externalLink" Target="externalLinks/externalLink91.xml"/><Relationship Id="rId289" Type="http://schemas.openxmlformats.org/officeDocument/2006/relationships/externalLink" Target="externalLinks/externalLink273.xml"/><Relationship Id="rId11" Type="http://schemas.openxmlformats.org/officeDocument/2006/relationships/worksheet" Target="worksheets/sheet11.xml"/><Relationship Id="rId53" Type="http://schemas.openxmlformats.org/officeDocument/2006/relationships/externalLink" Target="externalLinks/externalLink37.xml"/><Relationship Id="rId149" Type="http://schemas.openxmlformats.org/officeDocument/2006/relationships/externalLink" Target="externalLinks/externalLink133.xml"/><Relationship Id="rId314" Type="http://schemas.openxmlformats.org/officeDocument/2006/relationships/externalLink" Target="externalLinks/externalLink298.xml"/><Relationship Id="rId95" Type="http://schemas.openxmlformats.org/officeDocument/2006/relationships/externalLink" Target="externalLinks/externalLink79.xml"/><Relationship Id="rId160" Type="http://schemas.openxmlformats.org/officeDocument/2006/relationships/externalLink" Target="externalLinks/externalLink144.xml"/><Relationship Id="rId216" Type="http://schemas.openxmlformats.org/officeDocument/2006/relationships/externalLink" Target="externalLinks/externalLink200.xml"/><Relationship Id="rId258" Type="http://schemas.openxmlformats.org/officeDocument/2006/relationships/externalLink" Target="externalLinks/externalLink242.xml"/><Relationship Id="rId22" Type="http://schemas.openxmlformats.org/officeDocument/2006/relationships/externalLink" Target="externalLinks/externalLink6.xml"/><Relationship Id="rId64" Type="http://schemas.openxmlformats.org/officeDocument/2006/relationships/externalLink" Target="externalLinks/externalLink48.xml"/><Relationship Id="rId118" Type="http://schemas.openxmlformats.org/officeDocument/2006/relationships/externalLink" Target="externalLinks/externalLink102.xml"/><Relationship Id="rId325" Type="http://schemas.openxmlformats.org/officeDocument/2006/relationships/externalLink" Target="externalLinks/externalLink309.xml"/><Relationship Id="rId171" Type="http://schemas.openxmlformats.org/officeDocument/2006/relationships/externalLink" Target="externalLinks/externalLink155.xml"/><Relationship Id="rId227" Type="http://schemas.openxmlformats.org/officeDocument/2006/relationships/externalLink" Target="externalLinks/externalLink211.xml"/><Relationship Id="rId269" Type="http://schemas.openxmlformats.org/officeDocument/2006/relationships/externalLink" Target="externalLinks/externalLink253.xml"/><Relationship Id="rId33" Type="http://schemas.openxmlformats.org/officeDocument/2006/relationships/externalLink" Target="externalLinks/externalLink17.xml"/><Relationship Id="rId129" Type="http://schemas.openxmlformats.org/officeDocument/2006/relationships/externalLink" Target="externalLinks/externalLink113.xml"/><Relationship Id="rId280" Type="http://schemas.openxmlformats.org/officeDocument/2006/relationships/externalLink" Target="externalLinks/externalLink264.xml"/><Relationship Id="rId75" Type="http://schemas.openxmlformats.org/officeDocument/2006/relationships/externalLink" Target="externalLinks/externalLink59.xml"/><Relationship Id="rId140" Type="http://schemas.openxmlformats.org/officeDocument/2006/relationships/externalLink" Target="externalLinks/externalLink124.xml"/><Relationship Id="rId182" Type="http://schemas.openxmlformats.org/officeDocument/2006/relationships/externalLink" Target="externalLinks/externalLink166.xml"/><Relationship Id="rId6" Type="http://schemas.openxmlformats.org/officeDocument/2006/relationships/worksheet" Target="worksheets/sheet6.xml"/><Relationship Id="rId238" Type="http://schemas.openxmlformats.org/officeDocument/2006/relationships/externalLink" Target="externalLinks/externalLink222.xml"/><Relationship Id="rId291" Type="http://schemas.openxmlformats.org/officeDocument/2006/relationships/externalLink" Target="externalLinks/externalLink275.xml"/><Relationship Id="rId305" Type="http://schemas.openxmlformats.org/officeDocument/2006/relationships/externalLink" Target="externalLinks/externalLink289.xml"/><Relationship Id="rId44" Type="http://schemas.openxmlformats.org/officeDocument/2006/relationships/externalLink" Target="externalLinks/externalLink28.xml"/><Relationship Id="rId86" Type="http://schemas.openxmlformats.org/officeDocument/2006/relationships/externalLink" Target="externalLinks/externalLink70.xml"/><Relationship Id="rId151" Type="http://schemas.openxmlformats.org/officeDocument/2006/relationships/externalLink" Target="externalLinks/externalLink135.xml"/><Relationship Id="rId193" Type="http://schemas.openxmlformats.org/officeDocument/2006/relationships/externalLink" Target="externalLinks/externalLink177.xml"/><Relationship Id="rId207" Type="http://schemas.openxmlformats.org/officeDocument/2006/relationships/externalLink" Target="externalLinks/externalLink191.xml"/><Relationship Id="rId249" Type="http://schemas.openxmlformats.org/officeDocument/2006/relationships/externalLink" Target="externalLinks/externalLink233.xml"/><Relationship Id="rId13" Type="http://schemas.openxmlformats.org/officeDocument/2006/relationships/worksheet" Target="worksheets/sheet13.xml"/><Relationship Id="rId109" Type="http://schemas.openxmlformats.org/officeDocument/2006/relationships/externalLink" Target="externalLinks/externalLink93.xml"/><Relationship Id="rId260" Type="http://schemas.openxmlformats.org/officeDocument/2006/relationships/externalLink" Target="externalLinks/externalLink244.xml"/><Relationship Id="rId316" Type="http://schemas.openxmlformats.org/officeDocument/2006/relationships/externalLink" Target="externalLinks/externalLink300.xml"/><Relationship Id="rId55" Type="http://schemas.openxmlformats.org/officeDocument/2006/relationships/externalLink" Target="externalLinks/externalLink39.xml"/><Relationship Id="rId97" Type="http://schemas.openxmlformats.org/officeDocument/2006/relationships/externalLink" Target="externalLinks/externalLink81.xml"/><Relationship Id="rId120" Type="http://schemas.openxmlformats.org/officeDocument/2006/relationships/externalLink" Target="externalLinks/externalLink104.xml"/><Relationship Id="rId162" Type="http://schemas.openxmlformats.org/officeDocument/2006/relationships/externalLink" Target="externalLinks/externalLink146.xml"/><Relationship Id="rId218" Type="http://schemas.openxmlformats.org/officeDocument/2006/relationships/externalLink" Target="externalLinks/externalLink202.xml"/><Relationship Id="rId271" Type="http://schemas.openxmlformats.org/officeDocument/2006/relationships/externalLink" Target="externalLinks/externalLink25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44608;&#49440;&#54840;\AppData\Roaming\Microsoft\Excel\COST\97%20Plant%20Exp%20tot.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D-&#49892;&#5120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8978907\&#51064;&#49324;\&#44277;&#50976;\&#48376;&#48512;&#51064;&#49324;\&#51068;&#48152;&#44288;&#47532;\&#44288;&#47532;&#44284;&#51109;&#50629;&#47924;\&#49324;&#50629;&#44228;&#54925;\yskim\&#50629;&#47924;\&#50629;&#47924;&#48372;&#44256;\CKD\&#45824;&#47564;\MAST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9670943\c\WINDOWS\TEMP\Osg\HMC&#44508;&#51221;\ISIR&#50629;&#47924;-FLO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9473615\ygk\&#48120;&#44397;\CKD\&#45824;&#47564;\MASTER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9363306\hji\&#44608;&#53468;&#51068;\My%20Documents\&#44277;&#51109;&#50868;&#50689;\&#51473;&#45800;&#44592;&#49373;&#49328;&#45733;&#47141;\98&#53685;&#54224;&#54633;\&#52264;&#51060;&#45236;&#50669;\LEE\&#49324;&#50629;&#44228;&#54925;\&#54788;&#44552;&#50696;&#49328;\&#51217;&#45824;4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CH&#45432;&#53944;&#48513;\LCHW\My%20Documents\&#49324;&#50857;&#51473;\aa&#50629;&#47924;&#52384;(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608;&#44540;&#48176;\C\windows\TEMP\&#49688;&#48520;&#47749;&#49464;&#49436;\&#49688;&#48520;&#47749;&#49464;&#49436;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060;&#54788;&#51452;\&#51076;&#49884;&#48169;\&#49340;&#49457;&#54868;&#54617;&#54168;&#51064;&#53944;\2003\q3\co\2003&#45380;&#48152;&#44592;&#51116;&#47924;&#51228;&#543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7768141\c\my-ducu\Book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4608;&#45824;&#51473;\&#44592;&#50629;1(&#51652;&#54665;)\Documents%20and%20Settings\HP_Owner\Local%20Settings\Temporary%20Internet%20Files\Content.IE5\YLGVUPU5\windows\TEMP\chiyoung\Audit%20&amp;%20tax\&#45224;&#50689;&#51204;&#44396;\WF200\TMP\~TMP5043.$$$\&#44228;&#51221;&#44284;&#4778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1076;&#49457;&#50756;\&#50896;&#44032;2\111\MSOFFICE\HEXCEL\&#47700;&#47540;&#47536;&#52236;\consolidate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NYJ\JMN\PLAN\97PLAN\0924\&#51228;&#54408;&#4832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eilnt\bin\Temp\A03\LIST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Storage%20Files\&#54924;&#49324;&#54028;&#51068;\My%20Documents\&#44592;&#53440;&#54924;&#49324;\&#54620;&#48372;&#52384;&#44053;&#44277;&#50629;\2004%20&#49892;&#49324;\&#49892;&#49324;&#51312;&#49436;\&#47588;&#52636;&#52292;&#4442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333679\&#44053;&#49457;&#54840;\&#49345;&#50857;PROJECT\&#48120;&#44397;BTC\CH\EF\CMK\XLSRULE\&#44060;&#51221;&#44508;&#51221;\&#50756;&#4934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44608;&#49440;&#54840;\AppData\Roaming\Microsoft\Excel\Cho_tae\netflow7&#509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4788;&#51452;\&#51076;&#49884;&#48169;\&#49340;&#49457;&#54868;&#54617;&#54168;&#51064;&#53944;\2003\q3\03q2fs-ssc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RPSML1\datagrp\IBK\COMPANY\HYUNELEC\1998\m&amp;a\Tom\SEN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w021\sys\CHA\DHI\&#44397;&#47928;&#50672;&#44208;\95&#50672;&#44208;\BS&#51456;&#487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47448;&#51473;&#50676;\95&#45380;\'96&#44221;&#44228;\&#47932;&#47049;&#44228;&#54925;\DATA2\95RLT\SOKBO\8&#50900;&#49549;&#4837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MYEON\99&#44208;&#49328;\&#51068;&#47784;\99&#48152;&#44592;\&#44208;&#49328;&#49436;&#49885;\101-11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KRPSML1\datagrp\OLDSTUFF\ITALY\CAGIVA\COMPS\TABLE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us.f16.mail.yahoo.com/ym/JUNG/W-CAR/96YEAR/W-10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MSOFFICE\EXCEL\&#44592;&#50629;&#44277;&#44060;\&#49340;&#49457;&#50644;&#51648;\&#48516;&#49437;&#51312;&#49436;\&#50836;&#50557;&#51116;&#4792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4608;&#45824;&#51473;\&#44592;&#50629;1(&#51652;&#54665;)\WINDOWS\TEMP\2003%20SALE%20HC90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Documents%20and%20Settings\user\&#48148;&#53461;%20&#54868;&#47732;\&#49464;&#50724;\My%20Study\&#44048;&#49324;&#44288;&#47144;\&#44060;&#51064;&#54028;&#51068;\&#44048;&#49324;&#51312;&#49436;\saab\&#50641;&#49472;&#51088;&#47308;\&#49324;&#50629;&#44228;&#54925;\&#49324;&#50629;&#52628;&#5122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1221;&#51032;&#54788;\HYUN\&#47560;&#54588;&#50500;\&#51333;&#44592;&#49892;\&#49324;&#50629;&#49892;&#51201;\98&#45380;&#49892;&#51201;\&#45380;&#44036;&#49892;&#51201;\&#52280;&#44256;&#51088;&#4730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0612;&#49688;&#50676;\J-PROJECT\kc\&#49552;&#50689;&#50980;\&#52572;&#51333;&#48376;\SKG%20BaseCases%20for%20%20ISMBC.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060;&#51333;&#48124;\&#52572;&#45824;&#47532;&#50629;&#47924;\My%20Documents\&#51088;&#44552;&#54016;\9909&#51088;&#44552;&#54016;&#44228;&#51221;&#47749;&#4946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52236;&#47476;&#47112;&#47532;\99.%20OS&#44256;&#46020;&#54868;%20T.F.T-2002.4\&#51089;&#49457;&#51088;&#47308;-2002.6.26\2002.8.1-simulation\20020810-sim\&#50868;&#50689;&#50896;&#44032;-20020812\Unix%20SEM&#50868;&#50689;&#45800;&#44032;-20020812\Unix%20SEM-&#50868;&#50689;&#48708;%20&#44540;&#44144;&#51088;&#47308;-20020806-v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4608;&#45824;&#51473;\&#44592;&#50629;1(&#51652;&#54665;)\AUDIT02\02&#44592;&#47568;\&#50500;&#51060;&#46356;&#46356;&#51648;&#53560;\WP\&#50500;&#51060;&#46356;&#46356;&#51648;&#53560;%20&#53804;&#51088;&#50976;&#44032;&#51613;&#44428;%2002%20W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JOB\&#51221;&#49328;\SkeS\&#51089;&#50629;&#54032;\2000&#45380;%20&#53440;&#50892;&#48324;%20OS&#44552;&#50529;%20&#49324;&#50857;&#54788;&#54889;%20v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notes.walkerhill.co.kr/mail/1890024.nsf/($All)/21DCCF19C2FC8625492571FA002B5113/$FILE/2006%20&#53804;&#51088;&#50696;&#49328;/&#47784;&#46304;&#54868;&#51068;/My%20Documents/&#50696;&#49328;&#51089;&#50629;/2000&#45380;%20&#50696;&#49328;/&#44221;&#50689;&#44228;&#54925;&#49436;/&#51333;&#54633;&#50696;&#49328;/&#50577;&#49885;&#51060;&#45348;.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2221%20&#54788;&#44552;&#55120;&#47492;&#54364;&#51221;&#49328;&#54364;&#51032;%20&#50892;&#53356;&#49884;&#53944;"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WINDOWS\&#48148;&#53461;%20&#54868;&#47732;\Temp-&#51089;&#50629;\New%20Model\20021027-CEO&#48372;&#44256;&#50857;\&#44256;&#44061;&#49324;&#48324;%20&#49444;&#47749;pack-20021107\&#49436;&#48260;2003&#45380;%20&#51060;&#54980;-&#50689;&#50629;&#51312;&#51221;&#48152;&#50689;(20021130)\unix&#50868;&#50689;cost&#49328;&#51221;-200208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WINDOWS\&#48148;&#53461;%20&#54868;&#47732;\Temp-&#51089;&#50629;\New%20Model\20021027-CEO&#48372;&#44256;&#50857;\&#44256;&#44061;&#49324;&#48324;%20&#49444;&#47749;pack-20021107\&#49436;&#48260;2003&#45380;%20&#51060;&#54980;-&#50689;&#50629;&#51312;&#51221;&#48152;&#50689;(20021130)\NT&#50868;&#50689;cost&#49328;&#51221;-2002082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44608;&#53468;&#51652;\&#50689;&#50629;&#51648;&#50896;&#54016;\06%20&#44033;&#49324;&#48324;%20&#51088;&#47308;\2003&#45380;%20&#51221;&#49328;\Infra%202003\NT%20&#49324;&#50857;&#47049;\&#50892;&#52964;&#55184;\service%20type%20model%20conversion-20021201&#50976;&#44305;&#5072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KCC03367\SKT%20&#51221;&#49328;(200\My%20Documents\Outsourcing\01.%20Agreements\2000%20&#53588;&#47112;&#53092;%20&#50672;&#44036;&#44552;&#50529;&#54633;&#51032;\1-4&#48516;&#44592;%20&#44204;&#51201;\Outsourcing\09.%20&#49324;&#50857;&#47308;%20&#51221;&#49328;&#44288;&#47144;\04.%20SK%20Telecom\&#51333;&#54633;\&#44204;&#51201;-&#50896;&#505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312;&#50689;&#54788;\&#44048;&#49324;\WORK97\&#44256;&#51221;&#51088;&#49328;(&#4439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SEO\&#52509;&#44292;&#49549;&#4837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My%20Documents\&#45824;&#50864;&#49345;&#50857;&#52264;\Valuation\96_JAPAN\96MEET\JAPAN\&#54952;&#50984;&#48516;&#4943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AEILNT\bin\WINDOWS\&#48148;&#53461;%20&#54868;&#47732;\&#51204;&#47168;\4&#50900;\DI041-040101(&#44256;&#51092;&#46041;719-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1204;&#44600;&#49688;\MY%20DOCUMENTS\My%20Documents\&#51473;&#51109;&#44592;\PRODUCT\&#50900;&#48372;&#44256;&#5108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My%20Documents\exceldata\2003\sammi\&#49340;&#48120;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BIGJB\&#44277;&#50976;\My%20Documents\&#44277;&#50976;\OWARE\CACHE\&#49688;&#51221;&#50577;&#4988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312;&#50689;&#54788;\&#44048;&#49324;\My%20Documents\HP\&#44592;&#47568;(01)\My%20Documents\&#46041;&#49457;&#54868;&#54617;\99YE\99A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K:\Temp\A03\&#44592;&#44228;71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K:\Temp\A03\LIST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66.125.138.218\lsm\DATA\&#49552;&#51061;\&#51228;&#54408;&#49552;&#51061;\&#51228;&#54408;&#49552;&#51061;\2001&#45380;\11&#50900;&#51228;&#54408;&#49552;&#5106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66.125.138.218\lsm\LSM\01\12\11&#50900;&#51228;&#54408;&#49552;&#5106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esktop-sein\i\&#50948;&#46300;\CLIENT\&#50976;&#54148;&#49828;\2004\2004&#44592;&#47568;\windows\TEMP\chiyoung\Audit%20&amp;%20tax\&#45224;&#50689;&#51204;&#44396;\WF200\TMP\~TMP5043.$$$\&#44228;&#51221;&#44284;&#4778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61.33.205.199/Windows/&#48148;&#53461;%20&#54868;&#47732;/Venture/bpi/KHRHEE/Others/ETC/SDD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Documents%20and%20Settings\All%20Users\Documents\PC%20Production\Jan%202005%20(Felip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MSOFFICE\EXCEL\&#49552;&#51061;&#44228;&#5492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Documents%20and%20Settings\All%20Users\Documents\PC%20Production\PC%20Production\PC%20Production\Jan%202005%20(Felipe)%20FIN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RPSML1\datagrp\IBK\COMPANY\HYUNELEC\1998\m&amp;a\Tom\MODE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EXPRESS\8706384\&#50808;&#54868;961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Feb-Purchase.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52236;&#47476;&#47112;&#47532;\99.%20OS&#44256;&#46020;&#54868;%20T.F.T-2002.4\&#51089;&#49457;&#51088;&#47308;-2002.6.26\2002.8.1-simulation\20020810-sim\&#50868;&#50689;&#50896;&#44032;-20020812\&#49324;&#48376;%20-%20&#50896;&#48376;%20-%20Unix%20Serve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B:\&#51064;&#46356;&#5050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44228;&#54925;_&#51060;&#46041;\PLN2k0_dat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express\TEMP\EXPRESS\8706384\&#50808;&#54868;96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express\TEMP\EXPRESS\8706384\&#50808;&#54868;961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venture\&#44277;&#50976;&#54260;&#45908;\WINDOWS\TEMP\&#54252;&#51109;KPI.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Startup" Target="POWER7.XLA"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48320;&#49345;&#44397;\&#48320;&#49345;&#44397;&#44277;&#50976;(&#49688;&#51221;)\&#54788;&#51109;%20&#51088;&#44552;&#53804;&#51077;\&#47928;&#49436;&#51221;&#47532;\&#49888;&#45824;&#47532;\&#49436;&#47448;&#50577;&#49885;\&#44592;&#53440;&#44277;&#49324;\2&#54840;&#50517;&#50672;%20&#51649;&#51217;&#49688;&#48176;&#44288;%20&#44368;&#52404;&#44277;&#4932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6&#50900;&#46020;&#51088;&#51116;&#44396;&#47588;&#49892;&#51201;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44608;&#49440;&#54840;\AppData\Roaming\Microsoft\Excel\LSM\2000&#50672;&#52404;&#48516;&#49437;\coincident(del%20rate)(werner).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KRPSML1\datagrp\M_CHO\HOLDERBANK\models\tuna%20dcf\dreamdcf.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12&#50900;&#46020;%20&#51088;&#51116;&#44396;&#47588;&#49892;&#51201;%200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K:\My%20Documents\excercise\Report(kamco-jv-amc)%20&#51060;&#44172;%20&#51652;&#51676;.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Documents%20and%20Settings\Administrator\&#48148;&#53461;%20&#54868;&#47732;\&#50976;&#52285;%20&#51032;&#44208;&#44428;.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Jan-Purchase.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4608;&#48337;&#44260;\00&#45380;\10&#26376;\&#49457;&#44284;&#48516;&#49437;1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44608;&#46160;&#45380;\C\My%20Documents\&#44608;&#46160;&#45380;\&#44592;&#53440;\&#48155;&#50500;&#4697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B:\MSOFFICE\EXCEL\&#44592;&#50629;&#44277;&#44060;\&#49888;&#45824;&#50577;\&#48516;&#49437;&#51312;&#49436;\&#47588;&#52636;&#50896;&#4403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2007&#45380;&#51088;&#47308;\&#54924;&#44228;&#51088;&#47308;\&#50672;&#44036;&#44208;&#49328;\&#50672;&#44036;&#44208;&#49328;&#52572;&#51333;&#51088;&#47308;_08.05.26\kwj\job\audit\audit-cilent\&#49340;&#54840;&#44060;&#48156;&#51452;&#49885;&#54924;&#49324;\01\01report\&#44048;&#49324;&#48372;&#44256;&#49436;\mail\2311%20&#52572;&#51333;&#51116;&#47924;&#51228;&#54364;%20&#44160;&#53664;%20Worksheet&#48708;&#5098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KR-KIMWANGJIN\aws\kwj\job\audit\audit-cilent\&#49340;&#54840;&#44060;&#48156;&#51452;&#49885;&#54924;&#49324;\01\01report\&#44048;&#49324;&#48372;&#44256;&#49436;\mail\2311%20&#52572;&#51333;&#51116;&#47924;&#51228;&#54364;%20&#44160;&#53664;%20Worksheet&#48708;&#5098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54728;&#44540;&#47564;\4&#48516;&#44592;\kwj\job\audit\audit-cilent\&#49340;&#54840;&#44060;&#48156;&#51452;&#49885;&#54924;&#49324;\01\01report\&#44048;&#49324;&#48372;&#44256;&#49436;\mail\2311%20&#52572;&#51333;&#51116;&#47924;&#51228;&#54364;%20&#44160;&#53664;%20Worksheet&#48708;&#5098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2007&#45380;&#51088;&#47308;\&#54924;&#44228;&#51088;&#47308;\&#50672;&#44036;&#44208;&#49328;\kwj\job\audit\audit-cilent\&#49340;&#54840;&#44060;&#48156;&#51452;&#49885;&#54924;&#49324;\01\01report\&#44048;&#49324;&#48372;&#44256;&#49436;\mail\2311%20&#52572;&#51333;&#51116;&#47924;&#51228;&#54364;%20&#44160;&#53664;%20Worksheet&#48708;&#5098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kwj\job\audit\audit-cilent\&#49340;&#54840;&#44060;&#48156;&#51452;&#49885;&#54924;&#49324;\01\01report\&#44048;&#49324;&#48372;&#44256;&#49436;\mail\2311%20&#52572;&#51333;&#51116;&#47924;&#51228;&#54364;%20&#44160;&#53664;%20Worksheet&#48708;&#50984;.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WINDOWS\TEMP\Book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I:\Documents%20and%20Settings\win\My%20Documents\&#50696;&#49328;&#44288;&#47144;\&#49892;&#51201;\2005-01&#49440;&#50896;&#4870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I:\data\xls\&#44277;&#53685;\2003&#54016;&#51333;&#54633;&#44396;&#47588;&#49892;&#512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DOCUME~1\aduser\LOCALS~1\Temp\notesE8DBF2\&#44208;&#49328;\&#47560;&#44048;&amp;&#44208;&#49328;\0006&#44208;&#49328;&#44288;&#4714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WINDOWS\Temporary%20Internet%20Files\Content.IE5\V0ATPWZ3\My%20Documents\Inventory%20(7&#5090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DOCUME~1\aduser\LOCALS~1\Temp\notesE8DBF2\0.my%20client\client01\&#45796;&#51020;&#49556;&#47336;&#49496;\&#51473;&#44036;&#44048;&#49324;\&#52264;&#51077;&#44552;&#54788;&#54889;(081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SKCC03367\SKT%20&#51221;&#49328;(200\windows\TEMP\1999&#45380;&#46020;%20&#49436;&#48708;&#49828;%20&#44592;&#44592;%20&#51201;&#50857;&#45800;&#44032;%20&#54633;&#51032;&#49436;-&#52392;&#48512;(200327).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KCC03367\SKT%20&#51221;&#49328;(200\My%20Documents\Outsourcing\09.%20&#49324;&#50857;&#47308;%20&#51221;&#49328;&#44288;&#47144;\04.%20SK%20Telecom\&#51333;&#54633;\&#44204;&#51201;-&#50896;&#50504;.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PRODUCT\&#54364;&#51456;&#44204;&#5120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92.168.0.100\PRODUCT\&#54364;&#51456;&#44204;&#5120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MICDB\Contract\2001&#45380;&#50696;&#49328;\2001&#45380;%20&#50696;&#49328;%20&#48143;%20&#47588;&#52636;%20&#52572;&#51333;\Infra%20&#47588;&#52636;%20&#52628;&#51221;(2001)&#51088;&#52404;(Infra&#52572;&#5133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Desktop-sein\i\EXCEL\BANG\BANG96\01&#50900;TT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4620;&#49457;&#51312;\&#48156;&#51452;\My%20Documents\&#50629;&#47924;\Project\&#49324;&#50629;\Water\&#51064;&#52380;%20&#49569;&#46020;,&#47564;&#49688;\&#47564;&#49688;&#54616;&#49688;&#52376;&#47532;&#51109;\&#45236;&#50669;\&#47564;&#49688;&#44592;&#44228;&#45236;&#50669;57(&#49340;&#49457;&#48516;).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49569;&#48337;&#44540;\&#49328;&#50629;&#51204;&#51088;(&#51452;)\EXCEL\BANG\BANG96\01&#50900;TTL.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I2\FI2F\AAA97\&#49345;&#48152;&#44592;\&#44277;&#52292;\&#48176;&#52824;&#44277;&#4792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PRODUCT\&#51648;&#51216;&#54924;&#5103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192.168.0.100\PRODUCT\&#51648;&#51216;&#54924;&#5103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BYLEE-COMP\&#49352;&#47196;&#50868;%20&#44221;&#50689;&#49892;&#51201;%203\&#44221;&#49892;5.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47448;&#49440;&#44428;\200309\2003&#51228;&#54408;09(&#4744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49569;&#48337;&#44540;\&#49328;&#50629;&#51204;&#51088;(&#51452;)\&#44204;&#51201;\12&#50900;&#44204;&#5120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KKK.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44592;&#50629;&#54924;&#49373;1(&#51652;&#54665;)\&#44592;&#50629;&#54924;&#49373;1(&#51652;&#54665;)\&#49688;&#54633;1043-&#51221;&#51064;\&#51221;&#51064;-&#54924;&#49373;&#44228;&#54925;\&#50656;(&#44228;&#54925;)0116-k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My%20Documents\Outsourcing\13.%202000&#45380;%20&#51221;&#49328;\12.%20&#50672;&#47568;&#51221;&#49328;\&#54869;&#51221;&#51221;&#49328;\2.%20Distributed%20System-&#51333;&#54633;.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August03-Purchase.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LSML\&#52264;&#51077;&#44552;&#44208;&#49328;\WINDOWS\TEMP\&#52264;&#51077;&#44552;~1\&#44208;&#49328;&#50864;~1\9806&#44208;&#49328;.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51109;&#50896;&#44221;\2002&#49340;&#49324;&#48516;&#44592;\WORK\&#48288;&#46300;&#47196;\TAX\&#44208;&#49328;&#51088;&#47308;\98&#44208;&#49328;\&#44208;&#49328;98\&#44208;&#49328;&#51088;&#47308;98&#19978;.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My%20Documents\Outsourcing\09.%20&#49324;&#50857;&#47308;%20&#51221;&#49328;&#44288;&#47144;\09.%20&#51221;&#49328;&#51088;&#47308;%20&#51089;&#50629;&#44208;&#44284;\&#44032;&#44201;&#44208;&#51221;%20&#49345;&#49464;%20-%20&#49436;&#47448;%20&#51089;&#50629;(20.03.2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Valuation\2000Project\KDB\&#54217;&#44032;&#54868;&#51068;\Report-form(KDB).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1&#49324;&#48516;&#44592;\&#54924;&#49324;&#51228;&#49884;&#47749;&#49464;\2003&#47749;&#49464;3&#49440;&#4442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Jbchoi\report\CYY\Project\DaeRyung\Stream_II\VBM\&#49328;&#51088;VA~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Apr03-Purchase.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My%20Documents\2000&#45380;\&#49324;&#50857;&#47049;%20&#49328;&#51221;,%20&#51221;&#49328;\99&#49324;&#50857;&#47308;%20&#51221;&#49328;%20&#48143;%202000&#45380;%20&#49436;&#48708;&#49828;%20&#44592;&#48376;&#50836;&#44552;%20&#49328;&#51221;\99&#45380;%20&#51221;&#49328;\&#44032;&#44201;&#44208;&#51221;%20&#49345;&#49464;%20-%202000&#45380;%20&#50696;&#49328;&#51089;&#50629;(20.03.28).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DOCUME~1\&#51060;&#50689;&#49453;.LEEYS\LOCALS~1\Temp\~769925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notes.walkerhill.co.kr/mail/2062101.nsf/($All)/0EC5EF2C3D3BB1A34925720B001B441B/$FILE/WINDOWS/&#48148;&#53461;%20&#54868;&#47732;/OS%20&#44228;&#50557;/&#50976;&#44305;&#50725;/SK&#52992;&#48120;&#52860;%20&#49324;&#50857;&#47049;&#44288;&#47532;/SK&#52992;&#48120;&#52860;1-7&#51221;&#4932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SERVER\M&amp;A%20&#51221;&#48372;&#44288;&#47532;\WINDOWS\Temporary%20Internet%20Files\Content.IE5\C9EDDXUY\Accretion%20dilution%20analysis%20020502%20v2.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48149;&#44592;&#50689;\&#48149;&#44592;&#50689;-&#44277;&#50976;\&#44285;&#51012;&#51333;\1-Ejk\Investment\1999\991stDraft\99InvestDraft1st-01-Summary.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7&#50900;&#46020;%20&#51088;&#51116;&#44396;&#47588;&#49892;&#51201;04.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51221;&#44221;&#54616;\&#44277;&#50976;\&#54785;&#49888;&#50629;&#47924;\&#44368;&#50977;\98&#45380;&#46020;\98&#49324;&#50808;&#44368;&#50977;.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9&#50900;&#46020;%20&#51088;&#51116;&#44396;&#47588;&#49892;&#51201;%200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1060;&#54788;&#51452;\&#51076;&#49884;&#48169;\modottel\11&#50900;&#44208;&#49328;\co\30101&#49884;&#49328;&#54364;11.xls" TargetMode="External"/></Relationships>
</file>

<file path=xl/externalLinks/_rels/externalLink128.xml.rels><?xml version="1.0" encoding="UTF-8" standalone="yes"?>
<Relationships xmlns="http://schemas.openxmlformats.org/package/2006/relationships"><Relationship Id="rId1" Type="http://schemas.microsoft.com/office/2006/relationships/xlExternalLinkPath/xlPathMissing" Target="WBS98"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51076;&#44552;&#46976;\5&#52264;10_30\OFFICE21\0B04777\98MRS&#9679;.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1990006\t\KS\KSLEE\FINANCE\9712\BS98.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B:\&#49548;&#50868;&#48152;.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C:\My%20Documents\Outsourcing\02.%20Pricing%20Model%20(NEW)\Baseline(revised41).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44608;&#44221;&#47148;\C\98KIM\&#51333;&#51312;&#48372;&#44256;\&#52628;&#51221;\&#52636;&#44592;9909-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I:\&#54924;&#51032;&#52292;\HWANG\&#44221;&#50689;&#48372;~1\97&#54616;&#48152;&#44592;\EXCEL\DATA\HWKSMXL.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gkm.segye.co.kr/&#54032;&#47588;&#50696;&#49328;/98SKES/98_1&#54032;&#47588;.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44608;&#53468;&#51652;\&#50689;&#50629;&#51648;&#50896;&#54016;\07%20&#44033;&#49324;&#48324;%20&#51088;&#47308;\2003&#45380;%20&#51068;&#48152;\01%20TFT\&#44256;&#44061;&#49324;&#48324;%20tobe&#51089;&#50629;\&#50892;&#52964;&#55184;\&#50892;&#52964;&#55184;%20tobe-&#53685;&#48372;v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50577;&#49440;&#47784;\&#44277;&#50976;&#54252;&#50732;&#45908;\&#51076;&#48393;&#49689;&#51089;&#50629;\&#47928;&#49436;\2003&#45380;%20&#44221;&#50689;&#54924;&#51032;\3&#50900;&#51088;&#47308;\&#49884;&#54744;&#44592;&#54016;&#50900;&#48324;&#44208;&#49328;.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C:\WINDOWS\TEMP\SMC\98&#44592;&#47568;\&#49688;&#51221;&#51116;&#54217;&#4403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44608;&#53468;&#51652;\&#50689;&#50629;&#51648;&#50896;&#54016;\06%20&#44033;&#49324;&#48324;%20&#51088;&#47308;\2003&#45380;%20&#51221;&#49328;\Infra%202003\NT%20&#49324;&#50857;&#47049;\&#50892;&#52964;&#55184;\NT-service%20type%20model%20conversion-v6(01.SK&#53588;&#47112;&#53092;).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us.f16.mail.yahoo.com/ym/BP2001(guidance).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windows\TEMP\CostReport(2001)%20(version%202,%20infra).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I:\EXCEL\PHH\SERVICE\SPJUNWAR.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C:\&#44592;&#54925;&#44288;&#47532;\A.&#44592;&#54925;\03.&#44221;&#50689;&#51204;&#47029;\&#49324;&#50629;&#44228;&#54925;\kicc2002&#45380;%20&#49324;&#50629;&#44228;&#54925;\WINDOWS\TEMP\forecast%20model%204.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48708;&#49436;\&#47928;&#49436;\ahjkim\&#51109;&#44592;&#44228;&#54925;\&#50857;&#51648;.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Ytsim\d\&#44221;&#50689;&#54788;&#54889;\&#48372;&#44256;&#51088;&#47308;.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961828W98\&#44032;&#54217;&#48124;&#44036;&#53804;&#51088;\&#44277;&#49324;&#48708;&#45236;&#50669;&#49436;\&#44592;&#44228;&#48516;&#50556;\&#44032;&#54217;&#44400;%20&#54788;&#47532;&#54616;&#49688;&#51333;&#47568;&#52376;&#47532;&#49884;&#49444;%20&#48124;&#44036;&#53804;&#51088;&#49324;&#50629;\&#49688;&#49888;&#51088;&#47308;\&#44305;&#50577;&#51204;&#4459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WINDOWS\&#48148;&#53461;%20&#54868;&#47732;\Temp-&#51089;&#50629;\New%20Model\20021027-CEO&#48372;&#44256;&#50857;\new-20021201\sim-v31-(sc&#51312;&#51221;&#54980;)-&#52572;&#51201;&#54868;,OI.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51060;&#51116;&#44600;\&#54868;&#51068;&#44277;&#50976;\&#53076;&#46988;&#53076;\&#51473;&#45824;&#54596;&#46041;&#48337;&#50896;\&#46020;&#49900;&#44277;&#54637;&#53552;&#48120;&#45328;\T.cap&#51004;&#47196;%20&#47588;&#44033;(3.7%25)\&#48512;&#49324;&#51109;&#45784;&#48372;&#44256;(1.12)\Valuation\&#54217;&#44032;&#54268;\&#53076;&#46988;&#53076;&#54217;&#44032;&#54268;\Reits-CF\&#45824;&#50864;&#44148;&#49444;%20CF.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A:\My%20Documents\&#44048;&#49324;\98&#44048;&#49324;\&#50500;&#45224;&#44148;&#49444;\98&#47749;&#49464;\ACE\&#51228;&#51312;&#50896;&#4403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I:\&#54924;&#51032;&#52292;\&#52264;&#49849;&#51068;\&#54788;&#51109;&#48516;&#49437;\EXCEL\DATA\HWKSMXL.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I:\WINDOWS\Temporary%20Internet%20Files\Content.IE5\WX0N8NSV\My%20Documents\&#49324;&#50629;&#44228;&#54925;\&#54644;&#50808;\2000&#45380;\02&#52264;\&#51333;&#54633;&#49688;&#51221;\2000&#45380;%20&#49345;&#54644;&#49552;&#5106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lcdware.hylcd.com/1.2000&#45380;%20&#47568;%20%20&#44208;%20%20&#49328;/1.&#51116;&#47924;&#51228;&#54364;/&#44048;&#49324;&#48372;&#44256;&#49436;/2001&#45380;3&#50900;19&#51068;DRAFT/EXPRESS/8706384/&#50808;&#54868;961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166.125.138.218\lsm\DATA\&#49552;&#51061;\&#51228;&#54408;&#49552;&#51061;\&#51228;&#54408;&#49552;&#51061;\2001&#45380;\0102&#51228;&#54408;&#48324;&#49552;&#51061;.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166.125.138.218\lsm\DATA\&#49552;&#51061;\&#51228;&#54408;&#49552;&#51061;\&#51228;&#54408;&#49552;&#51061;\2001&#45380;\0101&#51228;&#54408;&#48324;&#49552;&#5106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MAY04-Purchase.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SERVER\M&amp;A%20&#51221;&#48372;&#44288;&#47532;\Hong%20Kong\FPB\DDM\FPBankDDM_v15c.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48708;&#49436;\&#47928;&#49436;\ahjkim\&#44592;&#53440;&#51088;&#47308;\&#45824;&#50808;&#44277;&#47928;.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A:\My%20Documents\HP\&#44592;&#47568;(01)\My%20Documents\&#46041;&#49457;&#54868;&#54617;\99YE\99A4.xls" TargetMode="External"/></Relationships>
</file>

<file path=xl/externalLinks/_rels/externalLink159.xml.rels><?xml version="1.0" encoding="UTF-8" standalone="yes"?>
<Relationships xmlns="http://schemas.openxmlformats.org/package/2006/relationships"><Relationship Id="rId1" Type="http://schemas.microsoft.com/office/2006/relationships/xlExternalLinkPath/xlPathMissing" Target="5540%20&#48120;&#49688;&#49688;&#51061;%20&#44228;&#49328;&#51032;%20&#50892;&#53356;&#49884;&#53944;"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G:\&#44048;&#49324;\&#46160;&#47112;&#50640;&#50612;&#47700;&#53448;\&#51312;&#49436;\&#52264;&#51077;&#4455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Documents%20and%20Settings\koos\My%20Documents\&#49352;%20&#49436;&#47448;%20&#44032;&#48169;\0403&#51088;&#51116;&#49892;&#51201;.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H:\Temp\A03\LIST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C:\Documents%20and%20Settings\&#48376;&#51064;&#51032;%20Netware%20Login%20ID\My%20Documents\&#51060;&#50672;&#48277;&#51064;&#49464;.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C:\WINDOWS\TEMP\Baseline(revised42).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H:\&#49324;&#50629;&#44228;&#54925;99\&#53804;&#51088;&#44228;&#54925;\&#53804;&#51088;&#44228;&#54925;_100&#50613;.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44608;&#54693;&#55148;\&#49436;&#48260;\&#44221;&#50689;&#44228;&#54925;\97&#44228;&#54925;\&#49688;&#51221;&#44228;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49569;&#44221;&#49453;\MY%20DOCUMENTS\Audit96\&#44256;&#47140;&#54252;&#47532;&#47672;96\C\Lead."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G:\&#44048;&#49324;\&#46160;&#47112;&#50640;&#50612;&#47700;&#53448;\&#51312;&#49436;\&#44552;&#50997;&#51088;&#49328;.xls" TargetMode="External"/></Relationships>
</file>

<file path=xl/externalLinks/_rels/externalLink169.xml.rels><?xml version="1.0" encoding="UTF-8" standalone="yes"?>
<Relationships xmlns="http://schemas.openxmlformats.org/package/2006/relationships"><Relationship Id="rId1" Type="http://schemas.microsoft.com/office/2006/relationships/xlExternalLinkPath/xlPathMissing" Target="5131%20&#54788;&#44552;%20&#48143;%20&#50696;&#52824;&#44552;&#51032;%20&#50892;&#53356;&#49884;&#53944;"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G:\(&#51452;)&#49933;&#50857;&#51088;&#46041;&#52264;\&#54788;&#44552;&#50696;&#52824;&#4455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312;&#50689;&#54788;\&#44048;&#49324;\My%20Documents\HP\&#44592;&#47568;(01)\&#51228;&#47924;&#51116;&#54364;(&#51228;&#51312;).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G:\Documents%20and%20Settings\teahykim\My%20Documents\Audit\&#49933;&#50857;&#51088;&#46041;&#52264;\2002&#45380;3&#48516;&#44592;\&#44228;&#51221;&#47749;&#49464;&#49436;\&#49436;&#50872;\&#49436;&#50872;&#44208;&#49328;&#49436;.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54861;&#50689;&#51648;\&#44305;&#51452;\Lan\Sicomweb\Temp\&#49457;&#54788;-&#52488;&#50900;OPGW.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Desktop-sein\i\Users\donghyunkim\Documents\1.%20&#50629;&#47924;&#51088;&#47308;\@&#44036;&#51060;&#54924;&#49373;&#51312;&#49324;_201604_&#44608;&#46020;&#54788;(&#46041;&#51452;&#50728;&#45572;&#47532;&#50557;&#44397;)\2016&#44036;&#54924;&#45800;1002_&#44608;&#46020;&#54788;_1&#52264;&#48372;&#44256;&#49436;.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51060;&#51648;&#49457;\&#51648;&#49457;&#51060;&#54868;&#51068;\&#51648;&#49457;&#51060;&#54868;&#51068;\2000&#45380;&#46020;\&#49888;&#51064;&#49324;tf-team\&#51076;&#44552;&#54801;&#49345;&#51088;&#47308;\&#54801;&#49345;.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G:\(&#51452;)&#54616;&#51060;&#50060;\&#45817;&#44592;&#47568;&#51312;&#49436;\6331%20&#52264;&#51077;&#4455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44608;&#44540;&#48176;\D\My%20Documents\kim\&#50808;&#49345;&#47588;&#52636;.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H:\My%20Documents\Gam\01025117.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54620;&#49457;&#51312;\&#48156;&#51452;\se0760\&#45236;&#50669;&#49436;\2002.8&#49892;&#49884;&#49444;&#44228;\&#49892;&#49884;&#44228;&#54925;(2002&#45380;8&#50900;)&#47564;&#49688;&#45236;&#50669;&#49436;.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H:\&#45224;&#51649;&#50896;\&#44608;&#50756;&#51452;\2003&#45380;%203&#50900;&#44048;&#51221;&#49436;\03035009.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Z:\My%20Documents\&#50629;&#47924;\&#51077;&#52272;\&#51201;&#44201;&#49900;&#49324;\2000&#45380;&#46020;\&#51648;&#47532;&#49328;&#54840;&#53588;(&#44368;&#50896;&#44277;&#51228;&#54924;).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A:\&#48372;&#44256;&#49436;1.xls" TargetMode="External"/></Relationships>
</file>

<file path=xl/externalLinks/_rels/externalLink183.xml.rels><?xml version="1.0" encoding="UTF-8" standalone="yes"?>
<Relationships xmlns="http://schemas.openxmlformats.org/package/2006/relationships"><Relationship Id="rId1" Type="http://schemas.microsoft.com/office/2006/relationships/xlExternalLinkPath/xlStartup" Target="&#50896;&#44032;&#4422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4428;&#49457;&#51652;\00-&#54924;&#49373;&#51208;&#52264;\DOCUME~1\user\LOCALS~1\Temp\AttachManager\&#44277;&#50976;\&#49884;&#54744;&#44592;\&#49884;&#54744;&#44592;&#54016;&#50900;&#48324;&#44208;&#49328;.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B:\EXCEL\&#48512;&#47928;&#50896;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Daeilnt\bin\Temp\A03\&#44592;&#44228;713.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Temp\A03\&#44592;&#44228;713.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I:\WINDOWS\Temporary%20Internet%20Files\Content.IE5\WX0N8NSV\My%20Documents\&#49892;&#51201;\2000&#45380;\2000&#45380;%20&#48708;&#50857;&#49892;&#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49552;&#52285;&#54840;\C\EXCEL\OYH\PITR\&#54616;&#44305;.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G:\Documents%20and%20Settings\mjung\My%20Documents\2005\&#50857;&#50669;\SBS_DMB\&#45236;&#51089;&#50629;\Final_0204\dmb_projection_&#46028;&#44192;&#45348;_0202.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C:\Cost%20Management\Cost%20Model\DS\Cost%20Modeling(Version%201.0).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52292;&#44368;&#50868;\40&#44592;\&#48177;&#50629;\&#49464;&#44228;&#47932;&#49328;\&#51221;&#47532;\&#9313;&#51221;&#47532;&#44228;&#54925;&#51064;&#44032;&#49436;\&#9315;&#48324;&#54364;6~10.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44608;&#44221;&#47148;\C\&#48149;&#50857;&#44396;\&#51116;&#47924;&#44592;&#48376;5&#50504;.xls" TargetMode="External"/></Relationships>
</file>

<file path=xl/externalLinks/_rels/externalLink195.xml.rels><?xml version="1.0" encoding="UTF-8" standalone="yes"?>
<Relationships xmlns="http://schemas.openxmlformats.org/package/2006/relationships"><Relationship Id="rId1" Type="http://schemas.microsoft.com/office/2006/relationships/xlExternalLinkPath/xlStartup" Target="data/2001&#45380;/&#49324;&#50629;&#44228;&#54925;/&#49324;&#50629;&#44228;&#54925;1&#52264;/&#51064;&#50896;&#51064;&#44148;....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51060;&#51648;&#49457;\&#51648;&#49457;&#51060;&#54868;&#51068;\&#51648;&#49457;&#51060;&#54868;&#51068;\2000&#45380;&#46020;\&#51648;&#50896;&#48512;&#49436;&#49457;&#44284;&#44553;\&#51648;&#50896;&#51649;&#50896;&#45824;&#49345;&#51088;&#49440;&#5122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51221;&#51008;&#49440;\&#54788;&#50577;&#50508;&#47548;&#48169;\MAP&#47588;&#45684;&#50620;&#52572;&#51333;(2&#52264;&#44060;&#51221;).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A:\Audit\AUDIT97\&#50864;&#48169;97\C\&#44048;&#49324;&#48372;&#44256;&#49436;97\Audit96\&#44256;&#47140;&#54252;&#47532;&#47672;96\C\Lead."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A:\t\&#44221;&#48708;\&#49328;&#52636;&#44592;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48149;&#52384;&#50864;\&#47196;&#52972;%20&#46356;&#49828;&#53356;%20(c)\Program%20Files\NATEON20\BIN\992962C880BFAFCEF893E045A06CD37B\download\&#45936;&#51060;&#53552;&#45716;&#50668;&#44592;&#50640;\(2)&#54217;&#44032;&#51032;&#44204;(&#50892;&#46300;)\2005\dd.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44608;&#50864;&#50689;\KWY\21FAC\&#54644;&#50808;&#49552;&#51061;\&#51228;&#51312;&#50896;&#4403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52292;&#44368;&#50868;\40&#44592;\My%20Documents\&#54620;&#44397;&#54000;&#53440;&#45700;\&#51221;&#47532;&#44228;&#54925;&#50504;(3&#52264;)&#52572;&#51333;\&#47749;&#49464;&#49436;(&#48324;&#54364;6-8).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K:\Documents%20and%20Settings\jan.DOMAIN\My%20Documents\My%20Documents\&#54217;&#44032;%20&#50577;&#49885;\&#49888;&#51068;&#51228;&#50557;&#51088;&#49328;&#51116;&#54217;&#44032;.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My%20Documents\Outsourcing\01.%20Agreements\2000%20&#53588;&#47112;&#53092;%20&#50672;&#44036;&#44552;&#50529;&#54633;&#51032;\1-4&#48516;&#44592;%20&#44204;&#51201;\99&#45380;%20&#50629;&#47924;\os99\%6099&#49324;&#50857;&#47049;\&#44160;&#51613;%20Template\Baseline(revised41-&#51089;&#50629;&#50857;).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DH2-1\&#44221;&#45224;&#51008;&#54665;\adata\&#54620;&#48731;&#51008;&#54665;\data\&#44305;&#51452;&#48169;&#49569;\&#44305;&#51452;&#48169;&#49569;.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47928;&#45824;&#51652;\&#44277;&#50976;\OWARE\CACHE\&#49688;&#51221;&#50577;&#49885;.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C:\Temp\A03\LIST1.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44608;&#48337;&#44260;\00&#45380;\databank\&#49324;&#50629;&#44228;&#54925;\01&#45380;\&#44221;&#50689;&#44228;&#54925;\&#51060;&#52380;\&#49688;&#48520;&#48143;%20&#49552;&#51061;02.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client2002\&#44592;&#47568;&#44048;&#49324;\&#46020;&#50896;\2002\&#51221;&#49328;&#54364;\&#52572;&#51333;&#51221;&#49328;&#54364;\&#51221;&#49328;&#54364;(2003_3_5).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51076;&#44552;&#46976;\5&#52264;10_30\My%20Documents\&#51060;&#46041;&#53685;&#49888;\&#44221;&#50689;&#51088;&#47308;\98&#44221;&#50689;&#44228;\MAIN\MV&#53804;&#51088;~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44428;&#49457;&#51652;\00-&#54924;&#49373;&#51208;&#52264;\Documents%20and%20Settings\user\My%20Documents\&#48516;&#49437;&#51088;&#47308;.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44048;&#51221;&#44592;&#53440;\&#44048;&#51221;&#49436;&#44204;&#48376;\&#45812;&#48372;&#45824;&#44148;.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51060;&#45236;&#50672;\&#54620;&#50689;\AUDIT\2003&#44592;&#47568;&#44048;&#49324;\&#48120;&#44305;&#53080;&#53469;&#53944;&#47116;&#51592;\&#49340;&#51452;&#44148;&#49444;\MSOFFICE\EXCEL\KIM'DATA\EXCEL\&#51648;&#44553;&#50612;&#5102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Server\&#44277;&#50976;&#54260;&#45908;\Documents%20and%20Settings\user\My%20Documents\&#44048;&#51221;&#54217;&#44032;&#49436;\&#44048;&#51221;&#49436;-&#51473;&#53664;&#50948;\DJ053-051302-&#52380;&#50504;&#46020;&#47196;&#44284;-&#49457;&#51221;&#46041;.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B:\&#48512;&#47928;&#50896;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C:\EXCEL\&#49688;&#51452;\&#49324;&#50629;&#49457;~1\96\&#49552;&#51061;&#44592;0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44608;&#44221;&#47148;\C\My%20Documents\&#51221;&#47532;&#44228;&#54925;&#44288;&#47144;\&#51221;&#47532;1&#50504;\&#44060;2-&#54224;2%20Pro111.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LEADOR."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My%20Documents\&#54924;&#44228;&#44048;&#49324;\&#46041;&#51652;&#51060;&#44277;\&#44592;&#47568;&#44048;&#49324;\&#48372;&#44256;&#49436;\&#50629;&#47924;&#54260;&#45908;\&#44048;&#49324;&#48372;&#44256;&#49436;&#52572;&#51333;\JJang\KET\&#49340;&#54868;95.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Z:\My%20Documents\&#50629;&#47924;\&#51077;&#52272;\&#44221;&#50689;&#49345;&#53468;\&#51077;&#52272;\&#51201;&#44201;&#49900;&#49324;\&#51312;&#45804;&#52397;\&#51312;&#45804;&#52397;(&#49436;&#49345;&#50864;&#54924;&#46020;&#47196;,&#51652;&#55141;&#44592;&#50629;).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51008;&#49464;&#44512;\C\MP\CCY\96&#51204;&#46041;.8"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44053;&#48120;&#46976;\&#47196;&#52972;%20&#46356;&#49828;&#53356;%20(d)\&#51089;&#50629;%20&#51473;%20&#54868;&#51068;\&#50577;&#54217;&#44400;\EXCEL\LEEDM\&#44256;&#49888;&#48513;.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44053;&#48120;&#46976;\d\01%20-%20Work\2002&#45380;%20&#48143;%20&#51060;&#51204;&#51088;&#47308;\01-&#50504;&#49328;&#49884;&#53685;&#54633;&#51221;&#49688;&#51109;\01%20-%20&#50672;&#49457;&#51221;&#49688;&#51109;%20&#53685;&#54633;&#49444;&#48708;(2002.10)\02-&#52572;&#51333;&#49444;&#44228;&#45236;&#50669;\&#48320;&#44221;(8-27)\EXCEL\LEEDM\&#44256;&#49888;&#48513;.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C:\Users\donghyunkim\Documents\1.%20&#50629;&#47924;&#51088;&#47308;\@&#44036;&#51060;&#54924;&#49373;&#51312;&#49324;_201604_&#44608;&#46020;&#54788;(&#46041;&#51452;&#50728;&#45572;&#47532;&#50557;&#44397;)\2016&#44036;&#54924;&#45800;1002_&#44608;&#46020;&#54788;_1&#52264;&#48372;&#44256;&#49436;.xlsx"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44608;&#45824;&#51473;\&#44592;&#50629;1(&#51652;&#54665;)\My%20Documents\Current%20PJT\Audit\&#46356;&#54588;&#50472;\2002&#45380;\fdmm1000.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Desktop-sein\i\Documents%20and%20Settings\&#48376;&#51064;&#51032;%20Netware%20Login%20ID\My%20Documents\&#51473;&#44592;&#52397;\&#52968;&#49444;&#54021;&#50629;&#52404;\&#50900;&#54252;&#46300;\&#51312;&#49436;\&#51452;&#50836;&#49688;&#50836;&#51088;\&#50956;&#54252;&#46300;.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My%20Documents\Outsourcing\13.%202000&#45380;%20&#51221;&#49328;\12.%20&#50672;&#47568;&#51221;&#49328;\&#54869;&#51221;&#51221;&#49328;\2.Distributed%20System-&#51333;&#54633;.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SERVER\E-temp\Temp\A03\LIST1.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H:\&#45224;&#51649;&#50896;\&#44608;&#50756;&#51452;\&#44608;&#50756;&#51452;&#50500;&#54028;&#53944;1.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54861;&#50689;&#51648;\&#44305;&#51452;\Lan\Sicomweb\Temp\&#51204;&#50896;&#49444;&#48708;&#48372;&#44053;&#44277;&#49324;.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Joongang\main\Documents%20and%20Settings\Administrator\Local%20Settings\Temporary%20Internet%20Files\Content.IE5\Y18R29Q5\Temp\A03\LIST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2292;&#44368;&#50868;\40&#44592;\PROGRAM%20FILES\ALZIP\_hztmp_\&#47749;&#49464;&#49436;(&#54000;&#53440;&#45700;).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Server\F\Temp\A03\LIST1.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A:\SinyonKam99.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My%20Documents\&#50868;&#50689;%20&#51060;&#44288;\&#44536;&#47353;%20DBM\DBM%20Pricing_Price_V6.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51221;&#51008;&#49440;\&#44277;&#50976;\&#54785;&#49888;&#50629;&#47924;\&#44368;&#50977;\98&#45380;&#46020;\98&#49324;&#50808;&#44368;&#50977;.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54620;&#51221;&#49689;\&#44277;&#50976;\My%20Documents\&#51649;&#50896;&#45936;&#51060;&#53552;.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51060;&#51648;&#49457;\&#51648;&#49457;&#51060;&#54868;&#51068;\&#51648;&#49457;&#51060;&#54868;&#51068;\2000&#45380;&#46020;\&#44553;&#50668;\99&#44553;&#50668;table.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50689;&#50629;(&#44592;&#51316;CASPI)\&#44228;&#54925;&#49892;&#51201;\Plan_03\&#49324;&#50629;&#44228;&#54925;\&#50577;&#49885;.xls" TargetMode="External"/></Relationships>
</file>

<file path=xl/externalLinks/_rels/externalLink240.xml.rels><?xml version="1.0" encoding="UTF-8" standalone="yes"?>
<Relationships xmlns="http://schemas.openxmlformats.org/package/2006/relationships"><Relationship Id="rId1" Type="http://schemas.microsoft.com/office/2006/relationships/xlExternalLinkPath/xlStartup" Target="data/&#51204;&#49328;/2000/2000&#46041;&#54032;&#47588;&#54788;&#54889;.xls" TargetMode="External"/></Relationships>
</file>

<file path=xl/externalLinks/_rels/externalLink241.xml.rels><?xml version="1.0" encoding="UTF-8" standalone="yes"?>
<Relationships xmlns="http://schemas.openxmlformats.org/package/2006/relationships"><Relationship Id="rId1" Type="http://schemas.microsoft.com/office/2006/relationships/xlExternalLinkPath/xlStartup" Target="data/2001&#45380;/&#49324;&#50629;&#44228;&#54925;/2001&#54616;&#48152;&#44592;&#49688;&#51221;&#44228;&#54925;/2001&#45380;&#54616;&#48152;&#44592;&#49688;&#51221;&#49324;&#50629;&#44228;&#54925;(7.10).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K:\Documents%20and%20Settings\Administrator\My%20Documents\&#44048;&#51221;&#49436;\2006&#44048;&#51221;&#49436;\01&#50900;\&#45812;&#48372;\&#45812;&#48372;&#50500;&#54028;&#5394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T:\My%20Documents\data\&#44048;&#51221;&#49436;&#50577;&#49885;\99045257.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I:\My%20Documents\APK\APK00.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928;&#51456;&#44592;\&#47928;&#51456;&#44592;&#44277;&#50976;\Changsikjoo\&#44221;&#50689;&#54924;&#51032;\&#54785;&#49888;&#50629;&#47924;\&#44368;&#50977;\98&#45380;&#46020;\98&#49324;&#50808;&#44368;&#50977;.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54620;&#49457;&#51312;\&#48156;&#51452;\My%20Documents\&#50641;&#49472;DATA\&#54788;&#45824;&#50644;\&#51473;&#50521;\&#51473;&#50521;&#45236;&#50669;.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54620;&#49457;&#51312;\&#48156;&#51452;\My%20Documents\&#50641;&#49472;DATA\&#54788;&#45824;&#50644;\&#47560;&#49328;\&#51665;&#44228;&#54364;.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y%20Documents\exceldata\2003\Temp\A02\1.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C:\Documents%20and%20Settings\user\Local%20Settings\Temporary%20Internet%20Files\Content.IE5\FVXJRPKW\koos-doc\data\06'&#50696;&#49328;&#44553;&#50668;(&#50696;&#49328;&#50857;)2F.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C:\GI\&#51060;&#51333;&#49453;\&#51060;&#51333;&#49453;-&#52292;&#44428;&#47785;&#47197;(&#48277;&#50896;&#51228;&#52636;).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Desktop-sein\i\WINDOWS\TEMP\My%20Documents\&#44277;&#50976;\My%20Documents\&#44277;&#50976;\OWARE\CACHE\&#49688;&#51221;&#50577;&#49885;.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Server\2005&#45380;&#44592;&#53440;(&#51217;&#52636;_&#48372;&#49345;_&#49548;&#49569;&#46321;)\2005&#45380;&#48372;&#49345;&#48143;&#49548;&#49569;\DJ053-092001-&#48512;&#50668;&#44400;&#52397;%20&#47928;&#44305;&#44284;-&#54840;&#50516;&#47532;.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Account4\bds\BDS\&#52264;&#51077;&#44552;&#44288;&#47144;\&#49884;&#49444;&#51088;&#4455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44552;&#50689;&#49688;\&#48277;&#51064;&#44208;&#49328;\2002&#45380;&#44480;&#49549;&#44208;&#49328;\2002&#45380;&#44208;&#49328;&#47749;&#49464;\MSOFFICE\EXCEL\KIM'DATA\EXCEL\&#51648;&#44553;&#50612;&#51020;.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51060;&#45236;&#50672;\&#54620;&#50689;\kck\02&#44208;&#49328;\8DD4E200"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Z:\My%20Documents\&#49324;&#50629;&#49457;\&#50577;&#54217;&#46041;\&#49324;&#50629;&#49457;&#44160;&#53664;\&#49324;&#50629;&#49457;&#51312;&#51221;&#50504;\&#44592;&#54925;\&#49436;&#52488;&#46041;5.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51221;&#44221;&#54616;\6.&#44221;&#50689;&#54924;&#51032;\&#54785;&#49888;&#50629;&#47924;\&#44368;&#50977;\98&#45380;&#46020;\98&#49324;&#50808;&#44368;&#50977;.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LBCBABO\Xp&#48372;&#50504;&#54056;&#52824;-2\Documents%20and%20Settings\&#49569;&#50976;&#51652;\Local%20Settings\Temp\_AZTMP0_\down\My%20Documents\Okm\&#44060;&#51064;&#54924;&#49373;-&#44036;&#51060;&#50577;&#49885;.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Documents%20and%20Settings\yjpark\Local%20Settings\Temporary%20Internet%20Files\Content.IE5\I1RK5KJ6\&#51116;&#47924;(2004.12)-&#44208;&#49328;&#50857;.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C:\Documents%20and%20Settings\user\Local%20Settings\Temporary%20Internet%20Files\Content.IE5\OPQRSTUV\Documents%20and%20Settings\Administrator\&#48148;&#53461;%20&#54868;&#47732;\&#44060;&#51064;&#54924;&#49373;\&#44060;&#51064;&#54924;&#49373;-&#50504;-&#49368;&#54540;2.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A:\2002&#44592;&#47568;&#44048;&#49324;\&#44544;&#47196;&#47532;&#50500;\&#44048;&#49324;%20program\&#52572;&#50672;&#49437;\MYDOCU~1\&#45824;&#54620;&#53945;~1\00&#44592;&#47568;\Audit\&#54620;&#44397;OSG\&#50724;&#50640;&#49828;&#51648;&#44048;&#44032;99(&#49688;&#51221;).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Desktop-sein\i\WINDOWS\TEMP\&#49324;&#50629;&#48512;\&#51204;&#49324;&#44221;&#50689;\&#48372;&#51312;(5&#50900;&#51204;&#49324;).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C:\99&#45380;&#49324;&#50629;&#44228;&#54925;&#44288;&#47144;\99&#49324;&#50629;&#44228;&#54925;&#49436;&#51089;&#49457;&#51648;&#52840;(&#48176;&#54252;&#50857;).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Skcc50020\c\LG%20IBM\CAN%20Meeting%20result(09-28)\03-SK%20SHIPPING\03-Pricing%20model%20(sk&#54644;&#50868;-0927-V2)-&#51312;&#51221;.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44608;&#45824;&#51473;\&#44592;&#50629;1(&#51652;&#54665;)\DOCUME~1\User\LOCALS~1\Temp\Audit\2001&#48152;&#44592;\&#48512;&#49328;&#48169;&#49569;\&#54620;&#44397;&#44221;&#51228;&#49888;&#47928;00.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54616;&#54616;&#54616;&#44049;&#45824;&#47532;\DATA\data\xls\&#53748;&#51649;&#44552;\56&#44592;&#49457;&#44284;&#44553;&#53748;&#51649;&#44552;(8&#50900;&#51060;&#5498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A:\WORK97\&#44256;&#51221;&#51088;&#49328;(&#44396;).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http://empal.empas.com/Temp/A03/&#44592;&#44228;713.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http://kipsmail.kyobotrade.co.kr/WORK/&#53748;&#51649;&#44288;&#47144;/4&#50900;&#51064;&#49324;&#54980;2.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51221;&#51032;&#54788;\HYUN\Hyun\&#54924;&#51032;&#51088;&#47308;\&#51088;&#47308;\2000&#45380;\OWARE\CACHE\&#49688;&#51221;&#50577;&#49885;.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http://kms2.mando.com/mail/P07471.nsf/7E2227E7BB8055C449256C4F001AED5C/$FILE/_668o30cohor3h3e6526oeg4e8n5fj0c8hobrig4dplo8rhdp95ps6oso_/2003&#54032;&#47588;&#44228;&#54925;(&#51452;&#47932;01&#52264;)0210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A:\work\&#50857;&#50669;\TVIK\&#52572;&#51333;&#51312;&#49436;\2001client\FS&#45796;&#51020;(00).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A:\&#49464;&#47924;\&#44288;&#47144;&#51088;&#47308;.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I:\WINDOWS\Temporary%20Internet%20Files\Content.IE5\WX0N8NSV\QMAIL\&#50864;&#54200;&#54632;\&#49688;&#49888;&#47928;&#49436;\MSOFFICE\EXCEL\PRF_2.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51221;&#44221;&#54616;\6.&#44221;&#50689;&#54924;&#51032;\data\&#44592;&#54925;&#50629;&#47924;\&#49324;&#50629;&#44228;&#54925;\&#49324;&#50629;&#44228;&#54925;(2002&#45380;)\&#54785;&#49888;&#50629;&#47924;\&#44368;&#50977;\98&#45380;&#46020;\98&#49324;&#50808;&#44368;&#50977;.xls" TargetMode="External"/></Relationships>
</file>

<file path=xl/externalLinks/_rels/externalLink276.xml.rels><?xml version="1.0" encoding="UTF-8" standalone="yes"?>
<Relationships xmlns="http://schemas.openxmlformats.org/package/2006/relationships"><Relationship Id="rId1" Type="http://schemas.microsoft.com/office/2006/relationships/xlExternalLinkPath/xlStartup" Target="data/2001&#45380;/&#49552;&#51061;/6&#50900;&#49552;&#51061;&#52628;&#51221;(6.28)2-&#47196;&#53076;&#49828;&#53581;&#44032;&#44277;&#50857;70C&#47588;&#52636;(&#51116;&#47308;&#48708;+&#44032;&#44277;&#48708;).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Desktop-sein\i\My%20Documents\&#54637;&#51060;&#44732;\2001%20&#44208;&#49328;\&#44592;&#44208;&#49328;\&#50896;&#44032;\HON-JE~1.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H:\Documents%20and%20Settings\sjlee\My%20Documents\&#49437;&#51652;&#51089;&#50629;\&#44048;&#51221;&#49436;&#51089;&#49457;\&#49437;&#51652;&#51060;\&#45812;&#48372;\03-6168-&#49457;&#45224;&#49884;&#48516;&#45817;&#44396;&#44396;&#48120;&#46041;&#47924;&#51648;&#44060;&#47560;&#51012;404&#54840;704&#54840;\03116168.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C:\DOCUME~1\aduser\LOCALS~1\Temp\notesE8DBF2\9909~9904&#50612;&#51020;.xls" TargetMode="External"/></Relationships>
</file>

<file path=xl/externalLinks/_rels/externalLink280.xml.rels><?xml version="1.0" encoding="UTF-8" standalone="yes"?>
<Relationships xmlns="http://schemas.openxmlformats.org/package/2006/relationships"><Relationship Id="rId1" Type="http://schemas.microsoft.com/office/2006/relationships/xlExternalLinkPath/xlStartup" Target="&#44048;&#49324;/KDS/2000/&#51312;&#54924;&#49436;/REPORT97/&#54620;&#49888;/CONFRM.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http://skgmail1.skglobal.com/mail/R03597.nsf/($Inbox)/5BECD44081A64D8D49256B3C000FDCFA/$FILE/&#51221;&#48372;&#53685;&#49888;&#44396;&#48512;&#4943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K:\temp\C&#50668;&#51649;&#50896;\&#51312;&#50528;&#51221;\&#44204;&#48376;&#45812;&#48372;&#44277;&#46041;&#51452;&#53469;.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C:\Documents%20and%20Settings\user\Local%20Settings\Temporary%20Internet%20Files\Content.IE5\OPQRSTUV\Documents%20and%20Settings\Administrator\&#48148;&#53461;%20&#54868;&#47732;\&#44060;&#51064;&#54924;&#49373;\&#44060;&#51064;&#54924;&#49373;-2-2-&#49352;&#50577;&#49885;2.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51060;&#46041;&#50896;K'\IM\DATA\98TA&#49892;.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C:\&#49352;%20&#54260;&#45908;\&#44592;&#50629;&#54924;&#49373;\K-&#49436;&#54633;1404-&#50500;&#51068;&#47004;&#46300;\&#50500;&#51068;&#47004;&#46300;-C&#47785;&#47197;&#183;&#49884;&#48512;&#51064;\&#50980;&#49440;&#55148;-&#47785;&#47197;(&#54924;&#49324;&#49688;&#51221;&#49324;&#54637;).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Cost%20Management\Cost%20Model\DS\Cost&#45800;&#44032;(Desktop-Template).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44608;&#49437;&#44260;&#48512;&#51109;\C\&#49884;&#44277;&#51089;&#50629;\&#49688;&#45768;\&#52264;&#51452;&#51076;\KKK.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54889;&#51025;&#44508;\C\work\&#50896;&#51068;&#54616;&#51060;&#53581;\&#49888;&#49457;&#50672;&#49688;&#50896;\&#54532;&#47196;&#51229;&#53944;\&#50500;&#49328;&#47564;\&#52265;&#44277;&#44228;\OBS\JAAN\RYH\NW\HBS\&#47560;&#49324;&#54924;.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I:\WINDOWS\Temporary%20Internet%20Files\Content.IE5\WX0N8NSV\QMAIL\&#50864;&#54200;&#54632;\&#49688;&#49888;&#47928;&#49436;\MSOFFICE\EXCEL\MSOFFICE\EXCEL\&#49552;&#51061;&#44228;&#54925;.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4728;&#54872;&#47924;\&#50629;&#47924;\&#50629;&#47924;\&#51077;&#52272;\&#51201;&#44201;&#49900;&#49324;\99&#45380;&#46020;\&#44221;&#48512;&#49440;&#44396;&#48120;&#50669;&#49324;.xls" TargetMode="External"/></Relationships>
</file>

<file path=xl/externalLinks/_rels/externalLink291.xml.rels><?xml version="1.0" encoding="UTF-8" standalone="yes"?>
<Relationships xmlns="http://schemas.openxmlformats.org/package/2006/relationships"><Relationship Id="rId1" Type="http://schemas.microsoft.com/office/2006/relationships/xlExternalLinkPath/xlPathMissing" Target="5517%20S%20&#51109;&#44592;&#45824;&#50668;&#44552;,%20&#51109;&#44592;&#49457;&#47588;&#52636;&#52292;&#44428;%20(NITC%205131~5,%205141~5)&#51032;%20&#50892;&#53356;&#49884;&#53944;"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37329;&#22823;&#20013;\&#44592;&#50629;&#54924;&#49373;1(&#51652;&#54665;)\&#44592;&#50629;&#54924;&#49373;2(&#50756;&#47308;)\&#50756;-&#50656;&#50500;&#51060;&#53581;&#53076;&#47532;&#50500;\&#54924;&#49373;&#44228;&#54925;&#50504;-2\&#50656;&#50500;&#51060;&#53581;-&#54924;&#49373;&#44228;&#54925;0429-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Notebook\c\WORK\&#44305;&#47749;&#49884;%20&#51116;&#45212;&#44288;&#47532;&#44284;\&#49444;&#44228;\EXCEL\LEEDM\&#44256;&#49888;&#48513;.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50672;&#44208;&#44208;&#49328;\2001%20&#50672;&#44208;\&#44228;&#51221;&#50672;&#48143;CF\&#50896;&#48376;\SKE\skge%20link%200010-0109.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K:\psk\app\2003&#45380;\12&#50900;\0.%20&#44048;&#51221;&#49436;\02\0208\0208517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A:\&#51060;&#53468;&#44221;\&#44048;&#49324;&#51312;&#49436;\&#53084;&#47212;&#48708;&#50500;\99&#52572;&#51333;&#54028;&#51068;\&#44277;&#50976;\&#44608;&#51221;&#49689;\wmm\&#51228;&#51312;,&#51116;&#47308;&#48708;.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2007&#45380;&#51088;&#47308;\&#54924;&#44228;&#51088;&#47308;\&#50672;&#44036;&#44208;&#49328;\&#54924;&#44228;&#49324;&#50836;&#52397;&#51088;&#47308;\ver3(&#51648;&#48516;&#48277;,&#51060;&#50672;&#48277;&#51064;&#49464;,&#51221;&#49328;&#54364;)_08.03.18\2007&#45380;&#51088;&#47308;\&#54924;&#44228;&#51088;&#47308;\3&#48516;&#44592;&#44208;&#49328;\2002&#45380;&#51088;&#47308;\&#54924;&#44228;&#51088;&#47308;\&#49345;&#48152;&#44592;&#44208;&#49328;\&#46041;&#50577;&#51088;&#47308;\&#46041;&#50577;&#53356;&#47112;&#46356;&#53581;\&#46041;&#50577;&#53356;&#47112;&#46356;&#53581;\&#53076;&#49828;&#45797;\&#47784;&#48372;IPC\&#53076;&#49828;&#45797;\&#47784;&#48372;IPC\&#53076;&#49828;&#45797;\&#47784;&#48372;IPC\back.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http://ic3.officeware.hei.co.kr/EXPRESS/TEMP/EXPRESS/8706384/&#50808;&#54868;9612.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44592;&#50629;&#54924;&#49373;1(&#51652;&#54665;)\&#44592;&#50629;&#54924;&#49373;2(&#50756;&#47308;)\&#50756;-&#50656;&#50500;&#51060;&#53581;&#53076;&#47532;&#50500;\&#54924;&#49373;&#44228;&#54925;&#50504;-2\&#50656;&#50500;&#51060;&#53581;-&#54924;&#49373;&#44228;&#54925;0429-1.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44428;&#49457;&#51652;\00-&#54924;&#49373;&#51208;&#52264;\DOCUME~1\user\LOCALS~1\Temp\AttachManager\ksy\&#44592;&#54925;\&#51064;&#46356;&#50500;.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44608;&#54785;&#51473;\C\TFT\KO-Cho\&#51333;&#44592;&#49892;\&#51473;&#51109;&#44592;\CHOHYUNSE\&#49324;&#50629;&#44228;&#54925;\97&#45380;&#49324;&#50629;\AS1042.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C:\Documents%20and%20Settings\All%20Users\Documents\Jan%202005%20(Felipe).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54788;&#50577;&#50508;&#47548;&#48169;\&#54788;&#50577;&#50508;&#47548;&#48169;\&#54785;&#49888;&#50629;&#47924;\&#44368;&#50977;\98&#45380;&#46020;\98&#49324;&#50808;&#44368;&#50977;.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I:\&#48176;&#49457;&#44508;\AUDIT\DSME\03&#45380;%201&#48516;&#44592;\&#49436;&#50872;%20&#51088;&#47308;\&#53748;&#51649;&#48372;&#5474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44428;&#49457;&#51652;\00-&#54924;&#49373;&#51208;&#52264;\DOCUME~1\user\LOCALS~1\Temp\AttachManager\MAP&#47588;&#45684;&#50620;&#52572;&#51333;(2&#52264;&#44060;&#51221;).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A:\&#51060;&#53468;&#44221;\&#44048;&#49324;&#51312;&#49436;\&#53084;&#47212;&#48708;&#50500;\99&#52572;&#51333;&#54028;&#51068;\&#44277;&#50976;\&#44608;&#51221;&#49689;\wmm\&#50641;&#49472;&#51088;&#47308;\&#49324;&#50629;&#44228;&#54925;\&#49324;&#50629;&#52628;&#51221;.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C:\2007&#45380;&#51088;&#47308;\&#54924;&#44228;&#51088;&#47308;\&#50672;&#44036;&#44208;&#49328;\&#54924;&#44228;&#49324;&#50836;&#52397;&#51088;&#47308;\ver3(&#51648;&#48516;&#48277;,&#51060;&#50672;&#48277;&#51064;&#49464;,&#51221;&#49328;&#54364;)_08.03.18\2002&#45380;&#51088;&#47308;\&#54924;&#44228;&#51088;&#47308;\&#49345;&#48152;&#44592;&#44208;&#49328;\&#46041;&#50577;&#51088;&#47308;\&#46041;&#50577;&#53356;&#47112;&#46356;&#53581;\&#46041;&#50577;&#53356;&#47112;&#46356;&#53581;\&#53076;&#49828;&#45797;\&#47784;&#48372;IPC\&#53076;&#49828;&#45797;\&#47784;&#48372;IPC\&#53076;&#49828;&#45797;\&#47784;&#48372;IPC\back.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C:\HIT20\CACHE\FORM\96&#44208;&#49328;.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48149;&#48124;&#51221;\C\1766\1790\1790.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Oyster\OraData\2001&#45380;&#44221;&#50896;\7,&#44221;&#50896;(&#44288;&#47532;&#48512;)\WIN95\&#48148;&#53461;%20&#54868;&#47732;\My%20Documents\&#50672;&#49845;.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51109;&#51008;&#50689;\&#50900;&#47168;&#54924;&#51032;\WINDOWS\Temporary%20Internet%20Files\Content.IE5\C5IZK1MB\My%20Documents\&#49892;&#51201;\2000&#45380;\2000&#45380;%20&#48708;&#50857;&#49892;&#51201;.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http://skmsmail.segye.co.kr/My%20Doc/FASHION&#48376;&#48512;/&#48376;&#48512;/&#49324;&#50629;&#44228;&#54925;/2003&#45380;/&#50696;&#49328;erp/&#48376;&#48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D"/>
      <sheetName val="8100"/>
      <sheetName val="8100 (2)"/>
      <sheetName val="해외세목"/>
      <sheetName val="코드"/>
      <sheetName val="CODE"/>
      <sheetName val="5연결조정분개"/>
      <sheetName val="3정산표_CU전자"/>
      <sheetName val="4정산표_헝가리"/>
      <sheetName val="4정산표_말련"/>
      <sheetName val="4정산표_중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실적"/>
      <sheetName val="CD"/>
      <sheetName val="MH_Util_2"/>
      <sheetName val="MH_Util_1"/>
      <sheetName val="Cost_Reduct'n"/>
      <sheetName val="MH_당월"/>
      <sheetName val="MH_누계"/>
      <sheetName val="부-잔업율(계획)"/>
      <sheetName val="부-잔업율(실적)"/>
      <sheetName val="CD계획(BASIC)"/>
      <sheetName val="CD계획(ROLLING)"/>
      <sheetName val="CD실적"/>
      <sheetName val="국산화"/>
      <sheetName val="LOCAL"/>
      <sheetName val="LPI"/>
      <sheetName val="LPI계획"/>
      <sheetName val="LPI실적"/>
      <sheetName val="MH_Product"/>
      <sheetName val="MH_Graph_HVAC"/>
      <sheetName val="MH_Graph_Jicheon"/>
      <sheetName val="MH_Graph_Str"/>
      <sheetName val="MH_Graph_Brk"/>
      <sheetName val="MH_Graph_Elec"/>
      <sheetName val="MH_Graph_Comp"/>
      <sheetName val="Worst_5_Total"/>
      <sheetName val="Worst_5_STR"/>
      <sheetName val="Worst_5_HVAC"/>
      <sheetName val="Worst_5_Jincheon"/>
      <sheetName val="Worst_5_Brk"/>
      <sheetName val="Worst_5_Comp"/>
      <sheetName val="Worst_5_Elec"/>
      <sheetName val="Unpro_MH"/>
      <sheetName val="표지"/>
      <sheetName val="TOTAL"/>
      <sheetName val="생산(제품)"/>
      <sheetName val="생-판(금액)"/>
      <sheetName val="생산대수"/>
      <sheetName val="재고"/>
      <sheetName val="부-잔업율"/>
      <sheetName val="MH운용(후)"/>
      <sheetName val="인원HV"/>
      <sheetName val="부잔업(BACK)"/>
      <sheetName val="일용직"/>
      <sheetName val="MH운용(전)"/>
      <sheetName val="미투입"/>
      <sheetName val="&amp;&amp;&amp;###&amp;&amp;&amp;"/>
      <sheetName val="재고BACK"/>
      <sheetName val="CD,투자"/>
      <sheetName val="인원V"/>
      <sheetName val="TOTAL(인쇄)"/>
      <sheetName val="생산-2"/>
      <sheetName val="생산-2 (2)"/>
      <sheetName val="생산-3"/>
      <sheetName val="LPI-1"/>
      <sheetName val="부하율-1"/>
      <sheetName val="인원-1"/>
      <sheetName val="인원-2"/>
      <sheetName val="MH(2)"/>
      <sheetName val="Summary by Procuct"/>
      <sheetName val="HVAC"/>
      <sheetName val="정리본"/>
      <sheetName val="SUMMARY"/>
      <sheetName val="원본"/>
      <sheetName val="매출"/>
      <sheetName val="발표순서"/>
      <sheetName val="조소개"/>
      <sheetName val="HEAT"/>
      <sheetName val="LAY-OUT"/>
      <sheetName val="생산성분석"/>
      <sheetName val="개선내역"/>
      <sheetName val="효과파악"/>
      <sheetName val="향후계획"/>
      <sheetName val="개선1"/>
      <sheetName val="개선2"/>
      <sheetName val="개선3"/>
      <sheetName val="개선4"/>
      <sheetName val="개선5"/>
      <sheetName val="개선6"/>
      <sheetName val="Sheet7"/>
      <sheetName val="Sheet8"/>
      <sheetName val="Sheet9"/>
      <sheetName val="Sheet10"/>
      <sheetName val="Sheet11"/>
      <sheetName val="Sheet12"/>
      <sheetName val="Sheet13"/>
      <sheetName val="Sheet14"/>
      <sheetName val="Sheet15"/>
      <sheetName val="Sheet16"/>
      <sheetName val="excel"/>
      <sheetName val="7.적용수량"/>
      <sheetName val="CD_실적"/>
      <sheetName val="INDIA-ML"/>
      <sheetName val="02년(1)"/>
      <sheetName val="$bhp"/>
      <sheetName val="경영현황"/>
      <sheetName val="교육계획"/>
      <sheetName val="시험연구비상각"/>
      <sheetName val="손익합산"/>
      <sheetName val="입력"/>
      <sheetName val="Graph"/>
      <sheetName val="#1(10)1환경안전_완료"/>
      <sheetName val="#2(8)1환경안전_완료"/>
      <sheetName val="1-3.인원현황"/>
      <sheetName val="#REF"/>
      <sheetName val="기본사항"/>
      <sheetName val="진행 DATA (2)"/>
      <sheetName val="진도율 graph (10.7)"/>
      <sheetName val="진도율 관리(주간업무보고)"/>
      <sheetName val="항공운송 예상품목"/>
      <sheetName val="미납금액 취합(2.1) 공장별"/>
      <sheetName val="PP%계산-1"/>
      <sheetName val="CAUDI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jor"/>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ENDOR"/>
      <sheetName val="MIP"/>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jor"/>
      <sheetName val="FULL"/>
      <sheetName val="FULL 중"/>
      <sheetName val="engline"/>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경비중역"/>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거래내역"/>
      <sheetName val="일정"/>
      <sheetName val="수익율계산"/>
      <sheetName val="유상증자"/>
      <sheetName val="무상증자"/>
      <sheetName val="전환사채"/>
      <sheetName val="신고및보고사항"/>
      <sheetName val="법인세할주민세"/>
      <sheetName val="부가세"/>
      <sheetName val="부도경비"/>
      <sheetName val="퇴직급여충당금"/>
      <sheetName val="외상장"/>
      <sheetName val="직원명부"/>
      <sheetName val="직원연락처"/>
      <sheetName val="조직도"/>
      <sheetName val="기타"/>
      <sheetName val="외화"/>
      <sheetName val="회원권"/>
      <sheetName val="미수금"/>
      <sheetName val="임차보증금"/>
      <sheetName val="특별손익"/>
      <sheetName val="기타의 유동자산"/>
      <sheetName val="기타의 투자자산"/>
      <sheetName val="가지급금"/>
      <sheetName val="장ㆍ단기차입금"/>
      <sheetName val="시화사원아파트"/>
      <sheetName val="할인한도"/>
      <sheetName val="스크랩"/>
      <sheetName val="직원부주금"/>
      <sheetName val="리스"/>
      <sheetName val="고정자산"/>
      <sheetName val="주 가"/>
      <sheetName val="인건비상세"/>
      <sheetName val="인건비"/>
      <sheetName val="접대비한도 (2)"/>
      <sheetName val="접대비한도"/>
      <sheetName val="재산세"/>
      <sheetName val="세금(개인)"/>
      <sheetName val="품목코드"/>
      <sheetName val="Sheet1 (2)"/>
      <sheetName val="주식거래내역"/>
      <sheetName val="채권 (2)"/>
      <sheetName val="주식거래내역(마감)"/>
      <sheetName val="ㅛㅓㅡ"/>
      <sheetName val="Sheet3 (2)"/>
      <sheetName val="Sheet4"/>
      <sheetName val="부사장님"/>
      <sheetName val="사장님"/>
      <sheetName val="Sheet1"/>
      <sheetName val="Sheet2 (2)"/>
      <sheetName val="Sheet3 (3)"/>
      <sheetName val="aa"/>
      <sheetName val="Sheet2"/>
      <sheetName val="Sheet3"/>
      <sheetName val="목차"/>
      <sheetName val="결산CHECK LIST"/>
      <sheetName val="각종검증사항"/>
      <sheetName val="대차대조표"/>
      <sheetName val="손익계산서"/>
      <sheetName val="이익잉여금처분계산서"/>
      <sheetName val="제조원가명세서"/>
      <sheetName val="현금흐름표"/>
      <sheetName val="현금흐름표계정구분(누적)"/>
      <sheetName val="현금흐름표계정구분(3월)"/>
      <sheetName val="BS계정정리"/>
      <sheetName val="IS계정정리"/>
      <sheetName val="현금과예금"/>
      <sheetName val="미수수익"/>
      <sheetName val="선급비용"/>
      <sheetName val="고장자산&amp;감가상각"/>
      <sheetName val="장기성매출채권"/>
      <sheetName val="대손충당금"/>
      <sheetName val="대손설정"/>
      <sheetName val="퇴직금추계액"/>
      <sheetName val="지분법 평가이익"/>
      <sheetName val="자사주정리"/>
      <sheetName val="월별판관비"/>
      <sheetName val="월별영업외손익"/>
      <sheetName val="법인세비용"/>
      <sheetName val="이연법인세"/>
      <sheetName val="자본금과적립금조정명세서(을)"/>
      <sheetName val="어음제도개선세액공제"/>
      <sheetName val="접대명세갑"/>
      <sheetName val="접대명세을"/>
      <sheetName val="접대비명세"/>
      <sheetName val="퇴충조정명세서"/>
      <sheetName val="대충조정명세서"/>
      <sheetName val="수입배당금"/>
      <sheetName val="수입"/>
      <sheetName val="Sales and Plan"/>
      <sheetName val="DATA"/>
      <sheetName val="Configuration"/>
      <sheetName val="JournalSummary"/>
      <sheetName val="Work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row r="1">
          <cell r="A1" t="str">
            <v>품목코드</v>
          </cell>
          <cell r="B1" t="str">
            <v>품 목 명</v>
          </cell>
          <cell r="C1" t="str">
            <v>품 목 세 명</v>
          </cell>
          <cell r="D1" t="str">
            <v xml:space="preserve">PUMEN     </v>
          </cell>
          <cell r="E1" t="str">
            <v xml:space="preserve">PUMHG     </v>
          </cell>
          <cell r="F1" t="str">
            <v xml:space="preserve">PUMSJ     </v>
          </cell>
          <cell r="G1" t="str">
            <v xml:space="preserve">PUMCL     </v>
          </cell>
          <cell r="H1" t="str">
            <v xml:space="preserve">PUMGU     </v>
          </cell>
          <cell r="I1" t="str">
            <v xml:space="preserve">PUMWT     </v>
          </cell>
          <cell r="J1" t="str">
            <v xml:space="preserve">PUMGG     </v>
          </cell>
          <cell r="K1" t="str">
            <v xml:space="preserve">PUMSU     </v>
          </cell>
          <cell r="L1" t="str">
            <v xml:space="preserve">PUMDA     </v>
          </cell>
          <cell r="M1" t="str">
            <v xml:space="preserve">PUMBA     </v>
          </cell>
          <cell r="N1" t="str">
            <v xml:space="preserve">PUMMD     </v>
          </cell>
          <cell r="O1" t="str">
            <v xml:space="preserve">PUMSP     </v>
          </cell>
          <cell r="P1" t="str">
            <v xml:space="preserve">PUMCB     </v>
          </cell>
          <cell r="Q1" t="str">
            <v xml:space="preserve">PUMCN     </v>
          </cell>
          <cell r="R1" t="str">
            <v xml:space="preserve">PUMPH     </v>
          </cell>
          <cell r="S1" t="str">
            <v xml:space="preserve">PUMJP     </v>
          </cell>
          <cell r="T1" t="str">
            <v xml:space="preserve">PUMIJ     </v>
          </cell>
          <cell r="U1" t="str">
            <v xml:space="preserve">PUMLN     </v>
          </cell>
          <cell r="V1" t="str">
            <v xml:space="preserve">JDATE     </v>
          </cell>
          <cell r="W1" t="str">
            <v xml:space="preserve">JAUTH     </v>
          </cell>
          <cell r="X1" t="str">
            <v xml:space="preserve">PUMJN     </v>
          </cell>
          <cell r="Y1" t="str">
            <v xml:space="preserve">PUMGB     </v>
          </cell>
          <cell r="Z1" t="str">
            <v xml:space="preserve">PUMCA     </v>
          </cell>
          <cell r="AA1" t="str">
            <v xml:space="preserve">PECT1     </v>
          </cell>
          <cell r="AB1" t="str">
            <v xml:space="preserve">PECT2     </v>
          </cell>
          <cell r="AC1" t="str">
            <v xml:space="preserve">PECT3     </v>
          </cell>
        </row>
        <row r="2">
          <cell r="A2" t="str">
            <v>AG</v>
          </cell>
          <cell r="B2" t="str">
            <v>ㄱ형강</v>
          </cell>
          <cell r="C2" t="str">
            <v>ㄱ형강 (ANGLE)</v>
          </cell>
          <cell r="E2" t="str">
            <v>11</v>
          </cell>
          <cell r="G2" t="str">
            <v>111131</v>
          </cell>
          <cell r="H2" t="str">
            <v>3</v>
          </cell>
          <cell r="K2" t="str">
            <v>1</v>
          </cell>
          <cell r="L2" t="str">
            <v>1</v>
          </cell>
          <cell r="M2" t="str">
            <v>2</v>
          </cell>
          <cell r="P2" t="str">
            <v>Ax(=)Bxt</v>
          </cell>
          <cell r="Q2" t="str">
            <v>3</v>
          </cell>
          <cell r="T2" t="str">
            <v>SS400</v>
          </cell>
          <cell r="V2">
            <v>19921026</v>
          </cell>
          <cell r="W2" t="str">
            <v>*</v>
          </cell>
          <cell r="X2" t="str">
            <v>HHK</v>
          </cell>
          <cell r="Y2" t="str">
            <v>H</v>
          </cell>
          <cell r="Z2" t="str">
            <v>31</v>
          </cell>
        </row>
        <row r="3">
          <cell r="A3" t="str">
            <v>AL</v>
          </cell>
          <cell r="B3" t="str">
            <v>AL COIL</v>
          </cell>
          <cell r="C3" t="str">
            <v>AL COIL</v>
          </cell>
          <cell r="D3" t="str">
            <v>AL COIL</v>
          </cell>
          <cell r="E3" t="str">
            <v>99</v>
          </cell>
          <cell r="F3" t="str">
            <v>1</v>
          </cell>
          <cell r="G3" t="str">
            <v>99ALAL</v>
          </cell>
          <cell r="H3" t="str">
            <v>1</v>
          </cell>
          <cell r="K3" t="str">
            <v>1</v>
          </cell>
          <cell r="L3" t="str">
            <v>2</v>
          </cell>
          <cell r="M3" t="str">
            <v>3</v>
          </cell>
          <cell r="P3" t="str">
            <v>txw</v>
          </cell>
          <cell r="Q3" t="str">
            <v>2</v>
          </cell>
          <cell r="R3" t="str">
            <v>1</v>
          </cell>
          <cell r="V3">
            <v>19950520</v>
          </cell>
          <cell r="W3" t="str">
            <v>*</v>
          </cell>
          <cell r="X3" t="str">
            <v>HHK</v>
          </cell>
          <cell r="Y3" t="str">
            <v>C</v>
          </cell>
          <cell r="Z3" t="str">
            <v>AL</v>
          </cell>
        </row>
        <row r="4">
          <cell r="A4" t="str">
            <v>AS</v>
          </cell>
          <cell r="B4" t="str">
            <v>AL SHEET</v>
          </cell>
          <cell r="C4" t="str">
            <v>AL SHEET</v>
          </cell>
          <cell r="E4" t="str">
            <v>88</v>
          </cell>
          <cell r="F4" t="str">
            <v>1</v>
          </cell>
          <cell r="G4" t="str">
            <v>88ALAL</v>
          </cell>
          <cell r="H4" t="str">
            <v>2</v>
          </cell>
          <cell r="K4" t="str">
            <v>1</v>
          </cell>
          <cell r="L4" t="str">
            <v>3</v>
          </cell>
          <cell r="M4" t="str">
            <v>4</v>
          </cell>
          <cell r="N4" t="str">
            <v>A</v>
          </cell>
          <cell r="P4" t="str">
            <v>txwxl</v>
          </cell>
          <cell r="Q4" t="str">
            <v>3</v>
          </cell>
          <cell r="V4">
            <v>19950727</v>
          </cell>
          <cell r="X4" t="str">
            <v>HHK</v>
          </cell>
          <cell r="Y4" t="str">
            <v>C</v>
          </cell>
          <cell r="Z4" t="str">
            <v>AL</v>
          </cell>
        </row>
        <row r="5">
          <cell r="A5" t="str">
            <v>BB</v>
          </cell>
          <cell r="B5" t="str">
            <v>흑관 BS</v>
          </cell>
          <cell r="C5" t="str">
            <v>일반배관용강관 (BS)</v>
          </cell>
          <cell r="E5" t="str">
            <v>00</v>
          </cell>
          <cell r="G5" t="str">
            <v>005172</v>
          </cell>
          <cell r="H5" t="str">
            <v>3</v>
          </cell>
          <cell r="K5" t="str">
            <v>1</v>
          </cell>
          <cell r="L5" t="str">
            <v>1</v>
          </cell>
          <cell r="M5" t="str">
            <v>1</v>
          </cell>
          <cell r="P5" t="str">
            <v>---A</v>
          </cell>
          <cell r="Q5" t="str">
            <v>1</v>
          </cell>
          <cell r="V5">
            <v>19931227</v>
          </cell>
          <cell r="W5" t="str">
            <v>*</v>
          </cell>
          <cell r="X5" t="str">
            <v>HPI</v>
          </cell>
          <cell r="Y5" t="str">
            <v>H</v>
          </cell>
          <cell r="Z5" t="str">
            <v>72</v>
          </cell>
        </row>
        <row r="6">
          <cell r="A6" t="str">
            <v>BC</v>
          </cell>
          <cell r="B6" t="str">
            <v>전선관</v>
          </cell>
          <cell r="C6" t="str">
            <v>강제전선관（후강）</v>
          </cell>
          <cell r="E6" t="str">
            <v>00</v>
          </cell>
          <cell r="G6" t="str">
            <v>005277</v>
          </cell>
          <cell r="H6" t="str">
            <v>3</v>
          </cell>
          <cell r="K6" t="str">
            <v>1</v>
          </cell>
          <cell r="L6" t="str">
            <v>1</v>
          </cell>
          <cell r="M6" t="str">
            <v>1</v>
          </cell>
          <cell r="P6" t="str">
            <v>--</v>
          </cell>
          <cell r="V6">
            <v>19920727</v>
          </cell>
          <cell r="W6" t="str">
            <v>*</v>
          </cell>
          <cell r="X6" t="str">
            <v>HPI</v>
          </cell>
          <cell r="Y6" t="str">
            <v>H</v>
          </cell>
          <cell r="Z6" t="str">
            <v>77</v>
          </cell>
        </row>
        <row r="7">
          <cell r="A7" t="str">
            <v>BH</v>
          </cell>
          <cell r="B7" t="str">
            <v>STBH</v>
          </cell>
          <cell r="C7" t="str">
            <v>보일러，열교환기용강관</v>
          </cell>
          <cell r="E7" t="str">
            <v>00</v>
          </cell>
          <cell r="G7" t="str">
            <v>005276</v>
          </cell>
          <cell r="H7" t="str">
            <v>3</v>
          </cell>
          <cell r="K7" t="str">
            <v>1</v>
          </cell>
          <cell r="L7" t="str">
            <v>1</v>
          </cell>
          <cell r="M7" t="str">
            <v>1</v>
          </cell>
          <cell r="N7" t="str">
            <v>P</v>
          </cell>
          <cell r="P7" t="str">
            <v>O.Dxt</v>
          </cell>
          <cell r="Q7" t="str">
            <v>2</v>
          </cell>
          <cell r="V7">
            <v>19920727</v>
          </cell>
          <cell r="W7" t="str">
            <v>*</v>
          </cell>
          <cell r="X7" t="str">
            <v>HPI</v>
          </cell>
          <cell r="Y7" t="str">
            <v>H</v>
          </cell>
          <cell r="Z7" t="str">
            <v>76</v>
          </cell>
        </row>
        <row r="8">
          <cell r="A8" t="str">
            <v>BK</v>
          </cell>
          <cell r="B8" t="str">
            <v>흑관 KS</v>
          </cell>
          <cell r="C8" t="str">
            <v>일반배관용강관 (KS)</v>
          </cell>
          <cell r="E8" t="str">
            <v>00</v>
          </cell>
          <cell r="G8" t="str">
            <v>005172</v>
          </cell>
          <cell r="H8" t="str">
            <v>3</v>
          </cell>
          <cell r="K8" t="str">
            <v>1</v>
          </cell>
          <cell r="L8" t="str">
            <v>1</v>
          </cell>
          <cell r="M8" t="str">
            <v>1</v>
          </cell>
          <cell r="P8" t="str">
            <v>---A</v>
          </cell>
          <cell r="Q8" t="str">
            <v>1</v>
          </cell>
          <cell r="V8">
            <v>19920727</v>
          </cell>
          <cell r="W8" t="str">
            <v>*</v>
          </cell>
          <cell r="X8" t="str">
            <v>HPI</v>
          </cell>
          <cell r="Y8" t="str">
            <v>H</v>
          </cell>
          <cell r="Z8" t="str">
            <v>72</v>
          </cell>
        </row>
        <row r="9">
          <cell r="A9" t="str">
            <v>BS</v>
          </cell>
          <cell r="B9" t="str">
            <v>마각강</v>
          </cell>
          <cell r="C9" t="str">
            <v>연마각강</v>
          </cell>
          <cell r="E9" t="str">
            <v>11</v>
          </cell>
          <cell r="G9" t="str">
            <v>111132</v>
          </cell>
          <cell r="H9" t="str">
            <v>3</v>
          </cell>
          <cell r="K9" t="str">
            <v>1</v>
          </cell>
          <cell r="L9" t="str">
            <v>1</v>
          </cell>
          <cell r="M9" t="str">
            <v>2</v>
          </cell>
          <cell r="N9" t="str">
            <v>Q</v>
          </cell>
          <cell r="P9" t="str">
            <v>M</v>
          </cell>
          <cell r="Q9" t="str">
            <v>1</v>
          </cell>
          <cell r="T9" t="str">
            <v>SS400</v>
          </cell>
          <cell r="V9">
            <v>19920727</v>
          </cell>
          <cell r="W9" t="str">
            <v>*</v>
          </cell>
          <cell r="X9" t="str">
            <v>HHK</v>
          </cell>
          <cell r="Y9" t="str">
            <v>H</v>
          </cell>
          <cell r="Z9" t="str">
            <v>32</v>
          </cell>
        </row>
        <row r="10">
          <cell r="A10" t="str">
            <v>CB</v>
          </cell>
          <cell r="B10" t="str">
            <v>철근</v>
          </cell>
          <cell r="C10" t="str">
            <v>철근콘크리트용봉강</v>
          </cell>
          <cell r="E10" t="str">
            <v>11</v>
          </cell>
          <cell r="G10" t="str">
            <v>111135</v>
          </cell>
          <cell r="H10" t="str">
            <v>3</v>
          </cell>
          <cell r="K10" t="str">
            <v>1</v>
          </cell>
          <cell r="L10" t="str">
            <v>1</v>
          </cell>
          <cell r="M10" t="str">
            <v>2</v>
          </cell>
          <cell r="P10" t="str">
            <v>D&amp;Nom.Siz</v>
          </cell>
          <cell r="T10" t="str">
            <v>SS400</v>
          </cell>
          <cell r="V10">
            <v>19920727</v>
          </cell>
          <cell r="W10" t="str">
            <v>*</v>
          </cell>
          <cell r="X10" t="str">
            <v>HHK</v>
          </cell>
          <cell r="Y10" t="str">
            <v>H</v>
          </cell>
          <cell r="Z10" t="str">
            <v>35</v>
          </cell>
        </row>
        <row r="11">
          <cell r="A11" t="str">
            <v>CC</v>
          </cell>
          <cell r="B11" t="str">
            <v>C 형강</v>
          </cell>
          <cell r="C11" t="str">
            <v>일반구조용경량형강</v>
          </cell>
          <cell r="E11" t="str">
            <v>11</v>
          </cell>
          <cell r="F11" t="str">
            <v>2</v>
          </cell>
          <cell r="G11" t="str">
            <v>111133</v>
          </cell>
          <cell r="H11" t="str">
            <v>3</v>
          </cell>
          <cell r="K11" t="str">
            <v>1</v>
          </cell>
          <cell r="L11" t="str">
            <v>1</v>
          </cell>
          <cell r="M11" t="str">
            <v>2</v>
          </cell>
          <cell r="P11" t="str">
            <v>HxAxCxt</v>
          </cell>
          <cell r="Q11" t="str">
            <v>4</v>
          </cell>
          <cell r="T11" t="str">
            <v>SS400</v>
          </cell>
          <cell r="V11">
            <v>19940922</v>
          </cell>
          <cell r="X11" t="str">
            <v>HHK</v>
          </cell>
          <cell r="Y11" t="str">
            <v>H</v>
          </cell>
          <cell r="Z11" t="str">
            <v>33</v>
          </cell>
        </row>
        <row r="12">
          <cell r="A12" t="str">
            <v>CE</v>
          </cell>
          <cell r="B12" t="str">
            <v>CR SHEET</v>
          </cell>
          <cell r="C12" t="str">
            <v>CR SHEET</v>
          </cell>
          <cell r="D12" t="str">
            <v>CR SHEET</v>
          </cell>
          <cell r="E12" t="str">
            <v>88</v>
          </cell>
          <cell r="F12" t="str">
            <v>1</v>
          </cell>
          <cell r="G12" t="str">
            <v>88CRCR</v>
          </cell>
          <cell r="H12" t="str">
            <v>2</v>
          </cell>
          <cell r="K12" t="str">
            <v>1</v>
          </cell>
          <cell r="L12" t="str">
            <v>3</v>
          </cell>
          <cell r="M12" t="str">
            <v>4</v>
          </cell>
          <cell r="N12" t="str">
            <v>S</v>
          </cell>
          <cell r="P12" t="str">
            <v>txwxl</v>
          </cell>
          <cell r="Q12" t="str">
            <v>3</v>
          </cell>
          <cell r="V12">
            <v>19940825</v>
          </cell>
          <cell r="X12" t="str">
            <v>CCS</v>
          </cell>
          <cell r="Y12" t="str">
            <v>C</v>
          </cell>
          <cell r="Z12" t="str">
            <v>CR</v>
          </cell>
        </row>
        <row r="13">
          <cell r="A13" t="str">
            <v>CF</v>
          </cell>
          <cell r="B13" t="str">
            <v>운반비</v>
          </cell>
          <cell r="C13" t="str">
            <v>운반비</v>
          </cell>
          <cell r="V13">
            <v>19940504</v>
          </cell>
        </row>
        <row r="14">
          <cell r="A14" t="str">
            <v>CK</v>
          </cell>
          <cell r="B14" t="str">
            <v>무늬강판</v>
          </cell>
          <cell r="C14" t="str">
            <v>무늬강판</v>
          </cell>
          <cell r="E14" t="str">
            <v>88</v>
          </cell>
          <cell r="F14" t="str">
            <v>1</v>
          </cell>
          <cell r="G14" t="str">
            <v>88HRCK</v>
          </cell>
          <cell r="H14" t="str">
            <v>2</v>
          </cell>
          <cell r="K14" t="str">
            <v>1</v>
          </cell>
          <cell r="L14" t="str">
            <v>3</v>
          </cell>
          <cell r="M14" t="str">
            <v>4</v>
          </cell>
          <cell r="N14" t="str">
            <v>K</v>
          </cell>
          <cell r="P14" t="str">
            <v>txwxl</v>
          </cell>
          <cell r="Q14" t="str">
            <v>3</v>
          </cell>
          <cell r="T14" t="str">
            <v>COMMON</v>
          </cell>
          <cell r="V14">
            <v>19940307</v>
          </cell>
          <cell r="X14" t="str">
            <v>HYY</v>
          </cell>
          <cell r="Y14" t="str">
            <v>H</v>
          </cell>
          <cell r="Z14" t="str">
            <v>CK</v>
          </cell>
        </row>
        <row r="15">
          <cell r="A15" t="str">
            <v>CL</v>
          </cell>
          <cell r="B15" t="str">
            <v>CR COIL</v>
          </cell>
          <cell r="C15" t="str">
            <v>CR COIL</v>
          </cell>
          <cell r="D15" t="str">
            <v>CR COIL</v>
          </cell>
          <cell r="E15" t="str">
            <v>99</v>
          </cell>
          <cell r="F15" t="str">
            <v>1</v>
          </cell>
          <cell r="G15" t="str">
            <v>99CRCR</v>
          </cell>
          <cell r="H15" t="str">
            <v>1</v>
          </cell>
          <cell r="K15" t="str">
            <v>1</v>
          </cell>
          <cell r="L15" t="str">
            <v>2</v>
          </cell>
          <cell r="M15" t="str">
            <v>3</v>
          </cell>
          <cell r="P15" t="str">
            <v>txw</v>
          </cell>
          <cell r="Q15" t="str">
            <v>2</v>
          </cell>
          <cell r="R15" t="str">
            <v>1</v>
          </cell>
          <cell r="V15">
            <v>19940511</v>
          </cell>
          <cell r="X15" t="str">
            <v>CCL</v>
          </cell>
          <cell r="Y15" t="str">
            <v>C</v>
          </cell>
          <cell r="Z15" t="str">
            <v>CR</v>
          </cell>
        </row>
        <row r="16">
          <cell r="A16" t="str">
            <v>CN</v>
          </cell>
          <cell r="B16" t="str">
            <v>ㄷ형강</v>
          </cell>
          <cell r="C16" t="str">
            <v>ㄷ형강 (CHANNEL)</v>
          </cell>
          <cell r="E16" t="str">
            <v>11</v>
          </cell>
          <cell r="G16" t="str">
            <v>111131</v>
          </cell>
          <cell r="H16" t="str">
            <v>3</v>
          </cell>
          <cell r="K16" t="str">
            <v>1</v>
          </cell>
          <cell r="L16" t="str">
            <v>1</v>
          </cell>
          <cell r="M16" t="str">
            <v>2</v>
          </cell>
          <cell r="P16" t="str">
            <v>AxBxt1xt2</v>
          </cell>
          <cell r="Q16" t="str">
            <v>4</v>
          </cell>
          <cell r="T16" t="str">
            <v>SS400</v>
          </cell>
          <cell r="V16">
            <v>19920727</v>
          </cell>
          <cell r="W16" t="str">
            <v>*</v>
          </cell>
          <cell r="X16" t="str">
            <v>HHK</v>
          </cell>
          <cell r="Y16" t="str">
            <v>H</v>
          </cell>
          <cell r="Z16" t="str">
            <v>31</v>
          </cell>
        </row>
        <row r="17">
          <cell r="A17" t="str">
            <v>CP</v>
          </cell>
          <cell r="B17" t="str">
            <v>C-SCRAP</v>
          </cell>
          <cell r="C17" t="str">
            <v>CHOPED SCRAP</v>
          </cell>
          <cell r="E17" t="str">
            <v>11</v>
          </cell>
          <cell r="F17" t="str">
            <v>1</v>
          </cell>
          <cell r="G17" t="str">
            <v>118899</v>
          </cell>
          <cell r="H17" t="str">
            <v>2</v>
          </cell>
          <cell r="K17" t="str">
            <v>1</v>
          </cell>
          <cell r="L17" t="str">
            <v>2</v>
          </cell>
          <cell r="M17" t="str">
            <v>3</v>
          </cell>
          <cell r="V17">
            <v>19940416</v>
          </cell>
          <cell r="X17" t="str">
            <v>HSP</v>
          </cell>
          <cell r="Y17" t="str">
            <v>H</v>
          </cell>
          <cell r="Z17" t="str">
            <v>11</v>
          </cell>
        </row>
        <row r="18">
          <cell r="A18" t="str">
            <v>CS</v>
          </cell>
          <cell r="B18" t="str">
            <v>CR SHEET</v>
          </cell>
          <cell r="C18" t="str">
            <v>CR SHEET</v>
          </cell>
          <cell r="D18" t="str">
            <v>CR SHEET</v>
          </cell>
          <cell r="E18" t="str">
            <v>88</v>
          </cell>
          <cell r="F18" t="str">
            <v>1</v>
          </cell>
          <cell r="G18" t="str">
            <v>88CRCR</v>
          </cell>
          <cell r="H18" t="str">
            <v>3</v>
          </cell>
          <cell r="K18" t="str">
            <v>1</v>
          </cell>
          <cell r="L18" t="str">
            <v>3</v>
          </cell>
          <cell r="M18" t="str">
            <v>4</v>
          </cell>
          <cell r="N18" t="str">
            <v>S</v>
          </cell>
          <cell r="P18" t="str">
            <v>txwxl</v>
          </cell>
          <cell r="Q18" t="str">
            <v>3</v>
          </cell>
          <cell r="V18">
            <v>19940429</v>
          </cell>
          <cell r="X18" t="str">
            <v>CCS</v>
          </cell>
          <cell r="Y18" t="str">
            <v>C</v>
          </cell>
          <cell r="Z18" t="str">
            <v>CR</v>
          </cell>
        </row>
        <row r="19">
          <cell r="A19" t="str">
            <v>CW</v>
          </cell>
          <cell r="B19" t="str">
            <v>CR SKELP</v>
          </cell>
          <cell r="C19" t="str">
            <v>CR SKELP</v>
          </cell>
          <cell r="D19" t="str">
            <v>CR SKELP</v>
          </cell>
          <cell r="E19" t="str">
            <v>69</v>
          </cell>
          <cell r="F19" t="str">
            <v>1</v>
          </cell>
          <cell r="G19" t="str">
            <v>69CRCR</v>
          </cell>
          <cell r="H19" t="str">
            <v>2</v>
          </cell>
          <cell r="K19" t="str">
            <v>1</v>
          </cell>
          <cell r="L19" t="str">
            <v>2</v>
          </cell>
          <cell r="M19" t="str">
            <v>3</v>
          </cell>
          <cell r="P19" t="str">
            <v>txw</v>
          </cell>
          <cell r="Q19" t="str">
            <v>2</v>
          </cell>
          <cell r="R19" t="str">
            <v>2</v>
          </cell>
          <cell r="V19">
            <v>19940825</v>
          </cell>
          <cell r="X19" t="str">
            <v>CCP</v>
          </cell>
          <cell r="Y19" t="str">
            <v>C</v>
          </cell>
          <cell r="Z19" t="str">
            <v>CR</v>
          </cell>
          <cell r="AC19" t="str">
            <v>CE</v>
          </cell>
        </row>
        <row r="20">
          <cell r="A20" t="str">
            <v>DB</v>
          </cell>
          <cell r="B20" t="str">
            <v>단조봉강</v>
          </cell>
          <cell r="C20" t="str">
            <v>단조봉강（원형강）</v>
          </cell>
          <cell r="E20" t="str">
            <v>11</v>
          </cell>
          <cell r="G20" t="str">
            <v>111232</v>
          </cell>
          <cell r="H20" t="str">
            <v>3</v>
          </cell>
          <cell r="K20" t="str">
            <v>1</v>
          </cell>
          <cell r="L20" t="str">
            <v>1</v>
          </cell>
          <cell r="M20" t="str">
            <v>2</v>
          </cell>
          <cell r="N20" t="str">
            <v>R</v>
          </cell>
          <cell r="P20" t="str">
            <v>D</v>
          </cell>
          <cell r="Q20" t="str">
            <v>1</v>
          </cell>
          <cell r="S20" t="str">
            <v>1</v>
          </cell>
          <cell r="V20">
            <v>19930310</v>
          </cell>
          <cell r="X20" t="str">
            <v>HHK</v>
          </cell>
          <cell r="Y20" t="str">
            <v>H</v>
          </cell>
          <cell r="Z20" t="str">
            <v>32</v>
          </cell>
        </row>
        <row r="21">
          <cell r="A21" t="str">
            <v>DE</v>
          </cell>
          <cell r="B21" t="str">
            <v>EGFD SHEET</v>
          </cell>
          <cell r="C21" t="str">
            <v>EGFD SHEET</v>
          </cell>
          <cell r="D21" t="str">
            <v>EGFD SHEET</v>
          </cell>
          <cell r="E21" t="str">
            <v>88</v>
          </cell>
          <cell r="F21" t="str">
            <v>1</v>
          </cell>
          <cell r="G21" t="str">
            <v>88CREG</v>
          </cell>
          <cell r="H21" t="str">
            <v>2</v>
          </cell>
          <cell r="K21" t="str">
            <v>1</v>
          </cell>
          <cell r="L21" t="str">
            <v>3</v>
          </cell>
          <cell r="M21" t="str">
            <v>4</v>
          </cell>
          <cell r="N21" t="str">
            <v>S</v>
          </cell>
          <cell r="P21" t="str">
            <v>txwxl</v>
          </cell>
          <cell r="Q21" t="str">
            <v>3</v>
          </cell>
          <cell r="V21">
            <v>19940825</v>
          </cell>
          <cell r="X21" t="str">
            <v>CZS</v>
          </cell>
          <cell r="Y21" t="str">
            <v>C</v>
          </cell>
          <cell r="Z21" t="str">
            <v>EG</v>
          </cell>
        </row>
        <row r="22">
          <cell r="A22" t="str">
            <v>DL</v>
          </cell>
          <cell r="B22" t="str">
            <v>EGFD COIL</v>
          </cell>
          <cell r="C22" t="str">
            <v>EGFD COIL</v>
          </cell>
          <cell r="D22" t="str">
            <v>EGFD COIL</v>
          </cell>
          <cell r="E22" t="str">
            <v>99</v>
          </cell>
          <cell r="F22" t="str">
            <v>1</v>
          </cell>
          <cell r="G22" t="str">
            <v>99CREG</v>
          </cell>
          <cell r="H22" t="str">
            <v>1</v>
          </cell>
          <cell r="K22" t="str">
            <v>1</v>
          </cell>
          <cell r="L22" t="str">
            <v>2</v>
          </cell>
          <cell r="M22" t="str">
            <v>3</v>
          </cell>
          <cell r="P22" t="str">
            <v>txw</v>
          </cell>
          <cell r="Q22" t="str">
            <v>2</v>
          </cell>
          <cell r="R22" t="str">
            <v>1</v>
          </cell>
          <cell r="V22">
            <v>19940825</v>
          </cell>
          <cell r="X22" t="str">
            <v>CDL</v>
          </cell>
          <cell r="Y22" t="str">
            <v>C</v>
          </cell>
          <cell r="Z22" t="str">
            <v>EG</v>
          </cell>
        </row>
        <row r="23">
          <cell r="A23" t="str">
            <v>DP</v>
          </cell>
          <cell r="B23" t="str">
            <v>텍크판</v>
          </cell>
          <cell r="C23" t="str">
            <v>STEEL DECKS</v>
          </cell>
          <cell r="E23" t="str">
            <v>88</v>
          </cell>
          <cell r="G23" t="str">
            <v>111133</v>
          </cell>
          <cell r="H23" t="str">
            <v>3</v>
          </cell>
          <cell r="K23" t="str">
            <v>2</v>
          </cell>
          <cell r="L23" t="str">
            <v>3</v>
          </cell>
          <cell r="M23" t="str">
            <v>5</v>
          </cell>
          <cell r="V23">
            <v>19920727</v>
          </cell>
          <cell r="W23" t="str">
            <v>*</v>
          </cell>
          <cell r="X23" t="str">
            <v>HHK</v>
          </cell>
          <cell r="Y23" t="str">
            <v>H</v>
          </cell>
          <cell r="Z23" t="str">
            <v>33</v>
          </cell>
        </row>
        <row r="24">
          <cell r="A24" t="str">
            <v>DS</v>
          </cell>
          <cell r="B24" t="str">
            <v>EGFD SHEET</v>
          </cell>
          <cell r="C24" t="str">
            <v>EGFD SHEET</v>
          </cell>
          <cell r="D24" t="str">
            <v>EGFD SHEET</v>
          </cell>
          <cell r="E24" t="str">
            <v>88</v>
          </cell>
          <cell r="F24" t="str">
            <v>1</v>
          </cell>
          <cell r="G24" t="str">
            <v>88CREG</v>
          </cell>
          <cell r="H24" t="str">
            <v>3</v>
          </cell>
          <cell r="K24" t="str">
            <v>1</v>
          </cell>
          <cell r="L24" t="str">
            <v>3</v>
          </cell>
          <cell r="M24" t="str">
            <v>4</v>
          </cell>
          <cell r="N24" t="str">
            <v>S</v>
          </cell>
          <cell r="P24" t="str">
            <v>txwxl</v>
          </cell>
          <cell r="Q24" t="str">
            <v>3</v>
          </cell>
          <cell r="V24">
            <v>19940825</v>
          </cell>
          <cell r="X24" t="str">
            <v>CZS</v>
          </cell>
          <cell r="Y24" t="str">
            <v>C</v>
          </cell>
          <cell r="Z24" t="str">
            <v>EG</v>
          </cell>
        </row>
        <row r="25">
          <cell r="A25" t="str">
            <v>DW</v>
          </cell>
          <cell r="B25" t="str">
            <v>EGFD SKELP</v>
          </cell>
          <cell r="C25" t="str">
            <v>EGFD SKELP</v>
          </cell>
          <cell r="D25" t="str">
            <v>EGFD SKELP</v>
          </cell>
          <cell r="E25" t="str">
            <v>69</v>
          </cell>
          <cell r="F25" t="str">
            <v>1</v>
          </cell>
          <cell r="G25" t="str">
            <v>69CREG</v>
          </cell>
          <cell r="H25" t="str">
            <v>2</v>
          </cell>
          <cell r="K25" t="str">
            <v>1</v>
          </cell>
          <cell r="L25" t="str">
            <v>2</v>
          </cell>
          <cell r="M25" t="str">
            <v>3</v>
          </cell>
          <cell r="P25" t="str">
            <v>txw</v>
          </cell>
          <cell r="Q25" t="str">
            <v>2</v>
          </cell>
          <cell r="R25" t="str">
            <v>2</v>
          </cell>
          <cell r="V25">
            <v>19940825</v>
          </cell>
          <cell r="X25" t="str">
            <v>CDL</v>
          </cell>
          <cell r="Y25" t="str">
            <v>C</v>
          </cell>
          <cell r="Z25" t="str">
            <v>EG</v>
          </cell>
          <cell r="AC25" t="str">
            <v>DE</v>
          </cell>
        </row>
        <row r="26">
          <cell r="A26" t="str">
            <v>EH</v>
          </cell>
          <cell r="B26" t="str">
            <v>GO HOOP</v>
          </cell>
          <cell r="C26" t="str">
            <v>전강대강（방）</v>
          </cell>
          <cell r="D26" t="str">
            <v>GO HOOP</v>
          </cell>
          <cell r="E26" t="str">
            <v>69</v>
          </cell>
          <cell r="F26" t="str">
            <v>1</v>
          </cell>
          <cell r="G26" t="str">
            <v>69GOGO</v>
          </cell>
          <cell r="H26" t="str">
            <v>2</v>
          </cell>
          <cell r="K26" t="str">
            <v>1</v>
          </cell>
          <cell r="L26" t="str">
            <v>2</v>
          </cell>
          <cell r="M26" t="str">
            <v>3</v>
          </cell>
          <cell r="P26" t="str">
            <v>txw</v>
          </cell>
          <cell r="Q26" t="str">
            <v>2</v>
          </cell>
          <cell r="R26" t="str">
            <v>2</v>
          </cell>
          <cell r="V26">
            <v>19951109</v>
          </cell>
          <cell r="X26" t="str">
            <v>EGO</v>
          </cell>
          <cell r="Y26" t="str">
            <v>C</v>
          </cell>
          <cell r="Z26" t="str">
            <v>GO</v>
          </cell>
        </row>
        <row r="27">
          <cell r="A27" t="str">
            <v>EL</v>
          </cell>
          <cell r="B27" t="str">
            <v>GO COIL</v>
          </cell>
          <cell r="C27" t="str">
            <v>전강코일（방）</v>
          </cell>
          <cell r="D27" t="str">
            <v>GRAIN ORIENTIED COIL</v>
          </cell>
          <cell r="E27" t="str">
            <v>99</v>
          </cell>
          <cell r="F27" t="str">
            <v>1</v>
          </cell>
          <cell r="G27" t="str">
            <v>99GOGO</v>
          </cell>
          <cell r="H27" t="str">
            <v>1</v>
          </cell>
          <cell r="K27" t="str">
            <v>1</v>
          </cell>
          <cell r="L27" t="str">
            <v>2</v>
          </cell>
          <cell r="M27" t="str">
            <v>3</v>
          </cell>
          <cell r="P27" t="str">
            <v>txw</v>
          </cell>
          <cell r="Q27" t="str">
            <v>2</v>
          </cell>
          <cell r="R27" t="str">
            <v>1</v>
          </cell>
          <cell r="V27">
            <v>19951109</v>
          </cell>
          <cell r="X27" t="str">
            <v>EGO</v>
          </cell>
          <cell r="Y27" t="str">
            <v>C</v>
          </cell>
          <cell r="Z27" t="str">
            <v>GO</v>
          </cell>
        </row>
        <row r="28">
          <cell r="A28" t="str">
            <v>EM</v>
          </cell>
          <cell r="B28" t="str">
            <v>EX METAL</v>
          </cell>
          <cell r="C28" t="str">
            <v>EXPANDED METALS</v>
          </cell>
          <cell r="E28" t="str">
            <v>88</v>
          </cell>
          <cell r="G28" t="str">
            <v>881133</v>
          </cell>
          <cell r="H28" t="str">
            <v>3</v>
          </cell>
          <cell r="K28" t="str">
            <v>2</v>
          </cell>
          <cell r="L28" t="str">
            <v>3</v>
          </cell>
          <cell r="M28" t="str">
            <v>5</v>
          </cell>
          <cell r="V28">
            <v>19920727</v>
          </cell>
          <cell r="W28" t="str">
            <v>*</v>
          </cell>
          <cell r="X28" t="str">
            <v>HHK</v>
          </cell>
          <cell r="Y28" t="str">
            <v>H</v>
          </cell>
          <cell r="Z28" t="str">
            <v>33</v>
          </cell>
        </row>
        <row r="29">
          <cell r="A29" t="str">
            <v>EP</v>
          </cell>
          <cell r="B29" t="str">
            <v>E-PLATE(HR)</v>
          </cell>
          <cell r="C29" t="str">
            <v>END PLATE</v>
          </cell>
          <cell r="E29" t="str">
            <v>99</v>
          </cell>
          <cell r="F29" t="str">
            <v>1</v>
          </cell>
          <cell r="G29" t="str">
            <v>998899</v>
          </cell>
          <cell r="H29" t="str">
            <v>2</v>
          </cell>
          <cell r="K29" t="str">
            <v>1</v>
          </cell>
          <cell r="L29" t="str">
            <v>2</v>
          </cell>
          <cell r="M29" t="str">
            <v>3</v>
          </cell>
          <cell r="V29">
            <v>19940416</v>
          </cell>
          <cell r="X29" t="str">
            <v>HSP</v>
          </cell>
          <cell r="Y29" t="str">
            <v>H</v>
          </cell>
          <cell r="Z29" t="str">
            <v>99</v>
          </cell>
        </row>
        <row r="30">
          <cell r="A30" t="str">
            <v>ES</v>
          </cell>
          <cell r="B30" t="str">
            <v>GO SHEET</v>
          </cell>
          <cell r="C30" t="str">
            <v>전강박판（방）</v>
          </cell>
          <cell r="D30" t="str">
            <v>GO SHEET</v>
          </cell>
          <cell r="E30" t="str">
            <v>88</v>
          </cell>
          <cell r="F30" t="str">
            <v>1</v>
          </cell>
          <cell r="G30" t="str">
            <v>88GOGO</v>
          </cell>
          <cell r="H30" t="str">
            <v>2</v>
          </cell>
          <cell r="K30" t="str">
            <v>1</v>
          </cell>
          <cell r="L30" t="str">
            <v>3</v>
          </cell>
          <cell r="M30" t="str">
            <v>4</v>
          </cell>
          <cell r="N30" t="str">
            <v>S</v>
          </cell>
          <cell r="P30" t="str">
            <v>txwxl</v>
          </cell>
          <cell r="Q30" t="str">
            <v>3</v>
          </cell>
          <cell r="V30">
            <v>19951109</v>
          </cell>
          <cell r="X30" t="str">
            <v>EGO</v>
          </cell>
          <cell r="Y30" t="str">
            <v>C</v>
          </cell>
          <cell r="Z30" t="str">
            <v>GO</v>
          </cell>
        </row>
        <row r="31">
          <cell r="A31" t="str">
            <v>FB</v>
          </cell>
          <cell r="B31" t="str">
            <v>평철</v>
          </cell>
          <cell r="C31" t="str">
            <v>평철（평강）</v>
          </cell>
          <cell r="E31" t="str">
            <v>11</v>
          </cell>
          <cell r="G31" t="str">
            <v>111131</v>
          </cell>
          <cell r="H31" t="str">
            <v>3</v>
          </cell>
          <cell r="K31" t="str">
            <v>1</v>
          </cell>
          <cell r="L31" t="str">
            <v>1</v>
          </cell>
          <cell r="M31" t="str">
            <v>2</v>
          </cell>
          <cell r="N31" t="str">
            <v>F</v>
          </cell>
          <cell r="P31" t="str">
            <v>txw</v>
          </cell>
          <cell r="Q31" t="str">
            <v>2</v>
          </cell>
          <cell r="T31" t="str">
            <v>SS400</v>
          </cell>
          <cell r="V31">
            <v>19920727</v>
          </cell>
          <cell r="W31" t="str">
            <v>*</v>
          </cell>
          <cell r="X31" t="str">
            <v>HHK</v>
          </cell>
          <cell r="Y31" t="str">
            <v>H</v>
          </cell>
          <cell r="Z31" t="str">
            <v>31</v>
          </cell>
        </row>
        <row r="32">
          <cell r="A32" t="str">
            <v>FE</v>
          </cell>
          <cell r="B32" t="str">
            <v>EGF SHEET</v>
          </cell>
          <cell r="C32" t="str">
            <v>EGF SHEET</v>
          </cell>
          <cell r="D32" t="str">
            <v>EGF SHEET</v>
          </cell>
          <cell r="E32" t="str">
            <v>88</v>
          </cell>
          <cell r="F32" t="str">
            <v>1</v>
          </cell>
          <cell r="G32" t="str">
            <v>88CREG</v>
          </cell>
          <cell r="H32" t="str">
            <v>2</v>
          </cell>
          <cell r="K32" t="str">
            <v>1</v>
          </cell>
          <cell r="L32" t="str">
            <v>3</v>
          </cell>
          <cell r="M32" t="str">
            <v>4</v>
          </cell>
          <cell r="N32" t="str">
            <v>S</v>
          </cell>
          <cell r="P32" t="str">
            <v>txwxl</v>
          </cell>
          <cell r="Q32" t="str">
            <v>3</v>
          </cell>
          <cell r="V32">
            <v>19940825</v>
          </cell>
          <cell r="X32" t="str">
            <v>CZS</v>
          </cell>
          <cell r="Y32" t="str">
            <v>C</v>
          </cell>
          <cell r="Z32" t="str">
            <v>EG</v>
          </cell>
        </row>
        <row r="33">
          <cell r="A33" t="str">
            <v>FL</v>
          </cell>
          <cell r="B33" t="str">
            <v>EGF COIL</v>
          </cell>
          <cell r="C33" t="str">
            <v>EGF COIL</v>
          </cell>
          <cell r="D33" t="str">
            <v>EGF COIL</v>
          </cell>
          <cell r="E33" t="str">
            <v>99</v>
          </cell>
          <cell r="F33" t="str">
            <v>1</v>
          </cell>
          <cell r="G33" t="str">
            <v>99CREG</v>
          </cell>
          <cell r="H33" t="str">
            <v>1</v>
          </cell>
          <cell r="K33" t="str">
            <v>1</v>
          </cell>
          <cell r="L33" t="str">
            <v>2</v>
          </cell>
          <cell r="M33" t="str">
            <v>3</v>
          </cell>
          <cell r="P33" t="str">
            <v>txw</v>
          </cell>
          <cell r="Q33" t="str">
            <v>2</v>
          </cell>
          <cell r="R33" t="str">
            <v>1</v>
          </cell>
          <cell r="V33">
            <v>19940825</v>
          </cell>
          <cell r="X33" t="str">
            <v>CFL</v>
          </cell>
          <cell r="Y33" t="str">
            <v>C</v>
          </cell>
          <cell r="Z33" t="str">
            <v>EG</v>
          </cell>
        </row>
        <row r="34">
          <cell r="A34" t="str">
            <v>FS</v>
          </cell>
          <cell r="B34" t="str">
            <v>EGF SHEET</v>
          </cell>
          <cell r="C34" t="str">
            <v>EGF SHEET</v>
          </cell>
          <cell r="D34" t="str">
            <v>EGF SHEET</v>
          </cell>
          <cell r="E34" t="str">
            <v>88</v>
          </cell>
          <cell r="F34" t="str">
            <v>1</v>
          </cell>
          <cell r="G34" t="str">
            <v>88CREG</v>
          </cell>
          <cell r="H34" t="str">
            <v>3</v>
          </cell>
          <cell r="K34" t="str">
            <v>1</v>
          </cell>
          <cell r="L34" t="str">
            <v>3</v>
          </cell>
          <cell r="M34" t="str">
            <v>4</v>
          </cell>
          <cell r="N34" t="str">
            <v>S</v>
          </cell>
          <cell r="P34" t="str">
            <v>txwxl</v>
          </cell>
          <cell r="Q34" t="str">
            <v>3</v>
          </cell>
          <cell r="V34">
            <v>19940825</v>
          </cell>
          <cell r="X34" t="str">
            <v>CZS</v>
          </cell>
          <cell r="Y34" t="str">
            <v>C</v>
          </cell>
          <cell r="Z34" t="str">
            <v>EG</v>
          </cell>
        </row>
        <row r="35">
          <cell r="A35" t="str">
            <v>FW</v>
          </cell>
          <cell r="B35" t="str">
            <v>EGF SKELP</v>
          </cell>
          <cell r="C35" t="str">
            <v>EGF SKELP</v>
          </cell>
          <cell r="D35" t="str">
            <v>EGF SKELP</v>
          </cell>
          <cell r="E35" t="str">
            <v>69</v>
          </cell>
          <cell r="F35" t="str">
            <v>1</v>
          </cell>
          <cell r="G35" t="str">
            <v>69CREG</v>
          </cell>
          <cell r="H35" t="str">
            <v>2</v>
          </cell>
          <cell r="K35" t="str">
            <v>1</v>
          </cell>
          <cell r="L35" t="str">
            <v>2</v>
          </cell>
          <cell r="M35" t="str">
            <v>3</v>
          </cell>
          <cell r="P35" t="str">
            <v>txw</v>
          </cell>
          <cell r="Q35" t="str">
            <v>2</v>
          </cell>
          <cell r="R35" t="str">
            <v>2</v>
          </cell>
          <cell r="V35">
            <v>19940825</v>
          </cell>
          <cell r="X35" t="str">
            <v>CFL</v>
          </cell>
          <cell r="Y35" t="str">
            <v>C</v>
          </cell>
          <cell r="Z35" t="str">
            <v>EG</v>
          </cell>
          <cell r="AC35" t="str">
            <v>FE</v>
          </cell>
        </row>
        <row r="36">
          <cell r="A36" t="str">
            <v>GE</v>
          </cell>
          <cell r="B36" t="str">
            <v>GI SHEET</v>
          </cell>
          <cell r="C36" t="str">
            <v>GI SHEET</v>
          </cell>
          <cell r="D36" t="str">
            <v>GI SHEET</v>
          </cell>
          <cell r="E36" t="str">
            <v>88</v>
          </cell>
          <cell r="F36" t="str">
            <v>1</v>
          </cell>
          <cell r="G36" t="str">
            <v>88CRCG</v>
          </cell>
          <cell r="H36" t="str">
            <v>2</v>
          </cell>
          <cell r="K36" t="str">
            <v>1</v>
          </cell>
          <cell r="L36" t="str">
            <v>3</v>
          </cell>
          <cell r="M36" t="str">
            <v>4</v>
          </cell>
          <cell r="N36" t="str">
            <v>C</v>
          </cell>
          <cell r="P36" t="str">
            <v>txwxl</v>
          </cell>
          <cell r="Q36" t="str">
            <v>3</v>
          </cell>
          <cell r="V36">
            <v>19940825</v>
          </cell>
          <cell r="X36" t="str">
            <v>CGS</v>
          </cell>
          <cell r="Y36" t="str">
            <v>C</v>
          </cell>
          <cell r="Z36" t="str">
            <v>CG</v>
          </cell>
        </row>
        <row r="37">
          <cell r="A37" t="str">
            <v>GH</v>
          </cell>
          <cell r="B37" t="str">
            <v>GI HOT COIL</v>
          </cell>
          <cell r="C37" t="str">
            <v>GI HOT COIL</v>
          </cell>
          <cell r="D37" t="str">
            <v>GI HOT COIL</v>
          </cell>
          <cell r="E37" t="str">
            <v>99</v>
          </cell>
          <cell r="F37" t="str">
            <v>1</v>
          </cell>
          <cell r="G37" t="str">
            <v>99CRHG</v>
          </cell>
          <cell r="H37" t="str">
            <v>1</v>
          </cell>
          <cell r="K37" t="str">
            <v>1</v>
          </cell>
          <cell r="L37" t="str">
            <v>2</v>
          </cell>
          <cell r="M37" t="str">
            <v>3</v>
          </cell>
          <cell r="P37" t="str">
            <v>txw</v>
          </cell>
          <cell r="Q37" t="str">
            <v>2</v>
          </cell>
          <cell r="R37" t="str">
            <v>1</v>
          </cell>
          <cell r="V37">
            <v>19940825</v>
          </cell>
          <cell r="X37" t="str">
            <v>CGH</v>
          </cell>
          <cell r="Y37" t="str">
            <v>C</v>
          </cell>
          <cell r="Z37" t="str">
            <v>HG</v>
          </cell>
        </row>
        <row r="38">
          <cell r="A38" t="str">
            <v>GK</v>
          </cell>
          <cell r="B38" t="str">
            <v>GI HOT SHEET</v>
          </cell>
          <cell r="C38" t="str">
            <v>GI HOT SHEET</v>
          </cell>
          <cell r="D38" t="str">
            <v>GI HOT SHEET</v>
          </cell>
          <cell r="E38" t="str">
            <v>88</v>
          </cell>
          <cell r="F38" t="str">
            <v>1</v>
          </cell>
          <cell r="G38" t="str">
            <v>88CRHG</v>
          </cell>
          <cell r="H38" t="str">
            <v>3</v>
          </cell>
          <cell r="K38" t="str">
            <v>1</v>
          </cell>
          <cell r="L38" t="str">
            <v>3</v>
          </cell>
          <cell r="M38" t="str">
            <v>4</v>
          </cell>
          <cell r="N38" t="str">
            <v>C</v>
          </cell>
          <cell r="P38" t="str">
            <v>txwxl</v>
          </cell>
          <cell r="Q38" t="str">
            <v>3</v>
          </cell>
          <cell r="V38">
            <v>19940825</v>
          </cell>
          <cell r="X38" t="str">
            <v>CGK</v>
          </cell>
          <cell r="Y38" t="str">
            <v>C</v>
          </cell>
          <cell r="Z38" t="str">
            <v>HG</v>
          </cell>
        </row>
        <row r="39">
          <cell r="A39" t="str">
            <v>GL</v>
          </cell>
          <cell r="B39" t="str">
            <v>GI COIL</v>
          </cell>
          <cell r="C39" t="str">
            <v>GI COIL</v>
          </cell>
          <cell r="D39" t="str">
            <v>GI COIL</v>
          </cell>
          <cell r="E39" t="str">
            <v>99</v>
          </cell>
          <cell r="F39" t="str">
            <v>1</v>
          </cell>
          <cell r="G39" t="str">
            <v>99CRCG</v>
          </cell>
          <cell r="H39" t="str">
            <v>1</v>
          </cell>
          <cell r="K39" t="str">
            <v>1</v>
          </cell>
          <cell r="L39" t="str">
            <v>2</v>
          </cell>
          <cell r="M39" t="str">
            <v>3</v>
          </cell>
          <cell r="P39" t="str">
            <v>txw</v>
          </cell>
          <cell r="Q39" t="str">
            <v>2</v>
          </cell>
          <cell r="R39" t="str">
            <v>1</v>
          </cell>
          <cell r="V39">
            <v>19940825</v>
          </cell>
          <cell r="X39" t="str">
            <v>CGL</v>
          </cell>
          <cell r="Y39" t="str">
            <v>C</v>
          </cell>
          <cell r="Z39" t="str">
            <v>CG</v>
          </cell>
        </row>
        <row r="40">
          <cell r="A40" t="str">
            <v>GS</v>
          </cell>
          <cell r="B40" t="str">
            <v>GI SHEET</v>
          </cell>
          <cell r="C40" t="str">
            <v>GI SHEET</v>
          </cell>
          <cell r="D40" t="str">
            <v>GI SHEET</v>
          </cell>
          <cell r="E40" t="str">
            <v>88</v>
          </cell>
          <cell r="F40" t="str">
            <v>1</v>
          </cell>
          <cell r="G40" t="str">
            <v>88CRCG</v>
          </cell>
          <cell r="H40" t="str">
            <v>3</v>
          </cell>
          <cell r="K40" t="str">
            <v>1</v>
          </cell>
          <cell r="L40" t="str">
            <v>3</v>
          </cell>
          <cell r="M40" t="str">
            <v>4</v>
          </cell>
          <cell r="N40" t="str">
            <v>C</v>
          </cell>
          <cell r="P40" t="str">
            <v>txwxl</v>
          </cell>
          <cell r="Q40" t="str">
            <v>3</v>
          </cell>
          <cell r="V40">
            <v>19940825</v>
          </cell>
          <cell r="X40" t="str">
            <v>CGS</v>
          </cell>
          <cell r="Y40" t="str">
            <v>C</v>
          </cell>
          <cell r="Z40" t="str">
            <v>CG</v>
          </cell>
        </row>
        <row r="41">
          <cell r="A41" t="str">
            <v>GT</v>
          </cell>
          <cell r="B41" t="str">
            <v>GI HOT SHEET</v>
          </cell>
          <cell r="C41" t="str">
            <v>GI HOT SHEET</v>
          </cell>
          <cell r="D41" t="str">
            <v>GI HOT SHEET</v>
          </cell>
          <cell r="E41" t="str">
            <v>88</v>
          </cell>
          <cell r="F41" t="str">
            <v>1</v>
          </cell>
          <cell r="G41" t="str">
            <v>88CRHG</v>
          </cell>
          <cell r="H41" t="str">
            <v>2</v>
          </cell>
          <cell r="K41" t="str">
            <v>1</v>
          </cell>
          <cell r="L41" t="str">
            <v>3</v>
          </cell>
          <cell r="M41" t="str">
            <v>4</v>
          </cell>
          <cell r="N41" t="str">
            <v>C</v>
          </cell>
          <cell r="P41" t="str">
            <v>txwxl</v>
          </cell>
          <cell r="Q41" t="str">
            <v>3</v>
          </cell>
          <cell r="V41">
            <v>19940825</v>
          </cell>
          <cell r="X41" t="str">
            <v>CGK</v>
          </cell>
          <cell r="Y41" t="str">
            <v>C</v>
          </cell>
          <cell r="Z41" t="str">
            <v>HG</v>
          </cell>
        </row>
        <row r="42">
          <cell r="A42" t="str">
            <v>GW</v>
          </cell>
          <cell r="B42" t="str">
            <v>GI SKELP</v>
          </cell>
          <cell r="C42" t="str">
            <v>GI SKELP</v>
          </cell>
          <cell r="D42" t="str">
            <v>GI SKELP</v>
          </cell>
          <cell r="E42" t="str">
            <v>69</v>
          </cell>
          <cell r="F42" t="str">
            <v>1</v>
          </cell>
          <cell r="G42" t="str">
            <v>69CRCG</v>
          </cell>
          <cell r="H42" t="str">
            <v>2</v>
          </cell>
          <cell r="K42" t="str">
            <v>1</v>
          </cell>
          <cell r="L42" t="str">
            <v>2</v>
          </cell>
          <cell r="M42" t="str">
            <v>3</v>
          </cell>
          <cell r="P42" t="str">
            <v>txw</v>
          </cell>
          <cell r="Q42" t="str">
            <v>2</v>
          </cell>
          <cell r="R42" t="str">
            <v>2</v>
          </cell>
          <cell r="V42">
            <v>19940825</v>
          </cell>
          <cell r="X42" t="str">
            <v>CGL</v>
          </cell>
          <cell r="Y42" t="str">
            <v>C</v>
          </cell>
          <cell r="Z42" t="str">
            <v>CG</v>
          </cell>
          <cell r="AC42" t="str">
            <v>GE</v>
          </cell>
        </row>
        <row r="43">
          <cell r="A43" t="str">
            <v>GX</v>
          </cell>
          <cell r="B43" t="str">
            <v>GI HOT SKELP</v>
          </cell>
          <cell r="C43" t="str">
            <v>GI HOT SKELP</v>
          </cell>
          <cell r="D43" t="str">
            <v>GI HOT SKELP</v>
          </cell>
          <cell r="E43" t="str">
            <v>69</v>
          </cell>
          <cell r="F43" t="str">
            <v>1</v>
          </cell>
          <cell r="G43" t="str">
            <v>69CRHG</v>
          </cell>
          <cell r="H43" t="str">
            <v>2</v>
          </cell>
          <cell r="K43" t="str">
            <v>1</v>
          </cell>
          <cell r="L43" t="str">
            <v>2</v>
          </cell>
          <cell r="M43" t="str">
            <v>3</v>
          </cell>
          <cell r="P43" t="str">
            <v>txw</v>
          </cell>
          <cell r="Q43" t="str">
            <v>2</v>
          </cell>
          <cell r="R43" t="str">
            <v>2</v>
          </cell>
          <cell r="V43">
            <v>19940825</v>
          </cell>
          <cell r="X43" t="str">
            <v>CGH</v>
          </cell>
          <cell r="Y43" t="str">
            <v>C</v>
          </cell>
          <cell r="Z43" t="str">
            <v>HG</v>
          </cell>
          <cell r="AC43" t="str">
            <v>GT</v>
          </cell>
        </row>
        <row r="44">
          <cell r="A44" t="str">
            <v>HB</v>
          </cell>
          <cell r="B44" t="str">
            <v>H 형강</v>
          </cell>
          <cell r="C44" t="str">
            <v>H 형강 (H-BEAM)</v>
          </cell>
          <cell r="E44" t="str">
            <v>11</v>
          </cell>
          <cell r="G44" t="str">
            <v>111133</v>
          </cell>
          <cell r="H44" t="str">
            <v>3</v>
          </cell>
          <cell r="K44" t="str">
            <v>1</v>
          </cell>
          <cell r="L44" t="str">
            <v>1</v>
          </cell>
          <cell r="M44" t="str">
            <v>2</v>
          </cell>
          <cell r="P44" t="str">
            <v>HxBxt1xt2</v>
          </cell>
          <cell r="Q44" t="str">
            <v>4</v>
          </cell>
          <cell r="T44" t="str">
            <v>SS400</v>
          </cell>
          <cell r="V44">
            <v>19920727</v>
          </cell>
          <cell r="W44" t="str">
            <v>*</v>
          </cell>
          <cell r="X44" t="str">
            <v>HHK</v>
          </cell>
          <cell r="Y44" t="str">
            <v>H</v>
          </cell>
          <cell r="Z44" t="str">
            <v>33</v>
          </cell>
        </row>
        <row r="45">
          <cell r="A45" t="str">
            <v>HE</v>
          </cell>
          <cell r="B45" t="str">
            <v>STS SHEET</v>
          </cell>
          <cell r="C45" t="str">
            <v>STS HR SHEET</v>
          </cell>
          <cell r="D45" t="str">
            <v>STS HR SHEET</v>
          </cell>
          <cell r="E45" t="str">
            <v>88</v>
          </cell>
          <cell r="F45" t="str">
            <v>1</v>
          </cell>
          <cell r="G45" t="str">
            <v>88STST</v>
          </cell>
          <cell r="H45" t="str">
            <v>2</v>
          </cell>
          <cell r="K45" t="str">
            <v>1</v>
          </cell>
          <cell r="L45" t="str">
            <v>3</v>
          </cell>
          <cell r="M45" t="str">
            <v>4</v>
          </cell>
          <cell r="N45" t="str">
            <v>G</v>
          </cell>
          <cell r="P45" t="str">
            <v>txwxl</v>
          </cell>
          <cell r="Q45" t="str">
            <v>3</v>
          </cell>
          <cell r="V45">
            <v>19951109</v>
          </cell>
          <cell r="W45" t="str">
            <v>*</v>
          </cell>
          <cell r="X45" t="str">
            <v>SHR</v>
          </cell>
          <cell r="Y45" t="str">
            <v>C</v>
          </cell>
          <cell r="Z45" t="str">
            <v>ST</v>
          </cell>
        </row>
        <row r="46">
          <cell r="A46" t="str">
            <v>HH</v>
          </cell>
          <cell r="B46" t="str">
            <v>HR COIL</v>
          </cell>
          <cell r="C46" t="str">
            <v>HR COIL</v>
          </cell>
          <cell r="E46" t="str">
            <v>99</v>
          </cell>
          <cell r="F46" t="str">
            <v>1</v>
          </cell>
          <cell r="G46" t="str">
            <v>99HRHR</v>
          </cell>
          <cell r="H46" t="str">
            <v>1</v>
          </cell>
          <cell r="K46" t="str">
            <v>1</v>
          </cell>
          <cell r="L46" t="str">
            <v>2</v>
          </cell>
          <cell r="M46" t="str">
            <v>3</v>
          </cell>
          <cell r="P46" t="str">
            <v>txw</v>
          </cell>
          <cell r="Q46" t="str">
            <v>2</v>
          </cell>
          <cell r="R46" t="str">
            <v>1</v>
          </cell>
          <cell r="T46" t="str">
            <v>SPHC</v>
          </cell>
          <cell r="V46">
            <v>19940307</v>
          </cell>
          <cell r="X46" t="str">
            <v>HHH</v>
          </cell>
          <cell r="Y46" t="str">
            <v>H</v>
          </cell>
          <cell r="Z46" t="str">
            <v>HR</v>
          </cell>
        </row>
        <row r="47">
          <cell r="A47" t="str">
            <v>HL</v>
          </cell>
          <cell r="B47" t="str">
            <v>STS HR COIL</v>
          </cell>
          <cell r="C47" t="str">
            <v>STS HR COIL</v>
          </cell>
          <cell r="D47" t="str">
            <v>STAINLESS COIL</v>
          </cell>
          <cell r="E47" t="str">
            <v>99</v>
          </cell>
          <cell r="F47" t="str">
            <v>1</v>
          </cell>
          <cell r="G47" t="str">
            <v>99STST</v>
          </cell>
          <cell r="H47" t="str">
            <v>1</v>
          </cell>
          <cell r="K47" t="str">
            <v>1</v>
          </cell>
          <cell r="L47" t="str">
            <v>2</v>
          </cell>
          <cell r="M47" t="str">
            <v>3</v>
          </cell>
          <cell r="P47" t="str">
            <v>txw</v>
          </cell>
          <cell r="Q47" t="str">
            <v>2</v>
          </cell>
          <cell r="R47" t="str">
            <v>1</v>
          </cell>
          <cell r="V47">
            <v>19951109</v>
          </cell>
          <cell r="X47" t="str">
            <v>SHR</v>
          </cell>
          <cell r="Y47" t="str">
            <v>C</v>
          </cell>
          <cell r="Z47" t="str">
            <v>ST</v>
          </cell>
        </row>
        <row r="48">
          <cell r="A48" t="str">
            <v>HP</v>
          </cell>
          <cell r="B48" t="str">
            <v>STS HR SKELP</v>
          </cell>
          <cell r="C48" t="str">
            <v>STS HR SKELP</v>
          </cell>
          <cell r="D48" t="str">
            <v>STAINLESS SKELP</v>
          </cell>
          <cell r="E48" t="str">
            <v>69</v>
          </cell>
          <cell r="F48" t="str">
            <v>1</v>
          </cell>
          <cell r="G48" t="str">
            <v>69STST</v>
          </cell>
          <cell r="H48" t="str">
            <v>2</v>
          </cell>
          <cell r="K48" t="str">
            <v>1</v>
          </cell>
          <cell r="L48" t="str">
            <v>2</v>
          </cell>
          <cell r="M48" t="str">
            <v>3</v>
          </cell>
          <cell r="P48" t="str">
            <v>txw</v>
          </cell>
          <cell r="Q48" t="str">
            <v>2</v>
          </cell>
          <cell r="R48" t="str">
            <v>2</v>
          </cell>
          <cell r="V48">
            <v>19951109</v>
          </cell>
          <cell r="X48" t="str">
            <v>SHR</v>
          </cell>
          <cell r="Y48" t="str">
            <v>C</v>
          </cell>
          <cell r="Z48" t="str">
            <v>ST</v>
          </cell>
        </row>
        <row r="49">
          <cell r="A49" t="str">
            <v>HS</v>
          </cell>
          <cell r="B49" t="str">
            <v>STS HR SHEET</v>
          </cell>
          <cell r="C49" t="str">
            <v>STS HR SHEET</v>
          </cell>
          <cell r="D49" t="str">
            <v>STAINLESS SHEET</v>
          </cell>
          <cell r="E49" t="str">
            <v>88</v>
          </cell>
          <cell r="F49" t="str">
            <v>1</v>
          </cell>
          <cell r="G49" t="str">
            <v>88STST</v>
          </cell>
          <cell r="H49" t="str">
            <v>3</v>
          </cell>
          <cell r="K49" t="str">
            <v>1</v>
          </cell>
          <cell r="L49" t="str">
            <v>3</v>
          </cell>
          <cell r="M49" t="str">
            <v>4</v>
          </cell>
          <cell r="N49" t="str">
            <v>G</v>
          </cell>
          <cell r="P49" t="str">
            <v>txwx</v>
          </cell>
          <cell r="Q49" t="str">
            <v>3</v>
          </cell>
          <cell r="V49">
            <v>19951109</v>
          </cell>
          <cell r="X49" t="str">
            <v>SHR</v>
          </cell>
          <cell r="Y49" t="str">
            <v>C</v>
          </cell>
          <cell r="Z49" t="str">
            <v>ST</v>
          </cell>
        </row>
        <row r="50">
          <cell r="A50" t="str">
            <v>HT</v>
          </cell>
          <cell r="B50" t="str">
            <v>SPHT</v>
          </cell>
          <cell r="C50" t="str">
            <v>고온배관용강관</v>
          </cell>
          <cell r="E50" t="str">
            <v>00</v>
          </cell>
          <cell r="G50" t="str">
            <v>005273</v>
          </cell>
          <cell r="H50" t="str">
            <v>3</v>
          </cell>
          <cell r="K50" t="str">
            <v>1</v>
          </cell>
          <cell r="L50" t="str">
            <v>1</v>
          </cell>
          <cell r="M50" t="str">
            <v>1</v>
          </cell>
          <cell r="O50" t="str">
            <v>#---</v>
          </cell>
          <cell r="P50" t="str">
            <v>---A</v>
          </cell>
          <cell r="Q50" t="str">
            <v>1</v>
          </cell>
          <cell r="V50">
            <v>19920727</v>
          </cell>
          <cell r="W50" t="str">
            <v>*</v>
          </cell>
          <cell r="X50" t="str">
            <v>HPI</v>
          </cell>
          <cell r="Y50" t="str">
            <v>H</v>
          </cell>
          <cell r="Z50" t="str">
            <v>73</v>
          </cell>
        </row>
        <row r="51">
          <cell r="A51" t="str">
            <v>HU</v>
          </cell>
          <cell r="B51" t="str">
            <v>하우스관</v>
          </cell>
          <cell r="C51" t="str">
            <v>비닐하우스용강관</v>
          </cell>
          <cell r="E51" t="str">
            <v>00</v>
          </cell>
          <cell r="G51" t="str">
            <v>005174</v>
          </cell>
          <cell r="H51" t="str">
            <v>3</v>
          </cell>
          <cell r="K51" t="str">
            <v>1</v>
          </cell>
          <cell r="L51" t="str">
            <v>1</v>
          </cell>
          <cell r="M51" t="str">
            <v>1</v>
          </cell>
          <cell r="N51" t="str">
            <v>P</v>
          </cell>
          <cell r="P51" t="str">
            <v>O.Dxt</v>
          </cell>
          <cell r="Q51" t="str">
            <v>2</v>
          </cell>
          <cell r="V51">
            <v>19920727</v>
          </cell>
          <cell r="W51" t="str">
            <v>*</v>
          </cell>
          <cell r="X51" t="str">
            <v>HPI</v>
          </cell>
          <cell r="Y51" t="str">
            <v>H</v>
          </cell>
          <cell r="Z51" t="str">
            <v>74</v>
          </cell>
        </row>
        <row r="52">
          <cell r="A52" t="str">
            <v>IB</v>
          </cell>
          <cell r="B52" t="str">
            <v>I 형강</v>
          </cell>
          <cell r="C52" t="str">
            <v>I 형강 (I-BEAM)</v>
          </cell>
          <cell r="E52" t="str">
            <v>11</v>
          </cell>
          <cell r="G52" t="str">
            <v>111132</v>
          </cell>
          <cell r="H52" t="str">
            <v>3</v>
          </cell>
          <cell r="K52" t="str">
            <v>1</v>
          </cell>
          <cell r="L52" t="str">
            <v>1</v>
          </cell>
          <cell r="M52" t="str">
            <v>2</v>
          </cell>
          <cell r="P52" t="str">
            <v>AxBxt1xt2</v>
          </cell>
          <cell r="Q52" t="str">
            <v>4</v>
          </cell>
          <cell r="T52" t="str">
            <v>SS400</v>
          </cell>
          <cell r="V52">
            <v>19920727</v>
          </cell>
          <cell r="W52" t="str">
            <v>*</v>
          </cell>
          <cell r="X52" t="str">
            <v>HHK</v>
          </cell>
          <cell r="Y52" t="str">
            <v>H</v>
          </cell>
          <cell r="Z52" t="str">
            <v>32</v>
          </cell>
        </row>
        <row r="53">
          <cell r="A53" t="str">
            <v>IR</v>
          </cell>
          <cell r="B53" t="str">
            <v>I-BAR</v>
          </cell>
          <cell r="C53" t="str">
            <v>I-BAR</v>
          </cell>
          <cell r="E53" t="str">
            <v>11</v>
          </cell>
          <cell r="G53" t="str">
            <v>111232</v>
          </cell>
          <cell r="H53" t="str">
            <v>3</v>
          </cell>
          <cell r="K53" t="str">
            <v>1</v>
          </cell>
          <cell r="L53" t="str">
            <v>1</v>
          </cell>
          <cell r="M53" t="str">
            <v>2</v>
          </cell>
          <cell r="V53">
            <v>19931124</v>
          </cell>
          <cell r="X53" t="str">
            <v>HHK</v>
          </cell>
          <cell r="Y53" t="str">
            <v>H</v>
          </cell>
          <cell r="Z53" t="str">
            <v>32</v>
          </cell>
        </row>
        <row r="54">
          <cell r="A54" t="str">
            <v>KE</v>
          </cell>
          <cell r="B54" t="str">
            <v>착색강판</v>
          </cell>
          <cell r="C54" t="str">
            <v>착색강판</v>
          </cell>
          <cell r="D54" t="str">
            <v>PC SHEET</v>
          </cell>
          <cell r="E54" t="str">
            <v>88</v>
          </cell>
          <cell r="F54" t="str">
            <v>1</v>
          </cell>
          <cell r="G54" t="str">
            <v>88PSPS</v>
          </cell>
          <cell r="H54" t="str">
            <v>2</v>
          </cell>
          <cell r="K54" t="str">
            <v>1</v>
          </cell>
          <cell r="L54" t="str">
            <v>3</v>
          </cell>
          <cell r="M54" t="str">
            <v>4</v>
          </cell>
          <cell r="N54" t="str">
            <v>C</v>
          </cell>
          <cell r="P54" t="str">
            <v>txwxl</v>
          </cell>
          <cell r="Q54" t="str">
            <v>3</v>
          </cell>
          <cell r="V54">
            <v>19940825</v>
          </cell>
          <cell r="X54" t="str">
            <v>HHK</v>
          </cell>
          <cell r="Y54" t="str">
            <v>C</v>
          </cell>
          <cell r="Z54" t="str">
            <v>PS</v>
          </cell>
        </row>
        <row r="55">
          <cell r="A55" t="str">
            <v>KL</v>
          </cell>
          <cell r="B55" t="str">
            <v>착색강판코일</v>
          </cell>
          <cell r="C55" t="str">
            <v>착색강판코일</v>
          </cell>
          <cell r="D55" t="str">
            <v>PC COIL</v>
          </cell>
          <cell r="E55" t="str">
            <v>99</v>
          </cell>
          <cell r="F55" t="str">
            <v>1</v>
          </cell>
          <cell r="G55" t="str">
            <v>99PSPS</v>
          </cell>
          <cell r="H55" t="str">
            <v>1</v>
          </cell>
          <cell r="K55" t="str">
            <v>1</v>
          </cell>
          <cell r="L55" t="str">
            <v>2</v>
          </cell>
          <cell r="M55" t="str">
            <v>3</v>
          </cell>
          <cell r="P55" t="str">
            <v>txw</v>
          </cell>
          <cell r="Q55" t="str">
            <v>2</v>
          </cell>
          <cell r="R55" t="str">
            <v>1</v>
          </cell>
          <cell r="V55">
            <v>19940825</v>
          </cell>
          <cell r="X55" t="str">
            <v>HHK</v>
          </cell>
          <cell r="Y55" t="str">
            <v>C</v>
          </cell>
          <cell r="Z55" t="str">
            <v>PS</v>
          </cell>
        </row>
        <row r="56">
          <cell r="A56" t="str">
            <v>KM</v>
          </cell>
          <cell r="B56" t="str">
            <v>STKM</v>
          </cell>
          <cell r="C56" t="str">
            <v>기계구조용강관</v>
          </cell>
          <cell r="E56" t="str">
            <v>00</v>
          </cell>
          <cell r="G56" t="str">
            <v>005275</v>
          </cell>
          <cell r="H56" t="str">
            <v>3</v>
          </cell>
          <cell r="K56" t="str">
            <v>1</v>
          </cell>
          <cell r="L56" t="str">
            <v>1</v>
          </cell>
          <cell r="M56" t="str">
            <v>1</v>
          </cell>
          <cell r="N56" t="str">
            <v>P</v>
          </cell>
          <cell r="P56" t="str">
            <v>O.Dxt</v>
          </cell>
          <cell r="Q56" t="str">
            <v>2</v>
          </cell>
          <cell r="V56">
            <v>19920727</v>
          </cell>
          <cell r="W56" t="str">
            <v>*</v>
          </cell>
          <cell r="X56" t="str">
            <v>HPI</v>
          </cell>
          <cell r="Y56" t="str">
            <v>H</v>
          </cell>
          <cell r="Z56" t="str">
            <v>75</v>
          </cell>
        </row>
        <row r="57">
          <cell r="A57" t="str">
            <v>KS</v>
          </cell>
          <cell r="B57" t="str">
            <v>착색강판</v>
          </cell>
          <cell r="C57" t="str">
            <v>착색강판</v>
          </cell>
          <cell r="D57" t="str">
            <v>PC SHEET</v>
          </cell>
          <cell r="E57" t="str">
            <v>88</v>
          </cell>
          <cell r="F57" t="str">
            <v>1</v>
          </cell>
          <cell r="G57" t="str">
            <v>88PSPS</v>
          </cell>
          <cell r="H57" t="str">
            <v>3</v>
          </cell>
          <cell r="K57" t="str">
            <v>1</v>
          </cell>
          <cell r="L57" t="str">
            <v>3</v>
          </cell>
          <cell r="M57" t="str">
            <v>4</v>
          </cell>
          <cell r="N57" t="str">
            <v>C</v>
          </cell>
          <cell r="P57" t="str">
            <v>txwxl</v>
          </cell>
          <cell r="Q57" t="str">
            <v>3</v>
          </cell>
          <cell r="V57">
            <v>19940825</v>
          </cell>
          <cell r="X57" t="str">
            <v>HHK</v>
          </cell>
          <cell r="Y57" t="str">
            <v>C</v>
          </cell>
          <cell r="Z57" t="str">
            <v>PS</v>
          </cell>
        </row>
        <row r="58">
          <cell r="A58" t="str">
            <v>KT</v>
          </cell>
          <cell r="B58" t="str">
            <v>SPSR,STKR</v>
          </cell>
          <cell r="C58" t="str">
            <v>일반구조용각형강관　</v>
          </cell>
          <cell r="E58" t="str">
            <v>00</v>
          </cell>
          <cell r="G58" t="str">
            <v>005174</v>
          </cell>
          <cell r="H58" t="str">
            <v>3</v>
          </cell>
          <cell r="K58" t="str">
            <v>1</v>
          </cell>
          <cell r="L58" t="str">
            <v>1</v>
          </cell>
          <cell r="M58" t="str">
            <v>1</v>
          </cell>
          <cell r="N58" t="str">
            <v>M</v>
          </cell>
          <cell r="P58" t="str">
            <v>AxBxt</v>
          </cell>
          <cell r="Q58" t="str">
            <v>3</v>
          </cell>
          <cell r="V58">
            <v>19920731</v>
          </cell>
          <cell r="W58" t="str">
            <v>*</v>
          </cell>
          <cell r="X58" t="str">
            <v>HPI</v>
          </cell>
          <cell r="Y58" t="str">
            <v>H</v>
          </cell>
          <cell r="Z58" t="str">
            <v>74</v>
          </cell>
        </row>
        <row r="59">
          <cell r="A59" t="str">
            <v>KW</v>
          </cell>
          <cell r="B59" t="str">
            <v>착색강판대강</v>
          </cell>
          <cell r="C59" t="str">
            <v>착색강판대강</v>
          </cell>
          <cell r="D59" t="str">
            <v>PC SKELP</v>
          </cell>
          <cell r="E59" t="str">
            <v>69</v>
          </cell>
          <cell r="F59" t="str">
            <v>1</v>
          </cell>
          <cell r="G59" t="str">
            <v>69PSPS</v>
          </cell>
          <cell r="H59" t="str">
            <v>2</v>
          </cell>
          <cell r="K59" t="str">
            <v>1</v>
          </cell>
          <cell r="L59" t="str">
            <v>2</v>
          </cell>
          <cell r="M59" t="str">
            <v>3</v>
          </cell>
          <cell r="P59" t="str">
            <v>txw</v>
          </cell>
          <cell r="Q59" t="str">
            <v>2</v>
          </cell>
          <cell r="R59" t="str">
            <v>2</v>
          </cell>
          <cell r="V59">
            <v>19940825</v>
          </cell>
          <cell r="X59" t="str">
            <v>HHK</v>
          </cell>
          <cell r="Y59" t="str">
            <v>C</v>
          </cell>
          <cell r="Z59" t="str">
            <v>PS</v>
          </cell>
          <cell r="AC59" t="str">
            <v>KE</v>
          </cell>
        </row>
        <row r="60">
          <cell r="A60" t="str">
            <v>LP</v>
          </cell>
          <cell r="B60" t="str">
            <v>C 형강</v>
          </cell>
          <cell r="C60" t="str">
            <v>일반구조용경량형강</v>
          </cell>
          <cell r="E60" t="str">
            <v>11</v>
          </cell>
          <cell r="F60" t="str">
            <v>2</v>
          </cell>
          <cell r="G60" t="str">
            <v>11JJ33</v>
          </cell>
          <cell r="H60" t="str">
            <v>2</v>
          </cell>
          <cell r="K60" t="str">
            <v>1</v>
          </cell>
          <cell r="L60" t="str">
            <v>1</v>
          </cell>
          <cell r="M60" t="str">
            <v>2</v>
          </cell>
          <cell r="P60" t="str">
            <v>HxAxCxt</v>
          </cell>
          <cell r="Q60" t="str">
            <v>4</v>
          </cell>
          <cell r="T60" t="str">
            <v>SS400</v>
          </cell>
          <cell r="V60">
            <v>19940922</v>
          </cell>
          <cell r="X60" t="str">
            <v>HJJ</v>
          </cell>
          <cell r="Y60" t="str">
            <v>H</v>
          </cell>
          <cell r="Z60" t="str">
            <v>33</v>
          </cell>
        </row>
        <row r="61">
          <cell r="A61" t="str">
            <v>MA</v>
          </cell>
          <cell r="B61" t="str">
            <v>MINI MILL SH</v>
          </cell>
          <cell r="C61" t="str">
            <v>미니밀　열연박판</v>
          </cell>
          <cell r="E61" t="str">
            <v>88</v>
          </cell>
          <cell r="F61" t="str">
            <v>1</v>
          </cell>
          <cell r="G61" t="str">
            <v>88HRHR</v>
          </cell>
          <cell r="H61" t="str">
            <v>2</v>
          </cell>
          <cell r="K61" t="str">
            <v>1</v>
          </cell>
          <cell r="L61" t="str">
            <v>3</v>
          </cell>
          <cell r="M61" t="str">
            <v>4</v>
          </cell>
          <cell r="N61" t="str">
            <v>S</v>
          </cell>
          <cell r="P61" t="str">
            <v>txwx1</v>
          </cell>
          <cell r="Q61" t="str">
            <v>3</v>
          </cell>
          <cell r="T61" t="str">
            <v>SPHC</v>
          </cell>
          <cell r="V61">
            <v>19970430</v>
          </cell>
          <cell r="X61" t="str">
            <v>MSA</v>
          </cell>
          <cell r="Y61" t="str">
            <v>H</v>
          </cell>
          <cell r="Z61" t="str">
            <v>HR</v>
          </cell>
        </row>
        <row r="62">
          <cell r="A62" t="str">
            <v>MB</v>
          </cell>
          <cell r="B62" t="str">
            <v>MINI MILL PL</v>
          </cell>
          <cell r="C62" t="str">
            <v>미니밀　열연후판</v>
          </cell>
          <cell r="E62" t="str">
            <v>88</v>
          </cell>
          <cell r="F62" t="str">
            <v>1</v>
          </cell>
          <cell r="G62" t="str">
            <v>88PPPP</v>
          </cell>
          <cell r="H62" t="str">
            <v>2</v>
          </cell>
          <cell r="K62" t="str">
            <v>1</v>
          </cell>
          <cell r="L62" t="str">
            <v>3</v>
          </cell>
          <cell r="M62" t="str">
            <v>4</v>
          </cell>
          <cell r="N62" t="str">
            <v>S</v>
          </cell>
          <cell r="P62" t="str">
            <v>txwx1</v>
          </cell>
          <cell r="Q62" t="str">
            <v>3</v>
          </cell>
          <cell r="T62" t="str">
            <v>SS400</v>
          </cell>
          <cell r="V62">
            <v>19970430</v>
          </cell>
          <cell r="X62" t="str">
            <v>MSB</v>
          </cell>
          <cell r="Y62" t="str">
            <v>H</v>
          </cell>
          <cell r="Z62" t="str">
            <v>PP</v>
          </cell>
        </row>
        <row r="63">
          <cell r="A63" t="str">
            <v>MH</v>
          </cell>
          <cell r="B63" t="str">
            <v>N/O HOOP</v>
          </cell>
          <cell r="C63" t="str">
            <v>전강대강（무）</v>
          </cell>
          <cell r="D63" t="str">
            <v>N/O HOOP</v>
          </cell>
          <cell r="E63" t="str">
            <v>69</v>
          </cell>
          <cell r="F63" t="str">
            <v>1</v>
          </cell>
          <cell r="G63" t="str">
            <v>69NONO</v>
          </cell>
          <cell r="H63" t="str">
            <v>2</v>
          </cell>
          <cell r="K63" t="str">
            <v>1</v>
          </cell>
          <cell r="L63" t="str">
            <v>2</v>
          </cell>
          <cell r="M63" t="str">
            <v>3</v>
          </cell>
          <cell r="P63" t="str">
            <v>txw</v>
          </cell>
          <cell r="Q63" t="str">
            <v>2</v>
          </cell>
          <cell r="R63" t="str">
            <v>2</v>
          </cell>
          <cell r="V63">
            <v>19951109</v>
          </cell>
          <cell r="X63" t="str">
            <v>ENO</v>
          </cell>
          <cell r="Y63" t="str">
            <v>C</v>
          </cell>
          <cell r="Z63" t="str">
            <v>NO</v>
          </cell>
        </row>
        <row r="64">
          <cell r="A64" t="str">
            <v>MJ</v>
          </cell>
          <cell r="B64" t="str">
            <v>MINI MILL PE</v>
          </cell>
          <cell r="C64" t="str">
            <v>미니밀　 SLIT PLATE</v>
          </cell>
          <cell r="E64" t="str">
            <v>88</v>
          </cell>
          <cell r="F64" t="str">
            <v>1</v>
          </cell>
          <cell r="G64" t="str">
            <v>88PPPP</v>
          </cell>
          <cell r="H64" t="str">
            <v>2</v>
          </cell>
          <cell r="K64" t="str">
            <v>1</v>
          </cell>
          <cell r="L64" t="str">
            <v>3</v>
          </cell>
          <cell r="M64" t="str">
            <v>4</v>
          </cell>
          <cell r="N64" t="str">
            <v>S</v>
          </cell>
          <cell r="P64" t="str">
            <v>txwx1</v>
          </cell>
          <cell r="Q64" t="str">
            <v>3</v>
          </cell>
          <cell r="V64">
            <v>19970430</v>
          </cell>
          <cell r="X64" t="str">
            <v>MJJ</v>
          </cell>
          <cell r="Y64" t="str">
            <v>H</v>
          </cell>
          <cell r="Z64" t="str">
            <v>PP</v>
          </cell>
        </row>
        <row r="65">
          <cell r="A65" t="str">
            <v>ML</v>
          </cell>
          <cell r="B65" t="str">
            <v>N/O COIL</v>
          </cell>
          <cell r="C65" t="str">
            <v>전강코일（무）</v>
          </cell>
          <cell r="D65" t="str">
            <v>N/O COIL</v>
          </cell>
          <cell r="E65" t="str">
            <v>99</v>
          </cell>
          <cell r="F65" t="str">
            <v>1</v>
          </cell>
          <cell r="G65" t="str">
            <v>99NONO</v>
          </cell>
          <cell r="H65" t="str">
            <v>1</v>
          </cell>
          <cell r="K65" t="str">
            <v>1</v>
          </cell>
          <cell r="L65" t="str">
            <v>2</v>
          </cell>
          <cell r="M65" t="str">
            <v>3</v>
          </cell>
          <cell r="P65" t="str">
            <v>txw</v>
          </cell>
          <cell r="Q65" t="str">
            <v>2</v>
          </cell>
          <cell r="R65" t="str">
            <v>1</v>
          </cell>
          <cell r="V65">
            <v>19951109</v>
          </cell>
          <cell r="X65" t="str">
            <v>ENO</v>
          </cell>
          <cell r="Y65" t="str">
            <v>C</v>
          </cell>
          <cell r="Z65" t="str">
            <v>NO</v>
          </cell>
        </row>
        <row r="66">
          <cell r="A66" t="str">
            <v>MP</v>
          </cell>
          <cell r="B66" t="str">
            <v>MINI MILL SK</v>
          </cell>
          <cell r="C66" t="str">
            <v>미니밀　열연스켈프</v>
          </cell>
          <cell r="E66" t="str">
            <v>69</v>
          </cell>
          <cell r="F66" t="str">
            <v>1</v>
          </cell>
          <cell r="G66" t="str">
            <v>69HRHR</v>
          </cell>
          <cell r="H66" t="str">
            <v>2</v>
          </cell>
          <cell r="K66" t="str">
            <v>1</v>
          </cell>
          <cell r="L66" t="str">
            <v>2</v>
          </cell>
          <cell r="M66" t="str">
            <v>3</v>
          </cell>
          <cell r="P66" t="str">
            <v>txw</v>
          </cell>
          <cell r="Q66" t="str">
            <v>2</v>
          </cell>
          <cell r="V66">
            <v>19970430</v>
          </cell>
          <cell r="X66" t="str">
            <v>MLL</v>
          </cell>
          <cell r="Y66" t="str">
            <v>H</v>
          </cell>
          <cell r="Z66" t="str">
            <v>HR</v>
          </cell>
        </row>
        <row r="67">
          <cell r="A67" t="str">
            <v>MR</v>
          </cell>
          <cell r="B67" t="str">
            <v>MINI MILL COIL</v>
          </cell>
          <cell r="C67" t="str">
            <v>미니밀　열연　코일</v>
          </cell>
          <cell r="E67" t="str">
            <v>99</v>
          </cell>
          <cell r="F67" t="str">
            <v>1</v>
          </cell>
          <cell r="G67" t="str">
            <v>99HRHR</v>
          </cell>
          <cell r="H67" t="str">
            <v>1</v>
          </cell>
          <cell r="K67" t="str">
            <v>1</v>
          </cell>
          <cell r="L67" t="str">
            <v>2</v>
          </cell>
          <cell r="M67" t="str">
            <v>3</v>
          </cell>
          <cell r="P67" t="str">
            <v>txw</v>
          </cell>
          <cell r="Q67" t="str">
            <v>2</v>
          </cell>
          <cell r="R67" t="str">
            <v>1</v>
          </cell>
          <cell r="T67" t="str">
            <v>SPHC</v>
          </cell>
          <cell r="V67">
            <v>19970430</v>
          </cell>
          <cell r="X67" t="str">
            <v>MHH</v>
          </cell>
          <cell r="Y67" t="str">
            <v>H</v>
          </cell>
          <cell r="Z67" t="str">
            <v>HR</v>
          </cell>
        </row>
        <row r="68">
          <cell r="A68" t="str">
            <v>MS</v>
          </cell>
          <cell r="B68" t="str">
            <v>N/O SHEET</v>
          </cell>
          <cell r="C68" t="str">
            <v>전강박판（무）</v>
          </cell>
          <cell r="D68" t="str">
            <v>N/O SHEET</v>
          </cell>
          <cell r="E68" t="str">
            <v>88</v>
          </cell>
          <cell r="F68" t="str">
            <v>1</v>
          </cell>
          <cell r="G68" t="str">
            <v>88NONO</v>
          </cell>
          <cell r="H68" t="str">
            <v>2</v>
          </cell>
          <cell r="K68" t="str">
            <v>1</v>
          </cell>
          <cell r="L68" t="str">
            <v>3</v>
          </cell>
          <cell r="M68" t="str">
            <v>4</v>
          </cell>
          <cell r="N68" t="str">
            <v>S</v>
          </cell>
          <cell r="P68" t="str">
            <v>txwxl</v>
          </cell>
          <cell r="Q68" t="str">
            <v>3</v>
          </cell>
          <cell r="V68">
            <v>19951109</v>
          </cell>
          <cell r="X68" t="str">
            <v>ENO</v>
          </cell>
          <cell r="Y68" t="str">
            <v>C</v>
          </cell>
          <cell r="Z68" t="str">
            <v>NO</v>
          </cell>
        </row>
        <row r="69">
          <cell r="A69" t="str">
            <v>NE</v>
          </cell>
          <cell r="B69" t="str">
            <v>EGN SHEET</v>
          </cell>
          <cell r="C69" t="str">
            <v>EGN SHEET</v>
          </cell>
          <cell r="E69" t="str">
            <v>88</v>
          </cell>
          <cell r="F69" t="str">
            <v>1</v>
          </cell>
          <cell r="G69" t="str">
            <v>88CREG</v>
          </cell>
          <cell r="H69" t="str">
            <v>2</v>
          </cell>
          <cell r="K69" t="str">
            <v>2</v>
          </cell>
          <cell r="L69" t="str">
            <v>3</v>
          </cell>
          <cell r="M69" t="str">
            <v>4</v>
          </cell>
          <cell r="N69" t="str">
            <v>S</v>
          </cell>
          <cell r="P69" t="str">
            <v>txwxl</v>
          </cell>
          <cell r="Q69" t="str">
            <v>3</v>
          </cell>
          <cell r="V69">
            <v>19951110</v>
          </cell>
          <cell r="X69" t="str">
            <v>CZS</v>
          </cell>
          <cell r="Y69" t="str">
            <v>C</v>
          </cell>
          <cell r="Z69" t="str">
            <v>EG</v>
          </cell>
        </row>
        <row r="70">
          <cell r="A70" t="str">
            <v>NL</v>
          </cell>
          <cell r="B70" t="str">
            <v>EGN COIL</v>
          </cell>
          <cell r="C70" t="str">
            <v>EGN COIL</v>
          </cell>
          <cell r="D70" t="str">
            <v>EGN COIL</v>
          </cell>
          <cell r="E70" t="str">
            <v>99</v>
          </cell>
          <cell r="F70" t="str">
            <v>1</v>
          </cell>
          <cell r="G70" t="str">
            <v>99CREG</v>
          </cell>
          <cell r="H70" t="str">
            <v>1</v>
          </cell>
          <cell r="K70" t="str">
            <v>1</v>
          </cell>
          <cell r="L70" t="str">
            <v>2</v>
          </cell>
          <cell r="M70" t="str">
            <v>3</v>
          </cell>
          <cell r="P70" t="str">
            <v>txw</v>
          </cell>
          <cell r="Q70" t="str">
            <v>2</v>
          </cell>
          <cell r="R70" t="str">
            <v>1</v>
          </cell>
          <cell r="V70">
            <v>19940825</v>
          </cell>
          <cell r="X70" t="str">
            <v>CNL</v>
          </cell>
          <cell r="Y70" t="str">
            <v>C</v>
          </cell>
          <cell r="Z70" t="str">
            <v>EG</v>
          </cell>
        </row>
        <row r="71">
          <cell r="A71" t="str">
            <v>NP</v>
          </cell>
          <cell r="B71" t="str">
            <v>강관</v>
          </cell>
          <cell r="C71" t="str">
            <v>기타분류되지　않은것</v>
          </cell>
          <cell r="E71" t="str">
            <v>00</v>
          </cell>
          <cell r="G71" t="str">
            <v>005178</v>
          </cell>
          <cell r="H71" t="str">
            <v>3</v>
          </cell>
          <cell r="K71" t="str">
            <v>1</v>
          </cell>
          <cell r="L71" t="str">
            <v>1</v>
          </cell>
          <cell r="M71" t="str">
            <v>1</v>
          </cell>
          <cell r="N71" t="str">
            <v>P</v>
          </cell>
          <cell r="P71" t="str">
            <v>O.Dxt</v>
          </cell>
          <cell r="Q71" t="str">
            <v>2</v>
          </cell>
          <cell r="V71">
            <v>19920727</v>
          </cell>
          <cell r="W71" t="str">
            <v>*</v>
          </cell>
          <cell r="X71" t="str">
            <v>HPI</v>
          </cell>
          <cell r="Y71" t="str">
            <v>H</v>
          </cell>
          <cell r="Z71" t="str">
            <v>78</v>
          </cell>
        </row>
        <row r="72">
          <cell r="A72" t="str">
            <v>NS</v>
          </cell>
          <cell r="B72" t="str">
            <v>EGN SHEET</v>
          </cell>
          <cell r="C72" t="str">
            <v>EGN SHEET</v>
          </cell>
          <cell r="D72" t="str">
            <v>EGN SHEET</v>
          </cell>
          <cell r="E72" t="str">
            <v>88</v>
          </cell>
          <cell r="F72" t="str">
            <v>1</v>
          </cell>
          <cell r="G72" t="str">
            <v>88CREG</v>
          </cell>
          <cell r="H72" t="str">
            <v>3</v>
          </cell>
          <cell r="K72" t="str">
            <v>1</v>
          </cell>
          <cell r="L72" t="str">
            <v>3</v>
          </cell>
          <cell r="M72" t="str">
            <v>4</v>
          </cell>
          <cell r="N72" t="str">
            <v>S</v>
          </cell>
          <cell r="P72" t="str">
            <v>txwxl</v>
          </cell>
          <cell r="Q72" t="str">
            <v>3</v>
          </cell>
          <cell r="V72">
            <v>19940825</v>
          </cell>
          <cell r="X72" t="str">
            <v>CZS</v>
          </cell>
          <cell r="Y72" t="str">
            <v>C</v>
          </cell>
          <cell r="Z72" t="str">
            <v>EG</v>
          </cell>
        </row>
        <row r="73">
          <cell r="A73" t="str">
            <v>NW</v>
          </cell>
          <cell r="B73" t="str">
            <v>EGN SKELP</v>
          </cell>
          <cell r="C73" t="str">
            <v>EGN SKELP</v>
          </cell>
          <cell r="D73" t="str">
            <v>EGN SKELP</v>
          </cell>
          <cell r="E73" t="str">
            <v>69</v>
          </cell>
          <cell r="F73" t="str">
            <v>1</v>
          </cell>
          <cell r="G73" t="str">
            <v>69CREG</v>
          </cell>
          <cell r="H73" t="str">
            <v>2</v>
          </cell>
          <cell r="K73" t="str">
            <v>1</v>
          </cell>
          <cell r="L73" t="str">
            <v>2</v>
          </cell>
          <cell r="M73" t="str">
            <v>3</v>
          </cell>
          <cell r="P73" t="str">
            <v>txw</v>
          </cell>
          <cell r="Q73" t="str">
            <v>2</v>
          </cell>
          <cell r="R73" t="str">
            <v>2</v>
          </cell>
          <cell r="V73">
            <v>19940825</v>
          </cell>
          <cell r="X73" t="str">
            <v>CNL</v>
          </cell>
          <cell r="Y73" t="str">
            <v>C</v>
          </cell>
          <cell r="Z73" t="str">
            <v>EG</v>
          </cell>
          <cell r="AC73" t="str">
            <v>NE</v>
          </cell>
        </row>
        <row r="74">
          <cell r="A74" t="str">
            <v>PB</v>
          </cell>
          <cell r="B74" t="str">
            <v>보일러강판</v>
          </cell>
          <cell r="C74" t="str">
            <v>보일러강판</v>
          </cell>
          <cell r="E74" t="str">
            <v>88</v>
          </cell>
          <cell r="F74" t="str">
            <v>1</v>
          </cell>
          <cell r="G74" t="str">
            <v>88HRSB</v>
          </cell>
          <cell r="H74" t="str">
            <v>2</v>
          </cell>
          <cell r="K74" t="str">
            <v>1</v>
          </cell>
          <cell r="L74" t="str">
            <v>3</v>
          </cell>
          <cell r="M74" t="str">
            <v>4</v>
          </cell>
          <cell r="N74" t="str">
            <v>B</v>
          </cell>
          <cell r="P74" t="str">
            <v>txwxl</v>
          </cell>
          <cell r="Q74" t="str">
            <v>3</v>
          </cell>
          <cell r="V74">
            <v>19940307</v>
          </cell>
          <cell r="X74" t="str">
            <v>HPP</v>
          </cell>
          <cell r="Y74" t="str">
            <v>H</v>
          </cell>
          <cell r="Z74" t="str">
            <v>SB</v>
          </cell>
        </row>
        <row r="75">
          <cell r="A75" t="str">
            <v>PE</v>
          </cell>
          <cell r="B75" t="str">
            <v>HR SLIT PLATE</v>
          </cell>
          <cell r="C75" t="str">
            <v>HR SLIT PLATE</v>
          </cell>
          <cell r="E75" t="str">
            <v>88</v>
          </cell>
          <cell r="F75" t="str">
            <v>1</v>
          </cell>
          <cell r="G75" t="str">
            <v>88PPPP</v>
          </cell>
          <cell r="H75" t="str">
            <v>2</v>
          </cell>
          <cell r="K75" t="str">
            <v>1</v>
          </cell>
          <cell r="L75" t="str">
            <v>3</v>
          </cell>
          <cell r="M75" t="str">
            <v>4</v>
          </cell>
          <cell r="N75" t="str">
            <v>S</v>
          </cell>
          <cell r="P75" t="str">
            <v>txwxl</v>
          </cell>
          <cell r="Q75" t="str">
            <v>3</v>
          </cell>
          <cell r="V75">
            <v>19951109</v>
          </cell>
          <cell r="W75" t="str">
            <v>*</v>
          </cell>
          <cell r="X75" t="str">
            <v>HSB</v>
          </cell>
          <cell r="Y75" t="str">
            <v>H</v>
          </cell>
          <cell r="Z75" t="str">
            <v>PP</v>
          </cell>
        </row>
        <row r="76">
          <cell r="A76" t="str">
            <v>PK</v>
          </cell>
          <cell r="B76" t="str">
            <v>PO SKELP</v>
          </cell>
          <cell r="C76" t="str">
            <v>PO SKELP</v>
          </cell>
          <cell r="E76" t="str">
            <v>69</v>
          </cell>
          <cell r="F76" t="str">
            <v>1</v>
          </cell>
          <cell r="G76" t="str">
            <v>69POPO</v>
          </cell>
          <cell r="H76" t="str">
            <v>2</v>
          </cell>
          <cell r="K76" t="str">
            <v>1</v>
          </cell>
          <cell r="L76" t="str">
            <v>2</v>
          </cell>
          <cell r="M76" t="str">
            <v>3</v>
          </cell>
          <cell r="P76" t="str">
            <v>txw</v>
          </cell>
          <cell r="Q76" t="str">
            <v>2</v>
          </cell>
          <cell r="R76" t="str">
            <v>2</v>
          </cell>
          <cell r="V76">
            <v>19940523</v>
          </cell>
          <cell r="X76" t="str">
            <v>CXX</v>
          </cell>
          <cell r="Y76" t="str">
            <v>C</v>
          </cell>
          <cell r="Z76" t="str">
            <v>PO</v>
          </cell>
          <cell r="AA76" t="str">
            <v>*</v>
          </cell>
          <cell r="AC76" t="str">
            <v>PO</v>
          </cell>
        </row>
        <row r="77">
          <cell r="A77" t="str">
            <v>PL</v>
          </cell>
          <cell r="B77" t="str">
            <v>열연후판</v>
          </cell>
          <cell r="C77" t="str">
            <v>열연후판</v>
          </cell>
          <cell r="E77" t="str">
            <v>88</v>
          </cell>
          <cell r="F77" t="str">
            <v>1</v>
          </cell>
          <cell r="G77" t="str">
            <v>88PPPP</v>
          </cell>
          <cell r="H77" t="str">
            <v>2</v>
          </cell>
          <cell r="K77" t="str">
            <v>1</v>
          </cell>
          <cell r="L77" t="str">
            <v>3</v>
          </cell>
          <cell r="M77" t="str">
            <v>4</v>
          </cell>
          <cell r="N77" t="str">
            <v>S</v>
          </cell>
          <cell r="P77" t="str">
            <v>txwxl</v>
          </cell>
          <cell r="Q77" t="str">
            <v>3</v>
          </cell>
          <cell r="T77" t="str">
            <v>SS400</v>
          </cell>
          <cell r="V77">
            <v>19940307</v>
          </cell>
          <cell r="X77" t="str">
            <v>HSB</v>
          </cell>
          <cell r="Y77" t="str">
            <v>H</v>
          </cell>
          <cell r="Z77" t="str">
            <v>PP</v>
          </cell>
        </row>
        <row r="78">
          <cell r="A78" t="str">
            <v>PM</v>
          </cell>
          <cell r="B78" t="str">
            <v>모형철판</v>
          </cell>
          <cell r="C78" t="str">
            <v>모형철판</v>
          </cell>
          <cell r="E78" t="str">
            <v>88</v>
          </cell>
          <cell r="F78" t="str">
            <v>1</v>
          </cell>
          <cell r="G78" t="str">
            <v>88HRHR</v>
          </cell>
          <cell r="H78" t="str">
            <v>2</v>
          </cell>
          <cell r="K78" t="str">
            <v>2</v>
          </cell>
          <cell r="L78" t="str">
            <v>4</v>
          </cell>
          <cell r="M78" t="str">
            <v>6</v>
          </cell>
          <cell r="V78">
            <v>19930310</v>
          </cell>
          <cell r="X78" t="str">
            <v>HSB</v>
          </cell>
          <cell r="Y78" t="str">
            <v>H</v>
          </cell>
          <cell r="Z78" t="str">
            <v>HR</v>
          </cell>
        </row>
        <row r="79">
          <cell r="A79" t="str">
            <v>PO</v>
          </cell>
          <cell r="B79" t="str">
            <v>PO SHEET</v>
          </cell>
          <cell r="C79" t="str">
            <v>PO SHEET</v>
          </cell>
          <cell r="E79" t="str">
            <v>88</v>
          </cell>
          <cell r="F79" t="str">
            <v>1</v>
          </cell>
          <cell r="G79" t="str">
            <v>88HRPO</v>
          </cell>
          <cell r="H79" t="str">
            <v>2</v>
          </cell>
          <cell r="K79" t="str">
            <v>1</v>
          </cell>
          <cell r="L79" t="str">
            <v>3</v>
          </cell>
          <cell r="M79" t="str">
            <v>4</v>
          </cell>
          <cell r="N79" t="str">
            <v>S</v>
          </cell>
          <cell r="P79" t="str">
            <v>txwxl</v>
          </cell>
          <cell r="Q79" t="str">
            <v>3</v>
          </cell>
          <cell r="V79">
            <v>19940307</v>
          </cell>
          <cell r="X79" t="str">
            <v>CXS</v>
          </cell>
          <cell r="Y79" t="str">
            <v>C</v>
          </cell>
          <cell r="Z79" t="str">
            <v>PO</v>
          </cell>
        </row>
        <row r="80">
          <cell r="A80" t="str">
            <v>PP</v>
          </cell>
          <cell r="B80" t="str">
            <v>후판</v>
          </cell>
          <cell r="C80" t="str">
            <v>후판</v>
          </cell>
          <cell r="E80" t="str">
            <v>88</v>
          </cell>
          <cell r="F80" t="str">
            <v>1</v>
          </cell>
          <cell r="G80" t="str">
            <v>88PPPP</v>
          </cell>
          <cell r="H80" t="str">
            <v>3</v>
          </cell>
          <cell r="K80" t="str">
            <v>1</v>
          </cell>
          <cell r="L80" t="str">
            <v>3</v>
          </cell>
          <cell r="M80" t="str">
            <v>4</v>
          </cell>
          <cell r="N80" t="str">
            <v>S</v>
          </cell>
          <cell r="P80" t="str">
            <v>txwxl</v>
          </cell>
          <cell r="Q80" t="str">
            <v>3</v>
          </cell>
          <cell r="T80" t="str">
            <v>SS400</v>
          </cell>
          <cell r="V80">
            <v>19940307</v>
          </cell>
          <cell r="X80" t="str">
            <v>HPP</v>
          </cell>
          <cell r="Y80" t="str">
            <v>H</v>
          </cell>
          <cell r="Z80" t="str">
            <v>PP</v>
          </cell>
        </row>
        <row r="81">
          <cell r="A81" t="str">
            <v>PQ</v>
          </cell>
          <cell r="B81" t="str">
            <v>후판 S45C</v>
          </cell>
          <cell r="C81" t="str">
            <v>후판 S45C</v>
          </cell>
          <cell r="E81" t="str">
            <v>88</v>
          </cell>
          <cell r="F81" t="str">
            <v>1</v>
          </cell>
          <cell r="G81" t="str">
            <v>88PPPP</v>
          </cell>
          <cell r="H81" t="str">
            <v>3</v>
          </cell>
          <cell r="K81" t="str">
            <v>1</v>
          </cell>
          <cell r="L81" t="str">
            <v>3</v>
          </cell>
          <cell r="M81" t="str">
            <v>4</v>
          </cell>
          <cell r="N81" t="str">
            <v>S</v>
          </cell>
          <cell r="P81" t="str">
            <v>txwxl</v>
          </cell>
          <cell r="Q81" t="str">
            <v>3</v>
          </cell>
          <cell r="T81" t="str">
            <v>S45C</v>
          </cell>
          <cell r="V81">
            <v>19940406</v>
          </cell>
          <cell r="X81" t="str">
            <v>HPP</v>
          </cell>
          <cell r="Y81" t="str">
            <v>H</v>
          </cell>
          <cell r="Z81" t="str">
            <v>PP</v>
          </cell>
        </row>
        <row r="82">
          <cell r="A82" t="str">
            <v>PS</v>
          </cell>
          <cell r="B82" t="str">
            <v>SPPS</v>
          </cell>
          <cell r="C82" t="str">
            <v>압력배관용강관（흑）</v>
          </cell>
          <cell r="E82" t="str">
            <v>00</v>
          </cell>
          <cell r="G82" t="str">
            <v>005273</v>
          </cell>
          <cell r="H82" t="str">
            <v>3</v>
          </cell>
          <cell r="K82" t="str">
            <v>1</v>
          </cell>
          <cell r="L82" t="str">
            <v>1</v>
          </cell>
          <cell r="M82" t="str">
            <v>1</v>
          </cell>
          <cell r="O82" t="str">
            <v>#---</v>
          </cell>
          <cell r="P82" t="str">
            <v>---A</v>
          </cell>
          <cell r="Q82" t="str">
            <v>1</v>
          </cell>
          <cell r="V82">
            <v>19930727</v>
          </cell>
          <cell r="W82" t="str">
            <v>*</v>
          </cell>
          <cell r="X82" t="str">
            <v>HPI</v>
          </cell>
          <cell r="Y82" t="str">
            <v>H</v>
          </cell>
          <cell r="Z82" t="str">
            <v>73</v>
          </cell>
        </row>
        <row r="83">
          <cell r="A83" t="str">
            <v>PW</v>
          </cell>
          <cell r="B83" t="str">
            <v>SPPS-W</v>
          </cell>
          <cell r="C83" t="str">
            <v>압력배관용강관（백）</v>
          </cell>
          <cell r="E83" t="str">
            <v>00</v>
          </cell>
          <cell r="G83" t="str">
            <v>005273</v>
          </cell>
          <cell r="H83" t="str">
            <v>3</v>
          </cell>
          <cell r="K83" t="str">
            <v>1</v>
          </cell>
          <cell r="L83" t="str">
            <v>1</v>
          </cell>
          <cell r="M83" t="str">
            <v>1</v>
          </cell>
          <cell r="O83" t="str">
            <v>---#</v>
          </cell>
          <cell r="P83" t="str">
            <v>---A</v>
          </cell>
          <cell r="Q83" t="str">
            <v>1</v>
          </cell>
          <cell r="V83">
            <v>19931005</v>
          </cell>
          <cell r="X83" t="str">
            <v>HPI</v>
          </cell>
          <cell r="Y83" t="str">
            <v>H</v>
          </cell>
          <cell r="Z83" t="str">
            <v>73</v>
          </cell>
        </row>
        <row r="84">
          <cell r="A84" t="str">
            <v>QQ</v>
          </cell>
          <cell r="B84" t="str">
            <v>무늬강판</v>
          </cell>
          <cell r="C84" t="str">
            <v>무늬강판</v>
          </cell>
          <cell r="E84" t="str">
            <v>88</v>
          </cell>
          <cell r="F84" t="str">
            <v>1</v>
          </cell>
          <cell r="G84" t="str">
            <v>88HRCK</v>
          </cell>
          <cell r="H84" t="str">
            <v>3</v>
          </cell>
          <cell r="K84" t="str">
            <v>1</v>
          </cell>
          <cell r="L84" t="str">
            <v>3</v>
          </cell>
          <cell r="M84" t="str">
            <v>4</v>
          </cell>
          <cell r="N84" t="str">
            <v>K</v>
          </cell>
          <cell r="P84" t="str">
            <v>txwxl</v>
          </cell>
          <cell r="Q84" t="str">
            <v>3</v>
          </cell>
          <cell r="T84" t="str">
            <v>COMMON</v>
          </cell>
          <cell r="V84">
            <v>19940331</v>
          </cell>
          <cell r="X84" t="str">
            <v>HYY</v>
          </cell>
          <cell r="Y84" t="str">
            <v>H</v>
          </cell>
          <cell r="Z84" t="str">
            <v>CK</v>
          </cell>
        </row>
        <row r="85">
          <cell r="A85" t="str">
            <v>RB</v>
          </cell>
          <cell r="B85" t="str">
            <v>원형강</v>
          </cell>
          <cell r="C85" t="str">
            <v>봉강（원형강）</v>
          </cell>
          <cell r="E85" t="str">
            <v>11</v>
          </cell>
          <cell r="G85" t="str">
            <v>111131</v>
          </cell>
          <cell r="H85" t="str">
            <v>3</v>
          </cell>
          <cell r="K85" t="str">
            <v>1</v>
          </cell>
          <cell r="L85" t="str">
            <v>1</v>
          </cell>
          <cell r="M85" t="str">
            <v>2</v>
          </cell>
          <cell r="N85" t="str">
            <v>R</v>
          </cell>
          <cell r="P85" t="str">
            <v>D</v>
          </cell>
          <cell r="Q85" t="str">
            <v>1</v>
          </cell>
          <cell r="T85" t="str">
            <v>SS400</v>
          </cell>
          <cell r="V85">
            <v>19920727</v>
          </cell>
          <cell r="W85" t="str">
            <v>*</v>
          </cell>
          <cell r="X85" t="str">
            <v>HHK</v>
          </cell>
          <cell r="Y85" t="str">
            <v>H</v>
          </cell>
          <cell r="Z85" t="str">
            <v>31</v>
          </cell>
        </row>
        <row r="86">
          <cell r="A86" t="str">
            <v>RL</v>
          </cell>
          <cell r="B86" t="str">
            <v>경레일</v>
          </cell>
          <cell r="C86" t="str">
            <v>경레일</v>
          </cell>
          <cell r="E86" t="str">
            <v>11</v>
          </cell>
          <cell r="G86" t="str">
            <v>111133</v>
          </cell>
          <cell r="H86" t="str">
            <v>3</v>
          </cell>
          <cell r="K86" t="str">
            <v>1</v>
          </cell>
          <cell r="L86" t="str">
            <v>1</v>
          </cell>
          <cell r="M86" t="str">
            <v>2</v>
          </cell>
          <cell r="P86" t="str">
            <v>--kg(N)</v>
          </cell>
          <cell r="Q86" t="str">
            <v>1</v>
          </cell>
          <cell r="V86">
            <v>19920727</v>
          </cell>
          <cell r="W86" t="str">
            <v>*</v>
          </cell>
          <cell r="X86" t="str">
            <v>HHK</v>
          </cell>
          <cell r="Y86" t="str">
            <v>H</v>
          </cell>
          <cell r="Z86" t="str">
            <v>33</v>
          </cell>
        </row>
        <row r="87">
          <cell r="A87" t="str">
            <v>RP</v>
          </cell>
          <cell r="B87" t="str">
            <v>각관</v>
          </cell>
          <cell r="C87" t="str">
            <v>각관　 ( 건축 -1.4T)</v>
          </cell>
          <cell r="E87" t="str">
            <v>00</v>
          </cell>
          <cell r="G87" t="str">
            <v>005174</v>
          </cell>
          <cell r="H87" t="str">
            <v>3</v>
          </cell>
          <cell r="K87" t="str">
            <v>1</v>
          </cell>
          <cell r="L87" t="str">
            <v>1</v>
          </cell>
          <cell r="M87" t="str">
            <v>2</v>
          </cell>
          <cell r="N87" t="str">
            <v>M</v>
          </cell>
          <cell r="P87" t="str">
            <v>AxBxt</v>
          </cell>
          <cell r="Q87" t="str">
            <v>3</v>
          </cell>
          <cell r="V87">
            <v>19921027</v>
          </cell>
          <cell r="W87" t="str">
            <v>*</v>
          </cell>
          <cell r="X87" t="str">
            <v>HPI</v>
          </cell>
          <cell r="Y87" t="str">
            <v>H</v>
          </cell>
          <cell r="Z87" t="str">
            <v>74</v>
          </cell>
        </row>
        <row r="88">
          <cell r="A88" t="str">
            <v>RR</v>
          </cell>
          <cell r="B88" t="str">
            <v>PO SHEET</v>
          </cell>
          <cell r="C88" t="str">
            <v>PO SHEET</v>
          </cell>
          <cell r="E88" t="str">
            <v>88</v>
          </cell>
          <cell r="F88" t="str">
            <v>1</v>
          </cell>
          <cell r="G88" t="str">
            <v>88HRPO</v>
          </cell>
          <cell r="H88" t="str">
            <v>3</v>
          </cell>
          <cell r="K88" t="str">
            <v>1</v>
          </cell>
          <cell r="L88" t="str">
            <v>3</v>
          </cell>
          <cell r="M88" t="str">
            <v>4</v>
          </cell>
          <cell r="N88" t="str">
            <v>S</v>
          </cell>
          <cell r="P88" t="str">
            <v>txwxl</v>
          </cell>
          <cell r="Q88" t="str">
            <v>3</v>
          </cell>
          <cell r="V88">
            <v>19940307</v>
          </cell>
          <cell r="X88" t="str">
            <v>CXS</v>
          </cell>
          <cell r="Y88" t="str">
            <v>C</v>
          </cell>
          <cell r="Z88" t="str">
            <v>PO</v>
          </cell>
        </row>
        <row r="89">
          <cell r="A89" t="str">
            <v>RT</v>
          </cell>
          <cell r="B89" t="str">
            <v>보통레일</v>
          </cell>
          <cell r="C89" t="str">
            <v>보통레일（철도용）</v>
          </cell>
          <cell r="E89" t="str">
            <v>11</v>
          </cell>
          <cell r="G89" t="str">
            <v>111436</v>
          </cell>
          <cell r="H89" t="str">
            <v>3</v>
          </cell>
          <cell r="K89" t="str">
            <v>1</v>
          </cell>
          <cell r="L89" t="str">
            <v>1</v>
          </cell>
          <cell r="M89" t="str">
            <v>2</v>
          </cell>
          <cell r="P89" t="str">
            <v>--kg(N)</v>
          </cell>
          <cell r="Q89" t="str">
            <v>1</v>
          </cell>
          <cell r="V89">
            <v>19920727</v>
          </cell>
          <cell r="W89" t="str">
            <v>*</v>
          </cell>
          <cell r="X89" t="str">
            <v>HHK</v>
          </cell>
          <cell r="Y89" t="str">
            <v>H</v>
          </cell>
          <cell r="Z89" t="str">
            <v>36</v>
          </cell>
        </row>
        <row r="90">
          <cell r="A90" t="str">
            <v>SA</v>
          </cell>
          <cell r="B90" t="str">
            <v>６각강</v>
          </cell>
          <cell r="C90" t="str">
            <v>６각강</v>
          </cell>
          <cell r="E90" t="str">
            <v>11</v>
          </cell>
          <cell r="G90" t="str">
            <v>111232</v>
          </cell>
          <cell r="H90" t="str">
            <v>3</v>
          </cell>
          <cell r="K90" t="str">
            <v>1</v>
          </cell>
          <cell r="L90" t="str">
            <v>1</v>
          </cell>
          <cell r="M90" t="str">
            <v>2</v>
          </cell>
          <cell r="N90" t="str">
            <v>H</v>
          </cell>
          <cell r="P90" t="str">
            <v>M</v>
          </cell>
          <cell r="Q90" t="str">
            <v>1</v>
          </cell>
          <cell r="T90" t="str">
            <v>SS400</v>
          </cell>
          <cell r="V90">
            <v>19920727</v>
          </cell>
          <cell r="W90" t="str">
            <v>*</v>
          </cell>
          <cell r="X90" t="str">
            <v>HHK</v>
          </cell>
          <cell r="Y90" t="str">
            <v>H</v>
          </cell>
          <cell r="Z90" t="str">
            <v>32</v>
          </cell>
        </row>
        <row r="91">
          <cell r="A91" t="str">
            <v>SB</v>
          </cell>
          <cell r="B91" t="str">
            <v>보일러강판</v>
          </cell>
          <cell r="C91" t="str">
            <v>보일러강판</v>
          </cell>
          <cell r="E91" t="str">
            <v>88</v>
          </cell>
          <cell r="F91" t="str">
            <v>1</v>
          </cell>
          <cell r="G91" t="str">
            <v>88HRSB</v>
          </cell>
          <cell r="H91" t="str">
            <v>3</v>
          </cell>
          <cell r="K91" t="str">
            <v>1</v>
          </cell>
          <cell r="L91" t="str">
            <v>3</v>
          </cell>
          <cell r="M91" t="str">
            <v>4</v>
          </cell>
          <cell r="N91" t="str">
            <v>B</v>
          </cell>
          <cell r="P91" t="str">
            <v>txwxl</v>
          </cell>
          <cell r="Q91" t="str">
            <v>3</v>
          </cell>
          <cell r="V91">
            <v>19940307</v>
          </cell>
          <cell r="X91" t="str">
            <v>HPP</v>
          </cell>
          <cell r="Y91" t="str">
            <v>H</v>
          </cell>
          <cell r="Z91" t="str">
            <v>SB</v>
          </cell>
        </row>
        <row r="92">
          <cell r="A92" t="str">
            <v>SC</v>
          </cell>
          <cell r="B92" t="str">
            <v>스크랩</v>
          </cell>
          <cell r="C92" t="str">
            <v>스크랩－열연</v>
          </cell>
          <cell r="F92" t="str">
            <v>1</v>
          </cell>
          <cell r="H92" t="str">
            <v>2</v>
          </cell>
          <cell r="K92" t="str">
            <v>1</v>
          </cell>
          <cell r="L92" t="str">
            <v>2</v>
          </cell>
          <cell r="M92" t="str">
            <v>3</v>
          </cell>
          <cell r="V92">
            <v>19980121</v>
          </cell>
          <cell r="X92" t="str">
            <v>HSP</v>
          </cell>
          <cell r="Y92" t="str">
            <v>H</v>
          </cell>
        </row>
        <row r="93">
          <cell r="A93" t="str">
            <v>SE</v>
          </cell>
          <cell r="B93" t="str">
            <v>HR SLIT SHEET</v>
          </cell>
          <cell r="C93" t="str">
            <v>HR SLIT SHEET</v>
          </cell>
          <cell r="E93" t="str">
            <v>88</v>
          </cell>
          <cell r="F93" t="str">
            <v>1</v>
          </cell>
          <cell r="G93" t="str">
            <v>88HRHR</v>
          </cell>
          <cell r="H93" t="str">
            <v>2</v>
          </cell>
          <cell r="K93" t="str">
            <v>1</v>
          </cell>
          <cell r="L93" t="str">
            <v>3</v>
          </cell>
          <cell r="M93" t="str">
            <v>4</v>
          </cell>
          <cell r="N93" t="str">
            <v>S</v>
          </cell>
          <cell r="P93" t="str">
            <v>txwxl</v>
          </cell>
          <cell r="Q93" t="str">
            <v>3</v>
          </cell>
          <cell r="V93">
            <v>19951109</v>
          </cell>
          <cell r="X93" t="str">
            <v>HSS</v>
          </cell>
          <cell r="Y93" t="str">
            <v>H</v>
          </cell>
          <cell r="Z93" t="str">
            <v>HR</v>
          </cell>
        </row>
        <row r="94">
          <cell r="A94" t="str">
            <v>SG</v>
          </cell>
          <cell r="B94" t="str">
            <v>고압가스강판</v>
          </cell>
          <cell r="C94" t="str">
            <v>고압가스강판</v>
          </cell>
          <cell r="E94" t="str">
            <v>88</v>
          </cell>
          <cell r="F94" t="str">
            <v>1</v>
          </cell>
          <cell r="G94" t="str">
            <v>88HRSB</v>
          </cell>
          <cell r="H94" t="str">
            <v>2</v>
          </cell>
          <cell r="K94" t="str">
            <v>1</v>
          </cell>
          <cell r="L94" t="str">
            <v>3</v>
          </cell>
          <cell r="M94" t="str">
            <v>4</v>
          </cell>
          <cell r="N94" t="str">
            <v>S</v>
          </cell>
          <cell r="P94" t="str">
            <v>txwxl</v>
          </cell>
          <cell r="Q94" t="str">
            <v>3</v>
          </cell>
          <cell r="V94">
            <v>19940307</v>
          </cell>
          <cell r="X94" t="str">
            <v>HSS</v>
          </cell>
          <cell r="Y94" t="str">
            <v>H</v>
          </cell>
          <cell r="Z94" t="str">
            <v>SB</v>
          </cell>
        </row>
        <row r="95">
          <cell r="A95" t="str">
            <v>SH</v>
          </cell>
          <cell r="B95" t="str">
            <v>열연박판</v>
          </cell>
          <cell r="C95" t="str">
            <v>열연박판</v>
          </cell>
          <cell r="E95" t="str">
            <v>88</v>
          </cell>
          <cell r="F95" t="str">
            <v>1</v>
          </cell>
          <cell r="G95" t="str">
            <v>88HRHR</v>
          </cell>
          <cell r="H95" t="str">
            <v>2</v>
          </cell>
          <cell r="K95" t="str">
            <v>1</v>
          </cell>
          <cell r="L95" t="str">
            <v>3</v>
          </cell>
          <cell r="M95" t="str">
            <v>4</v>
          </cell>
          <cell r="N95" t="str">
            <v>S</v>
          </cell>
          <cell r="P95" t="str">
            <v>txwxl</v>
          </cell>
          <cell r="Q95" t="str">
            <v>3</v>
          </cell>
          <cell r="T95" t="str">
            <v>SPHC</v>
          </cell>
          <cell r="V95">
            <v>19940307</v>
          </cell>
          <cell r="X95" t="str">
            <v>HSA</v>
          </cell>
          <cell r="Y95" t="str">
            <v>H</v>
          </cell>
          <cell r="Z95" t="str">
            <v>HR</v>
          </cell>
        </row>
        <row r="96">
          <cell r="A96" t="str">
            <v>SK</v>
          </cell>
          <cell r="B96" t="str">
            <v>HR SKELP</v>
          </cell>
          <cell r="C96" t="str">
            <v>HR SKELP</v>
          </cell>
          <cell r="E96" t="str">
            <v>69</v>
          </cell>
          <cell r="F96" t="str">
            <v>1</v>
          </cell>
          <cell r="G96" t="str">
            <v>69HRHR</v>
          </cell>
          <cell r="H96" t="str">
            <v>2</v>
          </cell>
          <cell r="K96" t="str">
            <v>1</v>
          </cell>
          <cell r="L96" t="str">
            <v>2</v>
          </cell>
          <cell r="M96" t="str">
            <v>3</v>
          </cell>
          <cell r="P96" t="str">
            <v>txw</v>
          </cell>
          <cell r="Q96" t="str">
            <v>2</v>
          </cell>
          <cell r="V96">
            <v>19940307</v>
          </cell>
          <cell r="X96" t="str">
            <v>HLL</v>
          </cell>
          <cell r="Y96" t="str">
            <v>H</v>
          </cell>
          <cell r="Z96" t="str">
            <v>HR</v>
          </cell>
          <cell r="AC96" t="str">
            <v>SH</v>
          </cell>
        </row>
        <row r="97">
          <cell r="A97" t="str">
            <v>SL</v>
          </cell>
          <cell r="B97" t="str">
            <v>강관</v>
          </cell>
          <cell r="C97" t="str">
            <v>분류되지　않은것</v>
          </cell>
          <cell r="E97" t="str">
            <v>00</v>
          </cell>
          <cell r="G97" t="str">
            <v>005178</v>
          </cell>
          <cell r="H97" t="str">
            <v>3</v>
          </cell>
          <cell r="K97" t="str">
            <v>1</v>
          </cell>
          <cell r="L97" t="str">
            <v>2</v>
          </cell>
          <cell r="M97" t="str">
            <v>3</v>
          </cell>
          <cell r="P97" t="str">
            <v>O.Dxt</v>
          </cell>
          <cell r="Q97" t="str">
            <v>2</v>
          </cell>
          <cell r="V97">
            <v>19941026</v>
          </cell>
          <cell r="X97" t="str">
            <v>HPI</v>
          </cell>
          <cell r="Y97" t="str">
            <v>H</v>
          </cell>
          <cell r="Z97" t="str">
            <v>78</v>
          </cell>
        </row>
        <row r="98">
          <cell r="A98" t="str">
            <v>SP</v>
          </cell>
          <cell r="B98" t="str">
            <v>구조관</v>
          </cell>
          <cell r="C98" t="str">
            <v>구조관（건축 -1.4T)</v>
          </cell>
          <cell r="E98" t="str">
            <v>00</v>
          </cell>
          <cell r="G98" t="str">
            <v>005174</v>
          </cell>
          <cell r="H98" t="str">
            <v>3</v>
          </cell>
          <cell r="K98" t="str">
            <v>1</v>
          </cell>
          <cell r="L98" t="str">
            <v>1</v>
          </cell>
          <cell r="M98" t="str">
            <v>1</v>
          </cell>
          <cell r="N98" t="str">
            <v>P</v>
          </cell>
          <cell r="P98" t="str">
            <v>O.Dxt</v>
          </cell>
          <cell r="Q98" t="str">
            <v>2</v>
          </cell>
          <cell r="V98">
            <v>19920930</v>
          </cell>
          <cell r="W98" t="str">
            <v>*</v>
          </cell>
          <cell r="X98" t="str">
            <v>HPI</v>
          </cell>
          <cell r="Y98" t="str">
            <v>H</v>
          </cell>
          <cell r="Z98" t="str">
            <v>74</v>
          </cell>
        </row>
        <row r="99">
          <cell r="A99" t="str">
            <v>SR</v>
          </cell>
          <cell r="B99" t="str">
            <v>스크랩－열연</v>
          </cell>
          <cell r="C99" t="str">
            <v>스크랩－열연</v>
          </cell>
          <cell r="F99" t="str">
            <v>1</v>
          </cell>
          <cell r="H99" t="str">
            <v>3</v>
          </cell>
          <cell r="K99" t="str">
            <v>1</v>
          </cell>
          <cell r="L99" t="str">
            <v>2</v>
          </cell>
          <cell r="M99" t="str">
            <v>3</v>
          </cell>
          <cell r="V99">
            <v>19940416</v>
          </cell>
          <cell r="X99" t="str">
            <v>HSP</v>
          </cell>
          <cell r="Y99" t="str">
            <v>H</v>
          </cell>
          <cell r="Z99" t="str">
            <v>11</v>
          </cell>
        </row>
        <row r="100">
          <cell r="A100" t="str">
            <v>SS</v>
          </cell>
          <cell r="B100" t="str">
            <v>박판</v>
          </cell>
          <cell r="C100" t="str">
            <v>박판</v>
          </cell>
          <cell r="E100" t="str">
            <v>88</v>
          </cell>
          <cell r="F100" t="str">
            <v>1</v>
          </cell>
          <cell r="G100" t="str">
            <v>88HRHR</v>
          </cell>
          <cell r="H100" t="str">
            <v>3</v>
          </cell>
          <cell r="K100" t="str">
            <v>1</v>
          </cell>
          <cell r="L100" t="str">
            <v>3</v>
          </cell>
          <cell r="M100" t="str">
            <v>4</v>
          </cell>
          <cell r="N100" t="str">
            <v>S</v>
          </cell>
          <cell r="P100" t="str">
            <v>txwxl</v>
          </cell>
          <cell r="Q100" t="str">
            <v>3</v>
          </cell>
          <cell r="T100" t="str">
            <v>SPHC</v>
          </cell>
          <cell r="V100">
            <v>19940307</v>
          </cell>
          <cell r="X100" t="str">
            <v>HSA</v>
          </cell>
          <cell r="Y100" t="str">
            <v>H</v>
          </cell>
          <cell r="Z100" t="str">
            <v>HR</v>
          </cell>
        </row>
        <row r="101">
          <cell r="A101" t="str">
            <v>ST</v>
          </cell>
          <cell r="B101" t="str">
            <v>SPS,STK</v>
          </cell>
          <cell r="C101" t="str">
            <v>일반구조용강관</v>
          </cell>
          <cell r="E101" t="str">
            <v>00</v>
          </cell>
          <cell r="G101" t="str">
            <v>005174</v>
          </cell>
          <cell r="H101" t="str">
            <v>3</v>
          </cell>
          <cell r="K101" t="str">
            <v>1</v>
          </cell>
          <cell r="L101" t="str">
            <v>1</v>
          </cell>
          <cell r="M101" t="str">
            <v>1</v>
          </cell>
          <cell r="N101" t="str">
            <v>P</v>
          </cell>
          <cell r="P101" t="str">
            <v>O.Dxt</v>
          </cell>
          <cell r="Q101" t="str">
            <v>2</v>
          </cell>
          <cell r="V101">
            <v>19920727</v>
          </cell>
          <cell r="W101" t="str">
            <v>*</v>
          </cell>
          <cell r="X101" t="str">
            <v>HPI</v>
          </cell>
          <cell r="Y101" t="str">
            <v>H</v>
          </cell>
          <cell r="Z101" t="str">
            <v>74</v>
          </cell>
        </row>
        <row r="102">
          <cell r="A102" t="str">
            <v>SZ</v>
          </cell>
          <cell r="B102" t="str">
            <v>스크랩－냉연</v>
          </cell>
          <cell r="C102" t="str">
            <v>스크랩－냉연</v>
          </cell>
          <cell r="E102" t="str">
            <v>99</v>
          </cell>
          <cell r="F102" t="str">
            <v>1</v>
          </cell>
          <cell r="G102" t="str">
            <v>668899</v>
          </cell>
          <cell r="H102" t="str">
            <v>1</v>
          </cell>
          <cell r="K102" t="str">
            <v>1</v>
          </cell>
          <cell r="L102" t="str">
            <v>2</v>
          </cell>
          <cell r="M102" t="str">
            <v>3</v>
          </cell>
          <cell r="V102">
            <v>19951110</v>
          </cell>
          <cell r="X102" t="str">
            <v>CSP</v>
          </cell>
          <cell r="Y102" t="str">
            <v>C</v>
          </cell>
          <cell r="Z102" t="str">
            <v>99</v>
          </cell>
        </row>
        <row r="103">
          <cell r="A103" t="str">
            <v>TB</v>
          </cell>
          <cell r="B103" t="str">
            <v>T 형강</v>
          </cell>
          <cell r="C103" t="str">
            <v>T 형강</v>
          </cell>
          <cell r="E103" t="str">
            <v>11</v>
          </cell>
          <cell r="G103" t="str">
            <v>111133</v>
          </cell>
          <cell r="H103" t="str">
            <v>3</v>
          </cell>
          <cell r="K103" t="str">
            <v>1</v>
          </cell>
          <cell r="L103" t="str">
            <v>1</v>
          </cell>
          <cell r="M103" t="str">
            <v>2</v>
          </cell>
          <cell r="P103" t="str">
            <v>BxAxt</v>
          </cell>
          <cell r="Q103" t="str">
            <v>3</v>
          </cell>
          <cell r="T103" t="str">
            <v>SS400</v>
          </cell>
          <cell r="V103">
            <v>19920727</v>
          </cell>
          <cell r="W103" t="str">
            <v>*</v>
          </cell>
          <cell r="X103" t="str">
            <v>HHK</v>
          </cell>
          <cell r="Y103" t="str">
            <v>H</v>
          </cell>
          <cell r="Z103" t="str">
            <v>33</v>
          </cell>
        </row>
        <row r="104">
          <cell r="A104" t="str">
            <v>TE</v>
          </cell>
          <cell r="B104" t="str">
            <v>TM SKELP</v>
          </cell>
          <cell r="C104" t="str">
            <v>TM SKELP</v>
          </cell>
          <cell r="E104" t="str">
            <v>69</v>
          </cell>
          <cell r="F104" t="str">
            <v>1</v>
          </cell>
          <cell r="G104" t="str">
            <v>69CRTE</v>
          </cell>
          <cell r="H104" t="str">
            <v>2</v>
          </cell>
          <cell r="K104" t="str">
            <v>1</v>
          </cell>
          <cell r="L104" t="str">
            <v>3</v>
          </cell>
          <cell r="M104" t="str">
            <v>4</v>
          </cell>
          <cell r="P104" t="str">
            <v>txw</v>
          </cell>
          <cell r="Q104" t="str">
            <v>2</v>
          </cell>
          <cell r="V104">
            <v>19951109</v>
          </cell>
          <cell r="X104" t="str">
            <v>CTL</v>
          </cell>
          <cell r="Y104" t="str">
            <v>C</v>
          </cell>
          <cell r="Z104" t="str">
            <v>TE</v>
          </cell>
        </row>
        <row r="105">
          <cell r="A105" t="str">
            <v>TL</v>
          </cell>
          <cell r="B105" t="str">
            <v>TM COIL</v>
          </cell>
          <cell r="C105" t="str">
            <v>TM COIL</v>
          </cell>
          <cell r="E105" t="str">
            <v>99</v>
          </cell>
          <cell r="F105" t="str">
            <v>1</v>
          </cell>
          <cell r="G105" t="str">
            <v>99CRTE</v>
          </cell>
          <cell r="H105" t="str">
            <v>1</v>
          </cell>
          <cell r="K105" t="str">
            <v>1</v>
          </cell>
          <cell r="L105" t="str">
            <v>2</v>
          </cell>
          <cell r="M105" t="str">
            <v>3</v>
          </cell>
          <cell r="P105" t="str">
            <v>txw</v>
          </cell>
          <cell r="Q105" t="str">
            <v>2</v>
          </cell>
          <cell r="R105" t="str">
            <v>1</v>
          </cell>
          <cell r="V105">
            <v>19951109</v>
          </cell>
          <cell r="X105" t="str">
            <v>CTL</v>
          </cell>
          <cell r="Y105" t="str">
            <v>C</v>
          </cell>
          <cell r="Z105" t="str">
            <v>TE</v>
          </cell>
        </row>
        <row r="106">
          <cell r="A106" t="str">
            <v>TP</v>
          </cell>
          <cell r="B106" t="str">
            <v>STS-PIPE</v>
          </cell>
          <cell r="C106" t="str">
            <v>배관용 STAINLESS PIPE</v>
          </cell>
          <cell r="E106" t="str">
            <v>00</v>
          </cell>
          <cell r="G106" t="str">
            <v>005372</v>
          </cell>
          <cell r="H106" t="str">
            <v>3</v>
          </cell>
          <cell r="K106" t="str">
            <v>1</v>
          </cell>
          <cell r="L106" t="str">
            <v>1</v>
          </cell>
          <cell r="M106" t="str">
            <v>1</v>
          </cell>
          <cell r="N106" t="str">
            <v>T</v>
          </cell>
          <cell r="P106" t="str">
            <v>O.D x t</v>
          </cell>
          <cell r="Q106" t="str">
            <v>2</v>
          </cell>
          <cell r="V106">
            <v>19930922</v>
          </cell>
          <cell r="X106" t="str">
            <v>HPI</v>
          </cell>
          <cell r="Y106" t="str">
            <v>H</v>
          </cell>
          <cell r="Z106" t="str">
            <v>72</v>
          </cell>
        </row>
        <row r="107">
          <cell r="A107" t="str">
            <v>TS</v>
          </cell>
          <cell r="B107" t="str">
            <v>TM SHEET</v>
          </cell>
          <cell r="C107" t="str">
            <v>TM SHEET</v>
          </cell>
          <cell r="E107" t="str">
            <v>88</v>
          </cell>
          <cell r="F107" t="str">
            <v>1</v>
          </cell>
          <cell r="G107" t="str">
            <v>88CRTE</v>
          </cell>
          <cell r="H107" t="str">
            <v>2</v>
          </cell>
          <cell r="K107" t="str">
            <v>1</v>
          </cell>
          <cell r="L107" t="str">
            <v>3</v>
          </cell>
          <cell r="M107" t="str">
            <v>4</v>
          </cell>
          <cell r="N107" t="str">
            <v>S</v>
          </cell>
          <cell r="P107" t="str">
            <v>txwxl</v>
          </cell>
          <cell r="Q107" t="str">
            <v>3</v>
          </cell>
          <cell r="V107">
            <v>19951109</v>
          </cell>
          <cell r="X107" t="str">
            <v>CZS</v>
          </cell>
          <cell r="Y107" t="str">
            <v>C</v>
          </cell>
          <cell r="Z107" t="str">
            <v>TE</v>
          </cell>
        </row>
        <row r="108">
          <cell r="A108" t="str">
            <v>TT</v>
          </cell>
          <cell r="B108" t="str">
            <v>TM SHEET</v>
          </cell>
          <cell r="C108" t="str">
            <v>TM SHEET</v>
          </cell>
          <cell r="E108" t="str">
            <v>88</v>
          </cell>
          <cell r="G108" t="str">
            <v>88CRTE</v>
          </cell>
          <cell r="H108" t="str">
            <v>3</v>
          </cell>
          <cell r="K108" t="str">
            <v>1</v>
          </cell>
          <cell r="L108" t="str">
            <v>3</v>
          </cell>
          <cell r="M108" t="str">
            <v>4</v>
          </cell>
          <cell r="N108" t="str">
            <v>S</v>
          </cell>
          <cell r="P108" t="str">
            <v>txwxl</v>
          </cell>
          <cell r="Q108" t="str">
            <v>3</v>
          </cell>
          <cell r="V108">
            <v>19951109</v>
          </cell>
          <cell r="X108" t="str">
            <v>CZS</v>
          </cell>
          <cell r="Y108" t="str">
            <v>C</v>
          </cell>
          <cell r="Z108" t="str">
            <v>TE</v>
          </cell>
        </row>
        <row r="109">
          <cell r="A109" t="str">
            <v>UA</v>
          </cell>
          <cell r="B109" t="str">
            <v>부등 AG1</v>
          </cell>
          <cell r="C109" t="str">
            <v>부등변　ㄱ형강</v>
          </cell>
          <cell r="E109" t="str">
            <v>11</v>
          </cell>
          <cell r="G109" t="str">
            <v>111132</v>
          </cell>
          <cell r="H109" t="str">
            <v>3</v>
          </cell>
          <cell r="K109" t="str">
            <v>1</v>
          </cell>
          <cell r="L109" t="str">
            <v>1</v>
          </cell>
          <cell r="M109" t="str">
            <v>2</v>
          </cell>
          <cell r="P109" t="str">
            <v>AxBxt</v>
          </cell>
          <cell r="Q109" t="str">
            <v>3</v>
          </cell>
          <cell r="T109" t="str">
            <v>SS400</v>
          </cell>
          <cell r="V109">
            <v>19920727</v>
          </cell>
          <cell r="W109" t="str">
            <v>*</v>
          </cell>
          <cell r="X109" t="str">
            <v>HHK</v>
          </cell>
          <cell r="Y109" t="str">
            <v>H</v>
          </cell>
          <cell r="Z109" t="str">
            <v>32</v>
          </cell>
        </row>
        <row r="110">
          <cell r="A110" t="str">
            <v>UE</v>
          </cell>
          <cell r="B110" t="str">
            <v>EGFZ SHEET</v>
          </cell>
          <cell r="C110" t="str">
            <v>EGFZ SHEET</v>
          </cell>
          <cell r="D110" t="str">
            <v>EGFZ SHEET</v>
          </cell>
          <cell r="E110" t="str">
            <v>88</v>
          </cell>
          <cell r="F110" t="str">
            <v>1</v>
          </cell>
          <cell r="G110" t="str">
            <v>88CREG</v>
          </cell>
          <cell r="H110" t="str">
            <v>2</v>
          </cell>
          <cell r="K110" t="str">
            <v>1</v>
          </cell>
          <cell r="L110" t="str">
            <v>3</v>
          </cell>
          <cell r="M110" t="str">
            <v>4</v>
          </cell>
          <cell r="N110" t="str">
            <v>S</v>
          </cell>
          <cell r="P110" t="str">
            <v>txwxl</v>
          </cell>
          <cell r="Q110" t="str">
            <v>3</v>
          </cell>
          <cell r="V110">
            <v>19940825</v>
          </cell>
          <cell r="X110" t="str">
            <v>CZS</v>
          </cell>
          <cell r="Y110" t="str">
            <v>C</v>
          </cell>
          <cell r="Z110" t="str">
            <v>EG</v>
          </cell>
        </row>
        <row r="111">
          <cell r="A111" t="str">
            <v>UG</v>
          </cell>
          <cell r="B111" t="str">
            <v>부등 AG2</v>
          </cell>
          <cell r="C111" t="str">
            <v>부등변，부등두께ㄱ형강</v>
          </cell>
          <cell r="E111" t="str">
            <v>11</v>
          </cell>
          <cell r="G111" t="str">
            <v>111132</v>
          </cell>
          <cell r="H111" t="str">
            <v>3</v>
          </cell>
          <cell r="K111" t="str">
            <v>1</v>
          </cell>
          <cell r="L111" t="str">
            <v>1</v>
          </cell>
          <cell r="M111" t="str">
            <v>2</v>
          </cell>
          <cell r="P111" t="str">
            <v>AxBxt1xt2</v>
          </cell>
          <cell r="Q111" t="str">
            <v>4</v>
          </cell>
          <cell r="T111" t="str">
            <v>SS400</v>
          </cell>
          <cell r="V111">
            <v>19920727</v>
          </cell>
          <cell r="W111" t="str">
            <v>*</v>
          </cell>
          <cell r="X111" t="str">
            <v>HHK</v>
          </cell>
          <cell r="Y111" t="str">
            <v>H</v>
          </cell>
          <cell r="Z111" t="str">
            <v>32</v>
          </cell>
        </row>
        <row r="112">
          <cell r="A112" t="str">
            <v>UL</v>
          </cell>
          <cell r="B112" t="str">
            <v>EGFZ COIL</v>
          </cell>
          <cell r="C112" t="str">
            <v>EGFZ COIL</v>
          </cell>
          <cell r="D112" t="str">
            <v>EGFZ COIL</v>
          </cell>
          <cell r="E112" t="str">
            <v>99</v>
          </cell>
          <cell r="F112" t="str">
            <v>1</v>
          </cell>
          <cell r="G112" t="str">
            <v>99CREG</v>
          </cell>
          <cell r="H112" t="str">
            <v>1</v>
          </cell>
          <cell r="K112" t="str">
            <v>1</v>
          </cell>
          <cell r="L112" t="str">
            <v>2</v>
          </cell>
          <cell r="M112" t="str">
            <v>3</v>
          </cell>
          <cell r="P112" t="str">
            <v>txw</v>
          </cell>
          <cell r="Q112" t="str">
            <v>2</v>
          </cell>
          <cell r="R112" t="str">
            <v>1</v>
          </cell>
          <cell r="V112">
            <v>19940825</v>
          </cell>
          <cell r="X112" t="str">
            <v>CUL</v>
          </cell>
          <cell r="Y112" t="str">
            <v>C</v>
          </cell>
          <cell r="Z112" t="str">
            <v>EG</v>
          </cell>
        </row>
        <row r="113">
          <cell r="A113" t="str">
            <v>US</v>
          </cell>
          <cell r="B113" t="str">
            <v>EGFZ SHEET</v>
          </cell>
          <cell r="C113" t="str">
            <v>EGFZ SHEET</v>
          </cell>
          <cell r="D113" t="str">
            <v>EGFZ SHEET</v>
          </cell>
          <cell r="E113" t="str">
            <v>88</v>
          </cell>
          <cell r="F113" t="str">
            <v>1</v>
          </cell>
          <cell r="G113" t="str">
            <v>88CREG</v>
          </cell>
          <cell r="H113" t="str">
            <v>3</v>
          </cell>
          <cell r="K113" t="str">
            <v>1</v>
          </cell>
          <cell r="L113" t="str">
            <v>3</v>
          </cell>
          <cell r="M113" t="str">
            <v>4</v>
          </cell>
          <cell r="N113" t="str">
            <v>S</v>
          </cell>
          <cell r="P113" t="str">
            <v>txwxl</v>
          </cell>
          <cell r="Q113" t="str">
            <v>3</v>
          </cell>
          <cell r="V113">
            <v>19940825</v>
          </cell>
          <cell r="X113" t="str">
            <v>CZS</v>
          </cell>
          <cell r="Y113" t="str">
            <v>C</v>
          </cell>
          <cell r="Z113" t="str">
            <v>EG</v>
          </cell>
        </row>
        <row r="114">
          <cell r="A114" t="str">
            <v>UW</v>
          </cell>
          <cell r="B114" t="str">
            <v>EGFZ SKELP</v>
          </cell>
          <cell r="C114" t="str">
            <v>EGFZ SKELP</v>
          </cell>
          <cell r="D114" t="str">
            <v>EGFZ SKELP</v>
          </cell>
          <cell r="E114" t="str">
            <v>69</v>
          </cell>
          <cell r="F114" t="str">
            <v>1</v>
          </cell>
          <cell r="G114" t="str">
            <v>69CREG</v>
          </cell>
          <cell r="H114" t="str">
            <v>2</v>
          </cell>
          <cell r="K114" t="str">
            <v>1</v>
          </cell>
          <cell r="L114" t="str">
            <v>2</v>
          </cell>
          <cell r="M114" t="str">
            <v>3</v>
          </cell>
          <cell r="P114" t="str">
            <v>txw</v>
          </cell>
          <cell r="Q114" t="str">
            <v>2</v>
          </cell>
          <cell r="R114" t="str">
            <v>2</v>
          </cell>
          <cell r="V114">
            <v>19940825</v>
          </cell>
          <cell r="X114" t="str">
            <v>CUL</v>
          </cell>
          <cell r="Y114" t="str">
            <v>C</v>
          </cell>
          <cell r="Z114" t="str">
            <v>EG</v>
          </cell>
          <cell r="AC114" t="str">
            <v>UE</v>
          </cell>
        </row>
        <row r="115">
          <cell r="A115" t="str">
            <v>WB</v>
          </cell>
          <cell r="B115" t="str">
            <v>백관 BS</v>
          </cell>
          <cell r="C115" t="str">
            <v>수도아연도강관 (BS)</v>
          </cell>
          <cell r="E115" t="str">
            <v>00</v>
          </cell>
          <cell r="G115" t="str">
            <v>005171</v>
          </cell>
          <cell r="H115" t="str">
            <v>3</v>
          </cell>
          <cell r="K115" t="str">
            <v>1</v>
          </cell>
          <cell r="L115" t="str">
            <v>1</v>
          </cell>
          <cell r="M115" t="str">
            <v>1</v>
          </cell>
          <cell r="P115" t="str">
            <v>---A</v>
          </cell>
          <cell r="Q115" t="str">
            <v>1</v>
          </cell>
          <cell r="V115">
            <v>19931227</v>
          </cell>
          <cell r="W115" t="str">
            <v>*</v>
          </cell>
          <cell r="X115" t="str">
            <v>HPI</v>
          </cell>
          <cell r="Y115" t="str">
            <v>H</v>
          </cell>
          <cell r="Z115" t="str">
            <v>71</v>
          </cell>
        </row>
        <row r="116">
          <cell r="A116" t="str">
            <v>WH</v>
          </cell>
          <cell r="B116" t="str">
            <v>경량 HB</v>
          </cell>
          <cell r="C116" t="str">
            <v>일반구조용경량 H 형강</v>
          </cell>
          <cell r="E116" t="str">
            <v>11</v>
          </cell>
          <cell r="G116" t="str">
            <v>111133</v>
          </cell>
          <cell r="H116" t="str">
            <v>3</v>
          </cell>
          <cell r="K116" t="str">
            <v>1</v>
          </cell>
          <cell r="L116" t="str">
            <v>1</v>
          </cell>
          <cell r="M116" t="str">
            <v>2</v>
          </cell>
          <cell r="P116" t="str">
            <v>HxBxt1xt2</v>
          </cell>
          <cell r="Q116" t="str">
            <v>4</v>
          </cell>
          <cell r="T116" t="str">
            <v>SS400</v>
          </cell>
          <cell r="V116">
            <v>19920727</v>
          </cell>
          <cell r="W116" t="str">
            <v>*</v>
          </cell>
          <cell r="X116" t="str">
            <v>HHK</v>
          </cell>
          <cell r="Y116" t="str">
            <v>H</v>
          </cell>
          <cell r="Z116" t="str">
            <v>33</v>
          </cell>
        </row>
        <row r="117">
          <cell r="A117" t="str">
            <v>WK</v>
          </cell>
          <cell r="B117" t="str">
            <v>백관 KS</v>
          </cell>
          <cell r="C117" t="str">
            <v>수도아연도강관 (KS)</v>
          </cell>
          <cell r="E117" t="str">
            <v>00</v>
          </cell>
          <cell r="G117" t="str">
            <v>005171</v>
          </cell>
          <cell r="H117" t="str">
            <v>3</v>
          </cell>
          <cell r="K117" t="str">
            <v>1</v>
          </cell>
          <cell r="L117" t="str">
            <v>1</v>
          </cell>
          <cell r="M117" t="str">
            <v>1</v>
          </cell>
          <cell r="P117" t="str">
            <v>---A</v>
          </cell>
          <cell r="Q117" t="str">
            <v>1</v>
          </cell>
          <cell r="V117">
            <v>19920727</v>
          </cell>
          <cell r="W117" t="str">
            <v>*</v>
          </cell>
          <cell r="X117" t="str">
            <v>HPI</v>
          </cell>
          <cell r="Y117" t="str">
            <v>H</v>
          </cell>
          <cell r="Z117" t="str">
            <v>71</v>
          </cell>
        </row>
        <row r="118">
          <cell r="A118" t="str">
            <v>WS</v>
          </cell>
          <cell r="B118" t="str">
            <v>S-SCRAP(HR)</v>
          </cell>
          <cell r="C118" t="str">
            <v>SIDE SCRAP(HR)</v>
          </cell>
          <cell r="E118" t="str">
            <v>11</v>
          </cell>
          <cell r="F118" t="str">
            <v>1</v>
          </cell>
          <cell r="G118" t="str">
            <v>118811</v>
          </cell>
          <cell r="H118" t="str">
            <v>2</v>
          </cell>
          <cell r="K118" t="str">
            <v>1</v>
          </cell>
          <cell r="L118" t="str">
            <v>2</v>
          </cell>
          <cell r="M118" t="str">
            <v>3</v>
          </cell>
          <cell r="V118">
            <v>19940416</v>
          </cell>
          <cell r="X118" t="str">
            <v>HSP</v>
          </cell>
          <cell r="Y118" t="str">
            <v>H</v>
          </cell>
          <cell r="Z118" t="str">
            <v>11</v>
          </cell>
        </row>
        <row r="119">
          <cell r="A119" t="str">
            <v>WZ</v>
          </cell>
          <cell r="B119" t="str">
            <v>S-SCRAP(CR)</v>
          </cell>
          <cell r="C119" t="str">
            <v>SIDE SCRAP(CR)</v>
          </cell>
          <cell r="E119" t="str">
            <v>11</v>
          </cell>
          <cell r="F119" t="str">
            <v>1</v>
          </cell>
          <cell r="G119" t="str">
            <v>1111</v>
          </cell>
          <cell r="H119" t="str">
            <v>2</v>
          </cell>
          <cell r="K119" t="str">
            <v>1</v>
          </cell>
          <cell r="L119" t="str">
            <v>2</v>
          </cell>
          <cell r="M119" t="str">
            <v>3</v>
          </cell>
          <cell r="V119">
            <v>19951110</v>
          </cell>
          <cell r="X119" t="str">
            <v>CSP</v>
          </cell>
          <cell r="Y119" t="str">
            <v>C</v>
          </cell>
          <cell r="Z119" t="str">
            <v>11</v>
          </cell>
        </row>
        <row r="120">
          <cell r="A120" t="str">
            <v>XX</v>
          </cell>
          <cell r="B120" t="str">
            <v>PO COIL</v>
          </cell>
          <cell r="C120" t="str">
            <v>PO COIL</v>
          </cell>
          <cell r="E120" t="str">
            <v>99</v>
          </cell>
          <cell r="F120" t="str">
            <v>1</v>
          </cell>
          <cell r="G120" t="str">
            <v>99HRPO</v>
          </cell>
          <cell r="H120" t="str">
            <v>1</v>
          </cell>
          <cell r="K120" t="str">
            <v>1</v>
          </cell>
          <cell r="L120" t="str">
            <v>2</v>
          </cell>
          <cell r="M120" t="str">
            <v>3</v>
          </cell>
          <cell r="P120" t="str">
            <v>txw</v>
          </cell>
          <cell r="Q120" t="str">
            <v>2</v>
          </cell>
          <cell r="R120" t="str">
            <v>1</v>
          </cell>
          <cell r="V120">
            <v>19940307</v>
          </cell>
          <cell r="X120" t="str">
            <v>CXX</v>
          </cell>
          <cell r="Y120" t="str">
            <v>C</v>
          </cell>
          <cell r="Z120" t="str">
            <v>PO</v>
          </cell>
        </row>
        <row r="121">
          <cell r="A121" t="str">
            <v>YB</v>
          </cell>
          <cell r="B121" t="str">
            <v>열연봉강</v>
          </cell>
          <cell r="C121" t="str">
            <v>열연봉강（원형강절단용 )</v>
          </cell>
          <cell r="E121" t="str">
            <v>11</v>
          </cell>
          <cell r="G121" t="str">
            <v>111232</v>
          </cell>
          <cell r="H121" t="str">
            <v>3</v>
          </cell>
          <cell r="K121" t="str">
            <v>1</v>
          </cell>
          <cell r="L121" t="str">
            <v>1</v>
          </cell>
          <cell r="M121" t="str">
            <v>2</v>
          </cell>
          <cell r="N121" t="str">
            <v>R</v>
          </cell>
          <cell r="P121" t="str">
            <v>D</v>
          </cell>
          <cell r="Q121" t="str">
            <v>1</v>
          </cell>
          <cell r="S121" t="str">
            <v>1</v>
          </cell>
          <cell r="V121">
            <v>19930310</v>
          </cell>
          <cell r="X121" t="str">
            <v>HHK</v>
          </cell>
          <cell r="Y121" t="str">
            <v>H</v>
          </cell>
          <cell r="Z121" t="str">
            <v>32</v>
          </cell>
        </row>
        <row r="122">
          <cell r="A122" t="str">
            <v>YY</v>
          </cell>
          <cell r="B122" t="str">
            <v>무늬코일</v>
          </cell>
          <cell r="C122" t="str">
            <v>무늬코일</v>
          </cell>
          <cell r="E122" t="str">
            <v>99</v>
          </cell>
          <cell r="F122" t="str">
            <v>1</v>
          </cell>
          <cell r="G122" t="str">
            <v>99HRCK</v>
          </cell>
          <cell r="H122" t="str">
            <v>1</v>
          </cell>
          <cell r="K122" t="str">
            <v>1</v>
          </cell>
          <cell r="L122" t="str">
            <v>2</v>
          </cell>
          <cell r="M122" t="str">
            <v>3</v>
          </cell>
          <cell r="P122" t="str">
            <v>txw</v>
          </cell>
          <cell r="Q122" t="str">
            <v>2</v>
          </cell>
          <cell r="R122" t="str">
            <v>1</v>
          </cell>
          <cell r="T122" t="str">
            <v>COMMON</v>
          </cell>
          <cell r="V122">
            <v>19940307</v>
          </cell>
          <cell r="X122" t="str">
            <v>HYY</v>
          </cell>
          <cell r="Y122" t="str">
            <v>H</v>
          </cell>
          <cell r="Z122" t="str">
            <v>CK</v>
          </cell>
        </row>
        <row r="123">
          <cell r="A123" t="str">
            <v>ZC</v>
          </cell>
          <cell r="B123" t="str">
            <v>EG HOT COIL</v>
          </cell>
          <cell r="C123" t="str">
            <v>EG HOT COIL</v>
          </cell>
          <cell r="D123" t="str">
            <v>EG HOT COIL</v>
          </cell>
          <cell r="E123" t="str">
            <v>99</v>
          </cell>
          <cell r="F123" t="str">
            <v>1</v>
          </cell>
          <cell r="G123" t="str">
            <v>99CRHE</v>
          </cell>
          <cell r="H123" t="str">
            <v>1</v>
          </cell>
          <cell r="K123" t="str">
            <v>1</v>
          </cell>
          <cell r="L123" t="str">
            <v>2</v>
          </cell>
          <cell r="M123" t="str">
            <v>3</v>
          </cell>
          <cell r="P123" t="str">
            <v>txw</v>
          </cell>
          <cell r="Q123" t="str">
            <v>2</v>
          </cell>
          <cell r="R123" t="str">
            <v>1</v>
          </cell>
          <cell r="V123">
            <v>19940825</v>
          </cell>
          <cell r="X123" t="str">
            <v>CZL</v>
          </cell>
          <cell r="Y123" t="str">
            <v>C</v>
          </cell>
          <cell r="Z123" t="str">
            <v>HE</v>
          </cell>
        </row>
        <row r="124">
          <cell r="A124" t="str">
            <v>ZE</v>
          </cell>
          <cell r="B124" t="str">
            <v>EG SHEET</v>
          </cell>
          <cell r="C124" t="str">
            <v>EG SHEET</v>
          </cell>
          <cell r="D124" t="str">
            <v>EG SHEET</v>
          </cell>
          <cell r="E124" t="str">
            <v>88</v>
          </cell>
          <cell r="F124" t="str">
            <v>1</v>
          </cell>
          <cell r="G124" t="str">
            <v>88CREG</v>
          </cell>
          <cell r="H124" t="str">
            <v>2</v>
          </cell>
          <cell r="K124" t="str">
            <v>1</v>
          </cell>
          <cell r="L124" t="str">
            <v>3</v>
          </cell>
          <cell r="M124" t="str">
            <v>4</v>
          </cell>
          <cell r="N124" t="str">
            <v>S</v>
          </cell>
          <cell r="P124" t="str">
            <v>txwxl</v>
          </cell>
          <cell r="Q124" t="str">
            <v>3</v>
          </cell>
          <cell r="V124">
            <v>19940825</v>
          </cell>
          <cell r="X124" t="str">
            <v>CZS</v>
          </cell>
          <cell r="Y124" t="str">
            <v>C</v>
          </cell>
          <cell r="Z124" t="str">
            <v>EG</v>
          </cell>
        </row>
        <row r="125">
          <cell r="A125" t="str">
            <v>ZL</v>
          </cell>
          <cell r="B125" t="str">
            <v>EG COIL</v>
          </cell>
          <cell r="C125" t="str">
            <v>EG COIL</v>
          </cell>
          <cell r="D125" t="str">
            <v>EG COIL</v>
          </cell>
          <cell r="E125" t="str">
            <v>99</v>
          </cell>
          <cell r="F125" t="str">
            <v>1</v>
          </cell>
          <cell r="G125" t="str">
            <v>99CREG</v>
          </cell>
          <cell r="H125" t="str">
            <v>1</v>
          </cell>
          <cell r="K125" t="str">
            <v>1</v>
          </cell>
          <cell r="L125" t="str">
            <v>2</v>
          </cell>
          <cell r="M125" t="str">
            <v>3</v>
          </cell>
          <cell r="P125" t="str">
            <v>txw</v>
          </cell>
          <cell r="Q125" t="str">
            <v>2</v>
          </cell>
          <cell r="R125" t="str">
            <v>1</v>
          </cell>
          <cell r="V125">
            <v>19940825</v>
          </cell>
          <cell r="X125" t="str">
            <v>CZL</v>
          </cell>
          <cell r="Y125" t="str">
            <v>C</v>
          </cell>
          <cell r="Z125" t="str">
            <v>EG</v>
          </cell>
        </row>
        <row r="126">
          <cell r="A126" t="str">
            <v>ZS</v>
          </cell>
          <cell r="B126" t="str">
            <v>EG SHEET</v>
          </cell>
          <cell r="C126" t="str">
            <v>EG SHEET</v>
          </cell>
          <cell r="D126" t="str">
            <v>EG SHEET</v>
          </cell>
          <cell r="E126" t="str">
            <v>88</v>
          </cell>
          <cell r="F126" t="str">
            <v>1</v>
          </cell>
          <cell r="G126" t="str">
            <v>88CREG</v>
          </cell>
          <cell r="H126" t="str">
            <v>3</v>
          </cell>
          <cell r="K126" t="str">
            <v>1</v>
          </cell>
          <cell r="L126" t="str">
            <v>3</v>
          </cell>
          <cell r="M126" t="str">
            <v>4</v>
          </cell>
          <cell r="N126" t="str">
            <v>S</v>
          </cell>
          <cell r="P126" t="str">
            <v>txwxl</v>
          </cell>
          <cell r="Q126" t="str">
            <v>3</v>
          </cell>
          <cell r="V126">
            <v>19940825</v>
          </cell>
          <cell r="X126" t="str">
            <v>CZS</v>
          </cell>
          <cell r="Y126" t="str">
            <v>C</v>
          </cell>
          <cell r="Z126" t="str">
            <v>EG</v>
          </cell>
        </row>
        <row r="127">
          <cell r="A127" t="str">
            <v>ZT</v>
          </cell>
          <cell r="B127" t="str">
            <v>EG HOT SHEET</v>
          </cell>
          <cell r="C127" t="str">
            <v>EG HOT SHEET</v>
          </cell>
          <cell r="D127" t="str">
            <v>EG HOT SHEET</v>
          </cell>
          <cell r="E127" t="str">
            <v>88</v>
          </cell>
          <cell r="F127" t="str">
            <v>1</v>
          </cell>
          <cell r="G127" t="str">
            <v>88CRHE</v>
          </cell>
          <cell r="H127" t="str">
            <v>2</v>
          </cell>
          <cell r="K127" t="str">
            <v>1</v>
          </cell>
          <cell r="L127" t="str">
            <v>3</v>
          </cell>
          <cell r="M127" t="str">
            <v>4</v>
          </cell>
          <cell r="N127" t="str">
            <v>S</v>
          </cell>
          <cell r="P127" t="str">
            <v>txwxl</v>
          </cell>
          <cell r="Q127" t="str">
            <v>3</v>
          </cell>
          <cell r="V127">
            <v>19940825</v>
          </cell>
          <cell r="X127" t="str">
            <v>CZS</v>
          </cell>
          <cell r="Y127" t="str">
            <v>C</v>
          </cell>
          <cell r="Z127" t="str">
            <v>HE</v>
          </cell>
        </row>
        <row r="128">
          <cell r="A128" t="str">
            <v>ZU</v>
          </cell>
          <cell r="B128" t="str">
            <v>EG HOT SHEET</v>
          </cell>
          <cell r="C128" t="str">
            <v>EG HOT SHEET</v>
          </cell>
          <cell r="D128" t="str">
            <v>EG HOT SHEET</v>
          </cell>
          <cell r="E128" t="str">
            <v>88</v>
          </cell>
          <cell r="F128" t="str">
            <v>1</v>
          </cell>
          <cell r="G128" t="str">
            <v>88CRHE</v>
          </cell>
          <cell r="H128" t="str">
            <v>3</v>
          </cell>
          <cell r="K128" t="str">
            <v>1</v>
          </cell>
          <cell r="L128" t="str">
            <v>3</v>
          </cell>
          <cell r="M128" t="str">
            <v>4</v>
          </cell>
          <cell r="N128" t="str">
            <v>S</v>
          </cell>
          <cell r="P128" t="str">
            <v>txwxl</v>
          </cell>
          <cell r="Q128" t="str">
            <v>3</v>
          </cell>
          <cell r="V128">
            <v>19940825</v>
          </cell>
          <cell r="X128" t="str">
            <v>CZS</v>
          </cell>
          <cell r="Y128" t="str">
            <v>C</v>
          </cell>
          <cell r="Z128" t="str">
            <v>HE</v>
          </cell>
          <cell r="AC128" t="str">
            <v>ZT</v>
          </cell>
        </row>
        <row r="129">
          <cell r="A129" t="str">
            <v>ZW</v>
          </cell>
          <cell r="B129" t="str">
            <v>EG SKELP</v>
          </cell>
          <cell r="C129" t="str">
            <v>EG SKELP</v>
          </cell>
          <cell r="D129" t="str">
            <v>EG SKELP</v>
          </cell>
          <cell r="E129" t="str">
            <v>69</v>
          </cell>
          <cell r="F129" t="str">
            <v>1</v>
          </cell>
          <cell r="G129" t="str">
            <v>69CREG</v>
          </cell>
          <cell r="H129" t="str">
            <v>2</v>
          </cell>
          <cell r="K129" t="str">
            <v>1</v>
          </cell>
          <cell r="L129" t="str">
            <v>2</v>
          </cell>
          <cell r="M129" t="str">
            <v>3</v>
          </cell>
          <cell r="P129" t="str">
            <v>txw</v>
          </cell>
          <cell r="Q129" t="str">
            <v>2</v>
          </cell>
          <cell r="R129" t="str">
            <v>2</v>
          </cell>
          <cell r="V129">
            <v>19940825</v>
          </cell>
          <cell r="X129" t="str">
            <v>CZL</v>
          </cell>
          <cell r="Y129" t="str">
            <v>C</v>
          </cell>
          <cell r="Z129" t="str">
            <v>EG</v>
          </cell>
          <cell r="AC129" t="str">
            <v>ZE</v>
          </cell>
        </row>
        <row r="130">
          <cell r="A130" t="str">
            <v>ZX</v>
          </cell>
          <cell r="B130" t="str">
            <v>EG HOT SKELP</v>
          </cell>
          <cell r="C130" t="str">
            <v>EG HOT SKELP</v>
          </cell>
          <cell r="D130" t="str">
            <v>EG HOT SKELP</v>
          </cell>
          <cell r="E130" t="str">
            <v>69</v>
          </cell>
          <cell r="F130" t="str">
            <v>1</v>
          </cell>
          <cell r="G130" t="str">
            <v>69CRHE</v>
          </cell>
          <cell r="H130" t="str">
            <v>2</v>
          </cell>
          <cell r="K130" t="str">
            <v>1</v>
          </cell>
          <cell r="L130" t="str">
            <v>2</v>
          </cell>
          <cell r="M130" t="str">
            <v>3</v>
          </cell>
          <cell r="P130" t="str">
            <v>txw</v>
          </cell>
          <cell r="Q130" t="str">
            <v>2</v>
          </cell>
          <cell r="R130" t="str">
            <v>2</v>
          </cell>
          <cell r="V130">
            <v>19940825</v>
          </cell>
          <cell r="X130" t="str">
            <v>CZL</v>
          </cell>
          <cell r="Y130" t="str">
            <v>C</v>
          </cell>
          <cell r="Z130" t="str">
            <v>HE</v>
          </cell>
        </row>
      </sheetData>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R"/>
      <sheetName val="RRS"/>
      <sheetName val="RRB"/>
      <sheetName val="BEACON"/>
      <sheetName val="1FA,2FA"/>
      <sheetName val="중계기"/>
      <sheetName val="공사"/>
      <sheetName val="공1"/>
      <sheetName val="기타자재"/>
      <sheetName val="Sheet4"/>
      <sheetName val="KA011205"/>
      <sheetName val="외화"/>
      <sheetName val="자금동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반기대차"/>
      <sheetName val="03반기시산"/>
      <sheetName val="03반기손익"/>
      <sheetName val="03반기제조"/>
      <sheetName val="19기 ws_pl검증"/>
      <sheetName val="분기별손익"/>
      <sheetName val="증감bs"/>
      <sheetName val="증감pl"/>
      <sheetName val="#REF"/>
      <sheetName val="2003년반기재무제표"/>
      <sheetName val="외화보통예금"/>
      <sheetName val="외회외상매입금"/>
      <sheetName val="미지급금"/>
      <sheetName val="선수금"/>
      <sheetName val="선급금"/>
      <sheetName val="단기차입금"/>
      <sheetName val="장기차입금"/>
      <sheetName val="건물"/>
      <sheetName val="aug"/>
      <sheetName val="oct"/>
      <sheetName val="sep"/>
      <sheetName val="외화외상매출금"/>
      <sheetName val="집계표 (상반기)"/>
      <sheetName val="시설이용권명세서"/>
      <sheetName val="월별손익"/>
      <sheetName val="보정사항"/>
      <sheetName val="comps LFY+"/>
      <sheetName val="HDI implie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품의서"/>
      <sheetName val="#REF"/>
      <sheetName val="Macro1"/>
      <sheetName val="11"/>
      <sheetName val="BASE"/>
      <sheetName val="주행"/>
      <sheetName val="표지★"/>
      <sheetName val="MX628EX"/>
      <sheetName val="p2-1"/>
      <sheetName val="2.대외공문"/>
      <sheetName val="85872-82"/>
      <sheetName val="???"/>
      <sheetName val="_REF"/>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Sheet1"/>
      <sheetName val="Sheet2"/>
      <sheetName val="Sheet3"/>
      <sheetName val="외주현황.wq1"/>
      <sheetName val="Production Plan1"/>
      <sheetName val="CAUDIT"/>
      <sheetName val="협조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ucture Summary"/>
      <sheetName val="Cover"/>
      <sheetName val="Switches"/>
      <sheetName val="Trans"/>
      <sheetName val="Summary"/>
      <sheetName val="RatioSens"/>
      <sheetName val="Merger"/>
      <sheetName val="Ass."/>
      <sheetName val="Contri"/>
      <sheetName val="IS"/>
      <sheetName val="CF"/>
      <sheetName val="BS"/>
      <sheetName val="98Init BS"/>
      <sheetName val="Init BS"/>
      <sheetName val="Debt"/>
      <sheetName val="D&amp;A"/>
      <sheetName val="E_Returns"/>
      <sheetName val="CF_Returns"/>
      <sheetName val="ppt output"/>
      <sheetName val="CHECK"/>
      <sheetName val="BACKUP"/>
      <sheetName val="CFSens"/>
      <sheetName val="#REF"/>
      <sheetName val="단가"/>
      <sheetName val="cv"/>
      <sheetName val="Sheet1"/>
      <sheetName val="Macro2"/>
      <sheetName val="전부인쇄"/>
      <sheetName val="2월"/>
      <sheetName val="계열사현황종합"/>
      <sheetName val="경비공통"/>
      <sheetName val="Macro4"/>
      <sheetName val="수주단가"/>
      <sheetName val="조선소시수"/>
      <sheetName val="I"/>
      <sheetName val="00생산실적"/>
      <sheetName val="요인별시수추이"/>
      <sheetName val="형번별"/>
      <sheetName val="수출반재고"/>
      <sheetName val="FAB별"/>
      <sheetName val="投影仪"/>
      <sheetName val="분배"/>
      <sheetName val="consolidated"/>
      <sheetName val="점수계산1-2"/>
      <sheetName val="평가&amp;선급.미지급"/>
      <sheetName val="bar 입고"/>
      <sheetName val="재무상태변동표"/>
      <sheetName val="선급비용"/>
      <sheetName val="#1 Basic"/>
      <sheetName val="7682LA SKD(12.4)"/>
      <sheetName val="5사남"/>
      <sheetName val="자재"/>
      <sheetName val="고정자산-회사제시"/>
      <sheetName val="원장"/>
      <sheetName val="정산표_10_기말"/>
      <sheetName val="조정분개_11_2Q"/>
      <sheetName val="정산표_11_1Q"/>
      <sheetName val="조정분개_10_기말"/>
      <sheetName val="sap"/>
      <sheetName val="시산표"/>
      <sheetName val="Structure_Summary"/>
      <sheetName val="Ass_"/>
      <sheetName val="98Init_BS"/>
      <sheetName val="Init_BS"/>
      <sheetName val="ppt_output"/>
      <sheetName val="실적_월별"/>
      <sheetName val="6월인원"/>
      <sheetName val="95TOTREV"/>
      <sheetName val="comps LFY+"/>
      <sheetName val="HDI implied"/>
      <sheetName val="Weekly (2)"/>
      <sheetName val="CAP"/>
      <sheetName val="변수"/>
      <sheetName val="TFT 저항"/>
      <sheetName val="Array-CF-Cell(Sum)"/>
      <sheetName val="Data"/>
      <sheetName val="Code"/>
      <sheetName val="Natures"/>
      <sheetName val="재무제표"/>
    </sheetNames>
    <sheetDataSet>
      <sheetData sheetId="0" refreshError="1"/>
      <sheetData sheetId="1" refreshError="1"/>
      <sheetData sheetId="2"/>
      <sheetData sheetId="3" refreshError="1">
        <row r="1">
          <cell r="A1" t="str">
            <v>Project Tom - Semi &amp; Jerry</v>
          </cell>
          <cell r="K1" t="str">
            <v>Cash</v>
          </cell>
          <cell r="L1">
            <v>0.30000000000000004</v>
          </cell>
        </row>
        <row r="2">
          <cell r="A2" t="str">
            <v>Transaction Structure and Assumptions</v>
          </cell>
          <cell r="K2" t="str">
            <v>Stock</v>
          </cell>
          <cell r="L2">
            <v>0.7</v>
          </cell>
        </row>
        <row r="3">
          <cell r="A3" t="str">
            <v>US$ mm, except per share data</v>
          </cell>
        </row>
        <row r="5">
          <cell r="A5" t="str">
            <v>Transaction Assumptions (a)</v>
          </cell>
          <cell r="D5" t="str">
            <v>Won</v>
          </cell>
          <cell r="E5" t="str">
            <v>US$</v>
          </cell>
          <cell r="H5" t="str">
            <v>Sources and Uses of Funds</v>
          </cell>
        </row>
        <row r="6">
          <cell r="A6" t="str">
            <v>ACQUIROR Share price as of</v>
          </cell>
          <cell r="C6" t="str">
            <v>9/5/98</v>
          </cell>
          <cell r="D6">
            <v>30600</v>
          </cell>
          <cell r="E6">
            <v>21.103448275862068</v>
          </cell>
          <cell r="H6" t="str">
            <v>Uses:</v>
          </cell>
        </row>
        <row r="7">
          <cell r="A7" t="str">
            <v>TARGET Share Price as of</v>
          </cell>
          <cell r="C7" t="str">
            <v>9/5/98</v>
          </cell>
          <cell r="D7">
            <v>10350</v>
          </cell>
          <cell r="E7">
            <v>7.1379310344827589</v>
          </cell>
          <cell r="H7" t="str">
            <v>Purchase Price of Common Equity</v>
          </cell>
          <cell r="K7">
            <v>994.45655172413797</v>
          </cell>
          <cell r="L7">
            <v>0.98703888334995016</v>
          </cell>
          <cell r="P7">
            <v>0</v>
          </cell>
        </row>
        <row r="8">
          <cell r="H8" t="str">
            <v>Refinance TARGET Debt</v>
          </cell>
          <cell r="K8">
            <v>0</v>
          </cell>
          <cell r="L8">
            <v>0</v>
          </cell>
        </row>
        <row r="9">
          <cell r="A9" t="str">
            <v>Offer Price</v>
          </cell>
          <cell r="D9">
            <v>20700</v>
          </cell>
          <cell r="E9">
            <v>14.275862068965518</v>
          </cell>
          <cell r="H9" t="str">
            <v>Transaction Expenses</v>
          </cell>
          <cell r="K9">
            <v>13.058520376175549</v>
          </cell>
          <cell r="L9">
            <v>1.2961116650049851E-2</v>
          </cell>
        </row>
        <row r="10">
          <cell r="A10" t="str">
            <v>Premium Over Market Price</v>
          </cell>
          <cell r="E10">
            <v>1</v>
          </cell>
          <cell r="H10" t="str">
            <v xml:space="preserve">     Total Uses:</v>
          </cell>
          <cell r="K10">
            <v>1007.5150721003135</v>
          </cell>
          <cell r="L10">
            <v>1</v>
          </cell>
        </row>
        <row r="11">
          <cell r="A11" t="str">
            <v>Exchange Ratio</v>
          </cell>
          <cell r="E11">
            <v>0.67647058823529416</v>
          </cell>
          <cell r="H11" t="str">
            <v>Sources:</v>
          </cell>
        </row>
        <row r="12">
          <cell r="H12" t="str">
            <v>Existing Cash Balances</v>
          </cell>
          <cell r="K12">
            <v>0</v>
          </cell>
          <cell r="L12">
            <v>0</v>
          </cell>
        </row>
        <row r="13">
          <cell r="A13" t="str">
            <v>TARGET Shares Outstanding</v>
          </cell>
          <cell r="E13">
            <v>69.66</v>
          </cell>
          <cell r="H13" t="str">
            <v>Revolving Bank Debt</v>
          </cell>
          <cell r="J13">
            <v>0.11499999999999999</v>
          </cell>
          <cell r="K13">
            <v>311.39548589341695</v>
          </cell>
          <cell r="L13">
            <v>0.30907278165503488</v>
          </cell>
        </row>
        <row r="14">
          <cell r="A14" t="str">
            <v>Options Outstanding</v>
          </cell>
          <cell r="E14">
            <v>0</v>
          </cell>
          <cell r="K14">
            <v>0</v>
          </cell>
          <cell r="L14">
            <v>0</v>
          </cell>
        </row>
        <row r="15">
          <cell r="K15">
            <v>0</v>
          </cell>
          <cell r="L15">
            <v>0</v>
          </cell>
        </row>
        <row r="16">
          <cell r="A16" t="str">
            <v>Offer Value (b)</v>
          </cell>
          <cell r="E16">
            <v>994.45655172413797</v>
          </cell>
          <cell r="K16">
            <v>0</v>
          </cell>
          <cell r="L16">
            <v>0</v>
          </cell>
        </row>
        <row r="17">
          <cell r="H17" t="str">
            <v>ACQUIROR Common Stock</v>
          </cell>
          <cell r="K17">
            <v>696.11958620689654</v>
          </cell>
          <cell r="L17">
            <v>0.69092721834496507</v>
          </cell>
        </row>
        <row r="18">
          <cell r="A18" t="str">
            <v xml:space="preserve">Plus:  Debt Outstanding </v>
          </cell>
          <cell r="E18">
            <v>4476.1611814464914</v>
          </cell>
          <cell r="H18" t="str">
            <v>ACQUIROR Warrants</v>
          </cell>
          <cell r="K18">
            <v>0</v>
          </cell>
          <cell r="L18">
            <v>0</v>
          </cell>
        </row>
        <row r="19">
          <cell r="A19" t="str">
            <v xml:space="preserve">Less:  Cash </v>
          </cell>
          <cell r="E19">
            <v>-25.000000000000057</v>
          </cell>
          <cell r="H19" t="str">
            <v xml:space="preserve">     Total Sources:</v>
          </cell>
          <cell r="K19">
            <v>1007.5150721003135</v>
          </cell>
          <cell r="L19">
            <v>1</v>
          </cell>
        </row>
        <row r="20">
          <cell r="A20" t="str">
            <v>Less:  Option Proceeds @</v>
          </cell>
          <cell r="C20">
            <v>0</v>
          </cell>
          <cell r="E20">
            <v>0</v>
          </cell>
        </row>
        <row r="21">
          <cell r="A21" t="str">
            <v>Plus:  Financing Fees</v>
          </cell>
          <cell r="E21">
            <v>3.1139548589341697</v>
          </cell>
          <cell r="H21" t="str">
            <v>Financing Fees</v>
          </cell>
        </row>
        <row r="22">
          <cell r="A22" t="str">
            <v>Plus:  Transaction Expenses @</v>
          </cell>
          <cell r="C22">
            <v>0.01</v>
          </cell>
          <cell r="E22">
            <v>9.9445655172413794</v>
          </cell>
          <cell r="H22" t="str">
            <v>Revolving Bank Debt</v>
          </cell>
          <cell r="J22">
            <v>7</v>
          </cell>
          <cell r="K22">
            <v>0.01</v>
          </cell>
          <cell r="L22">
            <v>3.1139548589341697</v>
          </cell>
        </row>
        <row r="23">
          <cell r="J23">
            <v>7</v>
          </cell>
          <cell r="K23">
            <v>0.01</v>
          </cell>
          <cell r="L23">
            <v>0</v>
          </cell>
        </row>
        <row r="24">
          <cell r="A24" t="str">
            <v>Transaction Value</v>
          </cell>
          <cell r="E24">
            <v>5458.6762535468051</v>
          </cell>
          <cell r="J24">
            <v>10</v>
          </cell>
          <cell r="K24">
            <v>0.02</v>
          </cell>
          <cell r="L24">
            <v>0</v>
          </cell>
        </row>
        <row r="25">
          <cell r="H25" t="str">
            <v xml:space="preserve">     Total Financing Fees</v>
          </cell>
          <cell r="L25">
            <v>3.1139548589341697</v>
          </cell>
        </row>
        <row r="27">
          <cell r="A27" t="str">
            <v>Shares Outstanding</v>
          </cell>
          <cell r="H27" t="str">
            <v>Calculation of Goodwill</v>
          </cell>
        </row>
        <row r="28">
          <cell r="A28" t="str">
            <v>ACQUIROR Shares Outstanding</v>
          </cell>
          <cell r="E28">
            <v>85.882844449197876</v>
          </cell>
          <cell r="H28" t="str">
            <v>Price Paid for Equity (net of option proceeds)</v>
          </cell>
          <cell r="L28">
            <v>994.45655172413797</v>
          </cell>
        </row>
        <row r="29">
          <cell r="A29" t="str">
            <v>ACQUIROR Shares Issued</v>
          </cell>
          <cell r="E29">
            <v>32.986058823529412</v>
          </cell>
          <cell r="H29" t="str">
            <v>Plus:  Non-Financing Transaction Expenses</v>
          </cell>
          <cell r="L29">
            <v>9.9445655172413794</v>
          </cell>
        </row>
        <row r="30">
          <cell r="A30" t="str">
            <v>Pro Forma ACQUIROR Shares</v>
          </cell>
          <cell r="E30">
            <v>118.86890327272729</v>
          </cell>
          <cell r="H30" t="str">
            <v>Less:  Book Value</v>
          </cell>
          <cell r="L30">
            <v>-236.61426432766729</v>
          </cell>
        </row>
        <row r="31">
          <cell r="H31" t="str">
            <v>Less:  Asset Writeup</v>
          </cell>
          <cell r="J31">
            <v>15</v>
          </cell>
          <cell r="K31" t="str">
            <v>yrs avg. life</v>
          </cell>
          <cell r="L31">
            <v>0</v>
          </cell>
        </row>
        <row r="32">
          <cell r="A32" t="str">
            <v>% Ownership of Combined Entity:</v>
          </cell>
          <cell r="H32" t="str">
            <v>Less:  Working Capital Writeup</v>
          </cell>
          <cell r="L32">
            <v>0</v>
          </cell>
        </row>
        <row r="33">
          <cell r="A33" t="str">
            <v xml:space="preserve">     ACQUIROR Shareholders</v>
          </cell>
          <cell r="E33">
            <v>0.72250052019199895</v>
          </cell>
          <cell r="H33" t="str">
            <v>Less:  Overfunded Pension Asset</v>
          </cell>
          <cell r="L33">
            <v>0</v>
          </cell>
        </row>
        <row r="34">
          <cell r="A34" t="str">
            <v xml:space="preserve">          Hyundai Group's Shares </v>
          </cell>
          <cell r="E34">
            <v>0.63884887597697726</v>
          </cell>
          <cell r="H34" t="str">
            <v>Plus:  Accrued Merger Expenses (severance, etc.)</v>
          </cell>
          <cell r="L34">
            <v>0</v>
          </cell>
        </row>
        <row r="35">
          <cell r="A35" t="str">
            <v xml:space="preserve">     TARGET Shareholders</v>
          </cell>
          <cell r="E35">
            <v>0.27749947980800099</v>
          </cell>
        </row>
        <row r="36">
          <cell r="A36" t="str">
            <v xml:space="preserve">          LG Group's Shares</v>
          </cell>
          <cell r="E36">
            <v>0.19300088820646469</v>
          </cell>
          <cell r="H36" t="str">
            <v>Plus:  Existing Goodwill</v>
          </cell>
          <cell r="L36">
            <v>23.314131571509325</v>
          </cell>
        </row>
        <row r="37">
          <cell r="A37" t="str">
            <v>Hyundai Group Ownership/ LG Group Ownership Ratio (Target = 2 1/3)</v>
          </cell>
          <cell r="E37">
            <v>3.3100825696385505</v>
          </cell>
          <cell r="H37" t="str">
            <v>New Goodwill</v>
          </cell>
          <cell r="L37">
            <v>791.10098448522126</v>
          </cell>
        </row>
        <row r="38">
          <cell r="H38" t="str">
            <v>Amortization Period (Tax/Book)</v>
          </cell>
          <cell r="K38" t="str">
            <v>- -</v>
          </cell>
          <cell r="L38">
            <v>5</v>
          </cell>
        </row>
        <row r="39">
          <cell r="A39" t="str">
            <v>Synergies Assumed</v>
          </cell>
          <cell r="H39" t="str">
            <v>Annual Amortization (Tax/Book)</v>
          </cell>
          <cell r="K39" t="str">
            <v>- -</v>
          </cell>
          <cell r="L39">
            <v>158.22019689704425</v>
          </cell>
        </row>
        <row r="40">
          <cell r="A40" t="str">
            <v>As a % of PF</v>
          </cell>
          <cell r="B40">
            <v>1999</v>
          </cell>
          <cell r="C40">
            <v>2000</v>
          </cell>
          <cell r="D40">
            <v>2001</v>
          </cell>
          <cell r="E40">
            <v>2002</v>
          </cell>
        </row>
        <row r="41">
          <cell r="A41" t="str">
            <v>(Semi &amp; Semi) Sales</v>
          </cell>
          <cell r="B41">
            <v>0.01</v>
          </cell>
          <cell r="C41">
            <v>1.4999999999999999E-2</v>
          </cell>
          <cell r="D41">
            <v>0.02</v>
          </cell>
          <cell r="E41">
            <v>1.4999999999999999E-2</v>
          </cell>
        </row>
        <row r="43">
          <cell r="A43" t="str">
            <v>Summary Multiples</v>
          </cell>
        </row>
        <row r="44">
          <cell r="A44" t="str">
            <v>Offer Value as Multiple of:</v>
          </cell>
          <cell r="D44">
            <v>1997</v>
          </cell>
          <cell r="E44">
            <v>1998</v>
          </cell>
          <cell r="H44" t="str">
            <v>Transaction Value as Multiple of:</v>
          </cell>
          <cell r="K44">
            <v>1997</v>
          </cell>
          <cell r="L44">
            <v>1998</v>
          </cell>
        </row>
        <row r="45">
          <cell r="A45" t="str">
            <v xml:space="preserve">     Net Income</v>
          </cell>
          <cell r="H45" t="str">
            <v xml:space="preserve">     EBITDA</v>
          </cell>
        </row>
        <row r="46">
          <cell r="A46" t="str">
            <v xml:space="preserve">     Cash Flow</v>
          </cell>
          <cell r="H46" t="str">
            <v xml:space="preserve">     EBIT</v>
          </cell>
        </row>
        <row r="49">
          <cell r="A49" t="str">
            <v>(a)  Assumes transaction occurs as of December 31, 1998</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256D OUT TAT"/>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s>
    <sheetDataSet>
      <sheetData sheetId="0"/>
      <sheetData sheetId="1"/>
      <sheetData sheetId="2"/>
      <sheetData sheetId="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xxxxx"/>
      <sheetName val="재공품기초자료"/>
      <sheetName val="하치장수불부"/>
      <sheetName val="시산표"/>
      <sheetName val="Weekly (2)"/>
      <sheetName val="PPLD99"/>
      <sheetName val="매출채권"/>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주행"/>
      <sheetName val="전산품의"/>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tflow"/>
      <sheetName val="7월상각"/>
      <sheetName val="품목코드"/>
    </sheetNames>
    <sheetDataSet>
      <sheetData sheetId="0" refreshError="1"/>
      <sheetData sheetId="1" refreshError="1"/>
      <sheetData sheetId="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2BS"/>
      <sheetName val="Q2PL"/>
      <sheetName val="Q2CF"/>
      <sheetName val="Q2WS-CF"/>
      <sheetName val="Q2WS-PL "/>
      <sheetName val="Q2WS-BS"/>
      <sheetName val="AJE "/>
      <sheetName val="Q1BS"/>
      <sheetName val="Q1PL"/>
      <sheetName val="Q1CF"/>
      <sheetName val="Q2BS증감"/>
      <sheetName val="Q2PL증감"/>
      <sheetName val="03q2fs-sscp"/>
      <sheetName val="손익계산서"/>
      <sheetName val="#REF"/>
      <sheetName val="97년추정손익계산서"/>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data"/>
      <sheetName val="중연"/>
      <sheetName val="진천"/>
      <sheetName val="T6-6(2)"/>
      <sheetName val="5131"/>
      <sheetName val="급여표"/>
      <sheetName val="10.28재직자직급"/>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
      <sheetName val="major"/>
      <sheetName val="인건비"/>
      <sheetName val="#REF"/>
      <sheetName val="ST"/>
      <sheetName val="중간재 재공"/>
    </sheetNames>
    <sheetDataSet>
      <sheetData sheetId="0" refreshError="1">
        <row r="1">
          <cell r="A1" t="str">
            <v>PROJECT X</v>
          </cell>
          <cell r="K1" t="str">
            <v>Stock Purchase</v>
          </cell>
          <cell r="M1">
            <v>6</v>
          </cell>
        </row>
        <row r="2">
          <cell r="A2" t="str">
            <v>EPS Sensitivity to Purchase Price</v>
          </cell>
          <cell r="J2" t="str">
            <v xml:space="preserve">     Cash</v>
          </cell>
          <cell r="K2">
            <v>0.5</v>
          </cell>
          <cell r="L2" t="str">
            <v xml:space="preserve">     Stock</v>
          </cell>
          <cell r="M2">
            <v>0.5</v>
          </cell>
        </row>
        <row r="3">
          <cell r="A3" t="str">
            <v>(dollars in millions, except per share data)</v>
          </cell>
        </row>
        <row r="5">
          <cell r="A5" t="str">
            <v>Sensitivity to Offer Value (a)</v>
          </cell>
          <cell r="H5" t="str">
            <v>Sensitivity to ACQUIROR Stock Price (b)</v>
          </cell>
        </row>
        <row r="7">
          <cell r="A7" t="str">
            <v>Offer</v>
          </cell>
          <cell r="B7" t="str">
            <v>EPS Accretion / (Dilution) - $</v>
          </cell>
          <cell r="H7" t="str">
            <v>Share</v>
          </cell>
          <cell r="I7" t="str">
            <v>EPS Accretion / (Dilution) - $</v>
          </cell>
        </row>
        <row r="8">
          <cell r="A8" t="str">
            <v>Price</v>
          </cell>
          <cell r="B8">
            <v>1995</v>
          </cell>
          <cell r="C8">
            <v>1996</v>
          </cell>
          <cell r="D8">
            <v>1997</v>
          </cell>
          <cell r="E8">
            <v>1998</v>
          </cell>
          <cell r="F8">
            <v>1999</v>
          </cell>
          <cell r="H8" t="str">
            <v>Price</v>
          </cell>
          <cell r="I8">
            <v>1995</v>
          </cell>
          <cell r="J8">
            <v>1996</v>
          </cell>
          <cell r="K8">
            <v>1997</v>
          </cell>
          <cell r="L8">
            <v>1998</v>
          </cell>
          <cell r="M8">
            <v>1999</v>
          </cell>
        </row>
        <row r="9">
          <cell r="B9">
            <v>-1.279530624894587E-2</v>
          </cell>
          <cell r="C9">
            <v>8.5940265136851934E-2</v>
          </cell>
          <cell r="D9">
            <v>0.14704507828254343</v>
          </cell>
          <cell r="E9">
            <v>0.2148880737521508</v>
          </cell>
          <cell r="F9">
            <v>0.27464477633990381</v>
          </cell>
          <cell r="I9">
            <v>-1.279530624894587E-2</v>
          </cell>
          <cell r="J9">
            <v>8.5940265136851934E-2</v>
          </cell>
          <cell r="K9">
            <v>0.14704507828254343</v>
          </cell>
          <cell r="L9">
            <v>0.2148880737521508</v>
          </cell>
          <cell r="M9">
            <v>0.27464477633990381</v>
          </cell>
        </row>
        <row r="10">
          <cell r="A10">
            <v>25</v>
          </cell>
          <cell r="B10">
            <v>-1.279530624894587E-2</v>
          </cell>
          <cell r="C10">
            <v>8.5940265136851934E-2</v>
          </cell>
          <cell r="D10">
            <v>0.14704507828254387</v>
          </cell>
          <cell r="E10">
            <v>0.2148880737521508</v>
          </cell>
          <cell r="F10">
            <v>0.27464477633990425</v>
          </cell>
          <cell r="H10">
            <v>26.75</v>
          </cell>
          <cell r="I10">
            <v>-1.2795306248854166E-2</v>
          </cell>
          <cell r="J10">
            <v>8.5940265137023797E-2</v>
          </cell>
          <cell r="K10">
            <v>0.1470450782829853</v>
          </cell>
          <cell r="L10">
            <v>0.21488807375335117</v>
          </cell>
          <cell r="M10">
            <v>0.27464477634004458</v>
          </cell>
          <cell r="O10">
            <v>30</v>
          </cell>
        </row>
        <row r="11">
          <cell r="A11">
            <v>30</v>
          </cell>
          <cell r="B11">
            <v>-1.279530624894587E-2</v>
          </cell>
          <cell r="C11">
            <v>8.5940265136851934E-2</v>
          </cell>
          <cell r="D11">
            <v>0.14704507828254387</v>
          </cell>
          <cell r="E11">
            <v>0.2148880737521508</v>
          </cell>
          <cell r="F11">
            <v>0.27464477633990425</v>
          </cell>
          <cell r="H11">
            <v>28.75</v>
          </cell>
          <cell r="I11">
            <v>-1.2795306248943428E-2</v>
          </cell>
          <cell r="J11">
            <v>8.5940265136860372E-2</v>
          </cell>
          <cell r="K11">
            <v>0.14704507828256563</v>
          </cell>
          <cell r="L11">
            <v>0.21488807375220809</v>
          </cell>
          <cell r="M11">
            <v>0.27464477633990869</v>
          </cell>
          <cell r="O11">
            <v>30.75</v>
          </cell>
        </row>
        <row r="12">
          <cell r="A12">
            <v>35</v>
          </cell>
          <cell r="B12">
            <v>-1.279530624894587E-2</v>
          </cell>
          <cell r="C12">
            <v>8.5940265136851934E-2</v>
          </cell>
          <cell r="D12">
            <v>0.14704507828254387</v>
          </cell>
          <cell r="E12">
            <v>0.2148880737521508</v>
          </cell>
          <cell r="F12">
            <v>0.27464477633990425</v>
          </cell>
          <cell r="H12">
            <v>30.75</v>
          </cell>
          <cell r="I12">
            <v>-1.279530624894587E-2</v>
          </cell>
          <cell r="J12">
            <v>8.5940265136852378E-2</v>
          </cell>
          <cell r="K12">
            <v>0.14704507828254476</v>
          </cell>
          <cell r="L12">
            <v>0.21488807375215391</v>
          </cell>
          <cell r="M12">
            <v>0.27464477633990425</v>
          </cell>
        </row>
        <row r="13">
          <cell r="A13">
            <v>40</v>
          </cell>
          <cell r="B13">
            <v>-1.279530624894587E-2</v>
          </cell>
          <cell r="C13">
            <v>8.5940265136851934E-2</v>
          </cell>
          <cell r="D13">
            <v>0.14704507828254387</v>
          </cell>
          <cell r="E13">
            <v>0.2148880737521508</v>
          </cell>
          <cell r="F13">
            <v>0.27464477633990425</v>
          </cell>
          <cell r="H13">
            <v>32.75</v>
          </cell>
          <cell r="I13">
            <v>-1.279530624894587E-2</v>
          </cell>
          <cell r="J13">
            <v>8.5940265136851934E-2</v>
          </cell>
          <cell r="K13">
            <v>0.14704507828254387</v>
          </cell>
          <cell r="L13">
            <v>0.21488807375215124</v>
          </cell>
          <cell r="M13">
            <v>0.27464477633990425</v>
          </cell>
        </row>
        <row r="14">
          <cell r="A14">
            <v>45</v>
          </cell>
          <cell r="B14">
            <v>-1.279530624894587E-2</v>
          </cell>
          <cell r="C14">
            <v>8.5940265136851934E-2</v>
          </cell>
          <cell r="D14">
            <v>0.14704507828254387</v>
          </cell>
          <cell r="E14">
            <v>0.2148880737521508</v>
          </cell>
          <cell r="F14">
            <v>0.27464477633990425</v>
          </cell>
          <cell r="H14">
            <v>34.75</v>
          </cell>
          <cell r="I14">
            <v>-1.279530624894587E-2</v>
          </cell>
          <cell r="J14">
            <v>8.5940265136851934E-2</v>
          </cell>
          <cell r="K14">
            <v>0.14704507828254387</v>
          </cell>
          <cell r="L14">
            <v>0.2148880737521508</v>
          </cell>
          <cell r="M14">
            <v>0.27464477633990425</v>
          </cell>
        </row>
        <row r="15">
          <cell r="A15">
            <v>50</v>
          </cell>
          <cell r="B15">
            <v>-1.279530624894587E-2</v>
          </cell>
          <cell r="C15">
            <v>8.5940265136851934E-2</v>
          </cell>
          <cell r="D15">
            <v>0.14704507828254387</v>
          </cell>
          <cell r="E15">
            <v>0.2148880737521508</v>
          </cell>
          <cell r="F15">
            <v>0.27464477633990425</v>
          </cell>
          <cell r="H15">
            <v>36.75</v>
          </cell>
          <cell r="I15">
            <v>-1.279530624894587E-2</v>
          </cell>
          <cell r="J15">
            <v>8.5940265136851934E-2</v>
          </cell>
          <cell r="K15">
            <v>0.14704507828254387</v>
          </cell>
          <cell r="L15">
            <v>0.2148880737521508</v>
          </cell>
          <cell r="M15">
            <v>0.27464477633990425</v>
          </cell>
        </row>
        <row r="17">
          <cell r="A17" t="str">
            <v>Offer</v>
          </cell>
          <cell r="B17" t="str">
            <v>EPS Accretion / (Dilution) - %</v>
          </cell>
          <cell r="H17" t="str">
            <v>Share</v>
          </cell>
          <cell r="I17" t="str">
            <v>EPS Accretion / (Dilution) - %</v>
          </cell>
        </row>
        <row r="18">
          <cell r="A18" t="str">
            <v>Price</v>
          </cell>
          <cell r="B18">
            <v>1995</v>
          </cell>
          <cell r="C18">
            <v>1996</v>
          </cell>
          <cell r="D18">
            <v>1997</v>
          </cell>
          <cell r="E18">
            <v>1998</v>
          </cell>
          <cell r="F18">
            <v>1999</v>
          </cell>
          <cell r="H18" t="str">
            <v>Price</v>
          </cell>
          <cell r="I18">
            <v>1995</v>
          </cell>
          <cell r="J18">
            <v>1996</v>
          </cell>
          <cell r="K18">
            <v>1997</v>
          </cell>
          <cell r="L18">
            <v>1998</v>
          </cell>
          <cell r="M18">
            <v>1999</v>
          </cell>
        </row>
        <row r="19">
          <cell r="B19">
            <v>-8.1559567158610013E-3</v>
          </cell>
          <cell r="C19">
            <v>4.4881933242620686E-2</v>
          </cell>
          <cell r="D19">
            <v>6.8640760432851611E-2</v>
          </cell>
          <cell r="E19">
            <v>8.9808514783180859E-2</v>
          </cell>
          <cell r="F19">
            <v>0.10295527668520021</v>
          </cell>
          <cell r="I19">
            <v>-8.1559567158610013E-3</v>
          </cell>
          <cell r="J19">
            <v>4.4881933242620686E-2</v>
          </cell>
          <cell r="K19">
            <v>6.8640760432851611E-2</v>
          </cell>
          <cell r="L19">
            <v>8.9808514783180859E-2</v>
          </cell>
          <cell r="M19">
            <v>0.10295527668520021</v>
          </cell>
        </row>
        <row r="20">
          <cell r="A20">
            <v>25</v>
          </cell>
          <cell r="B20">
            <v>-8.1559567158610083E-3</v>
          </cell>
          <cell r="C20">
            <v>4.4881933242620596E-2</v>
          </cell>
          <cell r="D20">
            <v>6.8640760432851763E-2</v>
          </cell>
          <cell r="E20">
            <v>8.9808514783180846E-2</v>
          </cell>
          <cell r="F20">
            <v>0.10295527668520033</v>
          </cell>
          <cell r="H20">
            <v>26.75</v>
          </cell>
          <cell r="I20">
            <v>-8.155956715802555E-3</v>
          </cell>
          <cell r="J20">
            <v>4.4881933242710351E-2</v>
          </cell>
          <cell r="K20">
            <v>6.8640760433057821E-2</v>
          </cell>
          <cell r="L20">
            <v>8.9808514783682514E-2</v>
          </cell>
          <cell r="M20">
            <v>0.10295527668525294</v>
          </cell>
        </row>
        <row r="21">
          <cell r="A21">
            <v>30</v>
          </cell>
          <cell r="B21">
            <v>-8.1559567158610083E-3</v>
          </cell>
          <cell r="C21">
            <v>4.4881933242620596E-2</v>
          </cell>
          <cell r="D21">
            <v>6.8640760432851763E-2</v>
          </cell>
          <cell r="E21">
            <v>8.9808514783180846E-2</v>
          </cell>
          <cell r="F21">
            <v>0.10295527668520033</v>
          </cell>
          <cell r="H21">
            <v>28.75</v>
          </cell>
          <cell r="I21">
            <v>-8.1559567158594522E-3</v>
          </cell>
          <cell r="J21">
            <v>4.4881933242625002E-2</v>
          </cell>
          <cell r="K21">
            <v>6.8640760432861922E-2</v>
          </cell>
          <cell r="L21">
            <v>8.9808514783204785E-2</v>
          </cell>
          <cell r="M21">
            <v>0.10295527668520199</v>
          </cell>
        </row>
        <row r="22">
          <cell r="A22">
            <v>35</v>
          </cell>
          <cell r="B22">
            <v>-8.1559567158610083E-3</v>
          </cell>
          <cell r="C22">
            <v>4.4881933242620596E-2</v>
          </cell>
          <cell r="D22">
            <v>6.8640760432851763E-2</v>
          </cell>
          <cell r="E22">
            <v>8.9808514783180846E-2</v>
          </cell>
          <cell r="F22">
            <v>0.10295527668520033</v>
          </cell>
          <cell r="H22">
            <v>30.75</v>
          </cell>
          <cell r="I22">
            <v>-8.1559567158610083E-3</v>
          </cell>
          <cell r="J22">
            <v>4.4881933242620825E-2</v>
          </cell>
          <cell r="K22">
            <v>6.864076043285218E-2</v>
          </cell>
          <cell r="L22">
            <v>8.980851478318215E-2</v>
          </cell>
          <cell r="M22">
            <v>0.10295527668520033</v>
          </cell>
        </row>
        <row r="23">
          <cell r="A23">
            <v>40</v>
          </cell>
          <cell r="B23">
            <v>-8.1559567158610083E-3</v>
          </cell>
          <cell r="C23">
            <v>4.4881933242620596E-2</v>
          </cell>
          <cell r="D23">
            <v>6.8640760432851763E-2</v>
          </cell>
          <cell r="E23">
            <v>8.9808514783180846E-2</v>
          </cell>
          <cell r="F23">
            <v>0.10295527668520033</v>
          </cell>
          <cell r="H23">
            <v>32.75</v>
          </cell>
          <cell r="I23">
            <v>-8.1559567158610083E-3</v>
          </cell>
          <cell r="J23">
            <v>4.4881933242620596E-2</v>
          </cell>
          <cell r="K23">
            <v>6.8640760432851763E-2</v>
          </cell>
          <cell r="L23">
            <v>8.9808514783181026E-2</v>
          </cell>
          <cell r="M23">
            <v>0.10295527668520033</v>
          </cell>
        </row>
        <row r="24">
          <cell r="A24">
            <v>45</v>
          </cell>
          <cell r="B24">
            <v>-8.1559567158610083E-3</v>
          </cell>
          <cell r="C24">
            <v>4.4881933242620596E-2</v>
          </cell>
          <cell r="D24">
            <v>6.8640760432851763E-2</v>
          </cell>
          <cell r="E24">
            <v>8.9808514783180846E-2</v>
          </cell>
          <cell r="F24">
            <v>0.10295527668520033</v>
          </cell>
          <cell r="H24">
            <v>34.75</v>
          </cell>
          <cell r="I24">
            <v>-8.1559567158610083E-3</v>
          </cell>
          <cell r="J24">
            <v>4.4881933242620596E-2</v>
          </cell>
          <cell r="K24">
            <v>6.8640760432851763E-2</v>
          </cell>
          <cell r="L24">
            <v>8.9808514783180846E-2</v>
          </cell>
          <cell r="M24">
            <v>0.10295527668520033</v>
          </cell>
        </row>
        <row r="25">
          <cell r="A25">
            <v>50</v>
          </cell>
          <cell r="B25">
            <v>-8.1559567158610083E-3</v>
          </cell>
          <cell r="C25">
            <v>4.4881933242620596E-2</v>
          </cell>
          <cell r="D25">
            <v>6.8640760432851763E-2</v>
          </cell>
          <cell r="E25">
            <v>8.9808514783180846E-2</v>
          </cell>
          <cell r="F25">
            <v>0.10295527668520033</v>
          </cell>
          <cell r="H25">
            <v>36.75</v>
          </cell>
          <cell r="I25">
            <v>-8.1559567158610083E-3</v>
          </cell>
          <cell r="J25">
            <v>4.4881933242620596E-2</v>
          </cell>
          <cell r="K25">
            <v>6.8640760432851763E-2</v>
          </cell>
          <cell r="L25">
            <v>8.9808514783180846E-2</v>
          </cell>
          <cell r="M25">
            <v>0.10295527668520033</v>
          </cell>
        </row>
        <row r="27">
          <cell r="A27" t="str">
            <v>Offer</v>
          </cell>
          <cell r="B27" t="str">
            <v>Additional Pre-Tax Synergies Required to Break Even</v>
          </cell>
          <cell r="H27" t="str">
            <v>Share</v>
          </cell>
          <cell r="I27" t="str">
            <v>Additional Pre-Tax Synergies Required to Break Even</v>
          </cell>
        </row>
        <row r="28">
          <cell r="A28" t="str">
            <v>Price</v>
          </cell>
          <cell r="B28">
            <v>1995</v>
          </cell>
          <cell r="C28">
            <v>1996</v>
          </cell>
          <cell r="D28">
            <v>1997</v>
          </cell>
          <cell r="E28">
            <v>1998</v>
          </cell>
          <cell r="F28">
            <v>1999</v>
          </cell>
          <cell r="H28" t="str">
            <v>Price</v>
          </cell>
          <cell r="I28">
            <v>1995</v>
          </cell>
          <cell r="J28">
            <v>1996</v>
          </cell>
          <cell r="K28">
            <v>1997</v>
          </cell>
          <cell r="L28">
            <v>1998</v>
          </cell>
          <cell r="M28">
            <v>1999</v>
          </cell>
        </row>
        <row r="29">
          <cell r="B29">
            <v>1.2767566175149556</v>
          </cell>
          <cell r="C29" t="str">
            <v>- -</v>
          </cell>
          <cell r="D29" t="str">
            <v>- -</v>
          </cell>
          <cell r="E29" t="str">
            <v>- -</v>
          </cell>
          <cell r="F29" t="str">
            <v>- -</v>
          </cell>
          <cell r="I29">
            <v>1.2767566175149556</v>
          </cell>
          <cell r="J29" t="str">
            <v>- -</v>
          </cell>
          <cell r="K29" t="str">
            <v>- -</v>
          </cell>
          <cell r="L29" t="str">
            <v>- -</v>
          </cell>
          <cell r="M29" t="str">
            <v>- -</v>
          </cell>
        </row>
        <row r="30">
          <cell r="A30">
            <v>25</v>
          </cell>
          <cell r="B30">
            <v>1.2767566175149556</v>
          </cell>
          <cell r="C30" t="str">
            <v>- -</v>
          </cell>
          <cell r="D30" t="str">
            <v>- -</v>
          </cell>
          <cell r="E30" t="str">
            <v>- -</v>
          </cell>
          <cell r="F30" t="str">
            <v>- -</v>
          </cell>
          <cell r="H30">
            <v>26.75</v>
          </cell>
          <cell r="I30">
            <v>1.2767566175058052</v>
          </cell>
          <cell r="J30" t="str">
            <v>- -</v>
          </cell>
          <cell r="K30" t="str">
            <v>- -</v>
          </cell>
          <cell r="L30" t="str">
            <v>- -</v>
          </cell>
          <cell r="M30" t="str">
            <v>- -</v>
          </cell>
        </row>
        <row r="31">
          <cell r="A31">
            <v>30</v>
          </cell>
          <cell r="B31">
            <v>1.2767566175149556</v>
          </cell>
          <cell r="C31" t="str">
            <v>- -</v>
          </cell>
          <cell r="D31" t="str">
            <v>- -</v>
          </cell>
          <cell r="E31" t="str">
            <v>- -</v>
          </cell>
          <cell r="F31" t="str">
            <v>- -</v>
          </cell>
          <cell r="H31">
            <v>28.75</v>
          </cell>
          <cell r="I31">
            <v>1.276756617514712</v>
          </cell>
          <cell r="J31" t="str">
            <v>- -</v>
          </cell>
          <cell r="K31" t="str">
            <v>- -</v>
          </cell>
          <cell r="L31" t="str">
            <v>- -</v>
          </cell>
          <cell r="M31" t="str">
            <v>- -</v>
          </cell>
        </row>
        <row r="32">
          <cell r="A32">
            <v>35</v>
          </cell>
          <cell r="B32">
            <v>1.2767566175149556</v>
          </cell>
          <cell r="C32" t="str">
            <v>- -</v>
          </cell>
          <cell r="D32" t="str">
            <v>- -</v>
          </cell>
          <cell r="E32" t="str">
            <v>- -</v>
          </cell>
          <cell r="F32" t="str">
            <v>- -</v>
          </cell>
          <cell r="H32">
            <v>30.75</v>
          </cell>
          <cell r="I32">
            <v>1.2767566175149556</v>
          </cell>
          <cell r="J32" t="str">
            <v>- -</v>
          </cell>
          <cell r="K32" t="str">
            <v>- -</v>
          </cell>
          <cell r="L32" t="str">
            <v>- -</v>
          </cell>
          <cell r="M32" t="str">
            <v>- -</v>
          </cell>
        </row>
        <row r="33">
          <cell r="A33">
            <v>40</v>
          </cell>
          <cell r="B33">
            <v>1.2767566175149556</v>
          </cell>
          <cell r="C33" t="str">
            <v>- -</v>
          </cell>
          <cell r="D33" t="str">
            <v>- -</v>
          </cell>
          <cell r="E33" t="str">
            <v>- -</v>
          </cell>
          <cell r="F33" t="str">
            <v>- -</v>
          </cell>
          <cell r="H33">
            <v>32.75</v>
          </cell>
          <cell r="I33">
            <v>1.2767566175149556</v>
          </cell>
          <cell r="J33" t="str">
            <v>- -</v>
          </cell>
          <cell r="K33" t="str">
            <v>- -</v>
          </cell>
          <cell r="L33" t="str">
            <v>- -</v>
          </cell>
          <cell r="M33" t="str">
            <v>- -</v>
          </cell>
        </row>
        <row r="34">
          <cell r="A34">
            <v>45</v>
          </cell>
          <cell r="B34">
            <v>1.2767566175149556</v>
          </cell>
          <cell r="C34" t="str">
            <v>- -</v>
          </cell>
          <cell r="D34" t="str">
            <v>- -</v>
          </cell>
          <cell r="E34" t="str">
            <v>- -</v>
          </cell>
          <cell r="F34" t="str">
            <v>- -</v>
          </cell>
          <cell r="H34">
            <v>34.75</v>
          </cell>
          <cell r="I34">
            <v>1.2767566175149556</v>
          </cell>
          <cell r="J34" t="str">
            <v>- -</v>
          </cell>
          <cell r="K34" t="str">
            <v>- -</v>
          </cell>
          <cell r="L34" t="str">
            <v>- -</v>
          </cell>
          <cell r="M34" t="str">
            <v>- -</v>
          </cell>
        </row>
        <row r="35">
          <cell r="A35">
            <v>50</v>
          </cell>
          <cell r="B35">
            <v>1.2767566175149556</v>
          </cell>
          <cell r="C35" t="str">
            <v>- -</v>
          </cell>
          <cell r="D35" t="str">
            <v>- -</v>
          </cell>
          <cell r="E35" t="str">
            <v>- -</v>
          </cell>
          <cell r="F35" t="str">
            <v>- -</v>
          </cell>
          <cell r="H35">
            <v>36.75</v>
          </cell>
          <cell r="I35">
            <v>1.2767566175149556</v>
          </cell>
          <cell r="J35" t="str">
            <v>- -</v>
          </cell>
          <cell r="K35" t="str">
            <v>- -</v>
          </cell>
          <cell r="L35" t="str">
            <v>- -</v>
          </cell>
          <cell r="M35" t="str">
            <v>- -</v>
          </cell>
        </row>
        <row r="37">
          <cell r="A37" t="str">
            <v>Offer</v>
          </cell>
          <cell r="B37" t="str">
            <v>Additional Pre-Tax Synergies (% of Target Sales)</v>
          </cell>
          <cell r="H37" t="str">
            <v>Share</v>
          </cell>
          <cell r="I37" t="str">
            <v>Additional Pre-Tax Synergies (% of Target Sales)</v>
          </cell>
        </row>
        <row r="38">
          <cell r="A38" t="str">
            <v>Price</v>
          </cell>
          <cell r="B38">
            <v>1995</v>
          </cell>
          <cell r="C38">
            <v>1996</v>
          </cell>
          <cell r="D38">
            <v>1997</v>
          </cell>
          <cell r="E38">
            <v>1998</v>
          </cell>
          <cell r="F38">
            <v>1999</v>
          </cell>
          <cell r="H38" t="str">
            <v>Price</v>
          </cell>
          <cell r="I38">
            <v>1995</v>
          </cell>
          <cell r="J38">
            <v>1996</v>
          </cell>
          <cell r="K38">
            <v>1997</v>
          </cell>
          <cell r="L38">
            <v>1998</v>
          </cell>
          <cell r="M38">
            <v>1999</v>
          </cell>
        </row>
        <row r="39">
          <cell r="B39">
            <v>2.6390173987493916E-3</v>
          </cell>
          <cell r="C39" t="str">
            <v>- -</v>
          </cell>
          <cell r="D39" t="str">
            <v>- -</v>
          </cell>
          <cell r="E39" t="str">
            <v>- -</v>
          </cell>
          <cell r="F39" t="str">
            <v>- -</v>
          </cell>
          <cell r="I39">
            <v>2.6390173987493916E-3</v>
          </cell>
          <cell r="J39" t="str">
            <v>- -</v>
          </cell>
          <cell r="K39" t="str">
            <v>- -</v>
          </cell>
          <cell r="L39" t="str">
            <v>- -</v>
          </cell>
          <cell r="M39" t="str">
            <v>- -</v>
          </cell>
        </row>
        <row r="40">
          <cell r="A40">
            <v>25</v>
          </cell>
          <cell r="B40">
            <v>2.6390173987493916E-3</v>
          </cell>
          <cell r="C40" t="str">
            <v>- -</v>
          </cell>
          <cell r="D40" t="str">
            <v>- -</v>
          </cell>
          <cell r="E40" t="str">
            <v>- -</v>
          </cell>
          <cell r="F40" t="str">
            <v>- -</v>
          </cell>
          <cell r="H40">
            <v>26.75</v>
          </cell>
          <cell r="I40">
            <v>2.6390173987304779E-3</v>
          </cell>
          <cell r="J40" t="str">
            <v>- -</v>
          </cell>
          <cell r="K40" t="str">
            <v>- -</v>
          </cell>
          <cell r="L40" t="str">
            <v>- -</v>
          </cell>
          <cell r="M40" t="str">
            <v>- -</v>
          </cell>
        </row>
        <row r="41">
          <cell r="A41">
            <v>30</v>
          </cell>
          <cell r="B41">
            <v>2.6390173987493916E-3</v>
          </cell>
          <cell r="C41" t="str">
            <v>- -</v>
          </cell>
          <cell r="D41" t="str">
            <v>- -</v>
          </cell>
          <cell r="E41" t="str">
            <v>- -</v>
          </cell>
          <cell r="F41" t="str">
            <v>- -</v>
          </cell>
          <cell r="H41">
            <v>28.75</v>
          </cell>
          <cell r="I41">
            <v>2.6390173987488881E-3</v>
          </cell>
          <cell r="J41" t="str">
            <v>- -</v>
          </cell>
          <cell r="K41" t="str">
            <v>- -</v>
          </cell>
          <cell r="L41" t="str">
            <v>- -</v>
          </cell>
          <cell r="M41" t="str">
            <v>- -</v>
          </cell>
        </row>
        <row r="42">
          <cell r="A42">
            <v>35</v>
          </cell>
          <cell r="B42">
            <v>2.6390173987493916E-3</v>
          </cell>
          <cell r="C42" t="str">
            <v>- -</v>
          </cell>
          <cell r="D42" t="str">
            <v>- -</v>
          </cell>
          <cell r="E42" t="str">
            <v>- -</v>
          </cell>
          <cell r="F42" t="str">
            <v>- -</v>
          </cell>
          <cell r="H42">
            <v>30.75</v>
          </cell>
          <cell r="I42">
            <v>2.6390173987493916E-3</v>
          </cell>
          <cell r="J42" t="str">
            <v>- -</v>
          </cell>
          <cell r="K42" t="str">
            <v>- -</v>
          </cell>
          <cell r="L42" t="str">
            <v>- -</v>
          </cell>
          <cell r="M42" t="str">
            <v>- -</v>
          </cell>
        </row>
        <row r="43">
          <cell r="A43">
            <v>40</v>
          </cell>
          <cell r="B43">
            <v>2.6390173987493916E-3</v>
          </cell>
          <cell r="C43" t="str">
            <v>- -</v>
          </cell>
          <cell r="D43" t="str">
            <v>- -</v>
          </cell>
          <cell r="E43" t="str">
            <v>- -</v>
          </cell>
          <cell r="F43" t="str">
            <v>- -</v>
          </cell>
          <cell r="H43">
            <v>32.75</v>
          </cell>
          <cell r="I43">
            <v>2.6390173987493916E-3</v>
          </cell>
          <cell r="J43" t="str">
            <v>- -</v>
          </cell>
          <cell r="K43" t="str">
            <v>- -</v>
          </cell>
          <cell r="L43" t="str">
            <v>- -</v>
          </cell>
          <cell r="M43" t="str">
            <v>- -</v>
          </cell>
        </row>
        <row r="44">
          <cell r="A44">
            <v>45</v>
          </cell>
          <cell r="B44">
            <v>2.6390173987493916E-3</v>
          </cell>
          <cell r="C44" t="str">
            <v>- -</v>
          </cell>
          <cell r="D44" t="str">
            <v>- -</v>
          </cell>
          <cell r="E44" t="str">
            <v>- -</v>
          </cell>
          <cell r="F44" t="str">
            <v>- -</v>
          </cell>
          <cell r="H44">
            <v>34.75</v>
          </cell>
          <cell r="I44">
            <v>2.6390173987493916E-3</v>
          </cell>
          <cell r="J44" t="str">
            <v>- -</v>
          </cell>
          <cell r="K44" t="str">
            <v>- -</v>
          </cell>
          <cell r="L44" t="str">
            <v>- -</v>
          </cell>
          <cell r="M44" t="str">
            <v>- -</v>
          </cell>
        </row>
        <row r="45">
          <cell r="A45">
            <v>50</v>
          </cell>
          <cell r="B45">
            <v>2.6390173987493916E-3</v>
          </cell>
          <cell r="C45" t="str">
            <v>- -</v>
          </cell>
          <cell r="D45" t="str">
            <v>- -</v>
          </cell>
          <cell r="E45" t="str">
            <v>- -</v>
          </cell>
          <cell r="F45" t="str">
            <v>- -</v>
          </cell>
          <cell r="H45">
            <v>36.75</v>
          </cell>
          <cell r="I45">
            <v>2.6390173987493916E-3</v>
          </cell>
          <cell r="J45" t="str">
            <v>- -</v>
          </cell>
          <cell r="K45" t="str">
            <v>- -</v>
          </cell>
          <cell r="L45" t="str">
            <v>- -</v>
          </cell>
          <cell r="M45" t="str">
            <v>- -</v>
          </cell>
        </row>
        <row r="47">
          <cell r="A47" t="str">
            <v>(a)  All offer value sensitivities assume that changes in purchase price result in changes in revolving bank debt.</v>
          </cell>
        </row>
        <row r="48">
          <cell r="A48" t="str">
            <v>(b)  All stock price sensitivities assume a $30.00 per share purchase price</v>
          </cell>
        </row>
      </sheetData>
      <sheetData sheetId="1" refreshError="1"/>
      <sheetData sheetId="2" refreshError="1"/>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 (2)"/>
      <sheetName val="7 _2_"/>
      <sheetName val="BS준비"/>
      <sheetName val="DATE"/>
      <sheetName val="현재"/>
      <sheetName val="CD-실적"/>
      <sheetName val="ALL"/>
      <sheetName val="LIDE"/>
      <sheetName val="#1 Basic"/>
      <sheetName val="krsec08"/>
      <sheetName val="7_(2)"/>
      <sheetName val="7__2_"/>
      <sheetName val="경수97.02"/>
      <sheetName val="DATA"/>
      <sheetName val="업무분장(현행)"/>
      <sheetName val="매출_비용"/>
      <sheetName val="부서실적"/>
      <sheetName val="0901"/>
      <sheetName val="해외생산"/>
      <sheetName val="기초데이타"/>
      <sheetName val="xSeries255"/>
      <sheetName val="경영현황"/>
      <sheetName val="2 카드채권(대출포함)"/>
      <sheetName val="ROOMS"/>
      <sheetName val="MAINT. &amp; UTILITIES"/>
      <sheetName val="#REF"/>
      <sheetName val="수입"/>
      <sheetName val="Sheet1"/>
      <sheetName val="99금액"/>
      <sheetName val="보조부문비배부"/>
      <sheetName val="C"/>
      <sheetName val="현금및현금등가물"/>
      <sheetName val="공통비"/>
      <sheetName val="현금경비중역"/>
      <sheetName val="퇴직금추계(04.9.30)"/>
      <sheetName val="^Control^"/>
      <sheetName val="HCCE01"/>
      <sheetName val="산출데이타(a)"/>
      <sheetName val="091012_수정(4)"/>
      <sheetName val="특정현금과예금"/>
      <sheetName val="현금과예금"/>
      <sheetName val="은행"/>
      <sheetName val="Assumptions"/>
      <sheetName val="대차대조"/>
      <sheetName val="지점장"/>
      <sheetName val="1995년 섹터별 매출"/>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향후예상"/>
      <sheetName val="시산표"/>
      <sheetName val="4.경비 5.영업외수지"/>
      <sheetName val="손익합산"/>
      <sheetName val="표지"/>
      <sheetName val="팀_업체별_월기성실적"/>
      <sheetName val="팀_업체별_시공의뢰"/>
      <sheetName val="태경,동양 각각"/>
      <sheetName val="능률"/>
      <sheetName val="제조부문배부"/>
      <sheetName val="편성절차"/>
      <sheetName val="주간기성"/>
      <sheetName val="직종인원"/>
      <sheetName val="3210이연법인세"/>
      <sheetName val="0212"/>
      <sheetName val="1"/>
      <sheetName val="comm"/>
      <sheetName val="부재료입고집계"/>
      <sheetName val="pre-inv"/>
      <sheetName val="CashFlow(중간집계)"/>
      <sheetName val="7_(2)1"/>
      <sheetName val="7__2_1"/>
      <sheetName val="#1_Basic"/>
      <sheetName val="현금명세"/>
      <sheetName val="8"/>
      <sheetName val="10"/>
      <sheetName val="12"/>
      <sheetName val="9"/>
      <sheetName val="11"/>
      <sheetName val="검사현황"/>
      <sheetName val="기본"/>
      <sheetName val="3019"/>
      <sheetName val="Mecom"/>
      <sheetName val="2"/>
      <sheetName val="TEST3"/>
      <sheetName val="기본사항"/>
      <sheetName val="Control Sheet"/>
      <sheetName val="만기"/>
      <sheetName val="GA"/>
      <sheetName val="고상실행"/>
      <sheetName val="조립지적"/>
      <sheetName val="Report Setup"/>
      <sheetName val="1st"/>
      <sheetName val="단가표"/>
      <sheetName val="마력및원가표"/>
      <sheetName val="1월말"/>
      <sheetName val="지성학원"/>
      <sheetName val="OWNER-1 (2)"/>
      <sheetName val="Sheet7"/>
      <sheetName val="Sheet2"/>
      <sheetName val="유예기간"/>
      <sheetName val="단가"/>
      <sheetName val="07수주상세"/>
      <sheetName val="생산대일정"/>
      <sheetName val="손익분석"/>
      <sheetName val="고객만족도 향상"/>
      <sheetName val="ScraRework"/>
      <sheetName val="생산계획"/>
      <sheetName val="Results"/>
      <sheetName val="시험연구비상각"/>
      <sheetName val="득점현황"/>
      <sheetName val="판매계획"/>
      <sheetName val="생산량"/>
      <sheetName val="COLOR별 인쇄"/>
      <sheetName val="IS_KGAAP"/>
      <sheetName val="출자한도"/>
      <sheetName val="재료비_매출원가"/>
      <sheetName val="회사제시BS"/>
      <sheetName val="SALE&amp;COST"/>
      <sheetName val="ITEMS"/>
      <sheetName val="Info"/>
      <sheetName val="LC Input"/>
      <sheetName val="Power"/>
      <sheetName val="Inputs"/>
      <sheetName val="Network"/>
      <sheetName val="Control"/>
      <sheetName val="Per Cab Info"/>
      <sheetName val="Table"/>
      <sheetName val="원지 수급가"/>
      <sheetName val="기준"/>
      <sheetName val="대차대조표"/>
      <sheetName val="손익계산서(전사)"/>
      <sheetName val="xxxxxx"/>
      <sheetName val="7_(2)2"/>
      <sheetName val="7__2_2"/>
      <sheetName val="팀_업체별_월기성실적1"/>
      <sheetName val="팀_업체별_시공의뢰1"/>
      <sheetName val="4_경비_5_영업외수지"/>
      <sheetName val="경수97_02"/>
      <sheetName val="태경,동양_각각"/>
      <sheetName val="#1_Basic1"/>
      <sheetName val="품의"/>
      <sheetName val="BS준비.XLS"/>
      <sheetName val="BS%EC%A4%80%EB%B9%84.XLS"/>
      <sheetName val="리드"/>
      <sheetName val="Lead"/>
      <sheetName val="Links"/>
      <sheetName val="44-2Q 주석.xlsx"/>
      <sheetName val="실적분석"/>
      <sheetName val="세율등"/>
      <sheetName val="근거 및 가정"/>
      <sheetName val="summary"/>
      <sheetName val="01"/>
      <sheetName val="Sheet3"/>
      <sheetName val="02"/>
      <sheetName val="3"/>
      <sheetName val="4"/>
      <sheetName val="08"/>
      <sheetName val="공문"/>
      <sheetName val="3-3"/>
      <sheetName val="통일"/>
      <sheetName val="10월_vs_12월_채권잔액"/>
      <sheetName val="$bhp"/>
      <sheetName val="요약PL"/>
      <sheetName val="월확9601"/>
      <sheetName val="가격조사서"/>
      <sheetName val="118.세금과공과"/>
      <sheetName val="108.수선비"/>
      <sheetName val="Report_Setup"/>
      <sheetName val="OWNER-1_(2)"/>
      <sheetName val="MethodB"/>
      <sheetName val="자재코드"/>
      <sheetName val="DX220LC_M-BOM"/>
      <sheetName val="List"/>
      <sheetName val="MethodC"/>
      <sheetName val="S225NLC-V"/>
      <sheetName val="S300V-MBOM"/>
      <sheetName val="WELDING"/>
      <sheetName val="프로젝트_LIST"/>
      <sheetName val="공정불량LIST"/>
      <sheetName val="Sheet11"/>
      <sheetName val="중기"/>
      <sheetName val="입고단가기준"/>
      <sheetName val="Report_Setup1"/>
      <sheetName val="OWNER-1_(2)1"/>
      <sheetName val="일위대가목차"/>
      <sheetName val="97손익계획"/>
      <sheetName val="ITEM-LIST"/>
      <sheetName val="동해title"/>
      <sheetName val="비가동-20"/>
      <sheetName val="2.상각보정명세"/>
      <sheetName val="현금흐름Ⅰ"/>
      <sheetName val="Table_K7"/>
      <sheetName val="YOEMAGUM"/>
      <sheetName val="10매출"/>
      <sheetName val="1.경제설계"/>
      <sheetName val="서울(안)"/>
      <sheetName val="MCS"/>
      <sheetName val="PL"/>
      <sheetName val="BS"/>
      <sheetName val="A(1)"/>
      <sheetName val="A (3)"/>
      <sheetName val="2공구산출내역"/>
      <sheetName val="DL08 DF 모드"/>
      <sheetName val="CRITERIA1"/>
      <sheetName val="CRITERIA2"/>
      <sheetName val="CRITERIA3"/>
      <sheetName val="견적구분"/>
    </sheetNames>
    <definedNames>
      <definedName name="[Module4(B001)].LOGIN" refersTo="#REF!"/>
      <definedName name="[Module4(B0017)].LOGIN" refersTo="#REF!"/>
      <definedName name="[Module4(B002)].LOGIN" refersTo="#REF!"/>
      <definedName name="[Module4(B0025)].LOGIN" refersTo="#REF!"/>
      <definedName name="[Module4(B0026)].LOGIN" refersTo="#REF!"/>
      <definedName name="[Module4(B0027)].LOGIN" refersTo="#REF!"/>
      <definedName name="[Module4(B003)].LOGIN" refersTo="#REF!"/>
      <definedName name="[Module4(B004)].LOGIN" refersTo="#REF!"/>
      <definedName name="[Module4(B005)].LOGIN" refersTo="#REF!"/>
      <definedName name="[Module4(B006)].LOGIN" refersTo="#REF!"/>
      <definedName name="[Module4(B007)].LOGIN" refersTo="#REF!"/>
      <definedName name="[Module4(B008)].LOGIN" refersTo="#REF!"/>
      <definedName name="[Module4(B009)].LOGIN" refersTo="#REF!"/>
      <definedName name="[Module4(B010)].LOGIN" refersTo="#REF!"/>
      <definedName name="[Module4(B011)].LOGIN" refersTo="#REF!"/>
      <definedName name="[Module4(B016)].LOGIN" refersTo="#REF!"/>
      <definedName name="[Module4(B021)].LOGIN" refersTo="#REF!"/>
      <definedName name="[Module4(B022)].LOGIN" refersTo="#REF!"/>
      <definedName name="[Module4(B038)].LOGIN" refersTo="#REF!"/>
      <definedName name="[Module4(B040)].LOGIN" refersTo="#REF!"/>
      <definedName name="[Module4(B044)].LOGIN" refersTo="#REF!"/>
      <definedName name="[Module4(B045)].LOGIN" refersTo="#REF!"/>
      <definedName name="[Module4(B046)].LOGIN" refersTo="#REF!"/>
      <definedName name="[Module4(B048)].LOGIN" refersTo="#REF!"/>
      <definedName name="[Module4(B050)].LOGIN" refersTo="#REF!"/>
      <definedName name="[Module4(B051)].LOGIN" refersTo="#REF!"/>
      <definedName name="[Module4(B057)].LOGIN" refersTo="#REF!"/>
      <definedName name="[Module4(B060)].LOGIN" refersTo="#REF!"/>
      <definedName name="[Module4(C001)].LOGIN" refersTo="#REF!"/>
      <definedName name="[Module4(C002)].LOGIN" refersTo="#REF!"/>
      <definedName name="[Module4(C005)].LOGIN" refersTo="#REF!"/>
      <definedName name="[Module4(C007)].LOGIN" refersTo="#REF!"/>
      <definedName name="[Module4(C012)].LOGIN" refersTo="#REF!"/>
      <definedName name="[Module4(C013)].LOGIN" refersTo="#REF!"/>
      <definedName name="[Module4(C014)].LOGIN" refersTo="#REF!"/>
      <definedName name="[Module4(C020)].LOGIN" refersTo="#REF!"/>
      <definedName name="[Module4(D001)].LOGIN" refersTo="#REF!"/>
      <definedName name="[Module4(D002)].LOGIN" refersTo="#REF!"/>
      <definedName name="[Module4(D007)].LOGIN" refersTo="#REF!"/>
      <definedName name="[Module4(D009)].LOGIN" refersTo="#REF!"/>
      <definedName name="[Module4(D010)].LOGIN" refersTo="#REF!"/>
      <definedName name="대우개발기초" refersTo="#REF!"/>
      <definedName name="대우개발변동" refersTo="#REF!"/>
      <definedName name="대우자동차기초" refersTo="#REF!"/>
      <definedName name="대우자동차변동" refersTo="#REF!"/>
      <definedName name="이동MACRO.매출총이익율구하기MACRO" refersTo="#REF!"/>
      <definedName name="초기화면가기" refersTo="#REF!"/>
      <definedName name="투본상계" refersTo="#REF!"/>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사집계"/>
      <sheetName val="SET"/>
      <sheetName val="INDIRECT OEM"/>
      <sheetName val="특성DB"/>
      <sheetName val="팀별비상대책(案)-Ⅰ.요약"/>
      <sheetName val="Ⅱ.주요항목별-복리후생"/>
      <sheetName val="정책성"/>
      <sheetName val="일반운영"/>
      <sheetName val="관리불능"/>
      <sheetName val="연간예상분석"/>
      <sheetName val="1~5월예상실적"/>
      <sheetName val="6월분석"/>
      <sheetName val="7월분석"/>
      <sheetName val="8월분석"/>
      <sheetName val="9~12월예상"/>
      <sheetName val="수정내역"/>
      <sheetName val="Total"/>
      <sheetName val="GR&amp;A"/>
      <sheetName val="Materials"/>
      <sheetName val="공수 방산원가 양식"/>
      <sheetName val="공수"/>
      <sheetName val="공수 raw data"/>
      <sheetName val="임률"/>
      <sheetName val="ODC"/>
      <sheetName val="ODC내역"/>
      <sheetName val="NFLIR_BOM"/>
      <sheetName val="NFLIR_FT"/>
      <sheetName val="국산화율"/>
      <sheetName val="국산화율 (2)"/>
      <sheetName val="ILS_시험장비 개발비용"/>
      <sheetName val="ILS_시험장비 개발 공수_재료비_경비"/>
      <sheetName val="해외세목"/>
      <sheetName val="SC"/>
      <sheetName val="자금동향"/>
      <sheetName val="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1.매출액"/>
      <sheetName val="102.매출원가명세서"/>
      <sheetName val="103.제조원가명세"/>
      <sheetName val="104.정비원가명세"/>
      <sheetName val="105.공사원가명세"/>
      <sheetName val="106.용역원가명세"/>
      <sheetName val="감가상각비"/>
      <sheetName val="수선비"/>
      <sheetName val="고정자산처분명세"/>
      <sheetName val="처분명세(나열)"/>
      <sheetName val="특별이익"/>
      <sheetName val="특별손실"/>
      <sheetName val="법인세등"/>
      <sheetName val="이자수익(수입이자)"/>
      <sheetName val="이자수익(유가증권이자)"/>
      <sheetName val="배당금수익(수입배당금)"/>
      <sheetName val="영업외수익"/>
      <sheetName val="이자비용(지급이자)"/>
      <sheetName val="이자비용(사채이자)"/>
      <sheetName val="영업외비용"/>
      <sheetName val="세금과공과"/>
      <sheetName val="기부금"/>
      <sheetName val="지정기부금"/>
      <sheetName val="107.감가상각비"/>
      <sheetName val="108.수선비"/>
      <sheetName val="109.고정자산처분(집계)"/>
      <sheetName val="110.처분명세(나열)"/>
      <sheetName val="111.이자수익(수입이자)"/>
      <sheetName val="112.이자수익(유가증권이자)"/>
      <sheetName val="113.배당금수익(수입배당금)"/>
      <sheetName val="114.영업외수익"/>
      <sheetName val="115.이자비용(지급이자)"/>
      <sheetName val="116.이자비용(사채이자)"/>
      <sheetName val="117.영업외비용"/>
      <sheetName val="118.세금과공과"/>
      <sheetName val="119.기부금"/>
      <sheetName val="120.지정기부금"/>
      <sheetName val="121.특별이익"/>
      <sheetName val="122.특별손실"/>
      <sheetName val="123.법인세등"/>
      <sheetName val="108_수선비"/>
      <sheetName val="118_세금과공과"/>
      <sheetName val="아파트진행률"/>
      <sheetName val="admin"/>
      <sheetName val="101-116"/>
      <sheetName val="관리비배분 (2)"/>
      <sheetName val="21.보증금(전신전화가입권)"/>
      <sheetName val="상반기손익차2총괄"/>
      <sheetName val="24.보증금(전신전화가입권)"/>
      <sheetName val="내수"/>
      <sheetName val="금융"/>
      <sheetName val="은행"/>
      <sheetName val="리스"/>
      <sheetName val="보험"/>
      <sheetName val="경제성분석"/>
      <sheetName val="NB-MKT"/>
      <sheetName val="현금흐름(SPC)"/>
      <sheetName val="9-1차이내역"/>
      <sheetName val="WPL"/>
      <sheetName val="PPC기"/>
      <sheetName val="소기"/>
      <sheetName val="대기"/>
      <sheetName val="합기"/>
      <sheetName val="E100"/>
      <sheetName val="E110"/>
      <sheetName val="품목코드"/>
      <sheetName val="의왕"/>
      <sheetName val="00'미수"/>
      <sheetName val="영업외손익등"/>
      <sheetName val="10한빛"/>
      <sheetName val="BS"/>
      <sheetName val="손익요약(미사용)"/>
      <sheetName val="총괄"/>
      <sheetName val="daywork- Tham khao"/>
      <sheetName val="TT35"/>
      <sheetName val="CoA map"/>
      <sheetName val="K1-1 증감schedule"/>
      <sheetName val="정산"/>
      <sheetName val="인원계획"/>
      <sheetName val="Bank charge"/>
      <sheetName val="Config"/>
      <sheetName val="CAUDIT"/>
      <sheetName val="전신전화가입권"/>
      <sheetName val="결대차22"/>
      <sheetName val="생산"/>
      <sheetName val="비품(94이전)"/>
      <sheetName val="매출"/>
      <sheetName val="월별보고표"/>
      <sheetName val="수율근거"/>
      <sheetName val="장비명"/>
      <sheetName val="#REF"/>
      <sheetName val="자가소비"/>
      <sheetName val="분개장"/>
      <sheetName val="기본입력사항"/>
      <sheetName val="시실누(모) "/>
      <sheetName val="수처리사업"/>
      <sheetName val="7.5 재질별 수율"/>
      <sheetName val="기초자료"/>
      <sheetName val="감가상각"/>
      <sheetName val="101_매출액"/>
      <sheetName val="102_매출원가명세서"/>
      <sheetName val="103_제조원가명세"/>
      <sheetName val="104_정비원가명세"/>
      <sheetName val="105_공사원가명세"/>
      <sheetName val="106_용역원가명세"/>
      <sheetName val="107_감가상각비"/>
      <sheetName val="108_수선비1"/>
      <sheetName val="109_고정자산처분(집계)"/>
      <sheetName val="110_처분명세(나열)"/>
      <sheetName val="111_이자수익(수입이자)"/>
      <sheetName val="112_이자수익(유가증권이자)"/>
      <sheetName val="113_배당금수익(수입배당금)"/>
      <sheetName val="114_영업외수익"/>
      <sheetName val="115_이자비용(지급이자)"/>
      <sheetName val="116_이자비용(사채이자)"/>
      <sheetName val="117_영업외비용"/>
      <sheetName val="118_세금과공과1"/>
      <sheetName val="119_기부금"/>
      <sheetName val="120_지정기부금"/>
      <sheetName val="121_특별이익"/>
      <sheetName val="122_특별손실"/>
      <sheetName val="123_법인세등"/>
      <sheetName val="관리비배분_(2)"/>
      <sheetName val="YOEMAGUM"/>
      <sheetName val="97년추정손익계산서"/>
      <sheetName val="1997"/>
      <sheetName val="월간인력"/>
      <sheetName val="수주실적"/>
      <sheetName val="수주99"/>
      <sheetName val="수주00"/>
      <sheetName val="BACKDATA"/>
      <sheetName val="업무연락"/>
      <sheetName val="2.대외공문"/>
      <sheetName val="2.냉난방설비공사"/>
      <sheetName val="7.자동제어공사"/>
      <sheetName val="Sheet1"/>
      <sheetName val="상세(독일)"/>
      <sheetName val="Sheet13"/>
      <sheetName val="보정전"/>
      <sheetName val="시산표"/>
      <sheetName val="xxxxxx"/>
      <sheetName val="CoA_map"/>
      <sheetName val="24_보증금(전신전화가입권)"/>
      <sheetName val="사기성계산 (3)"/>
      <sheetName val="BM_NEW2"/>
      <sheetName val="신구계정대사표"/>
      <sheetName val="10K4"/>
      <sheetName val="COMBINED"/>
      <sheetName val="VALSTAT"/>
      <sheetName val="Guidance"/>
      <sheetName val="payroll"/>
      <sheetName val="그패프"/>
      <sheetName val="Sheet2"/>
      <sheetName val="초기입력(시산)"/>
      <sheetName val="대차대조표-공시형"/>
      <sheetName val="가수금대체"/>
      <sheetName val="99판매상세"/>
      <sheetName val="손익계산서"/>
      <sheetName val="의왕F사"/>
      <sheetName val="가공사"/>
      <sheetName val="배서어음명세서"/>
      <sheetName val="대차대조표"/>
      <sheetName val="고정자산원본"/>
      <sheetName val="forecasted_BS"/>
      <sheetName val="forecasted_IS"/>
      <sheetName val="Sheet3"/>
      <sheetName val="기술자료 (연수)"/>
      <sheetName val="101_매출액1"/>
      <sheetName val="102_매출원가명세서1"/>
      <sheetName val="103_제조원가명세1"/>
      <sheetName val="104_정비원가명세1"/>
      <sheetName val="105_공사원가명세1"/>
      <sheetName val="106_용역원가명세1"/>
      <sheetName val="107_감가상각비1"/>
      <sheetName val="108_수선비2"/>
      <sheetName val="109_고정자산처분(집계)1"/>
      <sheetName val="110_처분명세(나열)1"/>
      <sheetName val="111_이자수익(수입이자)1"/>
      <sheetName val="112_이자수익(유가증권이자)1"/>
      <sheetName val="113_배당금수익(수입배당금)1"/>
      <sheetName val="114_영업외수익1"/>
      <sheetName val="115_이자비용(지급이자)1"/>
      <sheetName val="116_이자비용(사채이자)1"/>
      <sheetName val="117_영업외비용1"/>
      <sheetName val="118_세금과공과2"/>
      <sheetName val="119_기부금1"/>
      <sheetName val="120_지정기부금1"/>
      <sheetName val="121_특별이익1"/>
      <sheetName val="122_특별손실1"/>
      <sheetName val="123_법인세등1"/>
      <sheetName val="관리비배분_(2)1"/>
      <sheetName val="시실누(모)_"/>
      <sheetName val="7_5_재질별_수율"/>
      <sheetName val="21_보증금(전신전화가입권)"/>
      <sheetName val="daywork-_Tham_khao"/>
      <sheetName val="Bank_charge"/>
      <sheetName val="K1-1_증감schedule"/>
      <sheetName val="101_매출액2"/>
      <sheetName val="102_매출원가명세서2"/>
      <sheetName val="103_제조원가명세2"/>
      <sheetName val="104_정비원가명세2"/>
      <sheetName val="105_공사원가명세2"/>
      <sheetName val="106_용역원가명세2"/>
      <sheetName val="107_감가상각비2"/>
      <sheetName val="108_수선비3"/>
      <sheetName val="109_고정자산처분(집계)2"/>
      <sheetName val="110_처분명세(나열)2"/>
      <sheetName val="111_이자수익(수입이자)2"/>
      <sheetName val="112_이자수익(유가증권이자)2"/>
      <sheetName val="113_배당금수익(수입배당금)2"/>
      <sheetName val="114_영업외수익2"/>
      <sheetName val="115_이자비용(지급이자)2"/>
      <sheetName val="116_이자비용(사채이자)2"/>
      <sheetName val="117_영업외비용2"/>
      <sheetName val="118_세금과공과3"/>
      <sheetName val="119_기부금2"/>
      <sheetName val="120_지정기부금2"/>
      <sheetName val="121_특별이익2"/>
      <sheetName val="122_특별손실2"/>
      <sheetName val="123_법인세등2"/>
      <sheetName val="24_보증금(전신전화가입권)1"/>
      <sheetName val="관리비배분_(2)2"/>
      <sheetName val="시실누(모)_1"/>
      <sheetName val="7_5_재질별_수율1"/>
      <sheetName val="21_보증금(전신전화가입권)1"/>
      <sheetName val="daywork-_Tham_khao1"/>
      <sheetName val="CoA_map1"/>
      <sheetName val="Bank_charge1"/>
      <sheetName val="K1-1_증감schedule1"/>
      <sheetName val="1998 P &amp; L"/>
      <sheetName val="부도어음"/>
      <sheetName val="0814_5만이하"/>
      <sheetName val="Macro3"/>
      <sheetName val="Revenue"/>
      <sheetName val="직매이관_관할마스터"/>
      <sheetName val="인건비"/>
      <sheetName val="HSA"/>
      <sheetName val="관계회사"/>
      <sheetName val="FS"/>
      <sheetName val="정산표"/>
      <sheetName val="RES"/>
      <sheetName val="예산"/>
      <sheetName val="121.특별이익_x0000__x0000_ۜ憸類ࣄ૸憸鋘࣐ఘ憸铬愍൸憸铔愍ᄘ憸鄨Ȣᄘ"/>
      <sheetName val="101_매출액3"/>
      <sheetName val="102_매출원가명세서3"/>
      <sheetName val="103_제조원가명세3"/>
      <sheetName val="104_정비원가명세3"/>
      <sheetName val="105_공사원가명세3"/>
      <sheetName val="106_용역원가명세3"/>
      <sheetName val="107_감가상각비3"/>
      <sheetName val="108_수선비4"/>
      <sheetName val="109_고정자산처분(집계)3"/>
      <sheetName val="110_처분명세(나열)3"/>
      <sheetName val="111_이자수익(수입이자)3"/>
      <sheetName val="112_이자수익(유가증권이자)3"/>
      <sheetName val="113_배당금수익(수입배당금)3"/>
      <sheetName val="114_영업외수익3"/>
      <sheetName val="115_이자비용(지급이자)3"/>
      <sheetName val="116_이자비용(사채이자)3"/>
      <sheetName val="117_영업외비용3"/>
      <sheetName val="118_세금과공과4"/>
      <sheetName val="119_기부금3"/>
      <sheetName val="120_지정기부금3"/>
      <sheetName val="121_특별이익3"/>
      <sheetName val="122_특별손실3"/>
      <sheetName val="123_법인세등3"/>
      <sheetName val="관리비배분_(2)3"/>
      <sheetName val="24_보증금(전신전화가입권)2"/>
      <sheetName val="daywork-_Tham_khao2"/>
      <sheetName val="CoA_map2"/>
      <sheetName val="시실누(모)_2"/>
      <sheetName val="7_5_재질별_수율2"/>
      <sheetName val="21_보증금(전신전화가입권)2"/>
      <sheetName val="K1-1_증감schedule2"/>
      <sheetName val="Bank_charge2"/>
      <sheetName val="사기성계산_(3)"/>
      <sheetName val="기술자료_(연수)"/>
      <sheetName val="현황요약"/>
      <sheetName val="공량예산"/>
      <sheetName val="9-1차이내역."/>
      <sheetName val="2.주요계수총괄"/>
      <sheetName val="diff_temp"/>
      <sheetName val="Balance sheet"/>
      <sheetName val="외화"/>
      <sheetName val="자금동향"/>
      <sheetName val="MIJIBI"/>
      <sheetName val="Miser-P "/>
      <sheetName val="tsuga"/>
      <sheetName val="DBL LPG시험"/>
      <sheetName val="compare2"/>
      <sheetName val="Code"/>
      <sheetName val="REINF."/>
      <sheetName val="SKETCH"/>
      <sheetName val="LOADS"/>
      <sheetName val="213"/>
      <sheetName val="PLarp"/>
      <sheetName val="가격동향"/>
      <sheetName val="CAP"/>
      <sheetName val="생산직"/>
      <sheetName val="관리대장(2001장비)"/>
      <sheetName val="Ⅱ1-0타"/>
      <sheetName val="특수거래"/>
      <sheetName val="조립개별공수"/>
      <sheetName val="월별자료"/>
      <sheetName val="전체"/>
      <sheetName val="10월_vs_12월_채권잔액"/>
      <sheetName val="7 (2)"/>
      <sheetName val="TT 매입율"/>
    </sheetNames>
    <sheetDataSet>
      <sheetData sheetId="0">
        <row r="2">
          <cell r="A2" t="str">
            <v>배서어음명세서</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
          <cell r="A2" t="str">
            <v>배서어음명세서</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ow r="2">
          <cell r="A2" t="str">
            <v>배서어음명세서</v>
          </cell>
        </row>
      </sheetData>
      <sheetData sheetId="244"/>
      <sheetData sheetId="245"/>
      <sheetData sheetId="246">
        <row r="2">
          <cell r="A2" t="str">
            <v>배서어음명세서</v>
          </cell>
        </row>
      </sheetData>
      <sheetData sheetId="247"/>
      <sheetData sheetId="248"/>
      <sheetData sheetId="249">
        <row r="2">
          <cell r="A2" t="str">
            <v>배서어음명세서</v>
          </cell>
        </row>
      </sheetData>
      <sheetData sheetId="250"/>
      <sheetData sheetId="251">
        <row r="2">
          <cell r="A2" t="str">
            <v>배서어음명세서</v>
          </cell>
        </row>
      </sheetData>
      <sheetData sheetId="252"/>
      <sheetData sheetId="253"/>
      <sheetData sheetId="254">
        <row r="2">
          <cell r="A2" t="str">
            <v>배서어음명세서</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s LFY+"/>
      <sheetName val="HDI implied"/>
      <sheetName val="200406M02 (4)"/>
      <sheetName val="118.세금과공과"/>
      <sheetName val="전체실적"/>
      <sheetName val="효율계획(당월)"/>
      <sheetName val="Sens"/>
      <sheetName val="시설이용권명세서"/>
      <sheetName val="인수현황표020930"/>
      <sheetName val="#REF"/>
      <sheetName val="ST"/>
      <sheetName val="T6-6(2)"/>
      <sheetName val="TABLES"/>
    </sheetNames>
    <sheetDataSet>
      <sheetData sheetId="0" refreshError="1">
        <row r="1">
          <cell r="A1" t="str">
            <v>Future Multiples of Comparables Companies</v>
          </cell>
        </row>
        <row r="8">
          <cell r="F8" t="str">
            <v>Market Cap as a multiple of</v>
          </cell>
        </row>
        <row r="9">
          <cell r="C9" t="str">
            <v>Equity</v>
          </cell>
          <cell r="D9" t="str">
            <v>Market</v>
          </cell>
          <cell r="F9" t="str">
            <v>Sales</v>
          </cell>
        </row>
        <row r="10">
          <cell r="A10" t="str">
            <v>Company</v>
          </cell>
          <cell r="C10" t="str">
            <v>Value</v>
          </cell>
          <cell r="D10" t="str">
            <v>Cap</v>
          </cell>
          <cell r="F10">
            <v>1995</v>
          </cell>
          <cell r="G10">
            <v>1996</v>
          </cell>
          <cell r="I10">
            <v>1995</v>
          </cell>
          <cell r="J10">
            <v>1996</v>
          </cell>
          <cell r="L10">
            <v>1995</v>
          </cell>
          <cell r="M10">
            <v>1996</v>
          </cell>
        </row>
        <row r="12">
          <cell r="A12" t="str">
            <v>Arctco Inc. (1)</v>
          </cell>
          <cell r="C12">
            <v>381.82099999999997</v>
          </cell>
          <cell r="D12">
            <v>342.33899999999994</v>
          </cell>
          <cell r="F12">
            <v>0.81094929242489544</v>
          </cell>
          <cell r="G12">
            <v>0.70517315250438739</v>
          </cell>
          <cell r="I12">
            <v>9.2903199544085293</v>
          </cell>
          <cell r="J12">
            <v>7.1844491080797468</v>
          </cell>
          <cell r="L12">
            <v>11.061391321205852</v>
          </cell>
          <cell r="M12">
            <v>8.199736526946106</v>
          </cell>
        </row>
        <row r="13">
          <cell r="A13" t="str">
            <v>Brunswick Corp.</v>
          </cell>
          <cell r="C13">
            <v>1939.6867500000001</v>
          </cell>
          <cell r="D13">
            <v>2052.3867500000001</v>
          </cell>
          <cell r="F13">
            <v>0.67539382321969199</v>
          </cell>
          <cell r="G13">
            <v>0.61763068010833588</v>
          </cell>
          <cell r="I13">
            <v>5.3239604409857328</v>
          </cell>
          <cell r="J13">
            <v>4.7290017281105996</v>
          </cell>
          <cell r="L13">
            <v>7.7889440227703988</v>
          </cell>
          <cell r="M13">
            <v>6.6420283171521035</v>
          </cell>
        </row>
        <row r="15">
          <cell r="A15" t="str">
            <v>Coleman Co. Inc.</v>
          </cell>
          <cell r="C15">
            <v>880.37400000000002</v>
          </cell>
          <cell r="D15">
            <v>1175.6590000000001</v>
          </cell>
          <cell r="F15">
            <v>1.2925010993843449</v>
          </cell>
          <cell r="G15">
            <v>1.141194913609008</v>
          </cell>
          <cell r="I15">
            <v>9.1490972762645928</v>
          </cell>
          <cell r="J15">
            <v>8.0690391214824988</v>
          </cell>
          <cell r="L15">
            <v>11.250325358851676</v>
          </cell>
          <cell r="M15">
            <v>9.6603040262941668</v>
          </cell>
        </row>
        <row r="16">
          <cell r="A16" t="str">
            <v>Harley-Davidson Inc.</v>
          </cell>
          <cell r="C16">
            <v>2037.5915</v>
          </cell>
          <cell r="D16">
            <v>2024.7075</v>
          </cell>
          <cell r="F16">
            <v>1.1381999676198571</v>
          </cell>
          <cell r="G16">
            <v>1.0149891693782906</v>
          </cell>
          <cell r="I16">
            <v>9.0443235878766224</v>
          </cell>
          <cell r="J16">
            <v>7.7088251195516424</v>
          </cell>
          <cell r="L16">
            <v>11.133024496192229</v>
          </cell>
          <cell r="M16">
            <v>9.3889463384775187</v>
          </cell>
        </row>
        <row r="17">
          <cell r="A17" t="str">
            <v>Outboard Marine Corp. (2)</v>
          </cell>
          <cell r="C17">
            <v>407.5</v>
          </cell>
          <cell r="D17">
            <v>610.9</v>
          </cell>
          <cell r="F17">
            <v>0.50131298211061881</v>
          </cell>
          <cell r="G17">
            <v>0.45825519465906533</v>
          </cell>
          <cell r="I17">
            <v>4.1027535258562793</v>
          </cell>
          <cell r="J17">
            <v>3.2356991525423724</v>
          </cell>
          <cell r="L17">
            <v>6.3044375644994837</v>
          </cell>
          <cell r="M17">
            <v>4.8561208267090619</v>
          </cell>
        </row>
        <row r="18">
          <cell r="A18" t="str">
            <v>Polaris Inds Inc.</v>
          </cell>
          <cell r="C18">
            <v>489.55500000000001</v>
          </cell>
          <cell r="D18">
            <v>471.42500000000001</v>
          </cell>
          <cell r="F18">
            <v>0.4400691900691901</v>
          </cell>
          <cell r="G18">
            <v>0.40592110531432246</v>
          </cell>
          <cell r="I18">
            <v>3.7926387771520513</v>
          </cell>
          <cell r="J18">
            <v>3.0978525148181735</v>
          </cell>
          <cell r="L18">
            <v>4.75226814516129</v>
          </cell>
          <cell r="M18">
            <v>3.8935644790961197</v>
          </cell>
        </row>
        <row r="19">
          <cell r="A19" t="str">
            <v>Tiffany &amp; Co. (3)</v>
          </cell>
          <cell r="C19">
            <v>755.80799999999999</v>
          </cell>
          <cell r="D19">
            <v>882.64800000000002</v>
          </cell>
          <cell r="F19">
            <v>1.1172759493670887</v>
          </cell>
          <cell r="G19">
            <v>0.99734237288135597</v>
          </cell>
          <cell r="I19">
            <v>9.0167330677290831</v>
          </cell>
          <cell r="J19">
            <v>7.9499932447646922</v>
          </cell>
          <cell r="L19">
            <v>11.062138112545432</v>
          </cell>
          <cell r="M19">
            <v>9.4984987893462467</v>
          </cell>
        </row>
        <row r="22">
          <cell r="D22" t="str">
            <v>Maximum</v>
          </cell>
          <cell r="F22">
            <v>1.2925010993843449</v>
          </cell>
          <cell r="G22">
            <v>1.141194913609008</v>
          </cell>
          <cell r="I22">
            <v>9.2903199544085293</v>
          </cell>
          <cell r="J22">
            <v>8.0690391214824988</v>
          </cell>
          <cell r="L22">
            <v>11.250325358851676</v>
          </cell>
          <cell r="M22">
            <v>9.6603040262941668</v>
          </cell>
        </row>
        <row r="23">
          <cell r="D23" t="str">
            <v>Mean</v>
          </cell>
          <cell r="F23">
            <v>0.88648404750314369</v>
          </cell>
          <cell r="G23">
            <v>0.78620465612304602</v>
          </cell>
          <cell r="I23">
            <v>7.2273720540864694</v>
          </cell>
          <cell r="J23">
            <v>6.0369976855846028</v>
          </cell>
          <cell r="L23">
            <v>9.1181159078263203</v>
          </cell>
          <cell r="M23">
            <v>7.4168148066196871</v>
          </cell>
        </row>
        <row r="24">
          <cell r="D24" t="str">
            <v>Median</v>
          </cell>
          <cell r="F24">
            <v>0.96355968412717874</v>
          </cell>
          <cell r="G24">
            <v>0.82715190651699499</v>
          </cell>
          <cell r="I24">
            <v>8.5579414350739782</v>
          </cell>
          <cell r="J24">
            <v>6.7527853017034243</v>
          </cell>
          <cell r="L24">
            <v>10.326894781295026</v>
          </cell>
          <cell r="M24">
            <v>7.6975278379411378</v>
          </cell>
        </row>
        <row r="25">
          <cell r="D25" t="str">
            <v>Minimum</v>
          </cell>
          <cell r="F25">
            <v>0.4400691900691901</v>
          </cell>
          <cell r="G25">
            <v>0.40592110531432246</v>
          </cell>
          <cell r="I25">
            <v>3.7926387771520513</v>
          </cell>
          <cell r="J25">
            <v>3.0978525148181735</v>
          </cell>
          <cell r="L25">
            <v>4.75226814516129</v>
          </cell>
          <cell r="M25">
            <v>3.8935644790961197</v>
          </cell>
        </row>
        <row r="32">
          <cell r="A32" t="str">
            <v>(1) LFY+1 ends 3/97</v>
          </cell>
        </row>
      </sheetData>
      <sheetData sheetId="1" refreshError="1">
        <row r="1">
          <cell r="A1" t="str">
            <v>Implied Enterprise Value  based on Harley-Davidson multiples</v>
          </cell>
          <cell r="M1" t="str">
            <v>Conservative case</v>
          </cell>
        </row>
        <row r="4">
          <cell r="B4" t="str">
            <v>Juliet Financial Data (Lit. mm)</v>
          </cell>
        </row>
        <row r="5">
          <cell r="C5">
            <v>34669</v>
          </cell>
          <cell r="D5">
            <v>35034</v>
          </cell>
          <cell r="E5">
            <v>35400</v>
          </cell>
          <cell r="G5">
            <v>34669</v>
          </cell>
          <cell r="I5">
            <v>35034</v>
          </cell>
          <cell r="K5">
            <v>35400</v>
          </cell>
        </row>
        <row r="6">
          <cell r="G6" t="str">
            <v>Low</v>
          </cell>
          <cell r="H6" t="str">
            <v>High</v>
          </cell>
          <cell r="I6" t="str">
            <v>Low</v>
          </cell>
          <cell r="J6" t="str">
            <v>High</v>
          </cell>
          <cell r="K6" t="str">
            <v xml:space="preserve">Low </v>
          </cell>
          <cell r="L6" t="str">
            <v>High</v>
          </cell>
        </row>
        <row r="7">
          <cell r="B7" t="str">
            <v>Sales</v>
          </cell>
          <cell r="C7">
            <v>204143.05299999996</v>
          </cell>
          <cell r="D7">
            <v>288680.05161849223</v>
          </cell>
          <cell r="E7">
            <v>364177.89500000002</v>
          </cell>
          <cell r="G7">
            <v>1.0452744721091507</v>
          </cell>
          <cell r="H7">
            <v>1.3065930901364382</v>
          </cell>
          <cell r="I7">
            <v>0.91055997409588574</v>
          </cell>
          <cell r="J7">
            <v>1.1381999676198571</v>
          </cell>
          <cell r="K7">
            <v>0.81199133550263258</v>
          </cell>
          <cell r="L7">
            <v>1.0149891693782906</v>
          </cell>
          <cell r="N7">
            <v>0.8</v>
          </cell>
        </row>
        <row r="8">
          <cell r="B8" t="str">
            <v>EBITDA</v>
          </cell>
          <cell r="C8">
            <v>36893.052999999956</v>
          </cell>
          <cell r="D8">
            <v>67945.540874085127</v>
          </cell>
          <cell r="E8">
            <v>78033.467209047405</v>
          </cell>
          <cell r="G8">
            <v>8.1703836267864478</v>
          </cell>
          <cell r="H8">
            <v>10.212979533483059</v>
          </cell>
          <cell r="I8">
            <v>7.2354588703012981</v>
          </cell>
          <cell r="J8">
            <v>9.0443235878766224</v>
          </cell>
          <cell r="K8">
            <v>6.1670600956413146</v>
          </cell>
          <cell r="L8">
            <v>7.7088251195516424</v>
          </cell>
        </row>
        <row r="9">
          <cell r="B9" t="str">
            <v>EBIT</v>
          </cell>
          <cell r="C9">
            <v>31695.052999999956</v>
          </cell>
          <cell r="D9">
            <v>61919.540874085127</v>
          </cell>
          <cell r="E9">
            <v>66725.567209047411</v>
          </cell>
          <cell r="G9">
            <v>10.053210402540127</v>
          </cell>
          <cell r="H9">
            <v>12.566513003175158</v>
          </cell>
          <cell r="I9">
            <v>8.9064195969537838</v>
          </cell>
          <cell r="J9">
            <v>11.133024496192229</v>
          </cell>
          <cell r="K9">
            <v>7.5111570707820157</v>
          </cell>
          <cell r="L9">
            <v>9.3889463384775187</v>
          </cell>
        </row>
        <row r="10">
          <cell r="B10" t="str">
            <v>Net Income</v>
          </cell>
          <cell r="C10">
            <v>12781.465439999978</v>
          </cell>
          <cell r="D10">
            <v>23579.299619560861</v>
          </cell>
          <cell r="E10">
            <v>23932.604008393057</v>
          </cell>
          <cell r="G10">
            <v>15.560840877704464</v>
          </cell>
          <cell r="H10">
            <v>19.451051097130581</v>
          </cell>
          <cell r="I10">
            <v>14.927410256410255</v>
          </cell>
          <cell r="J10">
            <v>18.659262820512819</v>
          </cell>
          <cell r="K10">
            <v>12.524573184786785</v>
          </cell>
          <cell r="L10">
            <v>15.655716480983481</v>
          </cell>
        </row>
        <row r="12">
          <cell r="D12" t="str">
            <v>Implied Enterprise Value (Lit. mm)</v>
          </cell>
        </row>
        <row r="13">
          <cell r="D13">
            <v>34669</v>
          </cell>
          <cell r="F13">
            <v>35034</v>
          </cell>
          <cell r="H13">
            <v>35400</v>
          </cell>
        </row>
        <row r="14">
          <cell r="D14" t="str">
            <v>Low</v>
          </cell>
          <cell r="E14" t="str">
            <v>High</v>
          </cell>
          <cell r="F14" t="str">
            <v>Low</v>
          </cell>
          <cell r="G14" t="str">
            <v>High</v>
          </cell>
          <cell r="H14" t="str">
            <v xml:space="preserve">Low </v>
          </cell>
          <cell r="I14" t="str">
            <v>High</v>
          </cell>
        </row>
        <row r="15">
          <cell r="D15">
            <v>213385.52195932533</v>
          </cell>
          <cell r="E15">
            <v>266731.90244915662</v>
          </cell>
          <cell r="F15">
            <v>262860.50032373326</v>
          </cell>
          <cell r="G15">
            <v>328575.62540466653</v>
          </cell>
          <cell r="H15">
            <v>295709.29532158753</v>
          </cell>
          <cell r="I15">
            <v>369636.61915198434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율"/>
      <sheetName val="W-현원가"/>
      <sheetName val="COVER"/>
      <sheetName val="ext"/>
      <sheetName val="ext (2)"/>
      <sheetName val="int"/>
      <sheetName val="비용"/>
      <sheetName val="PER-PLAN"/>
      <sheetName val="PRE-비용"/>
      <sheetName val="COVER1"/>
      <sheetName val="표지"/>
      <sheetName val="GRAPH"/>
      <sheetName val="승인현황"/>
      <sheetName val="불합격"/>
      <sheetName val="지연사유"/>
      <sheetName val="TOTAL LIST"/>
      <sheetName val="검토중"/>
      <sheetName val="미승인승인계획"/>
      <sheetName val="주요미승인2"/>
      <sheetName val="2.2-1.제품개발기간 측면 (2)"/>
      <sheetName val="start up"/>
      <sheetName val="Sheet3"/>
      <sheetName val="1st"/>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PL"/>
      <sheetName val="분류표지"/>
      <sheetName val="요약BS"/>
      <sheetName val="BS추정근거"/>
      <sheetName val="시산표"/>
      <sheetName val="성화"/>
      <sheetName val="만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SaleHC"/>
      <sheetName val="Sheet3"/>
    </sheetNames>
    <sheetDataSet>
      <sheetData sheetId="0" refreshError="1">
        <row r="87">
          <cell r="C87" t="str">
            <v>SL 443</v>
          </cell>
          <cell r="D87">
            <v>75000</v>
          </cell>
        </row>
        <row r="88">
          <cell r="C88" t="str">
            <v>SL 433</v>
          </cell>
          <cell r="D88">
            <v>67000</v>
          </cell>
        </row>
        <row r="89">
          <cell r="C89" t="str">
            <v>SL 435</v>
          </cell>
          <cell r="D89">
            <v>0</v>
          </cell>
        </row>
        <row r="90">
          <cell r="C90" t="str">
            <v>SL 447</v>
          </cell>
          <cell r="D90">
            <v>86500</v>
          </cell>
        </row>
        <row r="91">
          <cell r="C91" t="str">
            <v>SL 643</v>
          </cell>
          <cell r="D91">
            <v>10000</v>
          </cell>
        </row>
        <row r="92">
          <cell r="C92" t="str">
            <v>SL 633</v>
          </cell>
          <cell r="D92">
            <v>11000</v>
          </cell>
        </row>
        <row r="93">
          <cell r="C93" t="str">
            <v>SL 635</v>
          </cell>
          <cell r="D93">
            <v>0</v>
          </cell>
        </row>
        <row r="94">
          <cell r="C94" t="str">
            <v>SL 642</v>
          </cell>
          <cell r="D94">
            <v>0</v>
          </cell>
        </row>
        <row r="95">
          <cell r="C95" t="str">
            <v>SL 647</v>
          </cell>
          <cell r="D95">
            <v>0</v>
          </cell>
        </row>
        <row r="96">
          <cell r="C96" t="str">
            <v>SL 648</v>
          </cell>
          <cell r="D96">
            <v>0</v>
          </cell>
        </row>
        <row r="97">
          <cell r="C97" t="str">
            <v>SL 659</v>
          </cell>
          <cell r="D97">
            <v>0</v>
          </cell>
        </row>
        <row r="98">
          <cell r="C98" t="str">
            <v xml:space="preserve">SL  SILK </v>
          </cell>
          <cell r="D98">
            <v>8000</v>
          </cell>
        </row>
        <row r="99">
          <cell r="C99" t="str">
            <v>SL 833</v>
          </cell>
        </row>
        <row r="100">
          <cell r="C100" t="str">
            <v>SL 434</v>
          </cell>
          <cell r="D100">
            <v>0</v>
          </cell>
        </row>
        <row r="101">
          <cell r="C101" t="str">
            <v>SL 459</v>
          </cell>
        </row>
        <row r="102">
          <cell r="C102" t="str">
            <v>Can - C</v>
          </cell>
          <cell r="D102">
            <v>6000</v>
          </cell>
        </row>
        <row r="103">
          <cell r="C103" t="str">
            <v>Can - P</v>
          </cell>
          <cell r="D103">
            <v>6000</v>
          </cell>
        </row>
        <row r="104">
          <cell r="C104" t="str">
            <v>GAL 443</v>
          </cell>
          <cell r="D104">
            <v>4000</v>
          </cell>
        </row>
        <row r="105">
          <cell r="C105" t="str">
            <v>GAL 433</v>
          </cell>
          <cell r="D105">
            <v>60000</v>
          </cell>
        </row>
        <row r="106">
          <cell r="C106" t="str">
            <v>GAL 447</v>
          </cell>
          <cell r="D106">
            <v>55000</v>
          </cell>
        </row>
        <row r="107">
          <cell r="C107" t="str">
            <v>GAL 434</v>
          </cell>
          <cell r="D107">
            <v>0</v>
          </cell>
        </row>
        <row r="108">
          <cell r="C108" t="str">
            <v>GAL 643</v>
          </cell>
        </row>
        <row r="109">
          <cell r="C109" t="str">
            <v>GAL 648</v>
          </cell>
          <cell r="D109">
            <v>0</v>
          </cell>
        </row>
        <row r="110">
          <cell r="C110" t="str">
            <v>GAL 633</v>
          </cell>
          <cell r="D110">
            <v>32000</v>
          </cell>
        </row>
        <row r="111">
          <cell r="C111" t="str">
            <v>GAL 635</v>
          </cell>
          <cell r="D111">
            <v>0</v>
          </cell>
        </row>
        <row r="112">
          <cell r="C112" t="str">
            <v>GAL 647</v>
          </cell>
          <cell r="D112">
            <v>46500</v>
          </cell>
        </row>
        <row r="113">
          <cell r="C113" t="str">
            <v>GAL 659</v>
          </cell>
          <cell r="D113">
            <v>0</v>
          </cell>
        </row>
      </sheetData>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원가"/>
      <sheetName val="대차대조표"/>
      <sheetName val="추정손익"/>
      <sheetName val="97년추정손익계산서"/>
    </sheetNames>
    <sheetDataSet>
      <sheetData sheetId="0"/>
      <sheetData sheetId="1"/>
      <sheetData sheetId="2"/>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요약PL"/>
      <sheetName val="시산표"/>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G BaseCases for  ISMBC"/>
      <sheetName val="#REF"/>
      <sheetName val="SKTELINVENTORY"/>
      <sheetName val="기준정보"/>
      <sheetName val="SK Group Asset"/>
      <sheetName val="Other Company Acquisition PIVO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율"/>
      <sheetName val="쌍용정산미수금"/>
      <sheetName val="미수수익"/>
      <sheetName val="양수도"/>
      <sheetName val="사채상환채무"/>
      <sheetName val="단퇴예치금"/>
      <sheetName val="외상매입금"/>
      <sheetName val="단기차입금"/>
      <sheetName val="외화단기차입금"/>
      <sheetName val="외화미지급금"/>
      <sheetName val="미지급비용2"/>
      <sheetName val="미지급비용"/>
      <sheetName val="유동성"/>
      <sheetName val="사채"/>
      <sheetName val="장기차입금"/>
      <sheetName val="외화장기차입금"/>
    </sheetNames>
    <sheetDataSet>
      <sheetData sheetId="0">
        <row r="8">
          <cell r="C8">
            <v>1207.8</v>
          </cell>
        </row>
        <row r="11">
          <cell r="C11">
            <v>1272.52806983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T"/>
      <sheetName val="Unix-초안"/>
      <sheetName val="Unix-price"/>
      <sheetName val="unix-단가표"/>
      <sheetName val="unix-factor"/>
      <sheetName val="서버별 백업"/>
      <sheetName val="운영 비용(Infra)-원가"/>
    </sheetNames>
    <sheetDataSet>
      <sheetData sheetId="0"/>
      <sheetData sheetId="1"/>
      <sheetData sheetId="2"/>
      <sheetData sheetId="3"/>
      <sheetData sheetId="4">
        <row r="3">
          <cell r="C3">
            <v>1</v>
          </cell>
        </row>
      </sheetData>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자유가증권총괄표"/>
      <sheetName val="FZE지분법"/>
      <sheetName val="GMBH지분법"/>
      <sheetName val="제조원가"/>
      <sheetName val="대구은행"/>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단가"/>
      <sheetName val="Sheet2"/>
      <sheetName val="요약(수신자료)"/>
      <sheetName val="AD(수신자료)"/>
      <sheetName val="DS"/>
      <sheetName val="DS (2)(수신자료)"/>
      <sheetName val="NW(수신자료)"/>
      <sheetName val="ADM상세"/>
      <sheetName val="DS상세 (2)"/>
      <sheetName val="NW상세"/>
      <sheetName val="기준정보"/>
      <sheetName val="#REF"/>
      <sheetName val="NT운영단가표"/>
    </sheetNames>
    <sheetDataSet>
      <sheetData sheetId="0"/>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1)"/>
      <sheetName val="흥행원가"/>
      <sheetName val="매출원가"/>
      <sheetName val="원가"/>
      <sheetName val="객실판매현황"/>
      <sheetName val="1"/>
      <sheetName val="KTR판매"/>
      <sheetName val="KTR판매 (2)"/>
    </sheetNames>
    <sheetDataSet>
      <sheetData sheetId="0"/>
      <sheetData sheetId="1"/>
      <sheetData sheetId="2"/>
      <sheetData sheetId="3"/>
      <sheetData sheetId="4"/>
      <sheetData sheetId="5"/>
      <sheetData sheetId="6"/>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정산표"/>
      <sheetName val="Cost현황 (Service별분류)"/>
    </sheetNames>
    <sheetDataSet>
      <sheetData sheetId="0" refreshError="1"/>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고객사별 건수,SEM"/>
      <sheetName val="0.factor"/>
      <sheetName val="1.usage"/>
      <sheetName val="2.Unit cost"/>
      <sheetName val="3.Unit price단가표"/>
      <sheetName val="4.서버별 가격"/>
      <sheetName val="SC 조사 (종합)-보정치 반영 후 SEM"/>
      <sheetName val="2003"/>
    </sheetNames>
    <sheetDataSet>
      <sheetData sheetId="0"/>
      <sheetData sheetId="1"/>
      <sheetData sheetId="2"/>
      <sheetData sheetId="3"/>
      <sheetData sheetId="4">
        <row r="5">
          <cell r="K5">
            <v>26338.398908436797</v>
          </cell>
        </row>
      </sheetData>
      <sheetData sheetId="5"/>
      <sheetData sheetId="6"/>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고객사별 건수-SEM"/>
      <sheetName val="0.factor"/>
      <sheetName val="1.usage"/>
      <sheetName val="2.Unit 단가표"/>
      <sheetName val="3.Unit price"/>
      <sheetName val="4.서버별 가격"/>
      <sheetName val="SC 조사 (종합)-보정치 반영 후 SEM"/>
      <sheetName val="Labor Amount"/>
      <sheetName val="3.Unit price단가표"/>
    </sheetNames>
    <sheetDataSet>
      <sheetData sheetId="0"/>
      <sheetData sheetId="1"/>
      <sheetData sheetId="2"/>
      <sheetData sheetId="3"/>
      <sheetData sheetId="4">
        <row r="5">
          <cell r="K5">
            <v>19727.804387551201</v>
          </cell>
        </row>
      </sheetData>
      <sheetData sheetId="5"/>
      <sheetData sheetId="6"/>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ix"/>
      <sheetName val="Unix단가표"/>
      <sheetName val="NT운영단가표"/>
      <sheetName val="NT"/>
      <sheetName val="3.Unit price단가표"/>
      <sheetName val="3.Unit pric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요약표"/>
      <sheetName val="DS-원안"/>
      <sheetName val="NW-원안"/>
      <sheetName val="PC-최종"/>
      <sheetName val="Port"/>
      <sheetName val="전원설비"/>
      <sheetName val="공사비"/>
      <sheetName val="OA교육비"/>
      <sheetName val="DS_2Q"/>
      <sheetName val="Unix단가표"/>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지1"/>
      <sheetName val="비품2"/>
      <sheetName val="집기비품"/>
      <sheetName val="차량(구)"/>
      <sheetName val="기계(구)"/>
      <sheetName val="Sheet1"/>
      <sheetName val="X3"/>
    </sheetNames>
    <sheetDataSet>
      <sheetData sheetId="0"/>
      <sheetData sheetId="1"/>
      <sheetData sheetId="2"/>
      <sheetData sheetId="3">
        <row r="1">
          <cell r="B1" t="str">
            <v xml:space="preserve"> 회 사 명 : 서울종묘</v>
          </cell>
          <cell r="F1" t="str">
            <v>1997 년  12 월  31 일 현재</v>
          </cell>
          <cell r="U1" t="str">
            <v>단 위 :  원</v>
          </cell>
          <cell r="V1" t="str">
            <v xml:space="preserve"> </v>
          </cell>
        </row>
        <row r="2">
          <cell r="B2" t="str">
            <v>취득일자</v>
          </cell>
          <cell r="C2" t="str">
            <v>자산의명칭</v>
          </cell>
          <cell r="D2" t="str">
            <v>수량</v>
          </cell>
          <cell r="E2" t="str">
            <v>취득  가액</v>
          </cell>
          <cell r="F2" t="str">
            <v>당기증감액</v>
          </cell>
          <cell r="G2" t="str">
            <v>장부  가액</v>
          </cell>
          <cell r="H2" t="str">
            <v>내 용</v>
          </cell>
          <cell r="I2" t="str">
            <v>상각률</v>
          </cell>
          <cell r="J2" t="str">
            <v>90</v>
          </cell>
          <cell r="K2" t="str">
            <v>91</v>
          </cell>
          <cell r="L2" t="str">
            <v>92</v>
          </cell>
          <cell r="M2" t="str">
            <v>93</v>
          </cell>
          <cell r="N2" t="str">
            <v>94</v>
          </cell>
          <cell r="O2" t="str">
            <v>95</v>
          </cell>
          <cell r="P2" t="str">
            <v>96</v>
          </cell>
          <cell r="Q2" t="str">
            <v>97</v>
          </cell>
          <cell r="T2" t="str">
            <v>감가상각</v>
          </cell>
          <cell r="U2" t="str">
            <v>당기말잔액</v>
          </cell>
          <cell r="V2" t="str">
            <v>당기 상각</v>
          </cell>
          <cell r="W2" t="str">
            <v>당기말잔액</v>
          </cell>
        </row>
        <row r="3">
          <cell r="D3" t="str">
            <v xml:space="preserve"> </v>
          </cell>
          <cell r="H3" t="str">
            <v>년 수</v>
          </cell>
          <cell r="I3" t="str">
            <v xml:space="preserve"> </v>
          </cell>
          <cell r="T3" t="str">
            <v>충 당 금</v>
          </cell>
        </row>
      </sheetData>
      <sheetData sheetId="4"/>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항목별"/>
      <sheetName val="요약"/>
      <sheetName val="요약1"/>
      <sheetName val="9495매손"/>
      <sheetName val="9495매손 (2)"/>
      <sheetName val="9345매손"/>
      <sheetName val="표지"/>
      <sheetName val="Ⅰ편성방향"/>
      <sheetName val="Ⅱ99년"/>
      <sheetName val="99분석"/>
      <sheetName val="Ⅱ계정"/>
      <sheetName val="Ⅱ부서별계정"/>
      <sheetName val="Ⅱ부서별계정 (2)"/>
      <sheetName val="Ⅱ부서별계정 (3)"/>
      <sheetName val="Ⅲ세부"/>
      <sheetName val="★첨부(경비비목별실적)★"/>
      <sheetName val="★첨부(부서별)★"/>
      <sheetName val="기술료"/>
      <sheetName val="일반용역"/>
      <sheetName val="해외출장"/>
      <sheetName val="보험료"/>
      <sheetName val="Sheet2"/>
      <sheetName val="Sheet3"/>
      <sheetName val="Sheet4"/>
      <sheetName val="Sheet5"/>
      <sheetName val="Sheet6"/>
      <sheetName val="SET"/>
      <sheetName val="INDIRECT OEM"/>
      <sheetName val="특성DB"/>
      <sheetName val="Ⅰ요약"/>
      <sheetName val="Ⅱ01증감분석"/>
      <sheetName val="1. 5월계정별총실적"/>
      <sheetName val="2. 5월주요계정별실적"/>
      <sheetName val="팀별비상대책(案)-Ⅰ.요약"/>
      <sheetName val="Ⅱ.주요항목별-복리후생"/>
      <sheetName val="정책성"/>
      <sheetName val="일반운영"/>
      <sheetName val="관리불능"/>
      <sheetName val="일반비(연구소)"/>
      <sheetName val="주요비목"/>
      <sheetName val="경상연구비"/>
      <sheetName val="여비기준"/>
      <sheetName val="여비TABLE"/>
      <sheetName val="과제 진행 현황 정리"/>
      <sheetName val="참석자 List"/>
      <sheetName val="ARs"/>
      <sheetName val="양식"/>
      <sheetName val="2003개인별과제계획"/>
      <sheetName val="잠재프로젝트 입력 1 "/>
      <sheetName val="SSPLC대상3과제"/>
      <sheetName val="수정내역"/>
      <sheetName val="Total"/>
      <sheetName val="GR&amp;A"/>
      <sheetName val="Materials"/>
      <sheetName val="공수 방산원가 양식"/>
      <sheetName val="공수"/>
      <sheetName val="공수 raw data"/>
      <sheetName val="임률"/>
      <sheetName val="ODC"/>
      <sheetName val="ODC내역"/>
      <sheetName val="NFLIR_BOM"/>
      <sheetName val="NFLIR_FT"/>
      <sheetName val="국산화율"/>
      <sheetName val="국산화율 (2)"/>
      <sheetName val="ILS_시험장비 개발비용"/>
      <sheetName val="ILS_시험장비 개발 공수_재료비_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월대비"/>
      <sheetName val="전체실적"/>
      <sheetName val="목표대비"/>
      <sheetName val="당월.누계"/>
      <sheetName val="사업소별"/>
      <sheetName val="효율계획(당월)"/>
      <sheetName val="W-현원가"/>
    </sheetNames>
    <sheetDataSet>
      <sheetData sheetId="0"/>
      <sheetData sheetId="1"/>
      <sheetData sheetId="2"/>
      <sheetData sheetId="3"/>
      <sheetData sheetId="4"/>
      <sheetData sheetId="5"/>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표지"/>
      <sheetName val="담보요약1"/>
      <sheetName val="의견,산출근거"/>
      <sheetName val="가격자료"/>
      <sheetName val="입지조건"/>
      <sheetName val="토지상황"/>
      <sheetName val="주위환경"/>
      <sheetName val="건물구조"/>
      <sheetName val="이용상태"/>
      <sheetName val="변동률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 지가변동률</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판매46"/>
      <sheetName val="Sheet2"/>
      <sheetName val="Sheet1"/>
      <sheetName val="주간"/>
      <sheetName val="laroux"/>
      <sheetName val="cover"/>
      <sheetName val="총괄"/>
      <sheetName val="GA"/>
      <sheetName val="Asset98-CAK"/>
      <sheetName val="외화금융(97-03)"/>
      <sheetName val="당좌"/>
      <sheetName val="민감도"/>
      <sheetName val="FAB별"/>
      <sheetName val="총괄표"/>
      <sheetName val="TG9504"/>
      <sheetName val="카드키식수내역"/>
      <sheetName val="comps LFY+"/>
      <sheetName val="HDI implied"/>
      <sheetName val="Inputs"/>
      <sheetName val="AcqIS"/>
      <sheetName val="AcqBSCF"/>
      <sheetName val="97년추정손익계산서"/>
      <sheetName val="XREF"/>
      <sheetName val="절방"/>
      <sheetName val="일별1"/>
      <sheetName val="수입"/>
      <sheetName val="TOEIC기준점수"/>
      <sheetName val="SEV"/>
      <sheetName val="CAUDIT"/>
      <sheetName val="#REF"/>
      <sheetName val="45,46"/>
      <sheetName val="회사정보"/>
      <sheetName val="정산표"/>
      <sheetName val="7 (2)"/>
      <sheetName val="비율"/>
      <sheetName val="적용환율"/>
      <sheetName val="Asset9809CAK"/>
      <sheetName val="노무비"/>
      <sheetName val="수표현황"/>
      <sheetName val="RATE"/>
      <sheetName val="단가"/>
      <sheetName val="재료율"/>
      <sheetName val="산출기준(파견전산실)"/>
      <sheetName val="명단"/>
      <sheetName val="수금 "/>
      <sheetName val="연봉"/>
      <sheetName val="보험"/>
      <sheetName val="code"/>
      <sheetName val="현재"/>
      <sheetName val="comps_LFY+"/>
      <sheetName val="HDI_implied"/>
      <sheetName val="현지법인 사업계획(총괄)"/>
      <sheetName val="일일(2월,현대정유)"/>
      <sheetName val="세무서코드"/>
      <sheetName val="Datasheet"/>
      <sheetName val="Index"/>
      <sheetName val="WPL"/>
      <sheetName val="시산표"/>
      <sheetName val="환율시트"/>
      <sheetName val="회차별합계"/>
      <sheetName val="제품수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제1제강"/>
      <sheetName val="2.제1압연"/>
      <sheetName val="3.단조공장"/>
      <sheetName val="4.제1후처리"/>
      <sheetName val="5.제2후처리(홀바)"/>
      <sheetName val="6.압출"/>
      <sheetName val="7.제2제강"/>
      <sheetName val="8.제2압연"/>
      <sheetName val="9.제2가공"/>
      <sheetName val="10.코일처리"/>
      <sheetName val="11.공통(관리및구특강)"/>
      <sheetName val="12.공통(신특강)"/>
      <sheetName val="13.공작실"/>
      <sheetName val="14.시험실"/>
      <sheetName val="15.변전소"/>
      <sheetName val="총괄표"/>
      <sheetName val="Sheet1"/>
      <sheetName val="수식"/>
      <sheetName val="수식변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B1">
            <v>4</v>
          </cell>
        </row>
        <row r="5">
          <cell r="B5">
            <v>1</v>
          </cell>
        </row>
        <row r="9">
          <cell r="B9">
            <v>100000000</v>
          </cell>
        </row>
        <row r="11">
          <cell r="B11">
            <v>0.55000000000000004</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입찰안"/>
      <sheetName val="명단"/>
      <sheetName val="PAINT"/>
      <sheetName val="R4.0"/>
      <sheetName val="1단지 단위세대 내역서"/>
      <sheetName val="물량표"/>
      <sheetName val="호곡중학교"/>
      <sheetName val="민감도"/>
      <sheetName val="구분손익_(2)"/>
      <sheetName val="R4_0"/>
      <sheetName val="1단지_단위세대_내역서"/>
      <sheetName val="구분손익_(2)1"/>
      <sheetName val="R4_01"/>
      <sheetName val="1단지_단위세대_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
      <sheetName val="F arp"/>
      <sheetName val="H"/>
      <sheetName val="h 취득"/>
      <sheetName val="h 처분"/>
      <sheetName val="배당금수익"/>
      <sheetName val="N"/>
      <sheetName val="N ARP"/>
      <sheetName val="P"/>
      <sheetName val="u20"/>
      <sheetName val="재고recon"/>
      <sheetName val="미지급"/>
      <sheetName val="관계회사거래내역및 채권채무잔액 99"/>
      <sheetName val="Template"/>
      <sheetName val="54813M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공장"/>
      <sheetName val="도입(본공장)"/>
      <sheetName val="도입(주물공장)"/>
      <sheetName val="환산율기초표"/>
      <sheetName val="수식"/>
      <sheetName val="변수"/>
      <sheetName val="정율"/>
      <sheetName val="외국지수"/>
      <sheetName val="환산율"/>
      <sheetName val="Module1"/>
      <sheetName val="Module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 val="이름표"/>
    </sheetNames>
    <sheetDataSet>
      <sheetData sheetId="0"/>
      <sheetData sheetId="1"/>
      <sheetData sheetId="2"/>
      <sheetData sheetId="3"/>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리손익"/>
      <sheetName val="손익(11월)"/>
      <sheetName val="11월"/>
      <sheetName val="Sheet1"/>
      <sheetName val="Excess Calc"/>
      <sheetName val="CoA map"/>
      <sheetName val="INPUT"/>
    </sheetNames>
    <sheetDataSet>
      <sheetData sheetId="0" refreshError="1"/>
      <sheetData sheetId="1" refreshError="1"/>
      <sheetData sheetId="2">
        <row r="4">
          <cell r="I4" t="str">
            <v>재료비</v>
          </cell>
          <cell r="J4" t="str">
            <v>노무비</v>
          </cell>
          <cell r="K4" t="str">
            <v>기타경비</v>
          </cell>
          <cell r="L4" t="str">
            <v>감가상각</v>
          </cell>
          <cell r="N4" t="str">
            <v>재료비</v>
          </cell>
          <cell r="O4" t="str">
            <v>노무비</v>
          </cell>
          <cell r="P4" t="str">
            <v>기타경비</v>
          </cell>
          <cell r="Q4" t="str">
            <v>감가상각</v>
          </cell>
          <cell r="T4" t="str">
            <v>%</v>
          </cell>
          <cell r="U4" t="str">
            <v>판매비</v>
          </cell>
          <cell r="V4" t="str">
            <v>일반관리비</v>
          </cell>
          <cell r="W4" t="str">
            <v>연구개발비</v>
          </cell>
          <cell r="Z4" t="str">
            <v>%</v>
          </cell>
          <cell r="AC4" t="str">
            <v>%</v>
          </cell>
          <cell r="AE4" t="str">
            <v>%</v>
          </cell>
          <cell r="AF4" t="str">
            <v>MAT</v>
          </cell>
          <cell r="AG4" t="str">
            <v>LAB</v>
          </cell>
          <cell r="AH4" t="str">
            <v>OTH</v>
          </cell>
          <cell r="AI4" t="str">
            <v>DEP</v>
          </cell>
        </row>
        <row r="5">
          <cell r="A5" t="str">
            <v>AMI</v>
          </cell>
          <cell r="B5" t="str">
            <v>PANEL</v>
          </cell>
          <cell r="C5" t="str">
            <v>TN</v>
          </cell>
          <cell r="D5" t="str">
            <v>BZ-0164P</v>
          </cell>
          <cell r="E5" t="str">
            <v>001031201</v>
          </cell>
          <cell r="F5">
            <v>15699</v>
          </cell>
          <cell r="G5">
            <v>1001</v>
          </cell>
          <cell r="H5">
            <v>15707</v>
          </cell>
          <cell r="I5">
            <v>6881</v>
          </cell>
          <cell r="J5">
            <v>1254</v>
          </cell>
          <cell r="K5">
            <v>4295</v>
          </cell>
          <cell r="L5">
            <v>1619</v>
          </cell>
          <cell r="M5">
            <v>14049</v>
          </cell>
          <cell r="N5">
            <v>438</v>
          </cell>
          <cell r="O5">
            <v>80</v>
          </cell>
          <cell r="P5">
            <v>274</v>
          </cell>
          <cell r="Q5">
            <v>103</v>
          </cell>
          <cell r="R5">
            <v>895</v>
          </cell>
          <cell r="S5">
            <v>1658</v>
          </cell>
          <cell r="T5">
            <v>10.555803145094544</v>
          </cell>
          <cell r="U5">
            <v>298</v>
          </cell>
          <cell r="V5">
            <v>145</v>
          </cell>
          <cell r="W5">
            <v>477</v>
          </cell>
          <cell r="X5">
            <v>920</v>
          </cell>
          <cell r="Y5">
            <v>738</v>
          </cell>
          <cell r="Z5">
            <v>4.6985420513147007</v>
          </cell>
          <cell r="AA5">
            <v>1684</v>
          </cell>
          <cell r="AB5">
            <v>16653</v>
          </cell>
          <cell r="AC5">
            <v>106.02279238556058</v>
          </cell>
          <cell r="AD5">
            <v>-946</v>
          </cell>
          <cell r="AE5">
            <v>-6.0227923855605781</v>
          </cell>
          <cell r="AF5">
            <v>8141543</v>
          </cell>
          <cell r="AG5">
            <v>1483630</v>
          </cell>
          <cell r="AH5">
            <v>5081054</v>
          </cell>
          <cell r="AI5">
            <v>1915451</v>
          </cell>
        </row>
        <row r="6">
          <cell r="A6" t="str">
            <v>AMI</v>
          </cell>
          <cell r="B6" t="str">
            <v>PANEL</v>
          </cell>
          <cell r="C6" t="str">
            <v>TN</v>
          </cell>
          <cell r="D6" t="str">
            <v>BW-314L</v>
          </cell>
          <cell r="E6" t="str">
            <v>001031223</v>
          </cell>
          <cell r="F6">
            <v>4032</v>
          </cell>
          <cell r="G6">
            <v>2356</v>
          </cell>
          <cell r="H6">
            <v>9500</v>
          </cell>
          <cell r="I6">
            <v>2215</v>
          </cell>
          <cell r="J6">
            <v>472</v>
          </cell>
          <cell r="K6">
            <v>1245</v>
          </cell>
          <cell r="L6">
            <v>570</v>
          </cell>
          <cell r="M6">
            <v>4502</v>
          </cell>
          <cell r="N6">
            <v>549</v>
          </cell>
          <cell r="O6">
            <v>117</v>
          </cell>
          <cell r="P6">
            <v>309</v>
          </cell>
          <cell r="Q6">
            <v>141</v>
          </cell>
          <cell r="R6">
            <v>1116</v>
          </cell>
          <cell r="S6">
            <v>4998</v>
          </cell>
          <cell r="T6">
            <v>52.610526315789471</v>
          </cell>
          <cell r="U6">
            <v>180</v>
          </cell>
          <cell r="V6">
            <v>88</v>
          </cell>
          <cell r="W6">
            <v>288</v>
          </cell>
          <cell r="X6">
            <v>556</v>
          </cell>
          <cell r="Y6">
            <v>4442</v>
          </cell>
          <cell r="Z6">
            <v>46.757894736842104</v>
          </cell>
          <cell r="AA6">
            <v>1018</v>
          </cell>
          <cell r="AB6">
            <v>6076</v>
          </cell>
          <cell r="AC6">
            <v>63.9578947368421</v>
          </cell>
          <cell r="AD6">
            <v>3424</v>
          </cell>
          <cell r="AE6">
            <v>36.042105263157893</v>
          </cell>
          <cell r="AF6">
            <v>1473152</v>
          </cell>
          <cell r="AG6">
            <v>313967</v>
          </cell>
          <cell r="AH6">
            <v>827977</v>
          </cell>
          <cell r="AI6">
            <v>379483</v>
          </cell>
        </row>
        <row r="7">
          <cell r="A7" t="str">
            <v>AMI</v>
          </cell>
          <cell r="B7" t="str">
            <v>PANEL</v>
          </cell>
          <cell r="C7" t="str">
            <v>TN</v>
          </cell>
          <cell r="D7" t="str">
            <v>VW-0329</v>
          </cell>
          <cell r="E7" t="str">
            <v>001031228</v>
          </cell>
          <cell r="F7">
            <v>5184</v>
          </cell>
          <cell r="G7">
            <v>1294</v>
          </cell>
          <cell r="H7">
            <v>6710</v>
          </cell>
          <cell r="I7">
            <v>3245</v>
          </cell>
          <cell r="J7">
            <v>548</v>
          </cell>
          <cell r="K7">
            <v>1923</v>
          </cell>
          <cell r="L7">
            <v>912</v>
          </cell>
          <cell r="M7">
            <v>6628</v>
          </cell>
          <cell r="N7">
            <v>626</v>
          </cell>
          <cell r="O7">
            <v>106</v>
          </cell>
          <cell r="P7">
            <v>371</v>
          </cell>
          <cell r="Q7">
            <v>176</v>
          </cell>
          <cell r="R7">
            <v>1279</v>
          </cell>
          <cell r="S7">
            <v>82</v>
          </cell>
          <cell r="T7">
            <v>1.2220566318926975</v>
          </cell>
          <cell r="U7">
            <v>127</v>
          </cell>
          <cell r="V7">
            <v>62</v>
          </cell>
          <cell r="W7">
            <v>204</v>
          </cell>
          <cell r="X7">
            <v>393</v>
          </cell>
          <cell r="Y7">
            <v>-311</v>
          </cell>
          <cell r="Z7">
            <v>-4.6348733233979136</v>
          </cell>
          <cell r="AA7">
            <v>719</v>
          </cell>
          <cell r="AB7">
            <v>7740</v>
          </cell>
          <cell r="AC7">
            <v>115.35022354694486</v>
          </cell>
          <cell r="AD7">
            <v>-1030</v>
          </cell>
          <cell r="AE7">
            <v>-15.350223546944857</v>
          </cell>
          <cell r="AF7">
            <v>2657293</v>
          </cell>
          <cell r="AG7">
            <v>449036</v>
          </cell>
          <cell r="AH7">
            <v>1575045</v>
          </cell>
          <cell r="AI7">
            <v>746301</v>
          </cell>
        </row>
        <row r="8">
          <cell r="A8" t="str">
            <v>AMI</v>
          </cell>
          <cell r="B8" t="str">
            <v>PANEL</v>
          </cell>
          <cell r="C8" t="str">
            <v>TN</v>
          </cell>
          <cell r="D8" t="str">
            <v>VW-0333H</v>
          </cell>
          <cell r="E8" t="str">
            <v>001031257</v>
          </cell>
          <cell r="F8">
            <v>1920</v>
          </cell>
          <cell r="G8">
            <v>1370</v>
          </cell>
          <cell r="H8">
            <v>2631</v>
          </cell>
          <cell r="I8">
            <v>1453</v>
          </cell>
          <cell r="J8">
            <v>188</v>
          </cell>
          <cell r="K8">
            <v>663</v>
          </cell>
          <cell r="L8">
            <v>317</v>
          </cell>
          <cell r="M8">
            <v>2621</v>
          </cell>
          <cell r="N8">
            <v>757</v>
          </cell>
          <cell r="O8">
            <v>98</v>
          </cell>
          <cell r="P8">
            <v>345</v>
          </cell>
          <cell r="Q8">
            <v>165</v>
          </cell>
          <cell r="R8">
            <v>1365</v>
          </cell>
          <cell r="S8">
            <v>10</v>
          </cell>
          <cell r="T8">
            <v>0.3800836183960471</v>
          </cell>
          <cell r="U8">
            <v>50</v>
          </cell>
          <cell r="V8">
            <v>24</v>
          </cell>
          <cell r="W8">
            <v>80</v>
          </cell>
          <cell r="X8">
            <v>154</v>
          </cell>
          <cell r="Y8">
            <v>-144</v>
          </cell>
          <cell r="Z8">
            <v>-5.4732041049030791</v>
          </cell>
          <cell r="AA8">
            <v>282</v>
          </cell>
          <cell r="AB8">
            <v>3057</v>
          </cell>
          <cell r="AC8">
            <v>116.19156214367162</v>
          </cell>
          <cell r="AD8">
            <v>-426</v>
          </cell>
          <cell r="AE8">
            <v>-16.191562143671607</v>
          </cell>
          <cell r="AF8">
            <v>6601344</v>
          </cell>
          <cell r="AG8">
            <v>855408</v>
          </cell>
          <cell r="AH8">
            <v>3012348</v>
          </cell>
          <cell r="AI8">
            <v>1440133</v>
          </cell>
        </row>
        <row r="9">
          <cell r="A9" t="str">
            <v>AMI</v>
          </cell>
          <cell r="B9" t="str">
            <v>PANEL</v>
          </cell>
          <cell r="C9" t="str">
            <v>TN</v>
          </cell>
          <cell r="D9" t="str">
            <v>VDO-0186PLH</v>
          </cell>
          <cell r="E9" t="str">
            <v>001031286</v>
          </cell>
          <cell r="F9">
            <v>1728</v>
          </cell>
          <cell r="G9">
            <v>1257</v>
          </cell>
          <cell r="H9">
            <v>2172</v>
          </cell>
          <cell r="I9">
            <v>1318</v>
          </cell>
          <cell r="J9">
            <v>147</v>
          </cell>
          <cell r="K9">
            <v>540</v>
          </cell>
          <cell r="L9">
            <v>263</v>
          </cell>
          <cell r="M9">
            <v>2268</v>
          </cell>
          <cell r="N9">
            <v>763</v>
          </cell>
          <cell r="O9">
            <v>85</v>
          </cell>
          <cell r="P9">
            <v>313</v>
          </cell>
          <cell r="Q9">
            <v>152</v>
          </cell>
          <cell r="R9">
            <v>1313</v>
          </cell>
          <cell r="S9">
            <v>-96</v>
          </cell>
          <cell r="T9">
            <v>-4.4198895027624303</v>
          </cell>
          <cell r="U9">
            <v>41</v>
          </cell>
          <cell r="V9">
            <v>20</v>
          </cell>
          <cell r="W9">
            <v>66</v>
          </cell>
          <cell r="X9">
            <v>127</v>
          </cell>
          <cell r="Y9">
            <v>-223</v>
          </cell>
          <cell r="Z9">
            <v>-10.267034990791897</v>
          </cell>
          <cell r="AA9">
            <v>233</v>
          </cell>
          <cell r="AB9">
            <v>2628</v>
          </cell>
          <cell r="AC9">
            <v>120.99447513812154</v>
          </cell>
          <cell r="AD9">
            <v>-456</v>
          </cell>
          <cell r="AE9">
            <v>-20.994475138121548</v>
          </cell>
          <cell r="AF9">
            <v>6918941</v>
          </cell>
          <cell r="AG9">
            <v>772634</v>
          </cell>
          <cell r="AH9">
            <v>2833793</v>
          </cell>
          <cell r="AI9">
            <v>1383242</v>
          </cell>
        </row>
        <row r="10">
          <cell r="A10" t="str">
            <v>AMI</v>
          </cell>
          <cell r="B10" t="str">
            <v>PANEL</v>
          </cell>
          <cell r="C10" t="str">
            <v>TN</v>
          </cell>
          <cell r="D10" t="str">
            <v>VW-0329H</v>
          </cell>
          <cell r="E10" t="str">
            <v>001031287</v>
          </cell>
          <cell r="F10">
            <v>1920</v>
          </cell>
          <cell r="G10">
            <v>1370</v>
          </cell>
          <cell r="H10">
            <v>2631</v>
          </cell>
          <cell r="I10">
            <v>1421</v>
          </cell>
          <cell r="J10">
            <v>193</v>
          </cell>
          <cell r="K10">
            <v>681</v>
          </cell>
          <cell r="L10">
            <v>327</v>
          </cell>
          <cell r="M10">
            <v>2622</v>
          </cell>
          <cell r="N10">
            <v>740</v>
          </cell>
          <cell r="O10">
            <v>101</v>
          </cell>
          <cell r="P10">
            <v>355</v>
          </cell>
          <cell r="Q10">
            <v>170</v>
          </cell>
          <cell r="R10">
            <v>1366</v>
          </cell>
          <cell r="S10">
            <v>9</v>
          </cell>
          <cell r="T10">
            <v>0.34207525655644244</v>
          </cell>
          <cell r="U10">
            <v>50</v>
          </cell>
          <cell r="V10">
            <v>24</v>
          </cell>
          <cell r="W10">
            <v>80</v>
          </cell>
          <cell r="X10">
            <v>154</v>
          </cell>
          <cell r="Y10">
            <v>-145</v>
          </cell>
          <cell r="Z10">
            <v>-5.5112124667426832</v>
          </cell>
          <cell r="AA10">
            <v>282</v>
          </cell>
          <cell r="AB10">
            <v>3058</v>
          </cell>
          <cell r="AC10">
            <v>116.22957050551122</v>
          </cell>
          <cell r="AD10">
            <v>-427</v>
          </cell>
          <cell r="AE10">
            <v>-16.229570505511212</v>
          </cell>
          <cell r="AF10">
            <v>6462410</v>
          </cell>
          <cell r="AG10">
            <v>878271</v>
          </cell>
          <cell r="AH10">
            <v>3098645</v>
          </cell>
          <cell r="AI10">
            <v>1483459</v>
          </cell>
        </row>
        <row r="11">
          <cell r="A11" t="str">
            <v>AMI</v>
          </cell>
          <cell r="B11" t="str">
            <v>PANEL</v>
          </cell>
          <cell r="C11" t="str">
            <v>TN</v>
          </cell>
          <cell r="D11" t="str">
            <v>VW-0335H</v>
          </cell>
          <cell r="E11" t="str">
            <v>001031289</v>
          </cell>
          <cell r="F11">
            <v>11520</v>
          </cell>
          <cell r="G11">
            <v>1254</v>
          </cell>
          <cell r="H11">
            <v>14446</v>
          </cell>
          <cell r="I11">
            <v>8318</v>
          </cell>
          <cell r="J11">
            <v>1072</v>
          </cell>
          <cell r="K11">
            <v>3732</v>
          </cell>
          <cell r="L11">
            <v>1832</v>
          </cell>
          <cell r="M11">
            <v>14954</v>
          </cell>
          <cell r="N11">
            <v>722</v>
          </cell>
          <cell r="O11">
            <v>93</v>
          </cell>
          <cell r="P11">
            <v>324</v>
          </cell>
          <cell r="Q11">
            <v>159</v>
          </cell>
          <cell r="R11">
            <v>1298</v>
          </cell>
          <cell r="S11">
            <v>-508</v>
          </cell>
          <cell r="T11">
            <v>-3.516544372144538</v>
          </cell>
          <cell r="U11">
            <v>274</v>
          </cell>
          <cell r="V11">
            <v>133</v>
          </cell>
          <cell r="W11">
            <v>439</v>
          </cell>
          <cell r="X11">
            <v>846</v>
          </cell>
          <cell r="Y11">
            <v>-1354</v>
          </cell>
          <cell r="Z11">
            <v>-9.3728367714246161</v>
          </cell>
          <cell r="AA11">
            <v>1548</v>
          </cell>
          <cell r="AB11">
            <v>17348</v>
          </cell>
          <cell r="AC11">
            <v>120.08860584244773</v>
          </cell>
          <cell r="AD11">
            <v>-2902</v>
          </cell>
          <cell r="AE11">
            <v>-20.088605842447738</v>
          </cell>
          <cell r="AF11">
            <v>8559479</v>
          </cell>
          <cell r="AG11">
            <v>1103005</v>
          </cell>
          <cell r="AH11">
            <v>3840448</v>
          </cell>
          <cell r="AI11">
            <v>1884713</v>
          </cell>
        </row>
        <row r="12">
          <cell r="A12" t="str">
            <v>AMI</v>
          </cell>
          <cell r="B12" t="str">
            <v>PANEL</v>
          </cell>
          <cell r="C12" t="str">
            <v>TN</v>
          </cell>
          <cell r="D12" t="str">
            <v>VDO-043300</v>
          </cell>
          <cell r="E12" t="str">
            <v>001031326</v>
          </cell>
          <cell r="F12">
            <v>3024</v>
          </cell>
          <cell r="G12">
            <v>4075</v>
          </cell>
          <cell r="H12">
            <v>12323</v>
          </cell>
          <cell r="I12">
            <v>7071</v>
          </cell>
          <cell r="J12">
            <v>1601</v>
          </cell>
          <cell r="K12">
            <v>3264</v>
          </cell>
          <cell r="L12">
            <v>1670</v>
          </cell>
          <cell r="M12">
            <v>13606</v>
          </cell>
          <cell r="N12">
            <v>2338</v>
          </cell>
          <cell r="O12">
            <v>529</v>
          </cell>
          <cell r="P12">
            <v>1079</v>
          </cell>
          <cell r="Q12">
            <v>552</v>
          </cell>
          <cell r="R12">
            <v>4498</v>
          </cell>
          <cell r="S12">
            <v>-1283</v>
          </cell>
          <cell r="T12">
            <v>-10.411425789174714</v>
          </cell>
          <cell r="U12">
            <v>234</v>
          </cell>
          <cell r="V12">
            <v>114</v>
          </cell>
          <cell r="W12">
            <v>374</v>
          </cell>
          <cell r="X12">
            <v>722</v>
          </cell>
          <cell r="Y12">
            <v>-2005</v>
          </cell>
          <cell r="Z12">
            <v>-16.270388704049338</v>
          </cell>
          <cell r="AA12">
            <v>1321</v>
          </cell>
          <cell r="AB12">
            <v>15649</v>
          </cell>
          <cell r="AC12">
            <v>126.99018096242798</v>
          </cell>
          <cell r="AD12">
            <v>-3326</v>
          </cell>
          <cell r="AE12">
            <v>-26.990180962427978</v>
          </cell>
          <cell r="AF12">
            <v>2160</v>
          </cell>
          <cell r="AG12">
            <v>489</v>
          </cell>
          <cell r="AH12">
            <v>997</v>
          </cell>
          <cell r="AI12">
            <v>510</v>
          </cell>
        </row>
        <row r="13">
          <cell r="A13" t="str">
            <v>AMI</v>
          </cell>
          <cell r="B13" t="str">
            <v>PANEL</v>
          </cell>
          <cell r="C13" t="str">
            <v>TN</v>
          </cell>
          <cell r="D13" t="str">
            <v>VDO-047000</v>
          </cell>
          <cell r="E13" t="str">
            <v>001031340</v>
          </cell>
          <cell r="F13">
            <v>10603</v>
          </cell>
          <cell r="G13">
            <v>1153</v>
          </cell>
          <cell r="H13">
            <v>12224</v>
          </cell>
          <cell r="I13">
            <v>4620</v>
          </cell>
          <cell r="J13">
            <v>765</v>
          </cell>
          <cell r="K13">
            <v>2626</v>
          </cell>
          <cell r="L13">
            <v>1286</v>
          </cell>
          <cell r="M13">
            <v>9297</v>
          </cell>
          <cell r="N13">
            <v>436</v>
          </cell>
          <cell r="O13">
            <v>72</v>
          </cell>
          <cell r="P13">
            <v>248</v>
          </cell>
          <cell r="Q13">
            <v>121</v>
          </cell>
          <cell r="R13">
            <v>877</v>
          </cell>
          <cell r="S13">
            <v>2927</v>
          </cell>
          <cell r="T13">
            <v>23.94469895287958</v>
          </cell>
          <cell r="U13">
            <v>232</v>
          </cell>
          <cell r="V13">
            <v>113</v>
          </cell>
          <cell r="W13">
            <v>371</v>
          </cell>
          <cell r="X13">
            <v>716</v>
          </cell>
          <cell r="Y13">
            <v>2211</v>
          </cell>
          <cell r="Z13">
            <v>18.087369109947645</v>
          </cell>
          <cell r="AA13">
            <v>1310</v>
          </cell>
          <cell r="AB13">
            <v>11323</v>
          </cell>
          <cell r="AC13">
            <v>92.629253926701566</v>
          </cell>
          <cell r="AD13">
            <v>901</v>
          </cell>
          <cell r="AE13">
            <v>7.3707460732984291</v>
          </cell>
          <cell r="AF13">
            <v>4619348</v>
          </cell>
          <cell r="AG13">
            <v>764801</v>
          </cell>
          <cell r="AH13">
            <v>2625794</v>
          </cell>
          <cell r="AI13">
            <v>1286409</v>
          </cell>
        </row>
        <row r="14">
          <cell r="A14" t="str">
            <v>AMI</v>
          </cell>
          <cell r="B14" t="str">
            <v>PANEL</v>
          </cell>
          <cell r="C14" t="str">
            <v>TN</v>
          </cell>
          <cell r="D14" t="str">
            <v>VDO-047200</v>
          </cell>
          <cell r="E14" t="str">
            <v>001031341</v>
          </cell>
          <cell r="F14">
            <v>11085</v>
          </cell>
          <cell r="G14">
            <v>1104</v>
          </cell>
          <cell r="H14">
            <v>12243</v>
          </cell>
          <cell r="I14">
            <v>4862</v>
          </cell>
          <cell r="J14">
            <v>786</v>
          </cell>
          <cell r="K14">
            <v>2656</v>
          </cell>
          <cell r="L14">
            <v>1282</v>
          </cell>
          <cell r="M14">
            <v>9586</v>
          </cell>
          <cell r="N14">
            <v>439</v>
          </cell>
          <cell r="O14">
            <v>71</v>
          </cell>
          <cell r="P14">
            <v>240</v>
          </cell>
          <cell r="Q14">
            <v>116</v>
          </cell>
          <cell r="R14">
            <v>866</v>
          </cell>
          <cell r="S14">
            <v>2657</v>
          </cell>
          <cell r="T14">
            <v>21.702197173895289</v>
          </cell>
          <cell r="U14">
            <v>232</v>
          </cell>
          <cell r="V14">
            <v>113</v>
          </cell>
          <cell r="W14">
            <v>372</v>
          </cell>
          <cell r="X14">
            <v>717</v>
          </cell>
          <cell r="Y14">
            <v>1940</v>
          </cell>
          <cell r="Z14">
            <v>15.84578943069509</v>
          </cell>
          <cell r="AA14">
            <v>1312</v>
          </cell>
          <cell r="AB14">
            <v>11615</v>
          </cell>
          <cell r="AC14">
            <v>94.870538266764683</v>
          </cell>
          <cell r="AD14">
            <v>628</v>
          </cell>
          <cell r="AE14">
            <v>5.1294617332353178</v>
          </cell>
          <cell r="AF14">
            <v>4875317</v>
          </cell>
          <cell r="AG14">
            <v>787738</v>
          </cell>
          <cell r="AH14">
            <v>2663518</v>
          </cell>
          <cell r="AI14">
            <v>1285173</v>
          </cell>
        </row>
        <row r="15">
          <cell r="A15" t="str">
            <v>AMI</v>
          </cell>
          <cell r="B15" t="str">
            <v>PANEL</v>
          </cell>
          <cell r="C15" t="str">
            <v>TN</v>
          </cell>
          <cell r="D15" t="str">
            <v>VDO-0074A0</v>
          </cell>
          <cell r="E15" t="str">
            <v>001031423</v>
          </cell>
          <cell r="F15">
            <v>29192</v>
          </cell>
          <cell r="G15">
            <v>1385</v>
          </cell>
          <cell r="H15">
            <v>40428</v>
          </cell>
          <cell r="I15">
            <v>21885</v>
          </cell>
          <cell r="J15">
            <v>2889</v>
          </cell>
          <cell r="K15">
            <v>10882</v>
          </cell>
          <cell r="L15">
            <v>4822</v>
          </cell>
          <cell r="M15">
            <v>40478</v>
          </cell>
          <cell r="N15">
            <v>750</v>
          </cell>
          <cell r="O15">
            <v>99</v>
          </cell>
          <cell r="P15">
            <v>373</v>
          </cell>
          <cell r="Q15">
            <v>165</v>
          </cell>
          <cell r="R15">
            <v>1387</v>
          </cell>
          <cell r="S15">
            <v>-50</v>
          </cell>
          <cell r="T15">
            <v>-0.12367665974077373</v>
          </cell>
          <cell r="U15">
            <v>767</v>
          </cell>
          <cell r="V15">
            <v>373</v>
          </cell>
          <cell r="W15">
            <v>1228</v>
          </cell>
          <cell r="X15">
            <v>2368</v>
          </cell>
          <cell r="Y15">
            <v>-2418</v>
          </cell>
          <cell r="Z15">
            <v>-5.9810032650638174</v>
          </cell>
          <cell r="AA15">
            <v>4333</v>
          </cell>
          <cell r="AB15">
            <v>47179</v>
          </cell>
          <cell r="AC15">
            <v>116.69882259819926</v>
          </cell>
          <cell r="AD15">
            <v>-6751</v>
          </cell>
          <cell r="AE15">
            <v>-16.698822598199268</v>
          </cell>
          <cell r="AF15">
            <v>67612178</v>
          </cell>
          <cell r="AG15">
            <v>8926121</v>
          </cell>
          <cell r="AH15">
            <v>33620244</v>
          </cell>
          <cell r="AI15">
            <v>14895997</v>
          </cell>
        </row>
        <row r="16">
          <cell r="A16" t="str">
            <v>AMI</v>
          </cell>
          <cell r="B16" t="str">
            <v>PANEL</v>
          </cell>
          <cell r="C16" t="str">
            <v>TN</v>
          </cell>
          <cell r="D16" t="str">
            <v>VDO-0079A0</v>
          </cell>
          <cell r="E16" t="str">
            <v>001031424</v>
          </cell>
          <cell r="F16">
            <v>29192</v>
          </cell>
          <cell r="G16">
            <v>1383</v>
          </cell>
          <cell r="H16">
            <v>40363</v>
          </cell>
          <cell r="I16">
            <v>21111</v>
          </cell>
          <cell r="J16">
            <v>2865</v>
          </cell>
          <cell r="K16">
            <v>10976</v>
          </cell>
          <cell r="L16">
            <v>4812</v>
          </cell>
          <cell r="M16">
            <v>39764</v>
          </cell>
          <cell r="N16">
            <v>723</v>
          </cell>
          <cell r="O16">
            <v>98</v>
          </cell>
          <cell r="P16">
            <v>376</v>
          </cell>
          <cell r="Q16">
            <v>165</v>
          </cell>
          <cell r="R16">
            <v>1362</v>
          </cell>
          <cell r="S16">
            <v>599</v>
          </cell>
          <cell r="T16">
            <v>1.4840324059163095</v>
          </cell>
          <cell r="U16">
            <v>766</v>
          </cell>
          <cell r="V16">
            <v>373</v>
          </cell>
          <cell r="W16">
            <v>1226</v>
          </cell>
          <cell r="X16">
            <v>2365</v>
          </cell>
          <cell r="Y16">
            <v>-1766</v>
          </cell>
          <cell r="Z16">
            <v>-4.3752942050888191</v>
          </cell>
          <cell r="AA16">
            <v>4326</v>
          </cell>
          <cell r="AB16">
            <v>46455</v>
          </cell>
          <cell r="AC16">
            <v>115.09303074598023</v>
          </cell>
          <cell r="AD16">
            <v>-6092</v>
          </cell>
          <cell r="AE16">
            <v>-15.093030745980229</v>
          </cell>
          <cell r="AF16">
            <v>69753247</v>
          </cell>
          <cell r="AG16">
            <v>9466735</v>
          </cell>
          <cell r="AH16">
            <v>36267573</v>
          </cell>
          <cell r="AI16">
            <v>15897282</v>
          </cell>
        </row>
        <row r="17">
          <cell r="A17" t="str">
            <v>AMI</v>
          </cell>
          <cell r="B17" t="str">
            <v>PANEL</v>
          </cell>
          <cell r="C17" t="str">
            <v>TN</v>
          </cell>
          <cell r="D17" t="str">
            <v>VDONA-001</v>
          </cell>
          <cell r="E17" t="str">
            <v>001031425</v>
          </cell>
          <cell r="F17">
            <v>9366</v>
          </cell>
          <cell r="G17">
            <v>1555</v>
          </cell>
          <cell r="H17">
            <v>14568</v>
          </cell>
          <cell r="I17">
            <v>14254</v>
          </cell>
          <cell r="J17">
            <v>3456</v>
          </cell>
          <cell r="K17">
            <v>8442</v>
          </cell>
          <cell r="L17">
            <v>2787</v>
          </cell>
          <cell r="M17">
            <v>28939</v>
          </cell>
          <cell r="N17">
            <v>1522</v>
          </cell>
          <cell r="O17">
            <v>369</v>
          </cell>
          <cell r="P17">
            <v>901</v>
          </cell>
          <cell r="Q17">
            <v>298</v>
          </cell>
          <cell r="R17">
            <v>3090</v>
          </cell>
          <cell r="S17">
            <v>-241</v>
          </cell>
          <cell r="T17">
            <v>-29.937888198757761</v>
          </cell>
          <cell r="U17">
            <v>277</v>
          </cell>
          <cell r="V17">
            <v>134</v>
          </cell>
          <cell r="W17">
            <v>442</v>
          </cell>
          <cell r="X17">
            <v>56</v>
          </cell>
          <cell r="Y17">
            <v>-297</v>
          </cell>
          <cell r="Z17">
            <v>-36.894409937888199</v>
          </cell>
          <cell r="AA17">
            <v>1562</v>
          </cell>
          <cell r="AB17">
            <v>1154</v>
          </cell>
          <cell r="AC17">
            <v>143.35403726708074</v>
          </cell>
          <cell r="AD17">
            <v>-349</v>
          </cell>
          <cell r="AE17">
            <v>-43.354037267080749</v>
          </cell>
          <cell r="AF17">
            <v>9874656</v>
          </cell>
          <cell r="AG17">
            <v>2394065</v>
          </cell>
          <cell r="AH17">
            <v>5848307</v>
          </cell>
          <cell r="AI17">
            <v>1931287</v>
          </cell>
        </row>
        <row r="18">
          <cell r="A18" t="str">
            <v>AMI</v>
          </cell>
          <cell r="B18" t="str">
            <v>PANEL</v>
          </cell>
          <cell r="C18" t="str">
            <v>TN</v>
          </cell>
          <cell r="D18" t="str">
            <v>SIM-002(M)</v>
          </cell>
          <cell r="E18" t="str">
            <v>001031436</v>
          </cell>
          <cell r="F18">
            <v>26260</v>
          </cell>
          <cell r="G18">
            <v>4341</v>
          </cell>
          <cell r="H18">
            <v>113986</v>
          </cell>
          <cell r="I18">
            <v>86246</v>
          </cell>
          <cell r="J18">
            <v>6951</v>
          </cell>
          <cell r="K18">
            <v>30254</v>
          </cell>
          <cell r="L18">
            <v>16259</v>
          </cell>
          <cell r="M18">
            <v>139710</v>
          </cell>
          <cell r="N18">
            <v>3284</v>
          </cell>
          <cell r="O18">
            <v>265</v>
          </cell>
          <cell r="P18">
            <v>1152</v>
          </cell>
          <cell r="Q18">
            <v>619</v>
          </cell>
          <cell r="R18">
            <v>5320</v>
          </cell>
          <cell r="S18">
            <v>-25724</v>
          </cell>
          <cell r="T18">
            <v>-22.567683750636043</v>
          </cell>
          <cell r="U18">
            <v>2164</v>
          </cell>
          <cell r="V18">
            <v>1052</v>
          </cell>
          <cell r="W18">
            <v>3461</v>
          </cell>
          <cell r="X18">
            <v>6677</v>
          </cell>
          <cell r="Y18">
            <v>-32401</v>
          </cell>
          <cell r="Z18">
            <v>-28.425420665695789</v>
          </cell>
          <cell r="AA18">
            <v>12218</v>
          </cell>
          <cell r="AB18">
            <v>158605</v>
          </cell>
          <cell r="AC18">
            <v>139.14428087659888</v>
          </cell>
          <cell r="AD18">
            <v>-44619</v>
          </cell>
          <cell r="AE18">
            <v>-39.144280876598877</v>
          </cell>
          <cell r="AF18">
            <v>86245344</v>
          </cell>
          <cell r="AG18">
            <v>6950546</v>
          </cell>
          <cell r="AH18">
            <v>30254061</v>
          </cell>
          <cell r="AI18">
            <v>16259567</v>
          </cell>
        </row>
        <row r="19">
          <cell r="A19" t="str">
            <v>AMI</v>
          </cell>
          <cell r="B19" t="str">
            <v>PANEL</v>
          </cell>
          <cell r="C19" t="str">
            <v>TN</v>
          </cell>
          <cell r="D19" t="str">
            <v>VDONA-001-01</v>
          </cell>
          <cell r="E19" t="str">
            <v>001031510</v>
          </cell>
          <cell r="F19">
            <v>5303</v>
          </cell>
          <cell r="G19">
            <v>1561</v>
          </cell>
          <cell r="H19">
            <v>8277</v>
          </cell>
          <cell r="I19">
            <v>4104</v>
          </cell>
          <cell r="J19">
            <v>182</v>
          </cell>
          <cell r="K19">
            <v>2857</v>
          </cell>
          <cell r="L19">
            <v>1182</v>
          </cell>
          <cell r="M19">
            <v>8325</v>
          </cell>
          <cell r="N19">
            <v>774</v>
          </cell>
          <cell r="O19">
            <v>34</v>
          </cell>
          <cell r="P19">
            <v>539</v>
          </cell>
          <cell r="Q19">
            <v>223</v>
          </cell>
          <cell r="R19">
            <v>1570</v>
          </cell>
          <cell r="S19">
            <v>-48</v>
          </cell>
          <cell r="T19">
            <v>-0.57992026096411742</v>
          </cell>
          <cell r="U19">
            <v>157</v>
          </cell>
          <cell r="V19">
            <v>76</v>
          </cell>
          <cell r="W19">
            <v>251</v>
          </cell>
          <cell r="X19">
            <v>484</v>
          </cell>
          <cell r="Y19">
            <v>-532</v>
          </cell>
          <cell r="Z19">
            <v>-6.4274495590189673</v>
          </cell>
          <cell r="AA19">
            <v>887</v>
          </cell>
          <cell r="AB19">
            <v>9696</v>
          </cell>
          <cell r="AC19">
            <v>117.14389271475171</v>
          </cell>
          <cell r="AD19">
            <v>-1419</v>
          </cell>
          <cell r="AE19">
            <v>-17.143892714751722</v>
          </cell>
          <cell r="AF19">
            <v>3959124</v>
          </cell>
          <cell r="AG19">
            <v>175387</v>
          </cell>
          <cell r="AH19">
            <v>2756519</v>
          </cell>
          <cell r="AI19">
            <v>1139853</v>
          </cell>
        </row>
        <row r="20">
          <cell r="A20" t="str">
            <v>AMI</v>
          </cell>
          <cell r="B20" t="str">
            <v>PANEL</v>
          </cell>
          <cell r="C20" t="str">
            <v>STN</v>
          </cell>
          <cell r="D20" t="str">
            <v>P-12625SMG-A</v>
          </cell>
          <cell r="E20" t="str">
            <v>002131715</v>
          </cell>
          <cell r="F20">
            <v>935</v>
          </cell>
          <cell r="G20">
            <v>3797</v>
          </cell>
          <cell r="H20">
            <v>3550</v>
          </cell>
          <cell r="I20">
            <v>2022</v>
          </cell>
          <cell r="J20">
            <v>58</v>
          </cell>
          <cell r="K20">
            <v>671</v>
          </cell>
          <cell r="L20">
            <v>407</v>
          </cell>
          <cell r="M20">
            <v>3158</v>
          </cell>
          <cell r="N20">
            <v>2163</v>
          </cell>
          <cell r="O20">
            <v>62</v>
          </cell>
          <cell r="P20">
            <v>718</v>
          </cell>
          <cell r="Q20">
            <v>435</v>
          </cell>
          <cell r="R20">
            <v>3378</v>
          </cell>
          <cell r="S20">
            <v>392</v>
          </cell>
          <cell r="T20">
            <v>11.04225352112676</v>
          </cell>
          <cell r="U20">
            <v>67</v>
          </cell>
          <cell r="V20">
            <v>33</v>
          </cell>
          <cell r="W20">
            <v>108</v>
          </cell>
          <cell r="X20">
            <v>208</v>
          </cell>
          <cell r="Y20">
            <v>184</v>
          </cell>
          <cell r="Z20">
            <v>5.183098591549296</v>
          </cell>
          <cell r="AA20">
            <v>381</v>
          </cell>
          <cell r="AB20">
            <v>3747</v>
          </cell>
          <cell r="AC20">
            <v>105.54929577464789</v>
          </cell>
          <cell r="AD20">
            <v>-197</v>
          </cell>
          <cell r="AE20">
            <v>-5.549295774647887</v>
          </cell>
          <cell r="AF20">
            <v>896750</v>
          </cell>
          <cell r="AG20">
            <v>25871</v>
          </cell>
          <cell r="AH20">
            <v>297561</v>
          </cell>
          <cell r="AI20">
            <v>180516</v>
          </cell>
        </row>
        <row r="21">
          <cell r="A21" t="str">
            <v>AMI</v>
          </cell>
          <cell r="B21" t="str">
            <v>PANEL</v>
          </cell>
          <cell r="C21" t="str">
            <v>STN</v>
          </cell>
          <cell r="D21" t="str">
            <v>P-12631FMW</v>
          </cell>
          <cell r="E21" t="str">
            <v>002131716</v>
          </cell>
          <cell r="F21">
            <v>1000</v>
          </cell>
          <cell r="G21">
            <v>7438</v>
          </cell>
          <cell r="H21">
            <v>7438</v>
          </cell>
          <cell r="I21">
            <v>1519</v>
          </cell>
          <cell r="J21">
            <v>0</v>
          </cell>
          <cell r="K21">
            <v>312</v>
          </cell>
          <cell r="L21">
            <v>228</v>
          </cell>
          <cell r="M21">
            <v>2059</v>
          </cell>
          <cell r="N21">
            <v>1519</v>
          </cell>
          <cell r="O21">
            <v>0</v>
          </cell>
          <cell r="P21">
            <v>312</v>
          </cell>
          <cell r="Q21">
            <v>228</v>
          </cell>
          <cell r="R21">
            <v>2059</v>
          </cell>
          <cell r="S21">
            <v>5379</v>
          </cell>
          <cell r="T21">
            <v>72.317827372949722</v>
          </cell>
          <cell r="U21">
            <v>141</v>
          </cell>
          <cell r="V21">
            <v>69</v>
          </cell>
          <cell r="W21">
            <v>226</v>
          </cell>
          <cell r="X21">
            <v>436</v>
          </cell>
          <cell r="Y21">
            <v>4943</v>
          </cell>
          <cell r="Z21">
            <v>66.456036568970163</v>
          </cell>
          <cell r="AA21">
            <v>797</v>
          </cell>
          <cell r="AB21">
            <v>3292</v>
          </cell>
          <cell r="AC21">
            <v>44.259209464909922</v>
          </cell>
          <cell r="AD21">
            <v>4146</v>
          </cell>
          <cell r="AE21">
            <v>55.740790535090078</v>
          </cell>
          <cell r="AF21">
            <v>1518952</v>
          </cell>
          <cell r="AG21">
            <v>0</v>
          </cell>
          <cell r="AH21">
            <v>312137</v>
          </cell>
          <cell r="AI21">
            <v>227514</v>
          </cell>
        </row>
        <row r="22">
          <cell r="A22" t="str">
            <v>AMI</v>
          </cell>
          <cell r="B22" t="str">
            <v>MODULE</v>
          </cell>
          <cell r="C22" t="str">
            <v>TN</v>
          </cell>
          <cell r="D22" t="str">
            <v>HC 16201</v>
          </cell>
          <cell r="E22" t="str">
            <v>011131003</v>
          </cell>
          <cell r="F22">
            <v>300</v>
          </cell>
          <cell r="G22">
            <v>6480</v>
          </cell>
          <cell r="H22">
            <v>1944</v>
          </cell>
          <cell r="I22">
            <v>1623</v>
          </cell>
          <cell r="J22">
            <v>25</v>
          </cell>
          <cell r="K22">
            <v>313</v>
          </cell>
          <cell r="L22">
            <v>48</v>
          </cell>
          <cell r="M22">
            <v>2009</v>
          </cell>
          <cell r="N22">
            <v>5410</v>
          </cell>
          <cell r="O22">
            <v>83</v>
          </cell>
          <cell r="P22">
            <v>1043</v>
          </cell>
          <cell r="Q22">
            <v>160</v>
          </cell>
          <cell r="R22">
            <v>6696</v>
          </cell>
          <cell r="S22">
            <v>-65</v>
          </cell>
          <cell r="T22">
            <v>-3.3436213991769548</v>
          </cell>
          <cell r="U22">
            <v>37</v>
          </cell>
          <cell r="V22">
            <v>18</v>
          </cell>
          <cell r="W22">
            <v>59</v>
          </cell>
          <cell r="X22">
            <v>114</v>
          </cell>
          <cell r="Y22">
            <v>-179</v>
          </cell>
          <cell r="Z22">
            <v>-9.2078189300411513</v>
          </cell>
          <cell r="AA22">
            <v>208</v>
          </cell>
          <cell r="AB22">
            <v>2331</v>
          </cell>
          <cell r="AC22">
            <v>119.90740740740742</v>
          </cell>
          <cell r="AD22">
            <v>-387</v>
          </cell>
          <cell r="AE22">
            <v>-19.907407407407408</v>
          </cell>
          <cell r="AF22">
            <v>4327240</v>
          </cell>
          <cell r="AG22">
            <v>66469</v>
          </cell>
          <cell r="AH22">
            <v>833919</v>
          </cell>
          <cell r="AI22">
            <v>129295</v>
          </cell>
        </row>
        <row r="23">
          <cell r="A23" t="str">
            <v>AMI</v>
          </cell>
          <cell r="B23" t="str">
            <v>MODULE</v>
          </cell>
          <cell r="C23" t="str">
            <v>TN</v>
          </cell>
          <cell r="D23" t="str">
            <v>HC 16202P-F-05</v>
          </cell>
          <cell r="E23" t="str">
            <v>011131145</v>
          </cell>
          <cell r="F23">
            <v>3191</v>
          </cell>
          <cell r="G23">
            <v>7397</v>
          </cell>
          <cell r="H23">
            <v>23605</v>
          </cell>
          <cell r="I23">
            <v>18054</v>
          </cell>
          <cell r="J23">
            <v>419</v>
          </cell>
          <cell r="K23">
            <v>3473</v>
          </cell>
          <cell r="L23">
            <v>815</v>
          </cell>
          <cell r="M23">
            <v>22761</v>
          </cell>
          <cell r="N23">
            <v>5658</v>
          </cell>
          <cell r="O23">
            <v>131</v>
          </cell>
          <cell r="P23">
            <v>1088</v>
          </cell>
          <cell r="Q23">
            <v>255</v>
          </cell>
          <cell r="R23">
            <v>7132</v>
          </cell>
          <cell r="S23">
            <v>844</v>
          </cell>
          <cell r="T23">
            <v>3.5755136623596693</v>
          </cell>
          <cell r="U23">
            <v>448</v>
          </cell>
          <cell r="V23">
            <v>218</v>
          </cell>
          <cell r="W23">
            <v>717</v>
          </cell>
          <cell r="X23">
            <v>1383</v>
          </cell>
          <cell r="Y23">
            <v>-539</v>
          </cell>
          <cell r="Z23">
            <v>-2.2834145308197416</v>
          </cell>
          <cell r="AA23">
            <v>2530</v>
          </cell>
          <cell r="AB23">
            <v>26674</v>
          </cell>
          <cell r="AC23">
            <v>113.00148273670831</v>
          </cell>
          <cell r="AD23">
            <v>-3069</v>
          </cell>
          <cell r="AE23">
            <v>-13.001482736708326</v>
          </cell>
          <cell r="AF23">
            <v>18053619</v>
          </cell>
          <cell r="AG23">
            <v>419154</v>
          </cell>
          <cell r="AH23">
            <v>3472975</v>
          </cell>
          <cell r="AI23">
            <v>815332</v>
          </cell>
        </row>
        <row r="24">
          <cell r="A24" t="str">
            <v>AMI</v>
          </cell>
          <cell r="B24" t="str">
            <v>MODULE</v>
          </cell>
          <cell r="C24" t="str">
            <v>TN</v>
          </cell>
          <cell r="D24" t="str">
            <v>HB 08201-S</v>
          </cell>
          <cell r="E24" t="str">
            <v>014131006</v>
          </cell>
          <cell r="F24">
            <v>300</v>
          </cell>
          <cell r="G24">
            <v>4237</v>
          </cell>
          <cell r="H24">
            <v>1271</v>
          </cell>
          <cell r="I24">
            <v>715</v>
          </cell>
          <cell r="J24">
            <v>24</v>
          </cell>
          <cell r="K24">
            <v>110</v>
          </cell>
          <cell r="L24">
            <v>34</v>
          </cell>
          <cell r="M24">
            <v>883</v>
          </cell>
          <cell r="N24">
            <v>2383</v>
          </cell>
          <cell r="O24">
            <v>80</v>
          </cell>
          <cell r="P24">
            <v>367</v>
          </cell>
          <cell r="Q24">
            <v>113</v>
          </cell>
          <cell r="R24">
            <v>2943</v>
          </cell>
          <cell r="S24">
            <v>388</v>
          </cell>
          <cell r="T24">
            <v>30.527143981117234</v>
          </cell>
          <cell r="U24">
            <v>24</v>
          </cell>
          <cell r="V24">
            <v>12</v>
          </cell>
          <cell r="W24">
            <v>39</v>
          </cell>
          <cell r="X24">
            <v>75</v>
          </cell>
          <cell r="Y24">
            <v>313</v>
          </cell>
          <cell r="Z24">
            <v>24.626278520849727</v>
          </cell>
          <cell r="AA24">
            <v>136</v>
          </cell>
          <cell r="AB24">
            <v>1094</v>
          </cell>
          <cell r="AC24">
            <v>86.07395751376869</v>
          </cell>
          <cell r="AD24">
            <v>177</v>
          </cell>
          <cell r="AE24">
            <v>13.926042486231314</v>
          </cell>
          <cell r="AF24">
            <v>715011</v>
          </cell>
          <cell r="AG24">
            <v>24019</v>
          </cell>
          <cell r="AH24">
            <v>110031</v>
          </cell>
          <cell r="AI24">
            <v>33793</v>
          </cell>
        </row>
        <row r="25">
          <cell r="A25" t="str">
            <v>AMI</v>
          </cell>
          <cell r="B25" t="str">
            <v>MODULE</v>
          </cell>
          <cell r="C25" t="str">
            <v>TN</v>
          </cell>
          <cell r="D25" t="str">
            <v>HB 16119U-DYF</v>
          </cell>
          <cell r="E25" t="str">
            <v>014131049</v>
          </cell>
          <cell r="F25">
            <v>325</v>
          </cell>
          <cell r="G25">
            <v>22855</v>
          </cell>
          <cell r="H25">
            <v>7428</v>
          </cell>
          <cell r="I25">
            <v>2594</v>
          </cell>
          <cell r="J25">
            <v>67</v>
          </cell>
          <cell r="K25">
            <v>1103</v>
          </cell>
          <cell r="L25">
            <v>47</v>
          </cell>
          <cell r="M25">
            <v>3811</v>
          </cell>
          <cell r="N25">
            <v>7982</v>
          </cell>
          <cell r="O25">
            <v>206</v>
          </cell>
          <cell r="P25">
            <v>3394</v>
          </cell>
          <cell r="Q25">
            <v>145</v>
          </cell>
          <cell r="R25">
            <v>11727</v>
          </cell>
          <cell r="S25">
            <v>3617</v>
          </cell>
          <cell r="T25">
            <v>48.694130317716748</v>
          </cell>
          <cell r="U25">
            <v>141</v>
          </cell>
          <cell r="V25">
            <v>69</v>
          </cell>
          <cell r="W25">
            <v>226</v>
          </cell>
          <cell r="X25">
            <v>436</v>
          </cell>
          <cell r="Y25">
            <v>3181</v>
          </cell>
          <cell r="Z25">
            <v>42.82444803446419</v>
          </cell>
          <cell r="AA25">
            <v>796</v>
          </cell>
          <cell r="AB25">
            <v>5043</v>
          </cell>
          <cell r="AC25">
            <v>67.891760904684972</v>
          </cell>
          <cell r="AD25">
            <v>2385</v>
          </cell>
          <cell r="AE25">
            <v>32.108239095315021</v>
          </cell>
          <cell r="AF25">
            <v>2593782</v>
          </cell>
          <cell r="AG25">
            <v>67041</v>
          </cell>
          <cell r="AH25">
            <v>1103084</v>
          </cell>
          <cell r="AI25">
            <v>47239</v>
          </cell>
        </row>
        <row r="26">
          <cell r="A26" t="str">
            <v>AMI</v>
          </cell>
          <cell r="B26" t="str">
            <v>MODULE</v>
          </cell>
          <cell r="C26" t="str">
            <v>STN</v>
          </cell>
          <cell r="D26" t="str">
            <v>HC40401NG-EW</v>
          </cell>
          <cell r="E26" t="str">
            <v>012131162</v>
          </cell>
          <cell r="F26">
            <v>22</v>
          </cell>
          <cell r="G26">
            <v>36955</v>
          </cell>
          <cell r="H26">
            <v>813</v>
          </cell>
          <cell r="I26">
            <v>375</v>
          </cell>
          <cell r="J26">
            <v>13</v>
          </cell>
          <cell r="K26">
            <v>67</v>
          </cell>
          <cell r="L26">
            <v>21</v>
          </cell>
          <cell r="M26">
            <v>476</v>
          </cell>
          <cell r="N26">
            <v>17045</v>
          </cell>
          <cell r="O26">
            <v>591</v>
          </cell>
          <cell r="P26">
            <v>3045</v>
          </cell>
          <cell r="Q26">
            <v>955</v>
          </cell>
          <cell r="R26">
            <v>21636</v>
          </cell>
          <cell r="S26">
            <v>337</v>
          </cell>
          <cell r="T26">
            <v>41.451414514145142</v>
          </cell>
          <cell r="U26">
            <v>15</v>
          </cell>
          <cell r="V26">
            <v>8</v>
          </cell>
          <cell r="W26">
            <v>25</v>
          </cell>
          <cell r="X26">
            <v>48</v>
          </cell>
          <cell r="Y26">
            <v>289</v>
          </cell>
          <cell r="Z26">
            <v>35.547355473554738</v>
          </cell>
          <cell r="AA26">
            <v>87</v>
          </cell>
          <cell r="AB26">
            <v>611</v>
          </cell>
          <cell r="AC26">
            <v>75.153751537515376</v>
          </cell>
          <cell r="AD26">
            <v>202</v>
          </cell>
          <cell r="AE26">
            <v>24.846248462484624</v>
          </cell>
          <cell r="AF26">
            <v>375154</v>
          </cell>
          <cell r="AG26">
            <v>12801</v>
          </cell>
          <cell r="AH26">
            <v>67245</v>
          </cell>
          <cell r="AI26">
            <v>21096</v>
          </cell>
        </row>
        <row r="27">
          <cell r="A27" t="str">
            <v>AMI</v>
          </cell>
          <cell r="B27" t="str">
            <v>MODULE</v>
          </cell>
          <cell r="C27" t="str">
            <v>STN</v>
          </cell>
          <cell r="D27" t="str">
            <v>HC 08201NY-S</v>
          </cell>
          <cell r="E27" t="str">
            <v>012131180</v>
          </cell>
          <cell r="F27">
            <v>6300</v>
          </cell>
          <cell r="G27">
            <v>3789</v>
          </cell>
          <cell r="H27">
            <v>23868</v>
          </cell>
          <cell r="I27">
            <v>14067</v>
          </cell>
          <cell r="J27">
            <v>658</v>
          </cell>
          <cell r="K27">
            <v>3191</v>
          </cell>
          <cell r="L27">
            <v>716</v>
          </cell>
          <cell r="M27">
            <v>18632</v>
          </cell>
          <cell r="N27">
            <v>2233</v>
          </cell>
          <cell r="O27">
            <v>104</v>
          </cell>
          <cell r="P27">
            <v>507</v>
          </cell>
          <cell r="Q27">
            <v>114</v>
          </cell>
          <cell r="R27">
            <v>2958</v>
          </cell>
          <cell r="S27">
            <v>5236</v>
          </cell>
          <cell r="T27">
            <v>21.937321937321936</v>
          </cell>
          <cell r="U27">
            <v>453</v>
          </cell>
          <cell r="V27">
            <v>220</v>
          </cell>
          <cell r="W27">
            <v>725</v>
          </cell>
          <cell r="X27">
            <v>1398</v>
          </cell>
          <cell r="Y27">
            <v>3838</v>
          </cell>
          <cell r="Z27">
            <v>16.080107256577843</v>
          </cell>
          <cell r="AA27">
            <v>2558</v>
          </cell>
          <cell r="AB27">
            <v>22588</v>
          </cell>
          <cell r="AC27">
            <v>94.637171107759343</v>
          </cell>
          <cell r="AD27">
            <v>1280</v>
          </cell>
          <cell r="AE27">
            <v>5.3628288922406568</v>
          </cell>
          <cell r="AF27">
            <v>15183585</v>
          </cell>
          <cell r="AG27">
            <v>710136</v>
          </cell>
          <cell r="AH27">
            <v>3444569</v>
          </cell>
          <cell r="AI27">
            <v>772741</v>
          </cell>
        </row>
        <row r="28">
          <cell r="A28" t="str">
            <v>AMI</v>
          </cell>
          <cell r="B28" t="str">
            <v>MODULE</v>
          </cell>
          <cell r="C28" t="str">
            <v>STN</v>
          </cell>
          <cell r="D28" t="str">
            <v>HG 12605NY-LY</v>
          </cell>
          <cell r="E28" t="str">
            <v>012131366</v>
          </cell>
          <cell r="F28">
            <v>392</v>
          </cell>
          <cell r="G28">
            <v>21888</v>
          </cell>
          <cell r="H28">
            <v>8580</v>
          </cell>
          <cell r="I28">
            <v>5758</v>
          </cell>
          <cell r="J28">
            <v>101</v>
          </cell>
          <cell r="K28">
            <v>622</v>
          </cell>
          <cell r="L28">
            <v>227</v>
          </cell>
          <cell r="M28">
            <v>6708</v>
          </cell>
          <cell r="N28">
            <v>14689</v>
          </cell>
          <cell r="O28">
            <v>258</v>
          </cell>
          <cell r="P28">
            <v>1587</v>
          </cell>
          <cell r="Q28">
            <v>579</v>
          </cell>
          <cell r="R28">
            <v>17113</v>
          </cell>
          <cell r="S28">
            <v>1872</v>
          </cell>
          <cell r="T28">
            <v>21.818181818181817</v>
          </cell>
          <cell r="U28">
            <v>163</v>
          </cell>
          <cell r="V28">
            <v>79</v>
          </cell>
          <cell r="W28">
            <v>261</v>
          </cell>
          <cell r="X28">
            <v>503</v>
          </cell>
          <cell r="Y28">
            <v>1369</v>
          </cell>
          <cell r="Z28">
            <v>15.955710955710956</v>
          </cell>
          <cell r="AA28">
            <v>920</v>
          </cell>
          <cell r="AB28">
            <v>8131</v>
          </cell>
          <cell r="AC28">
            <v>94.766899766899769</v>
          </cell>
          <cell r="AD28">
            <v>449</v>
          </cell>
          <cell r="AE28">
            <v>5.2331002331002328</v>
          </cell>
          <cell r="AF28">
            <v>10194022</v>
          </cell>
          <cell r="AG28">
            <v>178600</v>
          </cell>
          <cell r="AH28">
            <v>1101317</v>
          </cell>
          <cell r="AI28">
            <v>402025</v>
          </cell>
        </row>
        <row r="29">
          <cell r="A29" t="str">
            <v>AMI</v>
          </cell>
          <cell r="B29" t="str">
            <v>MODULE</v>
          </cell>
          <cell r="C29" t="str">
            <v>STN</v>
          </cell>
          <cell r="D29" t="str">
            <v>HC 20401NG-EW-07</v>
          </cell>
          <cell r="E29" t="str">
            <v>012131433</v>
          </cell>
          <cell r="F29">
            <v>390</v>
          </cell>
          <cell r="G29">
            <v>19277</v>
          </cell>
          <cell r="H29">
            <v>7518</v>
          </cell>
          <cell r="I29">
            <v>3377</v>
          </cell>
          <cell r="J29">
            <v>99</v>
          </cell>
          <cell r="K29">
            <v>929</v>
          </cell>
          <cell r="L29">
            <v>159</v>
          </cell>
          <cell r="M29">
            <v>4564</v>
          </cell>
          <cell r="N29">
            <v>8659</v>
          </cell>
          <cell r="O29">
            <v>254</v>
          </cell>
          <cell r="P29">
            <v>2382</v>
          </cell>
          <cell r="Q29">
            <v>408</v>
          </cell>
          <cell r="R29">
            <v>11703</v>
          </cell>
          <cell r="S29">
            <v>2954</v>
          </cell>
          <cell r="T29">
            <v>39.292364990689009</v>
          </cell>
          <cell r="U29">
            <v>143</v>
          </cell>
          <cell r="V29">
            <v>69</v>
          </cell>
          <cell r="W29">
            <v>228</v>
          </cell>
          <cell r="X29">
            <v>440</v>
          </cell>
          <cell r="Y29">
            <v>2514</v>
          </cell>
          <cell r="Z29">
            <v>33.439744612928969</v>
          </cell>
          <cell r="AA29">
            <v>806</v>
          </cell>
          <cell r="AB29">
            <v>5810</v>
          </cell>
          <cell r="AC29">
            <v>77.281191806331478</v>
          </cell>
          <cell r="AD29">
            <v>1708</v>
          </cell>
          <cell r="AE29">
            <v>22.718808193668529</v>
          </cell>
          <cell r="AF29">
            <v>3377684</v>
          </cell>
          <cell r="AG29">
            <v>99029</v>
          </cell>
          <cell r="AH29">
            <v>928694</v>
          </cell>
          <cell r="AI29">
            <v>158923</v>
          </cell>
        </row>
        <row r="30">
          <cell r="A30" t="str">
            <v>AMI</v>
          </cell>
          <cell r="B30" t="str">
            <v>MODULE</v>
          </cell>
          <cell r="C30" t="str">
            <v>STN</v>
          </cell>
          <cell r="D30" t="str">
            <v>HG 32612F-EWO-03</v>
          </cell>
          <cell r="E30" t="str">
            <v>012131686</v>
          </cell>
          <cell r="F30">
            <v>79</v>
          </cell>
          <cell r="G30">
            <v>56823</v>
          </cell>
          <cell r="H30">
            <v>4489</v>
          </cell>
          <cell r="I30">
            <v>4364</v>
          </cell>
          <cell r="J30">
            <v>429</v>
          </cell>
          <cell r="K30">
            <v>1054</v>
          </cell>
          <cell r="L30">
            <v>64</v>
          </cell>
          <cell r="M30">
            <v>5911</v>
          </cell>
          <cell r="N30">
            <v>55241</v>
          </cell>
          <cell r="O30">
            <v>5430</v>
          </cell>
          <cell r="P30">
            <v>13342</v>
          </cell>
          <cell r="Q30">
            <v>810</v>
          </cell>
          <cell r="R30">
            <v>74823</v>
          </cell>
          <cell r="S30">
            <v>-1422</v>
          </cell>
          <cell r="T30">
            <v>-31.677433726887948</v>
          </cell>
          <cell r="U30">
            <v>85</v>
          </cell>
          <cell r="V30">
            <v>41</v>
          </cell>
          <cell r="W30">
            <v>136</v>
          </cell>
          <cell r="X30">
            <v>262</v>
          </cell>
          <cell r="Y30">
            <v>-1684</v>
          </cell>
          <cell r="Z30">
            <v>-37.513922922699933</v>
          </cell>
          <cell r="AA30">
            <v>481</v>
          </cell>
          <cell r="AB30">
            <v>6654</v>
          </cell>
          <cell r="AC30">
            <v>148.22900423256851</v>
          </cell>
          <cell r="AD30">
            <v>-2165</v>
          </cell>
          <cell r="AE30">
            <v>-48.229004232568499</v>
          </cell>
          <cell r="AF30">
            <v>4363201</v>
          </cell>
          <cell r="AG30">
            <v>428578</v>
          </cell>
          <cell r="AH30">
            <v>1054071</v>
          </cell>
          <cell r="AI30">
            <v>64666</v>
          </cell>
        </row>
        <row r="31">
          <cell r="A31" t="str">
            <v>AMI</v>
          </cell>
          <cell r="B31" t="str">
            <v>MODULE</v>
          </cell>
          <cell r="C31" t="str">
            <v>STN</v>
          </cell>
          <cell r="D31" t="str">
            <v>HG 12646R-DYO</v>
          </cell>
          <cell r="E31" t="str">
            <v>012131706</v>
          </cell>
          <cell r="F31">
            <v>1538</v>
          </cell>
          <cell r="G31">
            <v>19187</v>
          </cell>
          <cell r="H31">
            <v>29509</v>
          </cell>
          <cell r="I31">
            <v>22664</v>
          </cell>
          <cell r="J31">
            <v>450</v>
          </cell>
          <cell r="K31">
            <v>5322</v>
          </cell>
          <cell r="L31">
            <v>551</v>
          </cell>
          <cell r="M31">
            <v>28987</v>
          </cell>
          <cell r="N31">
            <v>14736</v>
          </cell>
          <cell r="O31">
            <v>293</v>
          </cell>
          <cell r="P31">
            <v>3460</v>
          </cell>
          <cell r="Q31">
            <v>358</v>
          </cell>
          <cell r="R31">
            <v>18847</v>
          </cell>
          <cell r="S31">
            <v>522</v>
          </cell>
          <cell r="T31">
            <v>1.7689518451997694</v>
          </cell>
          <cell r="U31">
            <v>560</v>
          </cell>
          <cell r="V31">
            <v>272</v>
          </cell>
          <cell r="W31">
            <v>896</v>
          </cell>
          <cell r="X31">
            <v>1728</v>
          </cell>
          <cell r="Y31">
            <v>-1206</v>
          </cell>
          <cell r="Z31">
            <v>-4.0868887458063643</v>
          </cell>
          <cell r="AA31">
            <v>3163</v>
          </cell>
          <cell r="AB31">
            <v>33878</v>
          </cell>
          <cell r="AC31">
            <v>114.8056525127927</v>
          </cell>
          <cell r="AD31">
            <v>-4369</v>
          </cell>
          <cell r="AE31">
            <v>-14.805652512792708</v>
          </cell>
          <cell r="AF31">
            <v>22724134</v>
          </cell>
          <cell r="AG31">
            <v>450750</v>
          </cell>
          <cell r="AH31">
            <v>5335907</v>
          </cell>
          <cell r="AI31">
            <v>552865</v>
          </cell>
        </row>
        <row r="32">
          <cell r="A32" t="str">
            <v>AMI</v>
          </cell>
          <cell r="B32" t="str">
            <v>MODULE</v>
          </cell>
          <cell r="C32" t="str">
            <v>STN</v>
          </cell>
          <cell r="D32" t="str">
            <v>HT 12577R-DYO</v>
          </cell>
          <cell r="E32" t="str">
            <v>012131813</v>
          </cell>
          <cell r="F32">
            <v>1914</v>
          </cell>
          <cell r="G32">
            <v>6805</v>
          </cell>
          <cell r="H32">
            <v>13025</v>
          </cell>
          <cell r="I32">
            <v>10024</v>
          </cell>
          <cell r="J32">
            <v>0</v>
          </cell>
          <cell r="K32">
            <v>593</v>
          </cell>
          <cell r="L32">
            <v>1</v>
          </cell>
          <cell r="M32">
            <v>10618</v>
          </cell>
          <cell r="N32">
            <v>5237</v>
          </cell>
          <cell r="O32">
            <v>0</v>
          </cell>
          <cell r="P32">
            <v>310</v>
          </cell>
          <cell r="Q32">
            <v>1</v>
          </cell>
          <cell r="R32">
            <v>5548</v>
          </cell>
          <cell r="S32">
            <v>2407</v>
          </cell>
          <cell r="T32">
            <v>18.479846449136275</v>
          </cell>
          <cell r="U32">
            <v>247</v>
          </cell>
          <cell r="V32">
            <v>120</v>
          </cell>
          <cell r="W32">
            <v>395</v>
          </cell>
          <cell r="X32">
            <v>762</v>
          </cell>
          <cell r="Y32">
            <v>1645</v>
          </cell>
          <cell r="Z32">
            <v>12.629558541266794</v>
          </cell>
          <cell r="AA32">
            <v>1396</v>
          </cell>
          <cell r="AB32">
            <v>12776</v>
          </cell>
          <cell r="AC32">
            <v>98.088291746641076</v>
          </cell>
          <cell r="AD32">
            <v>249</v>
          </cell>
          <cell r="AE32">
            <v>1.9117082533589254</v>
          </cell>
          <cell r="AF32">
            <v>8448849</v>
          </cell>
          <cell r="AG32">
            <v>298</v>
          </cell>
          <cell r="AH32">
            <v>500129</v>
          </cell>
          <cell r="AI32">
            <v>124</v>
          </cell>
        </row>
        <row r="33">
          <cell r="A33" t="str">
            <v>AMI</v>
          </cell>
          <cell r="B33" t="str">
            <v>MODULE</v>
          </cell>
          <cell r="C33" t="str">
            <v>STN</v>
          </cell>
          <cell r="D33" t="str">
            <v>HB-08201NY-S</v>
          </cell>
          <cell r="E33" t="str">
            <v>015131003</v>
          </cell>
          <cell r="F33">
            <v>110</v>
          </cell>
          <cell r="G33">
            <v>4136</v>
          </cell>
          <cell r="H33">
            <v>455</v>
          </cell>
          <cell r="I33">
            <v>261</v>
          </cell>
          <cell r="J33">
            <v>11</v>
          </cell>
          <cell r="K33">
            <v>36</v>
          </cell>
          <cell r="L33">
            <v>13</v>
          </cell>
          <cell r="M33">
            <v>321</v>
          </cell>
          <cell r="N33">
            <v>2373</v>
          </cell>
          <cell r="O33">
            <v>100</v>
          </cell>
          <cell r="P33">
            <v>327</v>
          </cell>
          <cell r="Q33">
            <v>118</v>
          </cell>
          <cell r="R33">
            <v>2918</v>
          </cell>
          <cell r="S33">
            <v>134</v>
          </cell>
          <cell r="T33">
            <v>29.450549450549453</v>
          </cell>
          <cell r="U33">
            <v>9</v>
          </cell>
          <cell r="V33">
            <v>4</v>
          </cell>
          <cell r="W33">
            <v>14</v>
          </cell>
          <cell r="X33">
            <v>27</v>
          </cell>
          <cell r="Y33">
            <v>107</v>
          </cell>
          <cell r="Z33">
            <v>23.516483516483515</v>
          </cell>
          <cell r="AA33">
            <v>49</v>
          </cell>
          <cell r="AB33">
            <v>397</v>
          </cell>
          <cell r="AC33">
            <v>87.252747252747255</v>
          </cell>
          <cell r="AD33">
            <v>58</v>
          </cell>
          <cell r="AE33">
            <v>12.747252747252746</v>
          </cell>
          <cell r="AF33">
            <v>260443</v>
          </cell>
          <cell r="AG33">
            <v>11451</v>
          </cell>
          <cell r="AH33">
            <v>36409</v>
          </cell>
          <cell r="AI33">
            <v>12460</v>
          </cell>
        </row>
        <row r="34">
          <cell r="A34" t="str">
            <v>AMI</v>
          </cell>
          <cell r="B34" t="str">
            <v>MODULE</v>
          </cell>
          <cell r="C34" t="str">
            <v>STN</v>
          </cell>
          <cell r="D34" t="str">
            <v>HB10604NG-DY</v>
          </cell>
          <cell r="E34" t="str">
            <v>015131149</v>
          </cell>
          <cell r="F34">
            <v>1000</v>
          </cell>
          <cell r="G34">
            <v>23645</v>
          </cell>
          <cell r="H34">
            <v>23645</v>
          </cell>
          <cell r="I34">
            <v>17545</v>
          </cell>
          <cell r="J34">
            <v>599</v>
          </cell>
          <cell r="K34">
            <v>2127</v>
          </cell>
          <cell r="L34">
            <v>385</v>
          </cell>
          <cell r="M34">
            <v>20656</v>
          </cell>
          <cell r="N34">
            <v>17545</v>
          </cell>
          <cell r="O34">
            <v>599</v>
          </cell>
          <cell r="P34">
            <v>2127</v>
          </cell>
          <cell r="Q34">
            <v>385</v>
          </cell>
          <cell r="R34">
            <v>20656</v>
          </cell>
          <cell r="S34">
            <v>2989</v>
          </cell>
          <cell r="T34">
            <v>12.641150348910976</v>
          </cell>
          <cell r="U34">
            <v>449</v>
          </cell>
          <cell r="V34">
            <v>218</v>
          </cell>
          <cell r="W34">
            <v>718</v>
          </cell>
          <cell r="X34">
            <v>1385</v>
          </cell>
          <cell r="Y34">
            <v>1604</v>
          </cell>
          <cell r="Z34">
            <v>6.7836751956016075</v>
          </cell>
          <cell r="AA34">
            <v>2534</v>
          </cell>
          <cell r="AB34">
            <v>24575</v>
          </cell>
          <cell r="AC34">
            <v>103.93317826178897</v>
          </cell>
          <cell r="AD34">
            <v>-930</v>
          </cell>
          <cell r="AE34">
            <v>-3.9331782617889619</v>
          </cell>
          <cell r="AF34">
            <v>17545248</v>
          </cell>
          <cell r="AG34">
            <v>598639</v>
          </cell>
          <cell r="AH34">
            <v>2127181</v>
          </cell>
          <cell r="AI34">
            <v>384866</v>
          </cell>
        </row>
        <row r="35">
          <cell r="A35" t="str">
            <v>AMI</v>
          </cell>
          <cell r="B35" t="str">
            <v>MODULE</v>
          </cell>
          <cell r="C35" t="str">
            <v>STN</v>
          </cell>
          <cell r="D35" t="str">
            <v>HP 12542R-DYO-01</v>
          </cell>
          <cell r="E35" t="str">
            <v>018132052</v>
          </cell>
          <cell r="F35">
            <v>3595</v>
          </cell>
          <cell r="G35">
            <v>15451</v>
          </cell>
          <cell r="H35">
            <v>55545</v>
          </cell>
          <cell r="I35">
            <v>26150</v>
          </cell>
          <cell r="J35">
            <v>1024</v>
          </cell>
          <cell r="K35">
            <v>5298</v>
          </cell>
          <cell r="L35">
            <v>1437</v>
          </cell>
          <cell r="M35">
            <v>33909</v>
          </cell>
          <cell r="N35">
            <v>7274</v>
          </cell>
          <cell r="O35">
            <v>285</v>
          </cell>
          <cell r="P35">
            <v>1474</v>
          </cell>
          <cell r="Q35">
            <v>400</v>
          </cell>
          <cell r="R35">
            <v>9433</v>
          </cell>
          <cell r="S35">
            <v>21636</v>
          </cell>
          <cell r="T35">
            <v>38.952200918174448</v>
          </cell>
          <cell r="U35">
            <v>1054</v>
          </cell>
          <cell r="V35">
            <v>513</v>
          </cell>
          <cell r="W35">
            <v>1687</v>
          </cell>
          <cell r="X35">
            <v>3254</v>
          </cell>
          <cell r="Y35">
            <v>18382</v>
          </cell>
          <cell r="Z35">
            <v>33.093887838689348</v>
          </cell>
          <cell r="AA35">
            <v>5954</v>
          </cell>
          <cell r="AB35">
            <v>43117</v>
          </cell>
          <cell r="AC35">
            <v>77.625348816275093</v>
          </cell>
          <cell r="AD35">
            <v>12428</v>
          </cell>
          <cell r="AE35">
            <v>22.374651183724907</v>
          </cell>
          <cell r="AF35">
            <v>6353760</v>
          </cell>
          <cell r="AG35">
            <v>248809</v>
          </cell>
          <cell r="AH35">
            <v>1287298</v>
          </cell>
          <cell r="AI35">
            <v>348974</v>
          </cell>
        </row>
        <row r="36">
          <cell r="A36" t="str">
            <v>AMI</v>
          </cell>
          <cell r="B36" t="str">
            <v>MODULE</v>
          </cell>
          <cell r="C36" t="str">
            <v>STN</v>
          </cell>
          <cell r="D36" t="str">
            <v>HT 16623F-EBO-C0</v>
          </cell>
          <cell r="E36" t="str">
            <v>032131007</v>
          </cell>
          <cell r="F36">
            <v>7000</v>
          </cell>
          <cell r="G36">
            <v>33487</v>
          </cell>
          <cell r="H36">
            <v>234410</v>
          </cell>
          <cell r="I36">
            <v>160881</v>
          </cell>
          <cell r="J36">
            <v>10896</v>
          </cell>
          <cell r="K36">
            <v>27598</v>
          </cell>
          <cell r="L36">
            <v>9195</v>
          </cell>
          <cell r="M36">
            <v>208570</v>
          </cell>
          <cell r="N36">
            <v>22983</v>
          </cell>
          <cell r="O36">
            <v>1557</v>
          </cell>
          <cell r="P36">
            <v>3943</v>
          </cell>
          <cell r="Q36">
            <v>1314</v>
          </cell>
          <cell r="R36">
            <v>29797</v>
          </cell>
          <cell r="S36">
            <v>25840</v>
          </cell>
          <cell r="T36">
            <v>11.023420502538288</v>
          </cell>
          <cell r="U36">
            <v>4450</v>
          </cell>
          <cell r="V36">
            <v>2164</v>
          </cell>
          <cell r="W36">
            <v>7117</v>
          </cell>
          <cell r="X36">
            <v>13731</v>
          </cell>
          <cell r="Y36">
            <v>12109</v>
          </cell>
          <cell r="Z36">
            <v>5.1657352502026361</v>
          </cell>
          <cell r="AA36">
            <v>25126</v>
          </cell>
          <cell r="AB36">
            <v>247427</v>
          </cell>
          <cell r="AC36">
            <v>105.55309073844971</v>
          </cell>
          <cell r="AD36">
            <v>-13017</v>
          </cell>
          <cell r="AE36">
            <v>-5.5530907384497254</v>
          </cell>
          <cell r="AF36">
            <v>87863750</v>
          </cell>
          <cell r="AG36">
            <v>5950897</v>
          </cell>
          <cell r="AH36">
            <v>15072415</v>
          </cell>
          <cell r="AI36">
            <v>5021474</v>
          </cell>
        </row>
        <row r="37">
          <cell r="A37" t="str">
            <v>AMI</v>
          </cell>
          <cell r="B37" t="str">
            <v>MODULE</v>
          </cell>
          <cell r="C37" t="str">
            <v>STN</v>
          </cell>
          <cell r="D37" t="str">
            <v>HF 12581R-EB-C0</v>
          </cell>
          <cell r="E37" t="str">
            <v>032131017</v>
          </cell>
          <cell r="F37">
            <v>40</v>
          </cell>
          <cell r="G37">
            <v>12200</v>
          </cell>
          <cell r="H37">
            <v>488</v>
          </cell>
          <cell r="I37">
            <v>974</v>
          </cell>
          <cell r="J37">
            <v>0</v>
          </cell>
          <cell r="K37">
            <v>0</v>
          </cell>
          <cell r="L37">
            <v>0</v>
          </cell>
          <cell r="M37">
            <v>974</v>
          </cell>
          <cell r="N37">
            <v>24350</v>
          </cell>
          <cell r="O37">
            <v>0</v>
          </cell>
          <cell r="P37">
            <v>0</v>
          </cell>
          <cell r="Q37">
            <v>0</v>
          </cell>
          <cell r="R37">
            <v>24350</v>
          </cell>
          <cell r="S37">
            <v>-486</v>
          </cell>
          <cell r="T37">
            <v>-99.590163934426229</v>
          </cell>
          <cell r="U37">
            <v>9</v>
          </cell>
          <cell r="V37">
            <v>5</v>
          </cell>
          <cell r="W37">
            <v>15</v>
          </cell>
          <cell r="X37">
            <v>29</v>
          </cell>
          <cell r="Y37">
            <v>-515</v>
          </cell>
          <cell r="Z37">
            <v>-105.5327868852459</v>
          </cell>
          <cell r="AA37">
            <v>52</v>
          </cell>
          <cell r="AB37">
            <v>1055</v>
          </cell>
          <cell r="AC37">
            <v>216.18852459016392</v>
          </cell>
          <cell r="AD37">
            <v>-567</v>
          </cell>
          <cell r="AE37">
            <v>-116.18852459016394</v>
          </cell>
          <cell r="AF37">
            <v>974000</v>
          </cell>
          <cell r="AG37">
            <v>0</v>
          </cell>
          <cell r="AH37">
            <v>0</v>
          </cell>
          <cell r="AI37">
            <v>0</v>
          </cell>
        </row>
        <row r="38">
          <cell r="A38" t="str">
            <v>AMI</v>
          </cell>
          <cell r="D38" t="str">
            <v>LCD SPARE PART</v>
          </cell>
          <cell r="E38" t="str">
            <v>LCD-S/P</v>
          </cell>
          <cell r="F38">
            <v>7920</v>
          </cell>
          <cell r="G38">
            <v>1241</v>
          </cell>
          <cell r="H38">
            <v>9831</v>
          </cell>
          <cell r="M38">
            <v>0</v>
          </cell>
          <cell r="R38">
            <v>0</v>
          </cell>
          <cell r="S38">
            <v>9831</v>
          </cell>
          <cell r="T38">
            <v>100</v>
          </cell>
          <cell r="U38">
            <v>187</v>
          </cell>
          <cell r="V38">
            <v>91</v>
          </cell>
          <cell r="W38">
            <v>299</v>
          </cell>
          <cell r="X38">
            <v>577</v>
          </cell>
          <cell r="Y38">
            <v>9254</v>
          </cell>
          <cell r="Z38">
            <v>94.130810700844265</v>
          </cell>
          <cell r="AA38">
            <v>1054</v>
          </cell>
          <cell r="AB38">
            <v>1631</v>
          </cell>
          <cell r="AC38">
            <v>16.590377377682842</v>
          </cell>
          <cell r="AD38">
            <v>8200</v>
          </cell>
          <cell r="AE38">
            <v>83.409622622317158</v>
          </cell>
        </row>
        <row r="39">
          <cell r="A39" t="str">
            <v>AMI</v>
          </cell>
          <cell r="E39" t="str">
            <v>TOOLING CHA</v>
          </cell>
          <cell r="F39">
            <v>0</v>
          </cell>
          <cell r="H39">
            <v>28675</v>
          </cell>
          <cell r="M39">
            <v>0</v>
          </cell>
          <cell r="R39">
            <v>0</v>
          </cell>
          <cell r="S39">
            <v>28675</v>
          </cell>
          <cell r="T39">
            <v>100</v>
          </cell>
          <cell r="U39">
            <v>544</v>
          </cell>
          <cell r="V39">
            <v>265</v>
          </cell>
          <cell r="W39">
            <v>871</v>
          </cell>
          <cell r="X39">
            <v>1680</v>
          </cell>
          <cell r="Y39">
            <v>26995</v>
          </cell>
          <cell r="Z39">
            <v>94.141238012205747</v>
          </cell>
          <cell r="AA39">
            <v>3074</v>
          </cell>
          <cell r="AB39">
            <v>4754</v>
          </cell>
          <cell r="AC39">
            <v>16.578901482127289</v>
          </cell>
          <cell r="AD39">
            <v>23921</v>
          </cell>
          <cell r="AE39">
            <v>83.421098517872721</v>
          </cell>
        </row>
        <row r="40">
          <cell r="A40" t="str">
            <v>ASI</v>
          </cell>
          <cell r="B40" t="str">
            <v>PANEL</v>
          </cell>
          <cell r="C40" t="str">
            <v>TN</v>
          </cell>
          <cell r="D40" t="str">
            <v>EFT-0809</v>
          </cell>
          <cell r="E40" t="str">
            <v>001011591</v>
          </cell>
          <cell r="F40">
            <v>540</v>
          </cell>
          <cell r="G40">
            <v>1598</v>
          </cell>
          <cell r="H40">
            <v>863</v>
          </cell>
          <cell r="I40">
            <v>298</v>
          </cell>
          <cell r="J40">
            <v>84</v>
          </cell>
          <cell r="K40">
            <v>216</v>
          </cell>
          <cell r="L40">
            <v>106</v>
          </cell>
          <cell r="M40">
            <v>704</v>
          </cell>
          <cell r="N40">
            <v>552</v>
          </cell>
          <cell r="O40">
            <v>156</v>
          </cell>
          <cell r="P40">
            <v>400</v>
          </cell>
          <cell r="Q40">
            <v>196</v>
          </cell>
          <cell r="R40">
            <v>1304</v>
          </cell>
          <cell r="S40">
            <v>159</v>
          </cell>
          <cell r="T40">
            <v>18.424101969872538</v>
          </cell>
          <cell r="U40">
            <v>16</v>
          </cell>
          <cell r="V40">
            <v>8</v>
          </cell>
          <cell r="W40">
            <v>26</v>
          </cell>
          <cell r="X40">
            <v>50</v>
          </cell>
          <cell r="Y40">
            <v>109</v>
          </cell>
          <cell r="Z40">
            <v>12.630359212050985</v>
          </cell>
          <cell r="AA40">
            <v>93</v>
          </cell>
          <cell r="AB40">
            <v>847</v>
          </cell>
          <cell r="AC40">
            <v>98.146002317497107</v>
          </cell>
          <cell r="AD40">
            <v>16</v>
          </cell>
          <cell r="AE40">
            <v>1.8539976825028968</v>
          </cell>
          <cell r="AF40">
            <v>551</v>
          </cell>
          <cell r="AG40">
            <v>155</v>
          </cell>
          <cell r="AH40">
            <v>399</v>
          </cell>
          <cell r="AI40">
            <v>197</v>
          </cell>
        </row>
        <row r="41">
          <cell r="A41" t="str">
            <v>ASI</v>
          </cell>
          <cell r="B41" t="str">
            <v>PANEL</v>
          </cell>
          <cell r="C41" t="str">
            <v>TN</v>
          </cell>
          <cell r="D41" t="str">
            <v>FT-0419TD</v>
          </cell>
          <cell r="E41" t="str">
            <v>001011640</v>
          </cell>
          <cell r="F41">
            <v>8467</v>
          </cell>
          <cell r="G41">
            <v>1624</v>
          </cell>
          <cell r="H41">
            <v>13748</v>
          </cell>
          <cell r="I41">
            <v>5073</v>
          </cell>
          <cell r="J41">
            <v>708</v>
          </cell>
          <cell r="K41">
            <v>3778</v>
          </cell>
          <cell r="L41">
            <v>1493</v>
          </cell>
          <cell r="M41">
            <v>11052</v>
          </cell>
          <cell r="N41">
            <v>599</v>
          </cell>
          <cell r="O41">
            <v>84</v>
          </cell>
          <cell r="P41">
            <v>446</v>
          </cell>
          <cell r="Q41">
            <v>176</v>
          </cell>
          <cell r="R41">
            <v>1305</v>
          </cell>
          <cell r="S41">
            <v>2696</v>
          </cell>
          <cell r="T41">
            <v>19.610125109106779</v>
          </cell>
          <cell r="U41">
            <v>261</v>
          </cell>
          <cell r="V41">
            <v>127</v>
          </cell>
          <cell r="W41">
            <v>417</v>
          </cell>
          <cell r="X41">
            <v>805</v>
          </cell>
          <cell r="Y41">
            <v>1891</v>
          </cell>
          <cell r="Z41">
            <v>13.754727960430607</v>
          </cell>
          <cell r="AA41">
            <v>1474</v>
          </cell>
          <cell r="AB41">
            <v>13331</v>
          </cell>
          <cell r="AC41">
            <v>96.966831539132968</v>
          </cell>
          <cell r="AD41">
            <v>417</v>
          </cell>
          <cell r="AE41">
            <v>3.0331684608670351</v>
          </cell>
          <cell r="AF41">
            <v>5072418</v>
          </cell>
          <cell r="AG41">
            <v>707698</v>
          </cell>
          <cell r="AH41">
            <v>3777948</v>
          </cell>
          <cell r="AI41">
            <v>1493621</v>
          </cell>
        </row>
        <row r="42">
          <cell r="A42" t="str">
            <v>ASI</v>
          </cell>
          <cell r="B42" t="str">
            <v>PANEL</v>
          </cell>
          <cell r="C42" t="str">
            <v>TN</v>
          </cell>
          <cell r="D42" t="str">
            <v>GM-5651</v>
          </cell>
          <cell r="E42" t="str">
            <v>001011686</v>
          </cell>
          <cell r="F42">
            <v>11158</v>
          </cell>
          <cell r="G42">
            <v>1629</v>
          </cell>
          <cell r="H42">
            <v>18174</v>
          </cell>
          <cell r="I42">
            <v>8854</v>
          </cell>
          <cell r="J42">
            <v>794</v>
          </cell>
          <cell r="K42">
            <v>4880</v>
          </cell>
          <cell r="L42">
            <v>1690</v>
          </cell>
          <cell r="M42">
            <v>16218</v>
          </cell>
          <cell r="N42">
            <v>794</v>
          </cell>
          <cell r="O42">
            <v>71</v>
          </cell>
          <cell r="P42">
            <v>437</v>
          </cell>
          <cell r="Q42">
            <v>151</v>
          </cell>
          <cell r="R42">
            <v>1453</v>
          </cell>
          <cell r="S42">
            <v>1956</v>
          </cell>
          <cell r="T42">
            <v>10.762627930009906</v>
          </cell>
          <cell r="U42">
            <v>345</v>
          </cell>
          <cell r="V42">
            <v>168</v>
          </cell>
          <cell r="W42">
            <v>552</v>
          </cell>
          <cell r="X42">
            <v>1065</v>
          </cell>
          <cell r="Y42">
            <v>891</v>
          </cell>
          <cell r="Z42">
            <v>4.9026081214922419</v>
          </cell>
          <cell r="AA42">
            <v>1948</v>
          </cell>
          <cell r="AB42">
            <v>19231</v>
          </cell>
          <cell r="AC42">
            <v>105.81600088037857</v>
          </cell>
          <cell r="AD42">
            <v>-1057</v>
          </cell>
          <cell r="AE42">
            <v>-5.8160008803785628</v>
          </cell>
          <cell r="AF42">
            <v>10421213</v>
          </cell>
          <cell r="AG42">
            <v>934481</v>
          </cell>
          <cell r="AH42">
            <v>5743505</v>
          </cell>
          <cell r="AI42">
            <v>1988877</v>
          </cell>
        </row>
        <row r="43">
          <cell r="A43" t="str">
            <v>ASI</v>
          </cell>
          <cell r="B43" t="str">
            <v>PANEL</v>
          </cell>
          <cell r="C43" t="str">
            <v>TN</v>
          </cell>
          <cell r="D43" t="str">
            <v>GM-5651B</v>
          </cell>
          <cell r="E43" t="str">
            <v>001011687</v>
          </cell>
          <cell r="F43">
            <v>33080</v>
          </cell>
          <cell r="G43">
            <v>1636</v>
          </cell>
          <cell r="H43">
            <v>54121</v>
          </cell>
          <cell r="I43">
            <v>23958</v>
          </cell>
          <cell r="J43">
            <v>2166</v>
          </cell>
          <cell r="K43">
            <v>17230</v>
          </cell>
          <cell r="L43">
            <v>4729</v>
          </cell>
          <cell r="M43">
            <v>48083</v>
          </cell>
          <cell r="N43">
            <v>724</v>
          </cell>
          <cell r="O43">
            <v>65</v>
          </cell>
          <cell r="P43">
            <v>521</v>
          </cell>
          <cell r="Q43">
            <v>143</v>
          </cell>
          <cell r="R43">
            <v>1453</v>
          </cell>
          <cell r="S43">
            <v>6038</v>
          </cell>
          <cell r="T43">
            <v>11.156482696180781</v>
          </cell>
          <cell r="U43">
            <v>1027</v>
          </cell>
          <cell r="V43">
            <v>500</v>
          </cell>
          <cell r="W43">
            <v>1643</v>
          </cell>
          <cell r="X43">
            <v>3170</v>
          </cell>
          <cell r="Y43">
            <v>2868</v>
          </cell>
          <cell r="Z43">
            <v>5.2992368951054125</v>
          </cell>
          <cell r="AA43">
            <v>5801</v>
          </cell>
          <cell r="AB43">
            <v>57054</v>
          </cell>
          <cell r="AC43">
            <v>105.41933814970159</v>
          </cell>
          <cell r="AD43">
            <v>-2933</v>
          </cell>
          <cell r="AE43">
            <v>-5.4193381497015949</v>
          </cell>
          <cell r="AF43">
            <v>23599259</v>
          </cell>
          <cell r="AG43">
            <v>2133478</v>
          </cell>
          <cell r="AH43">
            <v>16972275</v>
          </cell>
          <cell r="AI43">
            <v>4658091</v>
          </cell>
        </row>
        <row r="44">
          <cell r="A44" t="str">
            <v>ASI</v>
          </cell>
          <cell r="B44" t="str">
            <v>PANEL</v>
          </cell>
          <cell r="C44" t="str">
            <v>TN</v>
          </cell>
          <cell r="D44" t="str">
            <v>DEC-105TA</v>
          </cell>
          <cell r="E44" t="str">
            <v>001011710</v>
          </cell>
          <cell r="F44">
            <v>9255</v>
          </cell>
          <cell r="G44">
            <v>3723</v>
          </cell>
          <cell r="H44">
            <v>34457</v>
          </cell>
          <cell r="I44">
            <v>17871</v>
          </cell>
          <cell r="J44">
            <v>3831</v>
          </cell>
          <cell r="K44">
            <v>10299</v>
          </cell>
          <cell r="L44">
            <v>5528</v>
          </cell>
          <cell r="M44">
            <v>37529</v>
          </cell>
          <cell r="N44">
            <v>1931</v>
          </cell>
          <cell r="O44">
            <v>414</v>
          </cell>
          <cell r="P44">
            <v>1113</v>
          </cell>
          <cell r="Q44">
            <v>597</v>
          </cell>
          <cell r="R44">
            <v>4055</v>
          </cell>
          <cell r="S44">
            <v>-3072</v>
          </cell>
          <cell r="T44">
            <v>-8.9154598485068348</v>
          </cell>
          <cell r="U44">
            <v>654</v>
          </cell>
          <cell r="V44">
            <v>318</v>
          </cell>
          <cell r="W44">
            <v>1046</v>
          </cell>
          <cell r="X44">
            <v>2018</v>
          </cell>
          <cell r="Y44">
            <v>-5090</v>
          </cell>
          <cell r="Z44">
            <v>-14.772034709928317</v>
          </cell>
          <cell r="AA44">
            <v>3693</v>
          </cell>
          <cell r="AB44">
            <v>43240</v>
          </cell>
          <cell r="AC44">
            <v>125.48974083640478</v>
          </cell>
          <cell r="AD44">
            <v>-8783</v>
          </cell>
          <cell r="AE44">
            <v>-25.489740836404795</v>
          </cell>
          <cell r="AF44">
            <v>9636089</v>
          </cell>
          <cell r="AG44">
            <v>2065551</v>
          </cell>
          <cell r="AH44">
            <v>5553026</v>
          </cell>
          <cell r="AI44">
            <v>2980731</v>
          </cell>
        </row>
        <row r="45">
          <cell r="A45" t="str">
            <v>ASI</v>
          </cell>
          <cell r="B45" t="str">
            <v>PANEL</v>
          </cell>
          <cell r="C45" t="str">
            <v>TN</v>
          </cell>
          <cell r="D45" t="str">
            <v>DEC-123TB</v>
          </cell>
          <cell r="E45" t="str">
            <v>001011738</v>
          </cell>
          <cell r="F45">
            <v>14080</v>
          </cell>
          <cell r="G45">
            <v>5252</v>
          </cell>
          <cell r="H45">
            <v>73942</v>
          </cell>
          <cell r="I45">
            <v>38136</v>
          </cell>
          <cell r="J45">
            <v>7371</v>
          </cell>
          <cell r="K45">
            <v>22222</v>
          </cell>
          <cell r="L45">
            <v>10111</v>
          </cell>
          <cell r="M45">
            <v>77840</v>
          </cell>
          <cell r="N45">
            <v>2709</v>
          </cell>
          <cell r="O45">
            <v>524</v>
          </cell>
          <cell r="P45">
            <v>1578</v>
          </cell>
          <cell r="Q45">
            <v>718</v>
          </cell>
          <cell r="R45">
            <v>5529</v>
          </cell>
          <cell r="S45">
            <v>-3898</v>
          </cell>
          <cell r="T45">
            <v>-5.2716994401017017</v>
          </cell>
          <cell r="U45">
            <v>1404</v>
          </cell>
          <cell r="V45">
            <v>682</v>
          </cell>
          <cell r="W45">
            <v>2245</v>
          </cell>
          <cell r="X45">
            <v>4331</v>
          </cell>
          <cell r="Y45">
            <v>-8229</v>
          </cell>
          <cell r="Z45">
            <v>-11.128992994509209</v>
          </cell>
          <cell r="AA45">
            <v>7926</v>
          </cell>
          <cell r="AB45">
            <v>90097</v>
          </cell>
          <cell r="AC45">
            <v>121.8482053501393</v>
          </cell>
          <cell r="AD45">
            <v>-16155</v>
          </cell>
          <cell r="AE45">
            <v>-21.848205350139299</v>
          </cell>
          <cell r="AF45">
            <v>31517230</v>
          </cell>
          <cell r="AG45">
            <v>6092025</v>
          </cell>
          <cell r="AH45">
            <v>18365291</v>
          </cell>
          <cell r="AI45">
            <v>8355703</v>
          </cell>
        </row>
        <row r="46">
          <cell r="A46" t="str">
            <v>ASI</v>
          </cell>
          <cell r="B46" t="str">
            <v>PANEL</v>
          </cell>
          <cell r="C46" t="str">
            <v>TN</v>
          </cell>
          <cell r="D46" t="str">
            <v>VDO-61700</v>
          </cell>
          <cell r="E46" t="str">
            <v>001031409</v>
          </cell>
          <cell r="F46">
            <v>5759</v>
          </cell>
          <cell r="G46">
            <v>815</v>
          </cell>
          <cell r="H46">
            <v>4696</v>
          </cell>
          <cell r="I46">
            <v>2057</v>
          </cell>
          <cell r="J46">
            <v>386</v>
          </cell>
          <cell r="K46">
            <v>1320</v>
          </cell>
          <cell r="L46">
            <v>540</v>
          </cell>
          <cell r="M46">
            <v>4303</v>
          </cell>
          <cell r="N46">
            <v>357</v>
          </cell>
          <cell r="O46">
            <v>67</v>
          </cell>
          <cell r="P46">
            <v>229</v>
          </cell>
          <cell r="Q46">
            <v>94</v>
          </cell>
          <cell r="R46">
            <v>747</v>
          </cell>
          <cell r="S46">
            <v>393</v>
          </cell>
          <cell r="T46">
            <v>8.368824531516184</v>
          </cell>
          <cell r="U46">
            <v>89</v>
          </cell>
          <cell r="V46">
            <v>43</v>
          </cell>
          <cell r="W46">
            <v>143</v>
          </cell>
          <cell r="X46">
            <v>275</v>
          </cell>
          <cell r="Y46">
            <v>118</v>
          </cell>
          <cell r="Z46">
            <v>2.5127768313458261</v>
          </cell>
          <cell r="AA46">
            <v>503</v>
          </cell>
          <cell r="AB46">
            <v>5081</v>
          </cell>
          <cell r="AC46">
            <v>108.1984667802385</v>
          </cell>
          <cell r="AD46">
            <v>-385</v>
          </cell>
          <cell r="AE46">
            <v>-8.1984667802385012</v>
          </cell>
          <cell r="AF46">
            <v>2047887</v>
          </cell>
          <cell r="AG46">
            <v>384603</v>
          </cell>
          <cell r="AH46">
            <v>1314523</v>
          </cell>
          <cell r="AI46">
            <v>536531</v>
          </cell>
        </row>
        <row r="47">
          <cell r="A47" t="str">
            <v>ASI</v>
          </cell>
          <cell r="B47" t="str">
            <v>PANEL</v>
          </cell>
          <cell r="C47" t="str">
            <v>TN</v>
          </cell>
          <cell r="D47" t="str">
            <v>VDO-59800</v>
          </cell>
          <cell r="E47" t="str">
            <v>001031410</v>
          </cell>
          <cell r="F47">
            <v>6000</v>
          </cell>
          <cell r="G47">
            <v>815</v>
          </cell>
          <cell r="H47">
            <v>4892</v>
          </cell>
          <cell r="I47">
            <v>2155</v>
          </cell>
          <cell r="J47">
            <v>441</v>
          </cell>
          <cell r="K47">
            <v>1417</v>
          </cell>
          <cell r="L47">
            <v>575</v>
          </cell>
          <cell r="M47">
            <v>4588</v>
          </cell>
          <cell r="N47">
            <v>359</v>
          </cell>
          <cell r="O47">
            <v>74</v>
          </cell>
          <cell r="P47">
            <v>236</v>
          </cell>
          <cell r="Q47">
            <v>96</v>
          </cell>
          <cell r="R47">
            <v>765</v>
          </cell>
          <cell r="S47">
            <v>304</v>
          </cell>
          <cell r="T47">
            <v>6.2142273098937038</v>
          </cell>
          <cell r="U47">
            <v>93</v>
          </cell>
          <cell r="V47">
            <v>45</v>
          </cell>
          <cell r="W47">
            <v>149</v>
          </cell>
          <cell r="X47">
            <v>287</v>
          </cell>
          <cell r="Y47">
            <v>17</v>
          </cell>
          <cell r="Z47">
            <v>0.34750613246116108</v>
          </cell>
          <cell r="AA47">
            <v>524</v>
          </cell>
          <cell r="AB47">
            <v>5399</v>
          </cell>
          <cell r="AC47">
            <v>110.36385936222403</v>
          </cell>
          <cell r="AD47">
            <v>-507</v>
          </cell>
          <cell r="AE47">
            <v>-10.363859362224041</v>
          </cell>
          <cell r="AF47">
            <v>2382306</v>
          </cell>
          <cell r="AG47">
            <v>487627</v>
          </cell>
          <cell r="AH47">
            <v>1566897</v>
          </cell>
          <cell r="AI47">
            <v>635757</v>
          </cell>
        </row>
        <row r="48">
          <cell r="A48" t="str">
            <v>ASI</v>
          </cell>
          <cell r="B48" t="str">
            <v>PANEL</v>
          </cell>
          <cell r="C48" t="str">
            <v>TN</v>
          </cell>
          <cell r="D48" t="str">
            <v>DEC-140TA</v>
          </cell>
          <cell r="E48" t="str">
            <v>001031415</v>
          </cell>
          <cell r="F48">
            <v>4800</v>
          </cell>
          <cell r="G48">
            <v>1807</v>
          </cell>
          <cell r="H48">
            <v>8674</v>
          </cell>
          <cell r="I48">
            <v>3927</v>
          </cell>
          <cell r="J48">
            <v>486</v>
          </cell>
          <cell r="K48">
            <v>2827</v>
          </cell>
          <cell r="L48">
            <v>1126</v>
          </cell>
          <cell r="M48">
            <v>8366</v>
          </cell>
          <cell r="N48">
            <v>818</v>
          </cell>
          <cell r="O48">
            <v>101</v>
          </cell>
          <cell r="P48">
            <v>589</v>
          </cell>
          <cell r="Q48">
            <v>235</v>
          </cell>
          <cell r="R48">
            <v>1743</v>
          </cell>
          <cell r="S48">
            <v>308</v>
          </cell>
          <cell r="T48">
            <v>3.5508415955729768</v>
          </cell>
          <cell r="U48">
            <v>165</v>
          </cell>
          <cell r="V48">
            <v>80</v>
          </cell>
          <cell r="W48">
            <v>263</v>
          </cell>
          <cell r="X48">
            <v>508</v>
          </cell>
          <cell r="Y48">
            <v>-200</v>
          </cell>
          <cell r="Z48">
            <v>-2.3057412958266084</v>
          </cell>
          <cell r="AA48">
            <v>930</v>
          </cell>
          <cell r="AB48">
            <v>9804</v>
          </cell>
          <cell r="AC48">
            <v>113.02743832142032</v>
          </cell>
          <cell r="AD48">
            <v>-1130</v>
          </cell>
          <cell r="AE48">
            <v>-13.027438321420338</v>
          </cell>
          <cell r="AF48">
            <v>4950050</v>
          </cell>
          <cell r="AG48">
            <v>612765</v>
          </cell>
          <cell r="AH48">
            <v>3563713</v>
          </cell>
          <cell r="AI48">
            <v>1419016</v>
          </cell>
        </row>
        <row r="49">
          <cell r="A49" t="str">
            <v>ASI</v>
          </cell>
          <cell r="B49" t="str">
            <v>PANEL</v>
          </cell>
          <cell r="C49" t="str">
            <v>TN</v>
          </cell>
          <cell r="D49" t="str">
            <v>GMT-257</v>
          </cell>
          <cell r="E49" t="str">
            <v>001031422</v>
          </cell>
          <cell r="F49">
            <v>10754</v>
          </cell>
          <cell r="G49">
            <v>2064</v>
          </cell>
          <cell r="H49">
            <v>22195</v>
          </cell>
          <cell r="I49">
            <v>25010</v>
          </cell>
          <cell r="J49">
            <v>2512</v>
          </cell>
          <cell r="K49">
            <v>7322</v>
          </cell>
          <cell r="L49">
            <v>2725</v>
          </cell>
          <cell r="M49">
            <v>37569</v>
          </cell>
          <cell r="N49">
            <v>2326</v>
          </cell>
          <cell r="O49">
            <v>234</v>
          </cell>
          <cell r="P49">
            <v>681</v>
          </cell>
          <cell r="Q49">
            <v>253</v>
          </cell>
          <cell r="R49">
            <v>3494</v>
          </cell>
          <cell r="S49">
            <v>-15374</v>
          </cell>
          <cell r="T49">
            <v>-69.26785312007209</v>
          </cell>
          <cell r="U49">
            <v>421</v>
          </cell>
          <cell r="V49">
            <v>205</v>
          </cell>
          <cell r="W49">
            <v>674</v>
          </cell>
          <cell r="X49">
            <v>1300</v>
          </cell>
          <cell r="Y49">
            <v>-16674</v>
          </cell>
          <cell r="Z49">
            <v>-75.125028159495372</v>
          </cell>
          <cell r="AA49">
            <v>2379</v>
          </cell>
          <cell r="AB49">
            <v>41248</v>
          </cell>
          <cell r="AC49">
            <v>185.84365848164001</v>
          </cell>
          <cell r="AD49">
            <v>-19053</v>
          </cell>
          <cell r="AE49">
            <v>-85.843658481640006</v>
          </cell>
          <cell r="AF49">
            <v>25009437</v>
          </cell>
          <cell r="AG49">
            <v>2511639</v>
          </cell>
          <cell r="AH49">
            <v>7321861</v>
          </cell>
          <cell r="AI49">
            <v>2725673</v>
          </cell>
        </row>
        <row r="50">
          <cell r="A50" t="str">
            <v>ASI</v>
          </cell>
          <cell r="B50" t="str">
            <v>PANEL</v>
          </cell>
          <cell r="C50" t="str">
            <v>TN</v>
          </cell>
          <cell r="D50" t="str">
            <v>RBAU-1629UK</v>
          </cell>
          <cell r="E50" t="str">
            <v>001031513</v>
          </cell>
          <cell r="F50">
            <v>20</v>
          </cell>
          <cell r="G50">
            <v>193900</v>
          </cell>
          <cell r="H50">
            <v>3878</v>
          </cell>
          <cell r="I50">
            <v>11</v>
          </cell>
          <cell r="J50">
            <v>0</v>
          </cell>
          <cell r="K50">
            <v>3</v>
          </cell>
          <cell r="L50">
            <v>2</v>
          </cell>
          <cell r="M50">
            <v>16</v>
          </cell>
          <cell r="N50">
            <v>550</v>
          </cell>
          <cell r="O50">
            <v>0</v>
          </cell>
          <cell r="P50">
            <v>150</v>
          </cell>
          <cell r="Q50">
            <v>100</v>
          </cell>
          <cell r="R50">
            <v>800</v>
          </cell>
          <cell r="S50">
            <v>3862</v>
          </cell>
          <cell r="T50">
            <v>99.587416193914393</v>
          </cell>
          <cell r="U50">
            <v>74</v>
          </cell>
          <cell r="V50">
            <v>36</v>
          </cell>
          <cell r="W50">
            <v>118</v>
          </cell>
          <cell r="X50">
            <v>228</v>
          </cell>
          <cell r="Y50">
            <v>3634</v>
          </cell>
          <cell r="Z50">
            <v>93.708096957194428</v>
          </cell>
          <cell r="AA50">
            <v>416</v>
          </cell>
          <cell r="AB50">
            <v>660</v>
          </cell>
          <cell r="AC50">
            <v>17.01908200103146</v>
          </cell>
          <cell r="AD50">
            <v>3218</v>
          </cell>
          <cell r="AE50">
            <v>82.980917998968536</v>
          </cell>
          <cell r="AF50">
            <v>10804</v>
          </cell>
          <cell r="AG50">
            <v>0</v>
          </cell>
          <cell r="AH50">
            <v>2874</v>
          </cell>
          <cell r="AI50">
            <v>2007</v>
          </cell>
        </row>
        <row r="51">
          <cell r="A51" t="str">
            <v>ASI</v>
          </cell>
          <cell r="B51" t="str">
            <v>PANEL</v>
          </cell>
          <cell r="C51" t="str">
            <v>TN</v>
          </cell>
          <cell r="D51" t="str">
            <v>EP-A01S</v>
          </cell>
          <cell r="E51" t="str">
            <v>001191317</v>
          </cell>
          <cell r="F51">
            <v>18518</v>
          </cell>
          <cell r="G51">
            <v>1348</v>
          </cell>
          <cell r="H51">
            <v>24964</v>
          </cell>
          <cell r="I51">
            <v>9883</v>
          </cell>
          <cell r="J51">
            <v>1819</v>
          </cell>
          <cell r="K51">
            <v>10075</v>
          </cell>
          <cell r="L51">
            <v>3827</v>
          </cell>
          <cell r="M51">
            <v>25604</v>
          </cell>
          <cell r="N51">
            <v>534</v>
          </cell>
          <cell r="O51">
            <v>98</v>
          </cell>
          <cell r="P51">
            <v>544</v>
          </cell>
          <cell r="Q51">
            <v>207</v>
          </cell>
          <cell r="R51">
            <v>1383</v>
          </cell>
          <cell r="S51">
            <v>-640</v>
          </cell>
          <cell r="T51">
            <v>-2.5636917160711423</v>
          </cell>
          <cell r="U51">
            <v>474</v>
          </cell>
          <cell r="V51">
            <v>230</v>
          </cell>
          <cell r="W51">
            <v>758</v>
          </cell>
          <cell r="X51">
            <v>1462</v>
          </cell>
          <cell r="Y51">
            <v>-2102</v>
          </cell>
          <cell r="Z51">
            <v>-8.4201249799711579</v>
          </cell>
          <cell r="AA51">
            <v>2676</v>
          </cell>
          <cell r="AB51">
            <v>29742</v>
          </cell>
          <cell r="AC51">
            <v>119.13956096779361</v>
          </cell>
          <cell r="AD51">
            <v>-4778</v>
          </cell>
          <cell r="AE51">
            <v>-19.139560967793624</v>
          </cell>
          <cell r="AF51">
            <v>9883406</v>
          </cell>
          <cell r="AG51">
            <v>1819077</v>
          </cell>
          <cell r="AH51">
            <v>10075395</v>
          </cell>
          <cell r="AI51">
            <v>3826460</v>
          </cell>
        </row>
        <row r="52">
          <cell r="A52" t="str">
            <v>ASI</v>
          </cell>
          <cell r="B52" t="str">
            <v>PANEL</v>
          </cell>
          <cell r="C52" t="str">
            <v>STN</v>
          </cell>
          <cell r="D52" t="str">
            <v>DEL-101F</v>
          </cell>
          <cell r="E52" t="str">
            <v>002131470</v>
          </cell>
          <cell r="F52">
            <v>4200</v>
          </cell>
          <cell r="G52">
            <v>6189</v>
          </cell>
          <cell r="H52">
            <v>25995</v>
          </cell>
          <cell r="I52">
            <v>21850</v>
          </cell>
          <cell r="J52">
            <v>2838</v>
          </cell>
          <cell r="K52">
            <v>3136</v>
          </cell>
          <cell r="L52">
            <v>1852</v>
          </cell>
          <cell r="M52">
            <v>29676</v>
          </cell>
          <cell r="N52">
            <v>5202</v>
          </cell>
          <cell r="O52">
            <v>676</v>
          </cell>
          <cell r="P52">
            <v>747</v>
          </cell>
          <cell r="Q52">
            <v>441</v>
          </cell>
          <cell r="R52">
            <v>7066</v>
          </cell>
          <cell r="S52">
            <v>7903</v>
          </cell>
          <cell r="T52">
            <v>17.889399461258122</v>
          </cell>
          <cell r="U52">
            <v>493</v>
          </cell>
          <cell r="V52">
            <v>240</v>
          </cell>
          <cell r="W52">
            <v>789</v>
          </cell>
          <cell r="X52">
            <v>3120</v>
          </cell>
          <cell r="Y52">
            <v>4783</v>
          </cell>
          <cell r="Z52">
            <v>10.826900876021458</v>
          </cell>
          <cell r="AA52">
            <v>2786</v>
          </cell>
          <cell r="AB52">
            <v>42269</v>
          </cell>
          <cell r="AC52">
            <v>95.681010480566812</v>
          </cell>
          <cell r="AD52">
            <v>1908</v>
          </cell>
          <cell r="AE52">
            <v>4.3189895194331891</v>
          </cell>
          <cell r="AF52">
            <v>5282</v>
          </cell>
          <cell r="AG52">
            <v>686</v>
          </cell>
          <cell r="AH52">
            <v>758</v>
          </cell>
          <cell r="AI52">
            <v>448</v>
          </cell>
        </row>
        <row r="53">
          <cell r="A53" t="str">
            <v>ASI</v>
          </cell>
          <cell r="B53" t="str">
            <v>PANEL</v>
          </cell>
          <cell r="C53" t="str">
            <v>STN</v>
          </cell>
          <cell r="D53" t="str">
            <v>DEC-9043</v>
          </cell>
          <cell r="E53" t="str">
            <v>002131783</v>
          </cell>
          <cell r="F53">
            <v>78</v>
          </cell>
          <cell r="G53">
            <v>42090</v>
          </cell>
          <cell r="H53">
            <v>3283</v>
          </cell>
          <cell r="I53">
            <v>279</v>
          </cell>
          <cell r="J53">
            <v>21</v>
          </cell>
          <cell r="K53">
            <v>65</v>
          </cell>
          <cell r="L53">
            <v>40</v>
          </cell>
          <cell r="M53">
            <v>405</v>
          </cell>
          <cell r="N53">
            <v>3577</v>
          </cell>
          <cell r="O53">
            <v>269</v>
          </cell>
          <cell r="P53">
            <v>833</v>
          </cell>
          <cell r="Q53">
            <v>513</v>
          </cell>
          <cell r="R53">
            <v>5192</v>
          </cell>
          <cell r="S53">
            <v>2878</v>
          </cell>
          <cell r="T53">
            <v>87.663722205300033</v>
          </cell>
          <cell r="U53">
            <v>62</v>
          </cell>
          <cell r="V53">
            <v>30</v>
          </cell>
          <cell r="W53">
            <v>100</v>
          </cell>
          <cell r="X53">
            <v>192</v>
          </cell>
          <cell r="Y53">
            <v>2686</v>
          </cell>
          <cell r="Z53">
            <v>81.815412732257087</v>
          </cell>
          <cell r="AA53">
            <v>352</v>
          </cell>
          <cell r="AB53">
            <v>949</v>
          </cell>
          <cell r="AC53">
            <v>28.90648796832166</v>
          </cell>
          <cell r="AD53">
            <v>2334</v>
          </cell>
          <cell r="AE53">
            <v>71.093512031678344</v>
          </cell>
          <cell r="AF53">
            <v>279150</v>
          </cell>
          <cell r="AG53">
            <v>21005</v>
          </cell>
          <cell r="AH53">
            <v>64679</v>
          </cell>
          <cell r="AI53">
            <v>40129</v>
          </cell>
        </row>
        <row r="54">
          <cell r="A54" t="str">
            <v>ASI</v>
          </cell>
          <cell r="B54" t="str">
            <v>MODULE</v>
          </cell>
          <cell r="C54" t="str">
            <v>TN</v>
          </cell>
          <cell r="D54" t="str">
            <v>HC 16102</v>
          </cell>
          <cell r="E54" t="str">
            <v>011131004</v>
          </cell>
          <cell r="F54">
            <v>510</v>
          </cell>
          <cell r="G54">
            <v>6063</v>
          </cell>
          <cell r="H54">
            <v>3092</v>
          </cell>
          <cell r="I54">
            <v>1399</v>
          </cell>
          <cell r="J54">
            <v>102</v>
          </cell>
          <cell r="K54">
            <v>308</v>
          </cell>
          <cell r="L54">
            <v>104</v>
          </cell>
          <cell r="M54">
            <v>1913</v>
          </cell>
          <cell r="N54">
            <v>2743</v>
          </cell>
          <cell r="O54">
            <v>200</v>
          </cell>
          <cell r="P54">
            <v>604</v>
          </cell>
          <cell r="Q54">
            <v>204</v>
          </cell>
          <cell r="R54">
            <v>3751</v>
          </cell>
          <cell r="S54">
            <v>1179</v>
          </cell>
          <cell r="T54">
            <v>38.130659767141005</v>
          </cell>
          <cell r="U54">
            <v>59</v>
          </cell>
          <cell r="V54">
            <v>29</v>
          </cell>
          <cell r="W54">
            <v>94</v>
          </cell>
          <cell r="X54">
            <v>182</v>
          </cell>
          <cell r="Y54">
            <v>997</v>
          </cell>
          <cell r="Z54">
            <v>32.244501940491595</v>
          </cell>
          <cell r="AA54">
            <v>331</v>
          </cell>
          <cell r="AB54">
            <v>2426</v>
          </cell>
          <cell r="AC54">
            <v>78.460543337645532</v>
          </cell>
          <cell r="AD54">
            <v>666</v>
          </cell>
          <cell r="AE54">
            <v>21.539456662354464</v>
          </cell>
          <cell r="AF54">
            <v>2744</v>
          </cell>
          <cell r="AG54">
            <v>200</v>
          </cell>
          <cell r="AH54">
            <v>603</v>
          </cell>
          <cell r="AI54">
            <v>204</v>
          </cell>
        </row>
        <row r="55">
          <cell r="A55" t="str">
            <v>ASI</v>
          </cell>
          <cell r="B55" t="str">
            <v>MODULE</v>
          </cell>
          <cell r="C55" t="str">
            <v>STN</v>
          </cell>
          <cell r="D55" t="str">
            <v>HC-40201NY-LY</v>
          </cell>
          <cell r="E55" t="str">
            <v>012131054</v>
          </cell>
          <cell r="F55">
            <v>430</v>
          </cell>
          <cell r="G55">
            <v>19456</v>
          </cell>
          <cell r="H55">
            <v>8366</v>
          </cell>
          <cell r="I55">
            <v>4835</v>
          </cell>
          <cell r="J55">
            <v>241</v>
          </cell>
          <cell r="K55">
            <v>345</v>
          </cell>
          <cell r="L55">
            <v>213</v>
          </cell>
          <cell r="M55">
            <v>5634</v>
          </cell>
          <cell r="N55">
            <v>11244</v>
          </cell>
          <cell r="O55">
            <v>560</v>
          </cell>
          <cell r="P55">
            <v>802</v>
          </cell>
          <cell r="Q55">
            <v>495</v>
          </cell>
          <cell r="R55">
            <v>13101</v>
          </cell>
          <cell r="S55">
            <v>2732</v>
          </cell>
          <cell r="T55">
            <v>32.655988524982071</v>
          </cell>
          <cell r="U55">
            <v>159</v>
          </cell>
          <cell r="V55">
            <v>77</v>
          </cell>
          <cell r="W55">
            <v>254</v>
          </cell>
          <cell r="X55">
            <v>490</v>
          </cell>
          <cell r="Y55">
            <v>2242</v>
          </cell>
          <cell r="Z55">
            <v>26.798948123356443</v>
          </cell>
          <cell r="AA55">
            <v>897</v>
          </cell>
          <cell r="AB55">
            <v>7021</v>
          </cell>
          <cell r="AC55">
            <v>83.923021754721489</v>
          </cell>
          <cell r="AD55">
            <v>1345</v>
          </cell>
          <cell r="AE55">
            <v>16.076978245278507</v>
          </cell>
          <cell r="AF55">
            <v>11242</v>
          </cell>
          <cell r="AG55">
            <v>561</v>
          </cell>
          <cell r="AH55">
            <v>803</v>
          </cell>
          <cell r="AI55">
            <v>495</v>
          </cell>
        </row>
        <row r="56">
          <cell r="A56" t="str">
            <v>ASI</v>
          </cell>
          <cell r="B56" t="str">
            <v>MODULE</v>
          </cell>
          <cell r="C56" t="str">
            <v>STN</v>
          </cell>
          <cell r="D56" t="str">
            <v>HC 24103NG</v>
          </cell>
          <cell r="E56" t="str">
            <v>012131493</v>
          </cell>
          <cell r="F56">
            <v>1000</v>
          </cell>
          <cell r="G56">
            <v>8888</v>
          </cell>
          <cell r="H56">
            <v>8888</v>
          </cell>
          <cell r="I56">
            <v>6009</v>
          </cell>
          <cell r="J56">
            <v>183</v>
          </cell>
          <cell r="K56">
            <v>1045</v>
          </cell>
          <cell r="L56">
            <v>294</v>
          </cell>
          <cell r="M56">
            <v>7531</v>
          </cell>
          <cell r="N56">
            <v>6009</v>
          </cell>
          <cell r="O56">
            <v>183</v>
          </cell>
          <cell r="P56">
            <v>1045</v>
          </cell>
          <cell r="Q56">
            <v>294</v>
          </cell>
          <cell r="R56">
            <v>7531</v>
          </cell>
          <cell r="S56">
            <v>1357</v>
          </cell>
          <cell r="T56">
            <v>15.267776777677769</v>
          </cell>
          <cell r="U56">
            <v>169</v>
          </cell>
          <cell r="V56">
            <v>82</v>
          </cell>
          <cell r="W56">
            <v>270</v>
          </cell>
          <cell r="X56">
            <v>521</v>
          </cell>
          <cell r="Y56">
            <v>836</v>
          </cell>
          <cell r="Z56">
            <v>9.4059405940594054</v>
          </cell>
          <cell r="AA56">
            <v>953</v>
          </cell>
          <cell r="AB56">
            <v>9005</v>
          </cell>
          <cell r="AC56">
            <v>101.3163816381638</v>
          </cell>
          <cell r="AD56">
            <v>-117</v>
          </cell>
          <cell r="AE56">
            <v>-1.3163816381638165</v>
          </cell>
          <cell r="AF56">
            <v>6008738</v>
          </cell>
          <cell r="AG56">
            <v>183172</v>
          </cell>
          <cell r="AH56">
            <v>1045117</v>
          </cell>
          <cell r="AI56">
            <v>293956</v>
          </cell>
        </row>
        <row r="57">
          <cell r="A57" t="str">
            <v>ASI</v>
          </cell>
          <cell r="B57" t="str">
            <v>MODULE</v>
          </cell>
          <cell r="C57" t="str">
            <v>STN</v>
          </cell>
          <cell r="D57" t="str">
            <v>HG 32606FR-HWJO-05</v>
          </cell>
          <cell r="E57" t="str">
            <v>012131718</v>
          </cell>
          <cell r="F57">
            <v>3767</v>
          </cell>
          <cell r="G57">
            <v>52747</v>
          </cell>
          <cell r="H57">
            <v>198699</v>
          </cell>
          <cell r="I57">
            <v>121291</v>
          </cell>
          <cell r="J57">
            <v>5423</v>
          </cell>
          <cell r="K57">
            <v>32520</v>
          </cell>
          <cell r="L57">
            <v>9306</v>
          </cell>
          <cell r="M57">
            <v>168540</v>
          </cell>
          <cell r="N57">
            <v>32198</v>
          </cell>
          <cell r="O57">
            <v>1440</v>
          </cell>
          <cell r="P57">
            <v>8633</v>
          </cell>
          <cell r="Q57">
            <v>2470</v>
          </cell>
          <cell r="R57">
            <v>44741</v>
          </cell>
          <cell r="S57">
            <v>30159</v>
          </cell>
          <cell r="T57">
            <v>15.178234414868722</v>
          </cell>
          <cell r="U57">
            <v>3772</v>
          </cell>
          <cell r="V57">
            <v>1834</v>
          </cell>
          <cell r="W57">
            <v>6033</v>
          </cell>
          <cell r="X57">
            <v>11639</v>
          </cell>
          <cell r="Y57">
            <v>18520</v>
          </cell>
          <cell r="Z57">
            <v>9.3206307027212016</v>
          </cell>
          <cell r="AA57">
            <v>21298</v>
          </cell>
          <cell r="AB57">
            <v>201477</v>
          </cell>
          <cell r="AC57">
            <v>101.39809460540819</v>
          </cell>
          <cell r="AD57">
            <v>-2778</v>
          </cell>
          <cell r="AE57">
            <v>-1.3980946054081802</v>
          </cell>
          <cell r="AF57">
            <v>121134074</v>
          </cell>
          <cell r="AG57">
            <v>5416251</v>
          </cell>
          <cell r="AH57">
            <v>32477469</v>
          </cell>
          <cell r="AI57">
            <v>9293717</v>
          </cell>
        </row>
        <row r="58">
          <cell r="A58" t="str">
            <v>ASI</v>
          </cell>
          <cell r="B58" t="str">
            <v>MODULE</v>
          </cell>
          <cell r="C58" t="str">
            <v>STN</v>
          </cell>
          <cell r="D58" t="str">
            <v>HP 96521QG-DPO</v>
          </cell>
          <cell r="E58" t="str">
            <v>018132045</v>
          </cell>
          <cell r="F58">
            <v>14250</v>
          </cell>
          <cell r="G58">
            <v>4190</v>
          </cell>
          <cell r="H58">
            <v>59708</v>
          </cell>
          <cell r="I58">
            <v>44596</v>
          </cell>
          <cell r="J58">
            <v>0</v>
          </cell>
          <cell r="K58">
            <v>3672</v>
          </cell>
          <cell r="L58">
            <v>0</v>
          </cell>
          <cell r="M58">
            <v>48268</v>
          </cell>
          <cell r="N58">
            <v>3130</v>
          </cell>
          <cell r="O58">
            <v>0</v>
          </cell>
          <cell r="P58">
            <v>258</v>
          </cell>
          <cell r="Q58">
            <v>0</v>
          </cell>
          <cell r="R58">
            <v>3388</v>
          </cell>
          <cell r="S58">
            <v>11440</v>
          </cell>
          <cell r="T58">
            <v>19.159911569638911</v>
          </cell>
          <cell r="U58">
            <v>1133</v>
          </cell>
          <cell r="V58">
            <v>551</v>
          </cell>
          <cell r="W58">
            <v>1813</v>
          </cell>
          <cell r="X58">
            <v>3497</v>
          </cell>
          <cell r="Y58">
            <v>7943</v>
          </cell>
          <cell r="Z58">
            <v>13.303074964828834</v>
          </cell>
          <cell r="AA58">
            <v>6400</v>
          </cell>
          <cell r="AB58">
            <v>58165</v>
          </cell>
          <cell r="AC58">
            <v>97.415756682521604</v>
          </cell>
          <cell r="AD58">
            <v>1543</v>
          </cell>
          <cell r="AE58">
            <v>2.584243317478395</v>
          </cell>
          <cell r="AF58">
            <v>3121</v>
          </cell>
          <cell r="AG58">
            <v>0</v>
          </cell>
          <cell r="AH58">
            <v>257</v>
          </cell>
          <cell r="AI58">
            <v>0</v>
          </cell>
        </row>
        <row r="59">
          <cell r="A59" t="str">
            <v>ASI</v>
          </cell>
          <cell r="B59" t="str">
            <v>MODULE</v>
          </cell>
          <cell r="C59" t="str">
            <v>STN</v>
          </cell>
          <cell r="D59" t="str">
            <v>HP 96521QG-DPO-HC0</v>
          </cell>
          <cell r="E59" t="str">
            <v>038132005</v>
          </cell>
          <cell r="F59">
            <v>3000</v>
          </cell>
          <cell r="G59">
            <v>4190</v>
          </cell>
          <cell r="H59">
            <v>12570</v>
          </cell>
          <cell r="I59">
            <v>8055</v>
          </cell>
          <cell r="J59">
            <v>495</v>
          </cell>
          <cell r="K59">
            <v>1485</v>
          </cell>
          <cell r="L59">
            <v>306</v>
          </cell>
          <cell r="M59">
            <v>10341</v>
          </cell>
          <cell r="N59">
            <v>2685</v>
          </cell>
          <cell r="O59">
            <v>165</v>
          </cell>
          <cell r="P59">
            <v>495</v>
          </cell>
          <cell r="Q59">
            <v>102</v>
          </cell>
          <cell r="R59">
            <v>3447</v>
          </cell>
          <cell r="S59">
            <v>-17433</v>
          </cell>
          <cell r="T59">
            <v>-1.731651182495354</v>
          </cell>
          <cell r="X59">
            <v>71100</v>
          </cell>
          <cell r="Y59">
            <v>-88533</v>
          </cell>
          <cell r="Z59">
            <v>-8.7941418080571978</v>
          </cell>
          <cell r="AB59">
            <v>1160781</v>
          </cell>
          <cell r="AC59">
            <v>115.30246034923073</v>
          </cell>
          <cell r="AD59">
            <v>-154054</v>
          </cell>
          <cell r="AE59">
            <v>-15.302460349230726</v>
          </cell>
          <cell r="AF59">
            <v>2685</v>
          </cell>
          <cell r="AG59">
            <v>165</v>
          </cell>
          <cell r="AH59">
            <v>495</v>
          </cell>
          <cell r="AI59">
            <v>102</v>
          </cell>
        </row>
        <row r="60">
          <cell r="A60" t="str">
            <v>ASI</v>
          </cell>
          <cell r="E60" t="str">
            <v>STN</v>
          </cell>
          <cell r="F60">
            <v>2</v>
          </cell>
          <cell r="G60">
            <v>88035500</v>
          </cell>
          <cell r="H60">
            <v>176071</v>
          </cell>
          <cell r="I60">
            <v>0</v>
          </cell>
          <cell r="J60">
            <v>0</v>
          </cell>
          <cell r="K60">
            <v>0</v>
          </cell>
          <cell r="L60">
            <v>0</v>
          </cell>
          <cell r="M60">
            <v>0</v>
          </cell>
          <cell r="N60">
            <v>0</v>
          </cell>
          <cell r="O60">
            <v>0</v>
          </cell>
          <cell r="P60">
            <v>0</v>
          </cell>
          <cell r="Q60">
            <v>0</v>
          </cell>
          <cell r="R60">
            <v>0</v>
          </cell>
          <cell r="S60">
            <v>176071</v>
          </cell>
          <cell r="T60">
            <v>100</v>
          </cell>
          <cell r="U60">
            <v>3342</v>
          </cell>
          <cell r="V60">
            <v>1625</v>
          </cell>
          <cell r="W60">
            <v>5346</v>
          </cell>
          <cell r="X60">
            <v>10313</v>
          </cell>
          <cell r="Y60">
            <v>165758</v>
          </cell>
          <cell r="Z60">
            <v>94.142703795627909</v>
          </cell>
          <cell r="AA60">
            <v>18873</v>
          </cell>
          <cell r="AB60">
            <v>29186</v>
          </cell>
          <cell r="AC60">
            <v>16.57626752844023</v>
          </cell>
          <cell r="AD60">
            <v>146885</v>
          </cell>
          <cell r="AE60">
            <v>83.423732471559759</v>
          </cell>
          <cell r="AF60">
            <v>1</v>
          </cell>
        </row>
        <row r="61">
          <cell r="A61" t="str">
            <v>EUR</v>
          </cell>
          <cell r="B61" t="str">
            <v>PANEL</v>
          </cell>
          <cell r="C61" t="str">
            <v>TN</v>
          </cell>
          <cell r="D61" t="str">
            <v>HEL-010</v>
          </cell>
          <cell r="E61" t="str">
            <v>001031047</v>
          </cell>
          <cell r="F61">
            <v>1533</v>
          </cell>
          <cell r="G61">
            <v>9109</v>
          </cell>
          <cell r="H61">
            <v>13964</v>
          </cell>
          <cell r="I61">
            <v>4805</v>
          </cell>
          <cell r="J61">
            <v>489</v>
          </cell>
          <cell r="K61">
            <v>2392</v>
          </cell>
          <cell r="L61">
            <v>1169</v>
          </cell>
          <cell r="M61">
            <v>8855</v>
          </cell>
          <cell r="N61">
            <v>3134</v>
          </cell>
          <cell r="O61">
            <v>319</v>
          </cell>
          <cell r="P61">
            <v>1560</v>
          </cell>
          <cell r="Q61">
            <v>763</v>
          </cell>
          <cell r="R61">
            <v>5776</v>
          </cell>
          <cell r="S61">
            <v>5109</v>
          </cell>
          <cell r="T61">
            <v>36.58693784016041</v>
          </cell>
          <cell r="U61">
            <v>265</v>
          </cell>
          <cell r="V61">
            <v>129</v>
          </cell>
          <cell r="W61">
            <v>424</v>
          </cell>
          <cell r="X61">
            <v>818</v>
          </cell>
          <cell r="Y61">
            <v>4291</v>
          </cell>
          <cell r="Z61">
            <v>30.729017473503294</v>
          </cell>
          <cell r="AA61">
            <v>1497</v>
          </cell>
          <cell r="AB61">
            <v>11170</v>
          </cell>
          <cell r="AC61">
            <v>79.991406473789752</v>
          </cell>
          <cell r="AD61">
            <v>2794</v>
          </cell>
          <cell r="AE61">
            <v>20.008593526210255</v>
          </cell>
          <cell r="AF61">
            <v>4804518</v>
          </cell>
          <cell r="AG61">
            <v>489461</v>
          </cell>
          <cell r="AH61">
            <v>2391664</v>
          </cell>
          <cell r="AI61">
            <v>1169086</v>
          </cell>
        </row>
        <row r="62">
          <cell r="A62" t="str">
            <v>EUR</v>
          </cell>
          <cell r="B62" t="str">
            <v>PANEL</v>
          </cell>
          <cell r="C62" t="str">
            <v>TN</v>
          </cell>
          <cell r="D62" t="str">
            <v>VAUBZ-46630E</v>
          </cell>
          <cell r="E62" t="str">
            <v>001031080</v>
          </cell>
          <cell r="F62">
            <v>9296</v>
          </cell>
          <cell r="G62">
            <v>1221</v>
          </cell>
          <cell r="H62">
            <v>11350</v>
          </cell>
          <cell r="I62">
            <v>3738</v>
          </cell>
          <cell r="J62">
            <v>636</v>
          </cell>
          <cell r="K62">
            <v>3008</v>
          </cell>
          <cell r="L62">
            <v>1037</v>
          </cell>
          <cell r="M62">
            <v>8419</v>
          </cell>
          <cell r="N62">
            <v>402</v>
          </cell>
          <cell r="O62">
            <v>68</v>
          </cell>
          <cell r="P62">
            <v>324</v>
          </cell>
          <cell r="Q62">
            <v>112</v>
          </cell>
          <cell r="R62">
            <v>906</v>
          </cell>
          <cell r="S62">
            <v>2931</v>
          </cell>
          <cell r="T62">
            <v>25.823788546255503</v>
          </cell>
          <cell r="U62">
            <v>215</v>
          </cell>
          <cell r="V62">
            <v>105</v>
          </cell>
          <cell r="W62">
            <v>345</v>
          </cell>
          <cell r="X62">
            <v>665</v>
          </cell>
          <cell r="Y62">
            <v>2266</v>
          </cell>
          <cell r="Z62">
            <v>19.964757709251103</v>
          </cell>
          <cell r="AA62">
            <v>1217</v>
          </cell>
          <cell r="AB62">
            <v>10301</v>
          </cell>
          <cell r="AC62">
            <v>90.757709251101332</v>
          </cell>
          <cell r="AD62">
            <v>1049</v>
          </cell>
          <cell r="AE62">
            <v>9.2422907488986787</v>
          </cell>
          <cell r="AF62">
            <v>1984345</v>
          </cell>
          <cell r="AG62">
            <v>337815</v>
          </cell>
          <cell r="AH62">
            <v>1596658</v>
          </cell>
          <cell r="AI62">
            <v>550744</v>
          </cell>
        </row>
        <row r="63">
          <cell r="A63" t="str">
            <v>EUR</v>
          </cell>
          <cell r="B63" t="str">
            <v>PANEL</v>
          </cell>
          <cell r="C63" t="str">
            <v>TN</v>
          </cell>
          <cell r="D63" t="str">
            <v>VDO-0273</v>
          </cell>
          <cell r="E63" t="str">
            <v>001031129</v>
          </cell>
          <cell r="F63">
            <v>6912</v>
          </cell>
          <cell r="G63">
            <v>1277</v>
          </cell>
          <cell r="H63">
            <v>8824</v>
          </cell>
          <cell r="I63">
            <v>3769</v>
          </cell>
          <cell r="J63">
            <v>638</v>
          </cell>
          <cell r="K63">
            <v>2398</v>
          </cell>
          <cell r="L63">
            <v>1116</v>
          </cell>
          <cell r="M63">
            <v>7921</v>
          </cell>
          <cell r="N63">
            <v>545</v>
          </cell>
          <cell r="O63">
            <v>92</v>
          </cell>
          <cell r="P63">
            <v>347</v>
          </cell>
          <cell r="Q63">
            <v>161</v>
          </cell>
          <cell r="R63">
            <v>1145</v>
          </cell>
          <cell r="S63">
            <v>903</v>
          </cell>
          <cell r="T63">
            <v>10.23345421577516</v>
          </cell>
          <cell r="U63">
            <v>168</v>
          </cell>
          <cell r="V63">
            <v>81</v>
          </cell>
          <cell r="W63">
            <v>268</v>
          </cell>
          <cell r="X63">
            <v>517</v>
          </cell>
          <cell r="Y63">
            <v>386</v>
          </cell>
          <cell r="Z63">
            <v>4.3744333635539441</v>
          </cell>
          <cell r="AA63">
            <v>946</v>
          </cell>
          <cell r="AB63">
            <v>9384</v>
          </cell>
          <cell r="AC63">
            <v>106.34632819582957</v>
          </cell>
          <cell r="AD63">
            <v>-560</v>
          </cell>
          <cell r="AE63">
            <v>-6.3463281958295568</v>
          </cell>
          <cell r="AF63">
            <v>8090044</v>
          </cell>
          <cell r="AG63">
            <v>1370420</v>
          </cell>
          <cell r="AH63">
            <v>5148544</v>
          </cell>
          <cell r="AI63">
            <v>2395199</v>
          </cell>
        </row>
        <row r="64">
          <cell r="A64" t="str">
            <v>EUR</v>
          </cell>
          <cell r="B64" t="str">
            <v>PANEL</v>
          </cell>
          <cell r="C64" t="str">
            <v>TN</v>
          </cell>
          <cell r="D64" t="str">
            <v>VW-011G</v>
          </cell>
          <cell r="E64" t="str">
            <v>001031133</v>
          </cell>
          <cell r="F64">
            <v>5120</v>
          </cell>
          <cell r="G64">
            <v>881</v>
          </cell>
          <cell r="H64">
            <v>4512</v>
          </cell>
          <cell r="I64">
            <v>2514</v>
          </cell>
          <cell r="J64">
            <v>414</v>
          </cell>
          <cell r="K64">
            <v>1434</v>
          </cell>
          <cell r="L64">
            <v>649</v>
          </cell>
          <cell r="M64">
            <v>5011</v>
          </cell>
          <cell r="N64">
            <v>491</v>
          </cell>
          <cell r="O64">
            <v>81</v>
          </cell>
          <cell r="P64">
            <v>280</v>
          </cell>
          <cell r="Q64">
            <v>127</v>
          </cell>
          <cell r="R64">
            <v>979</v>
          </cell>
          <cell r="S64">
            <v>-499</v>
          </cell>
          <cell r="T64">
            <v>-11.059397163120567</v>
          </cell>
          <cell r="U64">
            <v>86</v>
          </cell>
          <cell r="V64">
            <v>42</v>
          </cell>
          <cell r="W64">
            <v>137</v>
          </cell>
          <cell r="X64">
            <v>265</v>
          </cell>
          <cell r="Y64">
            <v>-764</v>
          </cell>
          <cell r="Z64">
            <v>-16.932624113475178</v>
          </cell>
          <cell r="AA64">
            <v>484</v>
          </cell>
          <cell r="AB64">
            <v>5760</v>
          </cell>
          <cell r="AC64">
            <v>127.65957446808511</v>
          </cell>
          <cell r="AD64">
            <v>-1248</v>
          </cell>
          <cell r="AE64">
            <v>-27.659574468085108</v>
          </cell>
          <cell r="AF64">
            <v>2625434</v>
          </cell>
          <cell r="AG64">
            <v>432594</v>
          </cell>
          <cell r="AH64">
            <v>1497450</v>
          </cell>
          <cell r="AI64">
            <v>677763</v>
          </cell>
        </row>
        <row r="65">
          <cell r="A65" t="str">
            <v>EUR</v>
          </cell>
          <cell r="B65" t="str">
            <v>PANEL</v>
          </cell>
          <cell r="C65" t="str">
            <v>TN</v>
          </cell>
          <cell r="D65" t="str">
            <v>VW-012G</v>
          </cell>
          <cell r="E65" t="str">
            <v>001031134</v>
          </cell>
          <cell r="F65">
            <v>7239</v>
          </cell>
          <cell r="G65">
            <v>881</v>
          </cell>
          <cell r="H65">
            <v>6379</v>
          </cell>
          <cell r="I65">
            <v>3448</v>
          </cell>
          <cell r="J65">
            <v>545</v>
          </cell>
          <cell r="K65">
            <v>2026</v>
          </cell>
          <cell r="L65">
            <v>867</v>
          </cell>
          <cell r="M65">
            <v>6886</v>
          </cell>
          <cell r="N65">
            <v>476</v>
          </cell>
          <cell r="O65">
            <v>75</v>
          </cell>
          <cell r="P65">
            <v>280</v>
          </cell>
          <cell r="Q65">
            <v>120</v>
          </cell>
          <cell r="R65">
            <v>951</v>
          </cell>
          <cell r="S65">
            <v>-507</v>
          </cell>
          <cell r="T65">
            <v>-7.9479542248001263</v>
          </cell>
          <cell r="U65">
            <v>121</v>
          </cell>
          <cell r="V65">
            <v>59</v>
          </cell>
          <cell r="W65">
            <v>194</v>
          </cell>
          <cell r="X65">
            <v>374</v>
          </cell>
          <cell r="Y65">
            <v>-881</v>
          </cell>
          <cell r="Z65">
            <v>-13.810942153942623</v>
          </cell>
          <cell r="AA65">
            <v>684</v>
          </cell>
          <cell r="AB65">
            <v>7944</v>
          </cell>
          <cell r="AC65">
            <v>124.53362596018185</v>
          </cell>
          <cell r="AD65">
            <v>-1565</v>
          </cell>
          <cell r="AE65">
            <v>-24.533625960181844</v>
          </cell>
          <cell r="AF65">
            <v>3664859</v>
          </cell>
          <cell r="AG65">
            <v>579069</v>
          </cell>
          <cell r="AH65">
            <v>2153457</v>
          </cell>
          <cell r="AI65">
            <v>922394</v>
          </cell>
        </row>
        <row r="66">
          <cell r="A66" t="str">
            <v>EUR</v>
          </cell>
          <cell r="B66" t="str">
            <v>PANEL</v>
          </cell>
          <cell r="C66" t="str">
            <v>TN</v>
          </cell>
          <cell r="D66" t="str">
            <v>VW-0270</v>
          </cell>
          <cell r="E66" t="str">
            <v>001031143</v>
          </cell>
          <cell r="F66">
            <v>1785</v>
          </cell>
          <cell r="G66">
            <v>2531</v>
          </cell>
          <cell r="H66">
            <v>4517</v>
          </cell>
          <cell r="I66">
            <v>2303</v>
          </cell>
          <cell r="J66">
            <v>554</v>
          </cell>
          <cell r="K66">
            <v>831</v>
          </cell>
          <cell r="L66">
            <v>573</v>
          </cell>
          <cell r="M66">
            <v>4261</v>
          </cell>
          <cell r="N66">
            <v>1290</v>
          </cell>
          <cell r="O66">
            <v>310</v>
          </cell>
          <cell r="P66">
            <v>466</v>
          </cell>
          <cell r="Q66">
            <v>321</v>
          </cell>
          <cell r="R66">
            <v>2387</v>
          </cell>
          <cell r="S66">
            <v>256</v>
          </cell>
          <cell r="T66">
            <v>5.6674784148771309</v>
          </cell>
          <cell r="U66">
            <v>86</v>
          </cell>
          <cell r="V66">
            <v>42</v>
          </cell>
          <cell r="W66">
            <v>137</v>
          </cell>
          <cell r="X66">
            <v>265</v>
          </cell>
          <cell r="Y66">
            <v>-9</v>
          </cell>
          <cell r="Z66">
            <v>-0.19924728802302416</v>
          </cell>
          <cell r="AA66">
            <v>484</v>
          </cell>
          <cell r="AB66">
            <v>5010</v>
          </cell>
          <cell r="AC66">
            <v>110.91432366615011</v>
          </cell>
          <cell r="AD66">
            <v>-493</v>
          </cell>
          <cell r="AE66">
            <v>-10.9143236661501</v>
          </cell>
          <cell r="AF66">
            <v>1288</v>
          </cell>
          <cell r="AG66">
            <v>310</v>
          </cell>
          <cell r="AH66">
            <v>465</v>
          </cell>
          <cell r="AI66">
            <v>320</v>
          </cell>
        </row>
        <row r="67">
          <cell r="A67" t="str">
            <v>EUR</v>
          </cell>
          <cell r="B67" t="str">
            <v>PANEL</v>
          </cell>
          <cell r="C67" t="str">
            <v>TN</v>
          </cell>
          <cell r="D67" t="str">
            <v>MAG-180</v>
          </cell>
          <cell r="E67" t="str">
            <v>001031178</v>
          </cell>
          <cell r="F67">
            <v>1052</v>
          </cell>
          <cell r="G67">
            <v>5184</v>
          </cell>
          <cell r="H67">
            <v>5454</v>
          </cell>
          <cell r="I67">
            <v>2557</v>
          </cell>
          <cell r="J67">
            <v>610</v>
          </cell>
          <cell r="K67">
            <v>1144</v>
          </cell>
          <cell r="L67">
            <v>579</v>
          </cell>
          <cell r="M67">
            <v>4890</v>
          </cell>
          <cell r="N67">
            <v>2431</v>
          </cell>
          <cell r="O67">
            <v>580</v>
          </cell>
          <cell r="P67">
            <v>1087</v>
          </cell>
          <cell r="Q67">
            <v>550</v>
          </cell>
          <cell r="R67">
            <v>4648</v>
          </cell>
          <cell r="S67">
            <v>564</v>
          </cell>
          <cell r="T67">
            <v>10.34103410341034</v>
          </cell>
          <cell r="U67">
            <v>104</v>
          </cell>
          <cell r="V67">
            <v>50</v>
          </cell>
          <cell r="W67">
            <v>166</v>
          </cell>
          <cell r="X67">
            <v>320</v>
          </cell>
          <cell r="Y67">
            <v>244</v>
          </cell>
          <cell r="Z67">
            <v>4.4737807114044736</v>
          </cell>
          <cell r="AA67">
            <v>585</v>
          </cell>
          <cell r="AB67">
            <v>5795</v>
          </cell>
          <cell r="AC67">
            <v>106.25229189585626</v>
          </cell>
          <cell r="AD67">
            <v>-341</v>
          </cell>
          <cell r="AE67">
            <v>-6.2522918958562519</v>
          </cell>
          <cell r="AF67">
            <v>2557400</v>
          </cell>
          <cell r="AG67">
            <v>610158</v>
          </cell>
          <cell r="AH67">
            <v>1144205</v>
          </cell>
          <cell r="AI67">
            <v>578366</v>
          </cell>
        </row>
        <row r="68">
          <cell r="A68" t="str">
            <v>EUR</v>
          </cell>
          <cell r="B68" t="str">
            <v>PANEL</v>
          </cell>
          <cell r="C68" t="str">
            <v>TN</v>
          </cell>
          <cell r="D68" t="str">
            <v>MAG0181</v>
          </cell>
          <cell r="E68" t="str">
            <v>001031179</v>
          </cell>
          <cell r="F68">
            <v>1133</v>
          </cell>
          <cell r="G68">
            <v>5184</v>
          </cell>
          <cell r="H68">
            <v>5874</v>
          </cell>
          <cell r="I68">
            <v>2675</v>
          </cell>
          <cell r="J68">
            <v>639</v>
          </cell>
          <cell r="K68">
            <v>1224</v>
          </cell>
          <cell r="L68">
            <v>624</v>
          </cell>
          <cell r="M68">
            <v>5162</v>
          </cell>
          <cell r="N68">
            <v>2361</v>
          </cell>
          <cell r="O68">
            <v>564</v>
          </cell>
          <cell r="P68">
            <v>1080</v>
          </cell>
          <cell r="Q68">
            <v>551</v>
          </cell>
          <cell r="R68">
            <v>4556</v>
          </cell>
          <cell r="S68">
            <v>712</v>
          </cell>
          <cell r="T68">
            <v>12.121212121212121</v>
          </cell>
          <cell r="U68">
            <v>112</v>
          </cell>
          <cell r="V68">
            <v>54</v>
          </cell>
          <cell r="W68">
            <v>178</v>
          </cell>
          <cell r="X68">
            <v>344</v>
          </cell>
          <cell r="Y68">
            <v>368</v>
          </cell>
          <cell r="Z68">
            <v>6.2648961525366014</v>
          </cell>
          <cell r="AA68">
            <v>630</v>
          </cell>
          <cell r="AB68">
            <v>6136</v>
          </cell>
          <cell r="AC68">
            <v>104.46033367381682</v>
          </cell>
          <cell r="AD68">
            <v>-262</v>
          </cell>
          <cell r="AE68">
            <v>-4.4603336738168204</v>
          </cell>
          <cell r="AF68">
            <v>2675166</v>
          </cell>
          <cell r="AG68">
            <v>638871</v>
          </cell>
          <cell r="AH68">
            <v>1223480</v>
          </cell>
          <cell r="AI68">
            <v>624088</v>
          </cell>
        </row>
        <row r="69">
          <cell r="A69" t="str">
            <v>EUR</v>
          </cell>
          <cell r="B69" t="str">
            <v>PANEL</v>
          </cell>
          <cell r="C69" t="str">
            <v>TN</v>
          </cell>
          <cell r="D69" t="str">
            <v>VDO-0312</v>
          </cell>
          <cell r="E69" t="str">
            <v>001031184</v>
          </cell>
          <cell r="F69">
            <v>24302</v>
          </cell>
          <cell r="G69">
            <v>1506</v>
          </cell>
          <cell r="H69">
            <v>36602</v>
          </cell>
          <cell r="I69">
            <v>13611</v>
          </cell>
          <cell r="J69">
            <v>2919</v>
          </cell>
          <cell r="K69">
            <v>7336</v>
          </cell>
          <cell r="L69">
            <v>3586</v>
          </cell>
          <cell r="M69">
            <v>27452</v>
          </cell>
          <cell r="N69">
            <v>560</v>
          </cell>
          <cell r="O69">
            <v>120</v>
          </cell>
          <cell r="P69">
            <v>302</v>
          </cell>
          <cell r="Q69">
            <v>148</v>
          </cell>
          <cell r="R69">
            <v>1130</v>
          </cell>
          <cell r="S69">
            <v>9150</v>
          </cell>
          <cell r="T69">
            <v>24.998633954428719</v>
          </cell>
          <cell r="U69">
            <v>695</v>
          </cell>
          <cell r="V69">
            <v>338</v>
          </cell>
          <cell r="W69">
            <v>1111</v>
          </cell>
          <cell r="X69">
            <v>2144</v>
          </cell>
          <cell r="Y69">
            <v>7006</v>
          </cell>
          <cell r="Z69">
            <v>19.141030544778971</v>
          </cell>
          <cell r="AA69">
            <v>3923</v>
          </cell>
          <cell r="AB69">
            <v>33519</v>
          </cell>
          <cell r="AC69">
            <v>91.576963007485929</v>
          </cell>
          <cell r="AD69">
            <v>3083</v>
          </cell>
          <cell r="AE69">
            <v>8.4230369925140707</v>
          </cell>
          <cell r="AF69">
            <v>13610661</v>
          </cell>
          <cell r="AG69">
            <v>2919099</v>
          </cell>
          <cell r="AH69">
            <v>7335885</v>
          </cell>
          <cell r="AI69">
            <v>3585956</v>
          </cell>
        </row>
        <row r="70">
          <cell r="A70" t="str">
            <v>EUR</v>
          </cell>
          <cell r="B70" t="str">
            <v>PANEL</v>
          </cell>
          <cell r="C70" t="str">
            <v>TN</v>
          </cell>
          <cell r="D70" t="str">
            <v>VDO-0313</v>
          </cell>
          <cell r="E70" t="str">
            <v>001031215</v>
          </cell>
          <cell r="F70">
            <v>9819</v>
          </cell>
          <cell r="G70">
            <v>1507</v>
          </cell>
          <cell r="H70">
            <v>14793</v>
          </cell>
          <cell r="I70">
            <v>5552</v>
          </cell>
          <cell r="J70">
            <v>1078</v>
          </cell>
          <cell r="K70">
            <v>3091</v>
          </cell>
          <cell r="L70">
            <v>1468</v>
          </cell>
          <cell r="M70">
            <v>11189</v>
          </cell>
          <cell r="N70">
            <v>565</v>
          </cell>
          <cell r="O70">
            <v>110</v>
          </cell>
          <cell r="P70">
            <v>315</v>
          </cell>
          <cell r="Q70">
            <v>150</v>
          </cell>
          <cell r="R70">
            <v>1140</v>
          </cell>
          <cell r="S70">
            <v>3604</v>
          </cell>
          <cell r="T70">
            <v>24.362874332454538</v>
          </cell>
          <cell r="U70">
            <v>281</v>
          </cell>
          <cell r="V70">
            <v>137</v>
          </cell>
          <cell r="W70">
            <v>449</v>
          </cell>
          <cell r="X70">
            <v>867</v>
          </cell>
          <cell r="Y70">
            <v>2737</v>
          </cell>
          <cell r="Z70">
            <v>18.501994186439532</v>
          </cell>
          <cell r="AA70">
            <v>1586</v>
          </cell>
          <cell r="AB70">
            <v>13642</v>
          </cell>
          <cell r="AC70">
            <v>92.219292908808214</v>
          </cell>
          <cell r="AD70">
            <v>1151</v>
          </cell>
          <cell r="AE70">
            <v>7.7807070911917799</v>
          </cell>
          <cell r="AF70">
            <v>5326362</v>
          </cell>
          <cell r="AG70">
            <v>1034414</v>
          </cell>
          <cell r="AH70">
            <v>2965754</v>
          </cell>
          <cell r="AI70">
            <v>1408164</v>
          </cell>
        </row>
        <row r="71">
          <cell r="A71" t="str">
            <v>EUR</v>
          </cell>
          <cell r="B71" t="str">
            <v>PANEL</v>
          </cell>
          <cell r="C71" t="str">
            <v>TN</v>
          </cell>
          <cell r="D71" t="str">
            <v>VDO-0310L</v>
          </cell>
          <cell r="E71" t="str">
            <v>001031216</v>
          </cell>
          <cell r="F71">
            <v>5600</v>
          </cell>
          <cell r="G71">
            <v>1339</v>
          </cell>
          <cell r="H71">
            <v>7496</v>
          </cell>
          <cell r="I71">
            <v>3345</v>
          </cell>
          <cell r="J71">
            <v>1225</v>
          </cell>
          <cell r="K71">
            <v>1345</v>
          </cell>
          <cell r="L71">
            <v>994</v>
          </cell>
          <cell r="M71">
            <v>6909</v>
          </cell>
          <cell r="N71">
            <v>597</v>
          </cell>
          <cell r="O71">
            <v>219</v>
          </cell>
          <cell r="P71">
            <v>240</v>
          </cell>
          <cell r="Q71">
            <v>178</v>
          </cell>
          <cell r="R71">
            <v>1234</v>
          </cell>
          <cell r="S71">
            <v>587</v>
          </cell>
          <cell r="T71">
            <v>7.8308431163287091</v>
          </cell>
          <cell r="U71">
            <v>142</v>
          </cell>
          <cell r="V71">
            <v>69</v>
          </cell>
          <cell r="W71">
            <v>228</v>
          </cell>
          <cell r="X71">
            <v>439</v>
          </cell>
          <cell r="Y71">
            <v>148</v>
          </cell>
          <cell r="Z71">
            <v>1.9743863393810033</v>
          </cell>
          <cell r="AA71">
            <v>803</v>
          </cell>
          <cell r="AB71">
            <v>8151</v>
          </cell>
          <cell r="AC71">
            <v>108.73799359658484</v>
          </cell>
          <cell r="AD71">
            <v>-655</v>
          </cell>
          <cell r="AE71">
            <v>-8.737993596584845</v>
          </cell>
          <cell r="AF71">
            <v>505</v>
          </cell>
          <cell r="AG71">
            <v>185</v>
          </cell>
          <cell r="AH71">
            <v>203</v>
          </cell>
          <cell r="AI71">
            <v>150</v>
          </cell>
        </row>
        <row r="72">
          <cell r="A72" t="str">
            <v>EUR</v>
          </cell>
          <cell r="B72" t="str">
            <v>PANEL</v>
          </cell>
          <cell r="C72" t="str">
            <v>TN</v>
          </cell>
          <cell r="D72" t="str">
            <v>VDO-0340</v>
          </cell>
          <cell r="E72" t="str">
            <v>001031238</v>
          </cell>
          <cell r="F72">
            <v>4800</v>
          </cell>
          <cell r="G72">
            <v>935</v>
          </cell>
          <cell r="H72">
            <v>4490</v>
          </cell>
          <cell r="I72">
            <v>1893</v>
          </cell>
          <cell r="J72">
            <v>631</v>
          </cell>
          <cell r="K72">
            <v>1884</v>
          </cell>
          <cell r="L72">
            <v>571</v>
          </cell>
          <cell r="M72">
            <v>4979</v>
          </cell>
          <cell r="N72">
            <v>394</v>
          </cell>
          <cell r="O72">
            <v>131</v>
          </cell>
          <cell r="P72">
            <v>393</v>
          </cell>
          <cell r="Q72">
            <v>119</v>
          </cell>
          <cell r="R72">
            <v>1037</v>
          </cell>
          <cell r="S72">
            <v>-489</v>
          </cell>
          <cell r="T72">
            <v>-10.89086859688196</v>
          </cell>
          <cell r="U72">
            <v>85</v>
          </cell>
          <cell r="V72">
            <v>41</v>
          </cell>
          <cell r="W72">
            <v>136</v>
          </cell>
          <cell r="X72">
            <v>262</v>
          </cell>
          <cell r="Y72">
            <v>-751</v>
          </cell>
          <cell r="Z72">
            <v>-16.726057906458795</v>
          </cell>
          <cell r="AA72">
            <v>481</v>
          </cell>
          <cell r="AB72">
            <v>5722</v>
          </cell>
          <cell r="AC72">
            <v>127.43875278396438</v>
          </cell>
          <cell r="AD72">
            <v>-1232</v>
          </cell>
          <cell r="AE72">
            <v>-27.438752783964365</v>
          </cell>
          <cell r="AF72">
            <v>441</v>
          </cell>
          <cell r="AG72">
            <v>147</v>
          </cell>
          <cell r="AH72">
            <v>439</v>
          </cell>
          <cell r="AI72">
            <v>133</v>
          </cell>
        </row>
        <row r="73">
          <cell r="A73" t="str">
            <v>EUR</v>
          </cell>
          <cell r="B73" t="str">
            <v>PANEL</v>
          </cell>
          <cell r="C73" t="str">
            <v>TN</v>
          </cell>
          <cell r="D73" t="str">
            <v>TOYO-0344</v>
          </cell>
          <cell r="E73" t="str">
            <v>001031242</v>
          </cell>
          <cell r="F73">
            <v>6720</v>
          </cell>
          <cell r="G73">
            <v>1111</v>
          </cell>
          <cell r="H73">
            <v>7465</v>
          </cell>
          <cell r="I73">
            <v>3408</v>
          </cell>
          <cell r="J73">
            <v>543</v>
          </cell>
          <cell r="K73">
            <v>2106</v>
          </cell>
          <cell r="L73">
            <v>942</v>
          </cell>
          <cell r="M73">
            <v>6999</v>
          </cell>
          <cell r="N73">
            <v>507</v>
          </cell>
          <cell r="O73">
            <v>81</v>
          </cell>
          <cell r="P73">
            <v>313</v>
          </cell>
          <cell r="Q73">
            <v>140</v>
          </cell>
          <cell r="R73">
            <v>1041</v>
          </cell>
          <cell r="S73">
            <v>466</v>
          </cell>
          <cell r="T73">
            <v>6.2424648359008703</v>
          </cell>
          <cell r="U73">
            <v>142</v>
          </cell>
          <cell r="V73">
            <v>69</v>
          </cell>
          <cell r="W73">
            <v>227</v>
          </cell>
          <cell r="X73">
            <v>438</v>
          </cell>
          <cell r="Y73">
            <v>28</v>
          </cell>
          <cell r="Z73">
            <v>0.37508372404554591</v>
          </cell>
          <cell r="AA73">
            <v>800</v>
          </cell>
          <cell r="AB73">
            <v>8237</v>
          </cell>
          <cell r="AC73">
            <v>110.3415941058272</v>
          </cell>
          <cell r="AD73">
            <v>-772</v>
          </cell>
          <cell r="AE73">
            <v>-10.341594105827195</v>
          </cell>
          <cell r="AF73">
            <v>5702018</v>
          </cell>
          <cell r="AG73">
            <v>907998</v>
          </cell>
          <cell r="AH73">
            <v>3523123</v>
          </cell>
          <cell r="AI73">
            <v>1575876</v>
          </cell>
        </row>
        <row r="74">
          <cell r="A74" t="str">
            <v>EUR</v>
          </cell>
          <cell r="B74" t="str">
            <v>PANEL</v>
          </cell>
          <cell r="C74" t="str">
            <v>TN</v>
          </cell>
          <cell r="D74" t="str">
            <v>EBZ-583</v>
          </cell>
          <cell r="E74" t="str">
            <v>001031256</v>
          </cell>
          <cell r="F74">
            <v>13943</v>
          </cell>
          <cell r="G74">
            <v>3276</v>
          </cell>
          <cell r="H74">
            <v>45680</v>
          </cell>
          <cell r="I74">
            <v>20989</v>
          </cell>
          <cell r="J74">
            <v>2314</v>
          </cell>
          <cell r="K74">
            <v>12871</v>
          </cell>
          <cell r="L74">
            <v>5382</v>
          </cell>
          <cell r="M74">
            <v>41556</v>
          </cell>
          <cell r="N74">
            <v>1505</v>
          </cell>
          <cell r="O74">
            <v>166</v>
          </cell>
          <cell r="P74">
            <v>923</v>
          </cell>
          <cell r="Q74">
            <v>386</v>
          </cell>
          <cell r="R74">
            <v>2980</v>
          </cell>
          <cell r="S74">
            <v>4124</v>
          </cell>
          <cell r="T74">
            <v>9.028021015761821</v>
          </cell>
          <cell r="U74">
            <v>867</v>
          </cell>
          <cell r="V74">
            <v>422</v>
          </cell>
          <cell r="W74">
            <v>1387</v>
          </cell>
          <cell r="X74">
            <v>2676</v>
          </cell>
          <cell r="Y74">
            <v>1448</v>
          </cell>
          <cell r="Z74">
            <v>3.1698774080560419</v>
          </cell>
          <cell r="AA74">
            <v>4896</v>
          </cell>
          <cell r="AB74">
            <v>49128</v>
          </cell>
          <cell r="AC74">
            <v>107.54816112084062</v>
          </cell>
          <cell r="AD74">
            <v>-3448</v>
          </cell>
          <cell r="AE74">
            <v>-7.5481611208406312</v>
          </cell>
          <cell r="AF74">
            <v>20989472</v>
          </cell>
          <cell r="AG74">
            <v>2314101</v>
          </cell>
          <cell r="AH74">
            <v>12871547</v>
          </cell>
          <cell r="AI74">
            <v>5381339</v>
          </cell>
        </row>
        <row r="75">
          <cell r="A75" t="str">
            <v>EUR</v>
          </cell>
          <cell r="B75" t="str">
            <v>PANEL</v>
          </cell>
          <cell r="C75" t="str">
            <v>TN</v>
          </cell>
          <cell r="D75" t="str">
            <v>VW-0333H</v>
          </cell>
          <cell r="E75" t="str">
            <v>001031257</v>
          </cell>
          <cell r="F75">
            <v>8765</v>
          </cell>
          <cell r="G75">
            <v>1401</v>
          </cell>
          <cell r="H75">
            <v>12278</v>
          </cell>
          <cell r="I75">
            <v>6631</v>
          </cell>
          <cell r="J75">
            <v>859</v>
          </cell>
          <cell r="K75">
            <v>3026</v>
          </cell>
          <cell r="L75">
            <v>1447</v>
          </cell>
          <cell r="M75">
            <v>11963</v>
          </cell>
          <cell r="N75">
            <v>757</v>
          </cell>
          <cell r="O75">
            <v>98</v>
          </cell>
          <cell r="P75">
            <v>345</v>
          </cell>
          <cell r="Q75">
            <v>165</v>
          </cell>
          <cell r="R75">
            <v>1365</v>
          </cell>
          <cell r="S75">
            <v>315</v>
          </cell>
          <cell r="T75">
            <v>2.565564424173318</v>
          </cell>
          <cell r="U75">
            <v>233</v>
          </cell>
          <cell r="V75">
            <v>113</v>
          </cell>
          <cell r="W75">
            <v>373</v>
          </cell>
          <cell r="X75">
            <v>719</v>
          </cell>
          <cell r="Y75">
            <v>-404</v>
          </cell>
          <cell r="Z75">
            <v>-3.2904381821143511</v>
          </cell>
          <cell r="AA75">
            <v>1316</v>
          </cell>
          <cell r="AB75">
            <v>13998</v>
          </cell>
          <cell r="AC75">
            <v>114.00879622088289</v>
          </cell>
          <cell r="AD75">
            <v>-1720</v>
          </cell>
          <cell r="AE75">
            <v>-14.00879622088288</v>
          </cell>
          <cell r="AF75">
            <v>6601344</v>
          </cell>
          <cell r="AG75">
            <v>855408</v>
          </cell>
          <cell r="AH75">
            <v>3012348</v>
          </cell>
          <cell r="AI75">
            <v>1440133</v>
          </cell>
        </row>
        <row r="76">
          <cell r="A76" t="str">
            <v>EUR</v>
          </cell>
          <cell r="B76" t="str">
            <v>PANEL</v>
          </cell>
          <cell r="C76" t="str">
            <v>TN</v>
          </cell>
          <cell r="D76" t="str">
            <v>VDO-0186PLH</v>
          </cell>
          <cell r="E76" t="str">
            <v>001031286</v>
          </cell>
          <cell r="F76">
            <v>7346</v>
          </cell>
          <cell r="G76">
            <v>1296</v>
          </cell>
          <cell r="H76">
            <v>9517</v>
          </cell>
          <cell r="I76">
            <v>5601</v>
          </cell>
          <cell r="J76">
            <v>626</v>
          </cell>
          <cell r="K76">
            <v>2294</v>
          </cell>
          <cell r="L76">
            <v>1120</v>
          </cell>
          <cell r="M76">
            <v>9641</v>
          </cell>
          <cell r="N76">
            <v>762</v>
          </cell>
          <cell r="O76">
            <v>85</v>
          </cell>
          <cell r="P76">
            <v>312</v>
          </cell>
          <cell r="Q76">
            <v>152</v>
          </cell>
          <cell r="R76">
            <v>1311</v>
          </cell>
          <cell r="S76">
            <v>-124</v>
          </cell>
          <cell r="T76">
            <v>-1.3029315960912053</v>
          </cell>
          <cell r="U76">
            <v>181</v>
          </cell>
          <cell r="V76">
            <v>88</v>
          </cell>
          <cell r="W76">
            <v>289</v>
          </cell>
          <cell r="X76">
            <v>558</v>
          </cell>
          <cell r="Y76">
            <v>-682</v>
          </cell>
          <cell r="Z76">
            <v>-7.1661237785016292</v>
          </cell>
          <cell r="AA76">
            <v>1020</v>
          </cell>
          <cell r="AB76">
            <v>11219</v>
          </cell>
          <cell r="AC76">
            <v>117.88378690763896</v>
          </cell>
          <cell r="AD76">
            <v>-1702</v>
          </cell>
          <cell r="AE76">
            <v>-17.883786907638964</v>
          </cell>
          <cell r="AF76">
            <v>6918941</v>
          </cell>
          <cell r="AG76">
            <v>772634</v>
          </cell>
          <cell r="AH76">
            <v>2833793</v>
          </cell>
          <cell r="AI76">
            <v>1383242</v>
          </cell>
        </row>
        <row r="77">
          <cell r="A77" t="str">
            <v>EUR</v>
          </cell>
          <cell r="B77" t="str">
            <v>PANEL</v>
          </cell>
          <cell r="C77" t="str">
            <v>TN</v>
          </cell>
          <cell r="D77" t="str">
            <v>VW-0329H</v>
          </cell>
          <cell r="E77" t="str">
            <v>001031287</v>
          </cell>
          <cell r="F77">
            <v>7817</v>
          </cell>
          <cell r="G77">
            <v>1401</v>
          </cell>
          <cell r="H77">
            <v>10950</v>
          </cell>
          <cell r="I77">
            <v>5786</v>
          </cell>
          <cell r="J77">
            <v>786</v>
          </cell>
          <cell r="K77">
            <v>2774</v>
          </cell>
          <cell r="L77">
            <v>1329</v>
          </cell>
          <cell r="M77">
            <v>10675</v>
          </cell>
          <cell r="N77">
            <v>740</v>
          </cell>
          <cell r="O77">
            <v>101</v>
          </cell>
          <cell r="P77">
            <v>355</v>
          </cell>
          <cell r="Q77">
            <v>170</v>
          </cell>
          <cell r="R77">
            <v>1366</v>
          </cell>
          <cell r="S77">
            <v>275</v>
          </cell>
          <cell r="T77">
            <v>2.5114155251141552</v>
          </cell>
          <cell r="U77">
            <v>208</v>
          </cell>
          <cell r="V77">
            <v>101</v>
          </cell>
          <cell r="W77">
            <v>332</v>
          </cell>
          <cell r="X77">
            <v>641</v>
          </cell>
          <cell r="Y77">
            <v>-366</v>
          </cell>
          <cell r="Z77">
            <v>-3.3424657534246576</v>
          </cell>
          <cell r="AA77">
            <v>1174</v>
          </cell>
          <cell r="AB77">
            <v>12490</v>
          </cell>
          <cell r="AC77">
            <v>114.06392694063928</v>
          </cell>
          <cell r="AD77">
            <v>-1540</v>
          </cell>
          <cell r="AE77">
            <v>-14.063926940639268</v>
          </cell>
          <cell r="AF77">
            <v>6462410</v>
          </cell>
          <cell r="AG77">
            <v>878271</v>
          </cell>
          <cell r="AH77">
            <v>3098645</v>
          </cell>
          <cell r="AI77">
            <v>1483459</v>
          </cell>
        </row>
        <row r="78">
          <cell r="A78" t="str">
            <v>EUR</v>
          </cell>
          <cell r="B78" t="str">
            <v>PANEL</v>
          </cell>
          <cell r="C78" t="str">
            <v>TN</v>
          </cell>
          <cell r="D78" t="str">
            <v>VW-0335H</v>
          </cell>
          <cell r="E78" t="str">
            <v>001031289</v>
          </cell>
          <cell r="F78">
            <v>1728</v>
          </cell>
          <cell r="G78">
            <v>1288</v>
          </cell>
          <cell r="H78">
            <v>2225</v>
          </cell>
          <cell r="I78">
            <v>1248</v>
          </cell>
          <cell r="J78">
            <v>161</v>
          </cell>
          <cell r="K78">
            <v>560</v>
          </cell>
          <cell r="L78">
            <v>274</v>
          </cell>
          <cell r="M78">
            <v>2243</v>
          </cell>
          <cell r="N78">
            <v>722</v>
          </cell>
          <cell r="O78">
            <v>93</v>
          </cell>
          <cell r="P78">
            <v>324</v>
          </cell>
          <cell r="Q78">
            <v>159</v>
          </cell>
          <cell r="R78">
            <v>1298</v>
          </cell>
          <cell r="S78">
            <v>-18</v>
          </cell>
          <cell r="T78">
            <v>-0.80898876404494391</v>
          </cell>
          <cell r="U78">
            <v>42</v>
          </cell>
          <cell r="V78">
            <v>21</v>
          </cell>
          <cell r="W78">
            <v>68</v>
          </cell>
          <cell r="X78">
            <v>131</v>
          </cell>
          <cell r="Y78">
            <v>-149</v>
          </cell>
          <cell r="Z78">
            <v>-6.6966292134831464</v>
          </cell>
          <cell r="AA78">
            <v>238</v>
          </cell>
          <cell r="AB78">
            <v>2612</v>
          </cell>
          <cell r="AC78">
            <v>117.39325842696628</v>
          </cell>
          <cell r="AD78">
            <v>-387</v>
          </cell>
          <cell r="AE78">
            <v>-17.393258426966295</v>
          </cell>
          <cell r="AF78">
            <v>8559479</v>
          </cell>
          <cell r="AG78">
            <v>1103005</v>
          </cell>
          <cell r="AH78">
            <v>3840448</v>
          </cell>
          <cell r="AI78">
            <v>1884713</v>
          </cell>
        </row>
        <row r="79">
          <cell r="A79" t="str">
            <v>EUR</v>
          </cell>
          <cell r="B79" t="str">
            <v>PANEL</v>
          </cell>
          <cell r="C79" t="str">
            <v>TN</v>
          </cell>
          <cell r="D79" t="str">
            <v>BZ-600</v>
          </cell>
          <cell r="E79" t="str">
            <v>001031291</v>
          </cell>
          <cell r="F79">
            <v>2800</v>
          </cell>
          <cell r="G79">
            <v>1209</v>
          </cell>
          <cell r="H79">
            <v>3385</v>
          </cell>
          <cell r="I79">
            <v>1574</v>
          </cell>
          <cell r="J79">
            <v>234</v>
          </cell>
          <cell r="K79">
            <v>853</v>
          </cell>
          <cell r="L79">
            <v>388</v>
          </cell>
          <cell r="M79">
            <v>3049</v>
          </cell>
          <cell r="N79">
            <v>562</v>
          </cell>
          <cell r="O79">
            <v>84</v>
          </cell>
          <cell r="P79">
            <v>305</v>
          </cell>
          <cell r="Q79">
            <v>139</v>
          </cell>
          <cell r="R79">
            <v>1090</v>
          </cell>
          <cell r="S79">
            <v>336</v>
          </cell>
          <cell r="T79">
            <v>9.9261447562776954</v>
          </cell>
          <cell r="U79">
            <v>64</v>
          </cell>
          <cell r="V79">
            <v>31</v>
          </cell>
          <cell r="W79">
            <v>103</v>
          </cell>
          <cell r="X79">
            <v>198</v>
          </cell>
          <cell r="Y79">
            <v>138</v>
          </cell>
          <cell r="Z79">
            <v>4.0768094534711965</v>
          </cell>
          <cell r="AA79">
            <v>363</v>
          </cell>
          <cell r="AB79">
            <v>3610</v>
          </cell>
          <cell r="AC79">
            <v>106.64697193500739</v>
          </cell>
          <cell r="AD79">
            <v>-225</v>
          </cell>
          <cell r="AE79">
            <v>-6.6469719350073859</v>
          </cell>
          <cell r="AF79">
            <v>1676979</v>
          </cell>
          <cell r="AG79">
            <v>249323</v>
          </cell>
          <cell r="AH79">
            <v>909137</v>
          </cell>
          <cell r="AI79">
            <v>413855</v>
          </cell>
        </row>
        <row r="80">
          <cell r="A80" t="str">
            <v>EUR</v>
          </cell>
          <cell r="B80" t="str">
            <v>PANEL</v>
          </cell>
          <cell r="C80" t="str">
            <v>TN</v>
          </cell>
          <cell r="D80" t="str">
            <v>VDO-0427A0</v>
          </cell>
          <cell r="E80" t="str">
            <v>001031322</v>
          </cell>
          <cell r="F80">
            <v>19315</v>
          </cell>
          <cell r="G80">
            <v>1335</v>
          </cell>
          <cell r="H80">
            <v>25789</v>
          </cell>
          <cell r="I80">
            <v>9977</v>
          </cell>
          <cell r="J80">
            <v>1775</v>
          </cell>
          <cell r="K80">
            <v>8167</v>
          </cell>
          <cell r="L80">
            <v>2864</v>
          </cell>
          <cell r="M80">
            <v>22783</v>
          </cell>
          <cell r="N80">
            <v>517</v>
          </cell>
          <cell r="O80">
            <v>92</v>
          </cell>
          <cell r="P80">
            <v>423</v>
          </cell>
          <cell r="Q80">
            <v>148</v>
          </cell>
          <cell r="R80">
            <v>1180</v>
          </cell>
          <cell r="S80">
            <v>3006</v>
          </cell>
          <cell r="T80">
            <v>11.656132459575788</v>
          </cell>
          <cell r="U80">
            <v>490</v>
          </cell>
          <cell r="V80">
            <v>238</v>
          </cell>
          <cell r="W80">
            <v>783</v>
          </cell>
          <cell r="X80">
            <v>1511</v>
          </cell>
          <cell r="Y80">
            <v>1495</v>
          </cell>
          <cell r="Z80">
            <v>5.7970452518515643</v>
          </cell>
          <cell r="AA80">
            <v>2764</v>
          </cell>
          <cell r="AB80">
            <v>27058</v>
          </cell>
          <cell r="AC80">
            <v>104.92070262515026</v>
          </cell>
          <cell r="AD80">
            <v>-1269</v>
          </cell>
          <cell r="AE80">
            <v>-4.9207026251502572</v>
          </cell>
          <cell r="AF80">
            <v>9977013</v>
          </cell>
          <cell r="AG80">
            <v>1775117</v>
          </cell>
          <cell r="AH80">
            <v>8166634</v>
          </cell>
          <cell r="AI80">
            <v>2864413</v>
          </cell>
        </row>
        <row r="81">
          <cell r="A81" t="str">
            <v>EUR</v>
          </cell>
          <cell r="B81" t="str">
            <v>PANEL</v>
          </cell>
          <cell r="C81" t="str">
            <v>TN</v>
          </cell>
          <cell r="D81" t="str">
            <v>VDO-0429B0</v>
          </cell>
          <cell r="E81" t="str">
            <v>001031323</v>
          </cell>
          <cell r="F81">
            <v>7471</v>
          </cell>
          <cell r="G81">
            <v>1340</v>
          </cell>
          <cell r="H81">
            <v>10011</v>
          </cell>
          <cell r="I81">
            <v>3835</v>
          </cell>
          <cell r="J81">
            <v>679</v>
          </cell>
          <cell r="K81">
            <v>3033</v>
          </cell>
          <cell r="L81">
            <v>1091</v>
          </cell>
          <cell r="M81">
            <v>8638</v>
          </cell>
          <cell r="N81">
            <v>513</v>
          </cell>
          <cell r="O81">
            <v>91</v>
          </cell>
          <cell r="P81">
            <v>406</v>
          </cell>
          <cell r="Q81">
            <v>146</v>
          </cell>
          <cell r="R81">
            <v>1156</v>
          </cell>
          <cell r="S81">
            <v>1373</v>
          </cell>
          <cell r="T81">
            <v>13.71491359504545</v>
          </cell>
          <cell r="U81">
            <v>190</v>
          </cell>
          <cell r="V81">
            <v>92</v>
          </cell>
          <cell r="W81">
            <v>304</v>
          </cell>
          <cell r="X81">
            <v>586</v>
          </cell>
          <cell r="Y81">
            <v>787</v>
          </cell>
          <cell r="Z81">
            <v>7.8613525122365395</v>
          </cell>
          <cell r="AA81">
            <v>1073</v>
          </cell>
          <cell r="AB81">
            <v>10297</v>
          </cell>
          <cell r="AC81">
            <v>102.85685745679751</v>
          </cell>
          <cell r="AD81">
            <v>-286</v>
          </cell>
          <cell r="AE81">
            <v>-2.8568574567975227</v>
          </cell>
          <cell r="AF81">
            <v>1599469</v>
          </cell>
          <cell r="AG81">
            <v>283016</v>
          </cell>
          <cell r="AH81">
            <v>1265029</v>
          </cell>
          <cell r="AI81">
            <v>455017</v>
          </cell>
        </row>
        <row r="82">
          <cell r="A82" t="str">
            <v>EUR</v>
          </cell>
          <cell r="B82" t="str">
            <v>PANEL</v>
          </cell>
          <cell r="C82" t="str">
            <v>TN</v>
          </cell>
          <cell r="D82" t="str">
            <v>VDO-631B0</v>
          </cell>
          <cell r="E82" t="str">
            <v>001031335</v>
          </cell>
          <cell r="F82">
            <v>1120</v>
          </cell>
          <cell r="G82">
            <v>1401</v>
          </cell>
          <cell r="H82">
            <v>1569</v>
          </cell>
          <cell r="I82">
            <v>1086</v>
          </cell>
          <cell r="J82">
            <v>151</v>
          </cell>
          <cell r="K82">
            <v>533</v>
          </cell>
          <cell r="L82">
            <v>258</v>
          </cell>
          <cell r="M82">
            <v>2028</v>
          </cell>
          <cell r="N82">
            <v>970</v>
          </cell>
          <cell r="O82">
            <v>135</v>
          </cell>
          <cell r="P82">
            <v>476</v>
          </cell>
          <cell r="Q82">
            <v>230</v>
          </cell>
          <cell r="R82">
            <v>1811</v>
          </cell>
          <cell r="S82">
            <v>-459</v>
          </cell>
          <cell r="T82">
            <v>-29.254302103250478</v>
          </cell>
          <cell r="U82">
            <v>30</v>
          </cell>
          <cell r="V82">
            <v>14</v>
          </cell>
          <cell r="W82">
            <v>48</v>
          </cell>
          <cell r="X82">
            <v>92</v>
          </cell>
          <cell r="Y82">
            <v>-551</v>
          </cell>
          <cell r="Z82">
            <v>-35.117909496494583</v>
          </cell>
          <cell r="AA82">
            <v>168</v>
          </cell>
          <cell r="AB82">
            <v>2288</v>
          </cell>
          <cell r="AC82">
            <v>145.82536647546206</v>
          </cell>
          <cell r="AD82">
            <v>-719</v>
          </cell>
          <cell r="AE82">
            <v>-45.825366475462076</v>
          </cell>
          <cell r="AF82">
            <v>967977</v>
          </cell>
          <cell r="AG82">
            <v>134962</v>
          </cell>
          <cell r="AH82">
            <v>475111</v>
          </cell>
          <cell r="AI82">
            <v>230012</v>
          </cell>
        </row>
        <row r="83">
          <cell r="A83" t="str">
            <v>EUR</v>
          </cell>
          <cell r="B83" t="str">
            <v>PANEL</v>
          </cell>
          <cell r="C83" t="str">
            <v>TN</v>
          </cell>
          <cell r="D83" t="str">
            <v>VDO-632B0</v>
          </cell>
          <cell r="E83" t="str">
            <v>001031339</v>
          </cell>
          <cell r="F83">
            <v>1120</v>
          </cell>
          <cell r="G83">
            <v>1401</v>
          </cell>
          <cell r="H83">
            <v>1569</v>
          </cell>
          <cell r="I83">
            <v>1098</v>
          </cell>
          <cell r="J83">
            <v>155</v>
          </cell>
          <cell r="K83">
            <v>526</v>
          </cell>
          <cell r="L83">
            <v>259</v>
          </cell>
          <cell r="M83">
            <v>2038</v>
          </cell>
          <cell r="N83">
            <v>980</v>
          </cell>
          <cell r="O83">
            <v>138</v>
          </cell>
          <cell r="P83">
            <v>470</v>
          </cell>
          <cell r="Q83">
            <v>231</v>
          </cell>
          <cell r="R83">
            <v>1819</v>
          </cell>
          <cell r="S83">
            <v>-469</v>
          </cell>
          <cell r="T83">
            <v>-29.891650732950925</v>
          </cell>
          <cell r="U83">
            <v>30</v>
          </cell>
          <cell r="V83">
            <v>14</v>
          </cell>
          <cell r="W83">
            <v>48</v>
          </cell>
          <cell r="X83">
            <v>92</v>
          </cell>
          <cell r="Y83">
            <v>-561</v>
          </cell>
          <cell r="Z83">
            <v>-35.755258126195031</v>
          </cell>
          <cell r="AA83">
            <v>168</v>
          </cell>
          <cell r="AB83">
            <v>2298</v>
          </cell>
          <cell r="AC83">
            <v>146.46271510516254</v>
          </cell>
          <cell r="AD83">
            <v>-729</v>
          </cell>
          <cell r="AE83">
            <v>-46.462715105162523</v>
          </cell>
          <cell r="AF83">
            <v>762214</v>
          </cell>
          <cell r="AG83">
            <v>107255</v>
          </cell>
          <cell r="AH83">
            <v>364841</v>
          </cell>
          <cell r="AI83">
            <v>180029</v>
          </cell>
        </row>
        <row r="84">
          <cell r="A84" t="str">
            <v>EUR</v>
          </cell>
          <cell r="B84" t="str">
            <v>PANEL</v>
          </cell>
          <cell r="C84" t="str">
            <v>TN</v>
          </cell>
          <cell r="D84" t="str">
            <v>VDO-0031A0</v>
          </cell>
          <cell r="E84" t="str">
            <v>001031351</v>
          </cell>
          <cell r="F84">
            <v>9186</v>
          </cell>
          <cell r="G84">
            <v>994</v>
          </cell>
          <cell r="H84">
            <v>9128</v>
          </cell>
          <cell r="I84">
            <v>3519</v>
          </cell>
          <cell r="J84">
            <v>670</v>
          </cell>
          <cell r="K84">
            <v>2358</v>
          </cell>
          <cell r="L84">
            <v>1027</v>
          </cell>
          <cell r="M84">
            <v>7574</v>
          </cell>
          <cell r="N84">
            <v>383</v>
          </cell>
          <cell r="O84">
            <v>73</v>
          </cell>
          <cell r="P84">
            <v>257</v>
          </cell>
          <cell r="Q84">
            <v>112</v>
          </cell>
          <cell r="R84">
            <v>825</v>
          </cell>
          <cell r="S84">
            <v>1554</v>
          </cell>
          <cell r="T84">
            <v>17.024539877300612</v>
          </cell>
          <cell r="U84">
            <v>173</v>
          </cell>
          <cell r="V84">
            <v>84</v>
          </cell>
          <cell r="W84">
            <v>277</v>
          </cell>
          <cell r="X84">
            <v>534</v>
          </cell>
          <cell r="Y84">
            <v>1020</v>
          </cell>
          <cell r="Z84">
            <v>11.174408413672216</v>
          </cell>
          <cell r="AA84">
            <v>978</v>
          </cell>
          <cell r="AB84">
            <v>9086</v>
          </cell>
          <cell r="AC84">
            <v>99.539877300613497</v>
          </cell>
          <cell r="AD84">
            <v>42</v>
          </cell>
          <cell r="AE84">
            <v>0.46012269938650308</v>
          </cell>
          <cell r="AF84">
            <v>3439506</v>
          </cell>
          <cell r="AG84">
            <v>655323</v>
          </cell>
          <cell r="AH84">
            <v>2304872</v>
          </cell>
          <cell r="AI84">
            <v>1004223</v>
          </cell>
        </row>
        <row r="85">
          <cell r="A85" t="str">
            <v>EUR</v>
          </cell>
          <cell r="B85" t="str">
            <v>PANEL</v>
          </cell>
          <cell r="C85" t="str">
            <v>TN</v>
          </cell>
          <cell r="D85" t="str">
            <v>VDO-666A0</v>
          </cell>
          <cell r="E85" t="str">
            <v>001031366</v>
          </cell>
          <cell r="F85">
            <v>12937</v>
          </cell>
          <cell r="G85">
            <v>1350</v>
          </cell>
          <cell r="H85">
            <v>17471</v>
          </cell>
          <cell r="I85">
            <v>9515</v>
          </cell>
          <cell r="J85">
            <v>1214</v>
          </cell>
          <cell r="K85">
            <v>4076</v>
          </cell>
          <cell r="L85">
            <v>1958</v>
          </cell>
          <cell r="M85">
            <v>16763</v>
          </cell>
          <cell r="N85">
            <v>735</v>
          </cell>
          <cell r="O85">
            <v>94</v>
          </cell>
          <cell r="P85">
            <v>315</v>
          </cell>
          <cell r="Q85">
            <v>151</v>
          </cell>
          <cell r="R85">
            <v>1295</v>
          </cell>
          <cell r="S85">
            <v>708</v>
          </cell>
          <cell r="T85">
            <v>4.0524297407131815</v>
          </cell>
          <cell r="U85">
            <v>332</v>
          </cell>
          <cell r="V85">
            <v>161</v>
          </cell>
          <cell r="W85">
            <v>530</v>
          </cell>
          <cell r="X85">
            <v>1023</v>
          </cell>
          <cell r="Y85">
            <v>-315</v>
          </cell>
          <cell r="Z85">
            <v>-1.802987808368153</v>
          </cell>
          <cell r="AA85">
            <v>1873</v>
          </cell>
          <cell r="AB85">
            <v>19659</v>
          </cell>
          <cell r="AC85">
            <v>112.52361055463341</v>
          </cell>
          <cell r="AD85">
            <v>-2188</v>
          </cell>
          <cell r="AE85">
            <v>-12.523610554633393</v>
          </cell>
          <cell r="AF85">
            <v>9515150</v>
          </cell>
          <cell r="AG85">
            <v>1214329</v>
          </cell>
          <cell r="AH85">
            <v>4075695</v>
          </cell>
          <cell r="AI85">
            <v>1957521</v>
          </cell>
        </row>
        <row r="86">
          <cell r="A86" t="str">
            <v>EUR</v>
          </cell>
          <cell r="B86" t="str">
            <v>PANEL</v>
          </cell>
          <cell r="C86" t="str">
            <v>TN</v>
          </cell>
          <cell r="D86" t="str">
            <v>VDO-67400</v>
          </cell>
          <cell r="E86" t="str">
            <v>001031373</v>
          </cell>
          <cell r="F86">
            <v>22400</v>
          </cell>
          <cell r="G86">
            <v>1130</v>
          </cell>
          <cell r="H86">
            <v>25306</v>
          </cell>
          <cell r="I86">
            <v>11313</v>
          </cell>
          <cell r="J86">
            <v>1849</v>
          </cell>
          <cell r="K86">
            <v>8094</v>
          </cell>
          <cell r="L86">
            <v>3085</v>
          </cell>
          <cell r="M86">
            <v>24341</v>
          </cell>
          <cell r="N86">
            <v>505</v>
          </cell>
          <cell r="O86">
            <v>83</v>
          </cell>
          <cell r="P86">
            <v>361</v>
          </cell>
          <cell r="Q86">
            <v>138</v>
          </cell>
          <cell r="R86">
            <v>1087</v>
          </cell>
          <cell r="S86">
            <v>965</v>
          </cell>
          <cell r="T86">
            <v>3.8133249031850154</v>
          </cell>
          <cell r="U86">
            <v>480</v>
          </cell>
          <cell r="V86">
            <v>234</v>
          </cell>
          <cell r="W86">
            <v>768</v>
          </cell>
          <cell r="X86">
            <v>1482</v>
          </cell>
          <cell r="Y86">
            <v>-517</v>
          </cell>
          <cell r="Z86">
            <v>-2.042993756421402</v>
          </cell>
          <cell r="AA86">
            <v>2713</v>
          </cell>
          <cell r="AB86">
            <v>28536</v>
          </cell>
          <cell r="AC86">
            <v>112.76377143760372</v>
          </cell>
          <cell r="AD86">
            <v>-3230</v>
          </cell>
          <cell r="AE86">
            <v>-12.763771437603729</v>
          </cell>
          <cell r="AF86">
            <v>11224556</v>
          </cell>
          <cell r="AG86">
            <v>1834734</v>
          </cell>
          <cell r="AH86">
            <v>8030995</v>
          </cell>
          <cell r="AI86">
            <v>3060874</v>
          </cell>
        </row>
        <row r="87">
          <cell r="A87" t="str">
            <v>EUR</v>
          </cell>
          <cell r="B87" t="str">
            <v>PANEL</v>
          </cell>
          <cell r="C87" t="str">
            <v>TN</v>
          </cell>
          <cell r="D87" t="str">
            <v>VDO-67500</v>
          </cell>
          <cell r="E87" t="str">
            <v>001031374</v>
          </cell>
          <cell r="F87">
            <v>19600</v>
          </cell>
          <cell r="G87">
            <v>1130</v>
          </cell>
          <cell r="H87">
            <v>22143</v>
          </cell>
          <cell r="I87">
            <v>9648</v>
          </cell>
          <cell r="J87">
            <v>1576</v>
          </cell>
          <cell r="K87">
            <v>6838</v>
          </cell>
          <cell r="L87">
            <v>2613</v>
          </cell>
          <cell r="M87">
            <v>20675</v>
          </cell>
          <cell r="N87">
            <v>492</v>
          </cell>
          <cell r="O87">
            <v>80</v>
          </cell>
          <cell r="P87">
            <v>349</v>
          </cell>
          <cell r="Q87">
            <v>133</v>
          </cell>
          <cell r="R87">
            <v>1054</v>
          </cell>
          <cell r="S87">
            <v>1468</v>
          </cell>
          <cell r="T87">
            <v>6.6296346475184036</v>
          </cell>
          <cell r="U87">
            <v>420</v>
          </cell>
          <cell r="V87">
            <v>204</v>
          </cell>
          <cell r="W87">
            <v>672</v>
          </cell>
          <cell r="X87">
            <v>1296</v>
          </cell>
          <cell r="Y87">
            <v>172</v>
          </cell>
          <cell r="Z87">
            <v>0.77676918213430879</v>
          </cell>
          <cell r="AA87">
            <v>2373</v>
          </cell>
          <cell r="AB87">
            <v>24344</v>
          </cell>
          <cell r="AC87">
            <v>109.93993587138146</v>
          </cell>
          <cell r="AD87">
            <v>-2201</v>
          </cell>
          <cell r="AE87">
            <v>-9.9399358713814756</v>
          </cell>
          <cell r="AF87">
            <v>10721227</v>
          </cell>
          <cell r="AG87">
            <v>1751589</v>
          </cell>
          <cell r="AH87">
            <v>7598862</v>
          </cell>
          <cell r="AI87">
            <v>2903516</v>
          </cell>
        </row>
        <row r="88">
          <cell r="A88" t="str">
            <v>EUR</v>
          </cell>
          <cell r="B88" t="str">
            <v>PANEL</v>
          </cell>
          <cell r="C88" t="str">
            <v>TN</v>
          </cell>
          <cell r="D88" t="str">
            <v>VDO-67800</v>
          </cell>
          <cell r="E88" t="str">
            <v>001031377</v>
          </cell>
          <cell r="F88">
            <v>1037</v>
          </cell>
          <cell r="G88">
            <v>1474</v>
          </cell>
          <cell r="H88">
            <v>1529</v>
          </cell>
          <cell r="I88">
            <v>628</v>
          </cell>
          <cell r="J88">
            <v>191</v>
          </cell>
          <cell r="K88">
            <v>294</v>
          </cell>
          <cell r="L88">
            <v>180</v>
          </cell>
          <cell r="M88">
            <v>1293</v>
          </cell>
          <cell r="N88">
            <v>606</v>
          </cell>
          <cell r="O88">
            <v>184</v>
          </cell>
          <cell r="P88">
            <v>284</v>
          </cell>
          <cell r="Q88">
            <v>174</v>
          </cell>
          <cell r="R88">
            <v>1248</v>
          </cell>
          <cell r="S88">
            <v>236</v>
          </cell>
          <cell r="T88">
            <v>15.434924787442771</v>
          </cell>
          <cell r="U88">
            <v>29</v>
          </cell>
          <cell r="V88">
            <v>14</v>
          </cell>
          <cell r="W88">
            <v>46</v>
          </cell>
          <cell r="X88">
            <v>89</v>
          </cell>
          <cell r="Y88">
            <v>147</v>
          </cell>
          <cell r="Z88">
            <v>9.6141268803139308</v>
          </cell>
          <cell r="AA88">
            <v>164</v>
          </cell>
          <cell r="AB88">
            <v>1546</v>
          </cell>
          <cell r="AC88">
            <v>101.1118378024853</v>
          </cell>
          <cell r="AD88">
            <v>-17</v>
          </cell>
          <cell r="AE88">
            <v>-1.1118378024852846</v>
          </cell>
          <cell r="AF88">
            <v>605</v>
          </cell>
          <cell r="AG88">
            <v>184</v>
          </cell>
          <cell r="AH88">
            <v>283</v>
          </cell>
          <cell r="AI88">
            <v>174</v>
          </cell>
        </row>
        <row r="89">
          <cell r="A89" t="str">
            <v>EUR</v>
          </cell>
          <cell r="B89" t="str">
            <v>PANEL</v>
          </cell>
          <cell r="C89" t="str">
            <v>TN</v>
          </cell>
          <cell r="D89" t="str">
            <v>VDO-052000</v>
          </cell>
          <cell r="E89" t="str">
            <v>001031387</v>
          </cell>
          <cell r="F89">
            <v>2492</v>
          </cell>
          <cell r="G89">
            <v>1471</v>
          </cell>
          <cell r="H89">
            <v>3666</v>
          </cell>
          <cell r="I89">
            <v>1713</v>
          </cell>
          <cell r="J89">
            <v>224</v>
          </cell>
          <cell r="K89">
            <v>808</v>
          </cell>
          <cell r="L89">
            <v>351</v>
          </cell>
          <cell r="M89">
            <v>3096</v>
          </cell>
          <cell r="N89">
            <v>687</v>
          </cell>
          <cell r="O89">
            <v>90</v>
          </cell>
          <cell r="P89">
            <v>324</v>
          </cell>
          <cell r="Q89">
            <v>141</v>
          </cell>
          <cell r="R89">
            <v>1242</v>
          </cell>
          <cell r="S89">
            <v>570</v>
          </cell>
          <cell r="T89">
            <v>15.548281505728315</v>
          </cell>
          <cell r="U89">
            <v>70</v>
          </cell>
          <cell r="V89">
            <v>34</v>
          </cell>
          <cell r="W89">
            <v>111</v>
          </cell>
          <cell r="X89">
            <v>215</v>
          </cell>
          <cell r="Y89">
            <v>355</v>
          </cell>
          <cell r="Z89">
            <v>9.6835788325150016</v>
          </cell>
          <cell r="AA89">
            <v>393</v>
          </cell>
          <cell r="AB89">
            <v>3704</v>
          </cell>
          <cell r="AC89">
            <v>101.0365521003819</v>
          </cell>
          <cell r="AD89">
            <v>-38</v>
          </cell>
          <cell r="AE89">
            <v>-1.0365521003818876</v>
          </cell>
          <cell r="AF89">
            <v>1712964</v>
          </cell>
          <cell r="AG89">
            <v>224013</v>
          </cell>
          <cell r="AH89">
            <v>808254</v>
          </cell>
          <cell r="AI89">
            <v>351171</v>
          </cell>
        </row>
        <row r="90">
          <cell r="A90" t="str">
            <v>EUR</v>
          </cell>
          <cell r="B90" t="str">
            <v>PANEL</v>
          </cell>
          <cell r="C90" t="str">
            <v>TN</v>
          </cell>
          <cell r="D90" t="str">
            <v>VDO-052100</v>
          </cell>
          <cell r="E90" t="str">
            <v>001031388</v>
          </cell>
          <cell r="F90">
            <v>2075</v>
          </cell>
          <cell r="G90">
            <v>1864</v>
          </cell>
          <cell r="H90">
            <v>3868</v>
          </cell>
          <cell r="I90">
            <v>1863</v>
          </cell>
          <cell r="J90">
            <v>248</v>
          </cell>
          <cell r="K90">
            <v>979</v>
          </cell>
          <cell r="L90">
            <v>395</v>
          </cell>
          <cell r="M90">
            <v>3485</v>
          </cell>
          <cell r="N90">
            <v>898</v>
          </cell>
          <cell r="O90">
            <v>120</v>
          </cell>
          <cell r="P90">
            <v>472</v>
          </cell>
          <cell r="Q90">
            <v>190</v>
          </cell>
          <cell r="R90">
            <v>1680</v>
          </cell>
          <cell r="S90">
            <v>383</v>
          </cell>
          <cell r="T90">
            <v>9.9017580144777657</v>
          </cell>
          <cell r="U90">
            <v>73</v>
          </cell>
          <cell r="V90">
            <v>36</v>
          </cell>
          <cell r="W90">
            <v>117</v>
          </cell>
          <cell r="X90">
            <v>226</v>
          </cell>
          <cell r="Y90">
            <v>157</v>
          </cell>
          <cell r="Z90">
            <v>4.0589451913133399</v>
          </cell>
          <cell r="AA90">
            <v>415</v>
          </cell>
          <cell r="AB90">
            <v>4126</v>
          </cell>
          <cell r="AC90">
            <v>106.67011375387798</v>
          </cell>
          <cell r="AD90">
            <v>-258</v>
          </cell>
          <cell r="AE90">
            <v>-6.670113753877974</v>
          </cell>
          <cell r="AF90">
            <v>1862689</v>
          </cell>
          <cell r="AG90">
            <v>247964</v>
          </cell>
          <cell r="AH90">
            <v>978642</v>
          </cell>
          <cell r="AI90">
            <v>395377</v>
          </cell>
        </row>
        <row r="91">
          <cell r="A91" t="str">
            <v>EUR</v>
          </cell>
          <cell r="B91" t="str">
            <v>PANEL</v>
          </cell>
          <cell r="C91" t="str">
            <v>TN</v>
          </cell>
          <cell r="D91" t="str">
            <v>VDO-081A0</v>
          </cell>
          <cell r="E91" t="str">
            <v>001031399</v>
          </cell>
          <cell r="F91">
            <v>8322</v>
          </cell>
          <cell r="G91">
            <v>1921</v>
          </cell>
          <cell r="H91">
            <v>15983</v>
          </cell>
          <cell r="I91">
            <v>6428</v>
          </cell>
          <cell r="J91">
            <v>688</v>
          </cell>
          <cell r="K91">
            <v>4331</v>
          </cell>
          <cell r="L91">
            <v>1163</v>
          </cell>
          <cell r="M91">
            <v>12610</v>
          </cell>
          <cell r="N91">
            <v>772</v>
          </cell>
          <cell r="O91">
            <v>83</v>
          </cell>
          <cell r="P91">
            <v>520</v>
          </cell>
          <cell r="Q91">
            <v>140</v>
          </cell>
          <cell r="R91">
            <v>1515</v>
          </cell>
          <cell r="S91">
            <v>3373</v>
          </cell>
          <cell r="T91">
            <v>21.103672652192955</v>
          </cell>
          <cell r="U91">
            <v>303</v>
          </cell>
          <cell r="V91">
            <v>148</v>
          </cell>
          <cell r="W91">
            <v>485</v>
          </cell>
          <cell r="X91">
            <v>936</v>
          </cell>
          <cell r="Y91">
            <v>2437</v>
          </cell>
          <cell r="Z91">
            <v>15.247450416067071</v>
          </cell>
          <cell r="AA91">
            <v>1713</v>
          </cell>
          <cell r="AB91">
            <v>15259</v>
          </cell>
          <cell r="AC91">
            <v>95.470187073765871</v>
          </cell>
          <cell r="AD91">
            <v>724</v>
          </cell>
          <cell r="AE91">
            <v>4.5298129262341238</v>
          </cell>
          <cell r="AF91">
            <v>6001652</v>
          </cell>
          <cell r="AG91">
            <v>642508</v>
          </cell>
          <cell r="AH91">
            <v>4043530</v>
          </cell>
          <cell r="AI91">
            <v>1085384</v>
          </cell>
        </row>
        <row r="92">
          <cell r="A92" t="str">
            <v>EUR</v>
          </cell>
          <cell r="B92" t="str">
            <v>PANEL</v>
          </cell>
          <cell r="C92" t="str">
            <v>TN</v>
          </cell>
          <cell r="D92" t="str">
            <v>VDO-082A0</v>
          </cell>
          <cell r="E92" t="str">
            <v>001031400</v>
          </cell>
          <cell r="F92">
            <v>1200</v>
          </cell>
          <cell r="G92">
            <v>2135</v>
          </cell>
          <cell r="H92">
            <v>2562</v>
          </cell>
          <cell r="I92">
            <v>766</v>
          </cell>
          <cell r="J92">
            <v>147</v>
          </cell>
          <cell r="K92">
            <v>586</v>
          </cell>
          <cell r="L92">
            <v>147</v>
          </cell>
          <cell r="M92">
            <v>1646</v>
          </cell>
          <cell r="N92">
            <v>638</v>
          </cell>
          <cell r="O92">
            <v>123</v>
          </cell>
          <cell r="P92">
            <v>488</v>
          </cell>
          <cell r="Q92">
            <v>123</v>
          </cell>
          <cell r="R92">
            <v>1372</v>
          </cell>
          <cell r="S92">
            <v>916</v>
          </cell>
          <cell r="T92">
            <v>35.753317720530838</v>
          </cell>
          <cell r="U92">
            <v>49</v>
          </cell>
          <cell r="V92">
            <v>24</v>
          </cell>
          <cell r="W92">
            <v>78</v>
          </cell>
          <cell r="X92">
            <v>151</v>
          </cell>
          <cell r="Y92">
            <v>765</v>
          </cell>
          <cell r="Z92">
            <v>29.859484777517565</v>
          </cell>
          <cell r="AA92">
            <v>275</v>
          </cell>
          <cell r="AB92">
            <v>2072</v>
          </cell>
          <cell r="AC92">
            <v>80.874316939890718</v>
          </cell>
          <cell r="AD92">
            <v>490</v>
          </cell>
          <cell r="AE92">
            <v>19.125683060109289</v>
          </cell>
          <cell r="AF92">
            <v>739</v>
          </cell>
          <cell r="AG92">
            <v>142</v>
          </cell>
          <cell r="AH92">
            <v>565</v>
          </cell>
          <cell r="AI92">
            <v>142</v>
          </cell>
        </row>
        <row r="93">
          <cell r="A93" t="str">
            <v>EUR</v>
          </cell>
          <cell r="B93" t="str">
            <v>PANEL</v>
          </cell>
          <cell r="C93" t="str">
            <v>TN</v>
          </cell>
          <cell r="D93" t="str">
            <v>VDO-693A0</v>
          </cell>
          <cell r="E93" t="str">
            <v>001031416</v>
          </cell>
          <cell r="F93">
            <v>1400</v>
          </cell>
          <cell r="G93">
            <v>1074</v>
          </cell>
          <cell r="H93">
            <v>1503</v>
          </cell>
          <cell r="I93">
            <v>704</v>
          </cell>
          <cell r="J93">
            <v>118</v>
          </cell>
          <cell r="K93">
            <v>521</v>
          </cell>
          <cell r="L93">
            <v>195</v>
          </cell>
          <cell r="M93">
            <v>1538</v>
          </cell>
          <cell r="N93">
            <v>503</v>
          </cell>
          <cell r="O93">
            <v>84</v>
          </cell>
          <cell r="P93">
            <v>372</v>
          </cell>
          <cell r="Q93">
            <v>139</v>
          </cell>
          <cell r="R93">
            <v>1098</v>
          </cell>
          <cell r="S93">
            <v>-35</v>
          </cell>
          <cell r="T93">
            <v>-2.3286759813705924</v>
          </cell>
          <cell r="U93">
            <v>29</v>
          </cell>
          <cell r="V93">
            <v>14</v>
          </cell>
          <cell r="W93">
            <v>46</v>
          </cell>
          <cell r="X93">
            <v>89</v>
          </cell>
          <cell r="Y93">
            <v>-124</v>
          </cell>
          <cell r="Z93">
            <v>-8.2501663339986688</v>
          </cell>
          <cell r="AA93">
            <v>161</v>
          </cell>
          <cell r="AB93">
            <v>1788</v>
          </cell>
          <cell r="AC93">
            <v>118.96207584830339</v>
          </cell>
          <cell r="AD93">
            <v>-285</v>
          </cell>
          <cell r="AE93">
            <v>-18.962075848303392</v>
          </cell>
          <cell r="AF93">
            <v>1446464</v>
          </cell>
          <cell r="AG93">
            <v>241764</v>
          </cell>
          <cell r="AH93">
            <v>1069870</v>
          </cell>
          <cell r="AI93">
            <v>400129</v>
          </cell>
        </row>
        <row r="94">
          <cell r="A94" t="str">
            <v>EUR</v>
          </cell>
          <cell r="B94" t="str">
            <v>PANEL</v>
          </cell>
          <cell r="C94" t="str">
            <v>TN</v>
          </cell>
          <cell r="D94" t="str">
            <v>VDO-0074A0</v>
          </cell>
          <cell r="E94" t="str">
            <v>001031423</v>
          </cell>
          <cell r="F94">
            <v>66545</v>
          </cell>
          <cell r="G94">
            <v>1442</v>
          </cell>
          <cell r="H94">
            <v>95960</v>
          </cell>
          <cell r="I94">
            <v>49887</v>
          </cell>
          <cell r="J94">
            <v>6586</v>
          </cell>
          <cell r="K94">
            <v>24807</v>
          </cell>
          <cell r="L94">
            <v>10991</v>
          </cell>
          <cell r="M94">
            <v>92271</v>
          </cell>
          <cell r="N94">
            <v>750</v>
          </cell>
          <cell r="O94">
            <v>99</v>
          </cell>
          <cell r="P94">
            <v>373</v>
          </cell>
          <cell r="Q94">
            <v>165</v>
          </cell>
          <cell r="R94">
            <v>1387</v>
          </cell>
          <cell r="S94">
            <v>3689</v>
          </cell>
          <cell r="T94">
            <v>3.8443101292205086</v>
          </cell>
          <cell r="U94">
            <v>1822</v>
          </cell>
          <cell r="V94">
            <v>886</v>
          </cell>
          <cell r="W94">
            <v>2914</v>
          </cell>
          <cell r="X94">
            <v>5622</v>
          </cell>
          <cell r="Y94">
            <v>-1933</v>
          </cell>
          <cell r="Z94">
            <v>-2.0143809920800333</v>
          </cell>
          <cell r="AA94">
            <v>10286</v>
          </cell>
          <cell r="AB94">
            <v>108179</v>
          </cell>
          <cell r="AC94">
            <v>112.73343059608169</v>
          </cell>
          <cell r="AD94">
            <v>-12219</v>
          </cell>
          <cell r="AE94">
            <v>-12.733430596081702</v>
          </cell>
          <cell r="AF94">
            <v>67612178</v>
          </cell>
          <cell r="AG94">
            <v>8926121</v>
          </cell>
          <cell r="AH94">
            <v>33620244</v>
          </cell>
          <cell r="AI94">
            <v>14895997</v>
          </cell>
        </row>
        <row r="95">
          <cell r="A95" t="str">
            <v>EUR</v>
          </cell>
          <cell r="B95" t="str">
            <v>PANEL</v>
          </cell>
          <cell r="C95" t="str">
            <v>TN</v>
          </cell>
          <cell r="D95" t="str">
            <v>VDO-0079A0</v>
          </cell>
          <cell r="E95" t="str">
            <v>001031424</v>
          </cell>
          <cell r="F95">
            <v>67261</v>
          </cell>
          <cell r="G95">
            <v>1430</v>
          </cell>
          <cell r="H95">
            <v>96159</v>
          </cell>
          <cell r="I95">
            <v>48642</v>
          </cell>
          <cell r="J95">
            <v>6602</v>
          </cell>
          <cell r="K95">
            <v>25291</v>
          </cell>
          <cell r="L95">
            <v>11086</v>
          </cell>
          <cell r="M95">
            <v>91621</v>
          </cell>
          <cell r="N95">
            <v>723</v>
          </cell>
          <cell r="O95">
            <v>98</v>
          </cell>
          <cell r="P95">
            <v>376</v>
          </cell>
          <cell r="Q95">
            <v>165</v>
          </cell>
          <cell r="R95">
            <v>1362</v>
          </cell>
          <cell r="S95">
            <v>4538</v>
          </cell>
          <cell r="T95">
            <v>4.7192670472862659</v>
          </cell>
          <cell r="U95">
            <v>1825</v>
          </cell>
          <cell r="V95">
            <v>888</v>
          </cell>
          <cell r="W95">
            <v>2920</v>
          </cell>
          <cell r="X95">
            <v>5633</v>
          </cell>
          <cell r="Y95">
            <v>-1095</v>
          </cell>
          <cell r="Z95">
            <v>-1.1387389635915515</v>
          </cell>
          <cell r="AA95">
            <v>10307</v>
          </cell>
          <cell r="AB95">
            <v>107561</v>
          </cell>
          <cell r="AC95">
            <v>111.85744444097796</v>
          </cell>
          <cell r="AD95">
            <v>-11402</v>
          </cell>
          <cell r="AE95">
            <v>-11.857444440977964</v>
          </cell>
          <cell r="AF95">
            <v>69753247</v>
          </cell>
          <cell r="AG95">
            <v>9466735</v>
          </cell>
          <cell r="AH95">
            <v>36267573</v>
          </cell>
          <cell r="AI95">
            <v>15897282</v>
          </cell>
        </row>
        <row r="96">
          <cell r="A96" t="str">
            <v>EUR</v>
          </cell>
          <cell r="B96" t="str">
            <v>PANEL</v>
          </cell>
          <cell r="C96" t="str">
            <v>TN</v>
          </cell>
          <cell r="D96" t="str">
            <v>VDO-0080AO</v>
          </cell>
          <cell r="E96" t="str">
            <v>001031426</v>
          </cell>
          <cell r="F96">
            <v>9447</v>
          </cell>
          <cell r="G96">
            <v>1293</v>
          </cell>
          <cell r="H96">
            <v>12212</v>
          </cell>
          <cell r="I96">
            <v>5702</v>
          </cell>
          <cell r="J96">
            <v>955</v>
          </cell>
          <cell r="K96">
            <v>3300</v>
          </cell>
          <cell r="L96">
            <v>1588</v>
          </cell>
          <cell r="M96">
            <v>11545</v>
          </cell>
          <cell r="N96">
            <v>604</v>
          </cell>
          <cell r="O96">
            <v>101</v>
          </cell>
          <cell r="P96">
            <v>349</v>
          </cell>
          <cell r="Q96">
            <v>168</v>
          </cell>
          <cell r="R96">
            <v>1222</v>
          </cell>
          <cell r="S96">
            <v>667</v>
          </cell>
          <cell r="T96">
            <v>5.4618408123157547</v>
          </cell>
          <cell r="U96">
            <v>232</v>
          </cell>
          <cell r="V96">
            <v>113</v>
          </cell>
          <cell r="W96">
            <v>371</v>
          </cell>
          <cell r="X96">
            <v>716</v>
          </cell>
          <cell r="Y96">
            <v>-49</v>
          </cell>
          <cell r="Z96">
            <v>-0.40124467736652475</v>
          </cell>
          <cell r="AA96">
            <v>1309</v>
          </cell>
          <cell r="AB96">
            <v>13570</v>
          </cell>
          <cell r="AC96">
            <v>111.12020962987226</v>
          </cell>
          <cell r="AD96">
            <v>-1358</v>
          </cell>
          <cell r="AE96">
            <v>-11.120209629872257</v>
          </cell>
          <cell r="AF96">
            <v>5701941</v>
          </cell>
          <cell r="AG96">
            <v>955053</v>
          </cell>
          <cell r="AH96">
            <v>3299940</v>
          </cell>
          <cell r="AI96">
            <v>1587684</v>
          </cell>
        </row>
        <row r="97">
          <cell r="A97" t="str">
            <v>EUR</v>
          </cell>
          <cell r="B97" t="str">
            <v>PANEL</v>
          </cell>
          <cell r="C97" t="str">
            <v>TN</v>
          </cell>
          <cell r="D97" t="str">
            <v>VDO-69100</v>
          </cell>
          <cell r="E97" t="str">
            <v>001031435</v>
          </cell>
          <cell r="F97">
            <v>7000</v>
          </cell>
          <cell r="G97">
            <v>1344</v>
          </cell>
          <cell r="H97">
            <v>9411</v>
          </cell>
          <cell r="I97">
            <v>3829</v>
          </cell>
          <cell r="J97">
            <v>668</v>
          </cell>
          <cell r="K97">
            <v>2199</v>
          </cell>
          <cell r="L97">
            <v>1081</v>
          </cell>
          <cell r="M97">
            <v>7777</v>
          </cell>
          <cell r="N97">
            <v>547</v>
          </cell>
          <cell r="O97">
            <v>95</v>
          </cell>
          <cell r="P97">
            <v>314</v>
          </cell>
          <cell r="Q97">
            <v>154</v>
          </cell>
          <cell r="R97">
            <v>1110</v>
          </cell>
          <cell r="S97">
            <v>1634</v>
          </cell>
          <cell r="T97">
            <v>17.362660716183189</v>
          </cell>
          <cell r="U97">
            <v>179</v>
          </cell>
          <cell r="V97">
            <v>87</v>
          </cell>
          <cell r="W97">
            <v>286</v>
          </cell>
          <cell r="X97">
            <v>552</v>
          </cell>
          <cell r="Y97">
            <v>1082</v>
          </cell>
          <cell r="Z97">
            <v>11.497184146211879</v>
          </cell>
          <cell r="AA97">
            <v>1009</v>
          </cell>
          <cell r="AB97">
            <v>9338</v>
          </cell>
          <cell r="AC97">
            <v>99.224311975348002</v>
          </cell>
          <cell r="AD97">
            <v>73</v>
          </cell>
          <cell r="AE97">
            <v>0.77568802465200304</v>
          </cell>
          <cell r="AF97">
            <v>4129400</v>
          </cell>
          <cell r="AG97">
            <v>720081</v>
          </cell>
          <cell r="AH97">
            <v>2371042</v>
          </cell>
          <cell r="AI97">
            <v>1165613</v>
          </cell>
        </row>
        <row r="98">
          <cell r="A98" t="str">
            <v>EUR</v>
          </cell>
          <cell r="B98" t="str">
            <v>PANEL</v>
          </cell>
          <cell r="C98" t="str">
            <v>TN</v>
          </cell>
          <cell r="D98" t="str">
            <v>VDO-751A0</v>
          </cell>
          <cell r="E98" t="str">
            <v>001031462</v>
          </cell>
          <cell r="F98">
            <v>11200</v>
          </cell>
          <cell r="G98">
            <v>1297</v>
          </cell>
          <cell r="H98">
            <v>14523</v>
          </cell>
          <cell r="I98">
            <v>6464</v>
          </cell>
          <cell r="J98">
            <v>1095</v>
          </cell>
          <cell r="K98">
            <v>3864</v>
          </cell>
          <cell r="L98">
            <v>1850</v>
          </cell>
          <cell r="M98">
            <v>13273</v>
          </cell>
          <cell r="N98">
            <v>577</v>
          </cell>
          <cell r="O98">
            <v>98</v>
          </cell>
          <cell r="P98">
            <v>345</v>
          </cell>
          <cell r="Q98">
            <v>165</v>
          </cell>
          <cell r="R98">
            <v>1185</v>
          </cell>
          <cell r="S98">
            <v>1250</v>
          </cell>
          <cell r="T98">
            <v>8.6070371135440329</v>
          </cell>
          <cell r="U98">
            <v>276</v>
          </cell>
          <cell r="V98">
            <v>134</v>
          </cell>
          <cell r="W98">
            <v>441</v>
          </cell>
          <cell r="X98">
            <v>851</v>
          </cell>
          <cell r="Y98">
            <v>399</v>
          </cell>
          <cell r="Z98">
            <v>2.7473662466432556</v>
          </cell>
          <cell r="AA98">
            <v>1557</v>
          </cell>
          <cell r="AB98">
            <v>15681</v>
          </cell>
          <cell r="AC98">
            <v>107.97355918198718</v>
          </cell>
          <cell r="AD98">
            <v>-1158</v>
          </cell>
          <cell r="AE98">
            <v>-7.9735591819871932</v>
          </cell>
          <cell r="AF98">
            <v>6500875</v>
          </cell>
          <cell r="AG98">
            <v>1100826</v>
          </cell>
          <cell r="AH98">
            <v>3886078</v>
          </cell>
          <cell r="AI98">
            <v>1860208</v>
          </cell>
        </row>
        <row r="99">
          <cell r="A99" t="str">
            <v>EUR</v>
          </cell>
          <cell r="B99" t="str">
            <v>PANEL</v>
          </cell>
          <cell r="C99" t="str">
            <v>TN</v>
          </cell>
          <cell r="D99" t="str">
            <v>VDO-742B0</v>
          </cell>
          <cell r="E99" t="str">
            <v>001031463</v>
          </cell>
          <cell r="F99">
            <v>2486</v>
          </cell>
          <cell r="G99">
            <v>1297</v>
          </cell>
          <cell r="H99">
            <v>3224</v>
          </cell>
          <cell r="I99">
            <v>1490</v>
          </cell>
          <cell r="J99">
            <v>251</v>
          </cell>
          <cell r="K99">
            <v>881</v>
          </cell>
          <cell r="L99">
            <v>420</v>
          </cell>
          <cell r="M99">
            <v>3042</v>
          </cell>
          <cell r="N99">
            <v>599</v>
          </cell>
          <cell r="O99">
            <v>101</v>
          </cell>
          <cell r="P99">
            <v>354</v>
          </cell>
          <cell r="Q99">
            <v>169</v>
          </cell>
          <cell r="R99">
            <v>1223</v>
          </cell>
          <cell r="S99">
            <v>182</v>
          </cell>
          <cell r="T99">
            <v>5.6451612903225801</v>
          </cell>
          <cell r="U99">
            <v>61</v>
          </cell>
          <cell r="V99">
            <v>30</v>
          </cell>
          <cell r="W99">
            <v>98</v>
          </cell>
          <cell r="X99">
            <v>189</v>
          </cell>
          <cell r="Y99">
            <v>-7</v>
          </cell>
          <cell r="Z99">
            <v>-0.21712158808933005</v>
          </cell>
          <cell r="AA99">
            <v>346</v>
          </cell>
          <cell r="AB99">
            <v>3577</v>
          </cell>
          <cell r="AC99">
            <v>110.94913151364764</v>
          </cell>
          <cell r="AD99">
            <v>-353</v>
          </cell>
          <cell r="AE99">
            <v>-10.949131513647643</v>
          </cell>
          <cell r="AF99">
            <v>1361137</v>
          </cell>
          <cell r="AG99">
            <v>228962</v>
          </cell>
          <cell r="AH99">
            <v>804654</v>
          </cell>
          <cell r="AI99">
            <v>384685</v>
          </cell>
        </row>
        <row r="100">
          <cell r="A100" t="str">
            <v>EUR</v>
          </cell>
          <cell r="B100" t="str">
            <v>PANEL</v>
          </cell>
          <cell r="C100" t="str">
            <v>TN</v>
          </cell>
          <cell r="D100" t="str">
            <v>VDO-767A0</v>
          </cell>
          <cell r="E100" t="str">
            <v>001031474</v>
          </cell>
          <cell r="F100">
            <v>400</v>
          </cell>
          <cell r="G100">
            <v>3400</v>
          </cell>
          <cell r="H100">
            <v>1360</v>
          </cell>
          <cell r="I100">
            <v>814</v>
          </cell>
          <cell r="J100">
            <v>96</v>
          </cell>
          <cell r="K100">
            <v>349</v>
          </cell>
          <cell r="L100">
            <v>188</v>
          </cell>
          <cell r="M100">
            <v>1447</v>
          </cell>
          <cell r="N100">
            <v>2035</v>
          </cell>
          <cell r="O100">
            <v>240</v>
          </cell>
          <cell r="P100">
            <v>873</v>
          </cell>
          <cell r="Q100">
            <v>470</v>
          </cell>
          <cell r="R100">
            <v>3618</v>
          </cell>
          <cell r="S100">
            <v>-87</v>
          </cell>
          <cell r="T100">
            <v>-6.3970588235294112</v>
          </cell>
          <cell r="U100">
            <v>26</v>
          </cell>
          <cell r="V100">
            <v>13</v>
          </cell>
          <cell r="W100">
            <v>41</v>
          </cell>
          <cell r="X100">
            <v>80</v>
          </cell>
          <cell r="Y100">
            <v>-167</v>
          </cell>
          <cell r="Z100">
            <v>-12.279411764705882</v>
          </cell>
          <cell r="AA100">
            <v>146</v>
          </cell>
          <cell r="AB100">
            <v>1673</v>
          </cell>
          <cell r="AC100">
            <v>123.01470588235294</v>
          </cell>
          <cell r="AD100">
            <v>-313</v>
          </cell>
          <cell r="AE100">
            <v>-23.014705882352938</v>
          </cell>
          <cell r="AF100">
            <v>10018992</v>
          </cell>
          <cell r="AG100">
            <v>1184465</v>
          </cell>
          <cell r="AH100">
            <v>4298744</v>
          </cell>
          <cell r="AI100">
            <v>2310564</v>
          </cell>
        </row>
        <row r="101">
          <cell r="A101" t="str">
            <v>EUR</v>
          </cell>
          <cell r="B101" t="str">
            <v>PANEL</v>
          </cell>
          <cell r="C101" t="str">
            <v>TN</v>
          </cell>
          <cell r="D101" t="str">
            <v>VDO-771A0</v>
          </cell>
          <cell r="E101" t="str">
            <v>001031477</v>
          </cell>
          <cell r="F101">
            <v>4762</v>
          </cell>
          <cell r="G101">
            <v>2737</v>
          </cell>
          <cell r="H101">
            <v>13034</v>
          </cell>
          <cell r="I101">
            <v>6832</v>
          </cell>
          <cell r="J101">
            <v>802</v>
          </cell>
          <cell r="K101">
            <v>3477</v>
          </cell>
          <cell r="L101">
            <v>1719</v>
          </cell>
          <cell r="M101">
            <v>12830</v>
          </cell>
          <cell r="N101">
            <v>1435</v>
          </cell>
          <cell r="O101">
            <v>168</v>
          </cell>
          <cell r="P101">
            <v>730</v>
          </cell>
          <cell r="Q101">
            <v>361</v>
          </cell>
          <cell r="R101">
            <v>2694</v>
          </cell>
          <cell r="S101">
            <v>204</v>
          </cell>
          <cell r="T101">
            <v>1.5651373331287404</v>
          </cell>
          <cell r="U101">
            <v>247</v>
          </cell>
          <cell r="V101">
            <v>120</v>
          </cell>
          <cell r="W101">
            <v>396</v>
          </cell>
          <cell r="X101">
            <v>763</v>
          </cell>
          <cell r="Y101">
            <v>-559</v>
          </cell>
          <cell r="Z101">
            <v>-4.2887831824459104</v>
          </cell>
          <cell r="AA101">
            <v>1397</v>
          </cell>
          <cell r="AB101">
            <v>14990</v>
          </cell>
          <cell r="AC101">
            <v>115.00690501764616</v>
          </cell>
          <cell r="AD101">
            <v>-1956</v>
          </cell>
          <cell r="AE101">
            <v>-15.006905017646154</v>
          </cell>
          <cell r="AF101">
            <v>6831357</v>
          </cell>
          <cell r="AG101">
            <v>801567</v>
          </cell>
          <cell r="AH101">
            <v>3477203</v>
          </cell>
          <cell r="AI101">
            <v>1719390</v>
          </cell>
        </row>
        <row r="102">
          <cell r="A102" t="str">
            <v>EUR</v>
          </cell>
          <cell r="B102" t="str">
            <v>PANEL</v>
          </cell>
          <cell r="C102" t="str">
            <v>TN</v>
          </cell>
          <cell r="D102" t="str">
            <v>VDO-142C0</v>
          </cell>
          <cell r="E102" t="str">
            <v>001031480</v>
          </cell>
          <cell r="F102">
            <v>7539</v>
          </cell>
          <cell r="G102">
            <v>1650</v>
          </cell>
          <cell r="H102">
            <v>12439</v>
          </cell>
          <cell r="I102">
            <v>4817</v>
          </cell>
          <cell r="J102">
            <v>797</v>
          </cell>
          <cell r="K102">
            <v>1981</v>
          </cell>
          <cell r="L102">
            <v>809</v>
          </cell>
          <cell r="M102">
            <v>8404</v>
          </cell>
          <cell r="N102">
            <v>639</v>
          </cell>
          <cell r="O102">
            <v>106</v>
          </cell>
          <cell r="P102">
            <v>263</v>
          </cell>
          <cell r="Q102">
            <v>107</v>
          </cell>
          <cell r="R102">
            <v>1115</v>
          </cell>
          <cell r="S102">
            <v>4035</v>
          </cell>
          <cell r="T102">
            <v>32.438298898625291</v>
          </cell>
          <cell r="U102">
            <v>236</v>
          </cell>
          <cell r="V102">
            <v>115</v>
          </cell>
          <cell r="W102">
            <v>378</v>
          </cell>
          <cell r="X102">
            <v>729</v>
          </cell>
          <cell r="Y102">
            <v>3306</v>
          </cell>
          <cell r="Z102">
            <v>26.577699171959164</v>
          </cell>
          <cell r="AA102">
            <v>1333</v>
          </cell>
          <cell r="AB102">
            <v>10466</v>
          </cell>
          <cell r="AC102">
            <v>84.138596350188919</v>
          </cell>
          <cell r="AD102">
            <v>1973</v>
          </cell>
          <cell r="AE102">
            <v>15.861403649811079</v>
          </cell>
          <cell r="AF102">
            <v>3823226</v>
          </cell>
          <cell r="AG102">
            <v>632919</v>
          </cell>
          <cell r="AH102">
            <v>1571918</v>
          </cell>
          <cell r="AI102">
            <v>641641</v>
          </cell>
        </row>
        <row r="103">
          <cell r="A103" t="str">
            <v>EUR</v>
          </cell>
          <cell r="B103" t="str">
            <v>PANEL</v>
          </cell>
          <cell r="C103" t="str">
            <v>TN</v>
          </cell>
          <cell r="D103" t="str">
            <v>VDO-143C0</v>
          </cell>
          <cell r="E103" t="str">
            <v>001031481</v>
          </cell>
          <cell r="F103">
            <v>7771</v>
          </cell>
          <cell r="G103">
            <v>1650</v>
          </cell>
          <cell r="H103">
            <v>12821</v>
          </cell>
          <cell r="I103">
            <v>4763</v>
          </cell>
          <cell r="J103">
            <v>780</v>
          </cell>
          <cell r="K103">
            <v>1920</v>
          </cell>
          <cell r="L103">
            <v>802</v>
          </cell>
          <cell r="M103">
            <v>8265</v>
          </cell>
          <cell r="N103">
            <v>613</v>
          </cell>
          <cell r="O103">
            <v>100</v>
          </cell>
          <cell r="P103">
            <v>247</v>
          </cell>
          <cell r="Q103">
            <v>103</v>
          </cell>
          <cell r="R103">
            <v>1063</v>
          </cell>
          <cell r="S103">
            <v>4556</v>
          </cell>
          <cell r="T103">
            <v>35.535449652913186</v>
          </cell>
          <cell r="U103">
            <v>243</v>
          </cell>
          <cell r="V103">
            <v>118</v>
          </cell>
          <cell r="W103">
            <v>389</v>
          </cell>
          <cell r="X103">
            <v>750</v>
          </cell>
          <cell r="Y103">
            <v>3806</v>
          </cell>
          <cell r="Z103">
            <v>29.685671944466108</v>
          </cell>
          <cell r="AA103">
            <v>1374</v>
          </cell>
          <cell r="AB103">
            <v>10389</v>
          </cell>
          <cell r="AC103">
            <v>81.031120817408947</v>
          </cell>
          <cell r="AD103">
            <v>2432</v>
          </cell>
          <cell r="AE103">
            <v>18.96887918259106</v>
          </cell>
          <cell r="AF103">
            <v>3749551</v>
          </cell>
          <cell r="AG103">
            <v>613808</v>
          </cell>
          <cell r="AH103">
            <v>1511557</v>
          </cell>
          <cell r="AI103">
            <v>631979</v>
          </cell>
        </row>
        <row r="104">
          <cell r="A104" t="str">
            <v>EUR</v>
          </cell>
          <cell r="B104" t="str">
            <v>PANEL</v>
          </cell>
          <cell r="C104" t="str">
            <v>TN</v>
          </cell>
          <cell r="D104" t="str">
            <v>VDO-788C0</v>
          </cell>
          <cell r="E104" t="str">
            <v>001031485</v>
          </cell>
          <cell r="F104">
            <v>2410</v>
          </cell>
          <cell r="G104">
            <v>3980</v>
          </cell>
          <cell r="H104">
            <v>9592</v>
          </cell>
          <cell r="I104">
            <v>2095</v>
          </cell>
          <cell r="J104">
            <v>344</v>
          </cell>
          <cell r="K104">
            <v>1256</v>
          </cell>
          <cell r="L104">
            <v>641</v>
          </cell>
          <cell r="M104">
            <v>4336</v>
          </cell>
          <cell r="N104">
            <v>869</v>
          </cell>
          <cell r="O104">
            <v>143</v>
          </cell>
          <cell r="P104">
            <v>521</v>
          </cell>
          <cell r="Q104">
            <v>266</v>
          </cell>
          <cell r="R104">
            <v>1799</v>
          </cell>
          <cell r="S104">
            <v>5256</v>
          </cell>
          <cell r="T104">
            <v>54.795663052543787</v>
          </cell>
          <cell r="U104">
            <v>182</v>
          </cell>
          <cell r="V104">
            <v>89</v>
          </cell>
          <cell r="W104">
            <v>291</v>
          </cell>
          <cell r="X104">
            <v>562</v>
          </cell>
          <cell r="Y104">
            <v>4694</v>
          </cell>
          <cell r="Z104">
            <v>48.936613844870728</v>
          </cell>
          <cell r="AA104">
            <v>1028</v>
          </cell>
          <cell r="AB104">
            <v>5926</v>
          </cell>
          <cell r="AC104">
            <v>61.78065054211843</v>
          </cell>
          <cell r="AD104">
            <v>3666</v>
          </cell>
          <cell r="AE104">
            <v>38.21934945788157</v>
          </cell>
          <cell r="AF104">
            <v>2094928</v>
          </cell>
          <cell r="AG104">
            <v>344383</v>
          </cell>
          <cell r="AH104">
            <v>1256028</v>
          </cell>
          <cell r="AI104">
            <v>640879</v>
          </cell>
        </row>
        <row r="105">
          <cell r="A105" t="str">
            <v>EUR</v>
          </cell>
          <cell r="B105" t="str">
            <v>PANEL</v>
          </cell>
          <cell r="C105" t="str">
            <v>TN</v>
          </cell>
          <cell r="D105" t="str">
            <v>HEL-734</v>
          </cell>
          <cell r="E105" t="str">
            <v>001191146</v>
          </cell>
          <cell r="F105">
            <v>9131</v>
          </cell>
          <cell r="G105">
            <v>1223</v>
          </cell>
          <cell r="H105">
            <v>11168</v>
          </cell>
          <cell r="I105">
            <v>3777</v>
          </cell>
          <cell r="J105">
            <v>740</v>
          </cell>
          <cell r="K105">
            <v>2120</v>
          </cell>
          <cell r="L105">
            <v>966</v>
          </cell>
          <cell r="M105">
            <v>7603</v>
          </cell>
          <cell r="N105">
            <v>414</v>
          </cell>
          <cell r="O105">
            <v>81</v>
          </cell>
          <cell r="P105">
            <v>232</v>
          </cell>
          <cell r="Q105">
            <v>106</v>
          </cell>
          <cell r="R105">
            <v>833</v>
          </cell>
          <cell r="S105">
            <v>3565</v>
          </cell>
          <cell r="T105">
            <v>31.921561604584525</v>
          </cell>
          <cell r="U105">
            <v>212</v>
          </cell>
          <cell r="V105">
            <v>103</v>
          </cell>
          <cell r="W105">
            <v>339</v>
          </cell>
          <cell r="X105">
            <v>654</v>
          </cell>
          <cell r="Y105">
            <v>2911</v>
          </cell>
          <cell r="Z105">
            <v>26.065544412607451</v>
          </cell>
          <cell r="AA105">
            <v>1197</v>
          </cell>
          <cell r="AB105">
            <v>9454</v>
          </cell>
          <cell r="AC105">
            <v>84.652578796561613</v>
          </cell>
          <cell r="AD105">
            <v>1714</v>
          </cell>
          <cell r="AE105">
            <v>15.347421203438397</v>
          </cell>
          <cell r="AF105">
            <v>3777475</v>
          </cell>
          <cell r="AG105">
            <v>740464</v>
          </cell>
          <cell r="AH105">
            <v>2120016</v>
          </cell>
          <cell r="AI105">
            <v>965346</v>
          </cell>
        </row>
        <row r="106">
          <cell r="A106" t="str">
            <v>EUR</v>
          </cell>
          <cell r="B106" t="str">
            <v>MODULE</v>
          </cell>
          <cell r="C106" t="str">
            <v>TN</v>
          </cell>
          <cell r="D106" t="str">
            <v>HP 09201-O</v>
          </cell>
          <cell r="E106" t="str">
            <v>017132005</v>
          </cell>
          <cell r="F106">
            <v>4500</v>
          </cell>
          <cell r="G106">
            <v>6304</v>
          </cell>
          <cell r="H106">
            <v>28367</v>
          </cell>
          <cell r="I106">
            <v>15366</v>
          </cell>
          <cell r="J106">
            <v>1533</v>
          </cell>
          <cell r="K106">
            <v>4731</v>
          </cell>
          <cell r="L106">
            <v>2150</v>
          </cell>
          <cell r="M106">
            <v>23780</v>
          </cell>
          <cell r="N106">
            <v>3415</v>
          </cell>
          <cell r="O106">
            <v>341</v>
          </cell>
          <cell r="P106">
            <v>1051</v>
          </cell>
          <cell r="Q106">
            <v>478</v>
          </cell>
          <cell r="R106">
            <v>5285</v>
          </cell>
          <cell r="S106">
            <v>4587</v>
          </cell>
          <cell r="T106">
            <v>16.170197765008638</v>
          </cell>
          <cell r="U106">
            <v>539</v>
          </cell>
          <cell r="V106">
            <v>262</v>
          </cell>
          <cell r="W106">
            <v>861</v>
          </cell>
          <cell r="X106">
            <v>1662</v>
          </cell>
          <cell r="Y106">
            <v>2925</v>
          </cell>
          <cell r="Z106">
            <v>10.311277188282158</v>
          </cell>
          <cell r="AA106">
            <v>3041</v>
          </cell>
          <cell r="AB106">
            <v>28483</v>
          </cell>
          <cell r="AC106">
            <v>100.40892586456094</v>
          </cell>
          <cell r="AD106">
            <v>-116</v>
          </cell>
          <cell r="AE106">
            <v>-0.40892586456093349</v>
          </cell>
          <cell r="AF106">
            <v>15366026</v>
          </cell>
          <cell r="AG106">
            <v>1532962</v>
          </cell>
          <cell r="AH106">
            <v>4731178</v>
          </cell>
          <cell r="AI106">
            <v>2150096</v>
          </cell>
        </row>
        <row r="107">
          <cell r="A107" t="str">
            <v>EUR</v>
          </cell>
          <cell r="B107" t="str">
            <v>MODULE</v>
          </cell>
          <cell r="C107" t="str">
            <v>TN</v>
          </cell>
          <cell r="D107" t="str">
            <v>HP 07201P-O</v>
          </cell>
          <cell r="E107" t="str">
            <v>017132006</v>
          </cell>
          <cell r="F107">
            <v>4050</v>
          </cell>
          <cell r="G107">
            <v>8446</v>
          </cell>
          <cell r="H107">
            <v>34207</v>
          </cell>
          <cell r="I107">
            <v>10530</v>
          </cell>
          <cell r="J107">
            <v>1011</v>
          </cell>
          <cell r="K107">
            <v>3825</v>
          </cell>
          <cell r="L107">
            <v>1417</v>
          </cell>
          <cell r="M107">
            <v>16783</v>
          </cell>
          <cell r="N107">
            <v>2600</v>
          </cell>
          <cell r="O107">
            <v>250</v>
          </cell>
          <cell r="P107">
            <v>944</v>
          </cell>
          <cell r="Q107">
            <v>350</v>
          </cell>
          <cell r="R107">
            <v>4144</v>
          </cell>
          <cell r="S107">
            <v>17424</v>
          </cell>
          <cell r="T107">
            <v>50.936942731019961</v>
          </cell>
          <cell r="U107">
            <v>649</v>
          </cell>
          <cell r="V107">
            <v>316</v>
          </cell>
          <cell r="W107">
            <v>1039</v>
          </cell>
          <cell r="X107">
            <v>2004</v>
          </cell>
          <cell r="Y107">
            <v>15420</v>
          </cell>
          <cell r="Z107">
            <v>45.078492706171254</v>
          </cell>
          <cell r="AA107">
            <v>3667</v>
          </cell>
          <cell r="AB107">
            <v>22454</v>
          </cell>
          <cell r="AC107">
            <v>65.641535358260001</v>
          </cell>
          <cell r="AD107">
            <v>11753</v>
          </cell>
          <cell r="AE107">
            <v>34.358464641739992</v>
          </cell>
          <cell r="AF107">
            <v>10590594</v>
          </cell>
          <cell r="AG107">
            <v>1016764</v>
          </cell>
          <cell r="AH107">
            <v>3846644</v>
          </cell>
          <cell r="AI107">
            <v>1426089</v>
          </cell>
        </row>
        <row r="108">
          <cell r="A108" t="str">
            <v>EUR</v>
          </cell>
          <cell r="B108" t="str">
            <v>MODULE</v>
          </cell>
          <cell r="C108" t="str">
            <v>STN</v>
          </cell>
          <cell r="D108" t="str">
            <v>HC 20208QY</v>
          </cell>
          <cell r="E108" t="str">
            <v>012131354</v>
          </cell>
          <cell r="F108">
            <v>1120</v>
          </cell>
          <cell r="G108">
            <v>13449</v>
          </cell>
          <cell r="H108">
            <v>15063</v>
          </cell>
          <cell r="I108">
            <v>8999</v>
          </cell>
          <cell r="J108">
            <v>486</v>
          </cell>
          <cell r="K108">
            <v>4618</v>
          </cell>
          <cell r="L108">
            <v>771</v>
          </cell>
          <cell r="M108">
            <v>14874</v>
          </cell>
          <cell r="N108">
            <v>8035</v>
          </cell>
          <cell r="O108">
            <v>434</v>
          </cell>
          <cell r="P108">
            <v>4123</v>
          </cell>
          <cell r="Q108">
            <v>688</v>
          </cell>
          <cell r="R108">
            <v>13280</v>
          </cell>
          <cell r="S108">
            <v>189</v>
          </cell>
          <cell r="T108">
            <v>1.254730133439554</v>
          </cell>
          <cell r="U108">
            <v>286</v>
          </cell>
          <cell r="V108">
            <v>139</v>
          </cell>
          <cell r="W108">
            <v>457</v>
          </cell>
          <cell r="X108">
            <v>882</v>
          </cell>
          <cell r="Y108">
            <v>-693</v>
          </cell>
          <cell r="Z108">
            <v>-4.6006771559450303</v>
          </cell>
          <cell r="AA108">
            <v>1615</v>
          </cell>
          <cell r="AB108">
            <v>17371</v>
          </cell>
          <cell r="AC108">
            <v>115.32231295226714</v>
          </cell>
          <cell r="AD108">
            <v>-2308</v>
          </cell>
          <cell r="AE108">
            <v>-15.322312952267145</v>
          </cell>
          <cell r="AF108">
            <v>8998934</v>
          </cell>
          <cell r="AG108">
            <v>486136</v>
          </cell>
          <cell r="AH108">
            <v>4617646</v>
          </cell>
          <cell r="AI108">
            <v>771176</v>
          </cell>
        </row>
        <row r="109">
          <cell r="A109" t="str">
            <v>EUR</v>
          </cell>
          <cell r="B109" t="str">
            <v>MODULE</v>
          </cell>
          <cell r="C109" t="str">
            <v>STN</v>
          </cell>
          <cell r="D109" t="str">
            <v>HG 12605QY-LY</v>
          </cell>
          <cell r="E109" t="str">
            <v>012131542</v>
          </cell>
          <cell r="F109">
            <v>2000</v>
          </cell>
          <cell r="G109">
            <v>18131</v>
          </cell>
          <cell r="H109">
            <v>36261</v>
          </cell>
          <cell r="I109">
            <v>27752</v>
          </cell>
          <cell r="J109">
            <v>662</v>
          </cell>
          <cell r="K109">
            <v>3869</v>
          </cell>
          <cell r="L109">
            <v>1062</v>
          </cell>
          <cell r="M109">
            <v>33345</v>
          </cell>
          <cell r="N109">
            <v>13876</v>
          </cell>
          <cell r="O109">
            <v>331</v>
          </cell>
          <cell r="P109">
            <v>1935</v>
          </cell>
          <cell r="Q109">
            <v>531</v>
          </cell>
          <cell r="R109">
            <v>16673</v>
          </cell>
          <cell r="S109">
            <v>2916</v>
          </cell>
          <cell r="T109">
            <v>8.041697691734921</v>
          </cell>
          <cell r="U109">
            <v>688</v>
          </cell>
          <cell r="V109">
            <v>335</v>
          </cell>
          <cell r="W109">
            <v>1101</v>
          </cell>
          <cell r="X109">
            <v>2124</v>
          </cell>
          <cell r="Y109">
            <v>792</v>
          </cell>
          <cell r="Z109">
            <v>2.1841648051625713</v>
          </cell>
          <cell r="AA109">
            <v>3887</v>
          </cell>
          <cell r="AB109">
            <v>39356</v>
          </cell>
          <cell r="AC109">
            <v>108.53534099997242</v>
          </cell>
          <cell r="AD109">
            <v>-3095</v>
          </cell>
          <cell r="AE109">
            <v>-8.5353409999724228</v>
          </cell>
          <cell r="AF109">
            <v>28014459</v>
          </cell>
          <cell r="AG109">
            <v>667965</v>
          </cell>
          <cell r="AH109">
            <v>3905669</v>
          </cell>
          <cell r="AI109">
            <v>1071957</v>
          </cell>
        </row>
        <row r="110">
          <cell r="A110" t="str">
            <v>EUR</v>
          </cell>
          <cell r="B110" t="str">
            <v>MODULE</v>
          </cell>
          <cell r="C110" t="str">
            <v>STN</v>
          </cell>
          <cell r="D110" t="str">
            <v>HT 12514EBU-X-01</v>
          </cell>
          <cell r="E110" t="str">
            <v>012131690</v>
          </cell>
          <cell r="F110">
            <v>2553</v>
          </cell>
          <cell r="G110">
            <v>18374</v>
          </cell>
          <cell r="H110">
            <v>46910</v>
          </cell>
          <cell r="I110">
            <v>29713</v>
          </cell>
          <cell r="J110">
            <v>1358</v>
          </cell>
          <cell r="K110">
            <v>5233</v>
          </cell>
          <cell r="L110">
            <v>1714</v>
          </cell>
          <cell r="M110">
            <v>38018</v>
          </cell>
          <cell r="N110">
            <v>11638</v>
          </cell>
          <cell r="O110">
            <v>532</v>
          </cell>
          <cell r="P110">
            <v>2050</v>
          </cell>
          <cell r="Q110">
            <v>671</v>
          </cell>
          <cell r="R110">
            <v>14891</v>
          </cell>
          <cell r="S110">
            <v>8892</v>
          </cell>
          <cell r="T110">
            <v>18.955446599872094</v>
          </cell>
          <cell r="U110">
            <v>891</v>
          </cell>
          <cell r="V110">
            <v>433</v>
          </cell>
          <cell r="W110">
            <v>1424</v>
          </cell>
          <cell r="X110">
            <v>2748</v>
          </cell>
          <cell r="Y110">
            <v>6144</v>
          </cell>
          <cell r="Z110">
            <v>13.097420592624173</v>
          </cell>
          <cell r="AA110">
            <v>5028</v>
          </cell>
          <cell r="AB110">
            <v>45794</v>
          </cell>
          <cell r="AC110">
            <v>97.620976337667869</v>
          </cell>
          <cell r="AD110">
            <v>1116</v>
          </cell>
          <cell r="AE110">
            <v>2.3790236623321257</v>
          </cell>
          <cell r="AF110">
            <v>30607756</v>
          </cell>
          <cell r="AG110">
            <v>1399398</v>
          </cell>
          <cell r="AH110">
            <v>5390294</v>
          </cell>
          <cell r="AI110">
            <v>1765903</v>
          </cell>
        </row>
        <row r="111">
          <cell r="A111" t="str">
            <v>EUR</v>
          </cell>
          <cell r="B111" t="str">
            <v>MODULE</v>
          </cell>
          <cell r="C111" t="str">
            <v>STN</v>
          </cell>
          <cell r="D111" t="str">
            <v>HB 10401QYU-ZO</v>
          </cell>
          <cell r="E111" t="str">
            <v>015131091</v>
          </cell>
          <cell r="F111">
            <v>3705</v>
          </cell>
          <cell r="G111">
            <v>7141</v>
          </cell>
          <cell r="H111">
            <v>26459</v>
          </cell>
          <cell r="I111">
            <v>24574</v>
          </cell>
          <cell r="J111">
            <v>347</v>
          </cell>
          <cell r="K111">
            <v>1461</v>
          </cell>
          <cell r="L111">
            <v>419</v>
          </cell>
          <cell r="M111">
            <v>26801</v>
          </cell>
          <cell r="N111">
            <v>6633</v>
          </cell>
          <cell r="O111">
            <v>94</v>
          </cell>
          <cell r="P111">
            <v>394</v>
          </cell>
          <cell r="Q111">
            <v>113</v>
          </cell>
          <cell r="R111">
            <v>7234</v>
          </cell>
          <cell r="S111">
            <v>-342</v>
          </cell>
          <cell r="T111">
            <v>-1.2925658566083373</v>
          </cell>
          <cell r="U111">
            <v>502</v>
          </cell>
          <cell r="V111">
            <v>244</v>
          </cell>
          <cell r="W111">
            <v>803</v>
          </cell>
          <cell r="X111">
            <v>1549</v>
          </cell>
          <cell r="Y111">
            <v>-1891</v>
          </cell>
          <cell r="Z111">
            <v>-7.1469065346384975</v>
          </cell>
          <cell r="AA111">
            <v>2836</v>
          </cell>
          <cell r="AB111">
            <v>31186</v>
          </cell>
          <cell r="AC111">
            <v>117.86537662043162</v>
          </cell>
          <cell r="AD111">
            <v>-4727</v>
          </cell>
          <cell r="AE111">
            <v>-17.865376620431611</v>
          </cell>
          <cell r="AF111">
            <v>36256487</v>
          </cell>
          <cell r="AG111">
            <v>511955</v>
          </cell>
          <cell r="AH111">
            <v>2156143</v>
          </cell>
          <cell r="AI111">
            <v>617399</v>
          </cell>
        </row>
        <row r="112">
          <cell r="A112" t="str">
            <v>EUR</v>
          </cell>
          <cell r="B112" t="str">
            <v>MODULE</v>
          </cell>
          <cell r="C112" t="str">
            <v>STN</v>
          </cell>
          <cell r="D112" t="str">
            <v>HB 10502NYU-LYZC</v>
          </cell>
          <cell r="E112" t="str">
            <v>015131130</v>
          </cell>
          <cell r="F112">
            <v>5400</v>
          </cell>
          <cell r="G112">
            <v>23074</v>
          </cell>
          <cell r="H112">
            <v>124602</v>
          </cell>
          <cell r="I112">
            <v>109481</v>
          </cell>
          <cell r="J112">
            <v>1761</v>
          </cell>
          <cell r="K112">
            <v>8229</v>
          </cell>
          <cell r="L112">
            <v>3037</v>
          </cell>
          <cell r="M112">
            <v>122508</v>
          </cell>
          <cell r="N112">
            <v>20274</v>
          </cell>
          <cell r="O112">
            <v>326</v>
          </cell>
          <cell r="P112">
            <v>1524</v>
          </cell>
          <cell r="Q112">
            <v>562</v>
          </cell>
          <cell r="R112">
            <v>22686</v>
          </cell>
          <cell r="S112">
            <v>2094</v>
          </cell>
          <cell r="T112">
            <v>1.6805508739827613</v>
          </cell>
          <cell r="U112">
            <v>2365</v>
          </cell>
          <cell r="V112">
            <v>1150</v>
          </cell>
          <cell r="W112">
            <v>3783</v>
          </cell>
          <cell r="X112">
            <v>7298</v>
          </cell>
          <cell r="Y112">
            <v>-5204</v>
          </cell>
          <cell r="Z112">
            <v>-4.1764979695349993</v>
          </cell>
          <cell r="AA112">
            <v>13356</v>
          </cell>
          <cell r="AB112">
            <v>143162</v>
          </cell>
          <cell r="AC112">
            <v>114.8954270396944</v>
          </cell>
          <cell r="AD112">
            <v>-18560</v>
          </cell>
          <cell r="AE112">
            <v>-14.895427039694386</v>
          </cell>
          <cell r="AF112">
            <v>109478496</v>
          </cell>
          <cell r="AG112">
            <v>1761134</v>
          </cell>
          <cell r="AH112">
            <v>8229084</v>
          </cell>
          <cell r="AI112">
            <v>3036806</v>
          </cell>
        </row>
        <row r="113">
          <cell r="A113" t="str">
            <v>EUR</v>
          </cell>
          <cell r="B113" t="str">
            <v>MODULE</v>
          </cell>
          <cell r="C113" t="str">
            <v>STN</v>
          </cell>
          <cell r="D113" t="str">
            <v>HB 16404NGU-DYF</v>
          </cell>
          <cell r="E113" t="str">
            <v>015131134</v>
          </cell>
          <cell r="F113">
            <v>1945</v>
          </cell>
          <cell r="G113">
            <v>17594</v>
          </cell>
          <cell r="H113">
            <v>34220</v>
          </cell>
          <cell r="I113">
            <v>19454</v>
          </cell>
          <cell r="J113">
            <v>519</v>
          </cell>
          <cell r="K113">
            <v>4823</v>
          </cell>
          <cell r="L113">
            <v>921</v>
          </cell>
          <cell r="M113">
            <v>25717</v>
          </cell>
          <cell r="N113">
            <v>10002</v>
          </cell>
          <cell r="O113">
            <v>267</v>
          </cell>
          <cell r="P113">
            <v>2480</v>
          </cell>
          <cell r="Q113">
            <v>474</v>
          </cell>
          <cell r="R113">
            <v>13223</v>
          </cell>
          <cell r="S113">
            <v>8503</v>
          </cell>
          <cell r="T113">
            <v>24.84804208065459</v>
          </cell>
          <cell r="U113">
            <v>650</v>
          </cell>
          <cell r="V113">
            <v>316</v>
          </cell>
          <cell r="W113">
            <v>1039</v>
          </cell>
          <cell r="X113">
            <v>2005</v>
          </cell>
          <cell r="Y113">
            <v>6498</v>
          </cell>
          <cell r="Z113">
            <v>18.988895382817066</v>
          </cell>
          <cell r="AA113">
            <v>3668</v>
          </cell>
          <cell r="AB113">
            <v>31390</v>
          </cell>
          <cell r="AC113">
            <v>91.729982466393921</v>
          </cell>
          <cell r="AD113">
            <v>2830</v>
          </cell>
          <cell r="AE113">
            <v>8.2700175336060777</v>
          </cell>
          <cell r="AF113">
            <v>19610095</v>
          </cell>
          <cell r="AG113">
            <v>523296</v>
          </cell>
          <cell r="AH113">
            <v>4861374</v>
          </cell>
          <cell r="AI113">
            <v>928513</v>
          </cell>
        </row>
        <row r="114">
          <cell r="A114" t="str">
            <v>EUR</v>
          </cell>
          <cell r="B114" t="str">
            <v>MODULE</v>
          </cell>
          <cell r="C114" t="str">
            <v>STN</v>
          </cell>
          <cell r="D114" t="str">
            <v>HB 25503NYU-LY</v>
          </cell>
          <cell r="E114" t="str">
            <v>015131139</v>
          </cell>
          <cell r="F114">
            <v>2020</v>
          </cell>
          <cell r="G114">
            <v>54003</v>
          </cell>
          <cell r="H114">
            <v>109086</v>
          </cell>
          <cell r="I114">
            <v>91430</v>
          </cell>
          <cell r="J114">
            <v>3375</v>
          </cell>
          <cell r="K114">
            <v>11933</v>
          </cell>
          <cell r="L114">
            <v>2467</v>
          </cell>
          <cell r="M114">
            <v>109205</v>
          </cell>
          <cell r="N114">
            <v>45262</v>
          </cell>
          <cell r="O114">
            <v>1671</v>
          </cell>
          <cell r="P114">
            <v>5907</v>
          </cell>
          <cell r="Q114">
            <v>1221</v>
          </cell>
          <cell r="R114">
            <v>54061</v>
          </cell>
          <cell r="S114">
            <v>-119</v>
          </cell>
          <cell r="T114">
            <v>-0.10908824230423703</v>
          </cell>
          <cell r="U114">
            <v>2071</v>
          </cell>
          <cell r="V114">
            <v>1007</v>
          </cell>
          <cell r="W114">
            <v>3312</v>
          </cell>
          <cell r="X114">
            <v>6390</v>
          </cell>
          <cell r="Y114">
            <v>-6509</v>
          </cell>
          <cell r="Z114">
            <v>-5.966851841666208</v>
          </cell>
          <cell r="AA114">
            <v>11693</v>
          </cell>
          <cell r="AB114">
            <v>127288</v>
          </cell>
          <cell r="AC114">
            <v>116.68591753295566</v>
          </cell>
          <cell r="AD114">
            <v>-18202</v>
          </cell>
          <cell r="AE114">
            <v>-16.685917532955649</v>
          </cell>
          <cell r="AF114">
            <v>92993524</v>
          </cell>
          <cell r="AG114">
            <v>3432284</v>
          </cell>
          <cell r="AH114">
            <v>12136593</v>
          </cell>
          <cell r="AI114">
            <v>2510079</v>
          </cell>
        </row>
        <row r="115">
          <cell r="A115" t="str">
            <v>EUR</v>
          </cell>
          <cell r="B115" t="str">
            <v>MODULE</v>
          </cell>
          <cell r="C115" t="str">
            <v>STN</v>
          </cell>
          <cell r="D115" t="str">
            <v>HB 10502NYU-LYZC</v>
          </cell>
          <cell r="E115" t="str">
            <v>015131157</v>
          </cell>
          <cell r="F115">
            <v>500</v>
          </cell>
          <cell r="G115">
            <v>23084</v>
          </cell>
          <cell r="H115">
            <v>11542</v>
          </cell>
          <cell r="I115">
            <v>10202</v>
          </cell>
          <cell r="J115">
            <v>163</v>
          </cell>
          <cell r="K115">
            <v>761</v>
          </cell>
          <cell r="L115">
            <v>280</v>
          </cell>
          <cell r="M115">
            <v>11406</v>
          </cell>
          <cell r="N115">
            <v>20404</v>
          </cell>
          <cell r="O115">
            <v>326</v>
          </cell>
          <cell r="P115">
            <v>1522</v>
          </cell>
          <cell r="Q115">
            <v>560</v>
          </cell>
          <cell r="R115">
            <v>22812</v>
          </cell>
          <cell r="S115">
            <v>136</v>
          </cell>
          <cell r="T115">
            <v>1.1783053197019582</v>
          </cell>
          <cell r="U115">
            <v>219</v>
          </cell>
          <cell r="V115">
            <v>107</v>
          </cell>
          <cell r="W115">
            <v>350</v>
          </cell>
          <cell r="X115">
            <v>676</v>
          </cell>
          <cell r="Y115">
            <v>-540</v>
          </cell>
          <cell r="Z115">
            <v>-4.6785652399930688</v>
          </cell>
          <cell r="AA115">
            <v>1237</v>
          </cell>
          <cell r="AB115">
            <v>13319</v>
          </cell>
          <cell r="AC115">
            <v>115.39594524345867</v>
          </cell>
          <cell r="AD115">
            <v>-1777</v>
          </cell>
          <cell r="AE115">
            <v>-15.395945243458673</v>
          </cell>
          <cell r="AF115">
            <v>10201490</v>
          </cell>
          <cell r="AG115">
            <v>162755</v>
          </cell>
          <cell r="AH115">
            <v>760893</v>
          </cell>
          <cell r="AI115">
            <v>280646</v>
          </cell>
        </row>
        <row r="116">
          <cell r="A116" t="str">
            <v>EUR</v>
          </cell>
          <cell r="B116" t="str">
            <v>MODULE</v>
          </cell>
          <cell r="C116" t="str">
            <v>STN</v>
          </cell>
          <cell r="D116" t="str">
            <v>HP 15502V-TO</v>
          </cell>
          <cell r="E116" t="str">
            <v>018132054</v>
          </cell>
          <cell r="F116">
            <v>2882</v>
          </cell>
          <cell r="G116">
            <v>31405</v>
          </cell>
          <cell r="H116">
            <v>90508</v>
          </cell>
          <cell r="I116">
            <v>63508</v>
          </cell>
          <cell r="J116">
            <v>7</v>
          </cell>
          <cell r="K116">
            <v>20389</v>
          </cell>
          <cell r="L116">
            <v>10962</v>
          </cell>
          <cell r="M116">
            <v>94866</v>
          </cell>
          <cell r="N116">
            <v>22036</v>
          </cell>
          <cell r="O116">
            <v>2</v>
          </cell>
          <cell r="P116">
            <v>7075</v>
          </cell>
          <cell r="Q116">
            <v>3804</v>
          </cell>
          <cell r="R116">
            <v>32917</v>
          </cell>
          <cell r="S116">
            <v>-4358</v>
          </cell>
          <cell r="T116">
            <v>-4.8150439740133475</v>
          </cell>
          <cell r="U116">
            <v>1718</v>
          </cell>
          <cell r="V116">
            <v>835</v>
          </cell>
          <cell r="W116">
            <v>2748</v>
          </cell>
          <cell r="X116">
            <v>5301</v>
          </cell>
          <cell r="Y116">
            <v>-9659</v>
          </cell>
          <cell r="Z116">
            <v>-10.671984796924029</v>
          </cell>
          <cell r="AA116">
            <v>9702</v>
          </cell>
          <cell r="AB116">
            <v>109869</v>
          </cell>
          <cell r="AC116">
            <v>121.39147920625801</v>
          </cell>
          <cell r="AD116">
            <v>-19361</v>
          </cell>
          <cell r="AE116">
            <v>-21.391479206258008</v>
          </cell>
          <cell r="AF116">
            <v>64452270</v>
          </cell>
          <cell r="AG116">
            <v>7511</v>
          </cell>
          <cell r="AH116">
            <v>20692049</v>
          </cell>
          <cell r="AI116">
            <v>11124918</v>
          </cell>
        </row>
        <row r="117">
          <cell r="A117" t="str">
            <v>EUR</v>
          </cell>
          <cell r="B117" t="str">
            <v>MODULE</v>
          </cell>
          <cell r="C117" t="str">
            <v>STN</v>
          </cell>
          <cell r="D117" t="str">
            <v>HP 10518F-DPO</v>
          </cell>
          <cell r="E117" t="str">
            <v>018132065</v>
          </cell>
          <cell r="F117">
            <v>90000</v>
          </cell>
          <cell r="G117">
            <v>6592</v>
          </cell>
          <cell r="H117">
            <v>593273</v>
          </cell>
          <cell r="I117">
            <v>265309</v>
          </cell>
          <cell r="J117">
            <v>20676</v>
          </cell>
          <cell r="K117">
            <v>123473</v>
          </cell>
          <cell r="L117">
            <v>12295</v>
          </cell>
          <cell r="M117">
            <v>421753</v>
          </cell>
          <cell r="N117">
            <v>2948</v>
          </cell>
          <cell r="O117">
            <v>230</v>
          </cell>
          <cell r="P117">
            <v>1372</v>
          </cell>
          <cell r="Q117">
            <v>137</v>
          </cell>
          <cell r="R117">
            <v>4687</v>
          </cell>
          <cell r="S117">
            <v>171520</v>
          </cell>
          <cell r="T117">
            <v>28.910804975112637</v>
          </cell>
          <cell r="U117">
            <v>11262</v>
          </cell>
          <cell r="V117">
            <v>5476</v>
          </cell>
          <cell r="W117">
            <v>18014</v>
          </cell>
          <cell r="X117">
            <v>34752</v>
          </cell>
          <cell r="Y117">
            <v>136768</v>
          </cell>
          <cell r="Z117">
            <v>23.053130683513324</v>
          </cell>
          <cell r="AA117">
            <v>63593</v>
          </cell>
          <cell r="AB117">
            <v>520098</v>
          </cell>
          <cell r="AC117">
            <v>87.665880631682214</v>
          </cell>
          <cell r="AD117">
            <v>73175</v>
          </cell>
          <cell r="AE117">
            <v>12.33411936831779</v>
          </cell>
          <cell r="AF117">
            <v>265076678</v>
          </cell>
          <cell r="AG117">
            <v>20658252</v>
          </cell>
          <cell r="AH117">
            <v>123365054</v>
          </cell>
          <cell r="AI117">
            <v>12283444</v>
          </cell>
        </row>
        <row r="118">
          <cell r="A118" t="str">
            <v>EUR</v>
          </cell>
          <cell r="B118" t="str">
            <v>MODULE</v>
          </cell>
          <cell r="C118" t="str">
            <v>STN</v>
          </cell>
          <cell r="D118" t="str">
            <v>HP 10506R-DPO-C0</v>
          </cell>
          <cell r="E118" t="str">
            <v>038132002</v>
          </cell>
          <cell r="F118">
            <v>230250</v>
          </cell>
          <cell r="G118">
            <v>4892</v>
          </cell>
          <cell r="H118">
            <v>1126311</v>
          </cell>
          <cell r="I118">
            <v>675389</v>
          </cell>
          <cell r="J118">
            <v>66904</v>
          </cell>
          <cell r="K118">
            <v>147905</v>
          </cell>
          <cell r="L118">
            <v>53066</v>
          </cell>
          <cell r="M118">
            <v>943264</v>
          </cell>
          <cell r="N118">
            <v>2933</v>
          </cell>
          <cell r="O118">
            <v>291</v>
          </cell>
          <cell r="P118">
            <v>642</v>
          </cell>
          <cell r="Q118">
            <v>230</v>
          </cell>
          <cell r="R118">
            <v>4096</v>
          </cell>
          <cell r="S118">
            <v>183047</v>
          </cell>
          <cell r="T118">
            <v>16.251905557168492</v>
          </cell>
          <cell r="U118">
            <v>21382</v>
          </cell>
          <cell r="V118">
            <v>10395</v>
          </cell>
          <cell r="W118">
            <v>34199</v>
          </cell>
          <cell r="X118">
            <v>65976</v>
          </cell>
          <cell r="Y118">
            <v>117071</v>
          </cell>
          <cell r="Z118">
            <v>10.394198405236208</v>
          </cell>
          <cell r="AA118">
            <v>120729</v>
          </cell>
          <cell r="AB118">
            <v>1129969</v>
          </cell>
          <cell r="AC118">
            <v>100.324777081996</v>
          </cell>
          <cell r="AD118">
            <v>-3658</v>
          </cell>
          <cell r="AE118">
            <v>-0.32477708199600286</v>
          </cell>
          <cell r="AF118">
            <v>699182425</v>
          </cell>
          <cell r="AG118">
            <v>69260500</v>
          </cell>
          <cell r="AH118">
            <v>153115835</v>
          </cell>
          <cell r="AI118">
            <v>54935229</v>
          </cell>
        </row>
        <row r="119">
          <cell r="A119" t="str">
            <v>EUR</v>
          </cell>
          <cell r="B119" t="str">
            <v>MODULE</v>
          </cell>
          <cell r="C119" t="str">
            <v>STN</v>
          </cell>
          <cell r="D119" t="str">
            <v>HP 97512NG-DYPO-C0</v>
          </cell>
          <cell r="E119" t="str">
            <v>038132007</v>
          </cell>
          <cell r="F119">
            <v>19152</v>
          </cell>
          <cell r="G119">
            <v>8575</v>
          </cell>
          <cell r="H119">
            <v>164227</v>
          </cell>
          <cell r="I119">
            <v>130203</v>
          </cell>
          <cell r="J119">
            <v>5922</v>
          </cell>
          <cell r="K119">
            <v>23989</v>
          </cell>
          <cell r="L119">
            <v>5830</v>
          </cell>
          <cell r="M119">
            <v>165944</v>
          </cell>
          <cell r="N119">
            <v>6798</v>
          </cell>
          <cell r="O119">
            <v>309</v>
          </cell>
          <cell r="P119">
            <v>1253</v>
          </cell>
          <cell r="Q119">
            <v>304</v>
          </cell>
          <cell r="R119">
            <v>8664</v>
          </cell>
          <cell r="S119">
            <v>-1717</v>
          </cell>
          <cell r="T119">
            <v>-1.0455040888526248</v>
          </cell>
          <cell r="U119">
            <v>3118</v>
          </cell>
          <cell r="V119">
            <v>1516</v>
          </cell>
          <cell r="W119">
            <v>4986</v>
          </cell>
          <cell r="X119">
            <v>9620</v>
          </cell>
          <cell r="Y119">
            <v>-11337</v>
          </cell>
          <cell r="Z119">
            <v>-6.9032497701352389</v>
          </cell>
          <cell r="AA119">
            <v>17603</v>
          </cell>
          <cell r="AB119">
            <v>193167</v>
          </cell>
          <cell r="AC119">
            <v>117.62195010564645</v>
          </cell>
          <cell r="AD119">
            <v>-28940</v>
          </cell>
          <cell r="AE119">
            <v>-17.621950105646452</v>
          </cell>
          <cell r="AF119">
            <v>134327750</v>
          </cell>
          <cell r="AG119">
            <v>6109310</v>
          </cell>
          <cell r="AH119">
            <v>24748661</v>
          </cell>
          <cell r="AI119">
            <v>6015519</v>
          </cell>
        </row>
        <row r="120">
          <cell r="A120" t="str">
            <v>EUR</v>
          </cell>
          <cell r="B120" t="str">
            <v>MODULE</v>
          </cell>
          <cell r="C120" t="str">
            <v>STN</v>
          </cell>
          <cell r="D120" t="str">
            <v>HP 10516F-DPO-C0</v>
          </cell>
          <cell r="E120" t="str">
            <v>038132008</v>
          </cell>
          <cell r="F120">
            <v>139680</v>
          </cell>
          <cell r="G120">
            <v>6326</v>
          </cell>
          <cell r="H120">
            <v>883609</v>
          </cell>
          <cell r="I120">
            <v>497029</v>
          </cell>
          <cell r="J120">
            <v>13545</v>
          </cell>
          <cell r="K120">
            <v>122118</v>
          </cell>
          <cell r="L120">
            <v>23549</v>
          </cell>
          <cell r="M120">
            <v>656241</v>
          </cell>
          <cell r="N120">
            <v>3558</v>
          </cell>
          <cell r="O120">
            <v>97</v>
          </cell>
          <cell r="P120">
            <v>874</v>
          </cell>
          <cell r="Q120">
            <v>169</v>
          </cell>
          <cell r="R120">
            <v>4698</v>
          </cell>
          <cell r="S120">
            <v>227368</v>
          </cell>
          <cell r="T120">
            <v>25.73174333896554</v>
          </cell>
          <cell r="U120">
            <v>16774</v>
          </cell>
          <cell r="V120">
            <v>8155</v>
          </cell>
          <cell r="W120">
            <v>26829</v>
          </cell>
          <cell r="X120">
            <v>51758</v>
          </cell>
          <cell r="Y120">
            <v>175610</v>
          </cell>
          <cell r="Z120">
            <v>19.874175115916657</v>
          </cell>
          <cell r="AA120">
            <v>94714</v>
          </cell>
          <cell r="AB120">
            <v>802713</v>
          </cell>
          <cell r="AC120">
            <v>90.844819371464084</v>
          </cell>
          <cell r="AD120">
            <v>80896</v>
          </cell>
          <cell r="AE120">
            <v>9.1551806285359252</v>
          </cell>
          <cell r="AF120">
            <v>518908550</v>
          </cell>
          <cell r="AG120">
            <v>14141754</v>
          </cell>
          <cell r="AH120">
            <v>127493680</v>
          </cell>
          <cell r="AI120">
            <v>24585482</v>
          </cell>
        </row>
        <row r="121">
          <cell r="A121" t="str">
            <v>EUR</v>
          </cell>
          <cell r="B121" t="str">
            <v>MODULE</v>
          </cell>
          <cell r="C121" t="str">
            <v>STN</v>
          </cell>
          <cell r="D121" t="str">
            <v>HP 10514R-DSO-C0</v>
          </cell>
          <cell r="E121" t="str">
            <v>038132010</v>
          </cell>
          <cell r="F121">
            <v>680400</v>
          </cell>
          <cell r="G121">
            <v>5444</v>
          </cell>
          <cell r="H121">
            <v>3703983</v>
          </cell>
          <cell r="I121">
            <v>2165789</v>
          </cell>
          <cell r="J121">
            <v>0</v>
          </cell>
          <cell r="K121">
            <v>528230</v>
          </cell>
          <cell r="L121">
            <v>32832</v>
          </cell>
          <cell r="M121">
            <v>2726851</v>
          </cell>
          <cell r="N121">
            <v>3183</v>
          </cell>
          <cell r="O121">
            <v>0</v>
          </cell>
          <cell r="P121">
            <v>776</v>
          </cell>
          <cell r="Q121">
            <v>48</v>
          </cell>
          <cell r="R121">
            <v>4007</v>
          </cell>
          <cell r="S121">
            <v>977132</v>
          </cell>
          <cell r="T121">
            <v>26.380574640866332</v>
          </cell>
          <cell r="U121">
            <v>70315</v>
          </cell>
          <cell r="V121">
            <v>34186</v>
          </cell>
          <cell r="W121">
            <v>112465</v>
          </cell>
          <cell r="X121">
            <v>216966</v>
          </cell>
          <cell r="Y121">
            <v>760166</v>
          </cell>
          <cell r="Z121">
            <v>20.522934365519497</v>
          </cell>
          <cell r="AA121">
            <v>397028</v>
          </cell>
          <cell r="AB121">
            <v>3340845</v>
          </cell>
          <cell r="AC121">
            <v>90.196013318635636</v>
          </cell>
          <cell r="AD121">
            <v>363138</v>
          </cell>
          <cell r="AE121">
            <v>9.8039866813643588</v>
          </cell>
          <cell r="AF121">
            <v>2170000000</v>
          </cell>
          <cell r="AG121">
            <v>199</v>
          </cell>
          <cell r="AH121">
            <v>529256953</v>
          </cell>
          <cell r="AI121">
            <v>32895964</v>
          </cell>
        </row>
        <row r="122">
          <cell r="A122" t="str">
            <v>EUR</v>
          </cell>
          <cell r="B122" t="str">
            <v>MODULE</v>
          </cell>
          <cell r="C122" t="str">
            <v>STN</v>
          </cell>
          <cell r="D122" t="str">
            <v>HP 97511R-DAPO-C0-01</v>
          </cell>
          <cell r="E122" t="str">
            <v>038132012</v>
          </cell>
          <cell r="F122">
            <v>3840</v>
          </cell>
          <cell r="G122">
            <v>10157</v>
          </cell>
          <cell r="H122">
            <v>39001</v>
          </cell>
          <cell r="I122">
            <v>23075</v>
          </cell>
          <cell r="J122">
            <v>746</v>
          </cell>
          <cell r="K122">
            <v>5497</v>
          </cell>
          <cell r="L122">
            <v>720</v>
          </cell>
          <cell r="M122">
            <v>30038</v>
          </cell>
          <cell r="N122">
            <v>6009</v>
          </cell>
          <cell r="O122">
            <v>194</v>
          </cell>
          <cell r="P122">
            <v>1432</v>
          </cell>
          <cell r="Q122">
            <v>188</v>
          </cell>
          <cell r="R122">
            <v>7823</v>
          </cell>
          <cell r="S122">
            <v>8963</v>
          </cell>
          <cell r="T122">
            <v>22.98146201379452</v>
          </cell>
          <cell r="U122">
            <v>740</v>
          </cell>
          <cell r="V122">
            <v>360</v>
          </cell>
          <cell r="W122">
            <v>1184</v>
          </cell>
          <cell r="X122">
            <v>2284</v>
          </cell>
          <cell r="Y122">
            <v>6679</v>
          </cell>
          <cell r="Z122">
            <v>17.125201917899542</v>
          </cell>
          <cell r="AA122">
            <v>4180</v>
          </cell>
          <cell r="AB122">
            <v>36502</v>
          </cell>
          <cell r="AC122">
            <v>93.592471987897738</v>
          </cell>
          <cell r="AD122">
            <v>2499</v>
          </cell>
          <cell r="AE122">
            <v>6.4075280121022535</v>
          </cell>
          <cell r="AF122">
            <v>9575842</v>
          </cell>
          <cell r="AG122">
            <v>309690</v>
          </cell>
          <cell r="AH122">
            <v>2281171</v>
          </cell>
          <cell r="AI122">
            <v>298571</v>
          </cell>
        </row>
        <row r="123">
          <cell r="A123" t="str">
            <v>EUR</v>
          </cell>
          <cell r="D123" t="str">
            <v>LCD SPARE PART</v>
          </cell>
          <cell r="E123" t="str">
            <v>LCD-S/P</v>
          </cell>
          <cell r="F123">
            <v>18200</v>
          </cell>
          <cell r="G123">
            <v>337</v>
          </cell>
          <cell r="H123">
            <v>6127</v>
          </cell>
          <cell r="I123">
            <v>0</v>
          </cell>
          <cell r="J123">
            <v>0</v>
          </cell>
          <cell r="K123">
            <v>0</v>
          </cell>
          <cell r="L123">
            <v>0</v>
          </cell>
          <cell r="M123">
            <v>0</v>
          </cell>
          <cell r="N123">
            <v>0</v>
          </cell>
          <cell r="O123">
            <v>0</v>
          </cell>
          <cell r="P123">
            <v>0</v>
          </cell>
          <cell r="Q123">
            <v>0</v>
          </cell>
          <cell r="R123">
            <v>0</v>
          </cell>
          <cell r="S123">
            <v>6127</v>
          </cell>
          <cell r="T123">
            <v>100</v>
          </cell>
          <cell r="U123">
            <v>116</v>
          </cell>
          <cell r="V123">
            <v>57</v>
          </cell>
          <cell r="W123">
            <v>186</v>
          </cell>
          <cell r="X123">
            <v>359</v>
          </cell>
          <cell r="Y123">
            <v>5768</v>
          </cell>
          <cell r="Z123">
            <v>94.140688754692349</v>
          </cell>
          <cell r="AA123">
            <v>657</v>
          </cell>
          <cell r="AB123">
            <v>1016</v>
          </cell>
          <cell r="AC123">
            <v>16.582340460257875</v>
          </cell>
          <cell r="AD123">
            <v>5111</v>
          </cell>
          <cell r="AE123">
            <v>83.417659539742132</v>
          </cell>
          <cell r="AF123">
            <v>1</v>
          </cell>
        </row>
        <row r="124">
          <cell r="A124" t="str">
            <v>EUR</v>
          </cell>
          <cell r="E124" t="str">
            <v>TOOLING CHA</v>
          </cell>
          <cell r="F124">
            <v>0</v>
          </cell>
          <cell r="H124">
            <v>88081</v>
          </cell>
          <cell r="I124">
            <v>0</v>
          </cell>
          <cell r="J124">
            <v>0</v>
          </cell>
          <cell r="K124">
            <v>0</v>
          </cell>
          <cell r="L124">
            <v>0</v>
          </cell>
          <cell r="M124">
            <v>0</v>
          </cell>
          <cell r="R124">
            <v>0</v>
          </cell>
          <cell r="S124">
            <v>88081</v>
          </cell>
          <cell r="T124">
            <v>100</v>
          </cell>
          <cell r="U124">
            <v>1672</v>
          </cell>
          <cell r="V124">
            <v>813</v>
          </cell>
          <cell r="W124">
            <v>2674</v>
          </cell>
          <cell r="X124">
            <v>5159</v>
          </cell>
          <cell r="Y124">
            <v>82922</v>
          </cell>
          <cell r="Z124">
            <v>94.142891202415953</v>
          </cell>
          <cell r="AA124">
            <v>9441</v>
          </cell>
          <cell r="AB124">
            <v>14600</v>
          </cell>
          <cell r="AC124">
            <v>16.575651956721654</v>
          </cell>
          <cell r="AD124">
            <v>73481</v>
          </cell>
          <cell r="AE124">
            <v>83.424348043278357</v>
          </cell>
          <cell r="AF124">
            <v>1</v>
          </cell>
        </row>
        <row r="125">
          <cell r="A125" t="str">
            <v>KOR</v>
          </cell>
          <cell r="B125" t="str">
            <v>PANEL</v>
          </cell>
          <cell r="C125" t="str">
            <v>TN</v>
          </cell>
          <cell r="D125" t="str">
            <v>SP-4030-A</v>
          </cell>
          <cell r="E125" t="str">
            <v>001011257</v>
          </cell>
          <cell r="F125">
            <v>1983</v>
          </cell>
          <cell r="G125">
            <v>1800</v>
          </cell>
          <cell r="H125">
            <v>3569</v>
          </cell>
          <cell r="I125">
            <v>1607</v>
          </cell>
          <cell r="J125">
            <v>284</v>
          </cell>
          <cell r="K125">
            <v>1282</v>
          </cell>
          <cell r="L125">
            <v>498</v>
          </cell>
          <cell r="M125">
            <v>3671</v>
          </cell>
          <cell r="N125">
            <v>810</v>
          </cell>
          <cell r="O125">
            <v>143</v>
          </cell>
          <cell r="P125">
            <v>646</v>
          </cell>
          <cell r="Q125">
            <v>251</v>
          </cell>
          <cell r="R125">
            <v>1850</v>
          </cell>
          <cell r="S125">
            <v>-102</v>
          </cell>
          <cell r="T125">
            <v>-2.8579434015130292</v>
          </cell>
          <cell r="U125">
            <v>68</v>
          </cell>
          <cell r="V125">
            <v>33</v>
          </cell>
          <cell r="W125">
            <v>108</v>
          </cell>
          <cell r="X125">
            <v>209</v>
          </cell>
          <cell r="Y125">
            <v>-311</v>
          </cell>
          <cell r="Z125">
            <v>-8.7139254693191361</v>
          </cell>
          <cell r="AA125">
            <v>383</v>
          </cell>
          <cell r="AB125">
            <v>4263</v>
          </cell>
          <cell r="AC125">
            <v>119.44522275147101</v>
          </cell>
          <cell r="AD125">
            <v>-694</v>
          </cell>
          <cell r="AE125">
            <v>-19.445222751471</v>
          </cell>
          <cell r="AF125">
            <v>1606786</v>
          </cell>
          <cell r="AG125">
            <v>284454</v>
          </cell>
          <cell r="AH125">
            <v>1282105</v>
          </cell>
          <cell r="AI125">
            <v>498054</v>
          </cell>
        </row>
        <row r="126">
          <cell r="A126" t="str">
            <v>KOR</v>
          </cell>
          <cell r="B126" t="str">
            <v>PANEL</v>
          </cell>
          <cell r="C126" t="str">
            <v>TN</v>
          </cell>
          <cell r="D126" t="str">
            <v>AKR-4121-A</v>
          </cell>
          <cell r="E126" t="str">
            <v>001011410</v>
          </cell>
          <cell r="F126">
            <v>2020</v>
          </cell>
          <cell r="G126">
            <v>2163</v>
          </cell>
          <cell r="H126">
            <v>4370</v>
          </cell>
          <cell r="I126">
            <v>1672</v>
          </cell>
          <cell r="J126">
            <v>362</v>
          </cell>
          <cell r="K126">
            <v>1210</v>
          </cell>
          <cell r="L126">
            <v>422</v>
          </cell>
          <cell r="M126">
            <v>3666</v>
          </cell>
          <cell r="N126">
            <v>828</v>
          </cell>
          <cell r="O126">
            <v>179</v>
          </cell>
          <cell r="P126">
            <v>599</v>
          </cell>
          <cell r="Q126">
            <v>209</v>
          </cell>
          <cell r="R126">
            <v>1815</v>
          </cell>
          <cell r="S126">
            <v>704</v>
          </cell>
          <cell r="T126">
            <v>16.10983981693364</v>
          </cell>
          <cell r="U126">
            <v>83</v>
          </cell>
          <cell r="V126">
            <v>40</v>
          </cell>
          <cell r="W126">
            <v>133</v>
          </cell>
          <cell r="X126">
            <v>256</v>
          </cell>
          <cell r="Y126">
            <v>448</v>
          </cell>
          <cell r="Z126">
            <v>10.251716247139587</v>
          </cell>
          <cell r="AA126">
            <v>468</v>
          </cell>
          <cell r="AB126">
            <v>4390</v>
          </cell>
          <cell r="AC126">
            <v>100.45766590389016</v>
          </cell>
          <cell r="AD126">
            <v>-20</v>
          </cell>
          <cell r="AE126">
            <v>-0.45766590389016021</v>
          </cell>
          <cell r="AF126">
            <v>1574540</v>
          </cell>
          <cell r="AG126">
            <v>341278</v>
          </cell>
          <cell r="AH126">
            <v>1138903</v>
          </cell>
          <cell r="AI126">
            <v>397254</v>
          </cell>
        </row>
        <row r="127">
          <cell r="A127" t="str">
            <v>KOR</v>
          </cell>
          <cell r="B127" t="str">
            <v>PANEL</v>
          </cell>
          <cell r="C127" t="str">
            <v>TN</v>
          </cell>
          <cell r="D127" t="str">
            <v>HMC-600-A</v>
          </cell>
          <cell r="E127" t="str">
            <v>001011418</v>
          </cell>
          <cell r="F127">
            <v>1665</v>
          </cell>
          <cell r="G127">
            <v>1441</v>
          </cell>
          <cell r="H127">
            <v>2399</v>
          </cell>
          <cell r="I127">
            <v>1190</v>
          </cell>
          <cell r="J127">
            <v>318</v>
          </cell>
          <cell r="K127">
            <v>751</v>
          </cell>
          <cell r="L127">
            <v>351</v>
          </cell>
          <cell r="M127">
            <v>2610</v>
          </cell>
          <cell r="N127">
            <v>715</v>
          </cell>
          <cell r="O127">
            <v>191</v>
          </cell>
          <cell r="P127">
            <v>451</v>
          </cell>
          <cell r="Q127">
            <v>211</v>
          </cell>
          <cell r="R127">
            <v>1568</v>
          </cell>
          <cell r="S127">
            <v>-211</v>
          </cell>
          <cell r="T127">
            <v>-8.7953313880783668</v>
          </cell>
          <cell r="U127">
            <v>46</v>
          </cell>
          <cell r="V127">
            <v>22</v>
          </cell>
          <cell r="W127">
            <v>73</v>
          </cell>
          <cell r="X127">
            <v>141</v>
          </cell>
          <cell r="Y127">
            <v>-352</v>
          </cell>
          <cell r="Z127">
            <v>-14.672780325135474</v>
          </cell>
          <cell r="AA127">
            <v>257</v>
          </cell>
          <cell r="AB127">
            <v>3008</v>
          </cell>
          <cell r="AC127">
            <v>125.38557732388496</v>
          </cell>
          <cell r="AD127">
            <v>-609</v>
          </cell>
          <cell r="AE127">
            <v>-25.385577323884949</v>
          </cell>
          <cell r="AF127">
            <v>715</v>
          </cell>
          <cell r="AG127">
            <v>191</v>
          </cell>
          <cell r="AH127">
            <v>451</v>
          </cell>
          <cell r="AI127">
            <v>211</v>
          </cell>
        </row>
        <row r="128">
          <cell r="A128" t="str">
            <v>KOR</v>
          </cell>
          <cell r="B128" t="str">
            <v>PANEL</v>
          </cell>
          <cell r="C128" t="str">
            <v>TN</v>
          </cell>
          <cell r="D128" t="str">
            <v>AKF-4331W</v>
          </cell>
          <cell r="E128" t="str">
            <v>001011445</v>
          </cell>
          <cell r="F128">
            <v>3905</v>
          </cell>
          <cell r="G128">
            <v>2295</v>
          </cell>
          <cell r="H128">
            <v>8962</v>
          </cell>
          <cell r="I128">
            <v>3442</v>
          </cell>
          <cell r="J128">
            <v>892</v>
          </cell>
          <cell r="K128">
            <v>2280</v>
          </cell>
          <cell r="L128">
            <v>1118</v>
          </cell>
          <cell r="M128">
            <v>7732</v>
          </cell>
          <cell r="N128">
            <v>881</v>
          </cell>
          <cell r="O128">
            <v>228</v>
          </cell>
          <cell r="P128">
            <v>584</v>
          </cell>
          <cell r="Q128">
            <v>286</v>
          </cell>
          <cell r="R128">
            <v>1979</v>
          </cell>
          <cell r="S128">
            <v>1230</v>
          </cell>
          <cell r="T128">
            <v>13.724615041285427</v>
          </cell>
          <cell r="U128">
            <v>170</v>
          </cell>
          <cell r="V128">
            <v>83</v>
          </cell>
          <cell r="W128">
            <v>272</v>
          </cell>
          <cell r="X128">
            <v>525</v>
          </cell>
          <cell r="Y128">
            <v>705</v>
          </cell>
          <cell r="Z128">
            <v>7.8665476456148191</v>
          </cell>
          <cell r="AA128">
            <v>961</v>
          </cell>
          <cell r="AB128">
            <v>9218</v>
          </cell>
          <cell r="AC128">
            <v>102.8565052443651</v>
          </cell>
          <cell r="AD128">
            <v>-256</v>
          </cell>
          <cell r="AE128">
            <v>-2.8565052443650969</v>
          </cell>
          <cell r="AF128">
            <v>3393179</v>
          </cell>
          <cell r="AG128">
            <v>879832</v>
          </cell>
          <cell r="AH128">
            <v>2247464</v>
          </cell>
          <cell r="AI128">
            <v>1102711</v>
          </cell>
        </row>
        <row r="129">
          <cell r="A129" t="str">
            <v>KOR</v>
          </cell>
          <cell r="B129" t="str">
            <v>PANEL</v>
          </cell>
          <cell r="C129" t="str">
            <v>TN</v>
          </cell>
          <cell r="D129" t="str">
            <v>IM-500</v>
          </cell>
          <cell r="E129" t="str">
            <v>001011481</v>
          </cell>
          <cell r="F129">
            <v>937</v>
          </cell>
          <cell r="G129">
            <v>1834</v>
          </cell>
          <cell r="H129">
            <v>1718</v>
          </cell>
          <cell r="I129">
            <v>721</v>
          </cell>
          <cell r="J129">
            <v>93</v>
          </cell>
          <cell r="K129">
            <v>371</v>
          </cell>
          <cell r="L129">
            <v>203</v>
          </cell>
          <cell r="M129">
            <v>1388</v>
          </cell>
          <cell r="N129">
            <v>769</v>
          </cell>
          <cell r="O129">
            <v>99</v>
          </cell>
          <cell r="P129">
            <v>396</v>
          </cell>
          <cell r="Q129">
            <v>217</v>
          </cell>
          <cell r="R129">
            <v>1481</v>
          </cell>
          <cell r="S129">
            <v>330</v>
          </cell>
          <cell r="T129">
            <v>19.208381839348078</v>
          </cell>
          <cell r="U129">
            <v>33</v>
          </cell>
          <cell r="V129">
            <v>16</v>
          </cell>
          <cell r="W129">
            <v>52</v>
          </cell>
          <cell r="X129">
            <v>101</v>
          </cell>
          <cell r="Y129">
            <v>229</v>
          </cell>
          <cell r="Z129">
            <v>13.329452852153667</v>
          </cell>
          <cell r="AA129">
            <v>184</v>
          </cell>
          <cell r="AB129">
            <v>1673</v>
          </cell>
          <cell r="AC129">
            <v>97.380675203725261</v>
          </cell>
          <cell r="AD129">
            <v>45</v>
          </cell>
          <cell r="AE129">
            <v>2.6193247962747379</v>
          </cell>
          <cell r="AF129">
            <v>720607</v>
          </cell>
          <cell r="AG129">
            <v>92935</v>
          </cell>
          <cell r="AH129">
            <v>371424</v>
          </cell>
          <cell r="AI129">
            <v>203190</v>
          </cell>
        </row>
        <row r="130">
          <cell r="A130" t="str">
            <v>KOR</v>
          </cell>
          <cell r="B130" t="str">
            <v>PANEL</v>
          </cell>
          <cell r="C130" t="str">
            <v>TN</v>
          </cell>
          <cell r="D130" t="str">
            <v>HC-817AD</v>
          </cell>
          <cell r="E130" t="str">
            <v>001011531</v>
          </cell>
          <cell r="F130">
            <v>2863</v>
          </cell>
          <cell r="G130">
            <v>1369</v>
          </cell>
          <cell r="H130">
            <v>3919</v>
          </cell>
          <cell r="I130">
            <v>1819</v>
          </cell>
          <cell r="J130">
            <v>237</v>
          </cell>
          <cell r="K130">
            <v>1367</v>
          </cell>
          <cell r="L130">
            <v>523</v>
          </cell>
          <cell r="M130">
            <v>3946</v>
          </cell>
          <cell r="N130">
            <v>635</v>
          </cell>
          <cell r="O130">
            <v>83</v>
          </cell>
          <cell r="P130">
            <v>477</v>
          </cell>
          <cell r="Q130">
            <v>183</v>
          </cell>
          <cell r="R130">
            <v>1378</v>
          </cell>
          <cell r="S130">
            <v>-27</v>
          </cell>
          <cell r="T130">
            <v>-0.68895126307731558</v>
          </cell>
          <cell r="U130">
            <v>74</v>
          </cell>
          <cell r="V130">
            <v>36</v>
          </cell>
          <cell r="W130">
            <v>119</v>
          </cell>
          <cell r="X130">
            <v>229</v>
          </cell>
          <cell r="Y130">
            <v>-256</v>
          </cell>
          <cell r="Z130">
            <v>-6.5322786425108443</v>
          </cell>
          <cell r="AA130">
            <v>420</v>
          </cell>
          <cell r="AB130">
            <v>4595</v>
          </cell>
          <cell r="AC130">
            <v>117.2492982903802</v>
          </cell>
          <cell r="AD130">
            <v>-676</v>
          </cell>
          <cell r="AE130">
            <v>-17.249298290380199</v>
          </cell>
          <cell r="AF130">
            <v>1819012</v>
          </cell>
          <cell r="AG130">
            <v>237027</v>
          </cell>
          <cell r="AH130">
            <v>1367319</v>
          </cell>
          <cell r="AI130">
            <v>522409</v>
          </cell>
        </row>
        <row r="131">
          <cell r="A131" t="str">
            <v>KOR</v>
          </cell>
          <cell r="B131" t="str">
            <v>PANEL</v>
          </cell>
          <cell r="C131" t="str">
            <v>TN</v>
          </cell>
          <cell r="D131" t="str">
            <v>DH930A</v>
          </cell>
          <cell r="E131" t="str">
            <v>001011579</v>
          </cell>
          <cell r="F131">
            <v>1828</v>
          </cell>
          <cell r="G131">
            <v>2626</v>
          </cell>
          <cell r="H131">
            <v>4800</v>
          </cell>
          <cell r="I131">
            <v>2895</v>
          </cell>
          <cell r="J131">
            <v>671</v>
          </cell>
          <cell r="K131">
            <v>1411</v>
          </cell>
          <cell r="L131">
            <v>819</v>
          </cell>
          <cell r="M131">
            <v>5796</v>
          </cell>
          <cell r="N131">
            <v>1584</v>
          </cell>
          <cell r="O131">
            <v>367</v>
          </cell>
          <cell r="P131">
            <v>772</v>
          </cell>
          <cell r="Q131">
            <v>448</v>
          </cell>
          <cell r="R131">
            <v>3171</v>
          </cell>
          <cell r="S131">
            <v>-996</v>
          </cell>
          <cell r="T131">
            <v>-20.75</v>
          </cell>
          <cell r="U131">
            <v>91</v>
          </cell>
          <cell r="V131">
            <v>44</v>
          </cell>
          <cell r="W131">
            <v>146</v>
          </cell>
          <cell r="X131">
            <v>281</v>
          </cell>
          <cell r="Y131">
            <v>-1277</v>
          </cell>
          <cell r="Z131">
            <v>-26.604166666666668</v>
          </cell>
          <cell r="AA131">
            <v>515</v>
          </cell>
          <cell r="AB131">
            <v>6592</v>
          </cell>
          <cell r="AC131">
            <v>137.33333333333334</v>
          </cell>
          <cell r="AD131">
            <v>-1792</v>
          </cell>
          <cell r="AE131">
            <v>-37.333333333333336</v>
          </cell>
          <cell r="AF131">
            <v>1584</v>
          </cell>
          <cell r="AG131">
            <v>367</v>
          </cell>
          <cell r="AH131">
            <v>772</v>
          </cell>
          <cell r="AI131">
            <v>448</v>
          </cell>
        </row>
        <row r="132">
          <cell r="A132" t="str">
            <v>KOR</v>
          </cell>
          <cell r="B132" t="str">
            <v>PANEL</v>
          </cell>
          <cell r="C132" t="str">
            <v>TN</v>
          </cell>
          <cell r="D132" t="str">
            <v>DH900</v>
          </cell>
          <cell r="E132" t="str">
            <v>001011586</v>
          </cell>
          <cell r="F132">
            <v>9702</v>
          </cell>
          <cell r="G132">
            <v>1602</v>
          </cell>
          <cell r="H132">
            <v>15547</v>
          </cell>
          <cell r="I132">
            <v>7210</v>
          </cell>
          <cell r="J132">
            <v>989</v>
          </cell>
          <cell r="K132">
            <v>5391</v>
          </cell>
          <cell r="L132">
            <v>2194</v>
          </cell>
          <cell r="M132">
            <v>15784</v>
          </cell>
          <cell r="N132">
            <v>743</v>
          </cell>
          <cell r="O132">
            <v>102</v>
          </cell>
          <cell r="P132">
            <v>556</v>
          </cell>
          <cell r="Q132">
            <v>226</v>
          </cell>
          <cell r="R132">
            <v>1627</v>
          </cell>
          <cell r="S132">
            <v>-237</v>
          </cell>
          <cell r="T132">
            <v>-1.5244098539911237</v>
          </cell>
          <cell r="U132">
            <v>295</v>
          </cell>
          <cell r="V132">
            <v>143</v>
          </cell>
          <cell r="W132">
            <v>472</v>
          </cell>
          <cell r="X132">
            <v>910</v>
          </cell>
          <cell r="Y132">
            <v>-1147</v>
          </cell>
          <cell r="Z132">
            <v>-7.3776291245899532</v>
          </cell>
          <cell r="AA132">
            <v>1666</v>
          </cell>
          <cell r="AB132">
            <v>18360</v>
          </cell>
          <cell r="AC132">
            <v>118.09352286614781</v>
          </cell>
          <cell r="AD132">
            <v>-2813</v>
          </cell>
          <cell r="AE132">
            <v>-18.093522866147811</v>
          </cell>
          <cell r="AF132">
            <v>7210564</v>
          </cell>
          <cell r="AG132">
            <v>988720</v>
          </cell>
          <cell r="AH132">
            <v>5390746</v>
          </cell>
          <cell r="AI132">
            <v>2194292</v>
          </cell>
        </row>
        <row r="133">
          <cell r="A133" t="str">
            <v>KOR</v>
          </cell>
          <cell r="B133" t="str">
            <v>PANEL</v>
          </cell>
          <cell r="C133" t="str">
            <v>TN</v>
          </cell>
          <cell r="D133" t="str">
            <v xml:space="preserve">HC-5944(P)-A  </v>
          </cell>
          <cell r="E133" t="str">
            <v>001011708</v>
          </cell>
          <cell r="F133">
            <v>24286</v>
          </cell>
          <cell r="G133">
            <v>1862</v>
          </cell>
          <cell r="H133">
            <v>45221</v>
          </cell>
          <cell r="I133">
            <v>22641</v>
          </cell>
          <cell r="J133">
            <v>2511</v>
          </cell>
          <cell r="K133">
            <v>15132</v>
          </cell>
          <cell r="L133">
            <v>6497</v>
          </cell>
          <cell r="M133">
            <v>46781</v>
          </cell>
          <cell r="N133">
            <v>932</v>
          </cell>
          <cell r="O133">
            <v>103</v>
          </cell>
          <cell r="P133">
            <v>623</v>
          </cell>
          <cell r="Q133">
            <v>268</v>
          </cell>
          <cell r="R133">
            <v>1926</v>
          </cell>
          <cell r="S133">
            <v>-1560</v>
          </cell>
          <cell r="T133">
            <v>-3.4497246854337589</v>
          </cell>
          <cell r="U133">
            <v>858</v>
          </cell>
          <cell r="V133">
            <v>417</v>
          </cell>
          <cell r="W133">
            <v>1373</v>
          </cell>
          <cell r="X133">
            <v>2648</v>
          </cell>
          <cell r="Y133">
            <v>-4208</v>
          </cell>
          <cell r="Z133">
            <v>-9.30541120275978</v>
          </cell>
          <cell r="AA133">
            <v>4847</v>
          </cell>
          <cell r="AB133">
            <v>54276</v>
          </cell>
          <cell r="AC133">
            <v>120.02388270936069</v>
          </cell>
          <cell r="AD133">
            <v>-9055</v>
          </cell>
          <cell r="AE133">
            <v>-20.023882709360695</v>
          </cell>
          <cell r="AF133">
            <v>27393820</v>
          </cell>
          <cell r="AG133">
            <v>3038502</v>
          </cell>
          <cell r="AH133">
            <v>18308629</v>
          </cell>
          <cell r="AI133">
            <v>7859149</v>
          </cell>
        </row>
        <row r="134">
          <cell r="A134" t="str">
            <v>KOR</v>
          </cell>
          <cell r="B134" t="str">
            <v>PANEL</v>
          </cell>
          <cell r="C134" t="str">
            <v>TN</v>
          </cell>
          <cell r="D134" t="str">
            <v>H2010</v>
          </cell>
          <cell r="E134" t="str">
            <v>001011717</v>
          </cell>
          <cell r="F134">
            <v>12851</v>
          </cell>
          <cell r="G134">
            <v>1319</v>
          </cell>
          <cell r="H134">
            <v>16950</v>
          </cell>
          <cell r="I134">
            <v>7457</v>
          </cell>
          <cell r="J134">
            <v>1212</v>
          </cell>
          <cell r="K134">
            <v>5378</v>
          </cell>
          <cell r="L134">
            <v>2314</v>
          </cell>
          <cell r="M134">
            <v>16361</v>
          </cell>
          <cell r="N134">
            <v>580</v>
          </cell>
          <cell r="O134">
            <v>94</v>
          </cell>
          <cell r="P134">
            <v>418</v>
          </cell>
          <cell r="Q134">
            <v>180</v>
          </cell>
          <cell r="R134">
            <v>1272</v>
          </cell>
          <cell r="S134">
            <v>589</v>
          </cell>
          <cell r="T134">
            <v>3.4749262536873151</v>
          </cell>
          <cell r="U134">
            <v>322</v>
          </cell>
          <cell r="V134">
            <v>156</v>
          </cell>
          <cell r="W134">
            <v>515</v>
          </cell>
          <cell r="X134">
            <v>993</v>
          </cell>
          <cell r="Y134">
            <v>-404</v>
          </cell>
          <cell r="Z134">
            <v>-2.3834808259587019</v>
          </cell>
          <cell r="AA134">
            <v>1817</v>
          </cell>
          <cell r="AB134">
            <v>19171</v>
          </cell>
          <cell r="AC134">
            <v>113.10324483775811</v>
          </cell>
          <cell r="AD134">
            <v>-2221</v>
          </cell>
          <cell r="AE134">
            <v>-13.103244837758114</v>
          </cell>
          <cell r="AF134">
            <v>4510470</v>
          </cell>
          <cell r="AG134">
            <v>733348</v>
          </cell>
          <cell r="AH134">
            <v>3252844</v>
          </cell>
          <cell r="AI134">
            <v>1400042</v>
          </cell>
        </row>
        <row r="135">
          <cell r="A135" t="str">
            <v>KOR</v>
          </cell>
          <cell r="B135" t="str">
            <v>PANEL</v>
          </cell>
          <cell r="C135" t="str">
            <v>TN</v>
          </cell>
          <cell r="D135" t="str">
            <v>H2030</v>
          </cell>
          <cell r="E135" t="str">
            <v>001011718</v>
          </cell>
          <cell r="F135">
            <v>31771</v>
          </cell>
          <cell r="G135">
            <v>1372</v>
          </cell>
          <cell r="H135">
            <v>43590</v>
          </cell>
          <cell r="I135">
            <v>17702</v>
          </cell>
          <cell r="J135">
            <v>3059</v>
          </cell>
          <cell r="K135">
            <v>15059</v>
          </cell>
          <cell r="L135">
            <v>5348</v>
          </cell>
          <cell r="M135">
            <v>41168</v>
          </cell>
          <cell r="N135">
            <v>557</v>
          </cell>
          <cell r="O135">
            <v>96</v>
          </cell>
          <cell r="P135">
            <v>474</v>
          </cell>
          <cell r="Q135">
            <v>168</v>
          </cell>
          <cell r="R135">
            <v>1295</v>
          </cell>
          <cell r="S135">
            <v>2422</v>
          </cell>
          <cell r="T135">
            <v>5.5563202569396655</v>
          </cell>
          <cell r="U135">
            <v>827</v>
          </cell>
          <cell r="V135">
            <v>402</v>
          </cell>
          <cell r="W135">
            <v>1324</v>
          </cell>
          <cell r="X135">
            <v>2553</v>
          </cell>
          <cell r="Y135">
            <v>-131</v>
          </cell>
          <cell r="Z135">
            <v>-0.30052764395503556</v>
          </cell>
          <cell r="AA135">
            <v>4672</v>
          </cell>
          <cell r="AB135">
            <v>48393</v>
          </cell>
          <cell r="AC135">
            <v>111.01858224363386</v>
          </cell>
          <cell r="AD135">
            <v>-4803</v>
          </cell>
          <cell r="AE135">
            <v>-11.01858224363386</v>
          </cell>
          <cell r="AF135">
            <v>15600466</v>
          </cell>
          <cell r="AG135">
            <v>2695453</v>
          </cell>
          <cell r="AH135">
            <v>13271417</v>
          </cell>
          <cell r="AI135">
            <v>4713195</v>
          </cell>
        </row>
        <row r="136">
          <cell r="A136" t="str">
            <v>KOR</v>
          </cell>
          <cell r="B136" t="str">
            <v>PANEL</v>
          </cell>
          <cell r="C136" t="str">
            <v>TN</v>
          </cell>
          <cell r="D136" t="str">
            <v>H2040</v>
          </cell>
          <cell r="E136" t="str">
            <v>001011719</v>
          </cell>
          <cell r="F136">
            <v>15355</v>
          </cell>
          <cell r="G136">
            <v>1355</v>
          </cell>
          <cell r="H136">
            <v>20806</v>
          </cell>
          <cell r="I136">
            <v>8851</v>
          </cell>
          <cell r="J136">
            <v>1385</v>
          </cell>
          <cell r="K136">
            <v>7892</v>
          </cell>
          <cell r="L136">
            <v>2739</v>
          </cell>
          <cell r="M136">
            <v>20867</v>
          </cell>
          <cell r="N136">
            <v>576</v>
          </cell>
          <cell r="O136">
            <v>90</v>
          </cell>
          <cell r="P136">
            <v>514</v>
          </cell>
          <cell r="Q136">
            <v>178</v>
          </cell>
          <cell r="R136">
            <v>1358</v>
          </cell>
          <cell r="S136">
            <v>-61</v>
          </cell>
          <cell r="T136">
            <v>-0.29318465827165241</v>
          </cell>
          <cell r="U136">
            <v>395</v>
          </cell>
          <cell r="V136">
            <v>192</v>
          </cell>
          <cell r="W136">
            <v>632</v>
          </cell>
          <cell r="X136">
            <v>1219</v>
          </cell>
          <cell r="Y136">
            <v>-1280</v>
          </cell>
          <cell r="Z136">
            <v>-6.1520715178313949</v>
          </cell>
          <cell r="AA136">
            <v>2230</v>
          </cell>
          <cell r="AB136">
            <v>24316</v>
          </cell>
          <cell r="AC136">
            <v>116.87013361530327</v>
          </cell>
          <cell r="AD136">
            <v>-3510</v>
          </cell>
          <cell r="AE136">
            <v>-16.870133615303278</v>
          </cell>
          <cell r="AF136">
            <v>10481622</v>
          </cell>
          <cell r="AG136">
            <v>1639607</v>
          </cell>
          <cell r="AH136">
            <v>9346014</v>
          </cell>
          <cell r="AI136">
            <v>3244202</v>
          </cell>
        </row>
        <row r="137">
          <cell r="A137" t="str">
            <v>KOR</v>
          </cell>
          <cell r="B137" t="str">
            <v>PANEL</v>
          </cell>
          <cell r="C137" t="str">
            <v>TN</v>
          </cell>
          <cell r="D137" t="str">
            <v>H2060</v>
          </cell>
          <cell r="E137" t="str">
            <v>001011722</v>
          </cell>
          <cell r="F137">
            <v>29682</v>
          </cell>
          <cell r="G137">
            <v>2204</v>
          </cell>
          <cell r="H137">
            <v>65419</v>
          </cell>
          <cell r="I137">
            <v>30597</v>
          </cell>
          <cell r="J137">
            <v>4771</v>
          </cell>
          <cell r="K137">
            <v>20046</v>
          </cell>
          <cell r="L137">
            <v>9444</v>
          </cell>
          <cell r="M137">
            <v>64858</v>
          </cell>
          <cell r="N137">
            <v>1031</v>
          </cell>
          <cell r="O137">
            <v>161</v>
          </cell>
          <cell r="P137">
            <v>675</v>
          </cell>
          <cell r="Q137">
            <v>318</v>
          </cell>
          <cell r="R137">
            <v>2185</v>
          </cell>
          <cell r="S137">
            <v>561</v>
          </cell>
          <cell r="T137">
            <v>0.85754903009828942</v>
          </cell>
          <cell r="U137">
            <v>1242</v>
          </cell>
          <cell r="V137">
            <v>604</v>
          </cell>
          <cell r="W137">
            <v>1986</v>
          </cell>
          <cell r="X137">
            <v>3832</v>
          </cell>
          <cell r="Y137">
            <v>-3271</v>
          </cell>
          <cell r="Z137">
            <v>-5.0000764303948397</v>
          </cell>
          <cell r="AA137">
            <v>7012</v>
          </cell>
          <cell r="AB137">
            <v>75702</v>
          </cell>
          <cell r="AC137">
            <v>115.71867500267506</v>
          </cell>
          <cell r="AD137">
            <v>-10283</v>
          </cell>
          <cell r="AE137">
            <v>-15.718675002675065</v>
          </cell>
          <cell r="AF137">
            <v>63602416</v>
          </cell>
          <cell r="AG137">
            <v>9918339</v>
          </cell>
          <cell r="AH137">
            <v>41669588</v>
          </cell>
          <cell r="AI137">
            <v>19628856</v>
          </cell>
        </row>
        <row r="138">
          <cell r="A138" t="str">
            <v>KOR</v>
          </cell>
          <cell r="B138" t="str">
            <v>PANEL</v>
          </cell>
          <cell r="C138" t="str">
            <v>TN</v>
          </cell>
          <cell r="D138" t="str">
            <v>SM-ATC</v>
          </cell>
          <cell r="E138" t="str">
            <v>001011733</v>
          </cell>
          <cell r="F138">
            <v>13855</v>
          </cell>
          <cell r="G138">
            <v>3600</v>
          </cell>
          <cell r="H138">
            <v>49878</v>
          </cell>
          <cell r="I138">
            <v>31449</v>
          </cell>
          <cell r="J138">
            <v>4547</v>
          </cell>
          <cell r="K138">
            <v>17307</v>
          </cell>
          <cell r="L138">
            <v>8552</v>
          </cell>
          <cell r="M138">
            <v>61855</v>
          </cell>
          <cell r="N138">
            <v>2270</v>
          </cell>
          <cell r="O138">
            <v>328</v>
          </cell>
          <cell r="P138">
            <v>1249</v>
          </cell>
          <cell r="Q138">
            <v>617</v>
          </cell>
          <cell r="R138">
            <v>4464</v>
          </cell>
          <cell r="S138">
            <v>-11977</v>
          </cell>
          <cell r="T138">
            <v>-24.01259072136012</v>
          </cell>
          <cell r="U138">
            <v>947</v>
          </cell>
          <cell r="V138">
            <v>460</v>
          </cell>
          <cell r="W138">
            <v>1514</v>
          </cell>
          <cell r="X138">
            <v>2921</v>
          </cell>
          <cell r="Y138">
            <v>-14898</v>
          </cell>
          <cell r="Z138">
            <v>-29.868880067364366</v>
          </cell>
          <cell r="AA138">
            <v>5346</v>
          </cell>
          <cell r="AB138">
            <v>70122</v>
          </cell>
          <cell r="AC138">
            <v>140.58703235895584</v>
          </cell>
          <cell r="AD138">
            <v>-20244</v>
          </cell>
          <cell r="AE138">
            <v>-40.587032358955852</v>
          </cell>
          <cell r="AF138">
            <v>31448641</v>
          </cell>
          <cell r="AG138">
            <v>4546893</v>
          </cell>
          <cell r="AH138">
            <v>17307366</v>
          </cell>
          <cell r="AI138">
            <v>8551990</v>
          </cell>
        </row>
        <row r="139">
          <cell r="A139" t="str">
            <v>KOR</v>
          </cell>
          <cell r="B139" t="str">
            <v>PANEL</v>
          </cell>
          <cell r="C139" t="str">
            <v>TN</v>
          </cell>
          <cell r="D139" t="str">
            <v>DWC-1576</v>
          </cell>
          <cell r="E139" t="str">
            <v>001011735</v>
          </cell>
          <cell r="F139">
            <v>937</v>
          </cell>
          <cell r="G139">
            <v>2744</v>
          </cell>
          <cell r="H139">
            <v>2571</v>
          </cell>
          <cell r="I139">
            <v>1325</v>
          </cell>
          <cell r="J139">
            <v>327</v>
          </cell>
          <cell r="K139">
            <v>740</v>
          </cell>
          <cell r="L139">
            <v>421</v>
          </cell>
          <cell r="M139">
            <v>2813</v>
          </cell>
          <cell r="N139">
            <v>1414</v>
          </cell>
          <cell r="O139">
            <v>349</v>
          </cell>
          <cell r="P139">
            <v>790</v>
          </cell>
          <cell r="Q139">
            <v>449</v>
          </cell>
          <cell r="R139">
            <v>3002</v>
          </cell>
          <cell r="S139">
            <v>-242</v>
          </cell>
          <cell r="T139">
            <v>-9.4126798910929601</v>
          </cell>
          <cell r="U139">
            <v>49</v>
          </cell>
          <cell r="V139">
            <v>24</v>
          </cell>
          <cell r="W139">
            <v>78</v>
          </cell>
          <cell r="X139">
            <v>151</v>
          </cell>
          <cell r="Y139">
            <v>-393</v>
          </cell>
          <cell r="Z139">
            <v>-15.285880980163361</v>
          </cell>
          <cell r="AA139">
            <v>276</v>
          </cell>
          <cell r="AB139">
            <v>3240</v>
          </cell>
          <cell r="AC139">
            <v>126.02100350058343</v>
          </cell>
          <cell r="AD139">
            <v>-669</v>
          </cell>
          <cell r="AE139">
            <v>-26.021003500583429</v>
          </cell>
          <cell r="AF139">
            <v>1325195</v>
          </cell>
          <cell r="AG139">
            <v>326475</v>
          </cell>
          <cell r="AH139">
            <v>739626</v>
          </cell>
          <cell r="AI139">
            <v>421449</v>
          </cell>
        </row>
        <row r="140">
          <cell r="A140" t="str">
            <v>KOR</v>
          </cell>
          <cell r="B140" t="str">
            <v>PANEL</v>
          </cell>
          <cell r="C140" t="str">
            <v>TN</v>
          </cell>
          <cell r="D140" t="str">
            <v>XD-LCD</v>
          </cell>
          <cell r="E140" t="str">
            <v>001011736</v>
          </cell>
          <cell r="F140">
            <v>10389</v>
          </cell>
          <cell r="G140">
            <v>3450</v>
          </cell>
          <cell r="H140">
            <v>35842</v>
          </cell>
          <cell r="I140">
            <v>21409</v>
          </cell>
          <cell r="J140">
            <v>3062</v>
          </cell>
          <cell r="K140">
            <v>10556</v>
          </cell>
          <cell r="L140">
            <v>5648</v>
          </cell>
          <cell r="M140">
            <v>40675</v>
          </cell>
          <cell r="N140">
            <v>2061</v>
          </cell>
          <cell r="O140">
            <v>295</v>
          </cell>
          <cell r="P140">
            <v>1016</v>
          </cell>
          <cell r="Q140">
            <v>544</v>
          </cell>
          <cell r="R140">
            <v>3916</v>
          </cell>
          <cell r="S140">
            <v>-4833</v>
          </cell>
          <cell r="T140">
            <v>-13.484180570280676</v>
          </cell>
          <cell r="U140">
            <v>680</v>
          </cell>
          <cell r="V140">
            <v>331</v>
          </cell>
          <cell r="W140">
            <v>1088</v>
          </cell>
          <cell r="X140">
            <v>2099</v>
          </cell>
          <cell r="Y140">
            <v>-6932</v>
          </cell>
          <cell r="Z140">
            <v>-19.340438591596453</v>
          </cell>
          <cell r="AA140">
            <v>3842</v>
          </cell>
          <cell r="AB140">
            <v>46616</v>
          </cell>
          <cell r="AC140">
            <v>130.05970648959322</v>
          </cell>
          <cell r="AD140">
            <v>-10774</v>
          </cell>
          <cell r="AE140">
            <v>-30.059706489593214</v>
          </cell>
          <cell r="AF140">
            <v>21408226</v>
          </cell>
          <cell r="AG140">
            <v>3061997</v>
          </cell>
          <cell r="AH140">
            <v>10556004</v>
          </cell>
          <cell r="AI140">
            <v>5648157</v>
          </cell>
        </row>
        <row r="141">
          <cell r="A141" t="str">
            <v>KOR</v>
          </cell>
          <cell r="B141" t="str">
            <v>PANEL</v>
          </cell>
          <cell r="C141" t="str">
            <v>TN</v>
          </cell>
          <cell r="D141" t="str">
            <v>AT-LCD</v>
          </cell>
          <cell r="E141" t="str">
            <v>001011740</v>
          </cell>
          <cell r="F141">
            <v>11142</v>
          </cell>
          <cell r="G141">
            <v>720</v>
          </cell>
          <cell r="H141">
            <v>8022</v>
          </cell>
          <cell r="I141">
            <v>2718</v>
          </cell>
          <cell r="J141">
            <v>847</v>
          </cell>
          <cell r="K141">
            <v>1931</v>
          </cell>
          <cell r="L141">
            <v>727</v>
          </cell>
          <cell r="M141">
            <v>6223</v>
          </cell>
          <cell r="N141">
            <v>244</v>
          </cell>
          <cell r="O141">
            <v>76</v>
          </cell>
          <cell r="P141">
            <v>173</v>
          </cell>
          <cell r="Q141">
            <v>65</v>
          </cell>
          <cell r="R141">
            <v>558</v>
          </cell>
          <cell r="S141">
            <v>1799</v>
          </cell>
          <cell r="T141">
            <v>22.425828970331587</v>
          </cell>
          <cell r="U141">
            <v>152</v>
          </cell>
          <cell r="V141">
            <v>74</v>
          </cell>
          <cell r="W141">
            <v>244</v>
          </cell>
          <cell r="X141">
            <v>470</v>
          </cell>
          <cell r="Y141">
            <v>1329</v>
          </cell>
          <cell r="Z141">
            <v>16.566940912490651</v>
          </cell>
          <cell r="AA141">
            <v>860</v>
          </cell>
          <cell r="AB141">
            <v>7553</v>
          </cell>
          <cell r="AC141">
            <v>94.153577661431058</v>
          </cell>
          <cell r="AD141">
            <v>469</v>
          </cell>
          <cell r="AE141">
            <v>5.8464223385689351</v>
          </cell>
          <cell r="AF141">
            <v>2718264</v>
          </cell>
          <cell r="AG141">
            <v>846858</v>
          </cell>
          <cell r="AH141">
            <v>1931106</v>
          </cell>
          <cell r="AI141">
            <v>726313</v>
          </cell>
        </row>
        <row r="142">
          <cell r="A142" t="str">
            <v>KOR</v>
          </cell>
          <cell r="B142" t="str">
            <v>PANEL</v>
          </cell>
          <cell r="C142" t="str">
            <v>TN</v>
          </cell>
          <cell r="D142" t="str">
            <v>HP-LCD-A</v>
          </cell>
          <cell r="E142" t="str">
            <v>001011748</v>
          </cell>
          <cell r="F142">
            <v>19154</v>
          </cell>
          <cell r="G142">
            <v>1700</v>
          </cell>
          <cell r="H142">
            <v>32562</v>
          </cell>
          <cell r="I142">
            <v>11519</v>
          </cell>
          <cell r="J142">
            <v>527</v>
          </cell>
          <cell r="K142">
            <v>8682</v>
          </cell>
          <cell r="L142">
            <v>3186</v>
          </cell>
          <cell r="M142">
            <v>23914</v>
          </cell>
          <cell r="N142">
            <v>601</v>
          </cell>
          <cell r="O142">
            <v>28</v>
          </cell>
          <cell r="P142">
            <v>453</v>
          </cell>
          <cell r="Q142">
            <v>166</v>
          </cell>
          <cell r="R142">
            <v>1248</v>
          </cell>
          <cell r="S142">
            <v>8648</v>
          </cell>
          <cell r="T142">
            <v>26.55856519869787</v>
          </cell>
          <cell r="U142">
            <v>618</v>
          </cell>
          <cell r="V142">
            <v>301</v>
          </cell>
          <cell r="W142">
            <v>989</v>
          </cell>
          <cell r="X142">
            <v>1908</v>
          </cell>
          <cell r="Y142">
            <v>6740</v>
          </cell>
          <cell r="Z142">
            <v>20.698974264480068</v>
          </cell>
          <cell r="AA142">
            <v>3490</v>
          </cell>
          <cell r="AB142">
            <v>29312</v>
          </cell>
          <cell r="AC142">
            <v>90.019040599471779</v>
          </cell>
          <cell r="AD142">
            <v>3250</v>
          </cell>
          <cell r="AE142">
            <v>9.9809594005282243</v>
          </cell>
          <cell r="AF142">
            <v>14278409</v>
          </cell>
          <cell r="AG142">
            <v>652660</v>
          </cell>
          <cell r="AH142">
            <v>10761917</v>
          </cell>
          <cell r="AI142">
            <v>3949460</v>
          </cell>
        </row>
        <row r="143">
          <cell r="A143" t="str">
            <v>KOR</v>
          </cell>
          <cell r="B143" t="str">
            <v>PANEL</v>
          </cell>
          <cell r="C143" t="str">
            <v>TN</v>
          </cell>
          <cell r="D143" t="str">
            <v>H2030-A</v>
          </cell>
          <cell r="E143" t="str">
            <v>001011749</v>
          </cell>
          <cell r="F143">
            <v>2350</v>
          </cell>
          <cell r="G143">
            <v>1372</v>
          </cell>
          <cell r="H143">
            <v>3224</v>
          </cell>
          <cell r="I143">
            <v>1285</v>
          </cell>
          <cell r="J143">
            <v>136</v>
          </cell>
          <cell r="K143">
            <v>482</v>
          </cell>
          <cell r="L143">
            <v>433</v>
          </cell>
          <cell r="M143">
            <v>2336</v>
          </cell>
          <cell r="N143">
            <v>547</v>
          </cell>
          <cell r="O143">
            <v>58</v>
          </cell>
          <cell r="P143">
            <v>205</v>
          </cell>
          <cell r="Q143">
            <v>184</v>
          </cell>
          <cell r="R143">
            <v>994</v>
          </cell>
          <cell r="S143">
            <v>888</v>
          </cell>
          <cell r="T143">
            <v>27.543424317617866</v>
          </cell>
          <cell r="U143">
            <v>61</v>
          </cell>
          <cell r="V143">
            <v>30</v>
          </cell>
          <cell r="W143">
            <v>98</v>
          </cell>
          <cell r="X143">
            <v>189</v>
          </cell>
          <cell r="Y143">
            <v>699</v>
          </cell>
          <cell r="Z143">
            <v>21.681141439205955</v>
          </cell>
          <cell r="AA143">
            <v>346</v>
          </cell>
          <cell r="AB143">
            <v>2871</v>
          </cell>
          <cell r="AC143">
            <v>89.050868486352357</v>
          </cell>
          <cell r="AD143">
            <v>353</v>
          </cell>
          <cell r="AE143">
            <v>10.949131513647643</v>
          </cell>
          <cell r="AF143">
            <v>584</v>
          </cell>
          <cell r="AG143">
            <v>62</v>
          </cell>
          <cell r="AH143">
            <v>219</v>
          </cell>
          <cell r="AI143">
            <v>197</v>
          </cell>
        </row>
        <row r="144">
          <cell r="A144" t="str">
            <v>KOR</v>
          </cell>
          <cell r="B144" t="str">
            <v>PANEL</v>
          </cell>
          <cell r="C144" t="str">
            <v>TN</v>
          </cell>
          <cell r="D144" t="str">
            <v>H2040-A</v>
          </cell>
          <cell r="E144" t="str">
            <v>001011750</v>
          </cell>
          <cell r="F144">
            <v>2017</v>
          </cell>
          <cell r="G144">
            <v>1355</v>
          </cell>
          <cell r="H144">
            <v>2733</v>
          </cell>
          <cell r="I144">
            <v>1220</v>
          </cell>
          <cell r="J144">
            <v>137</v>
          </cell>
          <cell r="K144">
            <v>453</v>
          </cell>
          <cell r="L144">
            <v>411</v>
          </cell>
          <cell r="M144">
            <v>2221</v>
          </cell>
          <cell r="N144">
            <v>605</v>
          </cell>
          <cell r="O144">
            <v>68</v>
          </cell>
          <cell r="P144">
            <v>225</v>
          </cell>
          <cell r="Q144">
            <v>204</v>
          </cell>
          <cell r="R144">
            <v>1102</v>
          </cell>
          <cell r="S144">
            <v>512</v>
          </cell>
          <cell r="T144">
            <v>18.733991950237833</v>
          </cell>
          <cell r="U144">
            <v>52</v>
          </cell>
          <cell r="V144">
            <v>25</v>
          </cell>
          <cell r="W144">
            <v>83</v>
          </cell>
          <cell r="X144">
            <v>160</v>
          </cell>
          <cell r="Y144">
            <v>352</v>
          </cell>
          <cell r="Z144">
            <v>12.879619465788512</v>
          </cell>
          <cell r="AA144">
            <v>293</v>
          </cell>
          <cell r="AB144">
            <v>2674</v>
          </cell>
          <cell r="AC144">
            <v>97.841200146359313</v>
          </cell>
          <cell r="AD144">
            <v>59</v>
          </cell>
          <cell r="AE144">
            <v>2.1587998536406876</v>
          </cell>
          <cell r="AF144">
            <v>643</v>
          </cell>
          <cell r="AG144">
            <v>72</v>
          </cell>
          <cell r="AH144">
            <v>239</v>
          </cell>
          <cell r="AI144">
            <v>217</v>
          </cell>
        </row>
        <row r="145">
          <cell r="A145" t="str">
            <v>KOR</v>
          </cell>
          <cell r="B145" t="str">
            <v>PANEL</v>
          </cell>
          <cell r="C145" t="str">
            <v>TN</v>
          </cell>
          <cell r="D145" t="str">
            <v>GK-ATC</v>
          </cell>
          <cell r="E145" t="str">
            <v>001031494</v>
          </cell>
          <cell r="F145">
            <v>2920</v>
          </cell>
          <cell r="G145">
            <v>3850</v>
          </cell>
          <cell r="H145">
            <v>11242</v>
          </cell>
          <cell r="I145">
            <v>5906</v>
          </cell>
          <cell r="J145">
            <v>288</v>
          </cell>
          <cell r="K145">
            <v>2989</v>
          </cell>
          <cell r="L145">
            <v>1576</v>
          </cell>
          <cell r="M145">
            <v>10759</v>
          </cell>
          <cell r="N145">
            <v>2023</v>
          </cell>
          <cell r="O145">
            <v>99</v>
          </cell>
          <cell r="P145">
            <v>1024</v>
          </cell>
          <cell r="Q145">
            <v>540</v>
          </cell>
          <cell r="R145">
            <v>3686</v>
          </cell>
          <cell r="S145">
            <v>483</v>
          </cell>
          <cell r="T145">
            <v>4.2963885429638848</v>
          </cell>
          <cell r="U145">
            <v>213</v>
          </cell>
          <cell r="V145">
            <v>104</v>
          </cell>
          <cell r="W145">
            <v>341</v>
          </cell>
          <cell r="X145">
            <v>658</v>
          </cell>
          <cell r="Y145">
            <v>-175</v>
          </cell>
          <cell r="Z145">
            <v>-1.5566625155666252</v>
          </cell>
          <cell r="AA145">
            <v>1205</v>
          </cell>
          <cell r="AB145">
            <v>12622</v>
          </cell>
          <cell r="AC145">
            <v>112.27539583703967</v>
          </cell>
          <cell r="AD145">
            <v>-1380</v>
          </cell>
          <cell r="AE145">
            <v>-12.275395837039673</v>
          </cell>
          <cell r="AF145">
            <v>5905489</v>
          </cell>
          <cell r="AG145">
            <v>287833</v>
          </cell>
          <cell r="AH145">
            <v>2988851</v>
          </cell>
          <cell r="AI145">
            <v>1576585</v>
          </cell>
        </row>
        <row r="146">
          <cell r="A146" t="str">
            <v>KOR</v>
          </cell>
          <cell r="B146" t="str">
            <v>PANEL</v>
          </cell>
          <cell r="C146" t="str">
            <v>TN</v>
          </cell>
          <cell r="D146" t="str">
            <v>MD-LCD-A</v>
          </cell>
          <cell r="E146" t="str">
            <v>001031501</v>
          </cell>
          <cell r="F146">
            <v>10446</v>
          </cell>
          <cell r="G146">
            <v>1450</v>
          </cell>
          <cell r="H146">
            <v>15147</v>
          </cell>
          <cell r="I146">
            <v>7424</v>
          </cell>
          <cell r="J146">
            <v>1332</v>
          </cell>
          <cell r="K146">
            <v>4374</v>
          </cell>
          <cell r="L146">
            <v>2081</v>
          </cell>
          <cell r="M146">
            <v>15211</v>
          </cell>
          <cell r="N146">
            <v>711</v>
          </cell>
          <cell r="O146">
            <v>128</v>
          </cell>
          <cell r="P146">
            <v>419</v>
          </cell>
          <cell r="Q146">
            <v>199</v>
          </cell>
          <cell r="R146">
            <v>1457</v>
          </cell>
          <cell r="S146">
            <v>-64</v>
          </cell>
          <cell r="T146">
            <v>-0.42252591272199114</v>
          </cell>
          <cell r="U146">
            <v>288</v>
          </cell>
          <cell r="V146">
            <v>140</v>
          </cell>
          <cell r="W146">
            <v>460</v>
          </cell>
          <cell r="X146">
            <v>888</v>
          </cell>
          <cell r="Y146">
            <v>-952</v>
          </cell>
          <cell r="Z146">
            <v>-6.2850729517396191</v>
          </cell>
          <cell r="AA146">
            <v>1624</v>
          </cell>
          <cell r="AB146">
            <v>17723</v>
          </cell>
          <cell r="AC146">
            <v>117.00666798706014</v>
          </cell>
          <cell r="AD146">
            <v>-2576</v>
          </cell>
          <cell r="AE146">
            <v>-17.006667987060144</v>
          </cell>
          <cell r="AF146">
            <v>21739749</v>
          </cell>
          <cell r="AG146">
            <v>3900545</v>
          </cell>
          <cell r="AH146">
            <v>12806703</v>
          </cell>
          <cell r="AI146">
            <v>6093216</v>
          </cell>
        </row>
        <row r="147">
          <cell r="A147" t="str">
            <v>KOR</v>
          </cell>
          <cell r="B147" t="str">
            <v>PANEL</v>
          </cell>
          <cell r="C147" t="str">
            <v>TN</v>
          </cell>
          <cell r="D147" t="str">
            <v>DA-2000</v>
          </cell>
          <cell r="E147" t="str">
            <v>001071146</v>
          </cell>
          <cell r="F147">
            <v>2051</v>
          </cell>
          <cell r="G147">
            <v>1200</v>
          </cell>
          <cell r="H147">
            <v>2461</v>
          </cell>
          <cell r="I147">
            <v>1041</v>
          </cell>
          <cell r="J147">
            <v>160</v>
          </cell>
          <cell r="K147">
            <v>974</v>
          </cell>
          <cell r="L147">
            <v>357</v>
          </cell>
          <cell r="M147">
            <v>2532</v>
          </cell>
          <cell r="N147">
            <v>508</v>
          </cell>
          <cell r="O147">
            <v>78</v>
          </cell>
          <cell r="P147">
            <v>475</v>
          </cell>
          <cell r="Q147">
            <v>174</v>
          </cell>
          <cell r="R147">
            <v>1235</v>
          </cell>
          <cell r="S147">
            <v>-71</v>
          </cell>
          <cell r="T147">
            <v>-2.8850060950832996</v>
          </cell>
          <cell r="U147">
            <v>47</v>
          </cell>
          <cell r="V147">
            <v>23</v>
          </cell>
          <cell r="W147">
            <v>75</v>
          </cell>
          <cell r="X147">
            <v>145</v>
          </cell>
          <cell r="Y147">
            <v>-216</v>
          </cell>
          <cell r="Z147">
            <v>-8.7769199512393339</v>
          </cell>
          <cell r="AA147">
            <v>264</v>
          </cell>
          <cell r="AB147">
            <v>2941</v>
          </cell>
          <cell r="AC147">
            <v>119.50426655830964</v>
          </cell>
          <cell r="AD147">
            <v>-480</v>
          </cell>
          <cell r="AE147">
            <v>-19.504266558309631</v>
          </cell>
          <cell r="AF147">
            <v>1041179</v>
          </cell>
          <cell r="AG147">
            <v>160110</v>
          </cell>
          <cell r="AH147">
            <v>974146</v>
          </cell>
          <cell r="AI147">
            <v>356840</v>
          </cell>
        </row>
        <row r="148">
          <cell r="A148" t="str">
            <v>KOR</v>
          </cell>
          <cell r="B148" t="str">
            <v>PANEL</v>
          </cell>
          <cell r="C148" t="str">
            <v>TN</v>
          </cell>
          <cell r="D148" t="str">
            <v>SG-5211</v>
          </cell>
          <cell r="E148" t="str">
            <v>001190702</v>
          </cell>
          <cell r="F148">
            <v>1036</v>
          </cell>
          <cell r="G148">
            <v>7250</v>
          </cell>
          <cell r="H148">
            <v>7511</v>
          </cell>
          <cell r="I148">
            <v>4584</v>
          </cell>
          <cell r="J148">
            <v>898</v>
          </cell>
          <cell r="K148">
            <v>1788</v>
          </cell>
          <cell r="L148">
            <v>1001</v>
          </cell>
          <cell r="M148">
            <v>8271</v>
          </cell>
          <cell r="N148">
            <v>4425</v>
          </cell>
          <cell r="O148">
            <v>867</v>
          </cell>
          <cell r="P148">
            <v>1726</v>
          </cell>
          <cell r="Q148">
            <v>966</v>
          </cell>
          <cell r="R148">
            <v>7984</v>
          </cell>
          <cell r="S148">
            <v>-760</v>
          </cell>
          <cell r="T148">
            <v>-10.118492877113566</v>
          </cell>
          <cell r="U148">
            <v>143</v>
          </cell>
          <cell r="V148">
            <v>69</v>
          </cell>
          <cell r="W148">
            <v>228</v>
          </cell>
          <cell r="X148">
            <v>440</v>
          </cell>
          <cell r="Y148">
            <v>-1200</v>
          </cell>
          <cell r="Z148">
            <v>-15.976567700705631</v>
          </cell>
          <cell r="AA148">
            <v>805</v>
          </cell>
          <cell r="AB148">
            <v>9516</v>
          </cell>
          <cell r="AC148">
            <v>126.69418186659567</v>
          </cell>
          <cell r="AD148">
            <v>-2005</v>
          </cell>
          <cell r="AE148">
            <v>-26.694181866595663</v>
          </cell>
          <cell r="AF148">
            <v>3859125</v>
          </cell>
          <cell r="AG148">
            <v>755806</v>
          </cell>
          <cell r="AH148">
            <v>1505369</v>
          </cell>
          <cell r="AI148">
            <v>842076</v>
          </cell>
        </row>
        <row r="149">
          <cell r="A149" t="str">
            <v>KOR</v>
          </cell>
          <cell r="B149" t="str">
            <v>PANEL</v>
          </cell>
          <cell r="C149" t="str">
            <v>TN</v>
          </cell>
          <cell r="D149" t="str">
            <v>SG-5212</v>
          </cell>
          <cell r="E149" t="str">
            <v>001190703</v>
          </cell>
          <cell r="F149">
            <v>935</v>
          </cell>
          <cell r="G149">
            <v>7250</v>
          </cell>
          <cell r="H149">
            <v>6779</v>
          </cell>
          <cell r="I149">
            <v>4592</v>
          </cell>
          <cell r="J149">
            <v>899</v>
          </cell>
          <cell r="K149">
            <v>1687</v>
          </cell>
          <cell r="L149">
            <v>981</v>
          </cell>
          <cell r="M149">
            <v>8159</v>
          </cell>
          <cell r="N149">
            <v>4911</v>
          </cell>
          <cell r="O149">
            <v>961</v>
          </cell>
          <cell r="P149">
            <v>1804</v>
          </cell>
          <cell r="Q149">
            <v>1049</v>
          </cell>
          <cell r="R149">
            <v>8725</v>
          </cell>
          <cell r="S149">
            <v>-1380</v>
          </cell>
          <cell r="T149">
            <v>-20.356984806018588</v>
          </cell>
          <cell r="U149">
            <v>129</v>
          </cell>
          <cell r="V149">
            <v>63</v>
          </cell>
          <cell r="W149">
            <v>206</v>
          </cell>
          <cell r="X149">
            <v>398</v>
          </cell>
          <cell r="Y149">
            <v>-1778</v>
          </cell>
          <cell r="Z149">
            <v>-26.228057235580472</v>
          </cell>
          <cell r="AA149">
            <v>727</v>
          </cell>
          <cell r="AB149">
            <v>9284</v>
          </cell>
          <cell r="AC149">
            <v>136.9523528544033</v>
          </cell>
          <cell r="AD149">
            <v>-2505</v>
          </cell>
          <cell r="AE149">
            <v>-36.952352854403301</v>
          </cell>
          <cell r="AF149">
            <v>3883123</v>
          </cell>
          <cell r="AG149">
            <v>759987</v>
          </cell>
          <cell r="AH149">
            <v>1426404</v>
          </cell>
          <cell r="AI149">
            <v>830028</v>
          </cell>
        </row>
        <row r="150">
          <cell r="A150" t="str">
            <v>KOR</v>
          </cell>
          <cell r="B150" t="str">
            <v>PANEL</v>
          </cell>
          <cell r="C150" t="str">
            <v>TN</v>
          </cell>
          <cell r="D150" t="str">
            <v>OTO-901TA-B</v>
          </cell>
          <cell r="E150" t="str">
            <v>001191323</v>
          </cell>
          <cell r="F150">
            <v>7179</v>
          </cell>
          <cell r="G150">
            <v>9533</v>
          </cell>
          <cell r="H150">
            <v>68434</v>
          </cell>
          <cell r="I150">
            <v>31792</v>
          </cell>
          <cell r="J150">
            <v>4544</v>
          </cell>
          <cell r="K150">
            <v>13688</v>
          </cell>
          <cell r="L150">
            <v>5713</v>
          </cell>
          <cell r="M150">
            <v>55737</v>
          </cell>
          <cell r="N150">
            <v>4428</v>
          </cell>
          <cell r="O150">
            <v>633</v>
          </cell>
          <cell r="P150">
            <v>1907</v>
          </cell>
          <cell r="Q150">
            <v>796</v>
          </cell>
          <cell r="R150">
            <v>7764</v>
          </cell>
          <cell r="S150">
            <v>12697</v>
          </cell>
          <cell r="T150">
            <v>18.553642926030918</v>
          </cell>
          <cell r="U150">
            <v>1299</v>
          </cell>
          <cell r="V150">
            <v>632</v>
          </cell>
          <cell r="W150">
            <v>2078</v>
          </cell>
          <cell r="X150">
            <v>4009</v>
          </cell>
          <cell r="Y150">
            <v>8688</v>
          </cell>
          <cell r="Z150">
            <v>12.695443785252944</v>
          </cell>
          <cell r="AA150">
            <v>7335</v>
          </cell>
          <cell r="AB150">
            <v>67081</v>
          </cell>
          <cell r="AC150">
            <v>98.022912587310401</v>
          </cell>
          <cell r="AD150">
            <v>1353</v>
          </cell>
          <cell r="AE150">
            <v>1.9770874126895988</v>
          </cell>
          <cell r="AF150">
            <v>20410311</v>
          </cell>
          <cell r="AG150">
            <v>2917141</v>
          </cell>
          <cell r="AH150">
            <v>8787930</v>
          </cell>
          <cell r="AI150">
            <v>3668060</v>
          </cell>
        </row>
        <row r="151">
          <cell r="A151" t="str">
            <v>KOR</v>
          </cell>
          <cell r="B151" t="str">
            <v>PANEL</v>
          </cell>
          <cell r="C151" t="str">
            <v>TN</v>
          </cell>
          <cell r="D151" t="str">
            <v>OTO-903TA-B</v>
          </cell>
          <cell r="E151" t="str">
            <v>001191324</v>
          </cell>
          <cell r="F151">
            <v>6422</v>
          </cell>
          <cell r="G151">
            <v>9537</v>
          </cell>
          <cell r="H151">
            <v>61246</v>
          </cell>
          <cell r="I151">
            <v>35210</v>
          </cell>
          <cell r="J151">
            <v>4868</v>
          </cell>
          <cell r="K151">
            <v>12584</v>
          </cell>
          <cell r="L151">
            <v>5655</v>
          </cell>
          <cell r="M151">
            <v>58317</v>
          </cell>
          <cell r="N151">
            <v>5483</v>
          </cell>
          <cell r="O151">
            <v>758</v>
          </cell>
          <cell r="P151">
            <v>1960</v>
          </cell>
          <cell r="Q151">
            <v>881</v>
          </cell>
          <cell r="R151">
            <v>9082</v>
          </cell>
          <cell r="S151">
            <v>2929</v>
          </cell>
          <cell r="T151">
            <v>4.782353133265846</v>
          </cell>
          <cell r="U151">
            <v>1163</v>
          </cell>
          <cell r="V151">
            <v>565</v>
          </cell>
          <cell r="W151">
            <v>1860</v>
          </cell>
          <cell r="X151">
            <v>3588</v>
          </cell>
          <cell r="Y151">
            <v>-659</v>
          </cell>
          <cell r="Z151">
            <v>-1.0759886359925546</v>
          </cell>
          <cell r="AA151">
            <v>6565</v>
          </cell>
          <cell r="AB151">
            <v>68470</v>
          </cell>
          <cell r="AC151">
            <v>111.79505600365738</v>
          </cell>
          <cell r="AD151">
            <v>-7224</v>
          </cell>
          <cell r="AE151">
            <v>-11.795056003657383</v>
          </cell>
          <cell r="AF151">
            <v>28151716</v>
          </cell>
          <cell r="AG151">
            <v>3891855</v>
          </cell>
          <cell r="AH151">
            <v>10061328</v>
          </cell>
          <cell r="AI151">
            <v>4521203</v>
          </cell>
        </row>
        <row r="152">
          <cell r="A152" t="str">
            <v>KOR</v>
          </cell>
          <cell r="B152" t="str">
            <v>PANEL</v>
          </cell>
          <cell r="C152" t="str">
            <v>STN</v>
          </cell>
          <cell r="D152" t="str">
            <v>PSP-OO2S</v>
          </cell>
          <cell r="E152" t="str">
            <v>002131323</v>
          </cell>
          <cell r="F152">
            <v>2145</v>
          </cell>
          <cell r="G152">
            <v>6500</v>
          </cell>
          <cell r="H152">
            <v>13943</v>
          </cell>
          <cell r="I152">
            <v>5902</v>
          </cell>
          <cell r="J152">
            <v>728</v>
          </cell>
          <cell r="K152">
            <v>2323</v>
          </cell>
          <cell r="L152">
            <v>1141</v>
          </cell>
          <cell r="M152">
            <v>10094</v>
          </cell>
          <cell r="N152">
            <v>2752</v>
          </cell>
          <cell r="O152">
            <v>339</v>
          </cell>
          <cell r="P152">
            <v>1083</v>
          </cell>
          <cell r="Q152">
            <v>532</v>
          </cell>
          <cell r="R152">
            <v>4706</v>
          </cell>
          <cell r="S152">
            <v>3849</v>
          </cell>
          <cell r="T152">
            <v>27.605249946209572</v>
          </cell>
          <cell r="U152">
            <v>265</v>
          </cell>
          <cell r="V152">
            <v>129</v>
          </cell>
          <cell r="W152">
            <v>423</v>
          </cell>
          <cell r="X152">
            <v>817</v>
          </cell>
          <cell r="Y152">
            <v>3032</v>
          </cell>
          <cell r="Z152">
            <v>21.745678835257838</v>
          </cell>
          <cell r="AA152">
            <v>1495</v>
          </cell>
          <cell r="AB152">
            <v>12406</v>
          </cell>
          <cell r="AC152">
            <v>88.976547371440859</v>
          </cell>
          <cell r="AD152">
            <v>1537</v>
          </cell>
          <cell r="AE152">
            <v>11.023452628559134</v>
          </cell>
          <cell r="AF152">
            <v>6361564</v>
          </cell>
          <cell r="AG152">
            <v>784268</v>
          </cell>
          <cell r="AH152">
            <v>2503840</v>
          </cell>
          <cell r="AI152">
            <v>1229668</v>
          </cell>
        </row>
        <row r="153">
          <cell r="A153" t="str">
            <v>KOR</v>
          </cell>
          <cell r="B153" t="str">
            <v>PANEL</v>
          </cell>
          <cell r="C153" t="str">
            <v>STN</v>
          </cell>
          <cell r="D153" t="str">
            <v>SKC610FA</v>
          </cell>
          <cell r="E153" t="str">
            <v>002131472</v>
          </cell>
          <cell r="F153">
            <v>6207</v>
          </cell>
          <cell r="G153">
            <v>1912</v>
          </cell>
          <cell r="H153">
            <v>11868</v>
          </cell>
          <cell r="I153">
            <v>6469</v>
          </cell>
          <cell r="J153">
            <v>1449</v>
          </cell>
          <cell r="K153">
            <v>3352</v>
          </cell>
          <cell r="L153">
            <v>1244</v>
          </cell>
          <cell r="M153">
            <v>12514</v>
          </cell>
          <cell r="N153">
            <v>1042</v>
          </cell>
          <cell r="O153">
            <v>233</v>
          </cell>
          <cell r="P153">
            <v>540</v>
          </cell>
          <cell r="Q153">
            <v>200</v>
          </cell>
          <cell r="R153">
            <v>2015</v>
          </cell>
          <cell r="S153">
            <v>-646</v>
          </cell>
          <cell r="T153">
            <v>-5.4432086282440171</v>
          </cell>
          <cell r="U153">
            <v>225</v>
          </cell>
          <cell r="V153">
            <v>110</v>
          </cell>
          <cell r="W153">
            <v>360</v>
          </cell>
          <cell r="X153">
            <v>695</v>
          </cell>
          <cell r="Y153">
            <v>-1341</v>
          </cell>
          <cell r="Z153">
            <v>-11.299292214357937</v>
          </cell>
          <cell r="AA153">
            <v>1272</v>
          </cell>
          <cell r="AB153">
            <v>14481</v>
          </cell>
          <cell r="AC153">
            <v>122.01718907987866</v>
          </cell>
          <cell r="AD153">
            <v>-2613</v>
          </cell>
          <cell r="AE153">
            <v>-22.017189079878666</v>
          </cell>
          <cell r="AF153">
            <v>4607328</v>
          </cell>
          <cell r="AG153">
            <v>1032096</v>
          </cell>
          <cell r="AH153">
            <v>2387162</v>
          </cell>
          <cell r="AI153">
            <v>885737</v>
          </cell>
        </row>
        <row r="154">
          <cell r="A154" t="str">
            <v>KOR</v>
          </cell>
          <cell r="B154" t="str">
            <v>PANEL</v>
          </cell>
          <cell r="C154" t="str">
            <v>STN</v>
          </cell>
          <cell r="D154" t="str">
            <v>SKC614FA</v>
          </cell>
          <cell r="E154" t="str">
            <v>002131643</v>
          </cell>
          <cell r="F154">
            <v>6521</v>
          </cell>
          <cell r="G154">
            <v>2037</v>
          </cell>
          <cell r="H154">
            <v>13283</v>
          </cell>
          <cell r="I154">
            <v>5831</v>
          </cell>
          <cell r="J154">
            <v>1110</v>
          </cell>
          <cell r="K154">
            <v>2838</v>
          </cell>
          <cell r="L154">
            <v>1113</v>
          </cell>
          <cell r="M154">
            <v>10892</v>
          </cell>
          <cell r="N154">
            <v>894</v>
          </cell>
          <cell r="O154">
            <v>170</v>
          </cell>
          <cell r="P154">
            <v>435</v>
          </cell>
          <cell r="Q154">
            <v>171</v>
          </cell>
          <cell r="R154">
            <v>1670</v>
          </cell>
          <cell r="S154">
            <v>2391</v>
          </cell>
          <cell r="T154">
            <v>18.000451705187082</v>
          </cell>
          <cell r="U154">
            <v>252</v>
          </cell>
          <cell r="V154">
            <v>123</v>
          </cell>
          <cell r="W154">
            <v>403</v>
          </cell>
          <cell r="X154">
            <v>778</v>
          </cell>
          <cell r="Y154">
            <v>1613</v>
          </cell>
          <cell r="Z154">
            <v>12.143341112700444</v>
          </cell>
          <cell r="AA154">
            <v>1424</v>
          </cell>
          <cell r="AB154">
            <v>13094</v>
          </cell>
          <cell r="AC154">
            <v>98.577128660694129</v>
          </cell>
          <cell r="AD154">
            <v>189</v>
          </cell>
          <cell r="AE154">
            <v>1.4228713393058798</v>
          </cell>
          <cell r="AF154">
            <v>7989334</v>
          </cell>
          <cell r="AG154">
            <v>1520341</v>
          </cell>
          <cell r="AH154">
            <v>3888732</v>
          </cell>
          <cell r="AI154">
            <v>1524290</v>
          </cell>
        </row>
        <row r="155">
          <cell r="A155" t="str">
            <v>KOR</v>
          </cell>
          <cell r="B155" t="str">
            <v>MODULE</v>
          </cell>
          <cell r="C155" t="str">
            <v>TN</v>
          </cell>
          <cell r="D155" t="str">
            <v>HC 16201</v>
          </cell>
          <cell r="E155" t="str">
            <v>011131003</v>
          </cell>
          <cell r="F155">
            <v>500</v>
          </cell>
          <cell r="G155">
            <v>6170</v>
          </cell>
          <cell r="H155">
            <v>3085</v>
          </cell>
          <cell r="I155">
            <v>2704</v>
          </cell>
          <cell r="J155">
            <v>42</v>
          </cell>
          <cell r="K155">
            <v>521</v>
          </cell>
          <cell r="L155">
            <v>81</v>
          </cell>
          <cell r="M155">
            <v>3348</v>
          </cell>
          <cell r="N155">
            <v>5408</v>
          </cell>
          <cell r="O155">
            <v>84</v>
          </cell>
          <cell r="P155">
            <v>1042</v>
          </cell>
          <cell r="Q155">
            <v>162</v>
          </cell>
          <cell r="R155">
            <v>6696</v>
          </cell>
          <cell r="S155">
            <v>-263</v>
          </cell>
          <cell r="T155">
            <v>-8.525121555915721</v>
          </cell>
          <cell r="U155">
            <v>59</v>
          </cell>
          <cell r="V155">
            <v>28</v>
          </cell>
          <cell r="W155">
            <v>94</v>
          </cell>
          <cell r="X155">
            <v>181</v>
          </cell>
          <cell r="Y155">
            <v>-444</v>
          </cell>
          <cell r="Z155">
            <v>-14.392220421393842</v>
          </cell>
          <cell r="AA155">
            <v>331</v>
          </cell>
          <cell r="AB155">
            <v>3860</v>
          </cell>
          <cell r="AC155">
            <v>125.12155591572123</v>
          </cell>
          <cell r="AD155">
            <v>-775</v>
          </cell>
          <cell r="AE155">
            <v>-25.121555915721235</v>
          </cell>
          <cell r="AF155">
            <v>4327240</v>
          </cell>
          <cell r="AG155">
            <v>66469</v>
          </cell>
          <cell r="AH155">
            <v>833919</v>
          </cell>
          <cell r="AI155">
            <v>129295</v>
          </cell>
        </row>
        <row r="156">
          <cell r="A156" t="str">
            <v>KOR</v>
          </cell>
          <cell r="B156" t="str">
            <v>MODULE</v>
          </cell>
          <cell r="C156" t="str">
            <v>STN</v>
          </cell>
          <cell r="D156" t="str">
            <v>HC 16203NY-LY</v>
          </cell>
          <cell r="E156" t="str">
            <v>012131014</v>
          </cell>
          <cell r="F156">
            <v>495</v>
          </cell>
          <cell r="G156">
            <v>14830</v>
          </cell>
          <cell r="H156">
            <v>7341</v>
          </cell>
          <cell r="I156">
            <v>4688</v>
          </cell>
          <cell r="J156">
            <v>362</v>
          </cell>
          <cell r="K156">
            <v>890</v>
          </cell>
          <cell r="L156">
            <v>254</v>
          </cell>
          <cell r="M156">
            <v>6194</v>
          </cell>
          <cell r="N156">
            <v>9471</v>
          </cell>
          <cell r="O156">
            <v>731</v>
          </cell>
          <cell r="P156">
            <v>1798</v>
          </cell>
          <cell r="Q156">
            <v>513</v>
          </cell>
          <cell r="R156">
            <v>12513</v>
          </cell>
          <cell r="S156">
            <v>1147</v>
          </cell>
          <cell r="T156">
            <v>15.624574308677291</v>
          </cell>
          <cell r="U156">
            <v>139</v>
          </cell>
          <cell r="V156">
            <v>68</v>
          </cell>
          <cell r="W156">
            <v>223</v>
          </cell>
          <cell r="X156">
            <v>430</v>
          </cell>
          <cell r="Y156">
            <v>717</v>
          </cell>
          <cell r="Z156">
            <v>9.7670617082141398</v>
          </cell>
          <cell r="AA156">
            <v>787</v>
          </cell>
          <cell r="AB156">
            <v>7411</v>
          </cell>
          <cell r="AC156">
            <v>100.95354856286609</v>
          </cell>
          <cell r="AD156">
            <v>-70</v>
          </cell>
          <cell r="AE156">
            <v>-0.95354856286609457</v>
          </cell>
          <cell r="AF156">
            <v>4735666</v>
          </cell>
          <cell r="AG156">
            <v>365294</v>
          </cell>
          <cell r="AH156">
            <v>898667</v>
          </cell>
          <cell r="AI156">
            <v>257395</v>
          </cell>
        </row>
        <row r="157">
          <cell r="A157" t="str">
            <v>KOR</v>
          </cell>
          <cell r="B157" t="str">
            <v>MODULE</v>
          </cell>
          <cell r="C157" t="str">
            <v>STN</v>
          </cell>
          <cell r="D157" t="str">
            <v>HC 20401NYL</v>
          </cell>
          <cell r="E157" t="str">
            <v>012131019</v>
          </cell>
          <cell r="F157">
            <v>75</v>
          </cell>
          <cell r="G157">
            <v>20720</v>
          </cell>
          <cell r="H157">
            <v>1554</v>
          </cell>
          <cell r="I157">
            <v>823</v>
          </cell>
          <cell r="J157">
            <v>57</v>
          </cell>
          <cell r="K157">
            <v>468</v>
          </cell>
          <cell r="L157">
            <v>40</v>
          </cell>
          <cell r="M157">
            <v>1388</v>
          </cell>
          <cell r="N157">
            <v>10973</v>
          </cell>
          <cell r="O157">
            <v>760</v>
          </cell>
          <cell r="P157">
            <v>6240</v>
          </cell>
          <cell r="Q157">
            <v>533</v>
          </cell>
          <cell r="R157">
            <v>18506</v>
          </cell>
          <cell r="S157">
            <v>166</v>
          </cell>
          <cell r="T157">
            <v>10.682110682110682</v>
          </cell>
          <cell r="U157">
            <v>30</v>
          </cell>
          <cell r="V157">
            <v>14</v>
          </cell>
          <cell r="W157">
            <v>47</v>
          </cell>
          <cell r="X157">
            <v>91</v>
          </cell>
          <cell r="Y157">
            <v>75</v>
          </cell>
          <cell r="Z157">
            <v>4.8262548262548259</v>
          </cell>
          <cell r="AA157">
            <v>167</v>
          </cell>
          <cell r="AB157">
            <v>1646</v>
          </cell>
          <cell r="AC157">
            <v>105.92020592020592</v>
          </cell>
          <cell r="AD157">
            <v>-92</v>
          </cell>
          <cell r="AE157">
            <v>-5.9202059202059205</v>
          </cell>
          <cell r="AF157">
            <v>823363</v>
          </cell>
          <cell r="AG157">
            <v>56769</v>
          </cell>
          <cell r="AH157">
            <v>468064</v>
          </cell>
          <cell r="AI157">
            <v>40001</v>
          </cell>
        </row>
        <row r="158">
          <cell r="A158" t="str">
            <v>KOR</v>
          </cell>
          <cell r="B158" t="str">
            <v>MODULE</v>
          </cell>
          <cell r="C158" t="str">
            <v>STN</v>
          </cell>
          <cell r="D158" t="str">
            <v>HC 16202NY-LY</v>
          </cell>
          <cell r="E158" t="str">
            <v>012131023</v>
          </cell>
          <cell r="F158">
            <v>500</v>
          </cell>
          <cell r="G158">
            <v>10370</v>
          </cell>
          <cell r="H158">
            <v>5185</v>
          </cell>
          <cell r="I158">
            <v>3887</v>
          </cell>
          <cell r="J158">
            <v>135</v>
          </cell>
          <cell r="K158">
            <v>435</v>
          </cell>
          <cell r="L158">
            <v>137</v>
          </cell>
          <cell r="M158">
            <v>4594</v>
          </cell>
          <cell r="N158">
            <v>7774</v>
          </cell>
          <cell r="O158">
            <v>270</v>
          </cell>
          <cell r="P158">
            <v>870</v>
          </cell>
          <cell r="Q158">
            <v>274</v>
          </cell>
          <cell r="R158">
            <v>9188</v>
          </cell>
          <cell r="S158">
            <v>591</v>
          </cell>
          <cell r="T158">
            <v>11.398264223722276</v>
          </cell>
          <cell r="U158">
            <v>98</v>
          </cell>
          <cell r="V158">
            <v>48</v>
          </cell>
          <cell r="W158">
            <v>157</v>
          </cell>
          <cell r="X158">
            <v>303</v>
          </cell>
          <cell r="Y158">
            <v>288</v>
          </cell>
          <cell r="Z158">
            <v>5.5544840887174542</v>
          </cell>
          <cell r="AA158">
            <v>556</v>
          </cell>
          <cell r="AB158">
            <v>5453</v>
          </cell>
          <cell r="AC158">
            <v>105.16875602700095</v>
          </cell>
          <cell r="AD158">
            <v>-268</v>
          </cell>
          <cell r="AE158">
            <v>-5.1687560270009643</v>
          </cell>
          <cell r="AF158">
            <v>3886631</v>
          </cell>
          <cell r="AG158">
            <v>135340</v>
          </cell>
          <cell r="AH158">
            <v>434942</v>
          </cell>
          <cell r="AI158">
            <v>136709</v>
          </cell>
        </row>
        <row r="159">
          <cell r="A159" t="str">
            <v>KOR</v>
          </cell>
          <cell r="B159" t="str">
            <v>MODULE</v>
          </cell>
          <cell r="C159" t="str">
            <v>STN</v>
          </cell>
          <cell r="D159" t="str">
            <v>HC 16401NYL</v>
          </cell>
          <cell r="E159" t="str">
            <v>012131029</v>
          </cell>
          <cell r="F159">
            <v>800</v>
          </cell>
          <cell r="G159">
            <v>16460</v>
          </cell>
          <cell r="H159">
            <v>13168</v>
          </cell>
          <cell r="I159">
            <v>11903</v>
          </cell>
          <cell r="J159">
            <v>191</v>
          </cell>
          <cell r="K159">
            <v>1524</v>
          </cell>
          <cell r="L159">
            <v>331</v>
          </cell>
          <cell r="M159">
            <v>13949</v>
          </cell>
          <cell r="N159">
            <v>14879</v>
          </cell>
          <cell r="O159">
            <v>239</v>
          </cell>
          <cell r="P159">
            <v>1905</v>
          </cell>
          <cell r="Q159">
            <v>414</v>
          </cell>
          <cell r="R159">
            <v>17437</v>
          </cell>
          <cell r="S159">
            <v>-781</v>
          </cell>
          <cell r="T159">
            <v>-5.9310449574726611</v>
          </cell>
          <cell r="U159">
            <v>250</v>
          </cell>
          <cell r="V159">
            <v>122</v>
          </cell>
          <cell r="W159">
            <v>400</v>
          </cell>
          <cell r="X159">
            <v>772</v>
          </cell>
          <cell r="Y159">
            <v>-1553</v>
          </cell>
          <cell r="Z159">
            <v>-11.793742405832321</v>
          </cell>
          <cell r="AA159">
            <v>1411</v>
          </cell>
          <cell r="AB159">
            <v>16132</v>
          </cell>
          <cell r="AC159">
            <v>122.50911300121507</v>
          </cell>
          <cell r="AD159">
            <v>-2964</v>
          </cell>
          <cell r="AE159">
            <v>-22.509113001215066</v>
          </cell>
          <cell r="AF159">
            <v>11902279</v>
          </cell>
          <cell r="AG159">
            <v>191237</v>
          </cell>
          <cell r="AH159">
            <v>1523697</v>
          </cell>
          <cell r="AI159">
            <v>331423</v>
          </cell>
        </row>
        <row r="160">
          <cell r="A160" t="str">
            <v>KOR</v>
          </cell>
          <cell r="B160" t="str">
            <v>MODULE</v>
          </cell>
          <cell r="C160" t="str">
            <v>STN</v>
          </cell>
          <cell r="D160" t="str">
            <v>HC 20201NY-LY</v>
          </cell>
          <cell r="E160" t="str">
            <v>012131047</v>
          </cell>
          <cell r="F160">
            <v>500</v>
          </cell>
          <cell r="G160">
            <v>14590</v>
          </cell>
          <cell r="H160">
            <v>7295</v>
          </cell>
          <cell r="I160">
            <v>5676</v>
          </cell>
          <cell r="J160">
            <v>117</v>
          </cell>
          <cell r="K160">
            <v>684</v>
          </cell>
          <cell r="L160">
            <v>168</v>
          </cell>
          <cell r="M160">
            <v>6645</v>
          </cell>
          <cell r="N160">
            <v>11352</v>
          </cell>
          <cell r="O160">
            <v>234</v>
          </cell>
          <cell r="P160">
            <v>1368</v>
          </cell>
          <cell r="Q160">
            <v>336</v>
          </cell>
          <cell r="R160">
            <v>13290</v>
          </cell>
          <cell r="S160">
            <v>650</v>
          </cell>
          <cell r="T160">
            <v>8.9102124742974649</v>
          </cell>
          <cell r="U160">
            <v>138</v>
          </cell>
          <cell r="V160">
            <v>67</v>
          </cell>
          <cell r="W160">
            <v>222</v>
          </cell>
          <cell r="X160">
            <v>427</v>
          </cell>
          <cell r="Y160">
            <v>223</v>
          </cell>
          <cell r="Z160">
            <v>3.0568882796435917</v>
          </cell>
          <cell r="AA160">
            <v>782</v>
          </cell>
          <cell r="AB160">
            <v>7854</v>
          </cell>
          <cell r="AC160">
            <v>107.66278272789582</v>
          </cell>
          <cell r="AD160">
            <v>-559</v>
          </cell>
          <cell r="AE160">
            <v>-7.6627827278958183</v>
          </cell>
          <cell r="AF160">
            <v>5675966</v>
          </cell>
          <cell r="AG160">
            <v>117031</v>
          </cell>
          <cell r="AH160">
            <v>683701</v>
          </cell>
          <cell r="AI160">
            <v>167807</v>
          </cell>
        </row>
        <row r="161">
          <cell r="A161" t="str">
            <v>KOR</v>
          </cell>
          <cell r="B161" t="str">
            <v>MODULE</v>
          </cell>
          <cell r="C161" t="str">
            <v>STN</v>
          </cell>
          <cell r="D161" t="str">
            <v>HC 16202NYU-LY</v>
          </cell>
          <cell r="E161" t="str">
            <v>012131121</v>
          </cell>
          <cell r="F161">
            <v>300</v>
          </cell>
          <cell r="G161">
            <v>11360</v>
          </cell>
          <cell r="H161">
            <v>3408</v>
          </cell>
          <cell r="I161">
            <v>2303</v>
          </cell>
          <cell r="J161">
            <v>39</v>
          </cell>
          <cell r="K161">
            <v>258</v>
          </cell>
          <cell r="L161">
            <v>64</v>
          </cell>
          <cell r="M161">
            <v>2664</v>
          </cell>
          <cell r="N161">
            <v>7677</v>
          </cell>
          <cell r="O161">
            <v>130</v>
          </cell>
          <cell r="P161">
            <v>860</v>
          </cell>
          <cell r="Q161">
            <v>213</v>
          </cell>
          <cell r="R161">
            <v>8880</v>
          </cell>
          <cell r="S161">
            <v>744</v>
          </cell>
          <cell r="T161">
            <v>21.830985915492956</v>
          </cell>
          <cell r="U161">
            <v>65</v>
          </cell>
          <cell r="V161">
            <v>31</v>
          </cell>
          <cell r="W161">
            <v>103</v>
          </cell>
          <cell r="X161">
            <v>199</v>
          </cell>
          <cell r="Y161">
            <v>545</v>
          </cell>
          <cell r="Z161">
            <v>15.991784037558684</v>
          </cell>
          <cell r="AA161">
            <v>365</v>
          </cell>
          <cell r="AB161">
            <v>3228</v>
          </cell>
          <cell r="AC161">
            <v>94.718309859154928</v>
          </cell>
          <cell r="AD161">
            <v>180</v>
          </cell>
          <cell r="AE161">
            <v>5.28169014084507</v>
          </cell>
          <cell r="AF161">
            <v>2303140</v>
          </cell>
          <cell r="AG161">
            <v>38980</v>
          </cell>
          <cell r="AH161">
            <v>257665</v>
          </cell>
          <cell r="AI161">
            <v>64239</v>
          </cell>
        </row>
        <row r="162">
          <cell r="A162" t="str">
            <v>KOR</v>
          </cell>
          <cell r="B162" t="str">
            <v>MODULE</v>
          </cell>
          <cell r="C162" t="str">
            <v>STN</v>
          </cell>
          <cell r="D162" t="str">
            <v>HC 08201NY-S</v>
          </cell>
          <cell r="E162" t="str">
            <v>012131180</v>
          </cell>
          <cell r="F162">
            <v>500</v>
          </cell>
          <cell r="G162">
            <v>4800</v>
          </cell>
          <cell r="H162">
            <v>2400</v>
          </cell>
          <cell r="I162">
            <v>1117</v>
          </cell>
          <cell r="J162">
            <v>52</v>
          </cell>
          <cell r="K162">
            <v>253</v>
          </cell>
          <cell r="L162">
            <v>57</v>
          </cell>
          <cell r="M162">
            <v>1479</v>
          </cell>
          <cell r="N162">
            <v>2234</v>
          </cell>
          <cell r="O162">
            <v>104</v>
          </cell>
          <cell r="P162">
            <v>506</v>
          </cell>
          <cell r="Q162">
            <v>114</v>
          </cell>
          <cell r="R162">
            <v>2958</v>
          </cell>
          <cell r="S162">
            <v>921</v>
          </cell>
          <cell r="T162">
            <v>38.375</v>
          </cell>
          <cell r="U162">
            <v>46</v>
          </cell>
          <cell r="V162">
            <v>22</v>
          </cell>
          <cell r="W162">
            <v>73</v>
          </cell>
          <cell r="X162">
            <v>141</v>
          </cell>
          <cell r="Y162">
            <v>780</v>
          </cell>
          <cell r="Z162">
            <v>32.5</v>
          </cell>
          <cell r="AA162">
            <v>257</v>
          </cell>
          <cell r="AB162">
            <v>1877</v>
          </cell>
          <cell r="AC162">
            <v>78.208333333333329</v>
          </cell>
          <cell r="AD162">
            <v>523</v>
          </cell>
          <cell r="AE162">
            <v>21.791666666666668</v>
          </cell>
          <cell r="AF162">
            <v>15183585</v>
          </cell>
          <cell r="AG162">
            <v>710136</v>
          </cell>
          <cell r="AH162">
            <v>3444569</v>
          </cell>
          <cell r="AI162">
            <v>772741</v>
          </cell>
        </row>
        <row r="163">
          <cell r="A163" t="str">
            <v>KOR</v>
          </cell>
          <cell r="B163" t="str">
            <v>MODULE</v>
          </cell>
          <cell r="C163" t="str">
            <v>STN</v>
          </cell>
          <cell r="D163" t="str">
            <v>HG 12605NY-LY</v>
          </cell>
          <cell r="E163" t="str">
            <v>012131366</v>
          </cell>
          <cell r="F163">
            <v>300</v>
          </cell>
          <cell r="G163">
            <v>21210</v>
          </cell>
          <cell r="H163">
            <v>6363</v>
          </cell>
          <cell r="I163">
            <v>4406</v>
          </cell>
          <cell r="J163">
            <v>77</v>
          </cell>
          <cell r="K163">
            <v>476</v>
          </cell>
          <cell r="L163">
            <v>174</v>
          </cell>
          <cell r="M163">
            <v>5133</v>
          </cell>
          <cell r="N163">
            <v>14687</v>
          </cell>
          <cell r="O163">
            <v>257</v>
          </cell>
          <cell r="P163">
            <v>1587</v>
          </cell>
          <cell r="Q163">
            <v>580</v>
          </cell>
          <cell r="R163">
            <v>17111</v>
          </cell>
          <cell r="S163">
            <v>1230</v>
          </cell>
          <cell r="T163">
            <v>19.330504479019332</v>
          </cell>
          <cell r="U163">
            <v>121</v>
          </cell>
          <cell r="V163">
            <v>59</v>
          </cell>
          <cell r="W163">
            <v>193</v>
          </cell>
          <cell r="X163">
            <v>373</v>
          </cell>
          <cell r="Y163">
            <v>857</v>
          </cell>
          <cell r="Z163">
            <v>13.468489706113468</v>
          </cell>
          <cell r="AA163">
            <v>682</v>
          </cell>
          <cell r="AB163">
            <v>6188</v>
          </cell>
          <cell r="AC163">
            <v>97.249724972497248</v>
          </cell>
          <cell r="AD163">
            <v>175</v>
          </cell>
          <cell r="AE163">
            <v>2.7502750275027505</v>
          </cell>
          <cell r="AF163">
            <v>10194022</v>
          </cell>
          <cell r="AG163">
            <v>178600</v>
          </cell>
          <cell r="AH163">
            <v>1101317</v>
          </cell>
          <cell r="AI163">
            <v>402025</v>
          </cell>
        </row>
        <row r="164">
          <cell r="A164" t="str">
            <v>KOR</v>
          </cell>
          <cell r="B164" t="str">
            <v>MODULE</v>
          </cell>
          <cell r="C164" t="str">
            <v>STN</v>
          </cell>
          <cell r="D164" t="str">
            <v>HG 16503QY-EW</v>
          </cell>
          <cell r="E164" t="str">
            <v>012131645</v>
          </cell>
          <cell r="F164">
            <v>104</v>
          </cell>
          <cell r="G164">
            <v>54510</v>
          </cell>
          <cell r="H164">
            <v>5669</v>
          </cell>
          <cell r="I164">
            <v>5151</v>
          </cell>
          <cell r="J164">
            <v>253</v>
          </cell>
          <cell r="K164">
            <v>1114</v>
          </cell>
          <cell r="L164">
            <v>405</v>
          </cell>
          <cell r="M164">
            <v>6923</v>
          </cell>
          <cell r="N164">
            <v>49529</v>
          </cell>
          <cell r="O164">
            <v>2433</v>
          </cell>
          <cell r="P164">
            <v>10712</v>
          </cell>
          <cell r="Q164">
            <v>3894</v>
          </cell>
          <cell r="R164">
            <v>66568</v>
          </cell>
          <cell r="S164">
            <v>-1254</v>
          </cell>
          <cell r="T164">
            <v>-22.120303404480506</v>
          </cell>
          <cell r="U164">
            <v>108</v>
          </cell>
          <cell r="V164">
            <v>52</v>
          </cell>
          <cell r="W164">
            <v>172</v>
          </cell>
          <cell r="X164">
            <v>332</v>
          </cell>
          <cell r="Y164">
            <v>-1586</v>
          </cell>
          <cell r="Z164">
            <v>-27.976715470100551</v>
          </cell>
          <cell r="AA164">
            <v>608</v>
          </cell>
          <cell r="AB164">
            <v>7863</v>
          </cell>
          <cell r="AC164">
            <v>138.70171106015169</v>
          </cell>
          <cell r="AD164">
            <v>-2194</v>
          </cell>
          <cell r="AE164">
            <v>-38.701711060151702</v>
          </cell>
          <cell r="AF164">
            <v>5794585</v>
          </cell>
          <cell r="AG164">
            <v>284136</v>
          </cell>
          <cell r="AH164">
            <v>1253507</v>
          </cell>
          <cell r="AI164">
            <v>455766</v>
          </cell>
        </row>
        <row r="165">
          <cell r="A165" t="str">
            <v>KOR</v>
          </cell>
          <cell r="B165" t="str">
            <v>MODULE</v>
          </cell>
          <cell r="C165" t="str">
            <v>STN</v>
          </cell>
          <cell r="D165" t="str">
            <v>HG 19501NG-EWS-0</v>
          </cell>
          <cell r="E165" t="str">
            <v>012131697</v>
          </cell>
          <cell r="F165">
            <v>299</v>
          </cell>
          <cell r="G165">
            <v>26943</v>
          </cell>
          <cell r="H165">
            <v>8056</v>
          </cell>
          <cell r="I165">
            <v>7956</v>
          </cell>
          <cell r="J165">
            <v>287</v>
          </cell>
          <cell r="K165">
            <v>1241</v>
          </cell>
          <cell r="L165">
            <v>302</v>
          </cell>
          <cell r="M165">
            <v>9786</v>
          </cell>
          <cell r="N165">
            <v>26609</v>
          </cell>
          <cell r="O165">
            <v>960</v>
          </cell>
          <cell r="P165">
            <v>4151</v>
          </cell>
          <cell r="Q165">
            <v>1010</v>
          </cell>
          <cell r="R165">
            <v>32730</v>
          </cell>
          <cell r="S165">
            <v>-1730</v>
          </cell>
          <cell r="T165">
            <v>-21.4746772591857</v>
          </cell>
          <cell r="U165">
            <v>153</v>
          </cell>
          <cell r="V165">
            <v>74</v>
          </cell>
          <cell r="W165">
            <v>245</v>
          </cell>
          <cell r="X165">
            <v>472</v>
          </cell>
          <cell r="Y165">
            <v>-2202</v>
          </cell>
          <cell r="Z165">
            <v>-27.333664349553128</v>
          </cell>
          <cell r="AA165">
            <v>864</v>
          </cell>
          <cell r="AB165">
            <v>11122</v>
          </cell>
          <cell r="AC165">
            <v>138.05858987090366</v>
          </cell>
          <cell r="AD165">
            <v>-3066</v>
          </cell>
          <cell r="AE165">
            <v>-38.058589870903674</v>
          </cell>
          <cell r="AF165">
            <v>7982806</v>
          </cell>
          <cell r="AG165">
            <v>287834</v>
          </cell>
          <cell r="AH165">
            <v>1244625</v>
          </cell>
          <cell r="AI165">
            <v>303274</v>
          </cell>
        </row>
        <row r="166">
          <cell r="A166" t="str">
            <v>KOR</v>
          </cell>
          <cell r="B166" t="str">
            <v>MODULE</v>
          </cell>
          <cell r="C166" t="str">
            <v>STN</v>
          </cell>
          <cell r="D166" t="str">
            <v>HT 12549R-T</v>
          </cell>
          <cell r="E166" t="str">
            <v>012131730</v>
          </cell>
          <cell r="F166">
            <v>14436</v>
          </cell>
          <cell r="G166">
            <v>7200</v>
          </cell>
          <cell r="H166">
            <v>103939</v>
          </cell>
          <cell r="I166">
            <v>67272</v>
          </cell>
          <cell r="J166">
            <v>2559</v>
          </cell>
          <cell r="K166">
            <v>9978</v>
          </cell>
          <cell r="L166">
            <v>2364</v>
          </cell>
          <cell r="M166">
            <v>82173</v>
          </cell>
          <cell r="N166">
            <v>4660</v>
          </cell>
          <cell r="O166">
            <v>177</v>
          </cell>
          <cell r="P166">
            <v>691</v>
          </cell>
          <cell r="Q166">
            <v>164</v>
          </cell>
          <cell r="R166">
            <v>5692</v>
          </cell>
          <cell r="S166">
            <v>21766</v>
          </cell>
          <cell r="T166">
            <v>20.941128931392452</v>
          </cell>
          <cell r="U166">
            <v>1973</v>
          </cell>
          <cell r="V166">
            <v>959</v>
          </cell>
          <cell r="W166">
            <v>3156</v>
          </cell>
          <cell r="X166">
            <v>6088</v>
          </cell>
          <cell r="Y166">
            <v>15678</v>
          </cell>
          <cell r="Z166">
            <v>15.083847256563946</v>
          </cell>
          <cell r="AA166">
            <v>11141</v>
          </cell>
          <cell r="AB166">
            <v>99402</v>
          </cell>
          <cell r="AC166">
            <v>95.634939724261343</v>
          </cell>
          <cell r="AD166">
            <v>4537</v>
          </cell>
          <cell r="AE166">
            <v>4.3650602757386547</v>
          </cell>
          <cell r="AF166">
            <v>69900865</v>
          </cell>
          <cell r="AG166">
            <v>2658697</v>
          </cell>
          <cell r="AH166">
            <v>10367945</v>
          </cell>
          <cell r="AI166">
            <v>2456132</v>
          </cell>
        </row>
        <row r="167">
          <cell r="A167" t="str">
            <v>KOR</v>
          </cell>
          <cell r="B167" t="str">
            <v>MODULE</v>
          </cell>
          <cell r="C167" t="str">
            <v>STN</v>
          </cell>
          <cell r="D167" t="str">
            <v>HC 16234NY-LY</v>
          </cell>
          <cell r="E167" t="str">
            <v>012131733</v>
          </cell>
          <cell r="F167">
            <v>2000</v>
          </cell>
          <cell r="G167">
            <v>10829</v>
          </cell>
          <cell r="H167">
            <v>21658</v>
          </cell>
          <cell r="I167">
            <v>14237</v>
          </cell>
          <cell r="J167">
            <v>644</v>
          </cell>
          <cell r="K167">
            <v>2452</v>
          </cell>
          <cell r="L167">
            <v>596</v>
          </cell>
          <cell r="M167">
            <v>17929</v>
          </cell>
          <cell r="N167">
            <v>7119</v>
          </cell>
          <cell r="O167">
            <v>322</v>
          </cell>
          <cell r="P167">
            <v>1226</v>
          </cell>
          <cell r="Q167">
            <v>298</v>
          </cell>
          <cell r="R167">
            <v>8965</v>
          </cell>
          <cell r="S167">
            <v>3729</v>
          </cell>
          <cell r="T167">
            <v>17.217656293286545</v>
          </cell>
          <cell r="U167">
            <v>411</v>
          </cell>
          <cell r="V167">
            <v>200</v>
          </cell>
          <cell r="W167">
            <v>658</v>
          </cell>
          <cell r="X167">
            <v>1269</v>
          </cell>
          <cell r="Y167">
            <v>2460</v>
          </cell>
          <cell r="Z167">
            <v>11.358389509650015</v>
          </cell>
          <cell r="AA167">
            <v>2322</v>
          </cell>
          <cell r="AB167">
            <v>21520</v>
          </cell>
          <cell r="AC167">
            <v>99.36282205189768</v>
          </cell>
          <cell r="AD167">
            <v>138</v>
          </cell>
          <cell r="AE167">
            <v>0.63717794810231787</v>
          </cell>
          <cell r="AF167">
            <v>14235074</v>
          </cell>
          <cell r="AG167">
            <v>644190</v>
          </cell>
          <cell r="AH167">
            <v>2452012</v>
          </cell>
          <cell r="AI167">
            <v>595109</v>
          </cell>
        </row>
        <row r="168">
          <cell r="A168" t="str">
            <v>KOR</v>
          </cell>
          <cell r="B168" t="str">
            <v>MODULE</v>
          </cell>
          <cell r="C168" t="str">
            <v>STN</v>
          </cell>
          <cell r="D168" t="str">
            <v>HT 12556R-DY</v>
          </cell>
          <cell r="E168" t="str">
            <v>012131750</v>
          </cell>
          <cell r="F168">
            <v>280</v>
          </cell>
          <cell r="G168">
            <v>8079</v>
          </cell>
          <cell r="H168">
            <v>2262</v>
          </cell>
          <cell r="I168">
            <v>1153</v>
          </cell>
          <cell r="J168">
            <v>0</v>
          </cell>
          <cell r="K168">
            <v>74</v>
          </cell>
          <cell r="L168">
            <v>0</v>
          </cell>
          <cell r="M168">
            <v>1227</v>
          </cell>
          <cell r="N168">
            <v>4118</v>
          </cell>
          <cell r="O168">
            <v>0</v>
          </cell>
          <cell r="P168">
            <v>264</v>
          </cell>
          <cell r="Q168">
            <v>0</v>
          </cell>
          <cell r="R168">
            <v>4382</v>
          </cell>
          <cell r="S168">
            <v>1035</v>
          </cell>
          <cell r="T168">
            <v>45.755968169761275</v>
          </cell>
          <cell r="U168">
            <v>43</v>
          </cell>
          <cell r="V168">
            <v>21</v>
          </cell>
          <cell r="W168">
            <v>69</v>
          </cell>
          <cell r="X168">
            <v>133</v>
          </cell>
          <cell r="Y168">
            <v>902</v>
          </cell>
          <cell r="Z168">
            <v>39.876215738284706</v>
          </cell>
          <cell r="AA168">
            <v>242</v>
          </cell>
          <cell r="AB168">
            <v>1602</v>
          </cell>
          <cell r="AC168">
            <v>70.822281167108756</v>
          </cell>
          <cell r="AD168">
            <v>660</v>
          </cell>
          <cell r="AE168">
            <v>29.177718832891248</v>
          </cell>
          <cell r="AF168">
            <v>1152875</v>
          </cell>
          <cell r="AG168">
            <v>0</v>
          </cell>
          <cell r="AH168">
            <v>74200</v>
          </cell>
          <cell r="AI168">
            <v>0</v>
          </cell>
        </row>
        <row r="169">
          <cell r="A169" t="str">
            <v>KOR</v>
          </cell>
          <cell r="B169" t="str">
            <v>MODULE</v>
          </cell>
          <cell r="C169" t="str">
            <v>STN</v>
          </cell>
          <cell r="D169" t="str">
            <v>HG 24515VU-XO</v>
          </cell>
          <cell r="E169" t="str">
            <v>012131759</v>
          </cell>
          <cell r="F169">
            <v>273</v>
          </cell>
          <cell r="G169">
            <v>69502</v>
          </cell>
          <cell r="H169">
            <v>18974</v>
          </cell>
          <cell r="I169">
            <v>31099</v>
          </cell>
          <cell r="J169">
            <v>14</v>
          </cell>
          <cell r="K169">
            <v>534</v>
          </cell>
          <cell r="L169">
            <v>8</v>
          </cell>
          <cell r="M169">
            <v>31655</v>
          </cell>
          <cell r="N169">
            <v>113916</v>
          </cell>
          <cell r="O169">
            <v>51</v>
          </cell>
          <cell r="P169">
            <v>1956</v>
          </cell>
          <cell r="Q169">
            <v>29</v>
          </cell>
          <cell r="R169">
            <v>115952</v>
          </cell>
          <cell r="S169">
            <v>-12681</v>
          </cell>
          <cell r="T169">
            <v>-66.833561716032463</v>
          </cell>
          <cell r="U169">
            <v>360</v>
          </cell>
          <cell r="V169">
            <v>175</v>
          </cell>
          <cell r="W169">
            <v>576</v>
          </cell>
          <cell r="X169">
            <v>1111</v>
          </cell>
          <cell r="Y169">
            <v>-13792</v>
          </cell>
          <cell r="Z169">
            <v>-72.688942763782023</v>
          </cell>
          <cell r="AA169">
            <v>2034</v>
          </cell>
          <cell r="AB169">
            <v>34800</v>
          </cell>
          <cell r="AC169">
            <v>183.40887530304627</v>
          </cell>
          <cell r="AD169">
            <v>-15826</v>
          </cell>
          <cell r="AE169">
            <v>-83.408875303046273</v>
          </cell>
          <cell r="AF169">
            <v>18936852</v>
          </cell>
          <cell r="AG169">
            <v>8617</v>
          </cell>
          <cell r="AH169">
            <v>324880</v>
          </cell>
          <cell r="AI169">
            <v>5116</v>
          </cell>
        </row>
        <row r="170">
          <cell r="A170" t="str">
            <v>KOR</v>
          </cell>
          <cell r="B170" t="str">
            <v>MODULE</v>
          </cell>
          <cell r="C170" t="str">
            <v>STN</v>
          </cell>
          <cell r="D170" t="str">
            <v>HT 12561R-T</v>
          </cell>
          <cell r="E170" t="str">
            <v>012131770</v>
          </cell>
          <cell r="F170">
            <v>27019</v>
          </cell>
          <cell r="G170">
            <v>7790</v>
          </cell>
          <cell r="H170">
            <v>210478</v>
          </cell>
          <cell r="I170">
            <v>126283</v>
          </cell>
          <cell r="J170">
            <v>4090</v>
          </cell>
          <cell r="K170">
            <v>21258</v>
          </cell>
          <cell r="L170">
            <v>6529</v>
          </cell>
          <cell r="M170">
            <v>158160</v>
          </cell>
          <cell r="N170">
            <v>4674</v>
          </cell>
          <cell r="O170">
            <v>151</v>
          </cell>
          <cell r="P170">
            <v>787</v>
          </cell>
          <cell r="Q170">
            <v>242</v>
          </cell>
          <cell r="R170">
            <v>5854</v>
          </cell>
          <cell r="S170">
            <v>52318</v>
          </cell>
          <cell r="T170">
            <v>24.856754625186479</v>
          </cell>
          <cell r="U170">
            <v>3996</v>
          </cell>
          <cell r="V170">
            <v>1943</v>
          </cell>
          <cell r="W170">
            <v>6391</v>
          </cell>
          <cell r="X170">
            <v>12330</v>
          </cell>
          <cell r="Y170">
            <v>39988</v>
          </cell>
          <cell r="Z170">
            <v>18.998660192514183</v>
          </cell>
          <cell r="AA170">
            <v>22561</v>
          </cell>
          <cell r="AB170">
            <v>193051</v>
          </cell>
          <cell r="AC170">
            <v>91.720274803067298</v>
          </cell>
          <cell r="AD170">
            <v>17427</v>
          </cell>
          <cell r="AE170">
            <v>8.279725196932695</v>
          </cell>
          <cell r="AF170">
            <v>82252179</v>
          </cell>
          <cell r="AG170">
            <v>2664178</v>
          </cell>
          <cell r="AH170">
            <v>13845941</v>
          </cell>
          <cell r="AI170">
            <v>4252008</v>
          </cell>
        </row>
        <row r="171">
          <cell r="A171" t="str">
            <v>KOR</v>
          </cell>
          <cell r="B171" t="str">
            <v>MODULE</v>
          </cell>
          <cell r="C171" t="str">
            <v>STN</v>
          </cell>
          <cell r="D171" t="str">
            <v>HF 11509R-T</v>
          </cell>
          <cell r="E171" t="str">
            <v>012131800</v>
          </cell>
          <cell r="F171">
            <v>23952</v>
          </cell>
          <cell r="G171">
            <v>8159</v>
          </cell>
          <cell r="H171">
            <v>195429</v>
          </cell>
          <cell r="I171">
            <v>155660</v>
          </cell>
          <cell r="J171">
            <v>7185</v>
          </cell>
          <cell r="K171">
            <v>6659</v>
          </cell>
          <cell r="L171">
            <v>3162</v>
          </cell>
          <cell r="M171">
            <v>172666</v>
          </cell>
          <cell r="N171">
            <v>6499</v>
          </cell>
          <cell r="O171">
            <v>300</v>
          </cell>
          <cell r="P171">
            <v>278</v>
          </cell>
          <cell r="Q171">
            <v>132</v>
          </cell>
          <cell r="R171">
            <v>7209</v>
          </cell>
          <cell r="S171">
            <v>22763</v>
          </cell>
          <cell r="T171">
            <v>11.647708374908534</v>
          </cell>
          <cell r="U171">
            <v>3710</v>
          </cell>
          <cell r="V171">
            <v>1804</v>
          </cell>
          <cell r="W171">
            <v>5934</v>
          </cell>
          <cell r="X171">
            <v>11448</v>
          </cell>
          <cell r="Y171">
            <v>11315</v>
          </cell>
          <cell r="Z171">
            <v>5.7898264842986453</v>
          </cell>
          <cell r="AA171">
            <v>20948</v>
          </cell>
          <cell r="AB171">
            <v>205062</v>
          </cell>
          <cell r="AC171">
            <v>104.92915585711435</v>
          </cell>
          <cell r="AD171">
            <v>-9633</v>
          </cell>
          <cell r="AE171">
            <v>-4.929155857114349</v>
          </cell>
          <cell r="AF171">
            <v>6499</v>
          </cell>
          <cell r="AG171">
            <v>300</v>
          </cell>
          <cell r="AH171">
            <v>278</v>
          </cell>
          <cell r="AI171">
            <v>132</v>
          </cell>
        </row>
        <row r="172">
          <cell r="A172" t="str">
            <v>KOR</v>
          </cell>
          <cell r="B172" t="str">
            <v>MODULE</v>
          </cell>
          <cell r="C172" t="str">
            <v>STN</v>
          </cell>
          <cell r="D172" t="str">
            <v>HF 96522R-T</v>
          </cell>
          <cell r="E172" t="str">
            <v>012131801</v>
          </cell>
          <cell r="F172">
            <v>24960</v>
          </cell>
          <cell r="G172">
            <v>5434</v>
          </cell>
          <cell r="H172">
            <v>135633</v>
          </cell>
          <cell r="I172">
            <v>90851</v>
          </cell>
          <cell r="J172">
            <v>4717</v>
          </cell>
          <cell r="K172">
            <v>9085</v>
          </cell>
          <cell r="L172">
            <v>2571</v>
          </cell>
          <cell r="M172">
            <v>107224</v>
          </cell>
          <cell r="N172">
            <v>3640</v>
          </cell>
          <cell r="O172">
            <v>189</v>
          </cell>
          <cell r="P172">
            <v>364</v>
          </cell>
          <cell r="Q172">
            <v>103</v>
          </cell>
          <cell r="R172">
            <v>4296</v>
          </cell>
          <cell r="S172">
            <v>28409</v>
          </cell>
          <cell r="T172">
            <v>20.945492616103749</v>
          </cell>
          <cell r="U172">
            <v>2575</v>
          </cell>
          <cell r="V172">
            <v>1252</v>
          </cell>
          <cell r="W172">
            <v>4118</v>
          </cell>
          <cell r="X172">
            <v>7945</v>
          </cell>
          <cell r="Y172">
            <v>20464</v>
          </cell>
          <cell r="Z172">
            <v>15.087773624412936</v>
          </cell>
          <cell r="AA172">
            <v>14538</v>
          </cell>
          <cell r="AB172">
            <v>129707</v>
          </cell>
          <cell r="AC172">
            <v>95.630856797387068</v>
          </cell>
          <cell r="AD172">
            <v>5926</v>
          </cell>
          <cell r="AE172">
            <v>4.3691432026129338</v>
          </cell>
          <cell r="AF172">
            <v>3640</v>
          </cell>
          <cell r="AG172">
            <v>189</v>
          </cell>
          <cell r="AH172">
            <v>364</v>
          </cell>
          <cell r="AI172">
            <v>103</v>
          </cell>
        </row>
        <row r="173">
          <cell r="A173" t="str">
            <v>KOR</v>
          </cell>
          <cell r="B173" t="str">
            <v>MODULE</v>
          </cell>
          <cell r="C173" t="str">
            <v>STN</v>
          </cell>
          <cell r="D173" t="str">
            <v>HT 12557R-DY-01</v>
          </cell>
          <cell r="E173" t="str">
            <v>012131808</v>
          </cell>
          <cell r="F173">
            <v>9863</v>
          </cell>
          <cell r="G173">
            <v>8080</v>
          </cell>
          <cell r="H173">
            <v>79693</v>
          </cell>
          <cell r="I173">
            <v>17082</v>
          </cell>
          <cell r="J173">
            <v>1168</v>
          </cell>
          <cell r="K173">
            <v>6469</v>
          </cell>
          <cell r="L173">
            <v>1916</v>
          </cell>
          <cell r="M173">
            <v>26635</v>
          </cell>
          <cell r="N173">
            <v>1732</v>
          </cell>
          <cell r="O173">
            <v>118</v>
          </cell>
          <cell r="P173">
            <v>656</v>
          </cell>
          <cell r="Q173">
            <v>194</v>
          </cell>
          <cell r="R173">
            <v>2700</v>
          </cell>
          <cell r="S173">
            <v>53058</v>
          </cell>
          <cell r="T173">
            <v>66.577993048322938</v>
          </cell>
          <cell r="U173">
            <v>1513</v>
          </cell>
          <cell r="V173">
            <v>736</v>
          </cell>
          <cell r="W173">
            <v>2420</v>
          </cell>
          <cell r="X173">
            <v>4669</v>
          </cell>
          <cell r="Y173">
            <v>48389</v>
          </cell>
          <cell r="Z173">
            <v>60.719260160867329</v>
          </cell>
          <cell r="AA173">
            <v>8542</v>
          </cell>
          <cell r="AB173">
            <v>39846</v>
          </cell>
          <cell r="AC173">
            <v>49.999372592323041</v>
          </cell>
          <cell r="AD173">
            <v>39847</v>
          </cell>
          <cell r="AE173">
            <v>50.000627407676959</v>
          </cell>
          <cell r="AF173">
            <v>17082082</v>
          </cell>
          <cell r="AG173">
            <v>1167729</v>
          </cell>
          <cell r="AH173">
            <v>6469229</v>
          </cell>
          <cell r="AI173">
            <v>1916313</v>
          </cell>
        </row>
        <row r="174">
          <cell r="A174" t="str">
            <v>KOR</v>
          </cell>
          <cell r="B174" t="str">
            <v>MODULE</v>
          </cell>
          <cell r="C174" t="str">
            <v>STN</v>
          </cell>
          <cell r="D174" t="str">
            <v>HT 90501R-EB</v>
          </cell>
          <cell r="E174" t="str">
            <v>012131815</v>
          </cell>
          <cell r="F174">
            <v>21100</v>
          </cell>
          <cell r="G174">
            <v>6983.0805687203792</v>
          </cell>
          <cell r="H174">
            <v>147343</v>
          </cell>
          <cell r="I174">
            <v>104506</v>
          </cell>
          <cell r="J174">
            <v>291</v>
          </cell>
          <cell r="K174">
            <v>1248</v>
          </cell>
          <cell r="L174">
            <v>129</v>
          </cell>
          <cell r="M174">
            <v>106174</v>
          </cell>
          <cell r="N174">
            <v>4953</v>
          </cell>
          <cell r="O174">
            <v>14</v>
          </cell>
          <cell r="P174">
            <v>59</v>
          </cell>
          <cell r="Q174">
            <v>6</v>
          </cell>
          <cell r="R174">
            <v>5032</v>
          </cell>
          <cell r="S174">
            <v>41169</v>
          </cell>
          <cell r="T174">
            <v>27.940926952756495</v>
          </cell>
          <cell r="U174">
            <v>2797</v>
          </cell>
          <cell r="V174">
            <v>1360</v>
          </cell>
          <cell r="W174">
            <v>4474</v>
          </cell>
          <cell r="X174">
            <v>8631</v>
          </cell>
          <cell r="Y174">
            <v>32538</v>
          </cell>
          <cell r="Z174">
            <v>22.083166489076508</v>
          </cell>
          <cell r="AA174">
            <v>15794</v>
          </cell>
          <cell r="AB174">
            <v>130599</v>
          </cell>
          <cell r="AC174">
            <v>88.636039716851158</v>
          </cell>
          <cell r="AD174">
            <v>16744</v>
          </cell>
          <cell r="AE174">
            <v>11.363960283148842</v>
          </cell>
          <cell r="AF174">
            <v>1770000000</v>
          </cell>
          <cell r="AG174">
            <v>4926336</v>
          </cell>
          <cell r="AH174">
            <v>21140807</v>
          </cell>
          <cell r="AI174">
            <v>2179577</v>
          </cell>
        </row>
        <row r="175">
          <cell r="A175" t="str">
            <v>KOR</v>
          </cell>
          <cell r="B175" t="str">
            <v>MODULE</v>
          </cell>
          <cell r="C175" t="str">
            <v>STN</v>
          </cell>
          <cell r="D175" t="str">
            <v>HT 12575R-DYO</v>
          </cell>
          <cell r="E175" t="str">
            <v>012131817</v>
          </cell>
          <cell r="F175">
            <v>2179</v>
          </cell>
          <cell r="G175">
            <v>8052</v>
          </cell>
          <cell r="H175">
            <v>17545</v>
          </cell>
          <cell r="I175">
            <v>12811</v>
          </cell>
          <cell r="J175">
            <v>0</v>
          </cell>
          <cell r="K175">
            <v>0</v>
          </cell>
          <cell r="L175">
            <v>1</v>
          </cell>
          <cell r="M175">
            <v>12812</v>
          </cell>
          <cell r="N175">
            <v>5879</v>
          </cell>
          <cell r="O175">
            <v>0</v>
          </cell>
          <cell r="P175">
            <v>0</v>
          </cell>
          <cell r="Q175">
            <v>0</v>
          </cell>
          <cell r="R175">
            <v>5879</v>
          </cell>
          <cell r="S175">
            <v>4733</v>
          </cell>
          <cell r="T175">
            <v>26.976346537475067</v>
          </cell>
          <cell r="U175">
            <v>333</v>
          </cell>
          <cell r="V175">
            <v>162</v>
          </cell>
          <cell r="W175">
            <v>533</v>
          </cell>
          <cell r="X175">
            <v>1028</v>
          </cell>
          <cell r="Y175">
            <v>3705</v>
          </cell>
          <cell r="Z175">
            <v>21.117127386719865</v>
          </cell>
          <cell r="AA175">
            <v>1881</v>
          </cell>
          <cell r="AB175">
            <v>15721</v>
          </cell>
          <cell r="AC175">
            <v>89.603875748076376</v>
          </cell>
          <cell r="AD175">
            <v>1824</v>
          </cell>
          <cell r="AE175">
            <v>10.396124251923625</v>
          </cell>
          <cell r="AF175">
            <v>11304657</v>
          </cell>
          <cell r="AG175">
            <v>0</v>
          </cell>
          <cell r="AH175">
            <v>262</v>
          </cell>
          <cell r="AI175">
            <v>207</v>
          </cell>
        </row>
        <row r="176">
          <cell r="A176" t="str">
            <v>KOR</v>
          </cell>
          <cell r="B176" t="str">
            <v>MODULE</v>
          </cell>
          <cell r="C176" t="str">
            <v>STN</v>
          </cell>
          <cell r="D176" t="str">
            <v>HF 11509R-EBO</v>
          </cell>
          <cell r="E176" t="str">
            <v>012131819</v>
          </cell>
          <cell r="F176">
            <v>36248</v>
          </cell>
          <cell r="G176">
            <v>27750</v>
          </cell>
          <cell r="H176">
            <v>1005869</v>
          </cell>
          <cell r="I176">
            <v>677419</v>
          </cell>
          <cell r="J176">
            <v>12916</v>
          </cell>
          <cell r="K176">
            <v>100297</v>
          </cell>
          <cell r="L176">
            <v>6977</v>
          </cell>
          <cell r="M176">
            <v>797609</v>
          </cell>
          <cell r="N176">
            <v>18688</v>
          </cell>
          <cell r="O176">
            <v>356</v>
          </cell>
          <cell r="P176">
            <v>2767</v>
          </cell>
          <cell r="Q176">
            <v>192</v>
          </cell>
          <cell r="R176">
            <v>22003</v>
          </cell>
          <cell r="S176">
            <v>208260</v>
          </cell>
          <cell r="T176">
            <v>20.704485375332176</v>
          </cell>
          <cell r="U176">
            <v>19095</v>
          </cell>
          <cell r="V176">
            <v>9284</v>
          </cell>
          <cell r="W176">
            <v>30542</v>
          </cell>
          <cell r="X176">
            <v>58921</v>
          </cell>
          <cell r="Y176">
            <v>149339</v>
          </cell>
          <cell r="Z176">
            <v>14.846764340088022</v>
          </cell>
          <cell r="AA176">
            <v>107819</v>
          </cell>
          <cell r="AB176">
            <v>964349</v>
          </cell>
          <cell r="AC176">
            <v>95.872225906156757</v>
          </cell>
          <cell r="AD176">
            <v>41520</v>
          </cell>
          <cell r="AE176">
            <v>4.1277740938432341</v>
          </cell>
          <cell r="AF176">
            <v>553299798</v>
          </cell>
          <cell r="AG176">
            <v>10549750</v>
          </cell>
          <cell r="AH176">
            <v>81920416</v>
          </cell>
          <cell r="AI176">
            <v>5697874</v>
          </cell>
        </row>
        <row r="177">
          <cell r="A177" t="str">
            <v>KOR</v>
          </cell>
          <cell r="B177" t="str">
            <v>MODULE</v>
          </cell>
          <cell r="C177" t="str">
            <v>STN</v>
          </cell>
          <cell r="D177" t="str">
            <v>HF 11509R-EBO-01</v>
          </cell>
          <cell r="E177" t="str">
            <v>012131829</v>
          </cell>
          <cell r="F177">
            <v>16673</v>
          </cell>
          <cell r="G177">
            <v>27456</v>
          </cell>
          <cell r="H177">
            <v>457780</v>
          </cell>
          <cell r="I177">
            <v>280466</v>
          </cell>
          <cell r="J177">
            <v>0</v>
          </cell>
          <cell r="K177">
            <v>26200</v>
          </cell>
          <cell r="L177">
            <v>0</v>
          </cell>
          <cell r="M177">
            <v>306666</v>
          </cell>
          <cell r="N177">
            <v>16822</v>
          </cell>
          <cell r="O177">
            <v>0</v>
          </cell>
          <cell r="P177">
            <v>1571</v>
          </cell>
          <cell r="Q177">
            <v>0</v>
          </cell>
          <cell r="R177">
            <v>18393</v>
          </cell>
          <cell r="S177">
            <v>151114</v>
          </cell>
          <cell r="T177">
            <v>33.010179562235137</v>
          </cell>
          <cell r="U177">
            <v>8690</v>
          </cell>
          <cell r="V177">
            <v>4225</v>
          </cell>
          <cell r="W177">
            <v>13900</v>
          </cell>
          <cell r="X177">
            <v>26815</v>
          </cell>
          <cell r="Y177">
            <v>124299</v>
          </cell>
          <cell r="Z177">
            <v>27.152562366202105</v>
          </cell>
          <cell r="AA177">
            <v>49069</v>
          </cell>
          <cell r="AB177">
            <v>382550</v>
          </cell>
          <cell r="AC177">
            <v>83.566341910961597</v>
          </cell>
          <cell r="AD177">
            <v>75230</v>
          </cell>
          <cell r="AE177">
            <v>16.433658089038403</v>
          </cell>
          <cell r="AF177">
            <v>413592598</v>
          </cell>
          <cell r="AG177">
            <v>0</v>
          </cell>
          <cell r="AH177">
            <v>38635584</v>
          </cell>
          <cell r="AI177">
            <v>0</v>
          </cell>
        </row>
        <row r="178">
          <cell r="A178" t="str">
            <v>KOR</v>
          </cell>
          <cell r="B178" t="str">
            <v>MODULE</v>
          </cell>
          <cell r="C178" t="str">
            <v>STN</v>
          </cell>
          <cell r="D178" t="str">
            <v>HB 12612NG-S</v>
          </cell>
          <cell r="E178" t="str">
            <v>015131088</v>
          </cell>
          <cell r="F178">
            <v>700</v>
          </cell>
          <cell r="G178">
            <v>11020</v>
          </cell>
          <cell r="H178">
            <v>7714</v>
          </cell>
          <cell r="I178">
            <v>6567</v>
          </cell>
          <cell r="J178">
            <v>179</v>
          </cell>
          <cell r="K178">
            <v>663</v>
          </cell>
          <cell r="L178">
            <v>131</v>
          </cell>
          <cell r="M178">
            <v>7540</v>
          </cell>
          <cell r="N178">
            <v>9381</v>
          </cell>
          <cell r="O178">
            <v>256</v>
          </cell>
          <cell r="P178">
            <v>947</v>
          </cell>
          <cell r="Q178">
            <v>187</v>
          </cell>
          <cell r="R178">
            <v>10771</v>
          </cell>
          <cell r="S178">
            <v>174</v>
          </cell>
          <cell r="T178">
            <v>2.2556390977443606</v>
          </cell>
          <cell r="U178">
            <v>146</v>
          </cell>
          <cell r="V178">
            <v>71</v>
          </cell>
          <cell r="W178">
            <v>234</v>
          </cell>
          <cell r="X178">
            <v>451</v>
          </cell>
          <cell r="Y178">
            <v>-277</v>
          </cell>
          <cell r="Z178">
            <v>-3.5908737360642986</v>
          </cell>
          <cell r="AA178">
            <v>827</v>
          </cell>
          <cell r="AB178">
            <v>8818</v>
          </cell>
          <cell r="AC178">
            <v>114.31164117189525</v>
          </cell>
          <cell r="AD178">
            <v>-1104</v>
          </cell>
          <cell r="AE178">
            <v>-14.311641171895257</v>
          </cell>
          <cell r="AF178">
            <v>6566910</v>
          </cell>
          <cell r="AG178">
            <v>179304</v>
          </cell>
          <cell r="AH178">
            <v>663044</v>
          </cell>
          <cell r="AI178">
            <v>131128</v>
          </cell>
        </row>
        <row r="179">
          <cell r="A179" t="str">
            <v>KOR</v>
          </cell>
          <cell r="B179" t="str">
            <v>MODULE</v>
          </cell>
          <cell r="C179" t="str">
            <v>STN</v>
          </cell>
          <cell r="D179" t="str">
            <v xml:space="preserve">HB 16610VU-XF-01  </v>
          </cell>
          <cell r="E179" t="str">
            <v>015131160</v>
          </cell>
          <cell r="F179">
            <v>3534</v>
          </cell>
          <cell r="G179">
            <v>33500</v>
          </cell>
          <cell r="H179">
            <v>118389</v>
          </cell>
          <cell r="I179">
            <v>77391</v>
          </cell>
          <cell r="J179">
            <v>2425</v>
          </cell>
          <cell r="K179">
            <v>10176</v>
          </cell>
          <cell r="L179">
            <v>3980</v>
          </cell>
          <cell r="M179">
            <v>93972</v>
          </cell>
          <cell r="N179">
            <v>21899</v>
          </cell>
          <cell r="O179">
            <v>686</v>
          </cell>
          <cell r="P179">
            <v>2879</v>
          </cell>
          <cell r="Q179">
            <v>1126</v>
          </cell>
          <cell r="R179">
            <v>26590</v>
          </cell>
          <cell r="S179">
            <v>24417</v>
          </cell>
          <cell r="T179">
            <v>20.624382332818083</v>
          </cell>
          <cell r="U179">
            <v>2247</v>
          </cell>
          <cell r="V179">
            <v>1093</v>
          </cell>
          <cell r="W179">
            <v>3595</v>
          </cell>
          <cell r="X179">
            <v>6935</v>
          </cell>
          <cell r="Y179">
            <v>17482</v>
          </cell>
          <cell r="Z179">
            <v>14.766574597302116</v>
          </cell>
          <cell r="AA179">
            <v>12690</v>
          </cell>
          <cell r="AB179">
            <v>113597</v>
          </cell>
          <cell r="AC179">
            <v>95.952326651969358</v>
          </cell>
          <cell r="AD179">
            <v>4792</v>
          </cell>
          <cell r="AE179">
            <v>4.0476733480306448</v>
          </cell>
          <cell r="AF179">
            <v>75725126</v>
          </cell>
          <cell r="AG179">
            <v>2372747</v>
          </cell>
          <cell r="AH179">
            <v>9957121</v>
          </cell>
          <cell r="AI179">
            <v>3893820</v>
          </cell>
        </row>
        <row r="180">
          <cell r="A180" t="str">
            <v>KOR</v>
          </cell>
          <cell r="B180" t="str">
            <v>MODULE</v>
          </cell>
          <cell r="C180" t="str">
            <v>STN</v>
          </cell>
          <cell r="D180" t="str">
            <v xml:space="preserve">HP 11508R-TO-01  </v>
          </cell>
          <cell r="E180" t="str">
            <v>018132059</v>
          </cell>
          <cell r="F180">
            <v>7363</v>
          </cell>
          <cell r="G180">
            <v>5650</v>
          </cell>
          <cell r="H180">
            <v>41601</v>
          </cell>
          <cell r="I180">
            <v>28764</v>
          </cell>
          <cell r="J180">
            <v>0</v>
          </cell>
          <cell r="K180">
            <v>4100</v>
          </cell>
          <cell r="L180">
            <v>1</v>
          </cell>
          <cell r="M180">
            <v>32865</v>
          </cell>
          <cell r="N180">
            <v>3907</v>
          </cell>
          <cell r="O180">
            <v>0</v>
          </cell>
          <cell r="P180">
            <v>557</v>
          </cell>
          <cell r="Q180">
            <v>0</v>
          </cell>
          <cell r="R180">
            <v>4464</v>
          </cell>
          <cell r="S180">
            <v>8736</v>
          </cell>
          <cell r="T180">
            <v>20.999495204442201</v>
          </cell>
          <cell r="U180">
            <v>790</v>
          </cell>
          <cell r="V180">
            <v>384</v>
          </cell>
          <cell r="W180">
            <v>1263</v>
          </cell>
          <cell r="X180">
            <v>2437</v>
          </cell>
          <cell r="Y180">
            <v>6299</v>
          </cell>
          <cell r="Z180">
            <v>15.141462945602269</v>
          </cell>
          <cell r="AA180">
            <v>4459</v>
          </cell>
          <cell r="AB180">
            <v>39761</v>
          </cell>
          <cell r="AC180">
            <v>95.577029398331774</v>
          </cell>
          <cell r="AD180">
            <v>1840</v>
          </cell>
          <cell r="AE180">
            <v>4.4229706016682284</v>
          </cell>
          <cell r="AF180">
            <v>6750662</v>
          </cell>
          <cell r="AG180">
            <v>75</v>
          </cell>
          <cell r="AH180">
            <v>962126</v>
          </cell>
          <cell r="AI180">
            <v>185</v>
          </cell>
        </row>
        <row r="181">
          <cell r="A181" t="str">
            <v>KOR</v>
          </cell>
          <cell r="B181" t="str">
            <v>MODULE</v>
          </cell>
          <cell r="C181" t="str">
            <v>STN</v>
          </cell>
          <cell r="D181" t="str">
            <v xml:space="preserve">HP 12306R-DYO    </v>
          </cell>
          <cell r="E181" t="str">
            <v>018132067</v>
          </cell>
          <cell r="F181">
            <v>92000</v>
          </cell>
          <cell r="G181">
            <v>4655</v>
          </cell>
          <cell r="H181">
            <v>428296</v>
          </cell>
          <cell r="I181">
            <v>277276</v>
          </cell>
          <cell r="J181">
            <v>17448</v>
          </cell>
          <cell r="K181">
            <v>54967</v>
          </cell>
          <cell r="L181">
            <v>14284</v>
          </cell>
          <cell r="M181">
            <v>363975</v>
          </cell>
          <cell r="N181">
            <v>3014</v>
          </cell>
          <cell r="O181">
            <v>190</v>
          </cell>
          <cell r="P181">
            <v>597</v>
          </cell>
          <cell r="Q181">
            <v>155</v>
          </cell>
          <cell r="R181">
            <v>3956</v>
          </cell>
          <cell r="S181">
            <v>64321</v>
          </cell>
          <cell r="T181">
            <v>15.017884827315688</v>
          </cell>
          <cell r="U181">
            <v>8131</v>
          </cell>
          <cell r="V181">
            <v>3953</v>
          </cell>
          <cell r="W181">
            <v>13005</v>
          </cell>
          <cell r="X181">
            <v>25089</v>
          </cell>
          <cell r="Y181">
            <v>39232</v>
          </cell>
          <cell r="Z181">
            <v>9.1600201729644919</v>
          </cell>
          <cell r="AA181">
            <v>45909</v>
          </cell>
          <cell r="AB181">
            <v>434973</v>
          </cell>
          <cell r="AC181">
            <v>101.55896856379701</v>
          </cell>
          <cell r="AD181">
            <v>-6677</v>
          </cell>
          <cell r="AE181">
            <v>-1.5589685637970003</v>
          </cell>
          <cell r="AF181">
            <v>3067</v>
          </cell>
          <cell r="AG181">
            <v>193</v>
          </cell>
          <cell r="AH181">
            <v>608</v>
          </cell>
          <cell r="AI181">
            <v>158</v>
          </cell>
        </row>
        <row r="182">
          <cell r="A182" t="str">
            <v>KOR</v>
          </cell>
          <cell r="B182" t="str">
            <v>MODULE</v>
          </cell>
          <cell r="C182" t="str">
            <v>STN</v>
          </cell>
          <cell r="D182" t="str">
            <v>HP 12307R-DO</v>
          </cell>
          <cell r="E182" t="str">
            <v>018132077</v>
          </cell>
          <cell r="F182">
            <v>215975</v>
          </cell>
          <cell r="G182">
            <v>4660</v>
          </cell>
          <cell r="H182">
            <v>1006444</v>
          </cell>
          <cell r="I182">
            <v>523640</v>
          </cell>
          <cell r="J182">
            <v>40532</v>
          </cell>
          <cell r="K182">
            <v>201380</v>
          </cell>
          <cell r="L182">
            <v>14680</v>
          </cell>
          <cell r="M182">
            <v>780232</v>
          </cell>
          <cell r="N182">
            <v>2425</v>
          </cell>
          <cell r="O182">
            <v>188</v>
          </cell>
          <cell r="P182">
            <v>932</v>
          </cell>
          <cell r="Q182">
            <v>68</v>
          </cell>
          <cell r="R182">
            <v>3613</v>
          </cell>
          <cell r="S182">
            <v>226212</v>
          </cell>
          <cell r="T182">
            <v>22.476362321202174</v>
          </cell>
          <cell r="U182">
            <v>19106</v>
          </cell>
          <cell r="V182">
            <v>9289</v>
          </cell>
          <cell r="W182">
            <v>30559</v>
          </cell>
          <cell r="X182">
            <v>58954</v>
          </cell>
          <cell r="Y182">
            <v>167258</v>
          </cell>
          <cell r="Z182">
            <v>16.618709038952986</v>
          </cell>
          <cell r="AA182">
            <v>107880</v>
          </cell>
          <cell r="AB182">
            <v>947066</v>
          </cell>
          <cell r="AC182">
            <v>94.100218193958128</v>
          </cell>
          <cell r="AD182">
            <v>59378</v>
          </cell>
          <cell r="AE182">
            <v>5.8997818060418661</v>
          </cell>
          <cell r="AF182">
            <v>501849929</v>
          </cell>
          <cell r="AG182">
            <v>38844921</v>
          </cell>
          <cell r="AH182">
            <v>193000201</v>
          </cell>
          <cell r="AI182">
            <v>14069551</v>
          </cell>
        </row>
        <row r="183">
          <cell r="A183" t="str">
            <v>KOR</v>
          </cell>
          <cell r="B183" t="str">
            <v>MODULE</v>
          </cell>
          <cell r="C183" t="str">
            <v>STN</v>
          </cell>
          <cell r="D183" t="str">
            <v xml:space="preserve">HF 12553R-T-C0   </v>
          </cell>
          <cell r="E183" t="str">
            <v>032131009</v>
          </cell>
          <cell r="F183">
            <v>5980</v>
          </cell>
          <cell r="G183">
            <v>10750</v>
          </cell>
          <cell r="H183">
            <v>64285</v>
          </cell>
          <cell r="I183">
            <v>47168</v>
          </cell>
          <cell r="J183">
            <v>679</v>
          </cell>
          <cell r="K183">
            <v>3680</v>
          </cell>
          <cell r="L183">
            <v>1243</v>
          </cell>
          <cell r="M183">
            <v>52770</v>
          </cell>
          <cell r="N183">
            <v>7888</v>
          </cell>
          <cell r="O183">
            <v>114</v>
          </cell>
          <cell r="P183">
            <v>615</v>
          </cell>
          <cell r="Q183">
            <v>208</v>
          </cell>
          <cell r="R183">
            <v>8825</v>
          </cell>
          <cell r="S183">
            <v>11515</v>
          </cell>
          <cell r="T183">
            <v>17.912421249124989</v>
          </cell>
          <cell r="U183">
            <v>1220</v>
          </cell>
          <cell r="V183">
            <v>593</v>
          </cell>
          <cell r="W183">
            <v>1952</v>
          </cell>
          <cell r="X183">
            <v>3765</v>
          </cell>
          <cell r="Y183">
            <v>7750</v>
          </cell>
          <cell r="Z183">
            <v>12.055689507661196</v>
          </cell>
          <cell r="AA183">
            <v>6891</v>
          </cell>
          <cell r="AB183">
            <v>63426</v>
          </cell>
          <cell r="AC183">
            <v>98.663762930699221</v>
          </cell>
          <cell r="AD183">
            <v>859</v>
          </cell>
          <cell r="AE183">
            <v>1.3362370693007699</v>
          </cell>
          <cell r="AF183">
            <v>49087097</v>
          </cell>
          <cell r="AG183">
            <v>706881</v>
          </cell>
          <cell r="AH183">
            <v>3829911</v>
          </cell>
          <cell r="AI183">
            <v>1293132</v>
          </cell>
        </row>
        <row r="184">
          <cell r="A184" t="str">
            <v>KOR</v>
          </cell>
          <cell r="B184" t="str">
            <v>MODULE</v>
          </cell>
          <cell r="C184" t="str">
            <v>STN</v>
          </cell>
          <cell r="D184" t="str">
            <v>HT 24620F-EBO-C0</v>
          </cell>
          <cell r="E184" t="str">
            <v>032131011</v>
          </cell>
          <cell r="F184">
            <v>2526</v>
          </cell>
          <cell r="G184">
            <v>34450</v>
          </cell>
          <cell r="H184">
            <v>87021</v>
          </cell>
          <cell r="I184">
            <v>55664</v>
          </cell>
          <cell r="J184">
            <v>1698</v>
          </cell>
          <cell r="K184">
            <v>7249</v>
          </cell>
          <cell r="L184">
            <v>3106</v>
          </cell>
          <cell r="M184">
            <v>67717</v>
          </cell>
          <cell r="N184">
            <v>22036</v>
          </cell>
          <cell r="O184">
            <v>672</v>
          </cell>
          <cell r="P184">
            <v>2870</v>
          </cell>
          <cell r="Q184">
            <v>1230</v>
          </cell>
          <cell r="R184">
            <v>26808</v>
          </cell>
          <cell r="S184">
            <v>19304</v>
          </cell>
          <cell r="T184">
            <v>22.183151193390103</v>
          </cell>
          <cell r="U184">
            <v>1652</v>
          </cell>
          <cell r="V184">
            <v>803</v>
          </cell>
          <cell r="W184">
            <v>2642</v>
          </cell>
          <cell r="X184">
            <v>5097</v>
          </cell>
          <cell r="Y184">
            <v>14207</v>
          </cell>
          <cell r="Z184">
            <v>16.325944312292435</v>
          </cell>
          <cell r="AA184">
            <v>9328</v>
          </cell>
          <cell r="AB184">
            <v>82142</v>
          </cell>
          <cell r="AC184">
            <v>94.393307362590633</v>
          </cell>
          <cell r="AD184">
            <v>4879</v>
          </cell>
          <cell r="AE184">
            <v>5.6066926374093606</v>
          </cell>
          <cell r="AF184">
            <v>71662048</v>
          </cell>
          <cell r="AG184">
            <v>2186183</v>
          </cell>
          <cell r="AH184">
            <v>9332301</v>
          </cell>
          <cell r="AI184">
            <v>3999290</v>
          </cell>
        </row>
        <row r="185">
          <cell r="A185" t="str">
            <v>KOR</v>
          </cell>
          <cell r="B185" t="str">
            <v>MODULE</v>
          </cell>
          <cell r="C185" t="str">
            <v>STN</v>
          </cell>
          <cell r="D185" t="str">
            <v>HT 12560R-D-C0</v>
          </cell>
          <cell r="E185" t="str">
            <v>032131013</v>
          </cell>
          <cell r="F185">
            <v>152960</v>
          </cell>
          <cell r="G185">
            <v>6850</v>
          </cell>
          <cell r="H185">
            <v>1047776</v>
          </cell>
          <cell r="I185">
            <v>705258</v>
          </cell>
          <cell r="J185">
            <v>22690</v>
          </cell>
          <cell r="K185">
            <v>109521</v>
          </cell>
          <cell r="L185">
            <v>32696</v>
          </cell>
          <cell r="M185">
            <v>870165</v>
          </cell>
          <cell r="N185">
            <v>4611</v>
          </cell>
          <cell r="O185">
            <v>148</v>
          </cell>
          <cell r="P185">
            <v>716</v>
          </cell>
          <cell r="Q185">
            <v>214</v>
          </cell>
          <cell r="R185">
            <v>5689</v>
          </cell>
          <cell r="S185">
            <v>177611</v>
          </cell>
          <cell r="T185">
            <v>16.951237669120118</v>
          </cell>
          <cell r="U185">
            <v>19891</v>
          </cell>
          <cell r="V185">
            <v>9671</v>
          </cell>
          <cell r="W185">
            <v>31814</v>
          </cell>
          <cell r="X185">
            <v>61376</v>
          </cell>
          <cell r="Y185">
            <v>116235</v>
          </cell>
          <cell r="Z185">
            <v>11.093497083346058</v>
          </cell>
          <cell r="AA185">
            <v>112311</v>
          </cell>
          <cell r="AB185">
            <v>1043852</v>
          </cell>
          <cell r="AC185">
            <v>99.62549247167334</v>
          </cell>
          <cell r="AD185">
            <v>3924</v>
          </cell>
          <cell r="AE185">
            <v>0.37450752832666523</v>
          </cell>
          <cell r="AF185">
            <v>703541047</v>
          </cell>
          <cell r="AG185">
            <v>22634743</v>
          </cell>
          <cell r="AH185">
            <v>109254023</v>
          </cell>
          <cell r="AI185">
            <v>32617271</v>
          </cell>
        </row>
        <row r="186">
          <cell r="A186" t="str">
            <v>KOR</v>
          </cell>
          <cell r="E186" t="str">
            <v>EZ</v>
          </cell>
          <cell r="F186">
            <v>10</v>
          </cell>
          <cell r="G186">
            <v>139700</v>
          </cell>
          <cell r="H186">
            <v>1397</v>
          </cell>
          <cell r="I186">
            <v>0</v>
          </cell>
          <cell r="J186">
            <v>0</v>
          </cell>
          <cell r="K186">
            <v>0</v>
          </cell>
          <cell r="L186">
            <v>0</v>
          </cell>
          <cell r="M186">
            <v>0</v>
          </cell>
          <cell r="N186">
            <v>0</v>
          </cell>
          <cell r="O186">
            <v>0</v>
          </cell>
          <cell r="P186">
            <v>0</v>
          </cell>
          <cell r="Q186">
            <v>0</v>
          </cell>
          <cell r="R186">
            <v>0</v>
          </cell>
          <cell r="S186">
            <v>1397</v>
          </cell>
          <cell r="T186">
            <v>100</v>
          </cell>
          <cell r="U186">
            <v>27</v>
          </cell>
          <cell r="V186">
            <v>13</v>
          </cell>
          <cell r="W186">
            <v>42</v>
          </cell>
          <cell r="X186">
            <v>82</v>
          </cell>
          <cell r="Y186">
            <v>1315</v>
          </cell>
          <cell r="Z186">
            <v>94.130279169649242</v>
          </cell>
          <cell r="AA186">
            <v>150</v>
          </cell>
          <cell r="AB186">
            <v>232</v>
          </cell>
          <cell r="AC186">
            <v>16.607015032211883</v>
          </cell>
          <cell r="AD186">
            <v>1165</v>
          </cell>
          <cell r="AE186">
            <v>83.392984967788124</v>
          </cell>
          <cell r="AF186">
            <v>1</v>
          </cell>
        </row>
        <row r="187">
          <cell r="A187" t="str">
            <v>KOR</v>
          </cell>
          <cell r="D187" t="str">
            <v>LCD SPARE PART</v>
          </cell>
          <cell r="E187" t="str">
            <v>LCD-S/P</v>
          </cell>
          <cell r="F187">
            <v>0</v>
          </cell>
          <cell r="H187">
            <v>50784</v>
          </cell>
          <cell r="I187">
            <v>0</v>
          </cell>
          <cell r="J187">
            <v>0</v>
          </cell>
          <cell r="K187">
            <v>0</v>
          </cell>
          <cell r="L187">
            <v>0</v>
          </cell>
          <cell r="M187">
            <v>0</v>
          </cell>
          <cell r="R187">
            <v>0</v>
          </cell>
          <cell r="S187">
            <v>50784</v>
          </cell>
          <cell r="T187">
            <v>100</v>
          </cell>
          <cell r="U187">
            <v>964</v>
          </cell>
          <cell r="V187">
            <v>469</v>
          </cell>
          <cell r="W187">
            <v>1542</v>
          </cell>
          <cell r="X187">
            <v>2975</v>
          </cell>
          <cell r="Y187">
            <v>47809</v>
          </cell>
          <cell r="Z187">
            <v>94.141855702583484</v>
          </cell>
          <cell r="AA187">
            <v>5444</v>
          </cell>
          <cell r="AB187">
            <v>8419</v>
          </cell>
          <cell r="AC187">
            <v>16.578056080655323</v>
          </cell>
          <cell r="AD187">
            <v>42365</v>
          </cell>
          <cell r="AE187">
            <v>83.42194391934467</v>
          </cell>
          <cell r="AF187">
            <v>1</v>
          </cell>
        </row>
        <row r="188">
          <cell r="A188" t="str">
            <v>KOR</v>
          </cell>
          <cell r="E188" t="str">
            <v>TOOLING CHA</v>
          </cell>
          <cell r="F188">
            <v>0</v>
          </cell>
          <cell r="H188">
            <v>49220</v>
          </cell>
          <cell r="I188">
            <v>0</v>
          </cell>
          <cell r="J188">
            <v>0</v>
          </cell>
          <cell r="K188">
            <v>0</v>
          </cell>
          <cell r="L188">
            <v>0</v>
          </cell>
          <cell r="M188">
            <v>0</v>
          </cell>
          <cell r="R188">
            <v>0</v>
          </cell>
          <cell r="S188">
            <v>49220</v>
          </cell>
          <cell r="T188">
            <v>100</v>
          </cell>
          <cell r="U188">
            <v>934</v>
          </cell>
          <cell r="V188">
            <v>454</v>
          </cell>
          <cell r="W188">
            <v>1494</v>
          </cell>
          <cell r="X188">
            <v>2882</v>
          </cell>
          <cell r="Y188">
            <v>46338</v>
          </cell>
          <cell r="Z188">
            <v>94.144656643640801</v>
          </cell>
          <cell r="AA188">
            <v>5276</v>
          </cell>
          <cell r="AB188">
            <v>8158</v>
          </cell>
          <cell r="AC188">
            <v>16.574563185696871</v>
          </cell>
          <cell r="AD188">
            <v>41062</v>
          </cell>
          <cell r="AE188">
            <v>83.42543681430314</v>
          </cell>
          <cell r="AF188">
            <v>1</v>
          </cell>
        </row>
      </sheetData>
      <sheetData sheetId="3" refreshError="1"/>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리손익"/>
      <sheetName val="손익(11월)"/>
      <sheetName val="11월"/>
      <sheetName val="Sheet1"/>
    </sheetNames>
    <sheetDataSet>
      <sheetData sheetId="0" refreshError="1"/>
      <sheetData sheetId="1"/>
      <sheetData sheetId="2">
        <row r="4">
          <cell r="I4" t="str">
            <v>재료비</v>
          </cell>
          <cell r="J4" t="str">
            <v>노무비</v>
          </cell>
          <cell r="K4" t="str">
            <v>기타경비</v>
          </cell>
          <cell r="L4" t="str">
            <v>감가상각</v>
          </cell>
          <cell r="N4" t="str">
            <v>재료비</v>
          </cell>
          <cell r="O4" t="str">
            <v>노무비</v>
          </cell>
          <cell r="P4" t="str">
            <v>기타경비</v>
          </cell>
          <cell r="Q4" t="str">
            <v>감가상각</v>
          </cell>
          <cell r="T4" t="str">
            <v>%</v>
          </cell>
          <cell r="U4" t="str">
            <v>판매비</v>
          </cell>
          <cell r="V4" t="str">
            <v>일반관리비</v>
          </cell>
          <cell r="W4" t="str">
            <v>연구개발비</v>
          </cell>
          <cell r="Z4" t="str">
            <v>%</v>
          </cell>
          <cell r="AC4" t="str">
            <v>%</v>
          </cell>
          <cell r="AE4" t="str">
            <v>%</v>
          </cell>
          <cell r="AF4" t="str">
            <v>MAT</v>
          </cell>
          <cell r="AG4" t="str">
            <v>LAB</v>
          </cell>
          <cell r="AH4" t="str">
            <v>OTH</v>
          </cell>
          <cell r="AI4" t="str">
            <v>DEP</v>
          </cell>
        </row>
        <row r="5">
          <cell r="A5" t="str">
            <v>AMI</v>
          </cell>
          <cell r="B5" t="str">
            <v>PANEL</v>
          </cell>
          <cell r="C5" t="str">
            <v>TN</v>
          </cell>
          <cell r="D5" t="str">
            <v>BZ-0164P</v>
          </cell>
          <cell r="E5" t="str">
            <v>001031201</v>
          </cell>
          <cell r="F5">
            <v>15699</v>
          </cell>
          <cell r="G5">
            <v>1001</v>
          </cell>
          <cell r="H5">
            <v>15707</v>
          </cell>
          <cell r="I5">
            <v>6881</v>
          </cell>
          <cell r="J5">
            <v>1254</v>
          </cell>
          <cell r="K5">
            <v>4295</v>
          </cell>
          <cell r="L5">
            <v>1619</v>
          </cell>
          <cell r="M5">
            <v>14049</v>
          </cell>
          <cell r="N5">
            <v>438</v>
          </cell>
          <cell r="O5">
            <v>80</v>
          </cell>
          <cell r="P5">
            <v>274</v>
          </cell>
          <cell r="Q5">
            <v>103</v>
          </cell>
          <cell r="R5">
            <v>895</v>
          </cell>
          <cell r="S5">
            <v>1658</v>
          </cell>
          <cell r="T5">
            <v>10.555803145094544</v>
          </cell>
          <cell r="U5">
            <v>298</v>
          </cell>
          <cell r="V5">
            <v>145</v>
          </cell>
          <cell r="W5">
            <v>477</v>
          </cell>
          <cell r="X5">
            <v>920</v>
          </cell>
          <cell r="Y5">
            <v>738</v>
          </cell>
          <cell r="Z5">
            <v>4.6985420513147007</v>
          </cell>
          <cell r="AA5">
            <v>1684</v>
          </cell>
          <cell r="AB5">
            <v>16653</v>
          </cell>
          <cell r="AC5">
            <v>106.02279238556058</v>
          </cell>
          <cell r="AD5">
            <v>-946</v>
          </cell>
          <cell r="AE5">
            <v>-6.0227923855605781</v>
          </cell>
          <cell r="AF5">
            <v>8141543</v>
          </cell>
          <cell r="AG5">
            <v>1483630</v>
          </cell>
          <cell r="AH5">
            <v>5081054</v>
          </cell>
          <cell r="AI5">
            <v>1915451</v>
          </cell>
        </row>
        <row r="6">
          <cell r="A6" t="str">
            <v>AMI</v>
          </cell>
          <cell r="B6" t="str">
            <v>PANEL</v>
          </cell>
          <cell r="C6" t="str">
            <v>TN</v>
          </cell>
          <cell r="D6" t="str">
            <v>BW-314L</v>
          </cell>
          <cell r="E6" t="str">
            <v>001031223</v>
          </cell>
          <cell r="F6">
            <v>4032</v>
          </cell>
          <cell r="G6">
            <v>2356</v>
          </cell>
          <cell r="H6">
            <v>9500</v>
          </cell>
          <cell r="I6">
            <v>2215</v>
          </cell>
          <cell r="J6">
            <v>472</v>
          </cell>
          <cell r="K6">
            <v>1245</v>
          </cell>
          <cell r="L6">
            <v>570</v>
          </cell>
          <cell r="M6">
            <v>4502</v>
          </cell>
          <cell r="N6">
            <v>549</v>
          </cell>
          <cell r="O6">
            <v>117</v>
          </cell>
          <cell r="P6">
            <v>309</v>
          </cell>
          <cell r="Q6">
            <v>141</v>
          </cell>
          <cell r="R6">
            <v>1116</v>
          </cell>
          <cell r="S6">
            <v>4998</v>
          </cell>
          <cell r="T6">
            <v>52.610526315789471</v>
          </cell>
          <cell r="U6">
            <v>180</v>
          </cell>
          <cell r="V6">
            <v>88</v>
          </cell>
          <cell r="W6">
            <v>288</v>
          </cell>
          <cell r="X6">
            <v>556</v>
          </cell>
          <cell r="Y6">
            <v>4442</v>
          </cell>
          <cell r="Z6">
            <v>46.757894736842104</v>
          </cell>
          <cell r="AA6">
            <v>1018</v>
          </cell>
          <cell r="AB6">
            <v>6076</v>
          </cell>
          <cell r="AC6">
            <v>63.9578947368421</v>
          </cell>
          <cell r="AD6">
            <v>3424</v>
          </cell>
          <cell r="AE6">
            <v>36.042105263157893</v>
          </cell>
          <cell r="AF6">
            <v>1473152</v>
          </cell>
          <cell r="AG6">
            <v>313967</v>
          </cell>
          <cell r="AH6">
            <v>827977</v>
          </cell>
          <cell r="AI6">
            <v>379483</v>
          </cell>
        </row>
        <row r="7">
          <cell r="A7" t="str">
            <v>AMI</v>
          </cell>
          <cell r="B7" t="str">
            <v>PANEL</v>
          </cell>
          <cell r="C7" t="str">
            <v>TN</v>
          </cell>
          <cell r="D7" t="str">
            <v>VW-0329</v>
          </cell>
          <cell r="E7" t="str">
            <v>001031228</v>
          </cell>
          <cell r="F7">
            <v>5184</v>
          </cell>
          <cell r="G7">
            <v>1294</v>
          </cell>
          <cell r="H7">
            <v>6710</v>
          </cell>
          <cell r="I7">
            <v>3245</v>
          </cell>
          <cell r="J7">
            <v>548</v>
          </cell>
          <cell r="K7">
            <v>1923</v>
          </cell>
          <cell r="L7">
            <v>912</v>
          </cell>
          <cell r="M7">
            <v>6628</v>
          </cell>
          <cell r="N7">
            <v>626</v>
          </cell>
          <cell r="O7">
            <v>106</v>
          </cell>
          <cell r="P7">
            <v>371</v>
          </cell>
          <cell r="Q7">
            <v>176</v>
          </cell>
          <cell r="R7">
            <v>1279</v>
          </cell>
          <cell r="S7">
            <v>82</v>
          </cell>
          <cell r="T7">
            <v>1.2220566318926975</v>
          </cell>
          <cell r="U7">
            <v>127</v>
          </cell>
          <cell r="V7">
            <v>62</v>
          </cell>
          <cell r="W7">
            <v>204</v>
          </cell>
          <cell r="X7">
            <v>393</v>
          </cell>
          <cell r="Y7">
            <v>-311</v>
          </cell>
          <cell r="Z7">
            <v>-4.6348733233979136</v>
          </cell>
          <cell r="AA7">
            <v>719</v>
          </cell>
          <cell r="AB7">
            <v>7740</v>
          </cell>
          <cell r="AC7">
            <v>115.35022354694486</v>
          </cell>
          <cell r="AD7">
            <v>-1030</v>
          </cell>
          <cell r="AE7">
            <v>-15.350223546944857</v>
          </cell>
          <cell r="AF7">
            <v>2657293</v>
          </cell>
          <cell r="AG7">
            <v>449036</v>
          </cell>
          <cell r="AH7">
            <v>1575045</v>
          </cell>
          <cell r="AI7">
            <v>746301</v>
          </cell>
        </row>
        <row r="8">
          <cell r="A8" t="str">
            <v>AMI</v>
          </cell>
          <cell r="B8" t="str">
            <v>PANEL</v>
          </cell>
          <cell r="C8" t="str">
            <v>TN</v>
          </cell>
          <cell r="D8" t="str">
            <v>VW-0333H</v>
          </cell>
          <cell r="E8" t="str">
            <v>001031257</v>
          </cell>
          <cell r="F8">
            <v>1920</v>
          </cell>
          <cell r="G8">
            <v>1370</v>
          </cell>
          <cell r="H8">
            <v>2631</v>
          </cell>
          <cell r="I8">
            <v>1453</v>
          </cell>
          <cell r="J8">
            <v>188</v>
          </cell>
          <cell r="K8">
            <v>663</v>
          </cell>
          <cell r="L8">
            <v>317</v>
          </cell>
          <cell r="M8">
            <v>2621</v>
          </cell>
          <cell r="N8">
            <v>757</v>
          </cell>
          <cell r="O8">
            <v>98</v>
          </cell>
          <cell r="P8">
            <v>345</v>
          </cell>
          <cell r="Q8">
            <v>165</v>
          </cell>
          <cell r="R8">
            <v>1365</v>
          </cell>
          <cell r="S8">
            <v>10</v>
          </cell>
          <cell r="T8">
            <v>0.3800836183960471</v>
          </cell>
          <cell r="U8">
            <v>50</v>
          </cell>
          <cell r="V8">
            <v>24</v>
          </cell>
          <cell r="W8">
            <v>80</v>
          </cell>
          <cell r="X8">
            <v>154</v>
          </cell>
          <cell r="Y8">
            <v>-144</v>
          </cell>
          <cell r="Z8">
            <v>-5.4732041049030791</v>
          </cell>
          <cell r="AA8">
            <v>282</v>
          </cell>
          <cell r="AB8">
            <v>3057</v>
          </cell>
          <cell r="AC8">
            <v>116.19156214367162</v>
          </cell>
          <cell r="AD8">
            <v>-426</v>
          </cell>
          <cell r="AE8">
            <v>-16.191562143671607</v>
          </cell>
          <cell r="AF8">
            <v>6601344</v>
          </cell>
          <cell r="AG8">
            <v>855408</v>
          </cell>
          <cell r="AH8">
            <v>3012348</v>
          </cell>
          <cell r="AI8">
            <v>1440133</v>
          </cell>
        </row>
        <row r="9">
          <cell r="A9" t="str">
            <v>AMI</v>
          </cell>
          <cell r="B9" t="str">
            <v>PANEL</v>
          </cell>
          <cell r="C9" t="str">
            <v>TN</v>
          </cell>
          <cell r="D9" t="str">
            <v>VDO-0186PLH</v>
          </cell>
          <cell r="E9" t="str">
            <v>001031286</v>
          </cell>
          <cell r="F9">
            <v>1728</v>
          </cell>
          <cell r="G9">
            <v>1257</v>
          </cell>
          <cell r="H9">
            <v>2172</v>
          </cell>
          <cell r="I9">
            <v>1318</v>
          </cell>
          <cell r="J9">
            <v>147</v>
          </cell>
          <cell r="K9">
            <v>540</v>
          </cell>
          <cell r="L9">
            <v>263</v>
          </cell>
          <cell r="M9">
            <v>2268</v>
          </cell>
          <cell r="N9">
            <v>763</v>
          </cell>
          <cell r="O9">
            <v>85</v>
          </cell>
          <cell r="P9">
            <v>313</v>
          </cell>
          <cell r="Q9">
            <v>152</v>
          </cell>
          <cell r="R9">
            <v>1313</v>
          </cell>
          <cell r="S9">
            <v>-96</v>
          </cell>
          <cell r="T9">
            <v>-4.4198895027624303</v>
          </cell>
          <cell r="U9">
            <v>41</v>
          </cell>
          <cell r="V9">
            <v>20</v>
          </cell>
          <cell r="W9">
            <v>66</v>
          </cell>
          <cell r="X9">
            <v>127</v>
          </cell>
          <cell r="Y9">
            <v>-223</v>
          </cell>
          <cell r="Z9">
            <v>-10.267034990791897</v>
          </cell>
          <cell r="AA9">
            <v>233</v>
          </cell>
          <cell r="AB9">
            <v>2628</v>
          </cell>
          <cell r="AC9">
            <v>120.99447513812154</v>
          </cell>
          <cell r="AD9">
            <v>-456</v>
          </cell>
          <cell r="AE9">
            <v>-20.994475138121548</v>
          </cell>
          <cell r="AF9">
            <v>6918941</v>
          </cell>
          <cell r="AG9">
            <v>772634</v>
          </cell>
          <cell r="AH9">
            <v>2833793</v>
          </cell>
          <cell r="AI9">
            <v>1383242</v>
          </cell>
        </row>
        <row r="10">
          <cell r="A10" t="str">
            <v>AMI</v>
          </cell>
          <cell r="B10" t="str">
            <v>PANEL</v>
          </cell>
          <cell r="C10" t="str">
            <v>TN</v>
          </cell>
          <cell r="D10" t="str">
            <v>VW-0329H</v>
          </cell>
          <cell r="E10" t="str">
            <v>001031287</v>
          </cell>
          <cell r="F10">
            <v>1920</v>
          </cell>
          <cell r="G10">
            <v>1370</v>
          </cell>
          <cell r="H10">
            <v>2631</v>
          </cell>
          <cell r="I10">
            <v>1421</v>
          </cell>
          <cell r="J10">
            <v>193</v>
          </cell>
          <cell r="K10">
            <v>681</v>
          </cell>
          <cell r="L10">
            <v>327</v>
          </cell>
          <cell r="M10">
            <v>2622</v>
          </cell>
          <cell r="N10">
            <v>740</v>
          </cell>
          <cell r="O10">
            <v>101</v>
          </cell>
          <cell r="P10">
            <v>355</v>
          </cell>
          <cell r="Q10">
            <v>170</v>
          </cell>
          <cell r="R10">
            <v>1366</v>
          </cell>
          <cell r="S10">
            <v>9</v>
          </cell>
          <cell r="T10">
            <v>0.34207525655644244</v>
          </cell>
          <cell r="U10">
            <v>50</v>
          </cell>
          <cell r="V10">
            <v>24</v>
          </cell>
          <cell r="W10">
            <v>80</v>
          </cell>
          <cell r="X10">
            <v>154</v>
          </cell>
          <cell r="Y10">
            <v>-145</v>
          </cell>
          <cell r="Z10">
            <v>-5.5112124667426832</v>
          </cell>
          <cell r="AA10">
            <v>282</v>
          </cell>
          <cell r="AB10">
            <v>3058</v>
          </cell>
          <cell r="AC10">
            <v>116.22957050551122</v>
          </cell>
          <cell r="AD10">
            <v>-427</v>
          </cell>
          <cell r="AE10">
            <v>-16.229570505511212</v>
          </cell>
          <cell r="AF10">
            <v>6462410</v>
          </cell>
          <cell r="AG10">
            <v>878271</v>
          </cell>
          <cell r="AH10">
            <v>3098645</v>
          </cell>
          <cell r="AI10">
            <v>1483459</v>
          </cell>
        </row>
        <row r="11">
          <cell r="A11" t="str">
            <v>AMI</v>
          </cell>
          <cell r="B11" t="str">
            <v>PANEL</v>
          </cell>
          <cell r="C11" t="str">
            <v>TN</v>
          </cell>
          <cell r="D11" t="str">
            <v>VW-0335H</v>
          </cell>
          <cell r="E11" t="str">
            <v>001031289</v>
          </cell>
          <cell r="F11">
            <v>11520</v>
          </cell>
          <cell r="G11">
            <v>1254</v>
          </cell>
          <cell r="H11">
            <v>14446</v>
          </cell>
          <cell r="I11">
            <v>8318</v>
          </cell>
          <cell r="J11">
            <v>1072</v>
          </cell>
          <cell r="K11">
            <v>3732</v>
          </cell>
          <cell r="L11">
            <v>1832</v>
          </cell>
          <cell r="M11">
            <v>14954</v>
          </cell>
          <cell r="N11">
            <v>722</v>
          </cell>
          <cell r="O11">
            <v>93</v>
          </cell>
          <cell r="P11">
            <v>324</v>
          </cell>
          <cell r="Q11">
            <v>159</v>
          </cell>
          <cell r="R11">
            <v>1298</v>
          </cell>
          <cell r="S11">
            <v>-508</v>
          </cell>
          <cell r="T11">
            <v>-3.516544372144538</v>
          </cell>
          <cell r="U11">
            <v>274</v>
          </cell>
          <cell r="V11">
            <v>133</v>
          </cell>
          <cell r="W11">
            <v>439</v>
          </cell>
          <cell r="X11">
            <v>846</v>
          </cell>
          <cell r="Y11">
            <v>-1354</v>
          </cell>
          <cell r="Z11">
            <v>-9.3728367714246161</v>
          </cell>
          <cell r="AA11">
            <v>1548</v>
          </cell>
          <cell r="AB11">
            <v>17348</v>
          </cell>
          <cell r="AC11">
            <v>120.08860584244773</v>
          </cell>
          <cell r="AD11">
            <v>-2902</v>
          </cell>
          <cell r="AE11">
            <v>-20.088605842447738</v>
          </cell>
          <cell r="AF11">
            <v>8559479</v>
          </cell>
          <cell r="AG11">
            <v>1103005</v>
          </cell>
          <cell r="AH11">
            <v>3840448</v>
          </cell>
          <cell r="AI11">
            <v>1884713</v>
          </cell>
        </row>
        <row r="12">
          <cell r="A12" t="str">
            <v>AMI</v>
          </cell>
          <cell r="B12" t="str">
            <v>PANEL</v>
          </cell>
          <cell r="C12" t="str">
            <v>TN</v>
          </cell>
          <cell r="D12" t="str">
            <v>VDO-043300</v>
          </cell>
          <cell r="E12" t="str">
            <v>001031326</v>
          </cell>
          <cell r="F12">
            <v>3024</v>
          </cell>
          <cell r="G12">
            <v>4075</v>
          </cell>
          <cell r="H12">
            <v>12323</v>
          </cell>
          <cell r="I12">
            <v>7071</v>
          </cell>
          <cell r="J12">
            <v>1601</v>
          </cell>
          <cell r="K12">
            <v>3264</v>
          </cell>
          <cell r="L12">
            <v>1670</v>
          </cell>
          <cell r="M12">
            <v>13606</v>
          </cell>
          <cell r="N12">
            <v>2338</v>
          </cell>
          <cell r="O12">
            <v>529</v>
          </cell>
          <cell r="P12">
            <v>1079</v>
          </cell>
          <cell r="Q12">
            <v>552</v>
          </cell>
          <cell r="R12">
            <v>4498</v>
          </cell>
          <cell r="S12">
            <v>-1283</v>
          </cell>
          <cell r="T12">
            <v>-10.411425789174714</v>
          </cell>
          <cell r="U12">
            <v>234</v>
          </cell>
          <cell r="V12">
            <v>114</v>
          </cell>
          <cell r="W12">
            <v>374</v>
          </cell>
          <cell r="X12">
            <v>722</v>
          </cell>
          <cell r="Y12">
            <v>-2005</v>
          </cell>
          <cell r="Z12">
            <v>-16.270388704049338</v>
          </cell>
          <cell r="AA12">
            <v>1321</v>
          </cell>
          <cell r="AB12">
            <v>15649</v>
          </cell>
          <cell r="AC12">
            <v>126.99018096242798</v>
          </cell>
          <cell r="AD12">
            <v>-3326</v>
          </cell>
          <cell r="AE12">
            <v>-26.990180962427978</v>
          </cell>
          <cell r="AF12">
            <v>2160</v>
          </cell>
          <cell r="AG12">
            <v>489</v>
          </cell>
          <cell r="AH12">
            <v>997</v>
          </cell>
          <cell r="AI12">
            <v>510</v>
          </cell>
        </row>
        <row r="13">
          <cell r="A13" t="str">
            <v>AMI</v>
          </cell>
          <cell r="B13" t="str">
            <v>PANEL</v>
          </cell>
          <cell r="C13" t="str">
            <v>TN</v>
          </cell>
          <cell r="D13" t="str">
            <v>VDO-047000</v>
          </cell>
          <cell r="E13" t="str">
            <v>001031340</v>
          </cell>
          <cell r="F13">
            <v>10603</v>
          </cell>
          <cell r="G13">
            <v>1153</v>
          </cell>
          <cell r="H13">
            <v>12224</v>
          </cell>
          <cell r="I13">
            <v>4620</v>
          </cell>
          <cell r="J13">
            <v>765</v>
          </cell>
          <cell r="K13">
            <v>2626</v>
          </cell>
          <cell r="L13">
            <v>1286</v>
          </cell>
          <cell r="M13">
            <v>9297</v>
          </cell>
          <cell r="N13">
            <v>436</v>
          </cell>
          <cell r="O13">
            <v>72</v>
          </cell>
          <cell r="P13">
            <v>248</v>
          </cell>
          <cell r="Q13">
            <v>121</v>
          </cell>
          <cell r="R13">
            <v>877</v>
          </cell>
          <cell r="S13">
            <v>2927</v>
          </cell>
          <cell r="T13">
            <v>23.94469895287958</v>
          </cell>
          <cell r="U13">
            <v>232</v>
          </cell>
          <cell r="V13">
            <v>113</v>
          </cell>
          <cell r="W13">
            <v>371</v>
          </cell>
          <cell r="X13">
            <v>716</v>
          </cell>
          <cell r="Y13">
            <v>2211</v>
          </cell>
          <cell r="Z13">
            <v>18.087369109947645</v>
          </cell>
          <cell r="AA13">
            <v>1310</v>
          </cell>
          <cell r="AB13">
            <v>11323</v>
          </cell>
          <cell r="AC13">
            <v>92.629253926701566</v>
          </cell>
          <cell r="AD13">
            <v>901</v>
          </cell>
          <cell r="AE13">
            <v>7.3707460732984291</v>
          </cell>
          <cell r="AF13">
            <v>4619348</v>
          </cell>
          <cell r="AG13">
            <v>764801</v>
          </cell>
          <cell r="AH13">
            <v>2625794</v>
          </cell>
          <cell r="AI13">
            <v>1286409</v>
          </cell>
        </row>
        <row r="14">
          <cell r="A14" t="str">
            <v>AMI</v>
          </cell>
          <cell r="B14" t="str">
            <v>PANEL</v>
          </cell>
          <cell r="C14" t="str">
            <v>TN</v>
          </cell>
          <cell r="D14" t="str">
            <v>VDO-047200</v>
          </cell>
          <cell r="E14" t="str">
            <v>001031341</v>
          </cell>
          <cell r="F14">
            <v>11085</v>
          </cell>
          <cell r="G14">
            <v>1104</v>
          </cell>
          <cell r="H14">
            <v>12243</v>
          </cell>
          <cell r="I14">
            <v>4862</v>
          </cell>
          <cell r="J14">
            <v>786</v>
          </cell>
          <cell r="K14">
            <v>2656</v>
          </cell>
          <cell r="L14">
            <v>1282</v>
          </cell>
          <cell r="M14">
            <v>9586</v>
          </cell>
          <cell r="N14">
            <v>439</v>
          </cell>
          <cell r="O14">
            <v>71</v>
          </cell>
          <cell r="P14">
            <v>240</v>
          </cell>
          <cell r="Q14">
            <v>116</v>
          </cell>
          <cell r="R14">
            <v>866</v>
          </cell>
          <cell r="S14">
            <v>2657</v>
          </cell>
          <cell r="T14">
            <v>21.702197173895289</v>
          </cell>
          <cell r="U14">
            <v>232</v>
          </cell>
          <cell r="V14">
            <v>113</v>
          </cell>
          <cell r="W14">
            <v>372</v>
          </cell>
          <cell r="X14">
            <v>717</v>
          </cell>
          <cell r="Y14">
            <v>1940</v>
          </cell>
          <cell r="Z14">
            <v>15.84578943069509</v>
          </cell>
          <cell r="AA14">
            <v>1312</v>
          </cell>
          <cell r="AB14">
            <v>11615</v>
          </cell>
          <cell r="AC14">
            <v>94.870538266764683</v>
          </cell>
          <cell r="AD14">
            <v>628</v>
          </cell>
          <cell r="AE14">
            <v>5.1294617332353178</v>
          </cell>
          <cell r="AF14">
            <v>4875317</v>
          </cell>
          <cell r="AG14">
            <v>787738</v>
          </cell>
          <cell r="AH14">
            <v>2663518</v>
          </cell>
          <cell r="AI14">
            <v>1285173</v>
          </cell>
        </row>
        <row r="15">
          <cell r="A15" t="str">
            <v>AMI</v>
          </cell>
          <cell r="B15" t="str">
            <v>PANEL</v>
          </cell>
          <cell r="C15" t="str">
            <v>TN</v>
          </cell>
          <cell r="D15" t="str">
            <v>VDO-0074A0</v>
          </cell>
          <cell r="E15" t="str">
            <v>001031423</v>
          </cell>
          <cell r="F15">
            <v>29192</v>
          </cell>
          <cell r="G15">
            <v>1385</v>
          </cell>
          <cell r="H15">
            <v>40428</v>
          </cell>
          <cell r="I15">
            <v>21885</v>
          </cell>
          <cell r="J15">
            <v>2889</v>
          </cell>
          <cell r="K15">
            <v>10882</v>
          </cell>
          <cell r="L15">
            <v>4822</v>
          </cell>
          <cell r="M15">
            <v>40478</v>
          </cell>
          <cell r="N15">
            <v>750</v>
          </cell>
          <cell r="O15">
            <v>99</v>
          </cell>
          <cell r="P15">
            <v>373</v>
          </cell>
          <cell r="Q15">
            <v>165</v>
          </cell>
          <cell r="R15">
            <v>1387</v>
          </cell>
          <cell r="S15">
            <v>-50</v>
          </cell>
          <cell r="T15">
            <v>-0.12367665974077373</v>
          </cell>
          <cell r="U15">
            <v>767</v>
          </cell>
          <cell r="V15">
            <v>373</v>
          </cell>
          <cell r="W15">
            <v>1228</v>
          </cell>
          <cell r="X15">
            <v>2368</v>
          </cell>
          <cell r="Y15">
            <v>-2418</v>
          </cell>
          <cell r="Z15">
            <v>-5.9810032650638174</v>
          </cell>
          <cell r="AA15">
            <v>4333</v>
          </cell>
          <cell r="AB15">
            <v>47179</v>
          </cell>
          <cell r="AC15">
            <v>116.69882259819926</v>
          </cell>
          <cell r="AD15">
            <v>-6751</v>
          </cell>
          <cell r="AE15">
            <v>-16.698822598199268</v>
          </cell>
          <cell r="AF15">
            <v>67612178</v>
          </cell>
          <cell r="AG15">
            <v>8926121</v>
          </cell>
          <cell r="AH15">
            <v>33620244</v>
          </cell>
          <cell r="AI15">
            <v>14895997</v>
          </cell>
        </row>
        <row r="16">
          <cell r="A16" t="str">
            <v>AMI</v>
          </cell>
          <cell r="B16" t="str">
            <v>PANEL</v>
          </cell>
          <cell r="C16" t="str">
            <v>TN</v>
          </cell>
          <cell r="D16" t="str">
            <v>VDO-0079A0</v>
          </cell>
          <cell r="E16" t="str">
            <v>001031424</v>
          </cell>
          <cell r="F16">
            <v>29192</v>
          </cell>
          <cell r="G16">
            <v>1383</v>
          </cell>
          <cell r="H16">
            <v>40363</v>
          </cell>
          <cell r="I16">
            <v>21111</v>
          </cell>
          <cell r="J16">
            <v>2865</v>
          </cell>
          <cell r="K16">
            <v>10976</v>
          </cell>
          <cell r="L16">
            <v>4812</v>
          </cell>
          <cell r="M16">
            <v>39764</v>
          </cell>
          <cell r="N16">
            <v>723</v>
          </cell>
          <cell r="O16">
            <v>98</v>
          </cell>
          <cell r="P16">
            <v>376</v>
          </cell>
          <cell r="Q16">
            <v>165</v>
          </cell>
          <cell r="R16">
            <v>1362</v>
          </cell>
          <cell r="S16">
            <v>599</v>
          </cell>
          <cell r="T16">
            <v>1.4840324059163095</v>
          </cell>
          <cell r="U16">
            <v>766</v>
          </cell>
          <cell r="V16">
            <v>373</v>
          </cell>
          <cell r="W16">
            <v>1226</v>
          </cell>
          <cell r="X16">
            <v>2365</v>
          </cell>
          <cell r="Y16">
            <v>-1766</v>
          </cell>
          <cell r="Z16">
            <v>-4.3752942050888191</v>
          </cell>
          <cell r="AA16">
            <v>4326</v>
          </cell>
          <cell r="AB16">
            <v>46455</v>
          </cell>
          <cell r="AC16">
            <v>115.09303074598023</v>
          </cell>
          <cell r="AD16">
            <v>-6092</v>
          </cell>
          <cell r="AE16">
            <v>-15.093030745980229</v>
          </cell>
          <cell r="AF16">
            <v>69753247</v>
          </cell>
          <cell r="AG16">
            <v>9466735</v>
          </cell>
          <cell r="AH16">
            <v>36267573</v>
          </cell>
          <cell r="AI16">
            <v>15897282</v>
          </cell>
        </row>
        <row r="17">
          <cell r="A17" t="str">
            <v>AMI</v>
          </cell>
          <cell r="B17" t="str">
            <v>PANEL</v>
          </cell>
          <cell r="C17" t="str">
            <v>TN</v>
          </cell>
          <cell r="D17" t="str">
            <v>VDONA-001</v>
          </cell>
          <cell r="E17" t="str">
            <v>001031425</v>
          </cell>
          <cell r="F17">
            <v>9366</v>
          </cell>
          <cell r="G17">
            <v>1555</v>
          </cell>
          <cell r="H17">
            <v>14568</v>
          </cell>
          <cell r="I17">
            <v>14254</v>
          </cell>
          <cell r="J17">
            <v>3456</v>
          </cell>
          <cell r="K17">
            <v>8442</v>
          </cell>
          <cell r="L17">
            <v>2787</v>
          </cell>
          <cell r="M17">
            <v>28939</v>
          </cell>
          <cell r="N17">
            <v>1522</v>
          </cell>
          <cell r="O17">
            <v>369</v>
          </cell>
          <cell r="P17">
            <v>901</v>
          </cell>
          <cell r="Q17">
            <v>298</v>
          </cell>
          <cell r="R17">
            <v>3090</v>
          </cell>
          <cell r="S17">
            <v>-241</v>
          </cell>
          <cell r="T17">
            <v>-29.937888198757761</v>
          </cell>
          <cell r="U17">
            <v>277</v>
          </cell>
          <cell r="V17">
            <v>134</v>
          </cell>
          <cell r="W17">
            <v>442</v>
          </cell>
          <cell r="X17">
            <v>56</v>
          </cell>
          <cell r="Y17">
            <v>-297</v>
          </cell>
          <cell r="Z17">
            <v>-36.894409937888199</v>
          </cell>
          <cell r="AA17">
            <v>1562</v>
          </cell>
          <cell r="AB17">
            <v>1154</v>
          </cell>
          <cell r="AC17">
            <v>143.35403726708074</v>
          </cell>
          <cell r="AD17">
            <v>-349</v>
          </cell>
          <cell r="AE17">
            <v>-43.354037267080749</v>
          </cell>
          <cell r="AF17">
            <v>9874656</v>
          </cell>
          <cell r="AG17">
            <v>2394065</v>
          </cell>
          <cell r="AH17">
            <v>5848307</v>
          </cell>
          <cell r="AI17">
            <v>1931287</v>
          </cell>
        </row>
        <row r="18">
          <cell r="A18" t="str">
            <v>AMI</v>
          </cell>
          <cell r="B18" t="str">
            <v>PANEL</v>
          </cell>
          <cell r="C18" t="str">
            <v>TN</v>
          </cell>
          <cell r="D18" t="str">
            <v>SIM-002(M)</v>
          </cell>
          <cell r="E18" t="str">
            <v>001031436</v>
          </cell>
          <cell r="F18">
            <v>26260</v>
          </cell>
          <cell r="G18">
            <v>4341</v>
          </cell>
          <cell r="H18">
            <v>113986</v>
          </cell>
          <cell r="I18">
            <v>86246</v>
          </cell>
          <cell r="J18">
            <v>6951</v>
          </cell>
          <cell r="K18">
            <v>30254</v>
          </cell>
          <cell r="L18">
            <v>16259</v>
          </cell>
          <cell r="M18">
            <v>139710</v>
          </cell>
          <cell r="N18">
            <v>3284</v>
          </cell>
          <cell r="O18">
            <v>265</v>
          </cell>
          <cell r="P18">
            <v>1152</v>
          </cell>
          <cell r="Q18">
            <v>619</v>
          </cell>
          <cell r="R18">
            <v>5320</v>
          </cell>
          <cell r="S18">
            <v>-25724</v>
          </cell>
          <cell r="T18">
            <v>-22.567683750636043</v>
          </cell>
          <cell r="U18">
            <v>2164</v>
          </cell>
          <cell r="V18">
            <v>1052</v>
          </cell>
          <cell r="W18">
            <v>3461</v>
          </cell>
          <cell r="X18">
            <v>6677</v>
          </cell>
          <cell r="Y18">
            <v>-32401</v>
          </cell>
          <cell r="Z18">
            <v>-28.425420665695789</v>
          </cell>
          <cell r="AA18">
            <v>12218</v>
          </cell>
          <cell r="AB18">
            <v>158605</v>
          </cell>
          <cell r="AC18">
            <v>139.14428087659888</v>
          </cell>
          <cell r="AD18">
            <v>-44619</v>
          </cell>
          <cell r="AE18">
            <v>-39.144280876598877</v>
          </cell>
          <cell r="AF18">
            <v>86245344</v>
          </cell>
          <cell r="AG18">
            <v>6950546</v>
          </cell>
          <cell r="AH18">
            <v>30254061</v>
          </cell>
          <cell r="AI18">
            <v>16259567</v>
          </cell>
        </row>
        <row r="19">
          <cell r="A19" t="str">
            <v>AMI</v>
          </cell>
          <cell r="B19" t="str">
            <v>PANEL</v>
          </cell>
          <cell r="C19" t="str">
            <v>TN</v>
          </cell>
          <cell r="D19" t="str">
            <v>VDONA-001-01</v>
          </cell>
          <cell r="E19" t="str">
            <v>001031510</v>
          </cell>
          <cell r="F19">
            <v>5303</v>
          </cell>
          <cell r="G19">
            <v>1561</v>
          </cell>
          <cell r="H19">
            <v>8277</v>
          </cell>
          <cell r="I19">
            <v>4104</v>
          </cell>
          <cell r="J19">
            <v>182</v>
          </cell>
          <cell r="K19">
            <v>2857</v>
          </cell>
          <cell r="L19">
            <v>1182</v>
          </cell>
          <cell r="M19">
            <v>8325</v>
          </cell>
          <cell r="N19">
            <v>774</v>
          </cell>
          <cell r="O19">
            <v>34</v>
          </cell>
          <cell r="P19">
            <v>539</v>
          </cell>
          <cell r="Q19">
            <v>223</v>
          </cell>
          <cell r="R19">
            <v>1570</v>
          </cell>
          <cell r="S19">
            <v>-48</v>
          </cell>
          <cell r="T19">
            <v>-0.57992026096411742</v>
          </cell>
          <cell r="U19">
            <v>157</v>
          </cell>
          <cell r="V19">
            <v>76</v>
          </cell>
          <cell r="W19">
            <v>251</v>
          </cell>
          <cell r="X19">
            <v>484</v>
          </cell>
          <cell r="Y19">
            <v>-532</v>
          </cell>
          <cell r="Z19">
            <v>-6.4274495590189673</v>
          </cell>
          <cell r="AA19">
            <v>887</v>
          </cell>
          <cell r="AB19">
            <v>9696</v>
          </cell>
          <cell r="AC19">
            <v>117.14389271475171</v>
          </cell>
          <cell r="AD19">
            <v>-1419</v>
          </cell>
          <cell r="AE19">
            <v>-17.143892714751722</v>
          </cell>
          <cell r="AF19">
            <v>3959124</v>
          </cell>
          <cell r="AG19">
            <v>175387</v>
          </cell>
          <cell r="AH19">
            <v>2756519</v>
          </cell>
          <cell r="AI19">
            <v>1139853</v>
          </cell>
        </row>
        <row r="20">
          <cell r="A20" t="str">
            <v>AMI</v>
          </cell>
          <cell r="B20" t="str">
            <v>PANEL</v>
          </cell>
          <cell r="C20" t="str">
            <v>STN</v>
          </cell>
          <cell r="D20" t="str">
            <v>P-12625SMG-A</v>
          </cell>
          <cell r="E20" t="str">
            <v>002131715</v>
          </cell>
          <cell r="F20">
            <v>935</v>
          </cell>
          <cell r="G20">
            <v>3797</v>
          </cell>
          <cell r="H20">
            <v>3550</v>
          </cell>
          <cell r="I20">
            <v>2022</v>
          </cell>
          <cell r="J20">
            <v>58</v>
          </cell>
          <cell r="K20">
            <v>671</v>
          </cell>
          <cell r="L20">
            <v>407</v>
          </cell>
          <cell r="M20">
            <v>3158</v>
          </cell>
          <cell r="N20">
            <v>2163</v>
          </cell>
          <cell r="O20">
            <v>62</v>
          </cell>
          <cell r="P20">
            <v>718</v>
          </cell>
          <cell r="Q20">
            <v>435</v>
          </cell>
          <cell r="R20">
            <v>3378</v>
          </cell>
          <cell r="S20">
            <v>392</v>
          </cell>
          <cell r="T20">
            <v>11.04225352112676</v>
          </cell>
          <cell r="U20">
            <v>67</v>
          </cell>
          <cell r="V20">
            <v>33</v>
          </cell>
          <cell r="W20">
            <v>108</v>
          </cell>
          <cell r="X20">
            <v>208</v>
          </cell>
          <cell r="Y20">
            <v>184</v>
          </cell>
          <cell r="Z20">
            <v>5.183098591549296</v>
          </cell>
          <cell r="AA20">
            <v>381</v>
          </cell>
          <cell r="AB20">
            <v>3747</v>
          </cell>
          <cell r="AC20">
            <v>105.54929577464789</v>
          </cell>
          <cell r="AD20">
            <v>-197</v>
          </cell>
          <cell r="AE20">
            <v>-5.549295774647887</v>
          </cell>
          <cell r="AF20">
            <v>896750</v>
          </cell>
          <cell r="AG20">
            <v>25871</v>
          </cell>
          <cell r="AH20">
            <v>297561</v>
          </cell>
          <cell r="AI20">
            <v>180516</v>
          </cell>
        </row>
        <row r="21">
          <cell r="A21" t="str">
            <v>AMI</v>
          </cell>
          <cell r="B21" t="str">
            <v>PANEL</v>
          </cell>
          <cell r="C21" t="str">
            <v>STN</v>
          </cell>
          <cell r="D21" t="str">
            <v>P-12631FMW</v>
          </cell>
          <cell r="E21" t="str">
            <v>002131716</v>
          </cell>
          <cell r="F21">
            <v>1000</v>
          </cell>
          <cell r="G21">
            <v>7438</v>
          </cell>
          <cell r="H21">
            <v>7438</v>
          </cell>
          <cell r="I21">
            <v>1519</v>
          </cell>
          <cell r="J21">
            <v>0</v>
          </cell>
          <cell r="K21">
            <v>312</v>
          </cell>
          <cell r="L21">
            <v>228</v>
          </cell>
          <cell r="M21">
            <v>2059</v>
          </cell>
          <cell r="N21">
            <v>1519</v>
          </cell>
          <cell r="O21">
            <v>0</v>
          </cell>
          <cell r="P21">
            <v>312</v>
          </cell>
          <cell r="Q21">
            <v>228</v>
          </cell>
          <cell r="R21">
            <v>2059</v>
          </cell>
          <cell r="S21">
            <v>5379</v>
          </cell>
          <cell r="T21">
            <v>72.317827372949722</v>
          </cell>
          <cell r="U21">
            <v>141</v>
          </cell>
          <cell r="V21">
            <v>69</v>
          </cell>
          <cell r="W21">
            <v>226</v>
          </cell>
          <cell r="X21">
            <v>436</v>
          </cell>
          <cell r="Y21">
            <v>4943</v>
          </cell>
          <cell r="Z21">
            <v>66.456036568970163</v>
          </cell>
          <cell r="AA21">
            <v>797</v>
          </cell>
          <cell r="AB21">
            <v>3292</v>
          </cell>
          <cell r="AC21">
            <v>44.259209464909922</v>
          </cell>
          <cell r="AD21">
            <v>4146</v>
          </cell>
          <cell r="AE21">
            <v>55.740790535090078</v>
          </cell>
          <cell r="AF21">
            <v>1518952</v>
          </cell>
          <cell r="AG21">
            <v>0</v>
          </cell>
          <cell r="AH21">
            <v>312137</v>
          </cell>
          <cell r="AI21">
            <v>227514</v>
          </cell>
        </row>
        <row r="22">
          <cell r="A22" t="str">
            <v>AMI</v>
          </cell>
          <cell r="B22" t="str">
            <v>MODULE</v>
          </cell>
          <cell r="C22" t="str">
            <v>TN</v>
          </cell>
          <cell r="D22" t="str">
            <v>HC 16201</v>
          </cell>
          <cell r="E22" t="str">
            <v>011131003</v>
          </cell>
          <cell r="F22">
            <v>300</v>
          </cell>
          <cell r="G22">
            <v>6480</v>
          </cell>
          <cell r="H22">
            <v>1944</v>
          </cell>
          <cell r="I22">
            <v>1623</v>
          </cell>
          <cell r="J22">
            <v>25</v>
          </cell>
          <cell r="K22">
            <v>313</v>
          </cell>
          <cell r="L22">
            <v>48</v>
          </cell>
          <cell r="M22">
            <v>2009</v>
          </cell>
          <cell r="N22">
            <v>5410</v>
          </cell>
          <cell r="O22">
            <v>83</v>
          </cell>
          <cell r="P22">
            <v>1043</v>
          </cell>
          <cell r="Q22">
            <v>160</v>
          </cell>
          <cell r="R22">
            <v>6696</v>
          </cell>
          <cell r="S22">
            <v>-65</v>
          </cell>
          <cell r="T22">
            <v>-3.3436213991769548</v>
          </cell>
          <cell r="U22">
            <v>37</v>
          </cell>
          <cell r="V22">
            <v>18</v>
          </cell>
          <cell r="W22">
            <v>59</v>
          </cell>
          <cell r="X22">
            <v>114</v>
          </cell>
          <cell r="Y22">
            <v>-179</v>
          </cell>
          <cell r="Z22">
            <v>-9.2078189300411513</v>
          </cell>
          <cell r="AA22">
            <v>208</v>
          </cell>
          <cell r="AB22">
            <v>2331</v>
          </cell>
          <cell r="AC22">
            <v>119.90740740740742</v>
          </cell>
          <cell r="AD22">
            <v>-387</v>
          </cell>
          <cell r="AE22">
            <v>-19.907407407407408</v>
          </cell>
          <cell r="AF22">
            <v>4327240</v>
          </cell>
          <cell r="AG22">
            <v>66469</v>
          </cell>
          <cell r="AH22">
            <v>833919</v>
          </cell>
          <cell r="AI22">
            <v>129295</v>
          </cell>
        </row>
        <row r="23">
          <cell r="A23" t="str">
            <v>AMI</v>
          </cell>
          <cell r="B23" t="str">
            <v>MODULE</v>
          </cell>
          <cell r="C23" t="str">
            <v>TN</v>
          </cell>
          <cell r="D23" t="str">
            <v>HC 16202P-F-05</v>
          </cell>
          <cell r="E23" t="str">
            <v>011131145</v>
          </cell>
          <cell r="F23">
            <v>3191</v>
          </cell>
          <cell r="G23">
            <v>7397</v>
          </cell>
          <cell r="H23">
            <v>23605</v>
          </cell>
          <cell r="I23">
            <v>18054</v>
          </cell>
          <cell r="J23">
            <v>419</v>
          </cell>
          <cell r="K23">
            <v>3473</v>
          </cell>
          <cell r="L23">
            <v>815</v>
          </cell>
          <cell r="M23">
            <v>22761</v>
          </cell>
          <cell r="N23">
            <v>5658</v>
          </cell>
          <cell r="O23">
            <v>131</v>
          </cell>
          <cell r="P23">
            <v>1088</v>
          </cell>
          <cell r="Q23">
            <v>255</v>
          </cell>
          <cell r="R23">
            <v>7132</v>
          </cell>
          <cell r="S23">
            <v>844</v>
          </cell>
          <cell r="T23">
            <v>3.5755136623596693</v>
          </cell>
          <cell r="U23">
            <v>448</v>
          </cell>
          <cell r="V23">
            <v>218</v>
          </cell>
          <cell r="W23">
            <v>717</v>
          </cell>
          <cell r="X23">
            <v>1383</v>
          </cell>
          <cell r="Y23">
            <v>-539</v>
          </cell>
          <cell r="Z23">
            <v>-2.2834145308197416</v>
          </cell>
          <cell r="AA23">
            <v>2530</v>
          </cell>
          <cell r="AB23">
            <v>26674</v>
          </cell>
          <cell r="AC23">
            <v>113.00148273670831</v>
          </cell>
          <cell r="AD23">
            <v>-3069</v>
          </cell>
          <cell r="AE23">
            <v>-13.001482736708326</v>
          </cell>
          <cell r="AF23">
            <v>18053619</v>
          </cell>
          <cell r="AG23">
            <v>419154</v>
          </cell>
          <cell r="AH23">
            <v>3472975</v>
          </cell>
          <cell r="AI23">
            <v>815332</v>
          </cell>
        </row>
        <row r="24">
          <cell r="A24" t="str">
            <v>AMI</v>
          </cell>
          <cell r="B24" t="str">
            <v>MODULE</v>
          </cell>
          <cell r="C24" t="str">
            <v>TN</v>
          </cell>
          <cell r="D24" t="str">
            <v>HB 08201-S</v>
          </cell>
          <cell r="E24" t="str">
            <v>014131006</v>
          </cell>
          <cell r="F24">
            <v>300</v>
          </cell>
          <cell r="G24">
            <v>4237</v>
          </cell>
          <cell r="H24">
            <v>1271</v>
          </cell>
          <cell r="I24">
            <v>715</v>
          </cell>
          <cell r="J24">
            <v>24</v>
          </cell>
          <cell r="K24">
            <v>110</v>
          </cell>
          <cell r="L24">
            <v>34</v>
          </cell>
          <cell r="M24">
            <v>883</v>
          </cell>
          <cell r="N24">
            <v>2383</v>
          </cell>
          <cell r="O24">
            <v>80</v>
          </cell>
          <cell r="P24">
            <v>367</v>
          </cell>
          <cell r="Q24">
            <v>113</v>
          </cell>
          <cell r="R24">
            <v>2943</v>
          </cell>
          <cell r="S24">
            <v>388</v>
          </cell>
          <cell r="T24">
            <v>30.527143981117234</v>
          </cell>
          <cell r="U24">
            <v>24</v>
          </cell>
          <cell r="V24">
            <v>12</v>
          </cell>
          <cell r="W24">
            <v>39</v>
          </cell>
          <cell r="X24">
            <v>75</v>
          </cell>
          <cell r="Y24">
            <v>313</v>
          </cell>
          <cell r="Z24">
            <v>24.626278520849727</v>
          </cell>
          <cell r="AA24">
            <v>136</v>
          </cell>
          <cell r="AB24">
            <v>1094</v>
          </cell>
          <cell r="AC24">
            <v>86.07395751376869</v>
          </cell>
          <cell r="AD24">
            <v>177</v>
          </cell>
          <cell r="AE24">
            <v>13.926042486231314</v>
          </cell>
          <cell r="AF24">
            <v>715011</v>
          </cell>
          <cell r="AG24">
            <v>24019</v>
          </cell>
          <cell r="AH24">
            <v>110031</v>
          </cell>
          <cell r="AI24">
            <v>33793</v>
          </cell>
        </row>
        <row r="25">
          <cell r="A25" t="str">
            <v>AMI</v>
          </cell>
          <cell r="B25" t="str">
            <v>MODULE</v>
          </cell>
          <cell r="C25" t="str">
            <v>TN</v>
          </cell>
          <cell r="D25" t="str">
            <v>HB 16119U-DYF</v>
          </cell>
          <cell r="E25" t="str">
            <v>014131049</v>
          </cell>
          <cell r="F25">
            <v>325</v>
          </cell>
          <cell r="G25">
            <v>22855</v>
          </cell>
          <cell r="H25">
            <v>7428</v>
          </cell>
          <cell r="I25">
            <v>2594</v>
          </cell>
          <cell r="J25">
            <v>67</v>
          </cell>
          <cell r="K25">
            <v>1103</v>
          </cell>
          <cell r="L25">
            <v>47</v>
          </cell>
          <cell r="M25">
            <v>3811</v>
          </cell>
          <cell r="N25">
            <v>7982</v>
          </cell>
          <cell r="O25">
            <v>206</v>
          </cell>
          <cell r="P25">
            <v>3394</v>
          </cell>
          <cell r="Q25">
            <v>145</v>
          </cell>
          <cell r="R25">
            <v>11727</v>
          </cell>
          <cell r="S25">
            <v>3617</v>
          </cell>
          <cell r="T25">
            <v>48.694130317716748</v>
          </cell>
          <cell r="U25">
            <v>141</v>
          </cell>
          <cell r="V25">
            <v>69</v>
          </cell>
          <cell r="W25">
            <v>226</v>
          </cell>
          <cell r="X25">
            <v>436</v>
          </cell>
          <cell r="Y25">
            <v>3181</v>
          </cell>
          <cell r="Z25">
            <v>42.82444803446419</v>
          </cell>
          <cell r="AA25">
            <v>796</v>
          </cell>
          <cell r="AB25">
            <v>5043</v>
          </cell>
          <cell r="AC25">
            <v>67.891760904684972</v>
          </cell>
          <cell r="AD25">
            <v>2385</v>
          </cell>
          <cell r="AE25">
            <v>32.108239095315021</v>
          </cell>
          <cell r="AF25">
            <v>2593782</v>
          </cell>
          <cell r="AG25">
            <v>67041</v>
          </cell>
          <cell r="AH25">
            <v>1103084</v>
          </cell>
          <cell r="AI25">
            <v>47239</v>
          </cell>
        </row>
        <row r="26">
          <cell r="A26" t="str">
            <v>AMI</v>
          </cell>
          <cell r="B26" t="str">
            <v>MODULE</v>
          </cell>
          <cell r="C26" t="str">
            <v>STN</v>
          </cell>
          <cell r="D26" t="str">
            <v>HC40401NG-EW</v>
          </cell>
          <cell r="E26" t="str">
            <v>012131162</v>
          </cell>
          <cell r="F26">
            <v>22</v>
          </cell>
          <cell r="G26">
            <v>36955</v>
          </cell>
          <cell r="H26">
            <v>813</v>
          </cell>
          <cell r="I26">
            <v>375</v>
          </cell>
          <cell r="J26">
            <v>13</v>
          </cell>
          <cell r="K26">
            <v>67</v>
          </cell>
          <cell r="L26">
            <v>21</v>
          </cell>
          <cell r="M26">
            <v>476</v>
          </cell>
          <cell r="N26">
            <v>17045</v>
          </cell>
          <cell r="O26">
            <v>591</v>
          </cell>
          <cell r="P26">
            <v>3045</v>
          </cell>
          <cell r="Q26">
            <v>955</v>
          </cell>
          <cell r="R26">
            <v>21636</v>
          </cell>
          <cell r="S26">
            <v>337</v>
          </cell>
          <cell r="T26">
            <v>41.451414514145142</v>
          </cell>
          <cell r="U26">
            <v>15</v>
          </cell>
          <cell r="V26">
            <v>8</v>
          </cell>
          <cell r="W26">
            <v>25</v>
          </cell>
          <cell r="X26">
            <v>48</v>
          </cell>
          <cell r="Y26">
            <v>289</v>
          </cell>
          <cell r="Z26">
            <v>35.547355473554738</v>
          </cell>
          <cell r="AA26">
            <v>87</v>
          </cell>
          <cell r="AB26">
            <v>611</v>
          </cell>
          <cell r="AC26">
            <v>75.153751537515376</v>
          </cell>
          <cell r="AD26">
            <v>202</v>
          </cell>
          <cell r="AE26">
            <v>24.846248462484624</v>
          </cell>
          <cell r="AF26">
            <v>375154</v>
          </cell>
          <cell r="AG26">
            <v>12801</v>
          </cell>
          <cell r="AH26">
            <v>67245</v>
          </cell>
          <cell r="AI26">
            <v>21096</v>
          </cell>
        </row>
        <row r="27">
          <cell r="A27" t="str">
            <v>AMI</v>
          </cell>
          <cell r="B27" t="str">
            <v>MODULE</v>
          </cell>
          <cell r="C27" t="str">
            <v>STN</v>
          </cell>
          <cell r="D27" t="str">
            <v>HC 08201NY-S</v>
          </cell>
          <cell r="E27" t="str">
            <v>012131180</v>
          </cell>
          <cell r="F27">
            <v>6300</v>
          </cell>
          <cell r="G27">
            <v>3789</v>
          </cell>
          <cell r="H27">
            <v>23868</v>
          </cell>
          <cell r="I27">
            <v>14067</v>
          </cell>
          <cell r="J27">
            <v>658</v>
          </cell>
          <cell r="K27">
            <v>3191</v>
          </cell>
          <cell r="L27">
            <v>716</v>
          </cell>
          <cell r="M27">
            <v>18632</v>
          </cell>
          <cell r="N27">
            <v>2233</v>
          </cell>
          <cell r="O27">
            <v>104</v>
          </cell>
          <cell r="P27">
            <v>507</v>
          </cell>
          <cell r="Q27">
            <v>114</v>
          </cell>
          <cell r="R27">
            <v>2958</v>
          </cell>
          <cell r="S27">
            <v>5236</v>
          </cell>
          <cell r="T27">
            <v>21.937321937321936</v>
          </cell>
          <cell r="U27">
            <v>453</v>
          </cell>
          <cell r="V27">
            <v>220</v>
          </cell>
          <cell r="W27">
            <v>725</v>
          </cell>
          <cell r="X27">
            <v>1398</v>
          </cell>
          <cell r="Y27">
            <v>3838</v>
          </cell>
          <cell r="Z27">
            <v>16.080107256577843</v>
          </cell>
          <cell r="AA27">
            <v>2558</v>
          </cell>
          <cell r="AB27">
            <v>22588</v>
          </cell>
          <cell r="AC27">
            <v>94.637171107759343</v>
          </cell>
          <cell r="AD27">
            <v>1280</v>
          </cell>
          <cell r="AE27">
            <v>5.3628288922406568</v>
          </cell>
          <cell r="AF27">
            <v>15183585</v>
          </cell>
          <cell r="AG27">
            <v>710136</v>
          </cell>
          <cell r="AH27">
            <v>3444569</v>
          </cell>
          <cell r="AI27">
            <v>772741</v>
          </cell>
        </row>
        <row r="28">
          <cell r="A28" t="str">
            <v>AMI</v>
          </cell>
          <cell r="B28" t="str">
            <v>MODULE</v>
          </cell>
          <cell r="C28" t="str">
            <v>STN</v>
          </cell>
          <cell r="D28" t="str">
            <v>HG 12605NY-LY</v>
          </cell>
          <cell r="E28" t="str">
            <v>012131366</v>
          </cell>
          <cell r="F28">
            <v>392</v>
          </cell>
          <cell r="G28">
            <v>21888</v>
          </cell>
          <cell r="H28">
            <v>8580</v>
          </cell>
          <cell r="I28">
            <v>5758</v>
          </cell>
          <cell r="J28">
            <v>101</v>
          </cell>
          <cell r="K28">
            <v>622</v>
          </cell>
          <cell r="L28">
            <v>227</v>
          </cell>
          <cell r="M28">
            <v>6708</v>
          </cell>
          <cell r="N28">
            <v>14689</v>
          </cell>
          <cell r="O28">
            <v>258</v>
          </cell>
          <cell r="P28">
            <v>1587</v>
          </cell>
          <cell r="Q28">
            <v>579</v>
          </cell>
          <cell r="R28">
            <v>17113</v>
          </cell>
          <cell r="S28">
            <v>1872</v>
          </cell>
          <cell r="T28">
            <v>21.818181818181817</v>
          </cell>
          <cell r="U28">
            <v>163</v>
          </cell>
          <cell r="V28">
            <v>79</v>
          </cell>
          <cell r="W28">
            <v>261</v>
          </cell>
          <cell r="X28">
            <v>503</v>
          </cell>
          <cell r="Y28">
            <v>1369</v>
          </cell>
          <cell r="Z28">
            <v>15.955710955710956</v>
          </cell>
          <cell r="AA28">
            <v>920</v>
          </cell>
          <cell r="AB28">
            <v>8131</v>
          </cell>
          <cell r="AC28">
            <v>94.766899766899769</v>
          </cell>
          <cell r="AD28">
            <v>449</v>
          </cell>
          <cell r="AE28">
            <v>5.2331002331002328</v>
          </cell>
          <cell r="AF28">
            <v>10194022</v>
          </cell>
          <cell r="AG28">
            <v>178600</v>
          </cell>
          <cell r="AH28">
            <v>1101317</v>
          </cell>
          <cell r="AI28">
            <v>402025</v>
          </cell>
        </row>
        <row r="29">
          <cell r="A29" t="str">
            <v>AMI</v>
          </cell>
          <cell r="B29" t="str">
            <v>MODULE</v>
          </cell>
          <cell r="C29" t="str">
            <v>STN</v>
          </cell>
          <cell r="D29" t="str">
            <v>HC 20401NG-EW-07</v>
          </cell>
          <cell r="E29" t="str">
            <v>012131433</v>
          </cell>
          <cell r="F29">
            <v>390</v>
          </cell>
          <cell r="G29">
            <v>19277</v>
          </cell>
          <cell r="H29">
            <v>7518</v>
          </cell>
          <cell r="I29">
            <v>3377</v>
          </cell>
          <cell r="J29">
            <v>99</v>
          </cell>
          <cell r="K29">
            <v>929</v>
          </cell>
          <cell r="L29">
            <v>159</v>
          </cell>
          <cell r="M29">
            <v>4564</v>
          </cell>
          <cell r="N29">
            <v>8659</v>
          </cell>
          <cell r="O29">
            <v>254</v>
          </cell>
          <cell r="P29">
            <v>2382</v>
          </cell>
          <cell r="Q29">
            <v>408</v>
          </cell>
          <cell r="R29">
            <v>11703</v>
          </cell>
          <cell r="S29">
            <v>2954</v>
          </cell>
          <cell r="T29">
            <v>39.292364990689009</v>
          </cell>
          <cell r="U29">
            <v>143</v>
          </cell>
          <cell r="V29">
            <v>69</v>
          </cell>
          <cell r="W29">
            <v>228</v>
          </cell>
          <cell r="X29">
            <v>440</v>
          </cell>
          <cell r="Y29">
            <v>2514</v>
          </cell>
          <cell r="Z29">
            <v>33.439744612928969</v>
          </cell>
          <cell r="AA29">
            <v>806</v>
          </cell>
          <cell r="AB29">
            <v>5810</v>
          </cell>
          <cell r="AC29">
            <v>77.281191806331478</v>
          </cell>
          <cell r="AD29">
            <v>1708</v>
          </cell>
          <cell r="AE29">
            <v>22.718808193668529</v>
          </cell>
          <cell r="AF29">
            <v>3377684</v>
          </cell>
          <cell r="AG29">
            <v>99029</v>
          </cell>
          <cell r="AH29">
            <v>928694</v>
          </cell>
          <cell r="AI29">
            <v>158923</v>
          </cell>
        </row>
        <row r="30">
          <cell r="A30" t="str">
            <v>AMI</v>
          </cell>
          <cell r="B30" t="str">
            <v>MODULE</v>
          </cell>
          <cell r="C30" t="str">
            <v>STN</v>
          </cell>
          <cell r="D30" t="str">
            <v>HG 32612F-EWO-03</v>
          </cell>
          <cell r="E30" t="str">
            <v>012131686</v>
          </cell>
          <cell r="F30">
            <v>79</v>
          </cell>
          <cell r="G30">
            <v>56823</v>
          </cell>
          <cell r="H30">
            <v>4489</v>
          </cell>
          <cell r="I30">
            <v>4364</v>
          </cell>
          <cell r="J30">
            <v>429</v>
          </cell>
          <cell r="K30">
            <v>1054</v>
          </cell>
          <cell r="L30">
            <v>64</v>
          </cell>
          <cell r="M30">
            <v>5911</v>
          </cell>
          <cell r="N30">
            <v>55241</v>
          </cell>
          <cell r="O30">
            <v>5430</v>
          </cell>
          <cell r="P30">
            <v>13342</v>
          </cell>
          <cell r="Q30">
            <v>810</v>
          </cell>
          <cell r="R30">
            <v>74823</v>
          </cell>
          <cell r="S30">
            <v>-1422</v>
          </cell>
          <cell r="T30">
            <v>-31.677433726887948</v>
          </cell>
          <cell r="U30">
            <v>85</v>
          </cell>
          <cell r="V30">
            <v>41</v>
          </cell>
          <cell r="W30">
            <v>136</v>
          </cell>
          <cell r="X30">
            <v>262</v>
          </cell>
          <cell r="Y30">
            <v>-1684</v>
          </cell>
          <cell r="Z30">
            <v>-37.513922922699933</v>
          </cell>
          <cell r="AA30">
            <v>481</v>
          </cell>
          <cell r="AB30">
            <v>6654</v>
          </cell>
          <cell r="AC30">
            <v>148.22900423256851</v>
          </cell>
          <cell r="AD30">
            <v>-2165</v>
          </cell>
          <cell r="AE30">
            <v>-48.229004232568499</v>
          </cell>
          <cell r="AF30">
            <v>4363201</v>
          </cell>
          <cell r="AG30">
            <v>428578</v>
          </cell>
          <cell r="AH30">
            <v>1054071</v>
          </cell>
          <cell r="AI30">
            <v>64666</v>
          </cell>
        </row>
        <row r="31">
          <cell r="A31" t="str">
            <v>AMI</v>
          </cell>
          <cell r="B31" t="str">
            <v>MODULE</v>
          </cell>
          <cell r="C31" t="str">
            <v>STN</v>
          </cell>
          <cell r="D31" t="str">
            <v>HG 12646R-DYO</v>
          </cell>
          <cell r="E31" t="str">
            <v>012131706</v>
          </cell>
          <cell r="F31">
            <v>1538</v>
          </cell>
          <cell r="G31">
            <v>19187</v>
          </cell>
          <cell r="H31">
            <v>29509</v>
          </cell>
          <cell r="I31">
            <v>22664</v>
          </cell>
          <cell r="J31">
            <v>450</v>
          </cell>
          <cell r="K31">
            <v>5322</v>
          </cell>
          <cell r="L31">
            <v>551</v>
          </cell>
          <cell r="M31">
            <v>28987</v>
          </cell>
          <cell r="N31">
            <v>14736</v>
          </cell>
          <cell r="O31">
            <v>293</v>
          </cell>
          <cell r="P31">
            <v>3460</v>
          </cell>
          <cell r="Q31">
            <v>358</v>
          </cell>
          <cell r="R31">
            <v>18847</v>
          </cell>
          <cell r="S31">
            <v>522</v>
          </cell>
          <cell r="T31">
            <v>1.7689518451997694</v>
          </cell>
          <cell r="U31">
            <v>560</v>
          </cell>
          <cell r="V31">
            <v>272</v>
          </cell>
          <cell r="W31">
            <v>896</v>
          </cell>
          <cell r="X31">
            <v>1728</v>
          </cell>
          <cell r="Y31">
            <v>-1206</v>
          </cell>
          <cell r="Z31">
            <v>-4.0868887458063643</v>
          </cell>
          <cell r="AA31">
            <v>3163</v>
          </cell>
          <cell r="AB31">
            <v>33878</v>
          </cell>
          <cell r="AC31">
            <v>114.8056525127927</v>
          </cell>
          <cell r="AD31">
            <v>-4369</v>
          </cell>
          <cell r="AE31">
            <v>-14.805652512792708</v>
          </cell>
          <cell r="AF31">
            <v>22724134</v>
          </cell>
          <cell r="AG31">
            <v>450750</v>
          </cell>
          <cell r="AH31">
            <v>5335907</v>
          </cell>
          <cell r="AI31">
            <v>552865</v>
          </cell>
        </row>
        <row r="32">
          <cell r="A32" t="str">
            <v>AMI</v>
          </cell>
          <cell r="B32" t="str">
            <v>MODULE</v>
          </cell>
          <cell r="C32" t="str">
            <v>STN</v>
          </cell>
          <cell r="D32" t="str">
            <v>HT 12577R-DYO</v>
          </cell>
          <cell r="E32" t="str">
            <v>012131813</v>
          </cell>
          <cell r="F32">
            <v>1914</v>
          </cell>
          <cell r="G32">
            <v>6805</v>
          </cell>
          <cell r="H32">
            <v>13025</v>
          </cell>
          <cell r="I32">
            <v>10024</v>
          </cell>
          <cell r="J32">
            <v>0</v>
          </cell>
          <cell r="K32">
            <v>593</v>
          </cell>
          <cell r="L32">
            <v>1</v>
          </cell>
          <cell r="M32">
            <v>10618</v>
          </cell>
          <cell r="N32">
            <v>5237</v>
          </cell>
          <cell r="O32">
            <v>0</v>
          </cell>
          <cell r="P32">
            <v>310</v>
          </cell>
          <cell r="Q32">
            <v>1</v>
          </cell>
          <cell r="R32">
            <v>5548</v>
          </cell>
          <cell r="S32">
            <v>2407</v>
          </cell>
          <cell r="T32">
            <v>18.479846449136275</v>
          </cell>
          <cell r="U32">
            <v>247</v>
          </cell>
          <cell r="V32">
            <v>120</v>
          </cell>
          <cell r="W32">
            <v>395</v>
          </cell>
          <cell r="X32">
            <v>762</v>
          </cell>
          <cell r="Y32">
            <v>1645</v>
          </cell>
          <cell r="Z32">
            <v>12.629558541266794</v>
          </cell>
          <cell r="AA32">
            <v>1396</v>
          </cell>
          <cell r="AB32">
            <v>12776</v>
          </cell>
          <cell r="AC32">
            <v>98.088291746641076</v>
          </cell>
          <cell r="AD32">
            <v>249</v>
          </cell>
          <cell r="AE32">
            <v>1.9117082533589254</v>
          </cell>
          <cell r="AF32">
            <v>8448849</v>
          </cell>
          <cell r="AG32">
            <v>298</v>
          </cell>
          <cell r="AH32">
            <v>500129</v>
          </cell>
          <cell r="AI32">
            <v>124</v>
          </cell>
        </row>
        <row r="33">
          <cell r="A33" t="str">
            <v>AMI</v>
          </cell>
          <cell r="B33" t="str">
            <v>MODULE</v>
          </cell>
          <cell r="C33" t="str">
            <v>STN</v>
          </cell>
          <cell r="D33" t="str">
            <v>HB-08201NY-S</v>
          </cell>
          <cell r="E33" t="str">
            <v>015131003</v>
          </cell>
          <cell r="F33">
            <v>110</v>
          </cell>
          <cell r="G33">
            <v>4136</v>
          </cell>
          <cell r="H33">
            <v>455</v>
          </cell>
          <cell r="I33">
            <v>261</v>
          </cell>
          <cell r="J33">
            <v>11</v>
          </cell>
          <cell r="K33">
            <v>36</v>
          </cell>
          <cell r="L33">
            <v>13</v>
          </cell>
          <cell r="M33">
            <v>321</v>
          </cell>
          <cell r="N33">
            <v>2373</v>
          </cell>
          <cell r="O33">
            <v>100</v>
          </cell>
          <cell r="P33">
            <v>327</v>
          </cell>
          <cell r="Q33">
            <v>118</v>
          </cell>
          <cell r="R33">
            <v>2918</v>
          </cell>
          <cell r="S33">
            <v>134</v>
          </cell>
          <cell r="T33">
            <v>29.450549450549453</v>
          </cell>
          <cell r="U33">
            <v>9</v>
          </cell>
          <cell r="V33">
            <v>4</v>
          </cell>
          <cell r="W33">
            <v>14</v>
          </cell>
          <cell r="X33">
            <v>27</v>
          </cell>
          <cell r="Y33">
            <v>107</v>
          </cell>
          <cell r="Z33">
            <v>23.516483516483515</v>
          </cell>
          <cell r="AA33">
            <v>49</v>
          </cell>
          <cell r="AB33">
            <v>397</v>
          </cell>
          <cell r="AC33">
            <v>87.252747252747255</v>
          </cell>
          <cell r="AD33">
            <v>58</v>
          </cell>
          <cell r="AE33">
            <v>12.747252747252746</v>
          </cell>
          <cell r="AF33">
            <v>260443</v>
          </cell>
          <cell r="AG33">
            <v>11451</v>
          </cell>
          <cell r="AH33">
            <v>36409</v>
          </cell>
          <cell r="AI33">
            <v>12460</v>
          </cell>
        </row>
        <row r="34">
          <cell r="A34" t="str">
            <v>AMI</v>
          </cell>
          <cell r="B34" t="str">
            <v>MODULE</v>
          </cell>
          <cell r="C34" t="str">
            <v>STN</v>
          </cell>
          <cell r="D34" t="str">
            <v>HB10604NG-DY</v>
          </cell>
          <cell r="E34" t="str">
            <v>015131149</v>
          </cell>
          <cell r="F34">
            <v>1000</v>
          </cell>
          <cell r="G34">
            <v>23645</v>
          </cell>
          <cell r="H34">
            <v>23645</v>
          </cell>
          <cell r="I34">
            <v>17545</v>
          </cell>
          <cell r="J34">
            <v>599</v>
          </cell>
          <cell r="K34">
            <v>2127</v>
          </cell>
          <cell r="L34">
            <v>385</v>
          </cell>
          <cell r="M34">
            <v>20656</v>
          </cell>
          <cell r="N34">
            <v>17545</v>
          </cell>
          <cell r="O34">
            <v>599</v>
          </cell>
          <cell r="P34">
            <v>2127</v>
          </cell>
          <cell r="Q34">
            <v>385</v>
          </cell>
          <cell r="R34">
            <v>20656</v>
          </cell>
          <cell r="S34">
            <v>2989</v>
          </cell>
          <cell r="T34">
            <v>12.641150348910976</v>
          </cell>
          <cell r="U34">
            <v>449</v>
          </cell>
          <cell r="V34">
            <v>218</v>
          </cell>
          <cell r="W34">
            <v>718</v>
          </cell>
          <cell r="X34">
            <v>1385</v>
          </cell>
          <cell r="Y34">
            <v>1604</v>
          </cell>
          <cell r="Z34">
            <v>6.7836751956016075</v>
          </cell>
          <cell r="AA34">
            <v>2534</v>
          </cell>
          <cell r="AB34">
            <v>24575</v>
          </cell>
          <cell r="AC34">
            <v>103.93317826178897</v>
          </cell>
          <cell r="AD34">
            <v>-930</v>
          </cell>
          <cell r="AE34">
            <v>-3.9331782617889619</v>
          </cell>
          <cell r="AF34">
            <v>17545248</v>
          </cell>
          <cell r="AG34">
            <v>598639</v>
          </cell>
          <cell r="AH34">
            <v>2127181</v>
          </cell>
          <cell r="AI34">
            <v>384866</v>
          </cell>
        </row>
        <row r="35">
          <cell r="A35" t="str">
            <v>AMI</v>
          </cell>
          <cell r="B35" t="str">
            <v>MODULE</v>
          </cell>
          <cell r="C35" t="str">
            <v>STN</v>
          </cell>
          <cell r="D35" t="str">
            <v>HP 12542R-DYO-01</v>
          </cell>
          <cell r="E35" t="str">
            <v>018132052</v>
          </cell>
          <cell r="F35">
            <v>3595</v>
          </cell>
          <cell r="G35">
            <v>15451</v>
          </cell>
          <cell r="H35">
            <v>55545</v>
          </cell>
          <cell r="I35">
            <v>26150</v>
          </cell>
          <cell r="J35">
            <v>1024</v>
          </cell>
          <cell r="K35">
            <v>5298</v>
          </cell>
          <cell r="L35">
            <v>1437</v>
          </cell>
          <cell r="M35">
            <v>33909</v>
          </cell>
          <cell r="N35">
            <v>7274</v>
          </cell>
          <cell r="O35">
            <v>285</v>
          </cell>
          <cell r="P35">
            <v>1474</v>
          </cell>
          <cell r="Q35">
            <v>400</v>
          </cell>
          <cell r="R35">
            <v>9433</v>
          </cell>
          <cell r="S35">
            <v>21636</v>
          </cell>
          <cell r="T35">
            <v>38.952200918174448</v>
          </cell>
          <cell r="U35">
            <v>1054</v>
          </cell>
          <cell r="V35">
            <v>513</v>
          </cell>
          <cell r="W35">
            <v>1687</v>
          </cell>
          <cell r="X35">
            <v>3254</v>
          </cell>
          <cell r="Y35">
            <v>18382</v>
          </cell>
          <cell r="Z35">
            <v>33.093887838689348</v>
          </cell>
          <cell r="AA35">
            <v>5954</v>
          </cell>
          <cell r="AB35">
            <v>43117</v>
          </cell>
          <cell r="AC35">
            <v>77.625348816275093</v>
          </cell>
          <cell r="AD35">
            <v>12428</v>
          </cell>
          <cell r="AE35">
            <v>22.374651183724907</v>
          </cell>
          <cell r="AF35">
            <v>6353760</v>
          </cell>
          <cell r="AG35">
            <v>248809</v>
          </cell>
          <cell r="AH35">
            <v>1287298</v>
          </cell>
          <cell r="AI35">
            <v>348974</v>
          </cell>
        </row>
        <row r="36">
          <cell r="A36" t="str">
            <v>AMI</v>
          </cell>
          <cell r="B36" t="str">
            <v>MODULE</v>
          </cell>
          <cell r="C36" t="str">
            <v>STN</v>
          </cell>
          <cell r="D36" t="str">
            <v>HT 16623F-EBO-C0</v>
          </cell>
          <cell r="E36" t="str">
            <v>032131007</v>
          </cell>
          <cell r="F36">
            <v>7000</v>
          </cell>
          <cell r="G36">
            <v>33487</v>
          </cell>
          <cell r="H36">
            <v>234410</v>
          </cell>
          <cell r="I36">
            <v>160881</v>
          </cell>
          <cell r="J36">
            <v>10896</v>
          </cell>
          <cell r="K36">
            <v>27598</v>
          </cell>
          <cell r="L36">
            <v>9195</v>
          </cell>
          <cell r="M36">
            <v>208570</v>
          </cell>
          <cell r="N36">
            <v>22983</v>
          </cell>
          <cell r="O36">
            <v>1557</v>
          </cell>
          <cell r="P36">
            <v>3943</v>
          </cell>
          <cell r="Q36">
            <v>1314</v>
          </cell>
          <cell r="R36">
            <v>29797</v>
          </cell>
          <cell r="S36">
            <v>25840</v>
          </cell>
          <cell r="T36">
            <v>11.023420502538288</v>
          </cell>
          <cell r="U36">
            <v>4450</v>
          </cell>
          <cell r="V36">
            <v>2164</v>
          </cell>
          <cell r="W36">
            <v>7117</v>
          </cell>
          <cell r="X36">
            <v>13731</v>
          </cell>
          <cell r="Y36">
            <v>12109</v>
          </cell>
          <cell r="Z36">
            <v>5.1657352502026361</v>
          </cell>
          <cell r="AA36">
            <v>25126</v>
          </cell>
          <cell r="AB36">
            <v>247427</v>
          </cell>
          <cell r="AC36">
            <v>105.55309073844971</v>
          </cell>
          <cell r="AD36">
            <v>-13017</v>
          </cell>
          <cell r="AE36">
            <v>-5.5530907384497254</v>
          </cell>
          <cell r="AF36">
            <v>87863750</v>
          </cell>
          <cell r="AG36">
            <v>5950897</v>
          </cell>
          <cell r="AH36">
            <v>15072415</v>
          </cell>
          <cell r="AI36">
            <v>5021474</v>
          </cell>
        </row>
        <row r="37">
          <cell r="A37" t="str">
            <v>AMI</v>
          </cell>
          <cell r="B37" t="str">
            <v>MODULE</v>
          </cell>
          <cell r="C37" t="str">
            <v>STN</v>
          </cell>
          <cell r="D37" t="str">
            <v>HF 12581R-EB-C0</v>
          </cell>
          <cell r="E37" t="str">
            <v>032131017</v>
          </cell>
          <cell r="F37">
            <v>40</v>
          </cell>
          <cell r="G37">
            <v>12200</v>
          </cell>
          <cell r="H37">
            <v>488</v>
          </cell>
          <cell r="I37">
            <v>974</v>
          </cell>
          <cell r="J37">
            <v>0</v>
          </cell>
          <cell r="K37">
            <v>0</v>
          </cell>
          <cell r="L37">
            <v>0</v>
          </cell>
          <cell r="M37">
            <v>974</v>
          </cell>
          <cell r="N37">
            <v>24350</v>
          </cell>
          <cell r="O37">
            <v>0</v>
          </cell>
          <cell r="P37">
            <v>0</v>
          </cell>
          <cell r="Q37">
            <v>0</v>
          </cell>
          <cell r="R37">
            <v>24350</v>
          </cell>
          <cell r="S37">
            <v>-486</v>
          </cell>
          <cell r="T37">
            <v>-99.590163934426229</v>
          </cell>
          <cell r="U37">
            <v>9</v>
          </cell>
          <cell r="V37">
            <v>5</v>
          </cell>
          <cell r="W37">
            <v>15</v>
          </cell>
          <cell r="X37">
            <v>29</v>
          </cell>
          <cell r="Y37">
            <v>-515</v>
          </cell>
          <cell r="Z37">
            <v>-105.5327868852459</v>
          </cell>
          <cell r="AA37">
            <v>52</v>
          </cell>
          <cell r="AB37">
            <v>1055</v>
          </cell>
          <cell r="AC37">
            <v>216.18852459016392</v>
          </cell>
          <cell r="AD37">
            <v>-567</v>
          </cell>
          <cell r="AE37">
            <v>-116.18852459016394</v>
          </cell>
          <cell r="AF37">
            <v>974000</v>
          </cell>
          <cell r="AG37">
            <v>0</v>
          </cell>
          <cell r="AH37">
            <v>0</v>
          </cell>
          <cell r="AI37">
            <v>0</v>
          </cell>
        </row>
        <row r="38">
          <cell r="A38" t="str">
            <v>AMI</v>
          </cell>
          <cell r="D38" t="str">
            <v>LCD SPARE PART</v>
          </cell>
          <cell r="E38" t="str">
            <v>LCD-S/P</v>
          </cell>
          <cell r="F38">
            <v>7920</v>
          </cell>
          <cell r="G38">
            <v>1241</v>
          </cell>
          <cell r="H38">
            <v>9831</v>
          </cell>
          <cell r="M38">
            <v>0</v>
          </cell>
          <cell r="R38">
            <v>0</v>
          </cell>
          <cell r="S38">
            <v>9831</v>
          </cell>
          <cell r="T38">
            <v>100</v>
          </cell>
          <cell r="U38">
            <v>187</v>
          </cell>
          <cell r="V38">
            <v>91</v>
          </cell>
          <cell r="W38">
            <v>299</v>
          </cell>
          <cell r="X38">
            <v>577</v>
          </cell>
          <cell r="Y38">
            <v>9254</v>
          </cell>
          <cell r="Z38">
            <v>94.130810700844265</v>
          </cell>
          <cell r="AA38">
            <v>1054</v>
          </cell>
          <cell r="AB38">
            <v>1631</v>
          </cell>
          <cell r="AC38">
            <v>16.590377377682842</v>
          </cell>
          <cell r="AD38">
            <v>8200</v>
          </cell>
          <cell r="AE38">
            <v>83.409622622317158</v>
          </cell>
        </row>
        <row r="39">
          <cell r="A39" t="str">
            <v>AMI</v>
          </cell>
          <cell r="E39" t="str">
            <v>TOOLING CHA</v>
          </cell>
          <cell r="F39">
            <v>0</v>
          </cell>
          <cell r="H39">
            <v>28675</v>
          </cell>
          <cell r="M39">
            <v>0</v>
          </cell>
          <cell r="R39">
            <v>0</v>
          </cell>
          <cell r="S39">
            <v>28675</v>
          </cell>
          <cell r="T39">
            <v>100</v>
          </cell>
          <cell r="U39">
            <v>544</v>
          </cell>
          <cell r="V39">
            <v>265</v>
          </cell>
          <cell r="W39">
            <v>871</v>
          </cell>
          <cell r="X39">
            <v>1680</v>
          </cell>
          <cell r="Y39">
            <v>26995</v>
          </cell>
          <cell r="Z39">
            <v>94.141238012205747</v>
          </cell>
          <cell r="AA39">
            <v>3074</v>
          </cell>
          <cell r="AB39">
            <v>4754</v>
          </cell>
          <cell r="AC39">
            <v>16.578901482127289</v>
          </cell>
          <cell r="AD39">
            <v>23921</v>
          </cell>
          <cell r="AE39">
            <v>83.421098517872721</v>
          </cell>
        </row>
        <row r="40">
          <cell r="A40" t="str">
            <v>ASI</v>
          </cell>
          <cell r="B40" t="str">
            <v>PANEL</v>
          </cell>
          <cell r="C40" t="str">
            <v>TN</v>
          </cell>
          <cell r="D40" t="str">
            <v>EFT-0809</v>
          </cell>
          <cell r="E40" t="str">
            <v>001011591</v>
          </cell>
          <cell r="F40">
            <v>540</v>
          </cell>
          <cell r="G40">
            <v>1598</v>
          </cell>
          <cell r="H40">
            <v>863</v>
          </cell>
          <cell r="I40">
            <v>298</v>
          </cell>
          <cell r="J40">
            <v>84</v>
          </cell>
          <cell r="K40">
            <v>216</v>
          </cell>
          <cell r="L40">
            <v>106</v>
          </cell>
          <cell r="M40">
            <v>704</v>
          </cell>
          <cell r="N40">
            <v>552</v>
          </cell>
          <cell r="O40">
            <v>156</v>
          </cell>
          <cell r="P40">
            <v>400</v>
          </cell>
          <cell r="Q40">
            <v>196</v>
          </cell>
          <cell r="R40">
            <v>1304</v>
          </cell>
          <cell r="S40">
            <v>159</v>
          </cell>
          <cell r="T40">
            <v>18.424101969872538</v>
          </cell>
          <cell r="U40">
            <v>16</v>
          </cell>
          <cell r="V40">
            <v>8</v>
          </cell>
          <cell r="W40">
            <v>26</v>
          </cell>
          <cell r="X40">
            <v>50</v>
          </cell>
          <cell r="Y40">
            <v>109</v>
          </cell>
          <cell r="Z40">
            <v>12.630359212050985</v>
          </cell>
          <cell r="AA40">
            <v>93</v>
          </cell>
          <cell r="AB40">
            <v>847</v>
          </cell>
          <cell r="AC40">
            <v>98.146002317497107</v>
          </cell>
          <cell r="AD40">
            <v>16</v>
          </cell>
          <cell r="AE40">
            <v>1.8539976825028968</v>
          </cell>
          <cell r="AF40">
            <v>551</v>
          </cell>
          <cell r="AG40">
            <v>155</v>
          </cell>
          <cell r="AH40">
            <v>399</v>
          </cell>
          <cell r="AI40">
            <v>197</v>
          </cell>
        </row>
        <row r="41">
          <cell r="A41" t="str">
            <v>ASI</v>
          </cell>
          <cell r="B41" t="str">
            <v>PANEL</v>
          </cell>
          <cell r="C41" t="str">
            <v>TN</v>
          </cell>
          <cell r="D41" t="str">
            <v>FT-0419TD</v>
          </cell>
          <cell r="E41" t="str">
            <v>001011640</v>
          </cell>
          <cell r="F41">
            <v>8467</v>
          </cell>
          <cell r="G41">
            <v>1624</v>
          </cell>
          <cell r="H41">
            <v>13748</v>
          </cell>
          <cell r="I41">
            <v>5073</v>
          </cell>
          <cell r="J41">
            <v>708</v>
          </cell>
          <cell r="K41">
            <v>3778</v>
          </cell>
          <cell r="L41">
            <v>1493</v>
          </cell>
          <cell r="M41">
            <v>11052</v>
          </cell>
          <cell r="N41">
            <v>599</v>
          </cell>
          <cell r="O41">
            <v>84</v>
          </cell>
          <cell r="P41">
            <v>446</v>
          </cell>
          <cell r="Q41">
            <v>176</v>
          </cell>
          <cell r="R41">
            <v>1305</v>
          </cell>
          <cell r="S41">
            <v>2696</v>
          </cell>
          <cell r="T41">
            <v>19.610125109106779</v>
          </cell>
          <cell r="U41">
            <v>261</v>
          </cell>
          <cell r="V41">
            <v>127</v>
          </cell>
          <cell r="W41">
            <v>417</v>
          </cell>
          <cell r="X41">
            <v>805</v>
          </cell>
          <cell r="Y41">
            <v>1891</v>
          </cell>
          <cell r="Z41">
            <v>13.754727960430607</v>
          </cell>
          <cell r="AA41">
            <v>1474</v>
          </cell>
          <cell r="AB41">
            <v>13331</v>
          </cell>
          <cell r="AC41">
            <v>96.966831539132968</v>
          </cell>
          <cell r="AD41">
            <v>417</v>
          </cell>
          <cell r="AE41">
            <v>3.0331684608670351</v>
          </cell>
          <cell r="AF41">
            <v>5072418</v>
          </cell>
          <cell r="AG41">
            <v>707698</v>
          </cell>
          <cell r="AH41">
            <v>3777948</v>
          </cell>
          <cell r="AI41">
            <v>1493621</v>
          </cell>
        </row>
        <row r="42">
          <cell r="A42" t="str">
            <v>ASI</v>
          </cell>
          <cell r="B42" t="str">
            <v>PANEL</v>
          </cell>
          <cell r="C42" t="str">
            <v>TN</v>
          </cell>
          <cell r="D42" t="str">
            <v>GM-5651</v>
          </cell>
          <cell r="E42" t="str">
            <v>001011686</v>
          </cell>
          <cell r="F42">
            <v>11158</v>
          </cell>
          <cell r="G42">
            <v>1629</v>
          </cell>
          <cell r="H42">
            <v>18174</v>
          </cell>
          <cell r="I42">
            <v>8854</v>
          </cell>
          <cell r="J42">
            <v>794</v>
          </cell>
          <cell r="K42">
            <v>4880</v>
          </cell>
          <cell r="L42">
            <v>1690</v>
          </cell>
          <cell r="M42">
            <v>16218</v>
          </cell>
          <cell r="N42">
            <v>794</v>
          </cell>
          <cell r="O42">
            <v>71</v>
          </cell>
          <cell r="P42">
            <v>437</v>
          </cell>
          <cell r="Q42">
            <v>151</v>
          </cell>
          <cell r="R42">
            <v>1453</v>
          </cell>
          <cell r="S42">
            <v>1956</v>
          </cell>
          <cell r="T42">
            <v>10.762627930009906</v>
          </cell>
          <cell r="U42">
            <v>345</v>
          </cell>
          <cell r="V42">
            <v>168</v>
          </cell>
          <cell r="W42">
            <v>552</v>
          </cell>
          <cell r="X42">
            <v>1065</v>
          </cell>
          <cell r="Y42">
            <v>891</v>
          </cell>
          <cell r="Z42">
            <v>4.9026081214922419</v>
          </cell>
          <cell r="AA42">
            <v>1948</v>
          </cell>
          <cell r="AB42">
            <v>19231</v>
          </cell>
          <cell r="AC42">
            <v>105.81600088037857</v>
          </cell>
          <cell r="AD42">
            <v>-1057</v>
          </cell>
          <cell r="AE42">
            <v>-5.8160008803785628</v>
          </cell>
          <cell r="AF42">
            <v>10421213</v>
          </cell>
          <cell r="AG42">
            <v>934481</v>
          </cell>
          <cell r="AH42">
            <v>5743505</v>
          </cell>
          <cell r="AI42">
            <v>1988877</v>
          </cell>
        </row>
        <row r="43">
          <cell r="A43" t="str">
            <v>ASI</v>
          </cell>
          <cell r="B43" t="str">
            <v>PANEL</v>
          </cell>
          <cell r="C43" t="str">
            <v>TN</v>
          </cell>
          <cell r="D43" t="str">
            <v>GM-5651B</v>
          </cell>
          <cell r="E43" t="str">
            <v>001011687</v>
          </cell>
          <cell r="F43">
            <v>33080</v>
          </cell>
          <cell r="G43">
            <v>1636</v>
          </cell>
          <cell r="H43">
            <v>54121</v>
          </cell>
          <cell r="I43">
            <v>23958</v>
          </cell>
          <cell r="J43">
            <v>2166</v>
          </cell>
          <cell r="K43">
            <v>17230</v>
          </cell>
          <cell r="L43">
            <v>4729</v>
          </cell>
          <cell r="M43">
            <v>48083</v>
          </cell>
          <cell r="N43">
            <v>724</v>
          </cell>
          <cell r="O43">
            <v>65</v>
          </cell>
          <cell r="P43">
            <v>521</v>
          </cell>
          <cell r="Q43">
            <v>143</v>
          </cell>
          <cell r="R43">
            <v>1453</v>
          </cell>
          <cell r="S43">
            <v>6038</v>
          </cell>
          <cell r="T43">
            <v>11.156482696180781</v>
          </cell>
          <cell r="U43">
            <v>1027</v>
          </cell>
          <cell r="V43">
            <v>500</v>
          </cell>
          <cell r="W43">
            <v>1643</v>
          </cell>
          <cell r="X43">
            <v>3170</v>
          </cell>
          <cell r="Y43">
            <v>2868</v>
          </cell>
          <cell r="Z43">
            <v>5.2992368951054125</v>
          </cell>
          <cell r="AA43">
            <v>5801</v>
          </cell>
          <cell r="AB43">
            <v>57054</v>
          </cell>
          <cell r="AC43">
            <v>105.41933814970159</v>
          </cell>
          <cell r="AD43">
            <v>-2933</v>
          </cell>
          <cell r="AE43">
            <v>-5.4193381497015949</v>
          </cell>
          <cell r="AF43">
            <v>23599259</v>
          </cell>
          <cell r="AG43">
            <v>2133478</v>
          </cell>
          <cell r="AH43">
            <v>16972275</v>
          </cell>
          <cell r="AI43">
            <v>4658091</v>
          </cell>
        </row>
        <row r="44">
          <cell r="A44" t="str">
            <v>ASI</v>
          </cell>
          <cell r="B44" t="str">
            <v>PANEL</v>
          </cell>
          <cell r="C44" t="str">
            <v>TN</v>
          </cell>
          <cell r="D44" t="str">
            <v>DEC-105TA</v>
          </cell>
          <cell r="E44" t="str">
            <v>001011710</v>
          </cell>
          <cell r="F44">
            <v>9255</v>
          </cell>
          <cell r="G44">
            <v>3723</v>
          </cell>
          <cell r="H44">
            <v>34457</v>
          </cell>
          <cell r="I44">
            <v>17871</v>
          </cell>
          <cell r="J44">
            <v>3831</v>
          </cell>
          <cell r="K44">
            <v>10299</v>
          </cell>
          <cell r="L44">
            <v>5528</v>
          </cell>
          <cell r="M44">
            <v>37529</v>
          </cell>
          <cell r="N44">
            <v>1931</v>
          </cell>
          <cell r="O44">
            <v>414</v>
          </cell>
          <cell r="P44">
            <v>1113</v>
          </cell>
          <cell r="Q44">
            <v>597</v>
          </cell>
          <cell r="R44">
            <v>4055</v>
          </cell>
          <cell r="S44">
            <v>-3072</v>
          </cell>
          <cell r="T44">
            <v>-8.9154598485068348</v>
          </cell>
          <cell r="U44">
            <v>654</v>
          </cell>
          <cell r="V44">
            <v>318</v>
          </cell>
          <cell r="W44">
            <v>1046</v>
          </cell>
          <cell r="X44">
            <v>2018</v>
          </cell>
          <cell r="Y44">
            <v>-5090</v>
          </cell>
          <cell r="Z44">
            <v>-14.772034709928317</v>
          </cell>
          <cell r="AA44">
            <v>3693</v>
          </cell>
          <cell r="AB44">
            <v>43240</v>
          </cell>
          <cell r="AC44">
            <v>125.48974083640478</v>
          </cell>
          <cell r="AD44">
            <v>-8783</v>
          </cell>
          <cell r="AE44">
            <v>-25.489740836404795</v>
          </cell>
          <cell r="AF44">
            <v>9636089</v>
          </cell>
          <cell r="AG44">
            <v>2065551</v>
          </cell>
          <cell r="AH44">
            <v>5553026</v>
          </cell>
          <cell r="AI44">
            <v>2980731</v>
          </cell>
        </row>
        <row r="45">
          <cell r="A45" t="str">
            <v>ASI</v>
          </cell>
          <cell r="B45" t="str">
            <v>PANEL</v>
          </cell>
          <cell r="C45" t="str">
            <v>TN</v>
          </cell>
          <cell r="D45" t="str">
            <v>DEC-123TB</v>
          </cell>
          <cell r="E45" t="str">
            <v>001011738</v>
          </cell>
          <cell r="F45">
            <v>14080</v>
          </cell>
          <cell r="G45">
            <v>5252</v>
          </cell>
          <cell r="H45">
            <v>73942</v>
          </cell>
          <cell r="I45">
            <v>38136</v>
          </cell>
          <cell r="J45">
            <v>7371</v>
          </cell>
          <cell r="K45">
            <v>22222</v>
          </cell>
          <cell r="L45">
            <v>10111</v>
          </cell>
          <cell r="M45">
            <v>77840</v>
          </cell>
          <cell r="N45">
            <v>2709</v>
          </cell>
          <cell r="O45">
            <v>524</v>
          </cell>
          <cell r="P45">
            <v>1578</v>
          </cell>
          <cell r="Q45">
            <v>718</v>
          </cell>
          <cell r="R45">
            <v>5529</v>
          </cell>
          <cell r="S45">
            <v>-3898</v>
          </cell>
          <cell r="T45">
            <v>-5.2716994401017017</v>
          </cell>
          <cell r="U45">
            <v>1404</v>
          </cell>
          <cell r="V45">
            <v>682</v>
          </cell>
          <cell r="W45">
            <v>2245</v>
          </cell>
          <cell r="X45">
            <v>4331</v>
          </cell>
          <cell r="Y45">
            <v>-8229</v>
          </cell>
          <cell r="Z45">
            <v>-11.128992994509209</v>
          </cell>
          <cell r="AA45">
            <v>7926</v>
          </cell>
          <cell r="AB45">
            <v>90097</v>
          </cell>
          <cell r="AC45">
            <v>121.8482053501393</v>
          </cell>
          <cell r="AD45">
            <v>-16155</v>
          </cell>
          <cell r="AE45">
            <v>-21.848205350139299</v>
          </cell>
          <cell r="AF45">
            <v>31517230</v>
          </cell>
          <cell r="AG45">
            <v>6092025</v>
          </cell>
          <cell r="AH45">
            <v>18365291</v>
          </cell>
          <cell r="AI45">
            <v>8355703</v>
          </cell>
        </row>
        <row r="46">
          <cell r="A46" t="str">
            <v>ASI</v>
          </cell>
          <cell r="B46" t="str">
            <v>PANEL</v>
          </cell>
          <cell r="C46" t="str">
            <v>TN</v>
          </cell>
          <cell r="D46" t="str">
            <v>VDO-61700</v>
          </cell>
          <cell r="E46" t="str">
            <v>001031409</v>
          </cell>
          <cell r="F46">
            <v>5759</v>
          </cell>
          <cell r="G46">
            <v>815</v>
          </cell>
          <cell r="H46">
            <v>4696</v>
          </cell>
          <cell r="I46">
            <v>2057</v>
          </cell>
          <cell r="J46">
            <v>386</v>
          </cell>
          <cell r="K46">
            <v>1320</v>
          </cell>
          <cell r="L46">
            <v>540</v>
          </cell>
          <cell r="M46">
            <v>4303</v>
          </cell>
          <cell r="N46">
            <v>357</v>
          </cell>
          <cell r="O46">
            <v>67</v>
          </cell>
          <cell r="P46">
            <v>229</v>
          </cell>
          <cell r="Q46">
            <v>94</v>
          </cell>
          <cell r="R46">
            <v>747</v>
          </cell>
          <cell r="S46">
            <v>393</v>
          </cell>
          <cell r="T46">
            <v>8.368824531516184</v>
          </cell>
          <cell r="U46">
            <v>89</v>
          </cell>
          <cell r="V46">
            <v>43</v>
          </cell>
          <cell r="W46">
            <v>143</v>
          </cell>
          <cell r="X46">
            <v>275</v>
          </cell>
          <cell r="Y46">
            <v>118</v>
          </cell>
          <cell r="Z46">
            <v>2.5127768313458261</v>
          </cell>
          <cell r="AA46">
            <v>503</v>
          </cell>
          <cell r="AB46">
            <v>5081</v>
          </cell>
          <cell r="AC46">
            <v>108.1984667802385</v>
          </cell>
          <cell r="AD46">
            <v>-385</v>
          </cell>
          <cell r="AE46">
            <v>-8.1984667802385012</v>
          </cell>
          <cell r="AF46">
            <v>2047887</v>
          </cell>
          <cell r="AG46">
            <v>384603</v>
          </cell>
          <cell r="AH46">
            <v>1314523</v>
          </cell>
          <cell r="AI46">
            <v>536531</v>
          </cell>
        </row>
        <row r="47">
          <cell r="A47" t="str">
            <v>ASI</v>
          </cell>
          <cell r="B47" t="str">
            <v>PANEL</v>
          </cell>
          <cell r="C47" t="str">
            <v>TN</v>
          </cell>
          <cell r="D47" t="str">
            <v>VDO-59800</v>
          </cell>
          <cell r="E47" t="str">
            <v>001031410</v>
          </cell>
          <cell r="F47">
            <v>6000</v>
          </cell>
          <cell r="G47">
            <v>815</v>
          </cell>
          <cell r="H47">
            <v>4892</v>
          </cell>
          <cell r="I47">
            <v>2155</v>
          </cell>
          <cell r="J47">
            <v>441</v>
          </cell>
          <cell r="K47">
            <v>1417</v>
          </cell>
          <cell r="L47">
            <v>575</v>
          </cell>
          <cell r="M47">
            <v>4588</v>
          </cell>
          <cell r="N47">
            <v>359</v>
          </cell>
          <cell r="O47">
            <v>74</v>
          </cell>
          <cell r="P47">
            <v>236</v>
          </cell>
          <cell r="Q47">
            <v>96</v>
          </cell>
          <cell r="R47">
            <v>765</v>
          </cell>
          <cell r="S47">
            <v>304</v>
          </cell>
          <cell r="T47">
            <v>6.2142273098937038</v>
          </cell>
          <cell r="U47">
            <v>93</v>
          </cell>
          <cell r="V47">
            <v>45</v>
          </cell>
          <cell r="W47">
            <v>149</v>
          </cell>
          <cell r="X47">
            <v>287</v>
          </cell>
          <cell r="Y47">
            <v>17</v>
          </cell>
          <cell r="Z47">
            <v>0.34750613246116108</v>
          </cell>
          <cell r="AA47">
            <v>524</v>
          </cell>
          <cell r="AB47">
            <v>5399</v>
          </cell>
          <cell r="AC47">
            <v>110.36385936222403</v>
          </cell>
          <cell r="AD47">
            <v>-507</v>
          </cell>
          <cell r="AE47">
            <v>-10.363859362224041</v>
          </cell>
          <cell r="AF47">
            <v>2382306</v>
          </cell>
          <cell r="AG47">
            <v>487627</v>
          </cell>
          <cell r="AH47">
            <v>1566897</v>
          </cell>
          <cell r="AI47">
            <v>635757</v>
          </cell>
        </row>
        <row r="48">
          <cell r="A48" t="str">
            <v>ASI</v>
          </cell>
          <cell r="B48" t="str">
            <v>PANEL</v>
          </cell>
          <cell r="C48" t="str">
            <v>TN</v>
          </cell>
          <cell r="D48" t="str">
            <v>DEC-140TA</v>
          </cell>
          <cell r="E48" t="str">
            <v>001031415</v>
          </cell>
          <cell r="F48">
            <v>4800</v>
          </cell>
          <cell r="G48">
            <v>1807</v>
          </cell>
          <cell r="H48">
            <v>8674</v>
          </cell>
          <cell r="I48">
            <v>3927</v>
          </cell>
          <cell r="J48">
            <v>486</v>
          </cell>
          <cell r="K48">
            <v>2827</v>
          </cell>
          <cell r="L48">
            <v>1126</v>
          </cell>
          <cell r="M48">
            <v>8366</v>
          </cell>
          <cell r="N48">
            <v>818</v>
          </cell>
          <cell r="O48">
            <v>101</v>
          </cell>
          <cell r="P48">
            <v>589</v>
          </cell>
          <cell r="Q48">
            <v>235</v>
          </cell>
          <cell r="R48">
            <v>1743</v>
          </cell>
          <cell r="S48">
            <v>308</v>
          </cell>
          <cell r="T48">
            <v>3.5508415955729768</v>
          </cell>
          <cell r="U48">
            <v>165</v>
          </cell>
          <cell r="V48">
            <v>80</v>
          </cell>
          <cell r="W48">
            <v>263</v>
          </cell>
          <cell r="X48">
            <v>508</v>
          </cell>
          <cell r="Y48">
            <v>-200</v>
          </cell>
          <cell r="Z48">
            <v>-2.3057412958266084</v>
          </cell>
          <cell r="AA48">
            <v>930</v>
          </cell>
          <cell r="AB48">
            <v>9804</v>
          </cell>
          <cell r="AC48">
            <v>113.02743832142032</v>
          </cell>
          <cell r="AD48">
            <v>-1130</v>
          </cell>
          <cell r="AE48">
            <v>-13.027438321420338</v>
          </cell>
          <cell r="AF48">
            <v>4950050</v>
          </cell>
          <cell r="AG48">
            <v>612765</v>
          </cell>
          <cell r="AH48">
            <v>3563713</v>
          </cell>
          <cell r="AI48">
            <v>1419016</v>
          </cell>
        </row>
        <row r="49">
          <cell r="A49" t="str">
            <v>ASI</v>
          </cell>
          <cell r="B49" t="str">
            <v>PANEL</v>
          </cell>
          <cell r="C49" t="str">
            <v>TN</v>
          </cell>
          <cell r="D49" t="str">
            <v>GMT-257</v>
          </cell>
          <cell r="E49" t="str">
            <v>001031422</v>
          </cell>
          <cell r="F49">
            <v>10754</v>
          </cell>
          <cell r="G49">
            <v>2064</v>
          </cell>
          <cell r="H49">
            <v>22195</v>
          </cell>
          <cell r="I49">
            <v>25010</v>
          </cell>
          <cell r="J49">
            <v>2512</v>
          </cell>
          <cell r="K49">
            <v>7322</v>
          </cell>
          <cell r="L49">
            <v>2725</v>
          </cell>
          <cell r="M49">
            <v>37569</v>
          </cell>
          <cell r="N49">
            <v>2326</v>
          </cell>
          <cell r="O49">
            <v>234</v>
          </cell>
          <cell r="P49">
            <v>681</v>
          </cell>
          <cell r="Q49">
            <v>253</v>
          </cell>
          <cell r="R49">
            <v>3494</v>
          </cell>
          <cell r="S49">
            <v>-15374</v>
          </cell>
          <cell r="T49">
            <v>-69.26785312007209</v>
          </cell>
          <cell r="U49">
            <v>421</v>
          </cell>
          <cell r="V49">
            <v>205</v>
          </cell>
          <cell r="W49">
            <v>674</v>
          </cell>
          <cell r="X49">
            <v>1300</v>
          </cell>
          <cell r="Y49">
            <v>-16674</v>
          </cell>
          <cell r="Z49">
            <v>-75.125028159495372</v>
          </cell>
          <cell r="AA49">
            <v>2379</v>
          </cell>
          <cell r="AB49">
            <v>41248</v>
          </cell>
          <cell r="AC49">
            <v>185.84365848164001</v>
          </cell>
          <cell r="AD49">
            <v>-19053</v>
          </cell>
          <cell r="AE49">
            <v>-85.843658481640006</v>
          </cell>
          <cell r="AF49">
            <v>25009437</v>
          </cell>
          <cell r="AG49">
            <v>2511639</v>
          </cell>
          <cell r="AH49">
            <v>7321861</v>
          </cell>
          <cell r="AI49">
            <v>2725673</v>
          </cell>
        </row>
        <row r="50">
          <cell r="A50" t="str">
            <v>ASI</v>
          </cell>
          <cell r="B50" t="str">
            <v>PANEL</v>
          </cell>
          <cell r="C50" t="str">
            <v>TN</v>
          </cell>
          <cell r="D50" t="str">
            <v>RBAU-1629UK</v>
          </cell>
          <cell r="E50" t="str">
            <v>001031513</v>
          </cell>
          <cell r="F50">
            <v>20</v>
          </cell>
          <cell r="G50">
            <v>193900</v>
          </cell>
          <cell r="H50">
            <v>3878</v>
          </cell>
          <cell r="I50">
            <v>11</v>
          </cell>
          <cell r="J50">
            <v>0</v>
          </cell>
          <cell r="K50">
            <v>3</v>
          </cell>
          <cell r="L50">
            <v>2</v>
          </cell>
          <cell r="M50">
            <v>16</v>
          </cell>
          <cell r="N50">
            <v>550</v>
          </cell>
          <cell r="O50">
            <v>0</v>
          </cell>
          <cell r="P50">
            <v>150</v>
          </cell>
          <cell r="Q50">
            <v>100</v>
          </cell>
          <cell r="R50">
            <v>800</v>
          </cell>
          <cell r="S50">
            <v>3862</v>
          </cell>
          <cell r="T50">
            <v>99.587416193914393</v>
          </cell>
          <cell r="U50">
            <v>74</v>
          </cell>
          <cell r="V50">
            <v>36</v>
          </cell>
          <cell r="W50">
            <v>118</v>
          </cell>
          <cell r="X50">
            <v>228</v>
          </cell>
          <cell r="Y50">
            <v>3634</v>
          </cell>
          <cell r="Z50">
            <v>93.708096957194428</v>
          </cell>
          <cell r="AA50">
            <v>416</v>
          </cell>
          <cell r="AB50">
            <v>660</v>
          </cell>
          <cell r="AC50">
            <v>17.01908200103146</v>
          </cell>
          <cell r="AD50">
            <v>3218</v>
          </cell>
          <cell r="AE50">
            <v>82.980917998968536</v>
          </cell>
          <cell r="AF50">
            <v>10804</v>
          </cell>
          <cell r="AG50">
            <v>0</v>
          </cell>
          <cell r="AH50">
            <v>2874</v>
          </cell>
          <cell r="AI50">
            <v>2007</v>
          </cell>
        </row>
        <row r="51">
          <cell r="A51" t="str">
            <v>ASI</v>
          </cell>
          <cell r="B51" t="str">
            <v>PANEL</v>
          </cell>
          <cell r="C51" t="str">
            <v>TN</v>
          </cell>
          <cell r="D51" t="str">
            <v>EP-A01S</v>
          </cell>
          <cell r="E51" t="str">
            <v>001191317</v>
          </cell>
          <cell r="F51">
            <v>18518</v>
          </cell>
          <cell r="G51">
            <v>1348</v>
          </cell>
          <cell r="H51">
            <v>24964</v>
          </cell>
          <cell r="I51">
            <v>9883</v>
          </cell>
          <cell r="J51">
            <v>1819</v>
          </cell>
          <cell r="K51">
            <v>10075</v>
          </cell>
          <cell r="L51">
            <v>3827</v>
          </cell>
          <cell r="M51">
            <v>25604</v>
          </cell>
          <cell r="N51">
            <v>534</v>
          </cell>
          <cell r="O51">
            <v>98</v>
          </cell>
          <cell r="P51">
            <v>544</v>
          </cell>
          <cell r="Q51">
            <v>207</v>
          </cell>
          <cell r="R51">
            <v>1383</v>
          </cell>
          <cell r="S51">
            <v>-640</v>
          </cell>
          <cell r="T51">
            <v>-2.5636917160711423</v>
          </cell>
          <cell r="U51">
            <v>474</v>
          </cell>
          <cell r="V51">
            <v>230</v>
          </cell>
          <cell r="W51">
            <v>758</v>
          </cell>
          <cell r="X51">
            <v>1462</v>
          </cell>
          <cell r="Y51">
            <v>-2102</v>
          </cell>
          <cell r="Z51">
            <v>-8.4201249799711579</v>
          </cell>
          <cell r="AA51">
            <v>2676</v>
          </cell>
          <cell r="AB51">
            <v>29742</v>
          </cell>
          <cell r="AC51">
            <v>119.13956096779361</v>
          </cell>
          <cell r="AD51">
            <v>-4778</v>
          </cell>
          <cell r="AE51">
            <v>-19.139560967793624</v>
          </cell>
          <cell r="AF51">
            <v>9883406</v>
          </cell>
          <cell r="AG51">
            <v>1819077</v>
          </cell>
          <cell r="AH51">
            <v>10075395</v>
          </cell>
          <cell r="AI51">
            <v>3826460</v>
          </cell>
        </row>
        <row r="52">
          <cell r="A52" t="str">
            <v>ASI</v>
          </cell>
          <cell r="B52" t="str">
            <v>PANEL</v>
          </cell>
          <cell r="C52" t="str">
            <v>STN</v>
          </cell>
          <cell r="D52" t="str">
            <v>DEL-101F</v>
          </cell>
          <cell r="E52" t="str">
            <v>002131470</v>
          </cell>
          <cell r="F52">
            <v>4200</v>
          </cell>
          <cell r="G52">
            <v>6189</v>
          </cell>
          <cell r="H52">
            <v>25995</v>
          </cell>
          <cell r="I52">
            <v>21850</v>
          </cell>
          <cell r="J52">
            <v>2838</v>
          </cell>
          <cell r="K52">
            <v>3136</v>
          </cell>
          <cell r="L52">
            <v>1852</v>
          </cell>
          <cell r="M52">
            <v>29676</v>
          </cell>
          <cell r="N52">
            <v>5202</v>
          </cell>
          <cell r="O52">
            <v>676</v>
          </cell>
          <cell r="P52">
            <v>747</v>
          </cell>
          <cell r="Q52">
            <v>441</v>
          </cell>
          <cell r="R52">
            <v>7066</v>
          </cell>
          <cell r="S52">
            <v>7903</v>
          </cell>
          <cell r="T52">
            <v>17.889399461258122</v>
          </cell>
          <cell r="U52">
            <v>493</v>
          </cell>
          <cell r="V52">
            <v>240</v>
          </cell>
          <cell r="W52">
            <v>789</v>
          </cell>
          <cell r="X52">
            <v>3120</v>
          </cell>
          <cell r="Y52">
            <v>4783</v>
          </cell>
          <cell r="Z52">
            <v>10.826900876021458</v>
          </cell>
          <cell r="AA52">
            <v>2786</v>
          </cell>
          <cell r="AB52">
            <v>42269</v>
          </cell>
          <cell r="AC52">
            <v>95.681010480566812</v>
          </cell>
          <cell r="AD52">
            <v>1908</v>
          </cell>
          <cell r="AE52">
            <v>4.3189895194331891</v>
          </cell>
          <cell r="AF52">
            <v>5282</v>
          </cell>
          <cell r="AG52">
            <v>686</v>
          </cell>
          <cell r="AH52">
            <v>758</v>
          </cell>
          <cell r="AI52">
            <v>448</v>
          </cell>
        </row>
        <row r="53">
          <cell r="A53" t="str">
            <v>ASI</v>
          </cell>
          <cell r="B53" t="str">
            <v>PANEL</v>
          </cell>
          <cell r="C53" t="str">
            <v>STN</v>
          </cell>
          <cell r="D53" t="str">
            <v>DEC-9043</v>
          </cell>
          <cell r="E53" t="str">
            <v>002131783</v>
          </cell>
          <cell r="F53">
            <v>78</v>
          </cell>
          <cell r="G53">
            <v>42090</v>
          </cell>
          <cell r="H53">
            <v>3283</v>
          </cell>
          <cell r="I53">
            <v>279</v>
          </cell>
          <cell r="J53">
            <v>21</v>
          </cell>
          <cell r="K53">
            <v>65</v>
          </cell>
          <cell r="L53">
            <v>40</v>
          </cell>
          <cell r="M53">
            <v>405</v>
          </cell>
          <cell r="N53">
            <v>3577</v>
          </cell>
          <cell r="O53">
            <v>269</v>
          </cell>
          <cell r="P53">
            <v>833</v>
          </cell>
          <cell r="Q53">
            <v>513</v>
          </cell>
          <cell r="R53">
            <v>5192</v>
          </cell>
          <cell r="S53">
            <v>2878</v>
          </cell>
          <cell r="T53">
            <v>87.663722205300033</v>
          </cell>
          <cell r="U53">
            <v>62</v>
          </cell>
          <cell r="V53">
            <v>30</v>
          </cell>
          <cell r="W53">
            <v>100</v>
          </cell>
          <cell r="X53">
            <v>192</v>
          </cell>
          <cell r="Y53">
            <v>2686</v>
          </cell>
          <cell r="Z53">
            <v>81.815412732257087</v>
          </cell>
          <cell r="AA53">
            <v>352</v>
          </cell>
          <cell r="AB53">
            <v>949</v>
          </cell>
          <cell r="AC53">
            <v>28.90648796832166</v>
          </cell>
          <cell r="AD53">
            <v>2334</v>
          </cell>
          <cell r="AE53">
            <v>71.093512031678344</v>
          </cell>
          <cell r="AF53">
            <v>279150</v>
          </cell>
          <cell r="AG53">
            <v>21005</v>
          </cell>
          <cell r="AH53">
            <v>64679</v>
          </cell>
          <cell r="AI53">
            <v>40129</v>
          </cell>
        </row>
        <row r="54">
          <cell r="A54" t="str">
            <v>ASI</v>
          </cell>
          <cell r="B54" t="str">
            <v>MODULE</v>
          </cell>
          <cell r="C54" t="str">
            <v>TN</v>
          </cell>
          <cell r="D54" t="str">
            <v>HC 16102</v>
          </cell>
          <cell r="E54" t="str">
            <v>011131004</v>
          </cell>
          <cell r="F54">
            <v>510</v>
          </cell>
          <cell r="G54">
            <v>6063</v>
          </cell>
          <cell r="H54">
            <v>3092</v>
          </cell>
          <cell r="I54">
            <v>1399</v>
          </cell>
          <cell r="J54">
            <v>102</v>
          </cell>
          <cell r="K54">
            <v>308</v>
          </cell>
          <cell r="L54">
            <v>104</v>
          </cell>
          <cell r="M54">
            <v>1913</v>
          </cell>
          <cell r="N54">
            <v>2743</v>
          </cell>
          <cell r="O54">
            <v>200</v>
          </cell>
          <cell r="P54">
            <v>604</v>
          </cell>
          <cell r="Q54">
            <v>204</v>
          </cell>
          <cell r="R54">
            <v>3751</v>
          </cell>
          <cell r="S54">
            <v>1179</v>
          </cell>
          <cell r="T54">
            <v>38.130659767141005</v>
          </cell>
          <cell r="U54">
            <v>59</v>
          </cell>
          <cell r="V54">
            <v>29</v>
          </cell>
          <cell r="W54">
            <v>94</v>
          </cell>
          <cell r="X54">
            <v>182</v>
          </cell>
          <cell r="Y54">
            <v>997</v>
          </cell>
          <cell r="Z54">
            <v>32.244501940491595</v>
          </cell>
          <cell r="AA54">
            <v>331</v>
          </cell>
          <cell r="AB54">
            <v>2426</v>
          </cell>
          <cell r="AC54">
            <v>78.460543337645532</v>
          </cell>
          <cell r="AD54">
            <v>666</v>
          </cell>
          <cell r="AE54">
            <v>21.539456662354464</v>
          </cell>
          <cell r="AF54">
            <v>2744</v>
          </cell>
          <cell r="AG54">
            <v>200</v>
          </cell>
          <cell r="AH54">
            <v>603</v>
          </cell>
          <cell r="AI54">
            <v>204</v>
          </cell>
        </row>
        <row r="55">
          <cell r="A55" t="str">
            <v>ASI</v>
          </cell>
          <cell r="B55" t="str">
            <v>MODULE</v>
          </cell>
          <cell r="C55" t="str">
            <v>STN</v>
          </cell>
          <cell r="D55" t="str">
            <v>HC-40201NY-LY</v>
          </cell>
          <cell r="E55" t="str">
            <v>012131054</v>
          </cell>
          <cell r="F55">
            <v>430</v>
          </cell>
          <cell r="G55">
            <v>19456</v>
          </cell>
          <cell r="H55">
            <v>8366</v>
          </cell>
          <cell r="I55">
            <v>4835</v>
          </cell>
          <cell r="J55">
            <v>241</v>
          </cell>
          <cell r="K55">
            <v>345</v>
          </cell>
          <cell r="L55">
            <v>213</v>
          </cell>
          <cell r="M55">
            <v>5634</v>
          </cell>
          <cell r="N55">
            <v>11244</v>
          </cell>
          <cell r="O55">
            <v>560</v>
          </cell>
          <cell r="P55">
            <v>802</v>
          </cell>
          <cell r="Q55">
            <v>495</v>
          </cell>
          <cell r="R55">
            <v>13101</v>
          </cell>
          <cell r="S55">
            <v>2732</v>
          </cell>
          <cell r="T55">
            <v>32.655988524982071</v>
          </cell>
          <cell r="U55">
            <v>159</v>
          </cell>
          <cell r="V55">
            <v>77</v>
          </cell>
          <cell r="W55">
            <v>254</v>
          </cell>
          <cell r="X55">
            <v>490</v>
          </cell>
          <cell r="Y55">
            <v>2242</v>
          </cell>
          <cell r="Z55">
            <v>26.798948123356443</v>
          </cell>
          <cell r="AA55">
            <v>897</v>
          </cell>
          <cell r="AB55">
            <v>7021</v>
          </cell>
          <cell r="AC55">
            <v>83.923021754721489</v>
          </cell>
          <cell r="AD55">
            <v>1345</v>
          </cell>
          <cell r="AE55">
            <v>16.076978245278507</v>
          </cell>
          <cell r="AF55">
            <v>11242</v>
          </cell>
          <cell r="AG55">
            <v>561</v>
          </cell>
          <cell r="AH55">
            <v>803</v>
          </cell>
          <cell r="AI55">
            <v>495</v>
          </cell>
        </row>
        <row r="56">
          <cell r="A56" t="str">
            <v>ASI</v>
          </cell>
          <cell r="B56" t="str">
            <v>MODULE</v>
          </cell>
          <cell r="C56" t="str">
            <v>STN</v>
          </cell>
          <cell r="D56" t="str">
            <v>HC 24103NG</v>
          </cell>
          <cell r="E56" t="str">
            <v>012131493</v>
          </cell>
          <cell r="F56">
            <v>1000</v>
          </cell>
          <cell r="G56">
            <v>8888</v>
          </cell>
          <cell r="H56">
            <v>8888</v>
          </cell>
          <cell r="I56">
            <v>6009</v>
          </cell>
          <cell r="J56">
            <v>183</v>
          </cell>
          <cell r="K56">
            <v>1045</v>
          </cell>
          <cell r="L56">
            <v>294</v>
          </cell>
          <cell r="M56">
            <v>7531</v>
          </cell>
          <cell r="N56">
            <v>6009</v>
          </cell>
          <cell r="O56">
            <v>183</v>
          </cell>
          <cell r="P56">
            <v>1045</v>
          </cell>
          <cell r="Q56">
            <v>294</v>
          </cell>
          <cell r="R56">
            <v>7531</v>
          </cell>
          <cell r="S56">
            <v>1357</v>
          </cell>
          <cell r="T56">
            <v>15.267776777677769</v>
          </cell>
          <cell r="U56">
            <v>169</v>
          </cell>
          <cell r="V56">
            <v>82</v>
          </cell>
          <cell r="W56">
            <v>270</v>
          </cell>
          <cell r="X56">
            <v>521</v>
          </cell>
          <cell r="Y56">
            <v>836</v>
          </cell>
          <cell r="Z56">
            <v>9.4059405940594054</v>
          </cell>
          <cell r="AA56">
            <v>953</v>
          </cell>
          <cell r="AB56">
            <v>9005</v>
          </cell>
          <cell r="AC56">
            <v>101.3163816381638</v>
          </cell>
          <cell r="AD56">
            <v>-117</v>
          </cell>
          <cell r="AE56">
            <v>-1.3163816381638165</v>
          </cell>
          <cell r="AF56">
            <v>6008738</v>
          </cell>
          <cell r="AG56">
            <v>183172</v>
          </cell>
          <cell r="AH56">
            <v>1045117</v>
          </cell>
          <cell r="AI56">
            <v>293956</v>
          </cell>
        </row>
        <row r="57">
          <cell r="A57" t="str">
            <v>ASI</v>
          </cell>
          <cell r="B57" t="str">
            <v>MODULE</v>
          </cell>
          <cell r="C57" t="str">
            <v>STN</v>
          </cell>
          <cell r="D57" t="str">
            <v>HG 32606FR-HWJO-05</v>
          </cell>
          <cell r="E57" t="str">
            <v>012131718</v>
          </cell>
          <cell r="F57">
            <v>3767</v>
          </cell>
          <cell r="G57">
            <v>52747</v>
          </cell>
          <cell r="H57">
            <v>198699</v>
          </cell>
          <cell r="I57">
            <v>121291</v>
          </cell>
          <cell r="J57">
            <v>5423</v>
          </cell>
          <cell r="K57">
            <v>32520</v>
          </cell>
          <cell r="L57">
            <v>9306</v>
          </cell>
          <cell r="M57">
            <v>168540</v>
          </cell>
          <cell r="N57">
            <v>32198</v>
          </cell>
          <cell r="O57">
            <v>1440</v>
          </cell>
          <cell r="P57">
            <v>8633</v>
          </cell>
          <cell r="Q57">
            <v>2470</v>
          </cell>
          <cell r="R57">
            <v>44741</v>
          </cell>
          <cell r="S57">
            <v>30159</v>
          </cell>
          <cell r="T57">
            <v>15.178234414868722</v>
          </cell>
          <cell r="U57">
            <v>3772</v>
          </cell>
          <cell r="V57">
            <v>1834</v>
          </cell>
          <cell r="W57">
            <v>6033</v>
          </cell>
          <cell r="X57">
            <v>11639</v>
          </cell>
          <cell r="Y57">
            <v>18520</v>
          </cell>
          <cell r="Z57">
            <v>9.3206307027212016</v>
          </cell>
          <cell r="AA57">
            <v>21298</v>
          </cell>
          <cell r="AB57">
            <v>201477</v>
          </cell>
          <cell r="AC57">
            <v>101.39809460540819</v>
          </cell>
          <cell r="AD57">
            <v>-2778</v>
          </cell>
          <cell r="AE57">
            <v>-1.3980946054081802</v>
          </cell>
          <cell r="AF57">
            <v>121134074</v>
          </cell>
          <cell r="AG57">
            <v>5416251</v>
          </cell>
          <cell r="AH57">
            <v>32477469</v>
          </cell>
          <cell r="AI57">
            <v>9293717</v>
          </cell>
        </row>
        <row r="58">
          <cell r="A58" t="str">
            <v>ASI</v>
          </cell>
          <cell r="B58" t="str">
            <v>MODULE</v>
          </cell>
          <cell r="C58" t="str">
            <v>STN</v>
          </cell>
          <cell r="D58" t="str">
            <v>HP 96521QG-DPO</v>
          </cell>
          <cell r="E58" t="str">
            <v>018132045</v>
          </cell>
          <cell r="F58">
            <v>14250</v>
          </cell>
          <cell r="G58">
            <v>4190</v>
          </cell>
          <cell r="H58">
            <v>59708</v>
          </cell>
          <cell r="I58">
            <v>44596</v>
          </cell>
          <cell r="J58">
            <v>0</v>
          </cell>
          <cell r="K58">
            <v>3672</v>
          </cell>
          <cell r="L58">
            <v>0</v>
          </cell>
          <cell r="M58">
            <v>48268</v>
          </cell>
          <cell r="N58">
            <v>3130</v>
          </cell>
          <cell r="O58">
            <v>0</v>
          </cell>
          <cell r="P58">
            <v>258</v>
          </cell>
          <cell r="Q58">
            <v>0</v>
          </cell>
          <cell r="R58">
            <v>3388</v>
          </cell>
          <cell r="S58">
            <v>11440</v>
          </cell>
          <cell r="T58">
            <v>19.159911569638911</v>
          </cell>
          <cell r="U58">
            <v>1133</v>
          </cell>
          <cell r="V58">
            <v>551</v>
          </cell>
          <cell r="W58">
            <v>1813</v>
          </cell>
          <cell r="X58">
            <v>3497</v>
          </cell>
          <cell r="Y58">
            <v>7943</v>
          </cell>
          <cell r="Z58">
            <v>13.303074964828834</v>
          </cell>
          <cell r="AA58">
            <v>6400</v>
          </cell>
          <cell r="AB58">
            <v>58165</v>
          </cell>
          <cell r="AC58">
            <v>97.415756682521604</v>
          </cell>
          <cell r="AD58">
            <v>1543</v>
          </cell>
          <cell r="AE58">
            <v>2.584243317478395</v>
          </cell>
          <cell r="AF58">
            <v>3121</v>
          </cell>
          <cell r="AG58">
            <v>0</v>
          </cell>
          <cell r="AH58">
            <v>257</v>
          </cell>
          <cell r="AI58">
            <v>0</v>
          </cell>
        </row>
        <row r="59">
          <cell r="A59" t="str">
            <v>ASI</v>
          </cell>
          <cell r="B59" t="str">
            <v>MODULE</v>
          </cell>
          <cell r="C59" t="str">
            <v>STN</v>
          </cell>
          <cell r="D59" t="str">
            <v>HP 96521QG-DPO-HC0</v>
          </cell>
          <cell r="E59" t="str">
            <v>038132005</v>
          </cell>
          <cell r="F59">
            <v>3000</v>
          </cell>
          <cell r="G59">
            <v>4190</v>
          </cell>
          <cell r="H59">
            <v>12570</v>
          </cell>
          <cell r="I59">
            <v>8055</v>
          </cell>
          <cell r="J59">
            <v>495</v>
          </cell>
          <cell r="K59">
            <v>1485</v>
          </cell>
          <cell r="L59">
            <v>306</v>
          </cell>
          <cell r="M59">
            <v>10341</v>
          </cell>
          <cell r="N59">
            <v>2685</v>
          </cell>
          <cell r="O59">
            <v>165</v>
          </cell>
          <cell r="P59">
            <v>495</v>
          </cell>
          <cell r="Q59">
            <v>102</v>
          </cell>
          <cell r="R59">
            <v>3447</v>
          </cell>
          <cell r="S59">
            <v>-17433</v>
          </cell>
          <cell r="T59">
            <v>-1.731651182495354</v>
          </cell>
          <cell r="X59">
            <v>71100</v>
          </cell>
          <cell r="Y59">
            <v>-88533</v>
          </cell>
          <cell r="Z59">
            <v>-8.7941418080571978</v>
          </cell>
          <cell r="AB59">
            <v>1160781</v>
          </cell>
          <cell r="AC59">
            <v>115.30246034923073</v>
          </cell>
          <cell r="AD59">
            <v>-154054</v>
          </cell>
          <cell r="AE59">
            <v>-15.302460349230726</v>
          </cell>
          <cell r="AF59">
            <v>2685</v>
          </cell>
          <cell r="AG59">
            <v>165</v>
          </cell>
          <cell r="AH59">
            <v>495</v>
          </cell>
          <cell r="AI59">
            <v>102</v>
          </cell>
        </row>
        <row r="60">
          <cell r="A60" t="str">
            <v>ASI</v>
          </cell>
          <cell r="E60" t="str">
            <v>STN</v>
          </cell>
          <cell r="F60">
            <v>2</v>
          </cell>
          <cell r="G60">
            <v>88035500</v>
          </cell>
          <cell r="H60">
            <v>176071</v>
          </cell>
          <cell r="I60">
            <v>0</v>
          </cell>
          <cell r="J60">
            <v>0</v>
          </cell>
          <cell r="K60">
            <v>0</v>
          </cell>
          <cell r="L60">
            <v>0</v>
          </cell>
          <cell r="M60">
            <v>0</v>
          </cell>
          <cell r="N60">
            <v>0</v>
          </cell>
          <cell r="O60">
            <v>0</v>
          </cell>
          <cell r="P60">
            <v>0</v>
          </cell>
          <cell r="Q60">
            <v>0</v>
          </cell>
          <cell r="R60">
            <v>0</v>
          </cell>
          <cell r="S60">
            <v>176071</v>
          </cell>
          <cell r="T60">
            <v>100</v>
          </cell>
          <cell r="U60">
            <v>3342</v>
          </cell>
          <cell r="V60">
            <v>1625</v>
          </cell>
          <cell r="W60">
            <v>5346</v>
          </cell>
          <cell r="X60">
            <v>10313</v>
          </cell>
          <cell r="Y60">
            <v>165758</v>
          </cell>
          <cell r="Z60">
            <v>94.142703795627909</v>
          </cell>
          <cell r="AA60">
            <v>18873</v>
          </cell>
          <cell r="AB60">
            <v>29186</v>
          </cell>
          <cell r="AC60">
            <v>16.57626752844023</v>
          </cell>
          <cell r="AD60">
            <v>146885</v>
          </cell>
          <cell r="AE60">
            <v>83.423732471559759</v>
          </cell>
          <cell r="AF60">
            <v>1</v>
          </cell>
        </row>
        <row r="61">
          <cell r="A61" t="str">
            <v>EUR</v>
          </cell>
          <cell r="B61" t="str">
            <v>PANEL</v>
          </cell>
          <cell r="C61" t="str">
            <v>TN</v>
          </cell>
          <cell r="D61" t="str">
            <v>HEL-010</v>
          </cell>
          <cell r="E61" t="str">
            <v>001031047</v>
          </cell>
          <cell r="F61">
            <v>1533</v>
          </cell>
          <cell r="G61">
            <v>9109</v>
          </cell>
          <cell r="H61">
            <v>13964</v>
          </cell>
          <cell r="I61">
            <v>4805</v>
          </cell>
          <cell r="J61">
            <v>489</v>
          </cell>
          <cell r="K61">
            <v>2392</v>
          </cell>
          <cell r="L61">
            <v>1169</v>
          </cell>
          <cell r="M61">
            <v>8855</v>
          </cell>
          <cell r="N61">
            <v>3134</v>
          </cell>
          <cell r="O61">
            <v>319</v>
          </cell>
          <cell r="P61">
            <v>1560</v>
          </cell>
          <cell r="Q61">
            <v>763</v>
          </cell>
          <cell r="R61">
            <v>5776</v>
          </cell>
          <cell r="S61">
            <v>5109</v>
          </cell>
          <cell r="T61">
            <v>36.58693784016041</v>
          </cell>
          <cell r="U61">
            <v>265</v>
          </cell>
          <cell r="V61">
            <v>129</v>
          </cell>
          <cell r="W61">
            <v>424</v>
          </cell>
          <cell r="X61">
            <v>818</v>
          </cell>
          <cell r="Y61">
            <v>4291</v>
          </cell>
          <cell r="Z61">
            <v>30.729017473503294</v>
          </cell>
          <cell r="AA61">
            <v>1497</v>
          </cell>
          <cell r="AB61">
            <v>11170</v>
          </cell>
          <cell r="AC61">
            <v>79.991406473789752</v>
          </cell>
          <cell r="AD61">
            <v>2794</v>
          </cell>
          <cell r="AE61">
            <v>20.008593526210255</v>
          </cell>
          <cell r="AF61">
            <v>4804518</v>
          </cell>
          <cell r="AG61">
            <v>489461</v>
          </cell>
          <cell r="AH61">
            <v>2391664</v>
          </cell>
          <cell r="AI61">
            <v>1169086</v>
          </cell>
        </row>
        <row r="62">
          <cell r="A62" t="str">
            <v>EUR</v>
          </cell>
          <cell r="B62" t="str">
            <v>PANEL</v>
          </cell>
          <cell r="C62" t="str">
            <v>TN</v>
          </cell>
          <cell r="D62" t="str">
            <v>VAUBZ-46630E</v>
          </cell>
          <cell r="E62" t="str">
            <v>001031080</v>
          </cell>
          <cell r="F62">
            <v>9296</v>
          </cell>
          <cell r="G62">
            <v>1221</v>
          </cell>
          <cell r="H62">
            <v>11350</v>
          </cell>
          <cell r="I62">
            <v>3738</v>
          </cell>
          <cell r="J62">
            <v>636</v>
          </cell>
          <cell r="K62">
            <v>3008</v>
          </cell>
          <cell r="L62">
            <v>1037</v>
          </cell>
          <cell r="M62">
            <v>8419</v>
          </cell>
          <cell r="N62">
            <v>402</v>
          </cell>
          <cell r="O62">
            <v>68</v>
          </cell>
          <cell r="P62">
            <v>324</v>
          </cell>
          <cell r="Q62">
            <v>112</v>
          </cell>
          <cell r="R62">
            <v>906</v>
          </cell>
          <cell r="S62">
            <v>2931</v>
          </cell>
          <cell r="T62">
            <v>25.823788546255503</v>
          </cell>
          <cell r="U62">
            <v>215</v>
          </cell>
          <cell r="V62">
            <v>105</v>
          </cell>
          <cell r="W62">
            <v>345</v>
          </cell>
          <cell r="X62">
            <v>665</v>
          </cell>
          <cell r="Y62">
            <v>2266</v>
          </cell>
          <cell r="Z62">
            <v>19.964757709251103</v>
          </cell>
          <cell r="AA62">
            <v>1217</v>
          </cell>
          <cell r="AB62">
            <v>10301</v>
          </cell>
          <cell r="AC62">
            <v>90.757709251101332</v>
          </cell>
          <cell r="AD62">
            <v>1049</v>
          </cell>
          <cell r="AE62">
            <v>9.2422907488986787</v>
          </cell>
          <cell r="AF62">
            <v>1984345</v>
          </cell>
          <cell r="AG62">
            <v>337815</v>
          </cell>
          <cell r="AH62">
            <v>1596658</v>
          </cell>
          <cell r="AI62">
            <v>550744</v>
          </cell>
        </row>
        <row r="63">
          <cell r="A63" t="str">
            <v>EUR</v>
          </cell>
          <cell r="B63" t="str">
            <v>PANEL</v>
          </cell>
          <cell r="C63" t="str">
            <v>TN</v>
          </cell>
          <cell r="D63" t="str">
            <v>VDO-0273</v>
          </cell>
          <cell r="E63" t="str">
            <v>001031129</v>
          </cell>
          <cell r="F63">
            <v>6912</v>
          </cell>
          <cell r="G63">
            <v>1277</v>
          </cell>
          <cell r="H63">
            <v>8824</v>
          </cell>
          <cell r="I63">
            <v>3769</v>
          </cell>
          <cell r="J63">
            <v>638</v>
          </cell>
          <cell r="K63">
            <v>2398</v>
          </cell>
          <cell r="L63">
            <v>1116</v>
          </cell>
          <cell r="M63">
            <v>7921</v>
          </cell>
          <cell r="N63">
            <v>545</v>
          </cell>
          <cell r="O63">
            <v>92</v>
          </cell>
          <cell r="P63">
            <v>347</v>
          </cell>
          <cell r="Q63">
            <v>161</v>
          </cell>
          <cell r="R63">
            <v>1145</v>
          </cell>
          <cell r="S63">
            <v>903</v>
          </cell>
          <cell r="T63">
            <v>10.23345421577516</v>
          </cell>
          <cell r="U63">
            <v>168</v>
          </cell>
          <cell r="V63">
            <v>81</v>
          </cell>
          <cell r="W63">
            <v>268</v>
          </cell>
          <cell r="X63">
            <v>517</v>
          </cell>
          <cell r="Y63">
            <v>386</v>
          </cell>
          <cell r="Z63">
            <v>4.3744333635539441</v>
          </cell>
          <cell r="AA63">
            <v>946</v>
          </cell>
          <cell r="AB63">
            <v>9384</v>
          </cell>
          <cell r="AC63">
            <v>106.34632819582957</v>
          </cell>
          <cell r="AD63">
            <v>-560</v>
          </cell>
          <cell r="AE63">
            <v>-6.3463281958295568</v>
          </cell>
          <cell r="AF63">
            <v>8090044</v>
          </cell>
          <cell r="AG63">
            <v>1370420</v>
          </cell>
          <cell r="AH63">
            <v>5148544</v>
          </cell>
          <cell r="AI63">
            <v>2395199</v>
          </cell>
        </row>
        <row r="64">
          <cell r="A64" t="str">
            <v>EUR</v>
          </cell>
          <cell r="B64" t="str">
            <v>PANEL</v>
          </cell>
          <cell r="C64" t="str">
            <v>TN</v>
          </cell>
          <cell r="D64" t="str">
            <v>VW-011G</v>
          </cell>
          <cell r="E64" t="str">
            <v>001031133</v>
          </cell>
          <cell r="F64">
            <v>5120</v>
          </cell>
          <cell r="G64">
            <v>881</v>
          </cell>
          <cell r="H64">
            <v>4512</v>
          </cell>
          <cell r="I64">
            <v>2514</v>
          </cell>
          <cell r="J64">
            <v>414</v>
          </cell>
          <cell r="K64">
            <v>1434</v>
          </cell>
          <cell r="L64">
            <v>649</v>
          </cell>
          <cell r="M64">
            <v>5011</v>
          </cell>
          <cell r="N64">
            <v>491</v>
          </cell>
          <cell r="O64">
            <v>81</v>
          </cell>
          <cell r="P64">
            <v>280</v>
          </cell>
          <cell r="Q64">
            <v>127</v>
          </cell>
          <cell r="R64">
            <v>979</v>
          </cell>
          <cell r="S64">
            <v>-499</v>
          </cell>
          <cell r="T64">
            <v>-11.059397163120567</v>
          </cell>
          <cell r="U64">
            <v>86</v>
          </cell>
          <cell r="V64">
            <v>42</v>
          </cell>
          <cell r="W64">
            <v>137</v>
          </cell>
          <cell r="X64">
            <v>265</v>
          </cell>
          <cell r="Y64">
            <v>-764</v>
          </cell>
          <cell r="Z64">
            <v>-16.932624113475178</v>
          </cell>
          <cell r="AA64">
            <v>484</v>
          </cell>
          <cell r="AB64">
            <v>5760</v>
          </cell>
          <cell r="AC64">
            <v>127.65957446808511</v>
          </cell>
          <cell r="AD64">
            <v>-1248</v>
          </cell>
          <cell r="AE64">
            <v>-27.659574468085108</v>
          </cell>
          <cell r="AF64">
            <v>2625434</v>
          </cell>
          <cell r="AG64">
            <v>432594</v>
          </cell>
          <cell r="AH64">
            <v>1497450</v>
          </cell>
          <cell r="AI64">
            <v>677763</v>
          </cell>
        </row>
        <row r="65">
          <cell r="A65" t="str">
            <v>EUR</v>
          </cell>
          <cell r="B65" t="str">
            <v>PANEL</v>
          </cell>
          <cell r="C65" t="str">
            <v>TN</v>
          </cell>
          <cell r="D65" t="str">
            <v>VW-012G</v>
          </cell>
          <cell r="E65" t="str">
            <v>001031134</v>
          </cell>
          <cell r="F65">
            <v>7239</v>
          </cell>
          <cell r="G65">
            <v>881</v>
          </cell>
          <cell r="H65">
            <v>6379</v>
          </cell>
          <cell r="I65">
            <v>3448</v>
          </cell>
          <cell r="J65">
            <v>545</v>
          </cell>
          <cell r="K65">
            <v>2026</v>
          </cell>
          <cell r="L65">
            <v>867</v>
          </cell>
          <cell r="M65">
            <v>6886</v>
          </cell>
          <cell r="N65">
            <v>476</v>
          </cell>
          <cell r="O65">
            <v>75</v>
          </cell>
          <cell r="P65">
            <v>280</v>
          </cell>
          <cell r="Q65">
            <v>120</v>
          </cell>
          <cell r="R65">
            <v>951</v>
          </cell>
          <cell r="S65">
            <v>-507</v>
          </cell>
          <cell r="T65">
            <v>-7.9479542248001263</v>
          </cell>
          <cell r="U65">
            <v>121</v>
          </cell>
          <cell r="V65">
            <v>59</v>
          </cell>
          <cell r="W65">
            <v>194</v>
          </cell>
          <cell r="X65">
            <v>374</v>
          </cell>
          <cell r="Y65">
            <v>-881</v>
          </cell>
          <cell r="Z65">
            <v>-13.810942153942623</v>
          </cell>
          <cell r="AA65">
            <v>684</v>
          </cell>
          <cell r="AB65">
            <v>7944</v>
          </cell>
          <cell r="AC65">
            <v>124.53362596018185</v>
          </cell>
          <cell r="AD65">
            <v>-1565</v>
          </cell>
          <cell r="AE65">
            <v>-24.533625960181844</v>
          </cell>
          <cell r="AF65">
            <v>3664859</v>
          </cell>
          <cell r="AG65">
            <v>579069</v>
          </cell>
          <cell r="AH65">
            <v>2153457</v>
          </cell>
          <cell r="AI65">
            <v>922394</v>
          </cell>
        </row>
        <row r="66">
          <cell r="A66" t="str">
            <v>EUR</v>
          </cell>
          <cell r="B66" t="str">
            <v>PANEL</v>
          </cell>
          <cell r="C66" t="str">
            <v>TN</v>
          </cell>
          <cell r="D66" t="str">
            <v>VW-0270</v>
          </cell>
          <cell r="E66" t="str">
            <v>001031143</v>
          </cell>
          <cell r="F66">
            <v>1785</v>
          </cell>
          <cell r="G66">
            <v>2531</v>
          </cell>
          <cell r="H66">
            <v>4517</v>
          </cell>
          <cell r="I66">
            <v>2303</v>
          </cell>
          <cell r="J66">
            <v>554</v>
          </cell>
          <cell r="K66">
            <v>831</v>
          </cell>
          <cell r="L66">
            <v>573</v>
          </cell>
          <cell r="M66">
            <v>4261</v>
          </cell>
          <cell r="N66">
            <v>1290</v>
          </cell>
          <cell r="O66">
            <v>310</v>
          </cell>
          <cell r="P66">
            <v>466</v>
          </cell>
          <cell r="Q66">
            <v>321</v>
          </cell>
          <cell r="R66">
            <v>2387</v>
          </cell>
          <cell r="S66">
            <v>256</v>
          </cell>
          <cell r="T66">
            <v>5.6674784148771309</v>
          </cell>
          <cell r="U66">
            <v>86</v>
          </cell>
          <cell r="V66">
            <v>42</v>
          </cell>
          <cell r="W66">
            <v>137</v>
          </cell>
          <cell r="X66">
            <v>265</v>
          </cell>
          <cell r="Y66">
            <v>-9</v>
          </cell>
          <cell r="Z66">
            <v>-0.19924728802302416</v>
          </cell>
          <cell r="AA66">
            <v>484</v>
          </cell>
          <cell r="AB66">
            <v>5010</v>
          </cell>
          <cell r="AC66">
            <v>110.91432366615011</v>
          </cell>
          <cell r="AD66">
            <v>-493</v>
          </cell>
          <cell r="AE66">
            <v>-10.9143236661501</v>
          </cell>
          <cell r="AF66">
            <v>1288</v>
          </cell>
          <cell r="AG66">
            <v>310</v>
          </cell>
          <cell r="AH66">
            <v>465</v>
          </cell>
          <cell r="AI66">
            <v>320</v>
          </cell>
        </row>
        <row r="67">
          <cell r="A67" t="str">
            <v>EUR</v>
          </cell>
          <cell r="B67" t="str">
            <v>PANEL</v>
          </cell>
          <cell r="C67" t="str">
            <v>TN</v>
          </cell>
          <cell r="D67" t="str">
            <v>MAG-180</v>
          </cell>
          <cell r="E67" t="str">
            <v>001031178</v>
          </cell>
          <cell r="F67">
            <v>1052</v>
          </cell>
          <cell r="G67">
            <v>5184</v>
          </cell>
          <cell r="H67">
            <v>5454</v>
          </cell>
          <cell r="I67">
            <v>2557</v>
          </cell>
          <cell r="J67">
            <v>610</v>
          </cell>
          <cell r="K67">
            <v>1144</v>
          </cell>
          <cell r="L67">
            <v>579</v>
          </cell>
          <cell r="M67">
            <v>4890</v>
          </cell>
          <cell r="N67">
            <v>2431</v>
          </cell>
          <cell r="O67">
            <v>580</v>
          </cell>
          <cell r="P67">
            <v>1087</v>
          </cell>
          <cell r="Q67">
            <v>550</v>
          </cell>
          <cell r="R67">
            <v>4648</v>
          </cell>
          <cell r="S67">
            <v>564</v>
          </cell>
          <cell r="T67">
            <v>10.34103410341034</v>
          </cell>
          <cell r="U67">
            <v>104</v>
          </cell>
          <cell r="V67">
            <v>50</v>
          </cell>
          <cell r="W67">
            <v>166</v>
          </cell>
          <cell r="X67">
            <v>320</v>
          </cell>
          <cell r="Y67">
            <v>244</v>
          </cell>
          <cell r="Z67">
            <v>4.4737807114044736</v>
          </cell>
          <cell r="AA67">
            <v>585</v>
          </cell>
          <cell r="AB67">
            <v>5795</v>
          </cell>
          <cell r="AC67">
            <v>106.25229189585626</v>
          </cell>
          <cell r="AD67">
            <v>-341</v>
          </cell>
          <cell r="AE67">
            <v>-6.2522918958562519</v>
          </cell>
          <cell r="AF67">
            <v>2557400</v>
          </cell>
          <cell r="AG67">
            <v>610158</v>
          </cell>
          <cell r="AH67">
            <v>1144205</v>
          </cell>
          <cell r="AI67">
            <v>578366</v>
          </cell>
        </row>
        <row r="68">
          <cell r="A68" t="str">
            <v>EUR</v>
          </cell>
          <cell r="B68" t="str">
            <v>PANEL</v>
          </cell>
          <cell r="C68" t="str">
            <v>TN</v>
          </cell>
          <cell r="D68" t="str">
            <v>MAG0181</v>
          </cell>
          <cell r="E68" t="str">
            <v>001031179</v>
          </cell>
          <cell r="F68">
            <v>1133</v>
          </cell>
          <cell r="G68">
            <v>5184</v>
          </cell>
          <cell r="H68">
            <v>5874</v>
          </cell>
          <cell r="I68">
            <v>2675</v>
          </cell>
          <cell r="J68">
            <v>639</v>
          </cell>
          <cell r="K68">
            <v>1224</v>
          </cell>
          <cell r="L68">
            <v>624</v>
          </cell>
          <cell r="M68">
            <v>5162</v>
          </cell>
          <cell r="N68">
            <v>2361</v>
          </cell>
          <cell r="O68">
            <v>564</v>
          </cell>
          <cell r="P68">
            <v>1080</v>
          </cell>
          <cell r="Q68">
            <v>551</v>
          </cell>
          <cell r="R68">
            <v>4556</v>
          </cell>
          <cell r="S68">
            <v>712</v>
          </cell>
          <cell r="T68">
            <v>12.121212121212121</v>
          </cell>
          <cell r="U68">
            <v>112</v>
          </cell>
          <cell r="V68">
            <v>54</v>
          </cell>
          <cell r="W68">
            <v>178</v>
          </cell>
          <cell r="X68">
            <v>344</v>
          </cell>
          <cell r="Y68">
            <v>368</v>
          </cell>
          <cell r="Z68">
            <v>6.2648961525366014</v>
          </cell>
          <cell r="AA68">
            <v>630</v>
          </cell>
          <cell r="AB68">
            <v>6136</v>
          </cell>
          <cell r="AC68">
            <v>104.46033367381682</v>
          </cell>
          <cell r="AD68">
            <v>-262</v>
          </cell>
          <cell r="AE68">
            <v>-4.4603336738168204</v>
          </cell>
          <cell r="AF68">
            <v>2675166</v>
          </cell>
          <cell r="AG68">
            <v>638871</v>
          </cell>
          <cell r="AH68">
            <v>1223480</v>
          </cell>
          <cell r="AI68">
            <v>624088</v>
          </cell>
        </row>
        <row r="69">
          <cell r="A69" t="str">
            <v>EUR</v>
          </cell>
          <cell r="B69" t="str">
            <v>PANEL</v>
          </cell>
          <cell r="C69" t="str">
            <v>TN</v>
          </cell>
          <cell r="D69" t="str">
            <v>VDO-0312</v>
          </cell>
          <cell r="E69" t="str">
            <v>001031184</v>
          </cell>
          <cell r="F69">
            <v>24302</v>
          </cell>
          <cell r="G69">
            <v>1506</v>
          </cell>
          <cell r="H69">
            <v>36602</v>
          </cell>
          <cell r="I69">
            <v>13611</v>
          </cell>
          <cell r="J69">
            <v>2919</v>
          </cell>
          <cell r="K69">
            <v>7336</v>
          </cell>
          <cell r="L69">
            <v>3586</v>
          </cell>
          <cell r="M69">
            <v>27452</v>
          </cell>
          <cell r="N69">
            <v>560</v>
          </cell>
          <cell r="O69">
            <v>120</v>
          </cell>
          <cell r="P69">
            <v>302</v>
          </cell>
          <cell r="Q69">
            <v>148</v>
          </cell>
          <cell r="R69">
            <v>1130</v>
          </cell>
          <cell r="S69">
            <v>9150</v>
          </cell>
          <cell r="T69">
            <v>24.998633954428719</v>
          </cell>
          <cell r="U69">
            <v>695</v>
          </cell>
          <cell r="V69">
            <v>338</v>
          </cell>
          <cell r="W69">
            <v>1111</v>
          </cell>
          <cell r="X69">
            <v>2144</v>
          </cell>
          <cell r="Y69">
            <v>7006</v>
          </cell>
          <cell r="Z69">
            <v>19.141030544778971</v>
          </cell>
          <cell r="AA69">
            <v>3923</v>
          </cell>
          <cell r="AB69">
            <v>33519</v>
          </cell>
          <cell r="AC69">
            <v>91.576963007485929</v>
          </cell>
          <cell r="AD69">
            <v>3083</v>
          </cell>
          <cell r="AE69">
            <v>8.4230369925140707</v>
          </cell>
          <cell r="AF69">
            <v>13610661</v>
          </cell>
          <cell r="AG69">
            <v>2919099</v>
          </cell>
          <cell r="AH69">
            <v>7335885</v>
          </cell>
          <cell r="AI69">
            <v>3585956</v>
          </cell>
        </row>
        <row r="70">
          <cell r="A70" t="str">
            <v>EUR</v>
          </cell>
          <cell r="B70" t="str">
            <v>PANEL</v>
          </cell>
          <cell r="C70" t="str">
            <v>TN</v>
          </cell>
          <cell r="D70" t="str">
            <v>VDO-0313</v>
          </cell>
          <cell r="E70" t="str">
            <v>001031215</v>
          </cell>
          <cell r="F70">
            <v>9819</v>
          </cell>
          <cell r="G70">
            <v>1507</v>
          </cell>
          <cell r="H70">
            <v>14793</v>
          </cell>
          <cell r="I70">
            <v>5552</v>
          </cell>
          <cell r="J70">
            <v>1078</v>
          </cell>
          <cell r="K70">
            <v>3091</v>
          </cell>
          <cell r="L70">
            <v>1468</v>
          </cell>
          <cell r="M70">
            <v>11189</v>
          </cell>
          <cell r="N70">
            <v>565</v>
          </cell>
          <cell r="O70">
            <v>110</v>
          </cell>
          <cell r="P70">
            <v>315</v>
          </cell>
          <cell r="Q70">
            <v>150</v>
          </cell>
          <cell r="R70">
            <v>1140</v>
          </cell>
          <cell r="S70">
            <v>3604</v>
          </cell>
          <cell r="T70">
            <v>24.362874332454538</v>
          </cell>
          <cell r="U70">
            <v>281</v>
          </cell>
          <cell r="V70">
            <v>137</v>
          </cell>
          <cell r="W70">
            <v>449</v>
          </cell>
          <cell r="X70">
            <v>867</v>
          </cell>
          <cell r="Y70">
            <v>2737</v>
          </cell>
          <cell r="Z70">
            <v>18.501994186439532</v>
          </cell>
          <cell r="AA70">
            <v>1586</v>
          </cell>
          <cell r="AB70">
            <v>13642</v>
          </cell>
          <cell r="AC70">
            <v>92.219292908808214</v>
          </cell>
          <cell r="AD70">
            <v>1151</v>
          </cell>
          <cell r="AE70">
            <v>7.7807070911917799</v>
          </cell>
          <cell r="AF70">
            <v>5326362</v>
          </cell>
          <cell r="AG70">
            <v>1034414</v>
          </cell>
          <cell r="AH70">
            <v>2965754</v>
          </cell>
          <cell r="AI70">
            <v>1408164</v>
          </cell>
        </row>
        <row r="71">
          <cell r="A71" t="str">
            <v>EUR</v>
          </cell>
          <cell r="B71" t="str">
            <v>PANEL</v>
          </cell>
          <cell r="C71" t="str">
            <v>TN</v>
          </cell>
          <cell r="D71" t="str">
            <v>VDO-0310L</v>
          </cell>
          <cell r="E71" t="str">
            <v>001031216</v>
          </cell>
          <cell r="F71">
            <v>5600</v>
          </cell>
          <cell r="G71">
            <v>1339</v>
          </cell>
          <cell r="H71">
            <v>7496</v>
          </cell>
          <cell r="I71">
            <v>3345</v>
          </cell>
          <cell r="J71">
            <v>1225</v>
          </cell>
          <cell r="K71">
            <v>1345</v>
          </cell>
          <cell r="L71">
            <v>994</v>
          </cell>
          <cell r="M71">
            <v>6909</v>
          </cell>
          <cell r="N71">
            <v>597</v>
          </cell>
          <cell r="O71">
            <v>219</v>
          </cell>
          <cell r="P71">
            <v>240</v>
          </cell>
          <cell r="Q71">
            <v>178</v>
          </cell>
          <cell r="R71">
            <v>1234</v>
          </cell>
          <cell r="S71">
            <v>587</v>
          </cell>
          <cell r="T71">
            <v>7.8308431163287091</v>
          </cell>
          <cell r="U71">
            <v>142</v>
          </cell>
          <cell r="V71">
            <v>69</v>
          </cell>
          <cell r="W71">
            <v>228</v>
          </cell>
          <cell r="X71">
            <v>439</v>
          </cell>
          <cell r="Y71">
            <v>148</v>
          </cell>
          <cell r="Z71">
            <v>1.9743863393810033</v>
          </cell>
          <cell r="AA71">
            <v>803</v>
          </cell>
          <cell r="AB71">
            <v>8151</v>
          </cell>
          <cell r="AC71">
            <v>108.73799359658484</v>
          </cell>
          <cell r="AD71">
            <v>-655</v>
          </cell>
          <cell r="AE71">
            <v>-8.737993596584845</v>
          </cell>
          <cell r="AF71">
            <v>505</v>
          </cell>
          <cell r="AG71">
            <v>185</v>
          </cell>
          <cell r="AH71">
            <v>203</v>
          </cell>
          <cell r="AI71">
            <v>150</v>
          </cell>
        </row>
        <row r="72">
          <cell r="A72" t="str">
            <v>EUR</v>
          </cell>
          <cell r="B72" t="str">
            <v>PANEL</v>
          </cell>
          <cell r="C72" t="str">
            <v>TN</v>
          </cell>
          <cell r="D72" t="str">
            <v>VDO-0340</v>
          </cell>
          <cell r="E72" t="str">
            <v>001031238</v>
          </cell>
          <cell r="F72">
            <v>4800</v>
          </cell>
          <cell r="G72">
            <v>935</v>
          </cell>
          <cell r="H72">
            <v>4490</v>
          </cell>
          <cell r="I72">
            <v>1893</v>
          </cell>
          <cell r="J72">
            <v>631</v>
          </cell>
          <cell r="K72">
            <v>1884</v>
          </cell>
          <cell r="L72">
            <v>571</v>
          </cell>
          <cell r="M72">
            <v>4979</v>
          </cell>
          <cell r="N72">
            <v>394</v>
          </cell>
          <cell r="O72">
            <v>131</v>
          </cell>
          <cell r="P72">
            <v>393</v>
          </cell>
          <cell r="Q72">
            <v>119</v>
          </cell>
          <cell r="R72">
            <v>1037</v>
          </cell>
          <cell r="S72">
            <v>-489</v>
          </cell>
          <cell r="T72">
            <v>-10.89086859688196</v>
          </cell>
          <cell r="U72">
            <v>85</v>
          </cell>
          <cell r="V72">
            <v>41</v>
          </cell>
          <cell r="W72">
            <v>136</v>
          </cell>
          <cell r="X72">
            <v>262</v>
          </cell>
          <cell r="Y72">
            <v>-751</v>
          </cell>
          <cell r="Z72">
            <v>-16.726057906458795</v>
          </cell>
          <cell r="AA72">
            <v>481</v>
          </cell>
          <cell r="AB72">
            <v>5722</v>
          </cell>
          <cell r="AC72">
            <v>127.43875278396438</v>
          </cell>
          <cell r="AD72">
            <v>-1232</v>
          </cell>
          <cell r="AE72">
            <v>-27.438752783964365</v>
          </cell>
          <cell r="AF72">
            <v>441</v>
          </cell>
          <cell r="AG72">
            <v>147</v>
          </cell>
          <cell r="AH72">
            <v>439</v>
          </cell>
          <cell r="AI72">
            <v>133</v>
          </cell>
        </row>
        <row r="73">
          <cell r="A73" t="str">
            <v>EUR</v>
          </cell>
          <cell r="B73" t="str">
            <v>PANEL</v>
          </cell>
          <cell r="C73" t="str">
            <v>TN</v>
          </cell>
          <cell r="D73" t="str">
            <v>TOYO-0344</v>
          </cell>
          <cell r="E73" t="str">
            <v>001031242</v>
          </cell>
          <cell r="F73">
            <v>6720</v>
          </cell>
          <cell r="G73">
            <v>1111</v>
          </cell>
          <cell r="H73">
            <v>7465</v>
          </cell>
          <cell r="I73">
            <v>3408</v>
          </cell>
          <cell r="J73">
            <v>543</v>
          </cell>
          <cell r="K73">
            <v>2106</v>
          </cell>
          <cell r="L73">
            <v>942</v>
          </cell>
          <cell r="M73">
            <v>6999</v>
          </cell>
          <cell r="N73">
            <v>507</v>
          </cell>
          <cell r="O73">
            <v>81</v>
          </cell>
          <cell r="P73">
            <v>313</v>
          </cell>
          <cell r="Q73">
            <v>140</v>
          </cell>
          <cell r="R73">
            <v>1041</v>
          </cell>
          <cell r="S73">
            <v>466</v>
          </cell>
          <cell r="T73">
            <v>6.2424648359008703</v>
          </cell>
          <cell r="U73">
            <v>142</v>
          </cell>
          <cell r="V73">
            <v>69</v>
          </cell>
          <cell r="W73">
            <v>227</v>
          </cell>
          <cell r="X73">
            <v>438</v>
          </cell>
          <cell r="Y73">
            <v>28</v>
          </cell>
          <cell r="Z73">
            <v>0.37508372404554591</v>
          </cell>
          <cell r="AA73">
            <v>800</v>
          </cell>
          <cell r="AB73">
            <v>8237</v>
          </cell>
          <cell r="AC73">
            <v>110.3415941058272</v>
          </cell>
          <cell r="AD73">
            <v>-772</v>
          </cell>
          <cell r="AE73">
            <v>-10.341594105827195</v>
          </cell>
          <cell r="AF73">
            <v>5702018</v>
          </cell>
          <cell r="AG73">
            <v>907998</v>
          </cell>
          <cell r="AH73">
            <v>3523123</v>
          </cell>
          <cell r="AI73">
            <v>1575876</v>
          </cell>
        </row>
        <row r="74">
          <cell r="A74" t="str">
            <v>EUR</v>
          </cell>
          <cell r="B74" t="str">
            <v>PANEL</v>
          </cell>
          <cell r="C74" t="str">
            <v>TN</v>
          </cell>
          <cell r="D74" t="str">
            <v>EBZ-583</v>
          </cell>
          <cell r="E74" t="str">
            <v>001031256</v>
          </cell>
          <cell r="F74">
            <v>13943</v>
          </cell>
          <cell r="G74">
            <v>3276</v>
          </cell>
          <cell r="H74">
            <v>45680</v>
          </cell>
          <cell r="I74">
            <v>20989</v>
          </cell>
          <cell r="J74">
            <v>2314</v>
          </cell>
          <cell r="K74">
            <v>12871</v>
          </cell>
          <cell r="L74">
            <v>5382</v>
          </cell>
          <cell r="M74">
            <v>41556</v>
          </cell>
          <cell r="N74">
            <v>1505</v>
          </cell>
          <cell r="O74">
            <v>166</v>
          </cell>
          <cell r="P74">
            <v>923</v>
          </cell>
          <cell r="Q74">
            <v>386</v>
          </cell>
          <cell r="R74">
            <v>2980</v>
          </cell>
          <cell r="S74">
            <v>4124</v>
          </cell>
          <cell r="T74">
            <v>9.028021015761821</v>
          </cell>
          <cell r="U74">
            <v>867</v>
          </cell>
          <cell r="V74">
            <v>422</v>
          </cell>
          <cell r="W74">
            <v>1387</v>
          </cell>
          <cell r="X74">
            <v>2676</v>
          </cell>
          <cell r="Y74">
            <v>1448</v>
          </cell>
          <cell r="Z74">
            <v>3.1698774080560419</v>
          </cell>
          <cell r="AA74">
            <v>4896</v>
          </cell>
          <cell r="AB74">
            <v>49128</v>
          </cell>
          <cell r="AC74">
            <v>107.54816112084062</v>
          </cell>
          <cell r="AD74">
            <v>-3448</v>
          </cell>
          <cell r="AE74">
            <v>-7.5481611208406312</v>
          </cell>
          <cell r="AF74">
            <v>20989472</v>
          </cell>
          <cell r="AG74">
            <v>2314101</v>
          </cell>
          <cell r="AH74">
            <v>12871547</v>
          </cell>
          <cell r="AI74">
            <v>5381339</v>
          </cell>
        </row>
        <row r="75">
          <cell r="A75" t="str">
            <v>EUR</v>
          </cell>
          <cell r="B75" t="str">
            <v>PANEL</v>
          </cell>
          <cell r="C75" t="str">
            <v>TN</v>
          </cell>
          <cell r="D75" t="str">
            <v>VW-0333H</v>
          </cell>
          <cell r="E75" t="str">
            <v>001031257</v>
          </cell>
          <cell r="F75">
            <v>8765</v>
          </cell>
          <cell r="G75">
            <v>1401</v>
          </cell>
          <cell r="H75">
            <v>12278</v>
          </cell>
          <cell r="I75">
            <v>6631</v>
          </cell>
          <cell r="J75">
            <v>859</v>
          </cell>
          <cell r="K75">
            <v>3026</v>
          </cell>
          <cell r="L75">
            <v>1447</v>
          </cell>
          <cell r="M75">
            <v>11963</v>
          </cell>
          <cell r="N75">
            <v>757</v>
          </cell>
          <cell r="O75">
            <v>98</v>
          </cell>
          <cell r="P75">
            <v>345</v>
          </cell>
          <cell r="Q75">
            <v>165</v>
          </cell>
          <cell r="R75">
            <v>1365</v>
          </cell>
          <cell r="S75">
            <v>315</v>
          </cell>
          <cell r="T75">
            <v>2.565564424173318</v>
          </cell>
          <cell r="U75">
            <v>233</v>
          </cell>
          <cell r="V75">
            <v>113</v>
          </cell>
          <cell r="W75">
            <v>373</v>
          </cell>
          <cell r="X75">
            <v>719</v>
          </cell>
          <cell r="Y75">
            <v>-404</v>
          </cell>
          <cell r="Z75">
            <v>-3.2904381821143511</v>
          </cell>
          <cell r="AA75">
            <v>1316</v>
          </cell>
          <cell r="AB75">
            <v>13998</v>
          </cell>
          <cell r="AC75">
            <v>114.00879622088289</v>
          </cell>
          <cell r="AD75">
            <v>-1720</v>
          </cell>
          <cell r="AE75">
            <v>-14.00879622088288</v>
          </cell>
          <cell r="AF75">
            <v>6601344</v>
          </cell>
          <cell r="AG75">
            <v>855408</v>
          </cell>
          <cell r="AH75">
            <v>3012348</v>
          </cell>
          <cell r="AI75">
            <v>1440133</v>
          </cell>
        </row>
        <row r="76">
          <cell r="A76" t="str">
            <v>EUR</v>
          </cell>
          <cell r="B76" t="str">
            <v>PANEL</v>
          </cell>
          <cell r="C76" t="str">
            <v>TN</v>
          </cell>
          <cell r="D76" t="str">
            <v>VDO-0186PLH</v>
          </cell>
          <cell r="E76" t="str">
            <v>001031286</v>
          </cell>
          <cell r="F76">
            <v>7346</v>
          </cell>
          <cell r="G76">
            <v>1296</v>
          </cell>
          <cell r="H76">
            <v>9517</v>
          </cell>
          <cell r="I76">
            <v>5601</v>
          </cell>
          <cell r="J76">
            <v>626</v>
          </cell>
          <cell r="K76">
            <v>2294</v>
          </cell>
          <cell r="L76">
            <v>1120</v>
          </cell>
          <cell r="M76">
            <v>9641</v>
          </cell>
          <cell r="N76">
            <v>762</v>
          </cell>
          <cell r="O76">
            <v>85</v>
          </cell>
          <cell r="P76">
            <v>312</v>
          </cell>
          <cell r="Q76">
            <v>152</v>
          </cell>
          <cell r="R76">
            <v>1311</v>
          </cell>
          <cell r="S76">
            <v>-124</v>
          </cell>
          <cell r="T76">
            <v>-1.3029315960912053</v>
          </cell>
          <cell r="U76">
            <v>181</v>
          </cell>
          <cell r="V76">
            <v>88</v>
          </cell>
          <cell r="W76">
            <v>289</v>
          </cell>
          <cell r="X76">
            <v>558</v>
          </cell>
          <cell r="Y76">
            <v>-682</v>
          </cell>
          <cell r="Z76">
            <v>-7.1661237785016292</v>
          </cell>
          <cell r="AA76">
            <v>1020</v>
          </cell>
          <cell r="AB76">
            <v>11219</v>
          </cell>
          <cell r="AC76">
            <v>117.88378690763896</v>
          </cell>
          <cell r="AD76">
            <v>-1702</v>
          </cell>
          <cell r="AE76">
            <v>-17.883786907638964</v>
          </cell>
          <cell r="AF76">
            <v>6918941</v>
          </cell>
          <cell r="AG76">
            <v>772634</v>
          </cell>
          <cell r="AH76">
            <v>2833793</v>
          </cell>
          <cell r="AI76">
            <v>1383242</v>
          </cell>
        </row>
        <row r="77">
          <cell r="A77" t="str">
            <v>EUR</v>
          </cell>
          <cell r="B77" t="str">
            <v>PANEL</v>
          </cell>
          <cell r="C77" t="str">
            <v>TN</v>
          </cell>
          <cell r="D77" t="str">
            <v>VW-0329H</v>
          </cell>
          <cell r="E77" t="str">
            <v>001031287</v>
          </cell>
          <cell r="F77">
            <v>7817</v>
          </cell>
          <cell r="G77">
            <v>1401</v>
          </cell>
          <cell r="H77">
            <v>10950</v>
          </cell>
          <cell r="I77">
            <v>5786</v>
          </cell>
          <cell r="J77">
            <v>786</v>
          </cell>
          <cell r="K77">
            <v>2774</v>
          </cell>
          <cell r="L77">
            <v>1329</v>
          </cell>
          <cell r="M77">
            <v>10675</v>
          </cell>
          <cell r="N77">
            <v>740</v>
          </cell>
          <cell r="O77">
            <v>101</v>
          </cell>
          <cell r="P77">
            <v>355</v>
          </cell>
          <cell r="Q77">
            <v>170</v>
          </cell>
          <cell r="R77">
            <v>1366</v>
          </cell>
          <cell r="S77">
            <v>275</v>
          </cell>
          <cell r="T77">
            <v>2.5114155251141552</v>
          </cell>
          <cell r="U77">
            <v>208</v>
          </cell>
          <cell r="V77">
            <v>101</v>
          </cell>
          <cell r="W77">
            <v>332</v>
          </cell>
          <cell r="X77">
            <v>641</v>
          </cell>
          <cell r="Y77">
            <v>-366</v>
          </cell>
          <cell r="Z77">
            <v>-3.3424657534246576</v>
          </cell>
          <cell r="AA77">
            <v>1174</v>
          </cell>
          <cell r="AB77">
            <v>12490</v>
          </cell>
          <cell r="AC77">
            <v>114.06392694063928</v>
          </cell>
          <cell r="AD77">
            <v>-1540</v>
          </cell>
          <cell r="AE77">
            <v>-14.063926940639268</v>
          </cell>
          <cell r="AF77">
            <v>6462410</v>
          </cell>
          <cell r="AG77">
            <v>878271</v>
          </cell>
          <cell r="AH77">
            <v>3098645</v>
          </cell>
          <cell r="AI77">
            <v>1483459</v>
          </cell>
        </row>
        <row r="78">
          <cell r="A78" t="str">
            <v>EUR</v>
          </cell>
          <cell r="B78" t="str">
            <v>PANEL</v>
          </cell>
          <cell r="C78" t="str">
            <v>TN</v>
          </cell>
          <cell r="D78" t="str">
            <v>VW-0335H</v>
          </cell>
          <cell r="E78" t="str">
            <v>001031289</v>
          </cell>
          <cell r="F78">
            <v>1728</v>
          </cell>
          <cell r="G78">
            <v>1288</v>
          </cell>
          <cell r="H78">
            <v>2225</v>
          </cell>
          <cell r="I78">
            <v>1248</v>
          </cell>
          <cell r="J78">
            <v>161</v>
          </cell>
          <cell r="K78">
            <v>560</v>
          </cell>
          <cell r="L78">
            <v>274</v>
          </cell>
          <cell r="M78">
            <v>2243</v>
          </cell>
          <cell r="N78">
            <v>722</v>
          </cell>
          <cell r="O78">
            <v>93</v>
          </cell>
          <cell r="P78">
            <v>324</v>
          </cell>
          <cell r="Q78">
            <v>159</v>
          </cell>
          <cell r="R78">
            <v>1298</v>
          </cell>
          <cell r="S78">
            <v>-18</v>
          </cell>
          <cell r="T78">
            <v>-0.80898876404494391</v>
          </cell>
          <cell r="U78">
            <v>42</v>
          </cell>
          <cell r="V78">
            <v>21</v>
          </cell>
          <cell r="W78">
            <v>68</v>
          </cell>
          <cell r="X78">
            <v>131</v>
          </cell>
          <cell r="Y78">
            <v>-149</v>
          </cell>
          <cell r="Z78">
            <v>-6.6966292134831464</v>
          </cell>
          <cell r="AA78">
            <v>238</v>
          </cell>
          <cell r="AB78">
            <v>2612</v>
          </cell>
          <cell r="AC78">
            <v>117.39325842696628</v>
          </cell>
          <cell r="AD78">
            <v>-387</v>
          </cell>
          <cell r="AE78">
            <v>-17.393258426966295</v>
          </cell>
          <cell r="AF78">
            <v>8559479</v>
          </cell>
          <cell r="AG78">
            <v>1103005</v>
          </cell>
          <cell r="AH78">
            <v>3840448</v>
          </cell>
          <cell r="AI78">
            <v>1884713</v>
          </cell>
        </row>
        <row r="79">
          <cell r="A79" t="str">
            <v>EUR</v>
          </cell>
          <cell r="B79" t="str">
            <v>PANEL</v>
          </cell>
          <cell r="C79" t="str">
            <v>TN</v>
          </cell>
          <cell r="D79" t="str">
            <v>BZ-600</v>
          </cell>
          <cell r="E79" t="str">
            <v>001031291</v>
          </cell>
          <cell r="F79">
            <v>2800</v>
          </cell>
          <cell r="G79">
            <v>1209</v>
          </cell>
          <cell r="H79">
            <v>3385</v>
          </cell>
          <cell r="I79">
            <v>1574</v>
          </cell>
          <cell r="J79">
            <v>234</v>
          </cell>
          <cell r="K79">
            <v>853</v>
          </cell>
          <cell r="L79">
            <v>388</v>
          </cell>
          <cell r="M79">
            <v>3049</v>
          </cell>
          <cell r="N79">
            <v>562</v>
          </cell>
          <cell r="O79">
            <v>84</v>
          </cell>
          <cell r="P79">
            <v>305</v>
          </cell>
          <cell r="Q79">
            <v>139</v>
          </cell>
          <cell r="R79">
            <v>1090</v>
          </cell>
          <cell r="S79">
            <v>336</v>
          </cell>
          <cell r="T79">
            <v>9.9261447562776954</v>
          </cell>
          <cell r="U79">
            <v>64</v>
          </cell>
          <cell r="V79">
            <v>31</v>
          </cell>
          <cell r="W79">
            <v>103</v>
          </cell>
          <cell r="X79">
            <v>198</v>
          </cell>
          <cell r="Y79">
            <v>138</v>
          </cell>
          <cell r="Z79">
            <v>4.0768094534711965</v>
          </cell>
          <cell r="AA79">
            <v>363</v>
          </cell>
          <cell r="AB79">
            <v>3610</v>
          </cell>
          <cell r="AC79">
            <v>106.64697193500739</v>
          </cell>
          <cell r="AD79">
            <v>-225</v>
          </cell>
          <cell r="AE79">
            <v>-6.6469719350073859</v>
          </cell>
          <cell r="AF79">
            <v>1676979</v>
          </cell>
          <cell r="AG79">
            <v>249323</v>
          </cell>
          <cell r="AH79">
            <v>909137</v>
          </cell>
          <cell r="AI79">
            <v>413855</v>
          </cell>
        </row>
        <row r="80">
          <cell r="A80" t="str">
            <v>EUR</v>
          </cell>
          <cell r="B80" t="str">
            <v>PANEL</v>
          </cell>
          <cell r="C80" t="str">
            <v>TN</v>
          </cell>
          <cell r="D80" t="str">
            <v>VDO-0427A0</v>
          </cell>
          <cell r="E80" t="str">
            <v>001031322</v>
          </cell>
          <cell r="F80">
            <v>19315</v>
          </cell>
          <cell r="G80">
            <v>1335</v>
          </cell>
          <cell r="H80">
            <v>25789</v>
          </cell>
          <cell r="I80">
            <v>9977</v>
          </cell>
          <cell r="J80">
            <v>1775</v>
          </cell>
          <cell r="K80">
            <v>8167</v>
          </cell>
          <cell r="L80">
            <v>2864</v>
          </cell>
          <cell r="M80">
            <v>22783</v>
          </cell>
          <cell r="N80">
            <v>517</v>
          </cell>
          <cell r="O80">
            <v>92</v>
          </cell>
          <cell r="P80">
            <v>423</v>
          </cell>
          <cell r="Q80">
            <v>148</v>
          </cell>
          <cell r="R80">
            <v>1180</v>
          </cell>
          <cell r="S80">
            <v>3006</v>
          </cell>
          <cell r="T80">
            <v>11.656132459575788</v>
          </cell>
          <cell r="U80">
            <v>490</v>
          </cell>
          <cell r="V80">
            <v>238</v>
          </cell>
          <cell r="W80">
            <v>783</v>
          </cell>
          <cell r="X80">
            <v>1511</v>
          </cell>
          <cell r="Y80">
            <v>1495</v>
          </cell>
          <cell r="Z80">
            <v>5.7970452518515643</v>
          </cell>
          <cell r="AA80">
            <v>2764</v>
          </cell>
          <cell r="AB80">
            <v>27058</v>
          </cell>
          <cell r="AC80">
            <v>104.92070262515026</v>
          </cell>
          <cell r="AD80">
            <v>-1269</v>
          </cell>
          <cell r="AE80">
            <v>-4.9207026251502572</v>
          </cell>
          <cell r="AF80">
            <v>9977013</v>
          </cell>
          <cell r="AG80">
            <v>1775117</v>
          </cell>
          <cell r="AH80">
            <v>8166634</v>
          </cell>
          <cell r="AI80">
            <v>2864413</v>
          </cell>
        </row>
        <row r="81">
          <cell r="A81" t="str">
            <v>EUR</v>
          </cell>
          <cell r="B81" t="str">
            <v>PANEL</v>
          </cell>
          <cell r="C81" t="str">
            <v>TN</v>
          </cell>
          <cell r="D81" t="str">
            <v>VDO-0429B0</v>
          </cell>
          <cell r="E81" t="str">
            <v>001031323</v>
          </cell>
          <cell r="F81">
            <v>7471</v>
          </cell>
          <cell r="G81">
            <v>1340</v>
          </cell>
          <cell r="H81">
            <v>10011</v>
          </cell>
          <cell r="I81">
            <v>3835</v>
          </cell>
          <cell r="J81">
            <v>679</v>
          </cell>
          <cell r="K81">
            <v>3033</v>
          </cell>
          <cell r="L81">
            <v>1091</v>
          </cell>
          <cell r="M81">
            <v>8638</v>
          </cell>
          <cell r="N81">
            <v>513</v>
          </cell>
          <cell r="O81">
            <v>91</v>
          </cell>
          <cell r="P81">
            <v>406</v>
          </cell>
          <cell r="Q81">
            <v>146</v>
          </cell>
          <cell r="R81">
            <v>1156</v>
          </cell>
          <cell r="S81">
            <v>1373</v>
          </cell>
          <cell r="T81">
            <v>13.71491359504545</v>
          </cell>
          <cell r="U81">
            <v>190</v>
          </cell>
          <cell r="V81">
            <v>92</v>
          </cell>
          <cell r="W81">
            <v>304</v>
          </cell>
          <cell r="X81">
            <v>586</v>
          </cell>
          <cell r="Y81">
            <v>787</v>
          </cell>
          <cell r="Z81">
            <v>7.8613525122365395</v>
          </cell>
          <cell r="AA81">
            <v>1073</v>
          </cell>
          <cell r="AB81">
            <v>10297</v>
          </cell>
          <cell r="AC81">
            <v>102.85685745679751</v>
          </cell>
          <cell r="AD81">
            <v>-286</v>
          </cell>
          <cell r="AE81">
            <v>-2.8568574567975227</v>
          </cell>
          <cell r="AF81">
            <v>1599469</v>
          </cell>
          <cell r="AG81">
            <v>283016</v>
          </cell>
          <cell r="AH81">
            <v>1265029</v>
          </cell>
          <cell r="AI81">
            <v>455017</v>
          </cell>
        </row>
        <row r="82">
          <cell r="A82" t="str">
            <v>EUR</v>
          </cell>
          <cell r="B82" t="str">
            <v>PANEL</v>
          </cell>
          <cell r="C82" t="str">
            <v>TN</v>
          </cell>
          <cell r="D82" t="str">
            <v>VDO-631B0</v>
          </cell>
          <cell r="E82" t="str">
            <v>001031335</v>
          </cell>
          <cell r="F82">
            <v>1120</v>
          </cell>
          <cell r="G82">
            <v>1401</v>
          </cell>
          <cell r="H82">
            <v>1569</v>
          </cell>
          <cell r="I82">
            <v>1086</v>
          </cell>
          <cell r="J82">
            <v>151</v>
          </cell>
          <cell r="K82">
            <v>533</v>
          </cell>
          <cell r="L82">
            <v>258</v>
          </cell>
          <cell r="M82">
            <v>2028</v>
          </cell>
          <cell r="N82">
            <v>970</v>
          </cell>
          <cell r="O82">
            <v>135</v>
          </cell>
          <cell r="P82">
            <v>476</v>
          </cell>
          <cell r="Q82">
            <v>230</v>
          </cell>
          <cell r="R82">
            <v>1811</v>
          </cell>
          <cell r="S82">
            <v>-459</v>
          </cell>
          <cell r="T82">
            <v>-29.254302103250478</v>
          </cell>
          <cell r="U82">
            <v>30</v>
          </cell>
          <cell r="V82">
            <v>14</v>
          </cell>
          <cell r="W82">
            <v>48</v>
          </cell>
          <cell r="X82">
            <v>92</v>
          </cell>
          <cell r="Y82">
            <v>-551</v>
          </cell>
          <cell r="Z82">
            <v>-35.117909496494583</v>
          </cell>
          <cell r="AA82">
            <v>168</v>
          </cell>
          <cell r="AB82">
            <v>2288</v>
          </cell>
          <cell r="AC82">
            <v>145.82536647546206</v>
          </cell>
          <cell r="AD82">
            <v>-719</v>
          </cell>
          <cell r="AE82">
            <v>-45.825366475462076</v>
          </cell>
          <cell r="AF82">
            <v>967977</v>
          </cell>
          <cell r="AG82">
            <v>134962</v>
          </cell>
          <cell r="AH82">
            <v>475111</v>
          </cell>
          <cell r="AI82">
            <v>230012</v>
          </cell>
        </row>
        <row r="83">
          <cell r="A83" t="str">
            <v>EUR</v>
          </cell>
          <cell r="B83" t="str">
            <v>PANEL</v>
          </cell>
          <cell r="C83" t="str">
            <v>TN</v>
          </cell>
          <cell r="D83" t="str">
            <v>VDO-632B0</v>
          </cell>
          <cell r="E83" t="str">
            <v>001031339</v>
          </cell>
          <cell r="F83">
            <v>1120</v>
          </cell>
          <cell r="G83">
            <v>1401</v>
          </cell>
          <cell r="H83">
            <v>1569</v>
          </cell>
          <cell r="I83">
            <v>1098</v>
          </cell>
          <cell r="J83">
            <v>155</v>
          </cell>
          <cell r="K83">
            <v>526</v>
          </cell>
          <cell r="L83">
            <v>259</v>
          </cell>
          <cell r="M83">
            <v>2038</v>
          </cell>
          <cell r="N83">
            <v>980</v>
          </cell>
          <cell r="O83">
            <v>138</v>
          </cell>
          <cell r="P83">
            <v>470</v>
          </cell>
          <cell r="Q83">
            <v>231</v>
          </cell>
          <cell r="R83">
            <v>1819</v>
          </cell>
          <cell r="S83">
            <v>-469</v>
          </cell>
          <cell r="T83">
            <v>-29.891650732950925</v>
          </cell>
          <cell r="U83">
            <v>30</v>
          </cell>
          <cell r="V83">
            <v>14</v>
          </cell>
          <cell r="W83">
            <v>48</v>
          </cell>
          <cell r="X83">
            <v>92</v>
          </cell>
          <cell r="Y83">
            <v>-561</v>
          </cell>
          <cell r="Z83">
            <v>-35.755258126195031</v>
          </cell>
          <cell r="AA83">
            <v>168</v>
          </cell>
          <cell r="AB83">
            <v>2298</v>
          </cell>
          <cell r="AC83">
            <v>146.46271510516254</v>
          </cell>
          <cell r="AD83">
            <v>-729</v>
          </cell>
          <cell r="AE83">
            <v>-46.462715105162523</v>
          </cell>
          <cell r="AF83">
            <v>762214</v>
          </cell>
          <cell r="AG83">
            <v>107255</v>
          </cell>
          <cell r="AH83">
            <v>364841</v>
          </cell>
          <cell r="AI83">
            <v>180029</v>
          </cell>
        </row>
        <row r="84">
          <cell r="A84" t="str">
            <v>EUR</v>
          </cell>
          <cell r="B84" t="str">
            <v>PANEL</v>
          </cell>
          <cell r="C84" t="str">
            <v>TN</v>
          </cell>
          <cell r="D84" t="str">
            <v>VDO-0031A0</v>
          </cell>
          <cell r="E84" t="str">
            <v>001031351</v>
          </cell>
          <cell r="F84">
            <v>9186</v>
          </cell>
          <cell r="G84">
            <v>994</v>
          </cell>
          <cell r="H84">
            <v>9128</v>
          </cell>
          <cell r="I84">
            <v>3519</v>
          </cell>
          <cell r="J84">
            <v>670</v>
          </cell>
          <cell r="K84">
            <v>2358</v>
          </cell>
          <cell r="L84">
            <v>1027</v>
          </cell>
          <cell r="M84">
            <v>7574</v>
          </cell>
          <cell r="N84">
            <v>383</v>
          </cell>
          <cell r="O84">
            <v>73</v>
          </cell>
          <cell r="P84">
            <v>257</v>
          </cell>
          <cell r="Q84">
            <v>112</v>
          </cell>
          <cell r="R84">
            <v>825</v>
          </cell>
          <cell r="S84">
            <v>1554</v>
          </cell>
          <cell r="T84">
            <v>17.024539877300612</v>
          </cell>
          <cell r="U84">
            <v>173</v>
          </cell>
          <cell r="V84">
            <v>84</v>
          </cell>
          <cell r="W84">
            <v>277</v>
          </cell>
          <cell r="X84">
            <v>534</v>
          </cell>
          <cell r="Y84">
            <v>1020</v>
          </cell>
          <cell r="Z84">
            <v>11.174408413672216</v>
          </cell>
          <cell r="AA84">
            <v>978</v>
          </cell>
          <cell r="AB84">
            <v>9086</v>
          </cell>
          <cell r="AC84">
            <v>99.539877300613497</v>
          </cell>
          <cell r="AD84">
            <v>42</v>
          </cell>
          <cell r="AE84">
            <v>0.46012269938650308</v>
          </cell>
          <cell r="AF84">
            <v>3439506</v>
          </cell>
          <cell r="AG84">
            <v>655323</v>
          </cell>
          <cell r="AH84">
            <v>2304872</v>
          </cell>
          <cell r="AI84">
            <v>1004223</v>
          </cell>
        </row>
        <row r="85">
          <cell r="A85" t="str">
            <v>EUR</v>
          </cell>
          <cell r="B85" t="str">
            <v>PANEL</v>
          </cell>
          <cell r="C85" t="str">
            <v>TN</v>
          </cell>
          <cell r="D85" t="str">
            <v>VDO-666A0</v>
          </cell>
          <cell r="E85" t="str">
            <v>001031366</v>
          </cell>
          <cell r="F85">
            <v>12937</v>
          </cell>
          <cell r="G85">
            <v>1350</v>
          </cell>
          <cell r="H85">
            <v>17471</v>
          </cell>
          <cell r="I85">
            <v>9515</v>
          </cell>
          <cell r="J85">
            <v>1214</v>
          </cell>
          <cell r="K85">
            <v>4076</v>
          </cell>
          <cell r="L85">
            <v>1958</v>
          </cell>
          <cell r="M85">
            <v>16763</v>
          </cell>
          <cell r="N85">
            <v>735</v>
          </cell>
          <cell r="O85">
            <v>94</v>
          </cell>
          <cell r="P85">
            <v>315</v>
          </cell>
          <cell r="Q85">
            <v>151</v>
          </cell>
          <cell r="R85">
            <v>1295</v>
          </cell>
          <cell r="S85">
            <v>708</v>
          </cell>
          <cell r="T85">
            <v>4.0524297407131815</v>
          </cell>
          <cell r="U85">
            <v>332</v>
          </cell>
          <cell r="V85">
            <v>161</v>
          </cell>
          <cell r="W85">
            <v>530</v>
          </cell>
          <cell r="X85">
            <v>1023</v>
          </cell>
          <cell r="Y85">
            <v>-315</v>
          </cell>
          <cell r="Z85">
            <v>-1.802987808368153</v>
          </cell>
          <cell r="AA85">
            <v>1873</v>
          </cell>
          <cell r="AB85">
            <v>19659</v>
          </cell>
          <cell r="AC85">
            <v>112.52361055463341</v>
          </cell>
          <cell r="AD85">
            <v>-2188</v>
          </cell>
          <cell r="AE85">
            <v>-12.523610554633393</v>
          </cell>
          <cell r="AF85">
            <v>9515150</v>
          </cell>
          <cell r="AG85">
            <v>1214329</v>
          </cell>
          <cell r="AH85">
            <v>4075695</v>
          </cell>
          <cell r="AI85">
            <v>1957521</v>
          </cell>
        </row>
        <row r="86">
          <cell r="A86" t="str">
            <v>EUR</v>
          </cell>
          <cell r="B86" t="str">
            <v>PANEL</v>
          </cell>
          <cell r="C86" t="str">
            <v>TN</v>
          </cell>
          <cell r="D86" t="str">
            <v>VDO-67400</v>
          </cell>
          <cell r="E86" t="str">
            <v>001031373</v>
          </cell>
          <cell r="F86">
            <v>22400</v>
          </cell>
          <cell r="G86">
            <v>1130</v>
          </cell>
          <cell r="H86">
            <v>25306</v>
          </cell>
          <cell r="I86">
            <v>11313</v>
          </cell>
          <cell r="J86">
            <v>1849</v>
          </cell>
          <cell r="K86">
            <v>8094</v>
          </cell>
          <cell r="L86">
            <v>3085</v>
          </cell>
          <cell r="M86">
            <v>24341</v>
          </cell>
          <cell r="N86">
            <v>505</v>
          </cell>
          <cell r="O86">
            <v>83</v>
          </cell>
          <cell r="P86">
            <v>361</v>
          </cell>
          <cell r="Q86">
            <v>138</v>
          </cell>
          <cell r="R86">
            <v>1087</v>
          </cell>
          <cell r="S86">
            <v>965</v>
          </cell>
          <cell r="T86">
            <v>3.8133249031850154</v>
          </cell>
          <cell r="U86">
            <v>480</v>
          </cell>
          <cell r="V86">
            <v>234</v>
          </cell>
          <cell r="W86">
            <v>768</v>
          </cell>
          <cell r="X86">
            <v>1482</v>
          </cell>
          <cell r="Y86">
            <v>-517</v>
          </cell>
          <cell r="Z86">
            <v>-2.042993756421402</v>
          </cell>
          <cell r="AA86">
            <v>2713</v>
          </cell>
          <cell r="AB86">
            <v>28536</v>
          </cell>
          <cell r="AC86">
            <v>112.76377143760372</v>
          </cell>
          <cell r="AD86">
            <v>-3230</v>
          </cell>
          <cell r="AE86">
            <v>-12.763771437603729</v>
          </cell>
          <cell r="AF86">
            <v>11224556</v>
          </cell>
          <cell r="AG86">
            <v>1834734</v>
          </cell>
          <cell r="AH86">
            <v>8030995</v>
          </cell>
          <cell r="AI86">
            <v>3060874</v>
          </cell>
        </row>
        <row r="87">
          <cell r="A87" t="str">
            <v>EUR</v>
          </cell>
          <cell r="B87" t="str">
            <v>PANEL</v>
          </cell>
          <cell r="C87" t="str">
            <v>TN</v>
          </cell>
          <cell r="D87" t="str">
            <v>VDO-67500</v>
          </cell>
          <cell r="E87" t="str">
            <v>001031374</v>
          </cell>
          <cell r="F87">
            <v>19600</v>
          </cell>
          <cell r="G87">
            <v>1130</v>
          </cell>
          <cell r="H87">
            <v>22143</v>
          </cell>
          <cell r="I87">
            <v>9648</v>
          </cell>
          <cell r="J87">
            <v>1576</v>
          </cell>
          <cell r="K87">
            <v>6838</v>
          </cell>
          <cell r="L87">
            <v>2613</v>
          </cell>
          <cell r="M87">
            <v>20675</v>
          </cell>
          <cell r="N87">
            <v>492</v>
          </cell>
          <cell r="O87">
            <v>80</v>
          </cell>
          <cell r="P87">
            <v>349</v>
          </cell>
          <cell r="Q87">
            <v>133</v>
          </cell>
          <cell r="R87">
            <v>1054</v>
          </cell>
          <cell r="S87">
            <v>1468</v>
          </cell>
          <cell r="T87">
            <v>6.6296346475184036</v>
          </cell>
          <cell r="U87">
            <v>420</v>
          </cell>
          <cell r="V87">
            <v>204</v>
          </cell>
          <cell r="W87">
            <v>672</v>
          </cell>
          <cell r="X87">
            <v>1296</v>
          </cell>
          <cell r="Y87">
            <v>172</v>
          </cell>
          <cell r="Z87">
            <v>0.77676918213430879</v>
          </cell>
          <cell r="AA87">
            <v>2373</v>
          </cell>
          <cell r="AB87">
            <v>24344</v>
          </cell>
          <cell r="AC87">
            <v>109.93993587138146</v>
          </cell>
          <cell r="AD87">
            <v>-2201</v>
          </cell>
          <cell r="AE87">
            <v>-9.9399358713814756</v>
          </cell>
          <cell r="AF87">
            <v>10721227</v>
          </cell>
          <cell r="AG87">
            <v>1751589</v>
          </cell>
          <cell r="AH87">
            <v>7598862</v>
          </cell>
          <cell r="AI87">
            <v>2903516</v>
          </cell>
        </row>
        <row r="88">
          <cell r="A88" t="str">
            <v>EUR</v>
          </cell>
          <cell r="B88" t="str">
            <v>PANEL</v>
          </cell>
          <cell r="C88" t="str">
            <v>TN</v>
          </cell>
          <cell r="D88" t="str">
            <v>VDO-67800</v>
          </cell>
          <cell r="E88" t="str">
            <v>001031377</v>
          </cell>
          <cell r="F88">
            <v>1037</v>
          </cell>
          <cell r="G88">
            <v>1474</v>
          </cell>
          <cell r="H88">
            <v>1529</v>
          </cell>
          <cell r="I88">
            <v>628</v>
          </cell>
          <cell r="J88">
            <v>191</v>
          </cell>
          <cell r="K88">
            <v>294</v>
          </cell>
          <cell r="L88">
            <v>180</v>
          </cell>
          <cell r="M88">
            <v>1293</v>
          </cell>
          <cell r="N88">
            <v>606</v>
          </cell>
          <cell r="O88">
            <v>184</v>
          </cell>
          <cell r="P88">
            <v>284</v>
          </cell>
          <cell r="Q88">
            <v>174</v>
          </cell>
          <cell r="R88">
            <v>1248</v>
          </cell>
          <cell r="S88">
            <v>236</v>
          </cell>
          <cell r="T88">
            <v>15.434924787442771</v>
          </cell>
          <cell r="U88">
            <v>29</v>
          </cell>
          <cell r="V88">
            <v>14</v>
          </cell>
          <cell r="W88">
            <v>46</v>
          </cell>
          <cell r="X88">
            <v>89</v>
          </cell>
          <cell r="Y88">
            <v>147</v>
          </cell>
          <cell r="Z88">
            <v>9.6141268803139308</v>
          </cell>
          <cell r="AA88">
            <v>164</v>
          </cell>
          <cell r="AB88">
            <v>1546</v>
          </cell>
          <cell r="AC88">
            <v>101.1118378024853</v>
          </cell>
          <cell r="AD88">
            <v>-17</v>
          </cell>
          <cell r="AE88">
            <v>-1.1118378024852846</v>
          </cell>
          <cell r="AF88">
            <v>605</v>
          </cell>
          <cell r="AG88">
            <v>184</v>
          </cell>
          <cell r="AH88">
            <v>283</v>
          </cell>
          <cell r="AI88">
            <v>174</v>
          </cell>
        </row>
        <row r="89">
          <cell r="A89" t="str">
            <v>EUR</v>
          </cell>
          <cell r="B89" t="str">
            <v>PANEL</v>
          </cell>
          <cell r="C89" t="str">
            <v>TN</v>
          </cell>
          <cell r="D89" t="str">
            <v>VDO-052000</v>
          </cell>
          <cell r="E89" t="str">
            <v>001031387</v>
          </cell>
          <cell r="F89">
            <v>2492</v>
          </cell>
          <cell r="G89">
            <v>1471</v>
          </cell>
          <cell r="H89">
            <v>3666</v>
          </cell>
          <cell r="I89">
            <v>1713</v>
          </cell>
          <cell r="J89">
            <v>224</v>
          </cell>
          <cell r="K89">
            <v>808</v>
          </cell>
          <cell r="L89">
            <v>351</v>
          </cell>
          <cell r="M89">
            <v>3096</v>
          </cell>
          <cell r="N89">
            <v>687</v>
          </cell>
          <cell r="O89">
            <v>90</v>
          </cell>
          <cell r="P89">
            <v>324</v>
          </cell>
          <cell r="Q89">
            <v>141</v>
          </cell>
          <cell r="R89">
            <v>1242</v>
          </cell>
          <cell r="S89">
            <v>570</v>
          </cell>
          <cell r="T89">
            <v>15.548281505728315</v>
          </cell>
          <cell r="U89">
            <v>70</v>
          </cell>
          <cell r="V89">
            <v>34</v>
          </cell>
          <cell r="W89">
            <v>111</v>
          </cell>
          <cell r="X89">
            <v>215</v>
          </cell>
          <cell r="Y89">
            <v>355</v>
          </cell>
          <cell r="Z89">
            <v>9.6835788325150016</v>
          </cell>
          <cell r="AA89">
            <v>393</v>
          </cell>
          <cell r="AB89">
            <v>3704</v>
          </cell>
          <cell r="AC89">
            <v>101.0365521003819</v>
          </cell>
          <cell r="AD89">
            <v>-38</v>
          </cell>
          <cell r="AE89">
            <v>-1.0365521003818876</v>
          </cell>
          <cell r="AF89">
            <v>1712964</v>
          </cell>
          <cell r="AG89">
            <v>224013</v>
          </cell>
          <cell r="AH89">
            <v>808254</v>
          </cell>
          <cell r="AI89">
            <v>351171</v>
          </cell>
        </row>
        <row r="90">
          <cell r="A90" t="str">
            <v>EUR</v>
          </cell>
          <cell r="B90" t="str">
            <v>PANEL</v>
          </cell>
          <cell r="C90" t="str">
            <v>TN</v>
          </cell>
          <cell r="D90" t="str">
            <v>VDO-052100</v>
          </cell>
          <cell r="E90" t="str">
            <v>001031388</v>
          </cell>
          <cell r="F90">
            <v>2075</v>
          </cell>
          <cell r="G90">
            <v>1864</v>
          </cell>
          <cell r="H90">
            <v>3868</v>
          </cell>
          <cell r="I90">
            <v>1863</v>
          </cell>
          <cell r="J90">
            <v>248</v>
          </cell>
          <cell r="K90">
            <v>979</v>
          </cell>
          <cell r="L90">
            <v>395</v>
          </cell>
          <cell r="M90">
            <v>3485</v>
          </cell>
          <cell r="N90">
            <v>898</v>
          </cell>
          <cell r="O90">
            <v>120</v>
          </cell>
          <cell r="P90">
            <v>472</v>
          </cell>
          <cell r="Q90">
            <v>190</v>
          </cell>
          <cell r="R90">
            <v>1680</v>
          </cell>
          <cell r="S90">
            <v>383</v>
          </cell>
          <cell r="T90">
            <v>9.9017580144777657</v>
          </cell>
          <cell r="U90">
            <v>73</v>
          </cell>
          <cell r="V90">
            <v>36</v>
          </cell>
          <cell r="W90">
            <v>117</v>
          </cell>
          <cell r="X90">
            <v>226</v>
          </cell>
          <cell r="Y90">
            <v>157</v>
          </cell>
          <cell r="Z90">
            <v>4.0589451913133399</v>
          </cell>
          <cell r="AA90">
            <v>415</v>
          </cell>
          <cell r="AB90">
            <v>4126</v>
          </cell>
          <cell r="AC90">
            <v>106.67011375387798</v>
          </cell>
          <cell r="AD90">
            <v>-258</v>
          </cell>
          <cell r="AE90">
            <v>-6.670113753877974</v>
          </cell>
          <cell r="AF90">
            <v>1862689</v>
          </cell>
          <cell r="AG90">
            <v>247964</v>
          </cell>
          <cell r="AH90">
            <v>978642</v>
          </cell>
          <cell r="AI90">
            <v>395377</v>
          </cell>
        </row>
        <row r="91">
          <cell r="A91" t="str">
            <v>EUR</v>
          </cell>
          <cell r="B91" t="str">
            <v>PANEL</v>
          </cell>
          <cell r="C91" t="str">
            <v>TN</v>
          </cell>
          <cell r="D91" t="str">
            <v>VDO-081A0</v>
          </cell>
          <cell r="E91" t="str">
            <v>001031399</v>
          </cell>
          <cell r="F91">
            <v>8322</v>
          </cell>
          <cell r="G91">
            <v>1921</v>
          </cell>
          <cell r="H91">
            <v>15983</v>
          </cell>
          <cell r="I91">
            <v>6428</v>
          </cell>
          <cell r="J91">
            <v>688</v>
          </cell>
          <cell r="K91">
            <v>4331</v>
          </cell>
          <cell r="L91">
            <v>1163</v>
          </cell>
          <cell r="M91">
            <v>12610</v>
          </cell>
          <cell r="N91">
            <v>772</v>
          </cell>
          <cell r="O91">
            <v>83</v>
          </cell>
          <cell r="P91">
            <v>520</v>
          </cell>
          <cell r="Q91">
            <v>140</v>
          </cell>
          <cell r="R91">
            <v>1515</v>
          </cell>
          <cell r="S91">
            <v>3373</v>
          </cell>
          <cell r="T91">
            <v>21.103672652192955</v>
          </cell>
          <cell r="U91">
            <v>303</v>
          </cell>
          <cell r="V91">
            <v>148</v>
          </cell>
          <cell r="W91">
            <v>485</v>
          </cell>
          <cell r="X91">
            <v>936</v>
          </cell>
          <cell r="Y91">
            <v>2437</v>
          </cell>
          <cell r="Z91">
            <v>15.247450416067071</v>
          </cell>
          <cell r="AA91">
            <v>1713</v>
          </cell>
          <cell r="AB91">
            <v>15259</v>
          </cell>
          <cell r="AC91">
            <v>95.470187073765871</v>
          </cell>
          <cell r="AD91">
            <v>724</v>
          </cell>
          <cell r="AE91">
            <v>4.5298129262341238</v>
          </cell>
          <cell r="AF91">
            <v>6001652</v>
          </cell>
          <cell r="AG91">
            <v>642508</v>
          </cell>
          <cell r="AH91">
            <v>4043530</v>
          </cell>
          <cell r="AI91">
            <v>1085384</v>
          </cell>
        </row>
        <row r="92">
          <cell r="A92" t="str">
            <v>EUR</v>
          </cell>
          <cell r="B92" t="str">
            <v>PANEL</v>
          </cell>
          <cell r="C92" t="str">
            <v>TN</v>
          </cell>
          <cell r="D92" t="str">
            <v>VDO-082A0</v>
          </cell>
          <cell r="E92" t="str">
            <v>001031400</v>
          </cell>
          <cell r="F92">
            <v>1200</v>
          </cell>
          <cell r="G92">
            <v>2135</v>
          </cell>
          <cell r="H92">
            <v>2562</v>
          </cell>
          <cell r="I92">
            <v>766</v>
          </cell>
          <cell r="J92">
            <v>147</v>
          </cell>
          <cell r="K92">
            <v>586</v>
          </cell>
          <cell r="L92">
            <v>147</v>
          </cell>
          <cell r="M92">
            <v>1646</v>
          </cell>
          <cell r="N92">
            <v>638</v>
          </cell>
          <cell r="O92">
            <v>123</v>
          </cell>
          <cell r="P92">
            <v>488</v>
          </cell>
          <cell r="Q92">
            <v>123</v>
          </cell>
          <cell r="R92">
            <v>1372</v>
          </cell>
          <cell r="S92">
            <v>916</v>
          </cell>
          <cell r="T92">
            <v>35.753317720530838</v>
          </cell>
          <cell r="U92">
            <v>49</v>
          </cell>
          <cell r="V92">
            <v>24</v>
          </cell>
          <cell r="W92">
            <v>78</v>
          </cell>
          <cell r="X92">
            <v>151</v>
          </cell>
          <cell r="Y92">
            <v>765</v>
          </cell>
          <cell r="Z92">
            <v>29.859484777517565</v>
          </cell>
          <cell r="AA92">
            <v>275</v>
          </cell>
          <cell r="AB92">
            <v>2072</v>
          </cell>
          <cell r="AC92">
            <v>80.874316939890718</v>
          </cell>
          <cell r="AD92">
            <v>490</v>
          </cell>
          <cell r="AE92">
            <v>19.125683060109289</v>
          </cell>
          <cell r="AF92">
            <v>739</v>
          </cell>
          <cell r="AG92">
            <v>142</v>
          </cell>
          <cell r="AH92">
            <v>565</v>
          </cell>
          <cell r="AI92">
            <v>142</v>
          </cell>
        </row>
        <row r="93">
          <cell r="A93" t="str">
            <v>EUR</v>
          </cell>
          <cell r="B93" t="str">
            <v>PANEL</v>
          </cell>
          <cell r="C93" t="str">
            <v>TN</v>
          </cell>
          <cell r="D93" t="str">
            <v>VDO-693A0</v>
          </cell>
          <cell r="E93" t="str">
            <v>001031416</v>
          </cell>
          <cell r="F93">
            <v>1400</v>
          </cell>
          <cell r="G93">
            <v>1074</v>
          </cell>
          <cell r="H93">
            <v>1503</v>
          </cell>
          <cell r="I93">
            <v>704</v>
          </cell>
          <cell r="J93">
            <v>118</v>
          </cell>
          <cell r="K93">
            <v>521</v>
          </cell>
          <cell r="L93">
            <v>195</v>
          </cell>
          <cell r="M93">
            <v>1538</v>
          </cell>
          <cell r="N93">
            <v>503</v>
          </cell>
          <cell r="O93">
            <v>84</v>
          </cell>
          <cell r="P93">
            <v>372</v>
          </cell>
          <cell r="Q93">
            <v>139</v>
          </cell>
          <cell r="R93">
            <v>1098</v>
          </cell>
          <cell r="S93">
            <v>-35</v>
          </cell>
          <cell r="T93">
            <v>-2.3286759813705924</v>
          </cell>
          <cell r="U93">
            <v>29</v>
          </cell>
          <cell r="V93">
            <v>14</v>
          </cell>
          <cell r="W93">
            <v>46</v>
          </cell>
          <cell r="X93">
            <v>89</v>
          </cell>
          <cell r="Y93">
            <v>-124</v>
          </cell>
          <cell r="Z93">
            <v>-8.2501663339986688</v>
          </cell>
          <cell r="AA93">
            <v>161</v>
          </cell>
          <cell r="AB93">
            <v>1788</v>
          </cell>
          <cell r="AC93">
            <v>118.96207584830339</v>
          </cell>
          <cell r="AD93">
            <v>-285</v>
          </cell>
          <cell r="AE93">
            <v>-18.962075848303392</v>
          </cell>
          <cell r="AF93">
            <v>1446464</v>
          </cell>
          <cell r="AG93">
            <v>241764</v>
          </cell>
          <cell r="AH93">
            <v>1069870</v>
          </cell>
          <cell r="AI93">
            <v>400129</v>
          </cell>
        </row>
        <row r="94">
          <cell r="A94" t="str">
            <v>EUR</v>
          </cell>
          <cell r="B94" t="str">
            <v>PANEL</v>
          </cell>
          <cell r="C94" t="str">
            <v>TN</v>
          </cell>
          <cell r="D94" t="str">
            <v>VDO-0074A0</v>
          </cell>
          <cell r="E94" t="str">
            <v>001031423</v>
          </cell>
          <cell r="F94">
            <v>66545</v>
          </cell>
          <cell r="G94">
            <v>1442</v>
          </cell>
          <cell r="H94">
            <v>95960</v>
          </cell>
          <cell r="I94">
            <v>49887</v>
          </cell>
          <cell r="J94">
            <v>6586</v>
          </cell>
          <cell r="K94">
            <v>24807</v>
          </cell>
          <cell r="L94">
            <v>10991</v>
          </cell>
          <cell r="M94">
            <v>92271</v>
          </cell>
          <cell r="N94">
            <v>750</v>
          </cell>
          <cell r="O94">
            <v>99</v>
          </cell>
          <cell r="P94">
            <v>373</v>
          </cell>
          <cell r="Q94">
            <v>165</v>
          </cell>
          <cell r="R94">
            <v>1387</v>
          </cell>
          <cell r="S94">
            <v>3689</v>
          </cell>
          <cell r="T94">
            <v>3.8443101292205086</v>
          </cell>
          <cell r="U94">
            <v>1822</v>
          </cell>
          <cell r="V94">
            <v>886</v>
          </cell>
          <cell r="W94">
            <v>2914</v>
          </cell>
          <cell r="X94">
            <v>5622</v>
          </cell>
          <cell r="Y94">
            <v>-1933</v>
          </cell>
          <cell r="Z94">
            <v>-2.0143809920800333</v>
          </cell>
          <cell r="AA94">
            <v>10286</v>
          </cell>
          <cell r="AB94">
            <v>108179</v>
          </cell>
          <cell r="AC94">
            <v>112.73343059608169</v>
          </cell>
          <cell r="AD94">
            <v>-12219</v>
          </cell>
          <cell r="AE94">
            <v>-12.733430596081702</v>
          </cell>
          <cell r="AF94">
            <v>67612178</v>
          </cell>
          <cell r="AG94">
            <v>8926121</v>
          </cell>
          <cell r="AH94">
            <v>33620244</v>
          </cell>
          <cell r="AI94">
            <v>14895997</v>
          </cell>
        </row>
        <row r="95">
          <cell r="A95" t="str">
            <v>EUR</v>
          </cell>
          <cell r="B95" t="str">
            <v>PANEL</v>
          </cell>
          <cell r="C95" t="str">
            <v>TN</v>
          </cell>
          <cell r="D95" t="str">
            <v>VDO-0079A0</v>
          </cell>
          <cell r="E95" t="str">
            <v>001031424</v>
          </cell>
          <cell r="F95">
            <v>67261</v>
          </cell>
          <cell r="G95">
            <v>1430</v>
          </cell>
          <cell r="H95">
            <v>96159</v>
          </cell>
          <cell r="I95">
            <v>48642</v>
          </cell>
          <cell r="J95">
            <v>6602</v>
          </cell>
          <cell r="K95">
            <v>25291</v>
          </cell>
          <cell r="L95">
            <v>11086</v>
          </cell>
          <cell r="M95">
            <v>91621</v>
          </cell>
          <cell r="N95">
            <v>723</v>
          </cell>
          <cell r="O95">
            <v>98</v>
          </cell>
          <cell r="P95">
            <v>376</v>
          </cell>
          <cell r="Q95">
            <v>165</v>
          </cell>
          <cell r="R95">
            <v>1362</v>
          </cell>
          <cell r="S95">
            <v>4538</v>
          </cell>
          <cell r="T95">
            <v>4.7192670472862659</v>
          </cell>
          <cell r="U95">
            <v>1825</v>
          </cell>
          <cell r="V95">
            <v>888</v>
          </cell>
          <cell r="W95">
            <v>2920</v>
          </cell>
          <cell r="X95">
            <v>5633</v>
          </cell>
          <cell r="Y95">
            <v>-1095</v>
          </cell>
          <cell r="Z95">
            <v>-1.1387389635915515</v>
          </cell>
          <cell r="AA95">
            <v>10307</v>
          </cell>
          <cell r="AB95">
            <v>107561</v>
          </cell>
          <cell r="AC95">
            <v>111.85744444097796</v>
          </cell>
          <cell r="AD95">
            <v>-11402</v>
          </cell>
          <cell r="AE95">
            <v>-11.857444440977964</v>
          </cell>
          <cell r="AF95">
            <v>69753247</v>
          </cell>
          <cell r="AG95">
            <v>9466735</v>
          </cell>
          <cell r="AH95">
            <v>36267573</v>
          </cell>
          <cell r="AI95">
            <v>15897282</v>
          </cell>
        </row>
        <row r="96">
          <cell r="A96" t="str">
            <v>EUR</v>
          </cell>
          <cell r="B96" t="str">
            <v>PANEL</v>
          </cell>
          <cell r="C96" t="str">
            <v>TN</v>
          </cell>
          <cell r="D96" t="str">
            <v>VDO-0080AO</v>
          </cell>
          <cell r="E96" t="str">
            <v>001031426</v>
          </cell>
          <cell r="F96">
            <v>9447</v>
          </cell>
          <cell r="G96">
            <v>1293</v>
          </cell>
          <cell r="H96">
            <v>12212</v>
          </cell>
          <cell r="I96">
            <v>5702</v>
          </cell>
          <cell r="J96">
            <v>955</v>
          </cell>
          <cell r="K96">
            <v>3300</v>
          </cell>
          <cell r="L96">
            <v>1588</v>
          </cell>
          <cell r="M96">
            <v>11545</v>
          </cell>
          <cell r="N96">
            <v>604</v>
          </cell>
          <cell r="O96">
            <v>101</v>
          </cell>
          <cell r="P96">
            <v>349</v>
          </cell>
          <cell r="Q96">
            <v>168</v>
          </cell>
          <cell r="R96">
            <v>1222</v>
          </cell>
          <cell r="S96">
            <v>667</v>
          </cell>
          <cell r="T96">
            <v>5.4618408123157547</v>
          </cell>
          <cell r="U96">
            <v>232</v>
          </cell>
          <cell r="V96">
            <v>113</v>
          </cell>
          <cell r="W96">
            <v>371</v>
          </cell>
          <cell r="X96">
            <v>716</v>
          </cell>
          <cell r="Y96">
            <v>-49</v>
          </cell>
          <cell r="Z96">
            <v>-0.40124467736652475</v>
          </cell>
          <cell r="AA96">
            <v>1309</v>
          </cell>
          <cell r="AB96">
            <v>13570</v>
          </cell>
          <cell r="AC96">
            <v>111.12020962987226</v>
          </cell>
          <cell r="AD96">
            <v>-1358</v>
          </cell>
          <cell r="AE96">
            <v>-11.120209629872257</v>
          </cell>
          <cell r="AF96">
            <v>5701941</v>
          </cell>
          <cell r="AG96">
            <v>955053</v>
          </cell>
          <cell r="AH96">
            <v>3299940</v>
          </cell>
          <cell r="AI96">
            <v>1587684</v>
          </cell>
        </row>
        <row r="97">
          <cell r="A97" t="str">
            <v>EUR</v>
          </cell>
          <cell r="B97" t="str">
            <v>PANEL</v>
          </cell>
          <cell r="C97" t="str">
            <v>TN</v>
          </cell>
          <cell r="D97" t="str">
            <v>VDO-69100</v>
          </cell>
          <cell r="E97" t="str">
            <v>001031435</v>
          </cell>
          <cell r="F97">
            <v>7000</v>
          </cell>
          <cell r="G97">
            <v>1344</v>
          </cell>
          <cell r="H97">
            <v>9411</v>
          </cell>
          <cell r="I97">
            <v>3829</v>
          </cell>
          <cell r="J97">
            <v>668</v>
          </cell>
          <cell r="K97">
            <v>2199</v>
          </cell>
          <cell r="L97">
            <v>1081</v>
          </cell>
          <cell r="M97">
            <v>7777</v>
          </cell>
          <cell r="N97">
            <v>547</v>
          </cell>
          <cell r="O97">
            <v>95</v>
          </cell>
          <cell r="P97">
            <v>314</v>
          </cell>
          <cell r="Q97">
            <v>154</v>
          </cell>
          <cell r="R97">
            <v>1110</v>
          </cell>
          <cell r="S97">
            <v>1634</v>
          </cell>
          <cell r="T97">
            <v>17.362660716183189</v>
          </cell>
          <cell r="U97">
            <v>179</v>
          </cell>
          <cell r="V97">
            <v>87</v>
          </cell>
          <cell r="W97">
            <v>286</v>
          </cell>
          <cell r="X97">
            <v>552</v>
          </cell>
          <cell r="Y97">
            <v>1082</v>
          </cell>
          <cell r="Z97">
            <v>11.497184146211879</v>
          </cell>
          <cell r="AA97">
            <v>1009</v>
          </cell>
          <cell r="AB97">
            <v>9338</v>
          </cell>
          <cell r="AC97">
            <v>99.224311975348002</v>
          </cell>
          <cell r="AD97">
            <v>73</v>
          </cell>
          <cell r="AE97">
            <v>0.77568802465200304</v>
          </cell>
          <cell r="AF97">
            <v>4129400</v>
          </cell>
          <cell r="AG97">
            <v>720081</v>
          </cell>
          <cell r="AH97">
            <v>2371042</v>
          </cell>
          <cell r="AI97">
            <v>1165613</v>
          </cell>
        </row>
        <row r="98">
          <cell r="A98" t="str">
            <v>EUR</v>
          </cell>
          <cell r="B98" t="str">
            <v>PANEL</v>
          </cell>
          <cell r="C98" t="str">
            <v>TN</v>
          </cell>
          <cell r="D98" t="str">
            <v>VDO-751A0</v>
          </cell>
          <cell r="E98" t="str">
            <v>001031462</v>
          </cell>
          <cell r="F98">
            <v>11200</v>
          </cell>
          <cell r="G98">
            <v>1297</v>
          </cell>
          <cell r="H98">
            <v>14523</v>
          </cell>
          <cell r="I98">
            <v>6464</v>
          </cell>
          <cell r="J98">
            <v>1095</v>
          </cell>
          <cell r="K98">
            <v>3864</v>
          </cell>
          <cell r="L98">
            <v>1850</v>
          </cell>
          <cell r="M98">
            <v>13273</v>
          </cell>
          <cell r="N98">
            <v>577</v>
          </cell>
          <cell r="O98">
            <v>98</v>
          </cell>
          <cell r="P98">
            <v>345</v>
          </cell>
          <cell r="Q98">
            <v>165</v>
          </cell>
          <cell r="R98">
            <v>1185</v>
          </cell>
          <cell r="S98">
            <v>1250</v>
          </cell>
          <cell r="T98">
            <v>8.6070371135440329</v>
          </cell>
          <cell r="U98">
            <v>276</v>
          </cell>
          <cell r="V98">
            <v>134</v>
          </cell>
          <cell r="W98">
            <v>441</v>
          </cell>
          <cell r="X98">
            <v>851</v>
          </cell>
          <cell r="Y98">
            <v>399</v>
          </cell>
          <cell r="Z98">
            <v>2.7473662466432556</v>
          </cell>
          <cell r="AA98">
            <v>1557</v>
          </cell>
          <cell r="AB98">
            <v>15681</v>
          </cell>
          <cell r="AC98">
            <v>107.97355918198718</v>
          </cell>
          <cell r="AD98">
            <v>-1158</v>
          </cell>
          <cell r="AE98">
            <v>-7.9735591819871932</v>
          </cell>
          <cell r="AF98">
            <v>6500875</v>
          </cell>
          <cell r="AG98">
            <v>1100826</v>
          </cell>
          <cell r="AH98">
            <v>3886078</v>
          </cell>
          <cell r="AI98">
            <v>1860208</v>
          </cell>
        </row>
        <row r="99">
          <cell r="A99" t="str">
            <v>EUR</v>
          </cell>
          <cell r="B99" t="str">
            <v>PANEL</v>
          </cell>
          <cell r="C99" t="str">
            <v>TN</v>
          </cell>
          <cell r="D99" t="str">
            <v>VDO-742B0</v>
          </cell>
          <cell r="E99" t="str">
            <v>001031463</v>
          </cell>
          <cell r="F99">
            <v>2486</v>
          </cell>
          <cell r="G99">
            <v>1297</v>
          </cell>
          <cell r="H99">
            <v>3224</v>
          </cell>
          <cell r="I99">
            <v>1490</v>
          </cell>
          <cell r="J99">
            <v>251</v>
          </cell>
          <cell r="K99">
            <v>881</v>
          </cell>
          <cell r="L99">
            <v>420</v>
          </cell>
          <cell r="M99">
            <v>3042</v>
          </cell>
          <cell r="N99">
            <v>599</v>
          </cell>
          <cell r="O99">
            <v>101</v>
          </cell>
          <cell r="P99">
            <v>354</v>
          </cell>
          <cell r="Q99">
            <v>169</v>
          </cell>
          <cell r="R99">
            <v>1223</v>
          </cell>
          <cell r="S99">
            <v>182</v>
          </cell>
          <cell r="T99">
            <v>5.6451612903225801</v>
          </cell>
          <cell r="U99">
            <v>61</v>
          </cell>
          <cell r="V99">
            <v>30</v>
          </cell>
          <cell r="W99">
            <v>98</v>
          </cell>
          <cell r="X99">
            <v>189</v>
          </cell>
          <cell r="Y99">
            <v>-7</v>
          </cell>
          <cell r="Z99">
            <v>-0.21712158808933005</v>
          </cell>
          <cell r="AA99">
            <v>346</v>
          </cell>
          <cell r="AB99">
            <v>3577</v>
          </cell>
          <cell r="AC99">
            <v>110.94913151364764</v>
          </cell>
          <cell r="AD99">
            <v>-353</v>
          </cell>
          <cell r="AE99">
            <v>-10.949131513647643</v>
          </cell>
          <cell r="AF99">
            <v>1361137</v>
          </cell>
          <cell r="AG99">
            <v>228962</v>
          </cell>
          <cell r="AH99">
            <v>804654</v>
          </cell>
          <cell r="AI99">
            <v>384685</v>
          </cell>
        </row>
        <row r="100">
          <cell r="A100" t="str">
            <v>EUR</v>
          </cell>
          <cell r="B100" t="str">
            <v>PANEL</v>
          </cell>
          <cell r="C100" t="str">
            <v>TN</v>
          </cell>
          <cell r="D100" t="str">
            <v>VDO-767A0</v>
          </cell>
          <cell r="E100" t="str">
            <v>001031474</v>
          </cell>
          <cell r="F100">
            <v>400</v>
          </cell>
          <cell r="G100">
            <v>3400</v>
          </cell>
          <cell r="H100">
            <v>1360</v>
          </cell>
          <cell r="I100">
            <v>814</v>
          </cell>
          <cell r="J100">
            <v>96</v>
          </cell>
          <cell r="K100">
            <v>349</v>
          </cell>
          <cell r="L100">
            <v>188</v>
          </cell>
          <cell r="M100">
            <v>1447</v>
          </cell>
          <cell r="N100">
            <v>2035</v>
          </cell>
          <cell r="O100">
            <v>240</v>
          </cell>
          <cell r="P100">
            <v>873</v>
          </cell>
          <cell r="Q100">
            <v>470</v>
          </cell>
          <cell r="R100">
            <v>3618</v>
          </cell>
          <cell r="S100">
            <v>-87</v>
          </cell>
          <cell r="T100">
            <v>-6.3970588235294112</v>
          </cell>
          <cell r="U100">
            <v>26</v>
          </cell>
          <cell r="V100">
            <v>13</v>
          </cell>
          <cell r="W100">
            <v>41</v>
          </cell>
          <cell r="X100">
            <v>80</v>
          </cell>
          <cell r="Y100">
            <v>-167</v>
          </cell>
          <cell r="Z100">
            <v>-12.279411764705882</v>
          </cell>
          <cell r="AA100">
            <v>146</v>
          </cell>
          <cell r="AB100">
            <v>1673</v>
          </cell>
          <cell r="AC100">
            <v>123.01470588235294</v>
          </cell>
          <cell r="AD100">
            <v>-313</v>
          </cell>
          <cell r="AE100">
            <v>-23.014705882352938</v>
          </cell>
          <cell r="AF100">
            <v>10018992</v>
          </cell>
          <cell r="AG100">
            <v>1184465</v>
          </cell>
          <cell r="AH100">
            <v>4298744</v>
          </cell>
          <cell r="AI100">
            <v>2310564</v>
          </cell>
        </row>
        <row r="101">
          <cell r="A101" t="str">
            <v>EUR</v>
          </cell>
          <cell r="B101" t="str">
            <v>PANEL</v>
          </cell>
          <cell r="C101" t="str">
            <v>TN</v>
          </cell>
          <cell r="D101" t="str">
            <v>VDO-771A0</v>
          </cell>
          <cell r="E101" t="str">
            <v>001031477</v>
          </cell>
          <cell r="F101">
            <v>4762</v>
          </cell>
          <cell r="G101">
            <v>2737</v>
          </cell>
          <cell r="H101">
            <v>13034</v>
          </cell>
          <cell r="I101">
            <v>6832</v>
          </cell>
          <cell r="J101">
            <v>802</v>
          </cell>
          <cell r="K101">
            <v>3477</v>
          </cell>
          <cell r="L101">
            <v>1719</v>
          </cell>
          <cell r="M101">
            <v>12830</v>
          </cell>
          <cell r="N101">
            <v>1435</v>
          </cell>
          <cell r="O101">
            <v>168</v>
          </cell>
          <cell r="P101">
            <v>730</v>
          </cell>
          <cell r="Q101">
            <v>361</v>
          </cell>
          <cell r="R101">
            <v>2694</v>
          </cell>
          <cell r="S101">
            <v>204</v>
          </cell>
          <cell r="T101">
            <v>1.5651373331287404</v>
          </cell>
          <cell r="U101">
            <v>247</v>
          </cell>
          <cell r="V101">
            <v>120</v>
          </cell>
          <cell r="W101">
            <v>396</v>
          </cell>
          <cell r="X101">
            <v>763</v>
          </cell>
          <cell r="Y101">
            <v>-559</v>
          </cell>
          <cell r="Z101">
            <v>-4.2887831824459104</v>
          </cell>
          <cell r="AA101">
            <v>1397</v>
          </cell>
          <cell r="AB101">
            <v>14990</v>
          </cell>
          <cell r="AC101">
            <v>115.00690501764616</v>
          </cell>
          <cell r="AD101">
            <v>-1956</v>
          </cell>
          <cell r="AE101">
            <v>-15.006905017646154</v>
          </cell>
          <cell r="AF101">
            <v>6831357</v>
          </cell>
          <cell r="AG101">
            <v>801567</v>
          </cell>
          <cell r="AH101">
            <v>3477203</v>
          </cell>
          <cell r="AI101">
            <v>1719390</v>
          </cell>
        </row>
        <row r="102">
          <cell r="A102" t="str">
            <v>EUR</v>
          </cell>
          <cell r="B102" t="str">
            <v>PANEL</v>
          </cell>
          <cell r="C102" t="str">
            <v>TN</v>
          </cell>
          <cell r="D102" t="str">
            <v>VDO-142C0</v>
          </cell>
          <cell r="E102" t="str">
            <v>001031480</v>
          </cell>
          <cell r="F102">
            <v>7539</v>
          </cell>
          <cell r="G102">
            <v>1650</v>
          </cell>
          <cell r="H102">
            <v>12439</v>
          </cell>
          <cell r="I102">
            <v>4817</v>
          </cell>
          <cell r="J102">
            <v>797</v>
          </cell>
          <cell r="K102">
            <v>1981</v>
          </cell>
          <cell r="L102">
            <v>809</v>
          </cell>
          <cell r="M102">
            <v>8404</v>
          </cell>
          <cell r="N102">
            <v>639</v>
          </cell>
          <cell r="O102">
            <v>106</v>
          </cell>
          <cell r="P102">
            <v>263</v>
          </cell>
          <cell r="Q102">
            <v>107</v>
          </cell>
          <cell r="R102">
            <v>1115</v>
          </cell>
          <cell r="S102">
            <v>4035</v>
          </cell>
          <cell r="T102">
            <v>32.438298898625291</v>
          </cell>
          <cell r="U102">
            <v>236</v>
          </cell>
          <cell r="V102">
            <v>115</v>
          </cell>
          <cell r="W102">
            <v>378</v>
          </cell>
          <cell r="X102">
            <v>729</v>
          </cell>
          <cell r="Y102">
            <v>3306</v>
          </cell>
          <cell r="Z102">
            <v>26.577699171959164</v>
          </cell>
          <cell r="AA102">
            <v>1333</v>
          </cell>
          <cell r="AB102">
            <v>10466</v>
          </cell>
          <cell r="AC102">
            <v>84.138596350188919</v>
          </cell>
          <cell r="AD102">
            <v>1973</v>
          </cell>
          <cell r="AE102">
            <v>15.861403649811079</v>
          </cell>
          <cell r="AF102">
            <v>3823226</v>
          </cell>
          <cell r="AG102">
            <v>632919</v>
          </cell>
          <cell r="AH102">
            <v>1571918</v>
          </cell>
          <cell r="AI102">
            <v>641641</v>
          </cell>
        </row>
        <row r="103">
          <cell r="A103" t="str">
            <v>EUR</v>
          </cell>
          <cell r="B103" t="str">
            <v>PANEL</v>
          </cell>
          <cell r="C103" t="str">
            <v>TN</v>
          </cell>
          <cell r="D103" t="str">
            <v>VDO-143C0</v>
          </cell>
          <cell r="E103" t="str">
            <v>001031481</v>
          </cell>
          <cell r="F103">
            <v>7771</v>
          </cell>
          <cell r="G103">
            <v>1650</v>
          </cell>
          <cell r="H103">
            <v>12821</v>
          </cell>
          <cell r="I103">
            <v>4763</v>
          </cell>
          <cell r="J103">
            <v>780</v>
          </cell>
          <cell r="K103">
            <v>1920</v>
          </cell>
          <cell r="L103">
            <v>802</v>
          </cell>
          <cell r="M103">
            <v>8265</v>
          </cell>
          <cell r="N103">
            <v>613</v>
          </cell>
          <cell r="O103">
            <v>100</v>
          </cell>
          <cell r="P103">
            <v>247</v>
          </cell>
          <cell r="Q103">
            <v>103</v>
          </cell>
          <cell r="R103">
            <v>1063</v>
          </cell>
          <cell r="S103">
            <v>4556</v>
          </cell>
          <cell r="T103">
            <v>35.535449652913186</v>
          </cell>
          <cell r="U103">
            <v>243</v>
          </cell>
          <cell r="V103">
            <v>118</v>
          </cell>
          <cell r="W103">
            <v>389</v>
          </cell>
          <cell r="X103">
            <v>750</v>
          </cell>
          <cell r="Y103">
            <v>3806</v>
          </cell>
          <cell r="Z103">
            <v>29.685671944466108</v>
          </cell>
          <cell r="AA103">
            <v>1374</v>
          </cell>
          <cell r="AB103">
            <v>10389</v>
          </cell>
          <cell r="AC103">
            <v>81.031120817408947</v>
          </cell>
          <cell r="AD103">
            <v>2432</v>
          </cell>
          <cell r="AE103">
            <v>18.96887918259106</v>
          </cell>
          <cell r="AF103">
            <v>3749551</v>
          </cell>
          <cell r="AG103">
            <v>613808</v>
          </cell>
          <cell r="AH103">
            <v>1511557</v>
          </cell>
          <cell r="AI103">
            <v>631979</v>
          </cell>
        </row>
        <row r="104">
          <cell r="A104" t="str">
            <v>EUR</v>
          </cell>
          <cell r="B104" t="str">
            <v>PANEL</v>
          </cell>
          <cell r="C104" t="str">
            <v>TN</v>
          </cell>
          <cell r="D104" t="str">
            <v>VDO-788C0</v>
          </cell>
          <cell r="E104" t="str">
            <v>001031485</v>
          </cell>
          <cell r="F104">
            <v>2410</v>
          </cell>
          <cell r="G104">
            <v>3980</v>
          </cell>
          <cell r="H104">
            <v>9592</v>
          </cell>
          <cell r="I104">
            <v>2095</v>
          </cell>
          <cell r="J104">
            <v>344</v>
          </cell>
          <cell r="K104">
            <v>1256</v>
          </cell>
          <cell r="L104">
            <v>641</v>
          </cell>
          <cell r="M104">
            <v>4336</v>
          </cell>
          <cell r="N104">
            <v>869</v>
          </cell>
          <cell r="O104">
            <v>143</v>
          </cell>
          <cell r="P104">
            <v>521</v>
          </cell>
          <cell r="Q104">
            <v>266</v>
          </cell>
          <cell r="R104">
            <v>1799</v>
          </cell>
          <cell r="S104">
            <v>5256</v>
          </cell>
          <cell r="T104">
            <v>54.795663052543787</v>
          </cell>
          <cell r="U104">
            <v>182</v>
          </cell>
          <cell r="V104">
            <v>89</v>
          </cell>
          <cell r="W104">
            <v>291</v>
          </cell>
          <cell r="X104">
            <v>562</v>
          </cell>
          <cell r="Y104">
            <v>4694</v>
          </cell>
          <cell r="Z104">
            <v>48.936613844870728</v>
          </cell>
          <cell r="AA104">
            <v>1028</v>
          </cell>
          <cell r="AB104">
            <v>5926</v>
          </cell>
          <cell r="AC104">
            <v>61.78065054211843</v>
          </cell>
          <cell r="AD104">
            <v>3666</v>
          </cell>
          <cell r="AE104">
            <v>38.21934945788157</v>
          </cell>
          <cell r="AF104">
            <v>2094928</v>
          </cell>
          <cell r="AG104">
            <v>344383</v>
          </cell>
          <cell r="AH104">
            <v>1256028</v>
          </cell>
          <cell r="AI104">
            <v>640879</v>
          </cell>
        </row>
        <row r="105">
          <cell r="A105" t="str">
            <v>EUR</v>
          </cell>
          <cell r="B105" t="str">
            <v>PANEL</v>
          </cell>
          <cell r="C105" t="str">
            <v>TN</v>
          </cell>
          <cell r="D105" t="str">
            <v>HEL-734</v>
          </cell>
          <cell r="E105" t="str">
            <v>001191146</v>
          </cell>
          <cell r="F105">
            <v>9131</v>
          </cell>
          <cell r="G105">
            <v>1223</v>
          </cell>
          <cell r="H105">
            <v>11168</v>
          </cell>
          <cell r="I105">
            <v>3777</v>
          </cell>
          <cell r="J105">
            <v>740</v>
          </cell>
          <cell r="K105">
            <v>2120</v>
          </cell>
          <cell r="L105">
            <v>966</v>
          </cell>
          <cell r="M105">
            <v>7603</v>
          </cell>
          <cell r="N105">
            <v>414</v>
          </cell>
          <cell r="O105">
            <v>81</v>
          </cell>
          <cell r="P105">
            <v>232</v>
          </cell>
          <cell r="Q105">
            <v>106</v>
          </cell>
          <cell r="R105">
            <v>833</v>
          </cell>
          <cell r="S105">
            <v>3565</v>
          </cell>
          <cell r="T105">
            <v>31.921561604584525</v>
          </cell>
          <cell r="U105">
            <v>212</v>
          </cell>
          <cell r="V105">
            <v>103</v>
          </cell>
          <cell r="W105">
            <v>339</v>
          </cell>
          <cell r="X105">
            <v>654</v>
          </cell>
          <cell r="Y105">
            <v>2911</v>
          </cell>
          <cell r="Z105">
            <v>26.065544412607451</v>
          </cell>
          <cell r="AA105">
            <v>1197</v>
          </cell>
          <cell r="AB105">
            <v>9454</v>
          </cell>
          <cell r="AC105">
            <v>84.652578796561613</v>
          </cell>
          <cell r="AD105">
            <v>1714</v>
          </cell>
          <cell r="AE105">
            <v>15.347421203438397</v>
          </cell>
          <cell r="AF105">
            <v>3777475</v>
          </cell>
          <cell r="AG105">
            <v>740464</v>
          </cell>
          <cell r="AH105">
            <v>2120016</v>
          </cell>
          <cell r="AI105">
            <v>965346</v>
          </cell>
        </row>
        <row r="106">
          <cell r="A106" t="str">
            <v>EUR</v>
          </cell>
          <cell r="B106" t="str">
            <v>MODULE</v>
          </cell>
          <cell r="C106" t="str">
            <v>TN</v>
          </cell>
          <cell r="D106" t="str">
            <v>HP 09201-O</v>
          </cell>
          <cell r="E106" t="str">
            <v>017132005</v>
          </cell>
          <cell r="F106">
            <v>4500</v>
          </cell>
          <cell r="G106">
            <v>6304</v>
          </cell>
          <cell r="H106">
            <v>28367</v>
          </cell>
          <cell r="I106">
            <v>15366</v>
          </cell>
          <cell r="J106">
            <v>1533</v>
          </cell>
          <cell r="K106">
            <v>4731</v>
          </cell>
          <cell r="L106">
            <v>2150</v>
          </cell>
          <cell r="M106">
            <v>23780</v>
          </cell>
          <cell r="N106">
            <v>3415</v>
          </cell>
          <cell r="O106">
            <v>341</v>
          </cell>
          <cell r="P106">
            <v>1051</v>
          </cell>
          <cell r="Q106">
            <v>478</v>
          </cell>
          <cell r="R106">
            <v>5285</v>
          </cell>
          <cell r="S106">
            <v>4587</v>
          </cell>
          <cell r="T106">
            <v>16.170197765008638</v>
          </cell>
          <cell r="U106">
            <v>539</v>
          </cell>
          <cell r="V106">
            <v>262</v>
          </cell>
          <cell r="W106">
            <v>861</v>
          </cell>
          <cell r="X106">
            <v>1662</v>
          </cell>
          <cell r="Y106">
            <v>2925</v>
          </cell>
          <cell r="Z106">
            <v>10.311277188282158</v>
          </cell>
          <cell r="AA106">
            <v>3041</v>
          </cell>
          <cell r="AB106">
            <v>28483</v>
          </cell>
          <cell r="AC106">
            <v>100.40892586456094</v>
          </cell>
          <cell r="AD106">
            <v>-116</v>
          </cell>
          <cell r="AE106">
            <v>-0.40892586456093349</v>
          </cell>
          <cell r="AF106">
            <v>15366026</v>
          </cell>
          <cell r="AG106">
            <v>1532962</v>
          </cell>
          <cell r="AH106">
            <v>4731178</v>
          </cell>
          <cell r="AI106">
            <v>2150096</v>
          </cell>
        </row>
        <row r="107">
          <cell r="A107" t="str">
            <v>EUR</v>
          </cell>
          <cell r="B107" t="str">
            <v>MODULE</v>
          </cell>
          <cell r="C107" t="str">
            <v>TN</v>
          </cell>
          <cell r="D107" t="str">
            <v>HP 07201P-O</v>
          </cell>
          <cell r="E107" t="str">
            <v>017132006</v>
          </cell>
          <cell r="F107">
            <v>4050</v>
          </cell>
          <cell r="G107">
            <v>8446</v>
          </cell>
          <cell r="H107">
            <v>34207</v>
          </cell>
          <cell r="I107">
            <v>10530</v>
          </cell>
          <cell r="J107">
            <v>1011</v>
          </cell>
          <cell r="K107">
            <v>3825</v>
          </cell>
          <cell r="L107">
            <v>1417</v>
          </cell>
          <cell r="M107">
            <v>16783</v>
          </cell>
          <cell r="N107">
            <v>2600</v>
          </cell>
          <cell r="O107">
            <v>250</v>
          </cell>
          <cell r="P107">
            <v>944</v>
          </cell>
          <cell r="Q107">
            <v>350</v>
          </cell>
          <cell r="R107">
            <v>4144</v>
          </cell>
          <cell r="S107">
            <v>17424</v>
          </cell>
          <cell r="T107">
            <v>50.936942731019961</v>
          </cell>
          <cell r="U107">
            <v>649</v>
          </cell>
          <cell r="V107">
            <v>316</v>
          </cell>
          <cell r="W107">
            <v>1039</v>
          </cell>
          <cell r="X107">
            <v>2004</v>
          </cell>
          <cell r="Y107">
            <v>15420</v>
          </cell>
          <cell r="Z107">
            <v>45.078492706171254</v>
          </cell>
          <cell r="AA107">
            <v>3667</v>
          </cell>
          <cell r="AB107">
            <v>22454</v>
          </cell>
          <cell r="AC107">
            <v>65.641535358260001</v>
          </cell>
          <cell r="AD107">
            <v>11753</v>
          </cell>
          <cell r="AE107">
            <v>34.358464641739992</v>
          </cell>
          <cell r="AF107">
            <v>10590594</v>
          </cell>
          <cell r="AG107">
            <v>1016764</v>
          </cell>
          <cell r="AH107">
            <v>3846644</v>
          </cell>
          <cell r="AI107">
            <v>1426089</v>
          </cell>
        </row>
        <row r="108">
          <cell r="A108" t="str">
            <v>EUR</v>
          </cell>
          <cell r="B108" t="str">
            <v>MODULE</v>
          </cell>
          <cell r="C108" t="str">
            <v>STN</v>
          </cell>
          <cell r="D108" t="str">
            <v>HC 20208QY</v>
          </cell>
          <cell r="E108" t="str">
            <v>012131354</v>
          </cell>
          <cell r="F108">
            <v>1120</v>
          </cell>
          <cell r="G108">
            <v>13449</v>
          </cell>
          <cell r="H108">
            <v>15063</v>
          </cell>
          <cell r="I108">
            <v>8999</v>
          </cell>
          <cell r="J108">
            <v>486</v>
          </cell>
          <cell r="K108">
            <v>4618</v>
          </cell>
          <cell r="L108">
            <v>771</v>
          </cell>
          <cell r="M108">
            <v>14874</v>
          </cell>
          <cell r="N108">
            <v>8035</v>
          </cell>
          <cell r="O108">
            <v>434</v>
          </cell>
          <cell r="P108">
            <v>4123</v>
          </cell>
          <cell r="Q108">
            <v>688</v>
          </cell>
          <cell r="R108">
            <v>13280</v>
          </cell>
          <cell r="S108">
            <v>189</v>
          </cell>
          <cell r="T108">
            <v>1.254730133439554</v>
          </cell>
          <cell r="U108">
            <v>286</v>
          </cell>
          <cell r="V108">
            <v>139</v>
          </cell>
          <cell r="W108">
            <v>457</v>
          </cell>
          <cell r="X108">
            <v>882</v>
          </cell>
          <cell r="Y108">
            <v>-693</v>
          </cell>
          <cell r="Z108">
            <v>-4.6006771559450303</v>
          </cell>
          <cell r="AA108">
            <v>1615</v>
          </cell>
          <cell r="AB108">
            <v>17371</v>
          </cell>
          <cell r="AC108">
            <v>115.32231295226714</v>
          </cell>
          <cell r="AD108">
            <v>-2308</v>
          </cell>
          <cell r="AE108">
            <v>-15.322312952267145</v>
          </cell>
          <cell r="AF108">
            <v>8998934</v>
          </cell>
          <cell r="AG108">
            <v>486136</v>
          </cell>
          <cell r="AH108">
            <v>4617646</v>
          </cell>
          <cell r="AI108">
            <v>771176</v>
          </cell>
        </row>
        <row r="109">
          <cell r="A109" t="str">
            <v>EUR</v>
          </cell>
          <cell r="B109" t="str">
            <v>MODULE</v>
          </cell>
          <cell r="C109" t="str">
            <v>STN</v>
          </cell>
          <cell r="D109" t="str">
            <v>HG 12605QY-LY</v>
          </cell>
          <cell r="E109" t="str">
            <v>012131542</v>
          </cell>
          <cell r="F109">
            <v>2000</v>
          </cell>
          <cell r="G109">
            <v>18131</v>
          </cell>
          <cell r="H109">
            <v>36261</v>
          </cell>
          <cell r="I109">
            <v>27752</v>
          </cell>
          <cell r="J109">
            <v>662</v>
          </cell>
          <cell r="K109">
            <v>3869</v>
          </cell>
          <cell r="L109">
            <v>1062</v>
          </cell>
          <cell r="M109">
            <v>33345</v>
          </cell>
          <cell r="N109">
            <v>13876</v>
          </cell>
          <cell r="O109">
            <v>331</v>
          </cell>
          <cell r="P109">
            <v>1935</v>
          </cell>
          <cell r="Q109">
            <v>531</v>
          </cell>
          <cell r="R109">
            <v>16673</v>
          </cell>
          <cell r="S109">
            <v>2916</v>
          </cell>
          <cell r="T109">
            <v>8.041697691734921</v>
          </cell>
          <cell r="U109">
            <v>688</v>
          </cell>
          <cell r="V109">
            <v>335</v>
          </cell>
          <cell r="W109">
            <v>1101</v>
          </cell>
          <cell r="X109">
            <v>2124</v>
          </cell>
          <cell r="Y109">
            <v>792</v>
          </cell>
          <cell r="Z109">
            <v>2.1841648051625713</v>
          </cell>
          <cell r="AA109">
            <v>3887</v>
          </cell>
          <cell r="AB109">
            <v>39356</v>
          </cell>
          <cell r="AC109">
            <v>108.53534099997242</v>
          </cell>
          <cell r="AD109">
            <v>-3095</v>
          </cell>
          <cell r="AE109">
            <v>-8.5353409999724228</v>
          </cell>
          <cell r="AF109">
            <v>28014459</v>
          </cell>
          <cell r="AG109">
            <v>667965</v>
          </cell>
          <cell r="AH109">
            <v>3905669</v>
          </cell>
          <cell r="AI109">
            <v>1071957</v>
          </cell>
        </row>
        <row r="110">
          <cell r="A110" t="str">
            <v>EUR</v>
          </cell>
          <cell r="B110" t="str">
            <v>MODULE</v>
          </cell>
          <cell r="C110" t="str">
            <v>STN</v>
          </cell>
          <cell r="D110" t="str">
            <v>HT 12514EBU-X-01</v>
          </cell>
          <cell r="E110" t="str">
            <v>012131690</v>
          </cell>
          <cell r="F110">
            <v>2553</v>
          </cell>
          <cell r="G110">
            <v>18374</v>
          </cell>
          <cell r="H110">
            <v>46910</v>
          </cell>
          <cell r="I110">
            <v>29713</v>
          </cell>
          <cell r="J110">
            <v>1358</v>
          </cell>
          <cell r="K110">
            <v>5233</v>
          </cell>
          <cell r="L110">
            <v>1714</v>
          </cell>
          <cell r="M110">
            <v>38018</v>
          </cell>
          <cell r="N110">
            <v>11638</v>
          </cell>
          <cell r="O110">
            <v>532</v>
          </cell>
          <cell r="P110">
            <v>2050</v>
          </cell>
          <cell r="Q110">
            <v>671</v>
          </cell>
          <cell r="R110">
            <v>14891</v>
          </cell>
          <cell r="S110">
            <v>8892</v>
          </cell>
          <cell r="T110">
            <v>18.955446599872094</v>
          </cell>
          <cell r="U110">
            <v>891</v>
          </cell>
          <cell r="V110">
            <v>433</v>
          </cell>
          <cell r="W110">
            <v>1424</v>
          </cell>
          <cell r="X110">
            <v>2748</v>
          </cell>
          <cell r="Y110">
            <v>6144</v>
          </cell>
          <cell r="Z110">
            <v>13.097420592624173</v>
          </cell>
          <cell r="AA110">
            <v>5028</v>
          </cell>
          <cell r="AB110">
            <v>45794</v>
          </cell>
          <cell r="AC110">
            <v>97.620976337667869</v>
          </cell>
          <cell r="AD110">
            <v>1116</v>
          </cell>
          <cell r="AE110">
            <v>2.3790236623321257</v>
          </cell>
          <cell r="AF110">
            <v>30607756</v>
          </cell>
          <cell r="AG110">
            <v>1399398</v>
          </cell>
          <cell r="AH110">
            <v>5390294</v>
          </cell>
          <cell r="AI110">
            <v>1765903</v>
          </cell>
        </row>
        <row r="111">
          <cell r="A111" t="str">
            <v>EUR</v>
          </cell>
          <cell r="B111" t="str">
            <v>MODULE</v>
          </cell>
          <cell r="C111" t="str">
            <v>STN</v>
          </cell>
          <cell r="D111" t="str">
            <v>HB 10401QYU-ZO</v>
          </cell>
          <cell r="E111" t="str">
            <v>015131091</v>
          </cell>
          <cell r="F111">
            <v>3705</v>
          </cell>
          <cell r="G111">
            <v>7141</v>
          </cell>
          <cell r="H111">
            <v>26459</v>
          </cell>
          <cell r="I111">
            <v>24574</v>
          </cell>
          <cell r="J111">
            <v>347</v>
          </cell>
          <cell r="K111">
            <v>1461</v>
          </cell>
          <cell r="L111">
            <v>419</v>
          </cell>
          <cell r="M111">
            <v>26801</v>
          </cell>
          <cell r="N111">
            <v>6633</v>
          </cell>
          <cell r="O111">
            <v>94</v>
          </cell>
          <cell r="P111">
            <v>394</v>
          </cell>
          <cell r="Q111">
            <v>113</v>
          </cell>
          <cell r="R111">
            <v>7234</v>
          </cell>
          <cell r="S111">
            <v>-342</v>
          </cell>
          <cell r="T111">
            <v>-1.2925658566083373</v>
          </cell>
          <cell r="U111">
            <v>502</v>
          </cell>
          <cell r="V111">
            <v>244</v>
          </cell>
          <cell r="W111">
            <v>803</v>
          </cell>
          <cell r="X111">
            <v>1549</v>
          </cell>
          <cell r="Y111">
            <v>-1891</v>
          </cell>
          <cell r="Z111">
            <v>-7.1469065346384975</v>
          </cell>
          <cell r="AA111">
            <v>2836</v>
          </cell>
          <cell r="AB111">
            <v>31186</v>
          </cell>
          <cell r="AC111">
            <v>117.86537662043162</v>
          </cell>
          <cell r="AD111">
            <v>-4727</v>
          </cell>
          <cell r="AE111">
            <v>-17.865376620431611</v>
          </cell>
          <cell r="AF111">
            <v>36256487</v>
          </cell>
          <cell r="AG111">
            <v>511955</v>
          </cell>
          <cell r="AH111">
            <v>2156143</v>
          </cell>
          <cell r="AI111">
            <v>617399</v>
          </cell>
        </row>
        <row r="112">
          <cell r="A112" t="str">
            <v>EUR</v>
          </cell>
          <cell r="B112" t="str">
            <v>MODULE</v>
          </cell>
          <cell r="C112" t="str">
            <v>STN</v>
          </cell>
          <cell r="D112" t="str">
            <v>HB 10502NYU-LYZC</v>
          </cell>
          <cell r="E112" t="str">
            <v>015131130</v>
          </cell>
          <cell r="F112">
            <v>5400</v>
          </cell>
          <cell r="G112">
            <v>23074</v>
          </cell>
          <cell r="H112">
            <v>124602</v>
          </cell>
          <cell r="I112">
            <v>109481</v>
          </cell>
          <cell r="J112">
            <v>1761</v>
          </cell>
          <cell r="K112">
            <v>8229</v>
          </cell>
          <cell r="L112">
            <v>3037</v>
          </cell>
          <cell r="M112">
            <v>122508</v>
          </cell>
          <cell r="N112">
            <v>20274</v>
          </cell>
          <cell r="O112">
            <v>326</v>
          </cell>
          <cell r="P112">
            <v>1524</v>
          </cell>
          <cell r="Q112">
            <v>562</v>
          </cell>
          <cell r="R112">
            <v>22686</v>
          </cell>
          <cell r="S112">
            <v>2094</v>
          </cell>
          <cell r="T112">
            <v>1.6805508739827613</v>
          </cell>
          <cell r="U112">
            <v>2365</v>
          </cell>
          <cell r="V112">
            <v>1150</v>
          </cell>
          <cell r="W112">
            <v>3783</v>
          </cell>
          <cell r="X112">
            <v>7298</v>
          </cell>
          <cell r="Y112">
            <v>-5204</v>
          </cell>
          <cell r="Z112">
            <v>-4.1764979695349993</v>
          </cell>
          <cell r="AA112">
            <v>13356</v>
          </cell>
          <cell r="AB112">
            <v>143162</v>
          </cell>
          <cell r="AC112">
            <v>114.8954270396944</v>
          </cell>
          <cell r="AD112">
            <v>-18560</v>
          </cell>
          <cell r="AE112">
            <v>-14.895427039694386</v>
          </cell>
          <cell r="AF112">
            <v>109478496</v>
          </cell>
          <cell r="AG112">
            <v>1761134</v>
          </cell>
          <cell r="AH112">
            <v>8229084</v>
          </cell>
          <cell r="AI112">
            <v>3036806</v>
          </cell>
        </row>
        <row r="113">
          <cell r="A113" t="str">
            <v>EUR</v>
          </cell>
          <cell r="B113" t="str">
            <v>MODULE</v>
          </cell>
          <cell r="C113" t="str">
            <v>STN</v>
          </cell>
          <cell r="D113" t="str">
            <v>HB 16404NGU-DYF</v>
          </cell>
          <cell r="E113" t="str">
            <v>015131134</v>
          </cell>
          <cell r="F113">
            <v>1945</v>
          </cell>
          <cell r="G113">
            <v>17594</v>
          </cell>
          <cell r="H113">
            <v>34220</v>
          </cell>
          <cell r="I113">
            <v>19454</v>
          </cell>
          <cell r="J113">
            <v>519</v>
          </cell>
          <cell r="K113">
            <v>4823</v>
          </cell>
          <cell r="L113">
            <v>921</v>
          </cell>
          <cell r="M113">
            <v>25717</v>
          </cell>
          <cell r="N113">
            <v>10002</v>
          </cell>
          <cell r="O113">
            <v>267</v>
          </cell>
          <cell r="P113">
            <v>2480</v>
          </cell>
          <cell r="Q113">
            <v>474</v>
          </cell>
          <cell r="R113">
            <v>13223</v>
          </cell>
          <cell r="S113">
            <v>8503</v>
          </cell>
          <cell r="T113">
            <v>24.84804208065459</v>
          </cell>
          <cell r="U113">
            <v>650</v>
          </cell>
          <cell r="V113">
            <v>316</v>
          </cell>
          <cell r="W113">
            <v>1039</v>
          </cell>
          <cell r="X113">
            <v>2005</v>
          </cell>
          <cell r="Y113">
            <v>6498</v>
          </cell>
          <cell r="Z113">
            <v>18.988895382817066</v>
          </cell>
          <cell r="AA113">
            <v>3668</v>
          </cell>
          <cell r="AB113">
            <v>31390</v>
          </cell>
          <cell r="AC113">
            <v>91.729982466393921</v>
          </cell>
          <cell r="AD113">
            <v>2830</v>
          </cell>
          <cell r="AE113">
            <v>8.2700175336060777</v>
          </cell>
          <cell r="AF113">
            <v>19610095</v>
          </cell>
          <cell r="AG113">
            <v>523296</v>
          </cell>
          <cell r="AH113">
            <v>4861374</v>
          </cell>
          <cell r="AI113">
            <v>928513</v>
          </cell>
        </row>
        <row r="114">
          <cell r="A114" t="str">
            <v>EUR</v>
          </cell>
          <cell r="B114" t="str">
            <v>MODULE</v>
          </cell>
          <cell r="C114" t="str">
            <v>STN</v>
          </cell>
          <cell r="D114" t="str">
            <v>HB 25503NYU-LY</v>
          </cell>
          <cell r="E114" t="str">
            <v>015131139</v>
          </cell>
          <cell r="F114">
            <v>2020</v>
          </cell>
          <cell r="G114">
            <v>54003</v>
          </cell>
          <cell r="H114">
            <v>109086</v>
          </cell>
          <cell r="I114">
            <v>91430</v>
          </cell>
          <cell r="J114">
            <v>3375</v>
          </cell>
          <cell r="K114">
            <v>11933</v>
          </cell>
          <cell r="L114">
            <v>2467</v>
          </cell>
          <cell r="M114">
            <v>109205</v>
          </cell>
          <cell r="N114">
            <v>45262</v>
          </cell>
          <cell r="O114">
            <v>1671</v>
          </cell>
          <cell r="P114">
            <v>5907</v>
          </cell>
          <cell r="Q114">
            <v>1221</v>
          </cell>
          <cell r="R114">
            <v>54061</v>
          </cell>
          <cell r="S114">
            <v>-119</v>
          </cell>
          <cell r="T114">
            <v>-0.10908824230423703</v>
          </cell>
          <cell r="U114">
            <v>2071</v>
          </cell>
          <cell r="V114">
            <v>1007</v>
          </cell>
          <cell r="W114">
            <v>3312</v>
          </cell>
          <cell r="X114">
            <v>6390</v>
          </cell>
          <cell r="Y114">
            <v>-6509</v>
          </cell>
          <cell r="Z114">
            <v>-5.966851841666208</v>
          </cell>
          <cell r="AA114">
            <v>11693</v>
          </cell>
          <cell r="AB114">
            <v>127288</v>
          </cell>
          <cell r="AC114">
            <v>116.68591753295566</v>
          </cell>
          <cell r="AD114">
            <v>-18202</v>
          </cell>
          <cell r="AE114">
            <v>-16.685917532955649</v>
          </cell>
          <cell r="AF114">
            <v>92993524</v>
          </cell>
          <cell r="AG114">
            <v>3432284</v>
          </cell>
          <cell r="AH114">
            <v>12136593</v>
          </cell>
          <cell r="AI114">
            <v>2510079</v>
          </cell>
        </row>
        <row r="115">
          <cell r="A115" t="str">
            <v>EUR</v>
          </cell>
          <cell r="B115" t="str">
            <v>MODULE</v>
          </cell>
          <cell r="C115" t="str">
            <v>STN</v>
          </cell>
          <cell r="D115" t="str">
            <v>HB 10502NYU-LYZC</v>
          </cell>
          <cell r="E115" t="str">
            <v>015131157</v>
          </cell>
          <cell r="F115">
            <v>500</v>
          </cell>
          <cell r="G115">
            <v>23084</v>
          </cell>
          <cell r="H115">
            <v>11542</v>
          </cell>
          <cell r="I115">
            <v>10202</v>
          </cell>
          <cell r="J115">
            <v>163</v>
          </cell>
          <cell r="K115">
            <v>761</v>
          </cell>
          <cell r="L115">
            <v>280</v>
          </cell>
          <cell r="M115">
            <v>11406</v>
          </cell>
          <cell r="N115">
            <v>20404</v>
          </cell>
          <cell r="O115">
            <v>326</v>
          </cell>
          <cell r="P115">
            <v>1522</v>
          </cell>
          <cell r="Q115">
            <v>560</v>
          </cell>
          <cell r="R115">
            <v>22812</v>
          </cell>
          <cell r="S115">
            <v>136</v>
          </cell>
          <cell r="T115">
            <v>1.1783053197019582</v>
          </cell>
          <cell r="U115">
            <v>219</v>
          </cell>
          <cell r="V115">
            <v>107</v>
          </cell>
          <cell r="W115">
            <v>350</v>
          </cell>
          <cell r="X115">
            <v>676</v>
          </cell>
          <cell r="Y115">
            <v>-540</v>
          </cell>
          <cell r="Z115">
            <v>-4.6785652399930688</v>
          </cell>
          <cell r="AA115">
            <v>1237</v>
          </cell>
          <cell r="AB115">
            <v>13319</v>
          </cell>
          <cell r="AC115">
            <v>115.39594524345867</v>
          </cell>
          <cell r="AD115">
            <v>-1777</v>
          </cell>
          <cell r="AE115">
            <v>-15.395945243458673</v>
          </cell>
          <cell r="AF115">
            <v>10201490</v>
          </cell>
          <cell r="AG115">
            <v>162755</v>
          </cell>
          <cell r="AH115">
            <v>760893</v>
          </cell>
          <cell r="AI115">
            <v>280646</v>
          </cell>
        </row>
        <row r="116">
          <cell r="A116" t="str">
            <v>EUR</v>
          </cell>
          <cell r="B116" t="str">
            <v>MODULE</v>
          </cell>
          <cell r="C116" t="str">
            <v>STN</v>
          </cell>
          <cell r="D116" t="str">
            <v>HP 15502V-TO</v>
          </cell>
          <cell r="E116" t="str">
            <v>018132054</v>
          </cell>
          <cell r="F116">
            <v>2882</v>
          </cell>
          <cell r="G116">
            <v>31405</v>
          </cell>
          <cell r="H116">
            <v>90508</v>
          </cell>
          <cell r="I116">
            <v>63508</v>
          </cell>
          <cell r="J116">
            <v>7</v>
          </cell>
          <cell r="K116">
            <v>20389</v>
          </cell>
          <cell r="L116">
            <v>10962</v>
          </cell>
          <cell r="M116">
            <v>94866</v>
          </cell>
          <cell r="N116">
            <v>22036</v>
          </cell>
          <cell r="O116">
            <v>2</v>
          </cell>
          <cell r="P116">
            <v>7075</v>
          </cell>
          <cell r="Q116">
            <v>3804</v>
          </cell>
          <cell r="R116">
            <v>32917</v>
          </cell>
          <cell r="S116">
            <v>-4358</v>
          </cell>
          <cell r="T116">
            <v>-4.8150439740133475</v>
          </cell>
          <cell r="U116">
            <v>1718</v>
          </cell>
          <cell r="V116">
            <v>835</v>
          </cell>
          <cell r="W116">
            <v>2748</v>
          </cell>
          <cell r="X116">
            <v>5301</v>
          </cell>
          <cell r="Y116">
            <v>-9659</v>
          </cell>
          <cell r="Z116">
            <v>-10.671984796924029</v>
          </cell>
          <cell r="AA116">
            <v>9702</v>
          </cell>
          <cell r="AB116">
            <v>109869</v>
          </cell>
          <cell r="AC116">
            <v>121.39147920625801</v>
          </cell>
          <cell r="AD116">
            <v>-19361</v>
          </cell>
          <cell r="AE116">
            <v>-21.391479206258008</v>
          </cell>
          <cell r="AF116">
            <v>64452270</v>
          </cell>
          <cell r="AG116">
            <v>7511</v>
          </cell>
          <cell r="AH116">
            <v>20692049</v>
          </cell>
          <cell r="AI116">
            <v>11124918</v>
          </cell>
        </row>
        <row r="117">
          <cell r="A117" t="str">
            <v>EUR</v>
          </cell>
          <cell r="B117" t="str">
            <v>MODULE</v>
          </cell>
          <cell r="C117" t="str">
            <v>STN</v>
          </cell>
          <cell r="D117" t="str">
            <v>HP 10518F-DPO</v>
          </cell>
          <cell r="E117" t="str">
            <v>018132065</v>
          </cell>
          <cell r="F117">
            <v>90000</v>
          </cell>
          <cell r="G117">
            <v>6592</v>
          </cell>
          <cell r="H117">
            <v>593273</v>
          </cell>
          <cell r="I117">
            <v>265309</v>
          </cell>
          <cell r="J117">
            <v>20676</v>
          </cell>
          <cell r="K117">
            <v>123473</v>
          </cell>
          <cell r="L117">
            <v>12295</v>
          </cell>
          <cell r="M117">
            <v>421753</v>
          </cell>
          <cell r="N117">
            <v>2948</v>
          </cell>
          <cell r="O117">
            <v>230</v>
          </cell>
          <cell r="P117">
            <v>1372</v>
          </cell>
          <cell r="Q117">
            <v>137</v>
          </cell>
          <cell r="R117">
            <v>4687</v>
          </cell>
          <cell r="S117">
            <v>171520</v>
          </cell>
          <cell r="T117">
            <v>28.910804975112637</v>
          </cell>
          <cell r="U117">
            <v>11262</v>
          </cell>
          <cell r="V117">
            <v>5476</v>
          </cell>
          <cell r="W117">
            <v>18014</v>
          </cell>
          <cell r="X117">
            <v>34752</v>
          </cell>
          <cell r="Y117">
            <v>136768</v>
          </cell>
          <cell r="Z117">
            <v>23.053130683513324</v>
          </cell>
          <cell r="AA117">
            <v>63593</v>
          </cell>
          <cell r="AB117">
            <v>520098</v>
          </cell>
          <cell r="AC117">
            <v>87.665880631682214</v>
          </cell>
          <cell r="AD117">
            <v>73175</v>
          </cell>
          <cell r="AE117">
            <v>12.33411936831779</v>
          </cell>
          <cell r="AF117">
            <v>265076678</v>
          </cell>
          <cell r="AG117">
            <v>20658252</v>
          </cell>
          <cell r="AH117">
            <v>123365054</v>
          </cell>
          <cell r="AI117">
            <v>12283444</v>
          </cell>
        </row>
        <row r="118">
          <cell r="A118" t="str">
            <v>EUR</v>
          </cell>
          <cell r="B118" t="str">
            <v>MODULE</v>
          </cell>
          <cell r="C118" t="str">
            <v>STN</v>
          </cell>
          <cell r="D118" t="str">
            <v>HP 10506R-DPO-C0</v>
          </cell>
          <cell r="E118" t="str">
            <v>038132002</v>
          </cell>
          <cell r="F118">
            <v>230250</v>
          </cell>
          <cell r="G118">
            <v>4892</v>
          </cell>
          <cell r="H118">
            <v>1126311</v>
          </cell>
          <cell r="I118">
            <v>675389</v>
          </cell>
          <cell r="J118">
            <v>66904</v>
          </cell>
          <cell r="K118">
            <v>147905</v>
          </cell>
          <cell r="L118">
            <v>53066</v>
          </cell>
          <cell r="M118">
            <v>943264</v>
          </cell>
          <cell r="N118">
            <v>2933</v>
          </cell>
          <cell r="O118">
            <v>291</v>
          </cell>
          <cell r="P118">
            <v>642</v>
          </cell>
          <cell r="Q118">
            <v>230</v>
          </cell>
          <cell r="R118">
            <v>4096</v>
          </cell>
          <cell r="S118">
            <v>183047</v>
          </cell>
          <cell r="T118">
            <v>16.251905557168492</v>
          </cell>
          <cell r="U118">
            <v>21382</v>
          </cell>
          <cell r="V118">
            <v>10395</v>
          </cell>
          <cell r="W118">
            <v>34199</v>
          </cell>
          <cell r="X118">
            <v>65976</v>
          </cell>
          <cell r="Y118">
            <v>117071</v>
          </cell>
          <cell r="Z118">
            <v>10.394198405236208</v>
          </cell>
          <cell r="AA118">
            <v>120729</v>
          </cell>
          <cell r="AB118">
            <v>1129969</v>
          </cell>
          <cell r="AC118">
            <v>100.324777081996</v>
          </cell>
          <cell r="AD118">
            <v>-3658</v>
          </cell>
          <cell r="AE118">
            <v>-0.32477708199600286</v>
          </cell>
          <cell r="AF118">
            <v>699182425</v>
          </cell>
          <cell r="AG118">
            <v>69260500</v>
          </cell>
          <cell r="AH118">
            <v>153115835</v>
          </cell>
          <cell r="AI118">
            <v>54935229</v>
          </cell>
        </row>
        <row r="119">
          <cell r="A119" t="str">
            <v>EUR</v>
          </cell>
          <cell r="B119" t="str">
            <v>MODULE</v>
          </cell>
          <cell r="C119" t="str">
            <v>STN</v>
          </cell>
          <cell r="D119" t="str">
            <v>HP 97512NG-DYPO-C0</v>
          </cell>
          <cell r="E119" t="str">
            <v>038132007</v>
          </cell>
          <cell r="F119">
            <v>19152</v>
          </cell>
          <cell r="G119">
            <v>8575</v>
          </cell>
          <cell r="H119">
            <v>164227</v>
          </cell>
          <cell r="I119">
            <v>130203</v>
          </cell>
          <cell r="J119">
            <v>5922</v>
          </cell>
          <cell r="K119">
            <v>23989</v>
          </cell>
          <cell r="L119">
            <v>5830</v>
          </cell>
          <cell r="M119">
            <v>165944</v>
          </cell>
          <cell r="N119">
            <v>6798</v>
          </cell>
          <cell r="O119">
            <v>309</v>
          </cell>
          <cell r="P119">
            <v>1253</v>
          </cell>
          <cell r="Q119">
            <v>304</v>
          </cell>
          <cell r="R119">
            <v>8664</v>
          </cell>
          <cell r="S119">
            <v>-1717</v>
          </cell>
          <cell r="T119">
            <v>-1.0455040888526248</v>
          </cell>
          <cell r="U119">
            <v>3118</v>
          </cell>
          <cell r="V119">
            <v>1516</v>
          </cell>
          <cell r="W119">
            <v>4986</v>
          </cell>
          <cell r="X119">
            <v>9620</v>
          </cell>
          <cell r="Y119">
            <v>-11337</v>
          </cell>
          <cell r="Z119">
            <v>-6.9032497701352389</v>
          </cell>
          <cell r="AA119">
            <v>17603</v>
          </cell>
          <cell r="AB119">
            <v>193167</v>
          </cell>
          <cell r="AC119">
            <v>117.62195010564645</v>
          </cell>
          <cell r="AD119">
            <v>-28940</v>
          </cell>
          <cell r="AE119">
            <v>-17.621950105646452</v>
          </cell>
          <cell r="AF119">
            <v>134327750</v>
          </cell>
          <cell r="AG119">
            <v>6109310</v>
          </cell>
          <cell r="AH119">
            <v>24748661</v>
          </cell>
          <cell r="AI119">
            <v>6015519</v>
          </cell>
        </row>
        <row r="120">
          <cell r="A120" t="str">
            <v>EUR</v>
          </cell>
          <cell r="B120" t="str">
            <v>MODULE</v>
          </cell>
          <cell r="C120" t="str">
            <v>STN</v>
          </cell>
          <cell r="D120" t="str">
            <v>HP 10516F-DPO-C0</v>
          </cell>
          <cell r="E120" t="str">
            <v>038132008</v>
          </cell>
          <cell r="F120">
            <v>139680</v>
          </cell>
          <cell r="G120">
            <v>6326</v>
          </cell>
          <cell r="H120">
            <v>883609</v>
          </cell>
          <cell r="I120">
            <v>497029</v>
          </cell>
          <cell r="J120">
            <v>13545</v>
          </cell>
          <cell r="K120">
            <v>122118</v>
          </cell>
          <cell r="L120">
            <v>23549</v>
          </cell>
          <cell r="M120">
            <v>656241</v>
          </cell>
          <cell r="N120">
            <v>3558</v>
          </cell>
          <cell r="O120">
            <v>97</v>
          </cell>
          <cell r="P120">
            <v>874</v>
          </cell>
          <cell r="Q120">
            <v>169</v>
          </cell>
          <cell r="R120">
            <v>4698</v>
          </cell>
          <cell r="S120">
            <v>227368</v>
          </cell>
          <cell r="T120">
            <v>25.73174333896554</v>
          </cell>
          <cell r="U120">
            <v>16774</v>
          </cell>
          <cell r="V120">
            <v>8155</v>
          </cell>
          <cell r="W120">
            <v>26829</v>
          </cell>
          <cell r="X120">
            <v>51758</v>
          </cell>
          <cell r="Y120">
            <v>175610</v>
          </cell>
          <cell r="Z120">
            <v>19.874175115916657</v>
          </cell>
          <cell r="AA120">
            <v>94714</v>
          </cell>
          <cell r="AB120">
            <v>802713</v>
          </cell>
          <cell r="AC120">
            <v>90.844819371464084</v>
          </cell>
          <cell r="AD120">
            <v>80896</v>
          </cell>
          <cell r="AE120">
            <v>9.1551806285359252</v>
          </cell>
          <cell r="AF120">
            <v>518908550</v>
          </cell>
          <cell r="AG120">
            <v>14141754</v>
          </cell>
          <cell r="AH120">
            <v>127493680</v>
          </cell>
          <cell r="AI120">
            <v>24585482</v>
          </cell>
        </row>
        <row r="121">
          <cell r="A121" t="str">
            <v>EUR</v>
          </cell>
          <cell r="B121" t="str">
            <v>MODULE</v>
          </cell>
          <cell r="C121" t="str">
            <v>STN</v>
          </cell>
          <cell r="D121" t="str">
            <v>HP 10514R-DSO-C0</v>
          </cell>
          <cell r="E121" t="str">
            <v>038132010</v>
          </cell>
          <cell r="F121">
            <v>680400</v>
          </cell>
          <cell r="G121">
            <v>5444</v>
          </cell>
          <cell r="H121">
            <v>3703983</v>
          </cell>
          <cell r="I121">
            <v>2165789</v>
          </cell>
          <cell r="J121">
            <v>0</v>
          </cell>
          <cell r="K121">
            <v>528230</v>
          </cell>
          <cell r="L121">
            <v>32832</v>
          </cell>
          <cell r="M121">
            <v>2726851</v>
          </cell>
          <cell r="N121">
            <v>3183</v>
          </cell>
          <cell r="O121">
            <v>0</v>
          </cell>
          <cell r="P121">
            <v>776</v>
          </cell>
          <cell r="Q121">
            <v>48</v>
          </cell>
          <cell r="R121">
            <v>4007</v>
          </cell>
          <cell r="S121">
            <v>977132</v>
          </cell>
          <cell r="T121">
            <v>26.380574640866332</v>
          </cell>
          <cell r="U121">
            <v>70315</v>
          </cell>
          <cell r="V121">
            <v>34186</v>
          </cell>
          <cell r="W121">
            <v>112465</v>
          </cell>
          <cell r="X121">
            <v>216966</v>
          </cell>
          <cell r="Y121">
            <v>760166</v>
          </cell>
          <cell r="Z121">
            <v>20.522934365519497</v>
          </cell>
          <cell r="AA121">
            <v>397028</v>
          </cell>
          <cell r="AB121">
            <v>3340845</v>
          </cell>
          <cell r="AC121">
            <v>90.196013318635636</v>
          </cell>
          <cell r="AD121">
            <v>363138</v>
          </cell>
          <cell r="AE121">
            <v>9.8039866813643588</v>
          </cell>
          <cell r="AF121">
            <v>2170000000</v>
          </cell>
          <cell r="AG121">
            <v>199</v>
          </cell>
          <cell r="AH121">
            <v>529256953</v>
          </cell>
          <cell r="AI121">
            <v>32895964</v>
          </cell>
        </row>
        <row r="122">
          <cell r="A122" t="str">
            <v>EUR</v>
          </cell>
          <cell r="B122" t="str">
            <v>MODULE</v>
          </cell>
          <cell r="C122" t="str">
            <v>STN</v>
          </cell>
          <cell r="D122" t="str">
            <v>HP 97511R-DAPO-C0-01</v>
          </cell>
          <cell r="E122" t="str">
            <v>038132012</v>
          </cell>
          <cell r="F122">
            <v>3840</v>
          </cell>
          <cell r="G122">
            <v>10157</v>
          </cell>
          <cell r="H122">
            <v>39001</v>
          </cell>
          <cell r="I122">
            <v>23075</v>
          </cell>
          <cell r="J122">
            <v>746</v>
          </cell>
          <cell r="K122">
            <v>5497</v>
          </cell>
          <cell r="L122">
            <v>720</v>
          </cell>
          <cell r="M122">
            <v>30038</v>
          </cell>
          <cell r="N122">
            <v>6009</v>
          </cell>
          <cell r="O122">
            <v>194</v>
          </cell>
          <cell r="P122">
            <v>1432</v>
          </cell>
          <cell r="Q122">
            <v>188</v>
          </cell>
          <cell r="R122">
            <v>7823</v>
          </cell>
          <cell r="S122">
            <v>8963</v>
          </cell>
          <cell r="T122">
            <v>22.98146201379452</v>
          </cell>
          <cell r="U122">
            <v>740</v>
          </cell>
          <cell r="V122">
            <v>360</v>
          </cell>
          <cell r="W122">
            <v>1184</v>
          </cell>
          <cell r="X122">
            <v>2284</v>
          </cell>
          <cell r="Y122">
            <v>6679</v>
          </cell>
          <cell r="Z122">
            <v>17.125201917899542</v>
          </cell>
          <cell r="AA122">
            <v>4180</v>
          </cell>
          <cell r="AB122">
            <v>36502</v>
          </cell>
          <cell r="AC122">
            <v>93.592471987897738</v>
          </cell>
          <cell r="AD122">
            <v>2499</v>
          </cell>
          <cell r="AE122">
            <v>6.4075280121022535</v>
          </cell>
          <cell r="AF122">
            <v>9575842</v>
          </cell>
          <cell r="AG122">
            <v>309690</v>
          </cell>
          <cell r="AH122">
            <v>2281171</v>
          </cell>
          <cell r="AI122">
            <v>298571</v>
          </cell>
        </row>
        <row r="123">
          <cell r="A123" t="str">
            <v>EUR</v>
          </cell>
          <cell r="D123" t="str">
            <v>LCD SPARE PART</v>
          </cell>
          <cell r="E123" t="str">
            <v>LCD-S/P</v>
          </cell>
          <cell r="F123">
            <v>18200</v>
          </cell>
          <cell r="G123">
            <v>337</v>
          </cell>
          <cell r="H123">
            <v>6127</v>
          </cell>
          <cell r="I123">
            <v>0</v>
          </cell>
          <cell r="J123">
            <v>0</v>
          </cell>
          <cell r="K123">
            <v>0</v>
          </cell>
          <cell r="L123">
            <v>0</v>
          </cell>
          <cell r="M123">
            <v>0</v>
          </cell>
          <cell r="N123">
            <v>0</v>
          </cell>
          <cell r="O123">
            <v>0</v>
          </cell>
          <cell r="P123">
            <v>0</v>
          </cell>
          <cell r="Q123">
            <v>0</v>
          </cell>
          <cell r="R123">
            <v>0</v>
          </cell>
          <cell r="S123">
            <v>6127</v>
          </cell>
          <cell r="T123">
            <v>100</v>
          </cell>
          <cell r="U123">
            <v>116</v>
          </cell>
          <cell r="V123">
            <v>57</v>
          </cell>
          <cell r="W123">
            <v>186</v>
          </cell>
          <cell r="X123">
            <v>359</v>
          </cell>
          <cell r="Y123">
            <v>5768</v>
          </cell>
          <cell r="Z123">
            <v>94.140688754692349</v>
          </cell>
          <cell r="AA123">
            <v>657</v>
          </cell>
          <cell r="AB123">
            <v>1016</v>
          </cell>
          <cell r="AC123">
            <v>16.582340460257875</v>
          </cell>
          <cell r="AD123">
            <v>5111</v>
          </cell>
          <cell r="AE123">
            <v>83.417659539742132</v>
          </cell>
          <cell r="AF123">
            <v>1</v>
          </cell>
        </row>
        <row r="124">
          <cell r="A124" t="str">
            <v>EUR</v>
          </cell>
          <cell r="E124" t="str">
            <v>TOOLING CHA</v>
          </cell>
          <cell r="F124">
            <v>0</v>
          </cell>
          <cell r="H124">
            <v>88081</v>
          </cell>
          <cell r="I124">
            <v>0</v>
          </cell>
          <cell r="J124">
            <v>0</v>
          </cell>
          <cell r="K124">
            <v>0</v>
          </cell>
          <cell r="L124">
            <v>0</v>
          </cell>
          <cell r="M124">
            <v>0</v>
          </cell>
          <cell r="R124">
            <v>0</v>
          </cell>
          <cell r="S124">
            <v>88081</v>
          </cell>
          <cell r="T124">
            <v>100</v>
          </cell>
          <cell r="U124">
            <v>1672</v>
          </cell>
          <cell r="V124">
            <v>813</v>
          </cell>
          <cell r="W124">
            <v>2674</v>
          </cell>
          <cell r="X124">
            <v>5159</v>
          </cell>
          <cell r="Y124">
            <v>82922</v>
          </cell>
          <cell r="Z124">
            <v>94.142891202415953</v>
          </cell>
          <cell r="AA124">
            <v>9441</v>
          </cell>
          <cell r="AB124">
            <v>14600</v>
          </cell>
          <cell r="AC124">
            <v>16.575651956721654</v>
          </cell>
          <cell r="AD124">
            <v>73481</v>
          </cell>
          <cell r="AE124">
            <v>83.424348043278357</v>
          </cell>
          <cell r="AF124">
            <v>1</v>
          </cell>
        </row>
        <row r="125">
          <cell r="A125" t="str">
            <v>KOR</v>
          </cell>
          <cell r="B125" t="str">
            <v>PANEL</v>
          </cell>
          <cell r="C125" t="str">
            <v>TN</v>
          </cell>
          <cell r="D125" t="str">
            <v>SP-4030-A</v>
          </cell>
          <cell r="E125" t="str">
            <v>001011257</v>
          </cell>
          <cell r="F125">
            <v>1983</v>
          </cell>
          <cell r="G125">
            <v>1800</v>
          </cell>
          <cell r="H125">
            <v>3569</v>
          </cell>
          <cell r="I125">
            <v>1607</v>
          </cell>
          <cell r="J125">
            <v>284</v>
          </cell>
          <cell r="K125">
            <v>1282</v>
          </cell>
          <cell r="L125">
            <v>498</v>
          </cell>
          <cell r="M125">
            <v>3671</v>
          </cell>
          <cell r="N125">
            <v>810</v>
          </cell>
          <cell r="O125">
            <v>143</v>
          </cell>
          <cell r="P125">
            <v>646</v>
          </cell>
          <cell r="Q125">
            <v>251</v>
          </cell>
          <cell r="R125">
            <v>1850</v>
          </cell>
          <cell r="S125">
            <v>-102</v>
          </cell>
          <cell r="T125">
            <v>-2.8579434015130292</v>
          </cell>
          <cell r="U125">
            <v>68</v>
          </cell>
          <cell r="V125">
            <v>33</v>
          </cell>
          <cell r="W125">
            <v>108</v>
          </cell>
          <cell r="X125">
            <v>209</v>
          </cell>
          <cell r="Y125">
            <v>-311</v>
          </cell>
          <cell r="Z125">
            <v>-8.7139254693191361</v>
          </cell>
          <cell r="AA125">
            <v>383</v>
          </cell>
          <cell r="AB125">
            <v>4263</v>
          </cell>
          <cell r="AC125">
            <v>119.44522275147101</v>
          </cell>
          <cell r="AD125">
            <v>-694</v>
          </cell>
          <cell r="AE125">
            <v>-19.445222751471</v>
          </cell>
          <cell r="AF125">
            <v>1606786</v>
          </cell>
          <cell r="AG125">
            <v>284454</v>
          </cell>
          <cell r="AH125">
            <v>1282105</v>
          </cell>
          <cell r="AI125">
            <v>498054</v>
          </cell>
        </row>
        <row r="126">
          <cell r="A126" t="str">
            <v>KOR</v>
          </cell>
          <cell r="B126" t="str">
            <v>PANEL</v>
          </cell>
          <cell r="C126" t="str">
            <v>TN</v>
          </cell>
          <cell r="D126" t="str">
            <v>AKR-4121-A</v>
          </cell>
          <cell r="E126" t="str">
            <v>001011410</v>
          </cell>
          <cell r="F126">
            <v>2020</v>
          </cell>
          <cell r="G126">
            <v>2163</v>
          </cell>
          <cell r="H126">
            <v>4370</v>
          </cell>
          <cell r="I126">
            <v>1672</v>
          </cell>
          <cell r="J126">
            <v>362</v>
          </cell>
          <cell r="K126">
            <v>1210</v>
          </cell>
          <cell r="L126">
            <v>422</v>
          </cell>
          <cell r="M126">
            <v>3666</v>
          </cell>
          <cell r="N126">
            <v>828</v>
          </cell>
          <cell r="O126">
            <v>179</v>
          </cell>
          <cell r="P126">
            <v>599</v>
          </cell>
          <cell r="Q126">
            <v>209</v>
          </cell>
          <cell r="R126">
            <v>1815</v>
          </cell>
          <cell r="S126">
            <v>704</v>
          </cell>
          <cell r="T126">
            <v>16.10983981693364</v>
          </cell>
          <cell r="U126">
            <v>83</v>
          </cell>
          <cell r="V126">
            <v>40</v>
          </cell>
          <cell r="W126">
            <v>133</v>
          </cell>
          <cell r="X126">
            <v>256</v>
          </cell>
          <cell r="Y126">
            <v>448</v>
          </cell>
          <cell r="Z126">
            <v>10.251716247139587</v>
          </cell>
          <cell r="AA126">
            <v>468</v>
          </cell>
          <cell r="AB126">
            <v>4390</v>
          </cell>
          <cell r="AC126">
            <v>100.45766590389016</v>
          </cell>
          <cell r="AD126">
            <v>-20</v>
          </cell>
          <cell r="AE126">
            <v>-0.45766590389016021</v>
          </cell>
          <cell r="AF126">
            <v>1574540</v>
          </cell>
          <cell r="AG126">
            <v>341278</v>
          </cell>
          <cell r="AH126">
            <v>1138903</v>
          </cell>
          <cell r="AI126">
            <v>397254</v>
          </cell>
        </row>
        <row r="127">
          <cell r="A127" t="str">
            <v>KOR</v>
          </cell>
          <cell r="B127" t="str">
            <v>PANEL</v>
          </cell>
          <cell r="C127" t="str">
            <v>TN</v>
          </cell>
          <cell r="D127" t="str">
            <v>HMC-600-A</v>
          </cell>
          <cell r="E127" t="str">
            <v>001011418</v>
          </cell>
          <cell r="F127">
            <v>1665</v>
          </cell>
          <cell r="G127">
            <v>1441</v>
          </cell>
          <cell r="H127">
            <v>2399</v>
          </cell>
          <cell r="I127">
            <v>1190</v>
          </cell>
          <cell r="J127">
            <v>318</v>
          </cell>
          <cell r="K127">
            <v>751</v>
          </cell>
          <cell r="L127">
            <v>351</v>
          </cell>
          <cell r="M127">
            <v>2610</v>
          </cell>
          <cell r="N127">
            <v>715</v>
          </cell>
          <cell r="O127">
            <v>191</v>
          </cell>
          <cell r="P127">
            <v>451</v>
          </cell>
          <cell r="Q127">
            <v>211</v>
          </cell>
          <cell r="R127">
            <v>1568</v>
          </cell>
          <cell r="S127">
            <v>-211</v>
          </cell>
          <cell r="T127">
            <v>-8.7953313880783668</v>
          </cell>
          <cell r="U127">
            <v>46</v>
          </cell>
          <cell r="V127">
            <v>22</v>
          </cell>
          <cell r="W127">
            <v>73</v>
          </cell>
          <cell r="X127">
            <v>141</v>
          </cell>
          <cell r="Y127">
            <v>-352</v>
          </cell>
          <cell r="Z127">
            <v>-14.672780325135474</v>
          </cell>
          <cell r="AA127">
            <v>257</v>
          </cell>
          <cell r="AB127">
            <v>3008</v>
          </cell>
          <cell r="AC127">
            <v>125.38557732388496</v>
          </cell>
          <cell r="AD127">
            <v>-609</v>
          </cell>
          <cell r="AE127">
            <v>-25.385577323884949</v>
          </cell>
          <cell r="AF127">
            <v>715</v>
          </cell>
          <cell r="AG127">
            <v>191</v>
          </cell>
          <cell r="AH127">
            <v>451</v>
          </cell>
          <cell r="AI127">
            <v>211</v>
          </cell>
        </row>
        <row r="128">
          <cell r="A128" t="str">
            <v>KOR</v>
          </cell>
          <cell r="B128" t="str">
            <v>PANEL</v>
          </cell>
          <cell r="C128" t="str">
            <v>TN</v>
          </cell>
          <cell r="D128" t="str">
            <v>AKF-4331W</v>
          </cell>
          <cell r="E128" t="str">
            <v>001011445</v>
          </cell>
          <cell r="F128">
            <v>3905</v>
          </cell>
          <cell r="G128">
            <v>2295</v>
          </cell>
          <cell r="H128">
            <v>8962</v>
          </cell>
          <cell r="I128">
            <v>3442</v>
          </cell>
          <cell r="J128">
            <v>892</v>
          </cell>
          <cell r="K128">
            <v>2280</v>
          </cell>
          <cell r="L128">
            <v>1118</v>
          </cell>
          <cell r="M128">
            <v>7732</v>
          </cell>
          <cell r="N128">
            <v>881</v>
          </cell>
          <cell r="O128">
            <v>228</v>
          </cell>
          <cell r="P128">
            <v>584</v>
          </cell>
          <cell r="Q128">
            <v>286</v>
          </cell>
          <cell r="R128">
            <v>1979</v>
          </cell>
          <cell r="S128">
            <v>1230</v>
          </cell>
          <cell r="T128">
            <v>13.724615041285427</v>
          </cell>
          <cell r="U128">
            <v>170</v>
          </cell>
          <cell r="V128">
            <v>83</v>
          </cell>
          <cell r="W128">
            <v>272</v>
          </cell>
          <cell r="X128">
            <v>525</v>
          </cell>
          <cell r="Y128">
            <v>705</v>
          </cell>
          <cell r="Z128">
            <v>7.8665476456148191</v>
          </cell>
          <cell r="AA128">
            <v>961</v>
          </cell>
          <cell r="AB128">
            <v>9218</v>
          </cell>
          <cell r="AC128">
            <v>102.8565052443651</v>
          </cell>
          <cell r="AD128">
            <v>-256</v>
          </cell>
          <cell r="AE128">
            <v>-2.8565052443650969</v>
          </cell>
          <cell r="AF128">
            <v>3393179</v>
          </cell>
          <cell r="AG128">
            <v>879832</v>
          </cell>
          <cell r="AH128">
            <v>2247464</v>
          </cell>
          <cell r="AI128">
            <v>1102711</v>
          </cell>
        </row>
        <row r="129">
          <cell r="A129" t="str">
            <v>KOR</v>
          </cell>
          <cell r="B129" t="str">
            <v>PANEL</v>
          </cell>
          <cell r="C129" t="str">
            <v>TN</v>
          </cell>
          <cell r="D129" t="str">
            <v>IM-500</v>
          </cell>
          <cell r="E129" t="str">
            <v>001011481</v>
          </cell>
          <cell r="F129">
            <v>937</v>
          </cell>
          <cell r="G129">
            <v>1834</v>
          </cell>
          <cell r="H129">
            <v>1718</v>
          </cell>
          <cell r="I129">
            <v>721</v>
          </cell>
          <cell r="J129">
            <v>93</v>
          </cell>
          <cell r="K129">
            <v>371</v>
          </cell>
          <cell r="L129">
            <v>203</v>
          </cell>
          <cell r="M129">
            <v>1388</v>
          </cell>
          <cell r="N129">
            <v>769</v>
          </cell>
          <cell r="O129">
            <v>99</v>
          </cell>
          <cell r="P129">
            <v>396</v>
          </cell>
          <cell r="Q129">
            <v>217</v>
          </cell>
          <cell r="R129">
            <v>1481</v>
          </cell>
          <cell r="S129">
            <v>330</v>
          </cell>
          <cell r="T129">
            <v>19.208381839348078</v>
          </cell>
          <cell r="U129">
            <v>33</v>
          </cell>
          <cell r="V129">
            <v>16</v>
          </cell>
          <cell r="W129">
            <v>52</v>
          </cell>
          <cell r="X129">
            <v>101</v>
          </cell>
          <cell r="Y129">
            <v>229</v>
          </cell>
          <cell r="Z129">
            <v>13.329452852153667</v>
          </cell>
          <cell r="AA129">
            <v>184</v>
          </cell>
          <cell r="AB129">
            <v>1673</v>
          </cell>
          <cell r="AC129">
            <v>97.380675203725261</v>
          </cell>
          <cell r="AD129">
            <v>45</v>
          </cell>
          <cell r="AE129">
            <v>2.6193247962747379</v>
          </cell>
          <cell r="AF129">
            <v>720607</v>
          </cell>
          <cell r="AG129">
            <v>92935</v>
          </cell>
          <cell r="AH129">
            <v>371424</v>
          </cell>
          <cell r="AI129">
            <v>203190</v>
          </cell>
        </row>
        <row r="130">
          <cell r="A130" t="str">
            <v>KOR</v>
          </cell>
          <cell r="B130" t="str">
            <v>PANEL</v>
          </cell>
          <cell r="C130" t="str">
            <v>TN</v>
          </cell>
          <cell r="D130" t="str">
            <v>HC-817AD</v>
          </cell>
          <cell r="E130" t="str">
            <v>001011531</v>
          </cell>
          <cell r="F130">
            <v>2863</v>
          </cell>
          <cell r="G130">
            <v>1369</v>
          </cell>
          <cell r="H130">
            <v>3919</v>
          </cell>
          <cell r="I130">
            <v>1819</v>
          </cell>
          <cell r="J130">
            <v>237</v>
          </cell>
          <cell r="K130">
            <v>1367</v>
          </cell>
          <cell r="L130">
            <v>523</v>
          </cell>
          <cell r="M130">
            <v>3946</v>
          </cell>
          <cell r="N130">
            <v>635</v>
          </cell>
          <cell r="O130">
            <v>83</v>
          </cell>
          <cell r="P130">
            <v>477</v>
          </cell>
          <cell r="Q130">
            <v>183</v>
          </cell>
          <cell r="R130">
            <v>1378</v>
          </cell>
          <cell r="S130">
            <v>-27</v>
          </cell>
          <cell r="T130">
            <v>-0.68895126307731558</v>
          </cell>
          <cell r="U130">
            <v>74</v>
          </cell>
          <cell r="V130">
            <v>36</v>
          </cell>
          <cell r="W130">
            <v>119</v>
          </cell>
          <cell r="X130">
            <v>229</v>
          </cell>
          <cell r="Y130">
            <v>-256</v>
          </cell>
          <cell r="Z130">
            <v>-6.5322786425108443</v>
          </cell>
          <cell r="AA130">
            <v>420</v>
          </cell>
          <cell r="AB130">
            <v>4595</v>
          </cell>
          <cell r="AC130">
            <v>117.2492982903802</v>
          </cell>
          <cell r="AD130">
            <v>-676</v>
          </cell>
          <cell r="AE130">
            <v>-17.249298290380199</v>
          </cell>
          <cell r="AF130">
            <v>1819012</v>
          </cell>
          <cell r="AG130">
            <v>237027</v>
          </cell>
          <cell r="AH130">
            <v>1367319</v>
          </cell>
          <cell r="AI130">
            <v>522409</v>
          </cell>
        </row>
        <row r="131">
          <cell r="A131" t="str">
            <v>KOR</v>
          </cell>
          <cell r="B131" t="str">
            <v>PANEL</v>
          </cell>
          <cell r="C131" t="str">
            <v>TN</v>
          </cell>
          <cell r="D131" t="str">
            <v>DH930A</v>
          </cell>
          <cell r="E131" t="str">
            <v>001011579</v>
          </cell>
          <cell r="F131">
            <v>1828</v>
          </cell>
          <cell r="G131">
            <v>2626</v>
          </cell>
          <cell r="H131">
            <v>4800</v>
          </cell>
          <cell r="I131">
            <v>2895</v>
          </cell>
          <cell r="J131">
            <v>671</v>
          </cell>
          <cell r="K131">
            <v>1411</v>
          </cell>
          <cell r="L131">
            <v>819</v>
          </cell>
          <cell r="M131">
            <v>5796</v>
          </cell>
          <cell r="N131">
            <v>1584</v>
          </cell>
          <cell r="O131">
            <v>367</v>
          </cell>
          <cell r="P131">
            <v>772</v>
          </cell>
          <cell r="Q131">
            <v>448</v>
          </cell>
          <cell r="R131">
            <v>3171</v>
          </cell>
          <cell r="S131">
            <v>-996</v>
          </cell>
          <cell r="T131">
            <v>-20.75</v>
          </cell>
          <cell r="U131">
            <v>91</v>
          </cell>
          <cell r="V131">
            <v>44</v>
          </cell>
          <cell r="W131">
            <v>146</v>
          </cell>
          <cell r="X131">
            <v>281</v>
          </cell>
          <cell r="Y131">
            <v>-1277</v>
          </cell>
          <cell r="Z131">
            <v>-26.604166666666668</v>
          </cell>
          <cell r="AA131">
            <v>515</v>
          </cell>
          <cell r="AB131">
            <v>6592</v>
          </cell>
          <cell r="AC131">
            <v>137.33333333333334</v>
          </cell>
          <cell r="AD131">
            <v>-1792</v>
          </cell>
          <cell r="AE131">
            <v>-37.333333333333336</v>
          </cell>
          <cell r="AF131">
            <v>1584</v>
          </cell>
          <cell r="AG131">
            <v>367</v>
          </cell>
          <cell r="AH131">
            <v>772</v>
          </cell>
          <cell r="AI131">
            <v>448</v>
          </cell>
        </row>
        <row r="132">
          <cell r="A132" t="str">
            <v>KOR</v>
          </cell>
          <cell r="B132" t="str">
            <v>PANEL</v>
          </cell>
          <cell r="C132" t="str">
            <v>TN</v>
          </cell>
          <cell r="D132" t="str">
            <v>DH900</v>
          </cell>
          <cell r="E132" t="str">
            <v>001011586</v>
          </cell>
          <cell r="F132">
            <v>9702</v>
          </cell>
          <cell r="G132">
            <v>1602</v>
          </cell>
          <cell r="H132">
            <v>15547</v>
          </cell>
          <cell r="I132">
            <v>7210</v>
          </cell>
          <cell r="J132">
            <v>989</v>
          </cell>
          <cell r="K132">
            <v>5391</v>
          </cell>
          <cell r="L132">
            <v>2194</v>
          </cell>
          <cell r="M132">
            <v>15784</v>
          </cell>
          <cell r="N132">
            <v>743</v>
          </cell>
          <cell r="O132">
            <v>102</v>
          </cell>
          <cell r="P132">
            <v>556</v>
          </cell>
          <cell r="Q132">
            <v>226</v>
          </cell>
          <cell r="R132">
            <v>1627</v>
          </cell>
          <cell r="S132">
            <v>-237</v>
          </cell>
          <cell r="T132">
            <v>-1.5244098539911237</v>
          </cell>
          <cell r="U132">
            <v>295</v>
          </cell>
          <cell r="V132">
            <v>143</v>
          </cell>
          <cell r="W132">
            <v>472</v>
          </cell>
          <cell r="X132">
            <v>910</v>
          </cell>
          <cell r="Y132">
            <v>-1147</v>
          </cell>
          <cell r="Z132">
            <v>-7.3776291245899532</v>
          </cell>
          <cell r="AA132">
            <v>1666</v>
          </cell>
          <cell r="AB132">
            <v>18360</v>
          </cell>
          <cell r="AC132">
            <v>118.09352286614781</v>
          </cell>
          <cell r="AD132">
            <v>-2813</v>
          </cell>
          <cell r="AE132">
            <v>-18.093522866147811</v>
          </cell>
          <cell r="AF132">
            <v>7210564</v>
          </cell>
          <cell r="AG132">
            <v>988720</v>
          </cell>
          <cell r="AH132">
            <v>5390746</v>
          </cell>
          <cell r="AI132">
            <v>2194292</v>
          </cell>
        </row>
        <row r="133">
          <cell r="A133" t="str">
            <v>KOR</v>
          </cell>
          <cell r="B133" t="str">
            <v>PANEL</v>
          </cell>
          <cell r="C133" t="str">
            <v>TN</v>
          </cell>
          <cell r="D133" t="str">
            <v xml:space="preserve">HC-5944(P)-A  </v>
          </cell>
          <cell r="E133" t="str">
            <v>001011708</v>
          </cell>
          <cell r="F133">
            <v>24286</v>
          </cell>
          <cell r="G133">
            <v>1862</v>
          </cell>
          <cell r="H133">
            <v>45221</v>
          </cell>
          <cell r="I133">
            <v>22641</v>
          </cell>
          <cell r="J133">
            <v>2511</v>
          </cell>
          <cell r="K133">
            <v>15132</v>
          </cell>
          <cell r="L133">
            <v>6497</v>
          </cell>
          <cell r="M133">
            <v>46781</v>
          </cell>
          <cell r="N133">
            <v>932</v>
          </cell>
          <cell r="O133">
            <v>103</v>
          </cell>
          <cell r="P133">
            <v>623</v>
          </cell>
          <cell r="Q133">
            <v>268</v>
          </cell>
          <cell r="R133">
            <v>1926</v>
          </cell>
          <cell r="S133">
            <v>-1560</v>
          </cell>
          <cell r="T133">
            <v>-3.4497246854337589</v>
          </cell>
          <cell r="U133">
            <v>858</v>
          </cell>
          <cell r="V133">
            <v>417</v>
          </cell>
          <cell r="W133">
            <v>1373</v>
          </cell>
          <cell r="X133">
            <v>2648</v>
          </cell>
          <cell r="Y133">
            <v>-4208</v>
          </cell>
          <cell r="Z133">
            <v>-9.30541120275978</v>
          </cell>
          <cell r="AA133">
            <v>4847</v>
          </cell>
          <cell r="AB133">
            <v>54276</v>
          </cell>
          <cell r="AC133">
            <v>120.02388270936069</v>
          </cell>
          <cell r="AD133">
            <v>-9055</v>
          </cell>
          <cell r="AE133">
            <v>-20.023882709360695</v>
          </cell>
          <cell r="AF133">
            <v>27393820</v>
          </cell>
          <cell r="AG133">
            <v>3038502</v>
          </cell>
          <cell r="AH133">
            <v>18308629</v>
          </cell>
          <cell r="AI133">
            <v>7859149</v>
          </cell>
        </row>
        <row r="134">
          <cell r="A134" t="str">
            <v>KOR</v>
          </cell>
          <cell r="B134" t="str">
            <v>PANEL</v>
          </cell>
          <cell r="C134" t="str">
            <v>TN</v>
          </cell>
          <cell r="D134" t="str">
            <v>H2010</v>
          </cell>
          <cell r="E134" t="str">
            <v>001011717</v>
          </cell>
          <cell r="F134">
            <v>12851</v>
          </cell>
          <cell r="G134">
            <v>1319</v>
          </cell>
          <cell r="H134">
            <v>16950</v>
          </cell>
          <cell r="I134">
            <v>7457</v>
          </cell>
          <cell r="J134">
            <v>1212</v>
          </cell>
          <cell r="K134">
            <v>5378</v>
          </cell>
          <cell r="L134">
            <v>2314</v>
          </cell>
          <cell r="M134">
            <v>16361</v>
          </cell>
          <cell r="N134">
            <v>580</v>
          </cell>
          <cell r="O134">
            <v>94</v>
          </cell>
          <cell r="P134">
            <v>418</v>
          </cell>
          <cell r="Q134">
            <v>180</v>
          </cell>
          <cell r="R134">
            <v>1272</v>
          </cell>
          <cell r="S134">
            <v>589</v>
          </cell>
          <cell r="T134">
            <v>3.4749262536873151</v>
          </cell>
          <cell r="U134">
            <v>322</v>
          </cell>
          <cell r="V134">
            <v>156</v>
          </cell>
          <cell r="W134">
            <v>515</v>
          </cell>
          <cell r="X134">
            <v>993</v>
          </cell>
          <cell r="Y134">
            <v>-404</v>
          </cell>
          <cell r="Z134">
            <v>-2.3834808259587019</v>
          </cell>
          <cell r="AA134">
            <v>1817</v>
          </cell>
          <cell r="AB134">
            <v>19171</v>
          </cell>
          <cell r="AC134">
            <v>113.10324483775811</v>
          </cell>
          <cell r="AD134">
            <v>-2221</v>
          </cell>
          <cell r="AE134">
            <v>-13.103244837758114</v>
          </cell>
          <cell r="AF134">
            <v>4510470</v>
          </cell>
          <cell r="AG134">
            <v>733348</v>
          </cell>
          <cell r="AH134">
            <v>3252844</v>
          </cell>
          <cell r="AI134">
            <v>1400042</v>
          </cell>
        </row>
        <row r="135">
          <cell r="A135" t="str">
            <v>KOR</v>
          </cell>
          <cell r="B135" t="str">
            <v>PANEL</v>
          </cell>
          <cell r="C135" t="str">
            <v>TN</v>
          </cell>
          <cell r="D135" t="str">
            <v>H2030</v>
          </cell>
          <cell r="E135" t="str">
            <v>001011718</v>
          </cell>
          <cell r="F135">
            <v>31771</v>
          </cell>
          <cell r="G135">
            <v>1372</v>
          </cell>
          <cell r="H135">
            <v>43590</v>
          </cell>
          <cell r="I135">
            <v>17702</v>
          </cell>
          <cell r="J135">
            <v>3059</v>
          </cell>
          <cell r="K135">
            <v>15059</v>
          </cell>
          <cell r="L135">
            <v>5348</v>
          </cell>
          <cell r="M135">
            <v>41168</v>
          </cell>
          <cell r="N135">
            <v>557</v>
          </cell>
          <cell r="O135">
            <v>96</v>
          </cell>
          <cell r="P135">
            <v>474</v>
          </cell>
          <cell r="Q135">
            <v>168</v>
          </cell>
          <cell r="R135">
            <v>1295</v>
          </cell>
          <cell r="S135">
            <v>2422</v>
          </cell>
          <cell r="T135">
            <v>5.5563202569396655</v>
          </cell>
          <cell r="U135">
            <v>827</v>
          </cell>
          <cell r="V135">
            <v>402</v>
          </cell>
          <cell r="W135">
            <v>1324</v>
          </cell>
          <cell r="X135">
            <v>2553</v>
          </cell>
          <cell r="Y135">
            <v>-131</v>
          </cell>
          <cell r="Z135">
            <v>-0.30052764395503556</v>
          </cell>
          <cell r="AA135">
            <v>4672</v>
          </cell>
          <cell r="AB135">
            <v>48393</v>
          </cell>
          <cell r="AC135">
            <v>111.01858224363386</v>
          </cell>
          <cell r="AD135">
            <v>-4803</v>
          </cell>
          <cell r="AE135">
            <v>-11.01858224363386</v>
          </cell>
          <cell r="AF135">
            <v>15600466</v>
          </cell>
          <cell r="AG135">
            <v>2695453</v>
          </cell>
          <cell r="AH135">
            <v>13271417</v>
          </cell>
          <cell r="AI135">
            <v>4713195</v>
          </cell>
        </row>
        <row r="136">
          <cell r="A136" t="str">
            <v>KOR</v>
          </cell>
          <cell r="B136" t="str">
            <v>PANEL</v>
          </cell>
          <cell r="C136" t="str">
            <v>TN</v>
          </cell>
          <cell r="D136" t="str">
            <v>H2040</v>
          </cell>
          <cell r="E136" t="str">
            <v>001011719</v>
          </cell>
          <cell r="F136">
            <v>15355</v>
          </cell>
          <cell r="G136">
            <v>1355</v>
          </cell>
          <cell r="H136">
            <v>20806</v>
          </cell>
          <cell r="I136">
            <v>8851</v>
          </cell>
          <cell r="J136">
            <v>1385</v>
          </cell>
          <cell r="K136">
            <v>7892</v>
          </cell>
          <cell r="L136">
            <v>2739</v>
          </cell>
          <cell r="M136">
            <v>20867</v>
          </cell>
          <cell r="N136">
            <v>576</v>
          </cell>
          <cell r="O136">
            <v>90</v>
          </cell>
          <cell r="P136">
            <v>514</v>
          </cell>
          <cell r="Q136">
            <v>178</v>
          </cell>
          <cell r="R136">
            <v>1358</v>
          </cell>
          <cell r="S136">
            <v>-61</v>
          </cell>
          <cell r="T136">
            <v>-0.29318465827165241</v>
          </cell>
          <cell r="U136">
            <v>395</v>
          </cell>
          <cell r="V136">
            <v>192</v>
          </cell>
          <cell r="W136">
            <v>632</v>
          </cell>
          <cell r="X136">
            <v>1219</v>
          </cell>
          <cell r="Y136">
            <v>-1280</v>
          </cell>
          <cell r="Z136">
            <v>-6.1520715178313949</v>
          </cell>
          <cell r="AA136">
            <v>2230</v>
          </cell>
          <cell r="AB136">
            <v>24316</v>
          </cell>
          <cell r="AC136">
            <v>116.87013361530327</v>
          </cell>
          <cell r="AD136">
            <v>-3510</v>
          </cell>
          <cell r="AE136">
            <v>-16.870133615303278</v>
          </cell>
          <cell r="AF136">
            <v>10481622</v>
          </cell>
          <cell r="AG136">
            <v>1639607</v>
          </cell>
          <cell r="AH136">
            <v>9346014</v>
          </cell>
          <cell r="AI136">
            <v>3244202</v>
          </cell>
        </row>
        <row r="137">
          <cell r="A137" t="str">
            <v>KOR</v>
          </cell>
          <cell r="B137" t="str">
            <v>PANEL</v>
          </cell>
          <cell r="C137" t="str">
            <v>TN</v>
          </cell>
          <cell r="D137" t="str">
            <v>H2060</v>
          </cell>
          <cell r="E137" t="str">
            <v>001011722</v>
          </cell>
          <cell r="F137">
            <v>29682</v>
          </cell>
          <cell r="G137">
            <v>2204</v>
          </cell>
          <cell r="H137">
            <v>65419</v>
          </cell>
          <cell r="I137">
            <v>30597</v>
          </cell>
          <cell r="J137">
            <v>4771</v>
          </cell>
          <cell r="K137">
            <v>20046</v>
          </cell>
          <cell r="L137">
            <v>9444</v>
          </cell>
          <cell r="M137">
            <v>64858</v>
          </cell>
          <cell r="N137">
            <v>1031</v>
          </cell>
          <cell r="O137">
            <v>161</v>
          </cell>
          <cell r="P137">
            <v>675</v>
          </cell>
          <cell r="Q137">
            <v>318</v>
          </cell>
          <cell r="R137">
            <v>2185</v>
          </cell>
          <cell r="S137">
            <v>561</v>
          </cell>
          <cell r="T137">
            <v>0.85754903009828942</v>
          </cell>
          <cell r="U137">
            <v>1242</v>
          </cell>
          <cell r="V137">
            <v>604</v>
          </cell>
          <cell r="W137">
            <v>1986</v>
          </cell>
          <cell r="X137">
            <v>3832</v>
          </cell>
          <cell r="Y137">
            <v>-3271</v>
          </cell>
          <cell r="Z137">
            <v>-5.0000764303948397</v>
          </cell>
          <cell r="AA137">
            <v>7012</v>
          </cell>
          <cell r="AB137">
            <v>75702</v>
          </cell>
          <cell r="AC137">
            <v>115.71867500267506</v>
          </cell>
          <cell r="AD137">
            <v>-10283</v>
          </cell>
          <cell r="AE137">
            <v>-15.718675002675065</v>
          </cell>
          <cell r="AF137">
            <v>63602416</v>
          </cell>
          <cell r="AG137">
            <v>9918339</v>
          </cell>
          <cell r="AH137">
            <v>41669588</v>
          </cell>
          <cell r="AI137">
            <v>19628856</v>
          </cell>
        </row>
        <row r="138">
          <cell r="A138" t="str">
            <v>KOR</v>
          </cell>
          <cell r="B138" t="str">
            <v>PANEL</v>
          </cell>
          <cell r="C138" t="str">
            <v>TN</v>
          </cell>
          <cell r="D138" t="str">
            <v>SM-ATC</v>
          </cell>
          <cell r="E138" t="str">
            <v>001011733</v>
          </cell>
          <cell r="F138">
            <v>13855</v>
          </cell>
          <cell r="G138">
            <v>3600</v>
          </cell>
          <cell r="H138">
            <v>49878</v>
          </cell>
          <cell r="I138">
            <v>31449</v>
          </cell>
          <cell r="J138">
            <v>4547</v>
          </cell>
          <cell r="K138">
            <v>17307</v>
          </cell>
          <cell r="L138">
            <v>8552</v>
          </cell>
          <cell r="M138">
            <v>61855</v>
          </cell>
          <cell r="N138">
            <v>2270</v>
          </cell>
          <cell r="O138">
            <v>328</v>
          </cell>
          <cell r="P138">
            <v>1249</v>
          </cell>
          <cell r="Q138">
            <v>617</v>
          </cell>
          <cell r="R138">
            <v>4464</v>
          </cell>
          <cell r="S138">
            <v>-11977</v>
          </cell>
          <cell r="T138">
            <v>-24.01259072136012</v>
          </cell>
          <cell r="U138">
            <v>947</v>
          </cell>
          <cell r="V138">
            <v>460</v>
          </cell>
          <cell r="W138">
            <v>1514</v>
          </cell>
          <cell r="X138">
            <v>2921</v>
          </cell>
          <cell r="Y138">
            <v>-14898</v>
          </cell>
          <cell r="Z138">
            <v>-29.868880067364366</v>
          </cell>
          <cell r="AA138">
            <v>5346</v>
          </cell>
          <cell r="AB138">
            <v>70122</v>
          </cell>
          <cell r="AC138">
            <v>140.58703235895584</v>
          </cell>
          <cell r="AD138">
            <v>-20244</v>
          </cell>
          <cell r="AE138">
            <v>-40.587032358955852</v>
          </cell>
          <cell r="AF138">
            <v>31448641</v>
          </cell>
          <cell r="AG138">
            <v>4546893</v>
          </cell>
          <cell r="AH138">
            <v>17307366</v>
          </cell>
          <cell r="AI138">
            <v>8551990</v>
          </cell>
        </row>
        <row r="139">
          <cell r="A139" t="str">
            <v>KOR</v>
          </cell>
          <cell r="B139" t="str">
            <v>PANEL</v>
          </cell>
          <cell r="C139" t="str">
            <v>TN</v>
          </cell>
          <cell r="D139" t="str">
            <v>DWC-1576</v>
          </cell>
          <cell r="E139" t="str">
            <v>001011735</v>
          </cell>
          <cell r="F139">
            <v>937</v>
          </cell>
          <cell r="G139">
            <v>2744</v>
          </cell>
          <cell r="H139">
            <v>2571</v>
          </cell>
          <cell r="I139">
            <v>1325</v>
          </cell>
          <cell r="J139">
            <v>327</v>
          </cell>
          <cell r="K139">
            <v>740</v>
          </cell>
          <cell r="L139">
            <v>421</v>
          </cell>
          <cell r="M139">
            <v>2813</v>
          </cell>
          <cell r="N139">
            <v>1414</v>
          </cell>
          <cell r="O139">
            <v>349</v>
          </cell>
          <cell r="P139">
            <v>790</v>
          </cell>
          <cell r="Q139">
            <v>449</v>
          </cell>
          <cell r="R139">
            <v>3002</v>
          </cell>
          <cell r="S139">
            <v>-242</v>
          </cell>
          <cell r="T139">
            <v>-9.4126798910929601</v>
          </cell>
          <cell r="U139">
            <v>49</v>
          </cell>
          <cell r="V139">
            <v>24</v>
          </cell>
          <cell r="W139">
            <v>78</v>
          </cell>
          <cell r="X139">
            <v>151</v>
          </cell>
          <cell r="Y139">
            <v>-393</v>
          </cell>
          <cell r="Z139">
            <v>-15.285880980163361</v>
          </cell>
          <cell r="AA139">
            <v>276</v>
          </cell>
          <cell r="AB139">
            <v>3240</v>
          </cell>
          <cell r="AC139">
            <v>126.02100350058343</v>
          </cell>
          <cell r="AD139">
            <v>-669</v>
          </cell>
          <cell r="AE139">
            <v>-26.021003500583429</v>
          </cell>
          <cell r="AF139">
            <v>1325195</v>
          </cell>
          <cell r="AG139">
            <v>326475</v>
          </cell>
          <cell r="AH139">
            <v>739626</v>
          </cell>
          <cell r="AI139">
            <v>421449</v>
          </cell>
        </row>
        <row r="140">
          <cell r="A140" t="str">
            <v>KOR</v>
          </cell>
          <cell r="B140" t="str">
            <v>PANEL</v>
          </cell>
          <cell r="C140" t="str">
            <v>TN</v>
          </cell>
          <cell r="D140" t="str">
            <v>XD-LCD</v>
          </cell>
          <cell r="E140" t="str">
            <v>001011736</v>
          </cell>
          <cell r="F140">
            <v>10389</v>
          </cell>
          <cell r="G140">
            <v>3450</v>
          </cell>
          <cell r="H140">
            <v>35842</v>
          </cell>
          <cell r="I140">
            <v>21409</v>
          </cell>
          <cell r="J140">
            <v>3062</v>
          </cell>
          <cell r="K140">
            <v>10556</v>
          </cell>
          <cell r="L140">
            <v>5648</v>
          </cell>
          <cell r="M140">
            <v>40675</v>
          </cell>
          <cell r="N140">
            <v>2061</v>
          </cell>
          <cell r="O140">
            <v>295</v>
          </cell>
          <cell r="P140">
            <v>1016</v>
          </cell>
          <cell r="Q140">
            <v>544</v>
          </cell>
          <cell r="R140">
            <v>3916</v>
          </cell>
          <cell r="S140">
            <v>-4833</v>
          </cell>
          <cell r="T140">
            <v>-13.484180570280676</v>
          </cell>
          <cell r="U140">
            <v>680</v>
          </cell>
          <cell r="V140">
            <v>331</v>
          </cell>
          <cell r="W140">
            <v>1088</v>
          </cell>
          <cell r="X140">
            <v>2099</v>
          </cell>
          <cell r="Y140">
            <v>-6932</v>
          </cell>
          <cell r="Z140">
            <v>-19.340438591596453</v>
          </cell>
          <cell r="AA140">
            <v>3842</v>
          </cell>
          <cell r="AB140">
            <v>46616</v>
          </cell>
          <cell r="AC140">
            <v>130.05970648959322</v>
          </cell>
          <cell r="AD140">
            <v>-10774</v>
          </cell>
          <cell r="AE140">
            <v>-30.059706489593214</v>
          </cell>
          <cell r="AF140">
            <v>21408226</v>
          </cell>
          <cell r="AG140">
            <v>3061997</v>
          </cell>
          <cell r="AH140">
            <v>10556004</v>
          </cell>
          <cell r="AI140">
            <v>5648157</v>
          </cell>
        </row>
        <row r="141">
          <cell r="A141" t="str">
            <v>KOR</v>
          </cell>
          <cell r="B141" t="str">
            <v>PANEL</v>
          </cell>
          <cell r="C141" t="str">
            <v>TN</v>
          </cell>
          <cell r="D141" t="str">
            <v>AT-LCD</v>
          </cell>
          <cell r="E141" t="str">
            <v>001011740</v>
          </cell>
          <cell r="F141">
            <v>11142</v>
          </cell>
          <cell r="G141">
            <v>720</v>
          </cell>
          <cell r="H141">
            <v>8022</v>
          </cell>
          <cell r="I141">
            <v>2718</v>
          </cell>
          <cell r="J141">
            <v>847</v>
          </cell>
          <cell r="K141">
            <v>1931</v>
          </cell>
          <cell r="L141">
            <v>727</v>
          </cell>
          <cell r="M141">
            <v>6223</v>
          </cell>
          <cell r="N141">
            <v>244</v>
          </cell>
          <cell r="O141">
            <v>76</v>
          </cell>
          <cell r="P141">
            <v>173</v>
          </cell>
          <cell r="Q141">
            <v>65</v>
          </cell>
          <cell r="R141">
            <v>558</v>
          </cell>
          <cell r="S141">
            <v>1799</v>
          </cell>
          <cell r="T141">
            <v>22.425828970331587</v>
          </cell>
          <cell r="U141">
            <v>152</v>
          </cell>
          <cell r="V141">
            <v>74</v>
          </cell>
          <cell r="W141">
            <v>244</v>
          </cell>
          <cell r="X141">
            <v>470</v>
          </cell>
          <cell r="Y141">
            <v>1329</v>
          </cell>
          <cell r="Z141">
            <v>16.566940912490651</v>
          </cell>
          <cell r="AA141">
            <v>860</v>
          </cell>
          <cell r="AB141">
            <v>7553</v>
          </cell>
          <cell r="AC141">
            <v>94.153577661431058</v>
          </cell>
          <cell r="AD141">
            <v>469</v>
          </cell>
          <cell r="AE141">
            <v>5.8464223385689351</v>
          </cell>
          <cell r="AF141">
            <v>2718264</v>
          </cell>
          <cell r="AG141">
            <v>846858</v>
          </cell>
          <cell r="AH141">
            <v>1931106</v>
          </cell>
          <cell r="AI141">
            <v>726313</v>
          </cell>
        </row>
        <row r="142">
          <cell r="A142" t="str">
            <v>KOR</v>
          </cell>
          <cell r="B142" t="str">
            <v>PANEL</v>
          </cell>
          <cell r="C142" t="str">
            <v>TN</v>
          </cell>
          <cell r="D142" t="str">
            <v>HP-LCD-A</v>
          </cell>
          <cell r="E142" t="str">
            <v>001011748</v>
          </cell>
          <cell r="F142">
            <v>19154</v>
          </cell>
          <cell r="G142">
            <v>1700</v>
          </cell>
          <cell r="H142">
            <v>32562</v>
          </cell>
          <cell r="I142">
            <v>11519</v>
          </cell>
          <cell r="J142">
            <v>527</v>
          </cell>
          <cell r="K142">
            <v>8682</v>
          </cell>
          <cell r="L142">
            <v>3186</v>
          </cell>
          <cell r="M142">
            <v>23914</v>
          </cell>
          <cell r="N142">
            <v>601</v>
          </cell>
          <cell r="O142">
            <v>28</v>
          </cell>
          <cell r="P142">
            <v>453</v>
          </cell>
          <cell r="Q142">
            <v>166</v>
          </cell>
          <cell r="R142">
            <v>1248</v>
          </cell>
          <cell r="S142">
            <v>8648</v>
          </cell>
          <cell r="T142">
            <v>26.55856519869787</v>
          </cell>
          <cell r="U142">
            <v>618</v>
          </cell>
          <cell r="V142">
            <v>301</v>
          </cell>
          <cell r="W142">
            <v>989</v>
          </cell>
          <cell r="X142">
            <v>1908</v>
          </cell>
          <cell r="Y142">
            <v>6740</v>
          </cell>
          <cell r="Z142">
            <v>20.698974264480068</v>
          </cell>
          <cell r="AA142">
            <v>3490</v>
          </cell>
          <cell r="AB142">
            <v>29312</v>
          </cell>
          <cell r="AC142">
            <v>90.019040599471779</v>
          </cell>
          <cell r="AD142">
            <v>3250</v>
          </cell>
          <cell r="AE142">
            <v>9.9809594005282243</v>
          </cell>
          <cell r="AF142">
            <v>14278409</v>
          </cell>
          <cell r="AG142">
            <v>652660</v>
          </cell>
          <cell r="AH142">
            <v>10761917</v>
          </cell>
          <cell r="AI142">
            <v>3949460</v>
          </cell>
        </row>
        <row r="143">
          <cell r="A143" t="str">
            <v>KOR</v>
          </cell>
          <cell r="B143" t="str">
            <v>PANEL</v>
          </cell>
          <cell r="C143" t="str">
            <v>TN</v>
          </cell>
          <cell r="D143" t="str">
            <v>H2030-A</v>
          </cell>
          <cell r="E143" t="str">
            <v>001011749</v>
          </cell>
          <cell r="F143">
            <v>2350</v>
          </cell>
          <cell r="G143">
            <v>1372</v>
          </cell>
          <cell r="H143">
            <v>3224</v>
          </cell>
          <cell r="I143">
            <v>1285</v>
          </cell>
          <cell r="J143">
            <v>136</v>
          </cell>
          <cell r="K143">
            <v>482</v>
          </cell>
          <cell r="L143">
            <v>433</v>
          </cell>
          <cell r="M143">
            <v>2336</v>
          </cell>
          <cell r="N143">
            <v>547</v>
          </cell>
          <cell r="O143">
            <v>58</v>
          </cell>
          <cell r="P143">
            <v>205</v>
          </cell>
          <cell r="Q143">
            <v>184</v>
          </cell>
          <cell r="R143">
            <v>994</v>
          </cell>
          <cell r="S143">
            <v>888</v>
          </cell>
          <cell r="T143">
            <v>27.543424317617866</v>
          </cell>
          <cell r="U143">
            <v>61</v>
          </cell>
          <cell r="V143">
            <v>30</v>
          </cell>
          <cell r="W143">
            <v>98</v>
          </cell>
          <cell r="X143">
            <v>189</v>
          </cell>
          <cell r="Y143">
            <v>699</v>
          </cell>
          <cell r="Z143">
            <v>21.681141439205955</v>
          </cell>
          <cell r="AA143">
            <v>346</v>
          </cell>
          <cell r="AB143">
            <v>2871</v>
          </cell>
          <cell r="AC143">
            <v>89.050868486352357</v>
          </cell>
          <cell r="AD143">
            <v>353</v>
          </cell>
          <cell r="AE143">
            <v>10.949131513647643</v>
          </cell>
          <cell r="AF143">
            <v>584</v>
          </cell>
          <cell r="AG143">
            <v>62</v>
          </cell>
          <cell r="AH143">
            <v>219</v>
          </cell>
          <cell r="AI143">
            <v>197</v>
          </cell>
        </row>
        <row r="144">
          <cell r="A144" t="str">
            <v>KOR</v>
          </cell>
          <cell r="B144" t="str">
            <v>PANEL</v>
          </cell>
          <cell r="C144" t="str">
            <v>TN</v>
          </cell>
          <cell r="D144" t="str">
            <v>H2040-A</v>
          </cell>
          <cell r="E144" t="str">
            <v>001011750</v>
          </cell>
          <cell r="F144">
            <v>2017</v>
          </cell>
          <cell r="G144">
            <v>1355</v>
          </cell>
          <cell r="H144">
            <v>2733</v>
          </cell>
          <cell r="I144">
            <v>1220</v>
          </cell>
          <cell r="J144">
            <v>137</v>
          </cell>
          <cell r="K144">
            <v>453</v>
          </cell>
          <cell r="L144">
            <v>411</v>
          </cell>
          <cell r="M144">
            <v>2221</v>
          </cell>
          <cell r="N144">
            <v>605</v>
          </cell>
          <cell r="O144">
            <v>68</v>
          </cell>
          <cell r="P144">
            <v>225</v>
          </cell>
          <cell r="Q144">
            <v>204</v>
          </cell>
          <cell r="R144">
            <v>1102</v>
          </cell>
          <cell r="S144">
            <v>512</v>
          </cell>
          <cell r="T144">
            <v>18.733991950237833</v>
          </cell>
          <cell r="U144">
            <v>52</v>
          </cell>
          <cell r="V144">
            <v>25</v>
          </cell>
          <cell r="W144">
            <v>83</v>
          </cell>
          <cell r="X144">
            <v>160</v>
          </cell>
          <cell r="Y144">
            <v>352</v>
          </cell>
          <cell r="Z144">
            <v>12.879619465788512</v>
          </cell>
          <cell r="AA144">
            <v>293</v>
          </cell>
          <cell r="AB144">
            <v>2674</v>
          </cell>
          <cell r="AC144">
            <v>97.841200146359313</v>
          </cell>
          <cell r="AD144">
            <v>59</v>
          </cell>
          <cell r="AE144">
            <v>2.1587998536406876</v>
          </cell>
          <cell r="AF144">
            <v>643</v>
          </cell>
          <cell r="AG144">
            <v>72</v>
          </cell>
          <cell r="AH144">
            <v>239</v>
          </cell>
          <cell r="AI144">
            <v>217</v>
          </cell>
        </row>
        <row r="145">
          <cell r="A145" t="str">
            <v>KOR</v>
          </cell>
          <cell r="B145" t="str">
            <v>PANEL</v>
          </cell>
          <cell r="C145" t="str">
            <v>TN</v>
          </cell>
          <cell r="D145" t="str">
            <v>GK-ATC</v>
          </cell>
          <cell r="E145" t="str">
            <v>001031494</v>
          </cell>
          <cell r="F145">
            <v>2920</v>
          </cell>
          <cell r="G145">
            <v>3850</v>
          </cell>
          <cell r="H145">
            <v>11242</v>
          </cell>
          <cell r="I145">
            <v>5906</v>
          </cell>
          <cell r="J145">
            <v>288</v>
          </cell>
          <cell r="K145">
            <v>2989</v>
          </cell>
          <cell r="L145">
            <v>1576</v>
          </cell>
          <cell r="M145">
            <v>10759</v>
          </cell>
          <cell r="N145">
            <v>2023</v>
          </cell>
          <cell r="O145">
            <v>99</v>
          </cell>
          <cell r="P145">
            <v>1024</v>
          </cell>
          <cell r="Q145">
            <v>540</v>
          </cell>
          <cell r="R145">
            <v>3686</v>
          </cell>
          <cell r="S145">
            <v>483</v>
          </cell>
          <cell r="T145">
            <v>4.2963885429638848</v>
          </cell>
          <cell r="U145">
            <v>213</v>
          </cell>
          <cell r="V145">
            <v>104</v>
          </cell>
          <cell r="W145">
            <v>341</v>
          </cell>
          <cell r="X145">
            <v>658</v>
          </cell>
          <cell r="Y145">
            <v>-175</v>
          </cell>
          <cell r="Z145">
            <v>-1.5566625155666252</v>
          </cell>
          <cell r="AA145">
            <v>1205</v>
          </cell>
          <cell r="AB145">
            <v>12622</v>
          </cell>
          <cell r="AC145">
            <v>112.27539583703967</v>
          </cell>
          <cell r="AD145">
            <v>-1380</v>
          </cell>
          <cell r="AE145">
            <v>-12.275395837039673</v>
          </cell>
          <cell r="AF145">
            <v>5905489</v>
          </cell>
          <cell r="AG145">
            <v>287833</v>
          </cell>
          <cell r="AH145">
            <v>2988851</v>
          </cell>
          <cell r="AI145">
            <v>1576585</v>
          </cell>
        </row>
        <row r="146">
          <cell r="A146" t="str">
            <v>KOR</v>
          </cell>
          <cell r="B146" t="str">
            <v>PANEL</v>
          </cell>
          <cell r="C146" t="str">
            <v>TN</v>
          </cell>
          <cell r="D146" t="str">
            <v>MD-LCD-A</v>
          </cell>
          <cell r="E146" t="str">
            <v>001031501</v>
          </cell>
          <cell r="F146">
            <v>10446</v>
          </cell>
          <cell r="G146">
            <v>1450</v>
          </cell>
          <cell r="H146">
            <v>15147</v>
          </cell>
          <cell r="I146">
            <v>7424</v>
          </cell>
          <cell r="J146">
            <v>1332</v>
          </cell>
          <cell r="K146">
            <v>4374</v>
          </cell>
          <cell r="L146">
            <v>2081</v>
          </cell>
          <cell r="M146">
            <v>15211</v>
          </cell>
          <cell r="N146">
            <v>711</v>
          </cell>
          <cell r="O146">
            <v>128</v>
          </cell>
          <cell r="P146">
            <v>419</v>
          </cell>
          <cell r="Q146">
            <v>199</v>
          </cell>
          <cell r="R146">
            <v>1457</v>
          </cell>
          <cell r="S146">
            <v>-64</v>
          </cell>
          <cell r="T146">
            <v>-0.42252591272199114</v>
          </cell>
          <cell r="U146">
            <v>288</v>
          </cell>
          <cell r="V146">
            <v>140</v>
          </cell>
          <cell r="W146">
            <v>460</v>
          </cell>
          <cell r="X146">
            <v>888</v>
          </cell>
          <cell r="Y146">
            <v>-952</v>
          </cell>
          <cell r="Z146">
            <v>-6.2850729517396191</v>
          </cell>
          <cell r="AA146">
            <v>1624</v>
          </cell>
          <cell r="AB146">
            <v>17723</v>
          </cell>
          <cell r="AC146">
            <v>117.00666798706014</v>
          </cell>
          <cell r="AD146">
            <v>-2576</v>
          </cell>
          <cell r="AE146">
            <v>-17.006667987060144</v>
          </cell>
          <cell r="AF146">
            <v>21739749</v>
          </cell>
          <cell r="AG146">
            <v>3900545</v>
          </cell>
          <cell r="AH146">
            <v>12806703</v>
          </cell>
          <cell r="AI146">
            <v>6093216</v>
          </cell>
        </row>
        <row r="147">
          <cell r="A147" t="str">
            <v>KOR</v>
          </cell>
          <cell r="B147" t="str">
            <v>PANEL</v>
          </cell>
          <cell r="C147" t="str">
            <v>TN</v>
          </cell>
          <cell r="D147" t="str">
            <v>DA-2000</v>
          </cell>
          <cell r="E147" t="str">
            <v>001071146</v>
          </cell>
          <cell r="F147">
            <v>2051</v>
          </cell>
          <cell r="G147">
            <v>1200</v>
          </cell>
          <cell r="H147">
            <v>2461</v>
          </cell>
          <cell r="I147">
            <v>1041</v>
          </cell>
          <cell r="J147">
            <v>160</v>
          </cell>
          <cell r="K147">
            <v>974</v>
          </cell>
          <cell r="L147">
            <v>357</v>
          </cell>
          <cell r="M147">
            <v>2532</v>
          </cell>
          <cell r="N147">
            <v>508</v>
          </cell>
          <cell r="O147">
            <v>78</v>
          </cell>
          <cell r="P147">
            <v>475</v>
          </cell>
          <cell r="Q147">
            <v>174</v>
          </cell>
          <cell r="R147">
            <v>1235</v>
          </cell>
          <cell r="S147">
            <v>-71</v>
          </cell>
          <cell r="T147">
            <v>-2.8850060950832996</v>
          </cell>
          <cell r="U147">
            <v>47</v>
          </cell>
          <cell r="V147">
            <v>23</v>
          </cell>
          <cell r="W147">
            <v>75</v>
          </cell>
          <cell r="X147">
            <v>145</v>
          </cell>
          <cell r="Y147">
            <v>-216</v>
          </cell>
          <cell r="Z147">
            <v>-8.7769199512393339</v>
          </cell>
          <cell r="AA147">
            <v>264</v>
          </cell>
          <cell r="AB147">
            <v>2941</v>
          </cell>
          <cell r="AC147">
            <v>119.50426655830964</v>
          </cell>
          <cell r="AD147">
            <v>-480</v>
          </cell>
          <cell r="AE147">
            <v>-19.504266558309631</v>
          </cell>
          <cell r="AF147">
            <v>1041179</v>
          </cell>
          <cell r="AG147">
            <v>160110</v>
          </cell>
          <cell r="AH147">
            <v>974146</v>
          </cell>
          <cell r="AI147">
            <v>356840</v>
          </cell>
        </row>
        <row r="148">
          <cell r="A148" t="str">
            <v>KOR</v>
          </cell>
          <cell r="B148" t="str">
            <v>PANEL</v>
          </cell>
          <cell r="C148" t="str">
            <v>TN</v>
          </cell>
          <cell r="D148" t="str">
            <v>SG-5211</v>
          </cell>
          <cell r="E148" t="str">
            <v>001190702</v>
          </cell>
          <cell r="F148">
            <v>1036</v>
          </cell>
          <cell r="G148">
            <v>7250</v>
          </cell>
          <cell r="H148">
            <v>7511</v>
          </cell>
          <cell r="I148">
            <v>4584</v>
          </cell>
          <cell r="J148">
            <v>898</v>
          </cell>
          <cell r="K148">
            <v>1788</v>
          </cell>
          <cell r="L148">
            <v>1001</v>
          </cell>
          <cell r="M148">
            <v>8271</v>
          </cell>
          <cell r="N148">
            <v>4425</v>
          </cell>
          <cell r="O148">
            <v>867</v>
          </cell>
          <cell r="P148">
            <v>1726</v>
          </cell>
          <cell r="Q148">
            <v>966</v>
          </cell>
          <cell r="R148">
            <v>7984</v>
          </cell>
          <cell r="S148">
            <v>-760</v>
          </cell>
          <cell r="T148">
            <v>-10.118492877113566</v>
          </cell>
          <cell r="U148">
            <v>143</v>
          </cell>
          <cell r="V148">
            <v>69</v>
          </cell>
          <cell r="W148">
            <v>228</v>
          </cell>
          <cell r="X148">
            <v>440</v>
          </cell>
          <cell r="Y148">
            <v>-1200</v>
          </cell>
          <cell r="Z148">
            <v>-15.976567700705631</v>
          </cell>
          <cell r="AA148">
            <v>805</v>
          </cell>
          <cell r="AB148">
            <v>9516</v>
          </cell>
          <cell r="AC148">
            <v>126.69418186659567</v>
          </cell>
          <cell r="AD148">
            <v>-2005</v>
          </cell>
          <cell r="AE148">
            <v>-26.694181866595663</v>
          </cell>
          <cell r="AF148">
            <v>3859125</v>
          </cell>
          <cell r="AG148">
            <v>755806</v>
          </cell>
          <cell r="AH148">
            <v>1505369</v>
          </cell>
          <cell r="AI148">
            <v>842076</v>
          </cell>
        </row>
        <row r="149">
          <cell r="A149" t="str">
            <v>KOR</v>
          </cell>
          <cell r="B149" t="str">
            <v>PANEL</v>
          </cell>
          <cell r="C149" t="str">
            <v>TN</v>
          </cell>
          <cell r="D149" t="str">
            <v>SG-5212</v>
          </cell>
          <cell r="E149" t="str">
            <v>001190703</v>
          </cell>
          <cell r="F149">
            <v>935</v>
          </cell>
          <cell r="G149">
            <v>7250</v>
          </cell>
          <cell r="H149">
            <v>6779</v>
          </cell>
          <cell r="I149">
            <v>4592</v>
          </cell>
          <cell r="J149">
            <v>899</v>
          </cell>
          <cell r="K149">
            <v>1687</v>
          </cell>
          <cell r="L149">
            <v>981</v>
          </cell>
          <cell r="M149">
            <v>8159</v>
          </cell>
          <cell r="N149">
            <v>4911</v>
          </cell>
          <cell r="O149">
            <v>961</v>
          </cell>
          <cell r="P149">
            <v>1804</v>
          </cell>
          <cell r="Q149">
            <v>1049</v>
          </cell>
          <cell r="R149">
            <v>8725</v>
          </cell>
          <cell r="S149">
            <v>-1380</v>
          </cell>
          <cell r="T149">
            <v>-20.356984806018588</v>
          </cell>
          <cell r="U149">
            <v>129</v>
          </cell>
          <cell r="V149">
            <v>63</v>
          </cell>
          <cell r="W149">
            <v>206</v>
          </cell>
          <cell r="X149">
            <v>398</v>
          </cell>
          <cell r="Y149">
            <v>-1778</v>
          </cell>
          <cell r="Z149">
            <v>-26.228057235580472</v>
          </cell>
          <cell r="AA149">
            <v>727</v>
          </cell>
          <cell r="AB149">
            <v>9284</v>
          </cell>
          <cell r="AC149">
            <v>136.9523528544033</v>
          </cell>
          <cell r="AD149">
            <v>-2505</v>
          </cell>
          <cell r="AE149">
            <v>-36.952352854403301</v>
          </cell>
          <cell r="AF149">
            <v>3883123</v>
          </cell>
          <cell r="AG149">
            <v>759987</v>
          </cell>
          <cell r="AH149">
            <v>1426404</v>
          </cell>
          <cell r="AI149">
            <v>830028</v>
          </cell>
        </row>
        <row r="150">
          <cell r="A150" t="str">
            <v>KOR</v>
          </cell>
          <cell r="B150" t="str">
            <v>PANEL</v>
          </cell>
          <cell r="C150" t="str">
            <v>TN</v>
          </cell>
          <cell r="D150" t="str">
            <v>OTO-901TA-B</v>
          </cell>
          <cell r="E150" t="str">
            <v>001191323</v>
          </cell>
          <cell r="F150">
            <v>7179</v>
          </cell>
          <cell r="G150">
            <v>9533</v>
          </cell>
          <cell r="H150">
            <v>68434</v>
          </cell>
          <cell r="I150">
            <v>31792</v>
          </cell>
          <cell r="J150">
            <v>4544</v>
          </cell>
          <cell r="K150">
            <v>13688</v>
          </cell>
          <cell r="L150">
            <v>5713</v>
          </cell>
          <cell r="M150">
            <v>55737</v>
          </cell>
          <cell r="N150">
            <v>4428</v>
          </cell>
          <cell r="O150">
            <v>633</v>
          </cell>
          <cell r="P150">
            <v>1907</v>
          </cell>
          <cell r="Q150">
            <v>796</v>
          </cell>
          <cell r="R150">
            <v>7764</v>
          </cell>
          <cell r="S150">
            <v>12697</v>
          </cell>
          <cell r="T150">
            <v>18.553642926030918</v>
          </cell>
          <cell r="U150">
            <v>1299</v>
          </cell>
          <cell r="V150">
            <v>632</v>
          </cell>
          <cell r="W150">
            <v>2078</v>
          </cell>
          <cell r="X150">
            <v>4009</v>
          </cell>
          <cell r="Y150">
            <v>8688</v>
          </cell>
          <cell r="Z150">
            <v>12.695443785252944</v>
          </cell>
          <cell r="AA150">
            <v>7335</v>
          </cell>
          <cell r="AB150">
            <v>67081</v>
          </cell>
          <cell r="AC150">
            <v>98.022912587310401</v>
          </cell>
          <cell r="AD150">
            <v>1353</v>
          </cell>
          <cell r="AE150">
            <v>1.9770874126895988</v>
          </cell>
          <cell r="AF150">
            <v>20410311</v>
          </cell>
          <cell r="AG150">
            <v>2917141</v>
          </cell>
          <cell r="AH150">
            <v>8787930</v>
          </cell>
          <cell r="AI150">
            <v>3668060</v>
          </cell>
        </row>
        <row r="151">
          <cell r="A151" t="str">
            <v>KOR</v>
          </cell>
          <cell r="B151" t="str">
            <v>PANEL</v>
          </cell>
          <cell r="C151" t="str">
            <v>TN</v>
          </cell>
          <cell r="D151" t="str">
            <v>OTO-903TA-B</v>
          </cell>
          <cell r="E151" t="str">
            <v>001191324</v>
          </cell>
          <cell r="F151">
            <v>6422</v>
          </cell>
          <cell r="G151">
            <v>9537</v>
          </cell>
          <cell r="H151">
            <v>61246</v>
          </cell>
          <cell r="I151">
            <v>35210</v>
          </cell>
          <cell r="J151">
            <v>4868</v>
          </cell>
          <cell r="K151">
            <v>12584</v>
          </cell>
          <cell r="L151">
            <v>5655</v>
          </cell>
          <cell r="M151">
            <v>58317</v>
          </cell>
          <cell r="N151">
            <v>5483</v>
          </cell>
          <cell r="O151">
            <v>758</v>
          </cell>
          <cell r="P151">
            <v>1960</v>
          </cell>
          <cell r="Q151">
            <v>881</v>
          </cell>
          <cell r="R151">
            <v>9082</v>
          </cell>
          <cell r="S151">
            <v>2929</v>
          </cell>
          <cell r="T151">
            <v>4.782353133265846</v>
          </cell>
          <cell r="U151">
            <v>1163</v>
          </cell>
          <cell r="V151">
            <v>565</v>
          </cell>
          <cell r="W151">
            <v>1860</v>
          </cell>
          <cell r="X151">
            <v>3588</v>
          </cell>
          <cell r="Y151">
            <v>-659</v>
          </cell>
          <cell r="Z151">
            <v>-1.0759886359925546</v>
          </cell>
          <cell r="AA151">
            <v>6565</v>
          </cell>
          <cell r="AB151">
            <v>68470</v>
          </cell>
          <cell r="AC151">
            <v>111.79505600365738</v>
          </cell>
          <cell r="AD151">
            <v>-7224</v>
          </cell>
          <cell r="AE151">
            <v>-11.795056003657383</v>
          </cell>
          <cell r="AF151">
            <v>28151716</v>
          </cell>
          <cell r="AG151">
            <v>3891855</v>
          </cell>
          <cell r="AH151">
            <v>10061328</v>
          </cell>
          <cell r="AI151">
            <v>4521203</v>
          </cell>
        </row>
        <row r="152">
          <cell r="A152" t="str">
            <v>KOR</v>
          </cell>
          <cell r="B152" t="str">
            <v>PANEL</v>
          </cell>
          <cell r="C152" t="str">
            <v>STN</v>
          </cell>
          <cell r="D152" t="str">
            <v>PSP-OO2S</v>
          </cell>
          <cell r="E152" t="str">
            <v>002131323</v>
          </cell>
          <cell r="F152">
            <v>2145</v>
          </cell>
          <cell r="G152">
            <v>6500</v>
          </cell>
          <cell r="H152">
            <v>13943</v>
          </cell>
          <cell r="I152">
            <v>5902</v>
          </cell>
          <cell r="J152">
            <v>728</v>
          </cell>
          <cell r="K152">
            <v>2323</v>
          </cell>
          <cell r="L152">
            <v>1141</v>
          </cell>
          <cell r="M152">
            <v>10094</v>
          </cell>
          <cell r="N152">
            <v>2752</v>
          </cell>
          <cell r="O152">
            <v>339</v>
          </cell>
          <cell r="P152">
            <v>1083</v>
          </cell>
          <cell r="Q152">
            <v>532</v>
          </cell>
          <cell r="R152">
            <v>4706</v>
          </cell>
          <cell r="S152">
            <v>3849</v>
          </cell>
          <cell r="T152">
            <v>27.605249946209572</v>
          </cell>
          <cell r="U152">
            <v>265</v>
          </cell>
          <cell r="V152">
            <v>129</v>
          </cell>
          <cell r="W152">
            <v>423</v>
          </cell>
          <cell r="X152">
            <v>817</v>
          </cell>
          <cell r="Y152">
            <v>3032</v>
          </cell>
          <cell r="Z152">
            <v>21.745678835257838</v>
          </cell>
          <cell r="AA152">
            <v>1495</v>
          </cell>
          <cell r="AB152">
            <v>12406</v>
          </cell>
          <cell r="AC152">
            <v>88.976547371440859</v>
          </cell>
          <cell r="AD152">
            <v>1537</v>
          </cell>
          <cell r="AE152">
            <v>11.023452628559134</v>
          </cell>
          <cell r="AF152">
            <v>6361564</v>
          </cell>
          <cell r="AG152">
            <v>784268</v>
          </cell>
          <cell r="AH152">
            <v>2503840</v>
          </cell>
          <cell r="AI152">
            <v>1229668</v>
          </cell>
        </row>
        <row r="153">
          <cell r="A153" t="str">
            <v>KOR</v>
          </cell>
          <cell r="B153" t="str">
            <v>PANEL</v>
          </cell>
          <cell r="C153" t="str">
            <v>STN</v>
          </cell>
          <cell r="D153" t="str">
            <v>SKC610FA</v>
          </cell>
          <cell r="E153" t="str">
            <v>002131472</v>
          </cell>
          <cell r="F153">
            <v>6207</v>
          </cell>
          <cell r="G153">
            <v>1912</v>
          </cell>
          <cell r="H153">
            <v>11868</v>
          </cell>
          <cell r="I153">
            <v>6469</v>
          </cell>
          <cell r="J153">
            <v>1449</v>
          </cell>
          <cell r="K153">
            <v>3352</v>
          </cell>
          <cell r="L153">
            <v>1244</v>
          </cell>
          <cell r="M153">
            <v>12514</v>
          </cell>
          <cell r="N153">
            <v>1042</v>
          </cell>
          <cell r="O153">
            <v>233</v>
          </cell>
          <cell r="P153">
            <v>540</v>
          </cell>
          <cell r="Q153">
            <v>200</v>
          </cell>
          <cell r="R153">
            <v>2015</v>
          </cell>
          <cell r="S153">
            <v>-646</v>
          </cell>
          <cell r="T153">
            <v>-5.4432086282440171</v>
          </cell>
          <cell r="U153">
            <v>225</v>
          </cell>
          <cell r="V153">
            <v>110</v>
          </cell>
          <cell r="W153">
            <v>360</v>
          </cell>
          <cell r="X153">
            <v>695</v>
          </cell>
          <cell r="Y153">
            <v>-1341</v>
          </cell>
          <cell r="Z153">
            <v>-11.299292214357937</v>
          </cell>
          <cell r="AA153">
            <v>1272</v>
          </cell>
          <cell r="AB153">
            <v>14481</v>
          </cell>
          <cell r="AC153">
            <v>122.01718907987866</v>
          </cell>
          <cell r="AD153">
            <v>-2613</v>
          </cell>
          <cell r="AE153">
            <v>-22.017189079878666</v>
          </cell>
          <cell r="AF153">
            <v>4607328</v>
          </cell>
          <cell r="AG153">
            <v>1032096</v>
          </cell>
          <cell r="AH153">
            <v>2387162</v>
          </cell>
          <cell r="AI153">
            <v>885737</v>
          </cell>
        </row>
        <row r="154">
          <cell r="A154" t="str">
            <v>KOR</v>
          </cell>
          <cell r="B154" t="str">
            <v>PANEL</v>
          </cell>
          <cell r="C154" t="str">
            <v>STN</v>
          </cell>
          <cell r="D154" t="str">
            <v>SKC614FA</v>
          </cell>
          <cell r="E154" t="str">
            <v>002131643</v>
          </cell>
          <cell r="F154">
            <v>6521</v>
          </cell>
          <cell r="G154">
            <v>2037</v>
          </cell>
          <cell r="H154">
            <v>13283</v>
          </cell>
          <cell r="I154">
            <v>5831</v>
          </cell>
          <cell r="J154">
            <v>1110</v>
          </cell>
          <cell r="K154">
            <v>2838</v>
          </cell>
          <cell r="L154">
            <v>1113</v>
          </cell>
          <cell r="M154">
            <v>10892</v>
          </cell>
          <cell r="N154">
            <v>894</v>
          </cell>
          <cell r="O154">
            <v>170</v>
          </cell>
          <cell r="P154">
            <v>435</v>
          </cell>
          <cell r="Q154">
            <v>171</v>
          </cell>
          <cell r="R154">
            <v>1670</v>
          </cell>
          <cell r="S154">
            <v>2391</v>
          </cell>
          <cell r="T154">
            <v>18.000451705187082</v>
          </cell>
          <cell r="U154">
            <v>252</v>
          </cell>
          <cell r="V154">
            <v>123</v>
          </cell>
          <cell r="W154">
            <v>403</v>
          </cell>
          <cell r="X154">
            <v>778</v>
          </cell>
          <cell r="Y154">
            <v>1613</v>
          </cell>
          <cell r="Z154">
            <v>12.143341112700444</v>
          </cell>
          <cell r="AA154">
            <v>1424</v>
          </cell>
          <cell r="AB154">
            <v>13094</v>
          </cell>
          <cell r="AC154">
            <v>98.577128660694129</v>
          </cell>
          <cell r="AD154">
            <v>189</v>
          </cell>
          <cell r="AE154">
            <v>1.4228713393058798</v>
          </cell>
          <cell r="AF154">
            <v>7989334</v>
          </cell>
          <cell r="AG154">
            <v>1520341</v>
          </cell>
          <cell r="AH154">
            <v>3888732</v>
          </cell>
          <cell r="AI154">
            <v>1524290</v>
          </cell>
        </row>
        <row r="155">
          <cell r="A155" t="str">
            <v>KOR</v>
          </cell>
          <cell r="B155" t="str">
            <v>MODULE</v>
          </cell>
          <cell r="C155" t="str">
            <v>TN</v>
          </cell>
          <cell r="D155" t="str">
            <v>HC 16201</v>
          </cell>
          <cell r="E155" t="str">
            <v>011131003</v>
          </cell>
          <cell r="F155">
            <v>500</v>
          </cell>
          <cell r="G155">
            <v>6170</v>
          </cell>
          <cell r="H155">
            <v>3085</v>
          </cell>
          <cell r="I155">
            <v>2704</v>
          </cell>
          <cell r="J155">
            <v>42</v>
          </cell>
          <cell r="K155">
            <v>521</v>
          </cell>
          <cell r="L155">
            <v>81</v>
          </cell>
          <cell r="M155">
            <v>3348</v>
          </cell>
          <cell r="N155">
            <v>5408</v>
          </cell>
          <cell r="O155">
            <v>84</v>
          </cell>
          <cell r="P155">
            <v>1042</v>
          </cell>
          <cell r="Q155">
            <v>162</v>
          </cell>
          <cell r="R155">
            <v>6696</v>
          </cell>
          <cell r="S155">
            <v>-263</v>
          </cell>
          <cell r="T155">
            <v>-8.525121555915721</v>
          </cell>
          <cell r="U155">
            <v>59</v>
          </cell>
          <cell r="V155">
            <v>28</v>
          </cell>
          <cell r="W155">
            <v>94</v>
          </cell>
          <cell r="X155">
            <v>181</v>
          </cell>
          <cell r="Y155">
            <v>-444</v>
          </cell>
          <cell r="Z155">
            <v>-14.392220421393842</v>
          </cell>
          <cell r="AA155">
            <v>331</v>
          </cell>
          <cell r="AB155">
            <v>3860</v>
          </cell>
          <cell r="AC155">
            <v>125.12155591572123</v>
          </cell>
          <cell r="AD155">
            <v>-775</v>
          </cell>
          <cell r="AE155">
            <v>-25.121555915721235</v>
          </cell>
          <cell r="AF155">
            <v>4327240</v>
          </cell>
          <cell r="AG155">
            <v>66469</v>
          </cell>
          <cell r="AH155">
            <v>833919</v>
          </cell>
          <cell r="AI155">
            <v>129295</v>
          </cell>
        </row>
        <row r="156">
          <cell r="A156" t="str">
            <v>KOR</v>
          </cell>
          <cell r="B156" t="str">
            <v>MODULE</v>
          </cell>
          <cell r="C156" t="str">
            <v>STN</v>
          </cell>
          <cell r="D156" t="str">
            <v>HC 16203NY-LY</v>
          </cell>
          <cell r="E156" t="str">
            <v>012131014</v>
          </cell>
          <cell r="F156">
            <v>495</v>
          </cell>
          <cell r="G156">
            <v>14830</v>
          </cell>
          <cell r="H156">
            <v>7341</v>
          </cell>
          <cell r="I156">
            <v>4688</v>
          </cell>
          <cell r="J156">
            <v>362</v>
          </cell>
          <cell r="K156">
            <v>890</v>
          </cell>
          <cell r="L156">
            <v>254</v>
          </cell>
          <cell r="M156">
            <v>6194</v>
          </cell>
          <cell r="N156">
            <v>9471</v>
          </cell>
          <cell r="O156">
            <v>731</v>
          </cell>
          <cell r="P156">
            <v>1798</v>
          </cell>
          <cell r="Q156">
            <v>513</v>
          </cell>
          <cell r="R156">
            <v>12513</v>
          </cell>
          <cell r="S156">
            <v>1147</v>
          </cell>
          <cell r="T156">
            <v>15.624574308677291</v>
          </cell>
          <cell r="U156">
            <v>139</v>
          </cell>
          <cell r="V156">
            <v>68</v>
          </cell>
          <cell r="W156">
            <v>223</v>
          </cell>
          <cell r="X156">
            <v>430</v>
          </cell>
          <cell r="Y156">
            <v>717</v>
          </cell>
          <cell r="Z156">
            <v>9.7670617082141398</v>
          </cell>
          <cell r="AA156">
            <v>787</v>
          </cell>
          <cell r="AB156">
            <v>7411</v>
          </cell>
          <cell r="AC156">
            <v>100.95354856286609</v>
          </cell>
          <cell r="AD156">
            <v>-70</v>
          </cell>
          <cell r="AE156">
            <v>-0.95354856286609457</v>
          </cell>
          <cell r="AF156">
            <v>4735666</v>
          </cell>
          <cell r="AG156">
            <v>365294</v>
          </cell>
          <cell r="AH156">
            <v>898667</v>
          </cell>
          <cell r="AI156">
            <v>257395</v>
          </cell>
        </row>
        <row r="157">
          <cell r="A157" t="str">
            <v>KOR</v>
          </cell>
          <cell r="B157" t="str">
            <v>MODULE</v>
          </cell>
          <cell r="C157" t="str">
            <v>STN</v>
          </cell>
          <cell r="D157" t="str">
            <v>HC 20401NYL</v>
          </cell>
          <cell r="E157" t="str">
            <v>012131019</v>
          </cell>
          <cell r="F157">
            <v>75</v>
          </cell>
          <cell r="G157">
            <v>20720</v>
          </cell>
          <cell r="H157">
            <v>1554</v>
          </cell>
          <cell r="I157">
            <v>823</v>
          </cell>
          <cell r="J157">
            <v>57</v>
          </cell>
          <cell r="K157">
            <v>468</v>
          </cell>
          <cell r="L157">
            <v>40</v>
          </cell>
          <cell r="M157">
            <v>1388</v>
          </cell>
          <cell r="N157">
            <v>10973</v>
          </cell>
          <cell r="O157">
            <v>760</v>
          </cell>
          <cell r="P157">
            <v>6240</v>
          </cell>
          <cell r="Q157">
            <v>533</v>
          </cell>
          <cell r="R157">
            <v>18506</v>
          </cell>
          <cell r="S157">
            <v>166</v>
          </cell>
          <cell r="T157">
            <v>10.682110682110682</v>
          </cell>
          <cell r="U157">
            <v>30</v>
          </cell>
          <cell r="V157">
            <v>14</v>
          </cell>
          <cell r="W157">
            <v>47</v>
          </cell>
          <cell r="X157">
            <v>91</v>
          </cell>
          <cell r="Y157">
            <v>75</v>
          </cell>
          <cell r="Z157">
            <v>4.8262548262548259</v>
          </cell>
          <cell r="AA157">
            <v>167</v>
          </cell>
          <cell r="AB157">
            <v>1646</v>
          </cell>
          <cell r="AC157">
            <v>105.92020592020592</v>
          </cell>
          <cell r="AD157">
            <v>-92</v>
          </cell>
          <cell r="AE157">
            <v>-5.9202059202059205</v>
          </cell>
          <cell r="AF157">
            <v>823363</v>
          </cell>
          <cell r="AG157">
            <v>56769</v>
          </cell>
          <cell r="AH157">
            <v>468064</v>
          </cell>
          <cell r="AI157">
            <v>40001</v>
          </cell>
        </row>
        <row r="158">
          <cell r="A158" t="str">
            <v>KOR</v>
          </cell>
          <cell r="B158" t="str">
            <v>MODULE</v>
          </cell>
          <cell r="C158" t="str">
            <v>STN</v>
          </cell>
          <cell r="D158" t="str">
            <v>HC 16202NY-LY</v>
          </cell>
          <cell r="E158" t="str">
            <v>012131023</v>
          </cell>
          <cell r="F158">
            <v>500</v>
          </cell>
          <cell r="G158">
            <v>10370</v>
          </cell>
          <cell r="H158">
            <v>5185</v>
          </cell>
          <cell r="I158">
            <v>3887</v>
          </cell>
          <cell r="J158">
            <v>135</v>
          </cell>
          <cell r="K158">
            <v>435</v>
          </cell>
          <cell r="L158">
            <v>137</v>
          </cell>
          <cell r="M158">
            <v>4594</v>
          </cell>
          <cell r="N158">
            <v>7774</v>
          </cell>
          <cell r="O158">
            <v>270</v>
          </cell>
          <cell r="P158">
            <v>870</v>
          </cell>
          <cell r="Q158">
            <v>274</v>
          </cell>
          <cell r="R158">
            <v>9188</v>
          </cell>
          <cell r="S158">
            <v>591</v>
          </cell>
          <cell r="T158">
            <v>11.398264223722276</v>
          </cell>
          <cell r="U158">
            <v>98</v>
          </cell>
          <cell r="V158">
            <v>48</v>
          </cell>
          <cell r="W158">
            <v>157</v>
          </cell>
          <cell r="X158">
            <v>303</v>
          </cell>
          <cell r="Y158">
            <v>288</v>
          </cell>
          <cell r="Z158">
            <v>5.5544840887174542</v>
          </cell>
          <cell r="AA158">
            <v>556</v>
          </cell>
          <cell r="AB158">
            <v>5453</v>
          </cell>
          <cell r="AC158">
            <v>105.16875602700095</v>
          </cell>
          <cell r="AD158">
            <v>-268</v>
          </cell>
          <cell r="AE158">
            <v>-5.1687560270009643</v>
          </cell>
          <cell r="AF158">
            <v>3886631</v>
          </cell>
          <cell r="AG158">
            <v>135340</v>
          </cell>
          <cell r="AH158">
            <v>434942</v>
          </cell>
          <cell r="AI158">
            <v>136709</v>
          </cell>
        </row>
        <row r="159">
          <cell r="A159" t="str">
            <v>KOR</v>
          </cell>
          <cell r="B159" t="str">
            <v>MODULE</v>
          </cell>
          <cell r="C159" t="str">
            <v>STN</v>
          </cell>
          <cell r="D159" t="str">
            <v>HC 16401NYL</v>
          </cell>
          <cell r="E159" t="str">
            <v>012131029</v>
          </cell>
          <cell r="F159">
            <v>800</v>
          </cell>
          <cell r="G159">
            <v>16460</v>
          </cell>
          <cell r="H159">
            <v>13168</v>
          </cell>
          <cell r="I159">
            <v>11903</v>
          </cell>
          <cell r="J159">
            <v>191</v>
          </cell>
          <cell r="K159">
            <v>1524</v>
          </cell>
          <cell r="L159">
            <v>331</v>
          </cell>
          <cell r="M159">
            <v>13949</v>
          </cell>
          <cell r="N159">
            <v>14879</v>
          </cell>
          <cell r="O159">
            <v>239</v>
          </cell>
          <cell r="P159">
            <v>1905</v>
          </cell>
          <cell r="Q159">
            <v>414</v>
          </cell>
          <cell r="R159">
            <v>17437</v>
          </cell>
          <cell r="S159">
            <v>-781</v>
          </cell>
          <cell r="T159">
            <v>-5.9310449574726611</v>
          </cell>
          <cell r="U159">
            <v>250</v>
          </cell>
          <cell r="V159">
            <v>122</v>
          </cell>
          <cell r="W159">
            <v>400</v>
          </cell>
          <cell r="X159">
            <v>772</v>
          </cell>
          <cell r="Y159">
            <v>-1553</v>
          </cell>
          <cell r="Z159">
            <v>-11.793742405832321</v>
          </cell>
          <cell r="AA159">
            <v>1411</v>
          </cell>
          <cell r="AB159">
            <v>16132</v>
          </cell>
          <cell r="AC159">
            <v>122.50911300121507</v>
          </cell>
          <cell r="AD159">
            <v>-2964</v>
          </cell>
          <cell r="AE159">
            <v>-22.509113001215066</v>
          </cell>
          <cell r="AF159">
            <v>11902279</v>
          </cell>
          <cell r="AG159">
            <v>191237</v>
          </cell>
          <cell r="AH159">
            <v>1523697</v>
          </cell>
          <cell r="AI159">
            <v>331423</v>
          </cell>
        </row>
        <row r="160">
          <cell r="A160" t="str">
            <v>KOR</v>
          </cell>
          <cell r="B160" t="str">
            <v>MODULE</v>
          </cell>
          <cell r="C160" t="str">
            <v>STN</v>
          </cell>
          <cell r="D160" t="str">
            <v>HC 20201NY-LY</v>
          </cell>
          <cell r="E160" t="str">
            <v>012131047</v>
          </cell>
          <cell r="F160">
            <v>500</v>
          </cell>
          <cell r="G160">
            <v>14590</v>
          </cell>
          <cell r="H160">
            <v>7295</v>
          </cell>
          <cell r="I160">
            <v>5676</v>
          </cell>
          <cell r="J160">
            <v>117</v>
          </cell>
          <cell r="K160">
            <v>684</v>
          </cell>
          <cell r="L160">
            <v>168</v>
          </cell>
          <cell r="M160">
            <v>6645</v>
          </cell>
          <cell r="N160">
            <v>11352</v>
          </cell>
          <cell r="O160">
            <v>234</v>
          </cell>
          <cell r="P160">
            <v>1368</v>
          </cell>
          <cell r="Q160">
            <v>336</v>
          </cell>
          <cell r="R160">
            <v>13290</v>
          </cell>
          <cell r="S160">
            <v>650</v>
          </cell>
          <cell r="T160">
            <v>8.9102124742974649</v>
          </cell>
          <cell r="U160">
            <v>138</v>
          </cell>
          <cell r="V160">
            <v>67</v>
          </cell>
          <cell r="W160">
            <v>222</v>
          </cell>
          <cell r="X160">
            <v>427</v>
          </cell>
          <cell r="Y160">
            <v>223</v>
          </cell>
          <cell r="Z160">
            <v>3.0568882796435917</v>
          </cell>
          <cell r="AA160">
            <v>782</v>
          </cell>
          <cell r="AB160">
            <v>7854</v>
          </cell>
          <cell r="AC160">
            <v>107.66278272789582</v>
          </cell>
          <cell r="AD160">
            <v>-559</v>
          </cell>
          <cell r="AE160">
            <v>-7.6627827278958183</v>
          </cell>
          <cell r="AF160">
            <v>5675966</v>
          </cell>
          <cell r="AG160">
            <v>117031</v>
          </cell>
          <cell r="AH160">
            <v>683701</v>
          </cell>
          <cell r="AI160">
            <v>167807</v>
          </cell>
        </row>
        <row r="161">
          <cell r="A161" t="str">
            <v>KOR</v>
          </cell>
          <cell r="B161" t="str">
            <v>MODULE</v>
          </cell>
          <cell r="C161" t="str">
            <v>STN</v>
          </cell>
          <cell r="D161" t="str">
            <v>HC 16202NYU-LY</v>
          </cell>
          <cell r="E161" t="str">
            <v>012131121</v>
          </cell>
          <cell r="F161">
            <v>300</v>
          </cell>
          <cell r="G161">
            <v>11360</v>
          </cell>
          <cell r="H161">
            <v>3408</v>
          </cell>
          <cell r="I161">
            <v>2303</v>
          </cell>
          <cell r="J161">
            <v>39</v>
          </cell>
          <cell r="K161">
            <v>258</v>
          </cell>
          <cell r="L161">
            <v>64</v>
          </cell>
          <cell r="M161">
            <v>2664</v>
          </cell>
          <cell r="N161">
            <v>7677</v>
          </cell>
          <cell r="O161">
            <v>130</v>
          </cell>
          <cell r="P161">
            <v>860</v>
          </cell>
          <cell r="Q161">
            <v>213</v>
          </cell>
          <cell r="R161">
            <v>8880</v>
          </cell>
          <cell r="S161">
            <v>744</v>
          </cell>
          <cell r="T161">
            <v>21.830985915492956</v>
          </cell>
          <cell r="U161">
            <v>65</v>
          </cell>
          <cell r="V161">
            <v>31</v>
          </cell>
          <cell r="W161">
            <v>103</v>
          </cell>
          <cell r="X161">
            <v>199</v>
          </cell>
          <cell r="Y161">
            <v>545</v>
          </cell>
          <cell r="Z161">
            <v>15.991784037558684</v>
          </cell>
          <cell r="AA161">
            <v>365</v>
          </cell>
          <cell r="AB161">
            <v>3228</v>
          </cell>
          <cell r="AC161">
            <v>94.718309859154928</v>
          </cell>
          <cell r="AD161">
            <v>180</v>
          </cell>
          <cell r="AE161">
            <v>5.28169014084507</v>
          </cell>
          <cell r="AF161">
            <v>2303140</v>
          </cell>
          <cell r="AG161">
            <v>38980</v>
          </cell>
          <cell r="AH161">
            <v>257665</v>
          </cell>
          <cell r="AI161">
            <v>64239</v>
          </cell>
        </row>
        <row r="162">
          <cell r="A162" t="str">
            <v>KOR</v>
          </cell>
          <cell r="B162" t="str">
            <v>MODULE</v>
          </cell>
          <cell r="C162" t="str">
            <v>STN</v>
          </cell>
          <cell r="D162" t="str">
            <v>HC 08201NY-S</v>
          </cell>
          <cell r="E162" t="str">
            <v>012131180</v>
          </cell>
          <cell r="F162">
            <v>500</v>
          </cell>
          <cell r="G162">
            <v>4800</v>
          </cell>
          <cell r="H162">
            <v>2400</v>
          </cell>
          <cell r="I162">
            <v>1117</v>
          </cell>
          <cell r="J162">
            <v>52</v>
          </cell>
          <cell r="K162">
            <v>253</v>
          </cell>
          <cell r="L162">
            <v>57</v>
          </cell>
          <cell r="M162">
            <v>1479</v>
          </cell>
          <cell r="N162">
            <v>2234</v>
          </cell>
          <cell r="O162">
            <v>104</v>
          </cell>
          <cell r="P162">
            <v>506</v>
          </cell>
          <cell r="Q162">
            <v>114</v>
          </cell>
          <cell r="R162">
            <v>2958</v>
          </cell>
          <cell r="S162">
            <v>921</v>
          </cell>
          <cell r="T162">
            <v>38.375</v>
          </cell>
          <cell r="U162">
            <v>46</v>
          </cell>
          <cell r="V162">
            <v>22</v>
          </cell>
          <cell r="W162">
            <v>73</v>
          </cell>
          <cell r="X162">
            <v>141</v>
          </cell>
          <cell r="Y162">
            <v>780</v>
          </cell>
          <cell r="Z162">
            <v>32.5</v>
          </cell>
          <cell r="AA162">
            <v>257</v>
          </cell>
          <cell r="AB162">
            <v>1877</v>
          </cell>
          <cell r="AC162">
            <v>78.208333333333329</v>
          </cell>
          <cell r="AD162">
            <v>523</v>
          </cell>
          <cell r="AE162">
            <v>21.791666666666668</v>
          </cell>
          <cell r="AF162">
            <v>15183585</v>
          </cell>
          <cell r="AG162">
            <v>710136</v>
          </cell>
          <cell r="AH162">
            <v>3444569</v>
          </cell>
          <cell r="AI162">
            <v>772741</v>
          </cell>
        </row>
        <row r="163">
          <cell r="A163" t="str">
            <v>KOR</v>
          </cell>
          <cell r="B163" t="str">
            <v>MODULE</v>
          </cell>
          <cell r="C163" t="str">
            <v>STN</v>
          </cell>
          <cell r="D163" t="str">
            <v>HG 12605NY-LY</v>
          </cell>
          <cell r="E163" t="str">
            <v>012131366</v>
          </cell>
          <cell r="F163">
            <v>300</v>
          </cell>
          <cell r="G163">
            <v>21210</v>
          </cell>
          <cell r="H163">
            <v>6363</v>
          </cell>
          <cell r="I163">
            <v>4406</v>
          </cell>
          <cell r="J163">
            <v>77</v>
          </cell>
          <cell r="K163">
            <v>476</v>
          </cell>
          <cell r="L163">
            <v>174</v>
          </cell>
          <cell r="M163">
            <v>5133</v>
          </cell>
          <cell r="N163">
            <v>14687</v>
          </cell>
          <cell r="O163">
            <v>257</v>
          </cell>
          <cell r="P163">
            <v>1587</v>
          </cell>
          <cell r="Q163">
            <v>580</v>
          </cell>
          <cell r="R163">
            <v>17111</v>
          </cell>
          <cell r="S163">
            <v>1230</v>
          </cell>
          <cell r="T163">
            <v>19.330504479019332</v>
          </cell>
          <cell r="U163">
            <v>121</v>
          </cell>
          <cell r="V163">
            <v>59</v>
          </cell>
          <cell r="W163">
            <v>193</v>
          </cell>
          <cell r="X163">
            <v>373</v>
          </cell>
          <cell r="Y163">
            <v>857</v>
          </cell>
          <cell r="Z163">
            <v>13.468489706113468</v>
          </cell>
          <cell r="AA163">
            <v>682</v>
          </cell>
          <cell r="AB163">
            <v>6188</v>
          </cell>
          <cell r="AC163">
            <v>97.249724972497248</v>
          </cell>
          <cell r="AD163">
            <v>175</v>
          </cell>
          <cell r="AE163">
            <v>2.7502750275027505</v>
          </cell>
          <cell r="AF163">
            <v>10194022</v>
          </cell>
          <cell r="AG163">
            <v>178600</v>
          </cell>
          <cell r="AH163">
            <v>1101317</v>
          </cell>
          <cell r="AI163">
            <v>402025</v>
          </cell>
        </row>
        <row r="164">
          <cell r="A164" t="str">
            <v>KOR</v>
          </cell>
          <cell r="B164" t="str">
            <v>MODULE</v>
          </cell>
          <cell r="C164" t="str">
            <v>STN</v>
          </cell>
          <cell r="D164" t="str">
            <v>HG 16503QY-EW</v>
          </cell>
          <cell r="E164" t="str">
            <v>012131645</v>
          </cell>
          <cell r="F164">
            <v>104</v>
          </cell>
          <cell r="G164">
            <v>54510</v>
          </cell>
          <cell r="H164">
            <v>5669</v>
          </cell>
          <cell r="I164">
            <v>5151</v>
          </cell>
          <cell r="J164">
            <v>253</v>
          </cell>
          <cell r="K164">
            <v>1114</v>
          </cell>
          <cell r="L164">
            <v>405</v>
          </cell>
          <cell r="M164">
            <v>6923</v>
          </cell>
          <cell r="N164">
            <v>49529</v>
          </cell>
          <cell r="O164">
            <v>2433</v>
          </cell>
          <cell r="P164">
            <v>10712</v>
          </cell>
          <cell r="Q164">
            <v>3894</v>
          </cell>
          <cell r="R164">
            <v>66568</v>
          </cell>
          <cell r="S164">
            <v>-1254</v>
          </cell>
          <cell r="T164">
            <v>-22.120303404480506</v>
          </cell>
          <cell r="U164">
            <v>108</v>
          </cell>
          <cell r="V164">
            <v>52</v>
          </cell>
          <cell r="W164">
            <v>172</v>
          </cell>
          <cell r="X164">
            <v>332</v>
          </cell>
          <cell r="Y164">
            <v>-1586</v>
          </cell>
          <cell r="Z164">
            <v>-27.976715470100551</v>
          </cell>
          <cell r="AA164">
            <v>608</v>
          </cell>
          <cell r="AB164">
            <v>7863</v>
          </cell>
          <cell r="AC164">
            <v>138.70171106015169</v>
          </cell>
          <cell r="AD164">
            <v>-2194</v>
          </cell>
          <cell r="AE164">
            <v>-38.701711060151702</v>
          </cell>
          <cell r="AF164">
            <v>5794585</v>
          </cell>
          <cell r="AG164">
            <v>284136</v>
          </cell>
          <cell r="AH164">
            <v>1253507</v>
          </cell>
          <cell r="AI164">
            <v>455766</v>
          </cell>
        </row>
        <row r="165">
          <cell r="A165" t="str">
            <v>KOR</v>
          </cell>
          <cell r="B165" t="str">
            <v>MODULE</v>
          </cell>
          <cell r="C165" t="str">
            <v>STN</v>
          </cell>
          <cell r="D165" t="str">
            <v>HG 19501NG-EWS-0</v>
          </cell>
          <cell r="E165" t="str">
            <v>012131697</v>
          </cell>
          <cell r="F165">
            <v>299</v>
          </cell>
          <cell r="G165">
            <v>26943</v>
          </cell>
          <cell r="H165">
            <v>8056</v>
          </cell>
          <cell r="I165">
            <v>7956</v>
          </cell>
          <cell r="J165">
            <v>287</v>
          </cell>
          <cell r="K165">
            <v>1241</v>
          </cell>
          <cell r="L165">
            <v>302</v>
          </cell>
          <cell r="M165">
            <v>9786</v>
          </cell>
          <cell r="N165">
            <v>26609</v>
          </cell>
          <cell r="O165">
            <v>960</v>
          </cell>
          <cell r="P165">
            <v>4151</v>
          </cell>
          <cell r="Q165">
            <v>1010</v>
          </cell>
          <cell r="R165">
            <v>32730</v>
          </cell>
          <cell r="S165">
            <v>-1730</v>
          </cell>
          <cell r="T165">
            <v>-21.4746772591857</v>
          </cell>
          <cell r="U165">
            <v>153</v>
          </cell>
          <cell r="V165">
            <v>74</v>
          </cell>
          <cell r="W165">
            <v>245</v>
          </cell>
          <cell r="X165">
            <v>472</v>
          </cell>
          <cell r="Y165">
            <v>-2202</v>
          </cell>
          <cell r="Z165">
            <v>-27.333664349553128</v>
          </cell>
          <cell r="AA165">
            <v>864</v>
          </cell>
          <cell r="AB165">
            <v>11122</v>
          </cell>
          <cell r="AC165">
            <v>138.05858987090366</v>
          </cell>
          <cell r="AD165">
            <v>-3066</v>
          </cell>
          <cell r="AE165">
            <v>-38.058589870903674</v>
          </cell>
          <cell r="AF165">
            <v>7982806</v>
          </cell>
          <cell r="AG165">
            <v>287834</v>
          </cell>
          <cell r="AH165">
            <v>1244625</v>
          </cell>
          <cell r="AI165">
            <v>303274</v>
          </cell>
        </row>
        <row r="166">
          <cell r="A166" t="str">
            <v>KOR</v>
          </cell>
          <cell r="B166" t="str">
            <v>MODULE</v>
          </cell>
          <cell r="C166" t="str">
            <v>STN</v>
          </cell>
          <cell r="D166" t="str">
            <v>HT 12549R-T</v>
          </cell>
          <cell r="E166" t="str">
            <v>012131730</v>
          </cell>
          <cell r="F166">
            <v>14436</v>
          </cell>
          <cell r="G166">
            <v>7200</v>
          </cell>
          <cell r="H166">
            <v>103939</v>
          </cell>
          <cell r="I166">
            <v>67272</v>
          </cell>
          <cell r="J166">
            <v>2559</v>
          </cell>
          <cell r="K166">
            <v>9978</v>
          </cell>
          <cell r="L166">
            <v>2364</v>
          </cell>
          <cell r="M166">
            <v>82173</v>
          </cell>
          <cell r="N166">
            <v>4660</v>
          </cell>
          <cell r="O166">
            <v>177</v>
          </cell>
          <cell r="P166">
            <v>691</v>
          </cell>
          <cell r="Q166">
            <v>164</v>
          </cell>
          <cell r="R166">
            <v>5692</v>
          </cell>
          <cell r="S166">
            <v>21766</v>
          </cell>
          <cell r="T166">
            <v>20.941128931392452</v>
          </cell>
          <cell r="U166">
            <v>1973</v>
          </cell>
          <cell r="V166">
            <v>959</v>
          </cell>
          <cell r="W166">
            <v>3156</v>
          </cell>
          <cell r="X166">
            <v>6088</v>
          </cell>
          <cell r="Y166">
            <v>15678</v>
          </cell>
          <cell r="Z166">
            <v>15.083847256563946</v>
          </cell>
          <cell r="AA166">
            <v>11141</v>
          </cell>
          <cell r="AB166">
            <v>99402</v>
          </cell>
          <cell r="AC166">
            <v>95.634939724261343</v>
          </cell>
          <cell r="AD166">
            <v>4537</v>
          </cell>
          <cell r="AE166">
            <v>4.3650602757386547</v>
          </cell>
          <cell r="AF166">
            <v>69900865</v>
          </cell>
          <cell r="AG166">
            <v>2658697</v>
          </cell>
          <cell r="AH166">
            <v>10367945</v>
          </cell>
          <cell r="AI166">
            <v>2456132</v>
          </cell>
        </row>
        <row r="167">
          <cell r="A167" t="str">
            <v>KOR</v>
          </cell>
          <cell r="B167" t="str">
            <v>MODULE</v>
          </cell>
          <cell r="C167" t="str">
            <v>STN</v>
          </cell>
          <cell r="D167" t="str">
            <v>HC 16234NY-LY</v>
          </cell>
          <cell r="E167" t="str">
            <v>012131733</v>
          </cell>
          <cell r="F167">
            <v>2000</v>
          </cell>
          <cell r="G167">
            <v>10829</v>
          </cell>
          <cell r="H167">
            <v>21658</v>
          </cell>
          <cell r="I167">
            <v>14237</v>
          </cell>
          <cell r="J167">
            <v>644</v>
          </cell>
          <cell r="K167">
            <v>2452</v>
          </cell>
          <cell r="L167">
            <v>596</v>
          </cell>
          <cell r="M167">
            <v>17929</v>
          </cell>
          <cell r="N167">
            <v>7119</v>
          </cell>
          <cell r="O167">
            <v>322</v>
          </cell>
          <cell r="P167">
            <v>1226</v>
          </cell>
          <cell r="Q167">
            <v>298</v>
          </cell>
          <cell r="R167">
            <v>8965</v>
          </cell>
          <cell r="S167">
            <v>3729</v>
          </cell>
          <cell r="T167">
            <v>17.217656293286545</v>
          </cell>
          <cell r="U167">
            <v>411</v>
          </cell>
          <cell r="V167">
            <v>200</v>
          </cell>
          <cell r="W167">
            <v>658</v>
          </cell>
          <cell r="X167">
            <v>1269</v>
          </cell>
          <cell r="Y167">
            <v>2460</v>
          </cell>
          <cell r="Z167">
            <v>11.358389509650015</v>
          </cell>
          <cell r="AA167">
            <v>2322</v>
          </cell>
          <cell r="AB167">
            <v>21520</v>
          </cell>
          <cell r="AC167">
            <v>99.36282205189768</v>
          </cell>
          <cell r="AD167">
            <v>138</v>
          </cell>
          <cell r="AE167">
            <v>0.63717794810231787</v>
          </cell>
          <cell r="AF167">
            <v>14235074</v>
          </cell>
          <cell r="AG167">
            <v>644190</v>
          </cell>
          <cell r="AH167">
            <v>2452012</v>
          </cell>
          <cell r="AI167">
            <v>595109</v>
          </cell>
        </row>
        <row r="168">
          <cell r="A168" t="str">
            <v>KOR</v>
          </cell>
          <cell r="B168" t="str">
            <v>MODULE</v>
          </cell>
          <cell r="C168" t="str">
            <v>STN</v>
          </cell>
          <cell r="D168" t="str">
            <v>HT 12556R-DY</v>
          </cell>
          <cell r="E168" t="str">
            <v>012131750</v>
          </cell>
          <cell r="F168">
            <v>280</v>
          </cell>
          <cell r="G168">
            <v>8079</v>
          </cell>
          <cell r="H168">
            <v>2262</v>
          </cell>
          <cell r="I168">
            <v>1153</v>
          </cell>
          <cell r="J168">
            <v>0</v>
          </cell>
          <cell r="K168">
            <v>74</v>
          </cell>
          <cell r="L168">
            <v>0</v>
          </cell>
          <cell r="M168">
            <v>1227</v>
          </cell>
          <cell r="N168">
            <v>4118</v>
          </cell>
          <cell r="O168">
            <v>0</v>
          </cell>
          <cell r="P168">
            <v>264</v>
          </cell>
          <cell r="Q168">
            <v>0</v>
          </cell>
          <cell r="R168">
            <v>4382</v>
          </cell>
          <cell r="S168">
            <v>1035</v>
          </cell>
          <cell r="T168">
            <v>45.755968169761275</v>
          </cell>
          <cell r="U168">
            <v>43</v>
          </cell>
          <cell r="V168">
            <v>21</v>
          </cell>
          <cell r="W168">
            <v>69</v>
          </cell>
          <cell r="X168">
            <v>133</v>
          </cell>
          <cell r="Y168">
            <v>902</v>
          </cell>
          <cell r="Z168">
            <v>39.876215738284706</v>
          </cell>
          <cell r="AA168">
            <v>242</v>
          </cell>
          <cell r="AB168">
            <v>1602</v>
          </cell>
          <cell r="AC168">
            <v>70.822281167108756</v>
          </cell>
          <cell r="AD168">
            <v>660</v>
          </cell>
          <cell r="AE168">
            <v>29.177718832891248</v>
          </cell>
          <cell r="AF168">
            <v>1152875</v>
          </cell>
          <cell r="AG168">
            <v>0</v>
          </cell>
          <cell r="AH168">
            <v>74200</v>
          </cell>
          <cell r="AI168">
            <v>0</v>
          </cell>
        </row>
        <row r="169">
          <cell r="A169" t="str">
            <v>KOR</v>
          </cell>
          <cell r="B169" t="str">
            <v>MODULE</v>
          </cell>
          <cell r="C169" t="str">
            <v>STN</v>
          </cell>
          <cell r="D169" t="str">
            <v>HG 24515VU-XO</v>
          </cell>
          <cell r="E169" t="str">
            <v>012131759</v>
          </cell>
          <cell r="F169">
            <v>273</v>
          </cell>
          <cell r="G169">
            <v>69502</v>
          </cell>
          <cell r="H169">
            <v>18974</v>
          </cell>
          <cell r="I169">
            <v>31099</v>
          </cell>
          <cell r="J169">
            <v>14</v>
          </cell>
          <cell r="K169">
            <v>534</v>
          </cell>
          <cell r="L169">
            <v>8</v>
          </cell>
          <cell r="M169">
            <v>31655</v>
          </cell>
          <cell r="N169">
            <v>113916</v>
          </cell>
          <cell r="O169">
            <v>51</v>
          </cell>
          <cell r="P169">
            <v>1956</v>
          </cell>
          <cell r="Q169">
            <v>29</v>
          </cell>
          <cell r="R169">
            <v>115952</v>
          </cell>
          <cell r="S169">
            <v>-12681</v>
          </cell>
          <cell r="T169">
            <v>-66.833561716032463</v>
          </cell>
          <cell r="U169">
            <v>360</v>
          </cell>
          <cell r="V169">
            <v>175</v>
          </cell>
          <cell r="W169">
            <v>576</v>
          </cell>
          <cell r="X169">
            <v>1111</v>
          </cell>
          <cell r="Y169">
            <v>-13792</v>
          </cell>
          <cell r="Z169">
            <v>-72.688942763782023</v>
          </cell>
          <cell r="AA169">
            <v>2034</v>
          </cell>
          <cell r="AB169">
            <v>34800</v>
          </cell>
          <cell r="AC169">
            <v>183.40887530304627</v>
          </cell>
          <cell r="AD169">
            <v>-15826</v>
          </cell>
          <cell r="AE169">
            <v>-83.408875303046273</v>
          </cell>
          <cell r="AF169">
            <v>18936852</v>
          </cell>
          <cell r="AG169">
            <v>8617</v>
          </cell>
          <cell r="AH169">
            <v>324880</v>
          </cell>
          <cell r="AI169">
            <v>5116</v>
          </cell>
        </row>
        <row r="170">
          <cell r="A170" t="str">
            <v>KOR</v>
          </cell>
          <cell r="B170" t="str">
            <v>MODULE</v>
          </cell>
          <cell r="C170" t="str">
            <v>STN</v>
          </cell>
          <cell r="D170" t="str">
            <v>HT 12561R-T</v>
          </cell>
          <cell r="E170" t="str">
            <v>012131770</v>
          </cell>
          <cell r="F170">
            <v>27019</v>
          </cell>
          <cell r="G170">
            <v>7790</v>
          </cell>
          <cell r="H170">
            <v>210478</v>
          </cell>
          <cell r="I170">
            <v>126283</v>
          </cell>
          <cell r="J170">
            <v>4090</v>
          </cell>
          <cell r="K170">
            <v>21258</v>
          </cell>
          <cell r="L170">
            <v>6529</v>
          </cell>
          <cell r="M170">
            <v>158160</v>
          </cell>
          <cell r="N170">
            <v>4674</v>
          </cell>
          <cell r="O170">
            <v>151</v>
          </cell>
          <cell r="P170">
            <v>787</v>
          </cell>
          <cell r="Q170">
            <v>242</v>
          </cell>
          <cell r="R170">
            <v>5854</v>
          </cell>
          <cell r="S170">
            <v>52318</v>
          </cell>
          <cell r="T170">
            <v>24.856754625186479</v>
          </cell>
          <cell r="U170">
            <v>3996</v>
          </cell>
          <cell r="V170">
            <v>1943</v>
          </cell>
          <cell r="W170">
            <v>6391</v>
          </cell>
          <cell r="X170">
            <v>12330</v>
          </cell>
          <cell r="Y170">
            <v>39988</v>
          </cell>
          <cell r="Z170">
            <v>18.998660192514183</v>
          </cell>
          <cell r="AA170">
            <v>22561</v>
          </cell>
          <cell r="AB170">
            <v>193051</v>
          </cell>
          <cell r="AC170">
            <v>91.720274803067298</v>
          </cell>
          <cell r="AD170">
            <v>17427</v>
          </cell>
          <cell r="AE170">
            <v>8.279725196932695</v>
          </cell>
          <cell r="AF170">
            <v>82252179</v>
          </cell>
          <cell r="AG170">
            <v>2664178</v>
          </cell>
          <cell r="AH170">
            <v>13845941</v>
          </cell>
          <cell r="AI170">
            <v>4252008</v>
          </cell>
        </row>
        <row r="171">
          <cell r="A171" t="str">
            <v>KOR</v>
          </cell>
          <cell r="B171" t="str">
            <v>MODULE</v>
          </cell>
          <cell r="C171" t="str">
            <v>STN</v>
          </cell>
          <cell r="D171" t="str">
            <v>HF 11509R-T</v>
          </cell>
          <cell r="E171" t="str">
            <v>012131800</v>
          </cell>
          <cell r="F171">
            <v>23952</v>
          </cell>
          <cell r="G171">
            <v>8159</v>
          </cell>
          <cell r="H171">
            <v>195429</v>
          </cell>
          <cell r="I171">
            <v>155660</v>
          </cell>
          <cell r="J171">
            <v>7185</v>
          </cell>
          <cell r="K171">
            <v>6659</v>
          </cell>
          <cell r="L171">
            <v>3162</v>
          </cell>
          <cell r="M171">
            <v>172666</v>
          </cell>
          <cell r="N171">
            <v>6499</v>
          </cell>
          <cell r="O171">
            <v>300</v>
          </cell>
          <cell r="P171">
            <v>278</v>
          </cell>
          <cell r="Q171">
            <v>132</v>
          </cell>
          <cell r="R171">
            <v>7209</v>
          </cell>
          <cell r="S171">
            <v>22763</v>
          </cell>
          <cell r="T171">
            <v>11.647708374908534</v>
          </cell>
          <cell r="U171">
            <v>3710</v>
          </cell>
          <cell r="V171">
            <v>1804</v>
          </cell>
          <cell r="W171">
            <v>5934</v>
          </cell>
          <cell r="X171">
            <v>11448</v>
          </cell>
          <cell r="Y171">
            <v>11315</v>
          </cell>
          <cell r="Z171">
            <v>5.7898264842986453</v>
          </cell>
          <cell r="AA171">
            <v>20948</v>
          </cell>
          <cell r="AB171">
            <v>205062</v>
          </cell>
          <cell r="AC171">
            <v>104.92915585711435</v>
          </cell>
          <cell r="AD171">
            <v>-9633</v>
          </cell>
          <cell r="AE171">
            <v>-4.929155857114349</v>
          </cell>
          <cell r="AF171">
            <v>6499</v>
          </cell>
          <cell r="AG171">
            <v>300</v>
          </cell>
          <cell r="AH171">
            <v>278</v>
          </cell>
          <cell r="AI171">
            <v>132</v>
          </cell>
        </row>
        <row r="172">
          <cell r="A172" t="str">
            <v>KOR</v>
          </cell>
          <cell r="B172" t="str">
            <v>MODULE</v>
          </cell>
          <cell r="C172" t="str">
            <v>STN</v>
          </cell>
          <cell r="D172" t="str">
            <v>HF 96522R-T</v>
          </cell>
          <cell r="E172" t="str">
            <v>012131801</v>
          </cell>
          <cell r="F172">
            <v>24960</v>
          </cell>
          <cell r="G172">
            <v>5434</v>
          </cell>
          <cell r="H172">
            <v>135633</v>
          </cell>
          <cell r="I172">
            <v>90851</v>
          </cell>
          <cell r="J172">
            <v>4717</v>
          </cell>
          <cell r="K172">
            <v>9085</v>
          </cell>
          <cell r="L172">
            <v>2571</v>
          </cell>
          <cell r="M172">
            <v>107224</v>
          </cell>
          <cell r="N172">
            <v>3640</v>
          </cell>
          <cell r="O172">
            <v>189</v>
          </cell>
          <cell r="P172">
            <v>364</v>
          </cell>
          <cell r="Q172">
            <v>103</v>
          </cell>
          <cell r="R172">
            <v>4296</v>
          </cell>
          <cell r="S172">
            <v>28409</v>
          </cell>
          <cell r="T172">
            <v>20.945492616103749</v>
          </cell>
          <cell r="U172">
            <v>2575</v>
          </cell>
          <cell r="V172">
            <v>1252</v>
          </cell>
          <cell r="W172">
            <v>4118</v>
          </cell>
          <cell r="X172">
            <v>7945</v>
          </cell>
          <cell r="Y172">
            <v>20464</v>
          </cell>
          <cell r="Z172">
            <v>15.087773624412936</v>
          </cell>
          <cell r="AA172">
            <v>14538</v>
          </cell>
          <cell r="AB172">
            <v>129707</v>
          </cell>
          <cell r="AC172">
            <v>95.630856797387068</v>
          </cell>
          <cell r="AD172">
            <v>5926</v>
          </cell>
          <cell r="AE172">
            <v>4.3691432026129338</v>
          </cell>
          <cell r="AF172">
            <v>3640</v>
          </cell>
          <cell r="AG172">
            <v>189</v>
          </cell>
          <cell r="AH172">
            <v>364</v>
          </cell>
          <cell r="AI172">
            <v>103</v>
          </cell>
        </row>
        <row r="173">
          <cell r="A173" t="str">
            <v>KOR</v>
          </cell>
          <cell r="B173" t="str">
            <v>MODULE</v>
          </cell>
          <cell r="C173" t="str">
            <v>STN</v>
          </cell>
          <cell r="D173" t="str">
            <v>HT 12557R-DY-01</v>
          </cell>
          <cell r="E173" t="str">
            <v>012131808</v>
          </cell>
          <cell r="F173">
            <v>9863</v>
          </cell>
          <cell r="G173">
            <v>8080</v>
          </cell>
          <cell r="H173">
            <v>79693</v>
          </cell>
          <cell r="I173">
            <v>17082</v>
          </cell>
          <cell r="J173">
            <v>1168</v>
          </cell>
          <cell r="K173">
            <v>6469</v>
          </cell>
          <cell r="L173">
            <v>1916</v>
          </cell>
          <cell r="M173">
            <v>26635</v>
          </cell>
          <cell r="N173">
            <v>1732</v>
          </cell>
          <cell r="O173">
            <v>118</v>
          </cell>
          <cell r="P173">
            <v>656</v>
          </cell>
          <cell r="Q173">
            <v>194</v>
          </cell>
          <cell r="R173">
            <v>2700</v>
          </cell>
          <cell r="S173">
            <v>53058</v>
          </cell>
          <cell r="T173">
            <v>66.577993048322938</v>
          </cell>
          <cell r="U173">
            <v>1513</v>
          </cell>
          <cell r="V173">
            <v>736</v>
          </cell>
          <cell r="W173">
            <v>2420</v>
          </cell>
          <cell r="X173">
            <v>4669</v>
          </cell>
          <cell r="Y173">
            <v>48389</v>
          </cell>
          <cell r="Z173">
            <v>60.719260160867329</v>
          </cell>
          <cell r="AA173">
            <v>8542</v>
          </cell>
          <cell r="AB173">
            <v>39846</v>
          </cell>
          <cell r="AC173">
            <v>49.999372592323041</v>
          </cell>
          <cell r="AD173">
            <v>39847</v>
          </cell>
          <cell r="AE173">
            <v>50.000627407676959</v>
          </cell>
          <cell r="AF173">
            <v>17082082</v>
          </cell>
          <cell r="AG173">
            <v>1167729</v>
          </cell>
          <cell r="AH173">
            <v>6469229</v>
          </cell>
          <cell r="AI173">
            <v>1916313</v>
          </cell>
        </row>
        <row r="174">
          <cell r="A174" t="str">
            <v>KOR</v>
          </cell>
          <cell r="B174" t="str">
            <v>MODULE</v>
          </cell>
          <cell r="C174" t="str">
            <v>STN</v>
          </cell>
          <cell r="D174" t="str">
            <v>HT 90501R-EB</v>
          </cell>
          <cell r="E174" t="str">
            <v>012131815</v>
          </cell>
          <cell r="F174">
            <v>21100</v>
          </cell>
          <cell r="G174">
            <v>6983.0805687203792</v>
          </cell>
          <cell r="H174">
            <v>147343</v>
          </cell>
          <cell r="I174">
            <v>104506</v>
          </cell>
          <cell r="J174">
            <v>291</v>
          </cell>
          <cell r="K174">
            <v>1248</v>
          </cell>
          <cell r="L174">
            <v>129</v>
          </cell>
          <cell r="M174">
            <v>106174</v>
          </cell>
          <cell r="N174">
            <v>4953</v>
          </cell>
          <cell r="O174">
            <v>14</v>
          </cell>
          <cell r="P174">
            <v>59</v>
          </cell>
          <cell r="Q174">
            <v>6</v>
          </cell>
          <cell r="R174">
            <v>5032</v>
          </cell>
          <cell r="S174">
            <v>41169</v>
          </cell>
          <cell r="T174">
            <v>27.940926952756495</v>
          </cell>
          <cell r="U174">
            <v>2797</v>
          </cell>
          <cell r="V174">
            <v>1360</v>
          </cell>
          <cell r="W174">
            <v>4474</v>
          </cell>
          <cell r="X174">
            <v>8631</v>
          </cell>
          <cell r="Y174">
            <v>32538</v>
          </cell>
          <cell r="Z174">
            <v>22.083166489076508</v>
          </cell>
          <cell r="AA174">
            <v>15794</v>
          </cell>
          <cell r="AB174">
            <v>130599</v>
          </cell>
          <cell r="AC174">
            <v>88.636039716851158</v>
          </cell>
          <cell r="AD174">
            <v>16744</v>
          </cell>
          <cell r="AE174">
            <v>11.363960283148842</v>
          </cell>
          <cell r="AF174">
            <v>1770000000</v>
          </cell>
          <cell r="AG174">
            <v>4926336</v>
          </cell>
          <cell r="AH174">
            <v>21140807</v>
          </cell>
          <cell r="AI174">
            <v>2179577</v>
          </cell>
        </row>
        <row r="175">
          <cell r="A175" t="str">
            <v>KOR</v>
          </cell>
          <cell r="B175" t="str">
            <v>MODULE</v>
          </cell>
          <cell r="C175" t="str">
            <v>STN</v>
          </cell>
          <cell r="D175" t="str">
            <v>HT 12575R-DYO</v>
          </cell>
          <cell r="E175" t="str">
            <v>012131817</v>
          </cell>
          <cell r="F175">
            <v>2179</v>
          </cell>
          <cell r="G175">
            <v>8052</v>
          </cell>
          <cell r="H175">
            <v>17545</v>
          </cell>
          <cell r="I175">
            <v>12811</v>
          </cell>
          <cell r="J175">
            <v>0</v>
          </cell>
          <cell r="K175">
            <v>0</v>
          </cell>
          <cell r="L175">
            <v>1</v>
          </cell>
          <cell r="M175">
            <v>12812</v>
          </cell>
          <cell r="N175">
            <v>5879</v>
          </cell>
          <cell r="O175">
            <v>0</v>
          </cell>
          <cell r="P175">
            <v>0</v>
          </cell>
          <cell r="Q175">
            <v>0</v>
          </cell>
          <cell r="R175">
            <v>5879</v>
          </cell>
          <cell r="S175">
            <v>4733</v>
          </cell>
          <cell r="T175">
            <v>26.976346537475067</v>
          </cell>
          <cell r="U175">
            <v>333</v>
          </cell>
          <cell r="V175">
            <v>162</v>
          </cell>
          <cell r="W175">
            <v>533</v>
          </cell>
          <cell r="X175">
            <v>1028</v>
          </cell>
          <cell r="Y175">
            <v>3705</v>
          </cell>
          <cell r="Z175">
            <v>21.117127386719865</v>
          </cell>
          <cell r="AA175">
            <v>1881</v>
          </cell>
          <cell r="AB175">
            <v>15721</v>
          </cell>
          <cell r="AC175">
            <v>89.603875748076376</v>
          </cell>
          <cell r="AD175">
            <v>1824</v>
          </cell>
          <cell r="AE175">
            <v>10.396124251923625</v>
          </cell>
          <cell r="AF175">
            <v>11304657</v>
          </cell>
          <cell r="AG175">
            <v>0</v>
          </cell>
          <cell r="AH175">
            <v>262</v>
          </cell>
          <cell r="AI175">
            <v>207</v>
          </cell>
        </row>
        <row r="176">
          <cell r="A176" t="str">
            <v>KOR</v>
          </cell>
          <cell r="B176" t="str">
            <v>MODULE</v>
          </cell>
          <cell r="C176" t="str">
            <v>STN</v>
          </cell>
          <cell r="D176" t="str">
            <v>HF 11509R-EBO</v>
          </cell>
          <cell r="E176" t="str">
            <v>012131819</v>
          </cell>
          <cell r="F176">
            <v>36248</v>
          </cell>
          <cell r="G176">
            <v>27750</v>
          </cell>
          <cell r="H176">
            <v>1005869</v>
          </cell>
          <cell r="I176">
            <v>677419</v>
          </cell>
          <cell r="J176">
            <v>12916</v>
          </cell>
          <cell r="K176">
            <v>100297</v>
          </cell>
          <cell r="L176">
            <v>6977</v>
          </cell>
          <cell r="M176">
            <v>797609</v>
          </cell>
          <cell r="N176">
            <v>18688</v>
          </cell>
          <cell r="O176">
            <v>356</v>
          </cell>
          <cell r="P176">
            <v>2767</v>
          </cell>
          <cell r="Q176">
            <v>192</v>
          </cell>
          <cell r="R176">
            <v>22003</v>
          </cell>
          <cell r="S176">
            <v>208260</v>
          </cell>
          <cell r="T176">
            <v>20.704485375332176</v>
          </cell>
          <cell r="U176">
            <v>19095</v>
          </cell>
          <cell r="V176">
            <v>9284</v>
          </cell>
          <cell r="W176">
            <v>30542</v>
          </cell>
          <cell r="X176">
            <v>58921</v>
          </cell>
          <cell r="Y176">
            <v>149339</v>
          </cell>
          <cell r="Z176">
            <v>14.846764340088022</v>
          </cell>
          <cell r="AA176">
            <v>107819</v>
          </cell>
          <cell r="AB176">
            <v>964349</v>
          </cell>
          <cell r="AC176">
            <v>95.872225906156757</v>
          </cell>
          <cell r="AD176">
            <v>41520</v>
          </cell>
          <cell r="AE176">
            <v>4.1277740938432341</v>
          </cell>
          <cell r="AF176">
            <v>553299798</v>
          </cell>
          <cell r="AG176">
            <v>10549750</v>
          </cell>
          <cell r="AH176">
            <v>81920416</v>
          </cell>
          <cell r="AI176">
            <v>5697874</v>
          </cell>
        </row>
        <row r="177">
          <cell r="A177" t="str">
            <v>KOR</v>
          </cell>
          <cell r="B177" t="str">
            <v>MODULE</v>
          </cell>
          <cell r="C177" t="str">
            <v>STN</v>
          </cell>
          <cell r="D177" t="str">
            <v>HF 11509R-EBO-01</v>
          </cell>
          <cell r="E177" t="str">
            <v>012131829</v>
          </cell>
          <cell r="F177">
            <v>16673</v>
          </cell>
          <cell r="G177">
            <v>27456</v>
          </cell>
          <cell r="H177">
            <v>457780</v>
          </cell>
          <cell r="I177">
            <v>280466</v>
          </cell>
          <cell r="J177">
            <v>0</v>
          </cell>
          <cell r="K177">
            <v>26200</v>
          </cell>
          <cell r="L177">
            <v>0</v>
          </cell>
          <cell r="M177">
            <v>306666</v>
          </cell>
          <cell r="N177">
            <v>16822</v>
          </cell>
          <cell r="O177">
            <v>0</v>
          </cell>
          <cell r="P177">
            <v>1571</v>
          </cell>
          <cell r="Q177">
            <v>0</v>
          </cell>
          <cell r="R177">
            <v>18393</v>
          </cell>
          <cell r="S177">
            <v>151114</v>
          </cell>
          <cell r="T177">
            <v>33.010179562235137</v>
          </cell>
          <cell r="U177">
            <v>8690</v>
          </cell>
          <cell r="V177">
            <v>4225</v>
          </cell>
          <cell r="W177">
            <v>13900</v>
          </cell>
          <cell r="X177">
            <v>26815</v>
          </cell>
          <cell r="Y177">
            <v>124299</v>
          </cell>
          <cell r="Z177">
            <v>27.152562366202105</v>
          </cell>
          <cell r="AA177">
            <v>49069</v>
          </cell>
          <cell r="AB177">
            <v>382550</v>
          </cell>
          <cell r="AC177">
            <v>83.566341910961597</v>
          </cell>
          <cell r="AD177">
            <v>75230</v>
          </cell>
          <cell r="AE177">
            <v>16.433658089038403</v>
          </cell>
          <cell r="AF177">
            <v>413592598</v>
          </cell>
          <cell r="AG177">
            <v>0</v>
          </cell>
          <cell r="AH177">
            <v>38635584</v>
          </cell>
          <cell r="AI177">
            <v>0</v>
          </cell>
        </row>
        <row r="178">
          <cell r="A178" t="str">
            <v>KOR</v>
          </cell>
          <cell r="B178" t="str">
            <v>MODULE</v>
          </cell>
          <cell r="C178" t="str">
            <v>STN</v>
          </cell>
          <cell r="D178" t="str">
            <v>HB 12612NG-S</v>
          </cell>
          <cell r="E178" t="str">
            <v>015131088</v>
          </cell>
          <cell r="F178">
            <v>700</v>
          </cell>
          <cell r="G178">
            <v>11020</v>
          </cell>
          <cell r="H178">
            <v>7714</v>
          </cell>
          <cell r="I178">
            <v>6567</v>
          </cell>
          <cell r="J178">
            <v>179</v>
          </cell>
          <cell r="K178">
            <v>663</v>
          </cell>
          <cell r="L178">
            <v>131</v>
          </cell>
          <cell r="M178">
            <v>7540</v>
          </cell>
          <cell r="N178">
            <v>9381</v>
          </cell>
          <cell r="O178">
            <v>256</v>
          </cell>
          <cell r="P178">
            <v>947</v>
          </cell>
          <cell r="Q178">
            <v>187</v>
          </cell>
          <cell r="R178">
            <v>10771</v>
          </cell>
          <cell r="S178">
            <v>174</v>
          </cell>
          <cell r="T178">
            <v>2.2556390977443606</v>
          </cell>
          <cell r="U178">
            <v>146</v>
          </cell>
          <cell r="V178">
            <v>71</v>
          </cell>
          <cell r="W178">
            <v>234</v>
          </cell>
          <cell r="X178">
            <v>451</v>
          </cell>
          <cell r="Y178">
            <v>-277</v>
          </cell>
          <cell r="Z178">
            <v>-3.5908737360642986</v>
          </cell>
          <cell r="AA178">
            <v>827</v>
          </cell>
          <cell r="AB178">
            <v>8818</v>
          </cell>
          <cell r="AC178">
            <v>114.31164117189525</v>
          </cell>
          <cell r="AD178">
            <v>-1104</v>
          </cell>
          <cell r="AE178">
            <v>-14.311641171895257</v>
          </cell>
          <cell r="AF178">
            <v>6566910</v>
          </cell>
          <cell r="AG178">
            <v>179304</v>
          </cell>
          <cell r="AH178">
            <v>663044</v>
          </cell>
          <cell r="AI178">
            <v>131128</v>
          </cell>
        </row>
        <row r="179">
          <cell r="A179" t="str">
            <v>KOR</v>
          </cell>
          <cell r="B179" t="str">
            <v>MODULE</v>
          </cell>
          <cell r="C179" t="str">
            <v>STN</v>
          </cell>
          <cell r="D179" t="str">
            <v xml:space="preserve">HB 16610VU-XF-01  </v>
          </cell>
          <cell r="E179" t="str">
            <v>015131160</v>
          </cell>
          <cell r="F179">
            <v>3534</v>
          </cell>
          <cell r="G179">
            <v>33500</v>
          </cell>
          <cell r="H179">
            <v>118389</v>
          </cell>
          <cell r="I179">
            <v>77391</v>
          </cell>
          <cell r="J179">
            <v>2425</v>
          </cell>
          <cell r="K179">
            <v>10176</v>
          </cell>
          <cell r="L179">
            <v>3980</v>
          </cell>
          <cell r="M179">
            <v>93972</v>
          </cell>
          <cell r="N179">
            <v>21899</v>
          </cell>
          <cell r="O179">
            <v>686</v>
          </cell>
          <cell r="P179">
            <v>2879</v>
          </cell>
          <cell r="Q179">
            <v>1126</v>
          </cell>
          <cell r="R179">
            <v>26590</v>
          </cell>
          <cell r="S179">
            <v>24417</v>
          </cell>
          <cell r="T179">
            <v>20.624382332818083</v>
          </cell>
          <cell r="U179">
            <v>2247</v>
          </cell>
          <cell r="V179">
            <v>1093</v>
          </cell>
          <cell r="W179">
            <v>3595</v>
          </cell>
          <cell r="X179">
            <v>6935</v>
          </cell>
          <cell r="Y179">
            <v>17482</v>
          </cell>
          <cell r="Z179">
            <v>14.766574597302116</v>
          </cell>
          <cell r="AA179">
            <v>12690</v>
          </cell>
          <cell r="AB179">
            <v>113597</v>
          </cell>
          <cell r="AC179">
            <v>95.952326651969358</v>
          </cell>
          <cell r="AD179">
            <v>4792</v>
          </cell>
          <cell r="AE179">
            <v>4.0476733480306448</v>
          </cell>
          <cell r="AF179">
            <v>75725126</v>
          </cell>
          <cell r="AG179">
            <v>2372747</v>
          </cell>
          <cell r="AH179">
            <v>9957121</v>
          </cell>
          <cell r="AI179">
            <v>3893820</v>
          </cell>
        </row>
        <row r="180">
          <cell r="A180" t="str">
            <v>KOR</v>
          </cell>
          <cell r="B180" t="str">
            <v>MODULE</v>
          </cell>
          <cell r="C180" t="str">
            <v>STN</v>
          </cell>
          <cell r="D180" t="str">
            <v xml:space="preserve">HP 11508R-TO-01  </v>
          </cell>
          <cell r="E180" t="str">
            <v>018132059</v>
          </cell>
          <cell r="F180">
            <v>7363</v>
          </cell>
          <cell r="G180">
            <v>5650</v>
          </cell>
          <cell r="H180">
            <v>41601</v>
          </cell>
          <cell r="I180">
            <v>28764</v>
          </cell>
          <cell r="J180">
            <v>0</v>
          </cell>
          <cell r="K180">
            <v>4100</v>
          </cell>
          <cell r="L180">
            <v>1</v>
          </cell>
          <cell r="M180">
            <v>32865</v>
          </cell>
          <cell r="N180">
            <v>3907</v>
          </cell>
          <cell r="O180">
            <v>0</v>
          </cell>
          <cell r="P180">
            <v>557</v>
          </cell>
          <cell r="Q180">
            <v>0</v>
          </cell>
          <cell r="R180">
            <v>4464</v>
          </cell>
          <cell r="S180">
            <v>8736</v>
          </cell>
          <cell r="T180">
            <v>20.999495204442201</v>
          </cell>
          <cell r="U180">
            <v>790</v>
          </cell>
          <cell r="V180">
            <v>384</v>
          </cell>
          <cell r="W180">
            <v>1263</v>
          </cell>
          <cell r="X180">
            <v>2437</v>
          </cell>
          <cell r="Y180">
            <v>6299</v>
          </cell>
          <cell r="Z180">
            <v>15.141462945602269</v>
          </cell>
          <cell r="AA180">
            <v>4459</v>
          </cell>
          <cell r="AB180">
            <v>39761</v>
          </cell>
          <cell r="AC180">
            <v>95.577029398331774</v>
          </cell>
          <cell r="AD180">
            <v>1840</v>
          </cell>
          <cell r="AE180">
            <v>4.4229706016682284</v>
          </cell>
          <cell r="AF180">
            <v>6750662</v>
          </cell>
          <cell r="AG180">
            <v>75</v>
          </cell>
          <cell r="AH180">
            <v>962126</v>
          </cell>
          <cell r="AI180">
            <v>185</v>
          </cell>
        </row>
        <row r="181">
          <cell r="A181" t="str">
            <v>KOR</v>
          </cell>
          <cell r="B181" t="str">
            <v>MODULE</v>
          </cell>
          <cell r="C181" t="str">
            <v>STN</v>
          </cell>
          <cell r="D181" t="str">
            <v xml:space="preserve">HP 12306R-DYO    </v>
          </cell>
          <cell r="E181" t="str">
            <v>018132067</v>
          </cell>
          <cell r="F181">
            <v>92000</v>
          </cell>
          <cell r="G181">
            <v>4655</v>
          </cell>
          <cell r="H181">
            <v>428296</v>
          </cell>
          <cell r="I181">
            <v>277276</v>
          </cell>
          <cell r="J181">
            <v>17448</v>
          </cell>
          <cell r="K181">
            <v>54967</v>
          </cell>
          <cell r="L181">
            <v>14284</v>
          </cell>
          <cell r="M181">
            <v>363975</v>
          </cell>
          <cell r="N181">
            <v>3014</v>
          </cell>
          <cell r="O181">
            <v>190</v>
          </cell>
          <cell r="P181">
            <v>597</v>
          </cell>
          <cell r="Q181">
            <v>155</v>
          </cell>
          <cell r="R181">
            <v>3956</v>
          </cell>
          <cell r="S181">
            <v>64321</v>
          </cell>
          <cell r="T181">
            <v>15.017884827315688</v>
          </cell>
          <cell r="U181">
            <v>8131</v>
          </cell>
          <cell r="V181">
            <v>3953</v>
          </cell>
          <cell r="W181">
            <v>13005</v>
          </cell>
          <cell r="X181">
            <v>25089</v>
          </cell>
          <cell r="Y181">
            <v>39232</v>
          </cell>
          <cell r="Z181">
            <v>9.1600201729644919</v>
          </cell>
          <cell r="AA181">
            <v>45909</v>
          </cell>
          <cell r="AB181">
            <v>434973</v>
          </cell>
          <cell r="AC181">
            <v>101.55896856379701</v>
          </cell>
          <cell r="AD181">
            <v>-6677</v>
          </cell>
          <cell r="AE181">
            <v>-1.5589685637970003</v>
          </cell>
          <cell r="AF181">
            <v>3067</v>
          </cell>
          <cell r="AG181">
            <v>193</v>
          </cell>
          <cell r="AH181">
            <v>608</v>
          </cell>
          <cell r="AI181">
            <v>158</v>
          </cell>
        </row>
        <row r="182">
          <cell r="A182" t="str">
            <v>KOR</v>
          </cell>
          <cell r="B182" t="str">
            <v>MODULE</v>
          </cell>
          <cell r="C182" t="str">
            <v>STN</v>
          </cell>
          <cell r="D182" t="str">
            <v>HP 12307R-DO</v>
          </cell>
          <cell r="E182" t="str">
            <v>018132077</v>
          </cell>
          <cell r="F182">
            <v>215975</v>
          </cell>
          <cell r="G182">
            <v>4660</v>
          </cell>
          <cell r="H182">
            <v>1006444</v>
          </cell>
          <cell r="I182">
            <v>523640</v>
          </cell>
          <cell r="J182">
            <v>40532</v>
          </cell>
          <cell r="K182">
            <v>201380</v>
          </cell>
          <cell r="L182">
            <v>14680</v>
          </cell>
          <cell r="M182">
            <v>780232</v>
          </cell>
          <cell r="N182">
            <v>2425</v>
          </cell>
          <cell r="O182">
            <v>188</v>
          </cell>
          <cell r="P182">
            <v>932</v>
          </cell>
          <cell r="Q182">
            <v>68</v>
          </cell>
          <cell r="R182">
            <v>3613</v>
          </cell>
          <cell r="S182">
            <v>226212</v>
          </cell>
          <cell r="T182">
            <v>22.476362321202174</v>
          </cell>
          <cell r="U182">
            <v>19106</v>
          </cell>
          <cell r="V182">
            <v>9289</v>
          </cell>
          <cell r="W182">
            <v>30559</v>
          </cell>
          <cell r="X182">
            <v>58954</v>
          </cell>
          <cell r="Y182">
            <v>167258</v>
          </cell>
          <cell r="Z182">
            <v>16.618709038952986</v>
          </cell>
          <cell r="AA182">
            <v>107880</v>
          </cell>
          <cell r="AB182">
            <v>947066</v>
          </cell>
          <cell r="AC182">
            <v>94.100218193958128</v>
          </cell>
          <cell r="AD182">
            <v>59378</v>
          </cell>
          <cell r="AE182">
            <v>5.8997818060418661</v>
          </cell>
          <cell r="AF182">
            <v>501849929</v>
          </cell>
          <cell r="AG182">
            <v>38844921</v>
          </cell>
          <cell r="AH182">
            <v>193000201</v>
          </cell>
          <cell r="AI182">
            <v>14069551</v>
          </cell>
        </row>
        <row r="183">
          <cell r="A183" t="str">
            <v>KOR</v>
          </cell>
          <cell r="B183" t="str">
            <v>MODULE</v>
          </cell>
          <cell r="C183" t="str">
            <v>STN</v>
          </cell>
          <cell r="D183" t="str">
            <v xml:space="preserve">HF 12553R-T-C0   </v>
          </cell>
          <cell r="E183" t="str">
            <v>032131009</v>
          </cell>
          <cell r="F183">
            <v>5980</v>
          </cell>
          <cell r="G183">
            <v>10750</v>
          </cell>
          <cell r="H183">
            <v>64285</v>
          </cell>
          <cell r="I183">
            <v>47168</v>
          </cell>
          <cell r="J183">
            <v>679</v>
          </cell>
          <cell r="K183">
            <v>3680</v>
          </cell>
          <cell r="L183">
            <v>1243</v>
          </cell>
          <cell r="M183">
            <v>52770</v>
          </cell>
          <cell r="N183">
            <v>7888</v>
          </cell>
          <cell r="O183">
            <v>114</v>
          </cell>
          <cell r="P183">
            <v>615</v>
          </cell>
          <cell r="Q183">
            <v>208</v>
          </cell>
          <cell r="R183">
            <v>8825</v>
          </cell>
          <cell r="S183">
            <v>11515</v>
          </cell>
          <cell r="T183">
            <v>17.912421249124989</v>
          </cell>
          <cell r="U183">
            <v>1220</v>
          </cell>
          <cell r="V183">
            <v>593</v>
          </cell>
          <cell r="W183">
            <v>1952</v>
          </cell>
          <cell r="X183">
            <v>3765</v>
          </cell>
          <cell r="Y183">
            <v>7750</v>
          </cell>
          <cell r="Z183">
            <v>12.055689507661196</v>
          </cell>
          <cell r="AA183">
            <v>6891</v>
          </cell>
          <cell r="AB183">
            <v>63426</v>
          </cell>
          <cell r="AC183">
            <v>98.663762930699221</v>
          </cell>
          <cell r="AD183">
            <v>859</v>
          </cell>
          <cell r="AE183">
            <v>1.3362370693007699</v>
          </cell>
          <cell r="AF183">
            <v>49087097</v>
          </cell>
          <cell r="AG183">
            <v>706881</v>
          </cell>
          <cell r="AH183">
            <v>3829911</v>
          </cell>
          <cell r="AI183">
            <v>1293132</v>
          </cell>
        </row>
        <row r="184">
          <cell r="A184" t="str">
            <v>KOR</v>
          </cell>
          <cell r="B184" t="str">
            <v>MODULE</v>
          </cell>
          <cell r="C184" t="str">
            <v>STN</v>
          </cell>
          <cell r="D184" t="str">
            <v>HT 24620F-EBO-C0</v>
          </cell>
          <cell r="E184" t="str">
            <v>032131011</v>
          </cell>
          <cell r="F184">
            <v>2526</v>
          </cell>
          <cell r="G184">
            <v>34450</v>
          </cell>
          <cell r="H184">
            <v>87021</v>
          </cell>
          <cell r="I184">
            <v>55664</v>
          </cell>
          <cell r="J184">
            <v>1698</v>
          </cell>
          <cell r="K184">
            <v>7249</v>
          </cell>
          <cell r="L184">
            <v>3106</v>
          </cell>
          <cell r="M184">
            <v>67717</v>
          </cell>
          <cell r="N184">
            <v>22036</v>
          </cell>
          <cell r="O184">
            <v>672</v>
          </cell>
          <cell r="P184">
            <v>2870</v>
          </cell>
          <cell r="Q184">
            <v>1230</v>
          </cell>
          <cell r="R184">
            <v>26808</v>
          </cell>
          <cell r="S184">
            <v>19304</v>
          </cell>
          <cell r="T184">
            <v>22.183151193390103</v>
          </cell>
          <cell r="U184">
            <v>1652</v>
          </cell>
          <cell r="V184">
            <v>803</v>
          </cell>
          <cell r="W184">
            <v>2642</v>
          </cell>
          <cell r="X184">
            <v>5097</v>
          </cell>
          <cell r="Y184">
            <v>14207</v>
          </cell>
          <cell r="Z184">
            <v>16.325944312292435</v>
          </cell>
          <cell r="AA184">
            <v>9328</v>
          </cell>
          <cell r="AB184">
            <v>82142</v>
          </cell>
          <cell r="AC184">
            <v>94.393307362590633</v>
          </cell>
          <cell r="AD184">
            <v>4879</v>
          </cell>
          <cell r="AE184">
            <v>5.6066926374093606</v>
          </cell>
          <cell r="AF184">
            <v>71662048</v>
          </cell>
          <cell r="AG184">
            <v>2186183</v>
          </cell>
          <cell r="AH184">
            <v>9332301</v>
          </cell>
          <cell r="AI184">
            <v>3999290</v>
          </cell>
        </row>
        <row r="185">
          <cell r="A185" t="str">
            <v>KOR</v>
          </cell>
          <cell r="B185" t="str">
            <v>MODULE</v>
          </cell>
          <cell r="C185" t="str">
            <v>STN</v>
          </cell>
          <cell r="D185" t="str">
            <v>HT 12560R-D-C0</v>
          </cell>
          <cell r="E185" t="str">
            <v>032131013</v>
          </cell>
          <cell r="F185">
            <v>152960</v>
          </cell>
          <cell r="G185">
            <v>6850</v>
          </cell>
          <cell r="H185">
            <v>1047776</v>
          </cell>
          <cell r="I185">
            <v>705258</v>
          </cell>
          <cell r="J185">
            <v>22690</v>
          </cell>
          <cell r="K185">
            <v>109521</v>
          </cell>
          <cell r="L185">
            <v>32696</v>
          </cell>
          <cell r="M185">
            <v>870165</v>
          </cell>
          <cell r="N185">
            <v>4611</v>
          </cell>
          <cell r="O185">
            <v>148</v>
          </cell>
          <cell r="P185">
            <v>716</v>
          </cell>
          <cell r="Q185">
            <v>214</v>
          </cell>
          <cell r="R185">
            <v>5689</v>
          </cell>
          <cell r="S185">
            <v>177611</v>
          </cell>
          <cell r="T185">
            <v>16.951237669120118</v>
          </cell>
          <cell r="U185">
            <v>19891</v>
          </cell>
          <cell r="V185">
            <v>9671</v>
          </cell>
          <cell r="W185">
            <v>31814</v>
          </cell>
          <cell r="X185">
            <v>61376</v>
          </cell>
          <cell r="Y185">
            <v>116235</v>
          </cell>
          <cell r="Z185">
            <v>11.093497083346058</v>
          </cell>
          <cell r="AA185">
            <v>112311</v>
          </cell>
          <cell r="AB185">
            <v>1043852</v>
          </cell>
          <cell r="AC185">
            <v>99.62549247167334</v>
          </cell>
          <cell r="AD185">
            <v>3924</v>
          </cell>
          <cell r="AE185">
            <v>0.37450752832666523</v>
          </cell>
          <cell r="AF185">
            <v>703541047</v>
          </cell>
          <cell r="AG185">
            <v>22634743</v>
          </cell>
          <cell r="AH185">
            <v>109254023</v>
          </cell>
          <cell r="AI185">
            <v>32617271</v>
          </cell>
        </row>
        <row r="186">
          <cell r="A186" t="str">
            <v>KOR</v>
          </cell>
          <cell r="E186" t="str">
            <v>EZ</v>
          </cell>
          <cell r="F186">
            <v>10</v>
          </cell>
          <cell r="G186">
            <v>139700</v>
          </cell>
          <cell r="H186">
            <v>1397</v>
          </cell>
          <cell r="I186">
            <v>0</v>
          </cell>
          <cell r="J186">
            <v>0</v>
          </cell>
          <cell r="K186">
            <v>0</v>
          </cell>
          <cell r="L186">
            <v>0</v>
          </cell>
          <cell r="M186">
            <v>0</v>
          </cell>
          <cell r="N186">
            <v>0</v>
          </cell>
          <cell r="O186">
            <v>0</v>
          </cell>
          <cell r="P186">
            <v>0</v>
          </cell>
          <cell r="Q186">
            <v>0</v>
          </cell>
          <cell r="R186">
            <v>0</v>
          </cell>
          <cell r="S186">
            <v>1397</v>
          </cell>
          <cell r="T186">
            <v>100</v>
          </cell>
          <cell r="U186">
            <v>27</v>
          </cell>
          <cell r="V186">
            <v>13</v>
          </cell>
          <cell r="W186">
            <v>42</v>
          </cell>
          <cell r="X186">
            <v>82</v>
          </cell>
          <cell r="Y186">
            <v>1315</v>
          </cell>
          <cell r="Z186">
            <v>94.130279169649242</v>
          </cell>
          <cell r="AA186">
            <v>150</v>
          </cell>
          <cell r="AB186">
            <v>232</v>
          </cell>
          <cell r="AC186">
            <v>16.607015032211883</v>
          </cell>
          <cell r="AD186">
            <v>1165</v>
          </cell>
          <cell r="AE186">
            <v>83.392984967788124</v>
          </cell>
          <cell r="AF186">
            <v>1</v>
          </cell>
        </row>
        <row r="187">
          <cell r="A187" t="str">
            <v>KOR</v>
          </cell>
          <cell r="D187" t="str">
            <v>LCD SPARE PART</v>
          </cell>
          <cell r="E187" t="str">
            <v>LCD-S/P</v>
          </cell>
          <cell r="F187">
            <v>0</v>
          </cell>
          <cell r="H187">
            <v>50784</v>
          </cell>
          <cell r="I187">
            <v>0</v>
          </cell>
          <cell r="J187">
            <v>0</v>
          </cell>
          <cell r="K187">
            <v>0</v>
          </cell>
          <cell r="L187">
            <v>0</v>
          </cell>
          <cell r="M187">
            <v>0</v>
          </cell>
          <cell r="R187">
            <v>0</v>
          </cell>
          <cell r="S187">
            <v>50784</v>
          </cell>
          <cell r="T187">
            <v>100</v>
          </cell>
          <cell r="U187">
            <v>964</v>
          </cell>
          <cell r="V187">
            <v>469</v>
          </cell>
          <cell r="W187">
            <v>1542</v>
          </cell>
          <cell r="X187">
            <v>2975</v>
          </cell>
          <cell r="Y187">
            <v>47809</v>
          </cell>
          <cell r="Z187">
            <v>94.141855702583484</v>
          </cell>
          <cell r="AA187">
            <v>5444</v>
          </cell>
          <cell r="AB187">
            <v>8419</v>
          </cell>
          <cell r="AC187">
            <v>16.578056080655323</v>
          </cell>
          <cell r="AD187">
            <v>42365</v>
          </cell>
          <cell r="AE187">
            <v>83.42194391934467</v>
          </cell>
          <cell r="AF187">
            <v>1</v>
          </cell>
        </row>
        <row r="188">
          <cell r="A188" t="str">
            <v>KOR</v>
          </cell>
          <cell r="E188" t="str">
            <v>TOOLING CHA</v>
          </cell>
          <cell r="F188">
            <v>0</v>
          </cell>
          <cell r="H188">
            <v>49220</v>
          </cell>
          <cell r="I188">
            <v>0</v>
          </cell>
          <cell r="J188">
            <v>0</v>
          </cell>
          <cell r="K188">
            <v>0</v>
          </cell>
          <cell r="L188">
            <v>0</v>
          </cell>
          <cell r="M188">
            <v>0</v>
          </cell>
          <cell r="R188">
            <v>0</v>
          </cell>
          <cell r="S188">
            <v>49220</v>
          </cell>
          <cell r="T188">
            <v>100</v>
          </cell>
          <cell r="U188">
            <v>934</v>
          </cell>
          <cell r="V188">
            <v>454</v>
          </cell>
          <cell r="W188">
            <v>1494</v>
          </cell>
          <cell r="X188">
            <v>2882</v>
          </cell>
          <cell r="Y188">
            <v>46338</v>
          </cell>
          <cell r="Z188">
            <v>94.144656643640801</v>
          </cell>
          <cell r="AA188">
            <v>5276</v>
          </cell>
          <cell r="AB188">
            <v>8158</v>
          </cell>
          <cell r="AC188">
            <v>16.574563185696871</v>
          </cell>
          <cell r="AD188">
            <v>41062</v>
          </cell>
          <cell r="AE188">
            <v>83.42543681430314</v>
          </cell>
          <cell r="AF188">
            <v>1</v>
          </cell>
        </row>
      </sheetData>
      <sheetData sheetId="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정과목"/>
      <sheetName val="시산표"/>
    </sheetNames>
    <sheetDataSet>
      <sheetData sheetId="0" refreshError="1"/>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SDD Revised"/>
      <sheetName val="KIS"/>
      <sheetName val="Capital"/>
      <sheetName val="Industry"/>
    </sheetNames>
    <sheetDataSet>
      <sheetData sheetId="0" refreshError="1"/>
      <sheetData sheetId="1" refreshError="1"/>
      <sheetData sheetId="2" refreshError="1"/>
      <sheetData sheetId="3" refreshError="1">
        <row r="6">
          <cell r="A6" t="str">
            <v>1.</v>
          </cell>
          <cell r="B6" t="str">
            <v>Fiscal year  :</v>
          </cell>
          <cell r="D6">
            <v>6452</v>
          </cell>
          <cell r="E6">
            <v>1986</v>
          </cell>
          <cell r="F6">
            <v>1987</v>
          </cell>
          <cell r="G6">
            <v>1988</v>
          </cell>
          <cell r="H6">
            <v>1989</v>
          </cell>
          <cell r="I6">
            <v>1990</v>
          </cell>
          <cell r="J6">
            <v>1991</v>
          </cell>
          <cell r="K6">
            <v>1992</v>
          </cell>
          <cell r="L6">
            <v>1993</v>
          </cell>
          <cell r="M6">
            <v>1994</v>
          </cell>
          <cell r="N6">
            <v>1995</v>
          </cell>
          <cell r="O6">
            <v>1996</v>
          </cell>
          <cell r="P6">
            <v>1997</v>
          </cell>
          <cell r="Q6">
            <v>1998</v>
          </cell>
          <cell r="R6">
            <v>1999</v>
          </cell>
        </row>
        <row r="7">
          <cell r="E7">
            <v>34699</v>
          </cell>
          <cell r="F7">
            <v>34699</v>
          </cell>
          <cell r="G7">
            <v>34699</v>
          </cell>
          <cell r="H7">
            <v>34699</v>
          </cell>
          <cell r="I7">
            <v>34699</v>
          </cell>
          <cell r="J7">
            <v>34699</v>
          </cell>
          <cell r="K7">
            <v>34699</v>
          </cell>
          <cell r="L7">
            <v>34699</v>
          </cell>
          <cell r="M7">
            <v>34699</v>
          </cell>
          <cell r="N7">
            <v>34699</v>
          </cell>
          <cell r="O7">
            <v>34699</v>
          </cell>
          <cell r="P7">
            <v>34699</v>
          </cell>
          <cell r="Q7">
            <v>34699</v>
          </cell>
          <cell r="R7">
            <v>34699</v>
          </cell>
        </row>
        <row r="9">
          <cell r="A9" t="str">
            <v>2.</v>
          </cell>
          <cell r="B9" t="str">
            <v># of Shrs outstanding</v>
          </cell>
          <cell r="D9" t="str">
            <v>Total</v>
          </cell>
          <cell r="E9">
            <v>0</v>
          </cell>
          <cell r="F9">
            <v>0</v>
          </cell>
          <cell r="G9">
            <v>0</v>
          </cell>
          <cell r="H9">
            <v>0</v>
          </cell>
          <cell r="I9">
            <v>0</v>
          </cell>
          <cell r="J9">
            <v>11.4114</v>
          </cell>
          <cell r="K9">
            <v>12.6114</v>
          </cell>
          <cell r="L9">
            <v>12.6114</v>
          </cell>
          <cell r="M9">
            <v>14.4114</v>
          </cell>
          <cell r="N9">
            <v>23.748036999999997</v>
          </cell>
          <cell r="O9">
            <v>28.696854999999996</v>
          </cell>
          <cell r="P9">
            <v>28.696854999999996</v>
          </cell>
          <cell r="Q9">
            <v>28.696854999999996</v>
          </cell>
          <cell r="R9">
            <v>28.696854999999996</v>
          </cell>
        </row>
        <row r="10">
          <cell r="B10" t="str">
            <v>at FY-end ( M shrs ) :</v>
          </cell>
          <cell r="D10" t="str">
            <v>Comm</v>
          </cell>
          <cell r="E10">
            <v>0</v>
          </cell>
          <cell r="F10">
            <v>0</v>
          </cell>
          <cell r="G10">
            <v>0</v>
          </cell>
          <cell r="H10">
            <v>0</v>
          </cell>
          <cell r="I10">
            <v>0</v>
          </cell>
          <cell r="J10">
            <v>10.080400000000001</v>
          </cell>
          <cell r="K10">
            <v>11.2804</v>
          </cell>
          <cell r="L10">
            <v>11.2804</v>
          </cell>
          <cell r="M10">
            <v>13.080400000000001</v>
          </cell>
          <cell r="N10">
            <v>22.286518999999998</v>
          </cell>
          <cell r="O10">
            <v>27.095177999999997</v>
          </cell>
          <cell r="P10">
            <v>27.095177999999997</v>
          </cell>
          <cell r="Q10">
            <v>27.095177999999997</v>
          </cell>
          <cell r="R10">
            <v>27.095177999999997</v>
          </cell>
        </row>
        <row r="11">
          <cell r="D11" t="str">
            <v>Pref</v>
          </cell>
          <cell r="E11">
            <v>0</v>
          </cell>
          <cell r="F11">
            <v>0</v>
          </cell>
          <cell r="G11">
            <v>0</v>
          </cell>
          <cell r="H11">
            <v>0</v>
          </cell>
          <cell r="I11">
            <v>0</v>
          </cell>
          <cell r="J11">
            <v>1.331</v>
          </cell>
          <cell r="K11">
            <v>1.331</v>
          </cell>
          <cell r="L11">
            <v>1.331</v>
          </cell>
          <cell r="M11">
            <v>1.331</v>
          </cell>
          <cell r="N11">
            <v>1.4615179999999999</v>
          </cell>
          <cell r="O11">
            <v>1.6016769999999998</v>
          </cell>
          <cell r="P11">
            <v>1.6016769999999998</v>
          </cell>
          <cell r="Q11">
            <v>1.6016769999999998</v>
          </cell>
          <cell r="R11">
            <v>1.6016769999999998</v>
          </cell>
        </row>
        <row r="36">
          <cell r="A36" t="str">
            <v>11.</v>
          </cell>
          <cell r="B36" t="str">
            <v>Wtd avg # of shrs</v>
          </cell>
          <cell r="D36" t="str">
            <v>Total</v>
          </cell>
          <cell r="E36">
            <v>0</v>
          </cell>
          <cell r="F36">
            <v>0</v>
          </cell>
          <cell r="G36">
            <v>0</v>
          </cell>
          <cell r="H36">
            <v>0</v>
          </cell>
          <cell r="I36">
            <v>0</v>
          </cell>
          <cell r="J36">
            <v>0</v>
          </cell>
          <cell r="K36">
            <v>12.190509766945382</v>
          </cell>
          <cell r="L36">
            <v>12.6114</v>
          </cell>
          <cell r="M36">
            <v>13.39584422700587</v>
          </cell>
          <cell r="N36">
            <v>21.612782206772359</v>
          </cell>
          <cell r="O36">
            <v>28.183322475747634</v>
          </cell>
          <cell r="P36">
            <v>28.696854999999996</v>
          </cell>
          <cell r="Q36" t="e">
            <v>#VALUE!</v>
          </cell>
          <cell r="R36">
            <v>28.696854999999996</v>
          </cell>
        </row>
        <row r="37">
          <cell r="B37" t="str">
            <v>for FY  ( M shrs ) :</v>
          </cell>
          <cell r="D37" t="str">
            <v>Comm</v>
          </cell>
          <cell r="E37">
            <v>0</v>
          </cell>
          <cell r="F37">
            <v>0</v>
          </cell>
          <cell r="G37">
            <v>0</v>
          </cell>
          <cell r="H37">
            <v>0</v>
          </cell>
          <cell r="I37">
            <v>0</v>
          </cell>
          <cell r="J37">
            <v>0</v>
          </cell>
          <cell r="K37">
            <v>10.859509766945383</v>
          </cell>
          <cell r="L37">
            <v>11.2804</v>
          </cell>
          <cell r="M37">
            <v>12.064844227005871</v>
          </cell>
          <cell r="N37">
            <v>20.151675225950441</v>
          </cell>
          <cell r="O37">
            <v>26.581714368898318</v>
          </cell>
          <cell r="P37">
            <v>27.095177999999997</v>
          </cell>
          <cell r="Q37" t="e">
            <v>#VALUE!</v>
          </cell>
          <cell r="R37">
            <v>27.095177999999997</v>
          </cell>
        </row>
        <row r="38">
          <cell r="D38" t="str">
            <v>Pref</v>
          </cell>
          <cell r="E38">
            <v>0</v>
          </cell>
          <cell r="F38">
            <v>0</v>
          </cell>
          <cell r="G38">
            <v>0</v>
          </cell>
          <cell r="H38">
            <v>0</v>
          </cell>
          <cell r="I38">
            <v>0</v>
          </cell>
          <cell r="J38">
            <v>0</v>
          </cell>
          <cell r="K38">
            <v>1.331</v>
          </cell>
          <cell r="L38">
            <v>1.331</v>
          </cell>
          <cell r="M38">
            <v>1.331</v>
          </cell>
          <cell r="N38">
            <v>1.4611069808219177</v>
          </cell>
          <cell r="O38">
            <v>1.6016081068493149</v>
          </cell>
          <cell r="P38">
            <v>1.6016769999999998</v>
          </cell>
          <cell r="Q38">
            <v>1.6016769999999998</v>
          </cell>
          <cell r="R38">
            <v>1.6016769999999998</v>
          </cell>
        </row>
        <row r="40">
          <cell r="A40" t="str">
            <v>12.</v>
          </cell>
          <cell r="B40" t="str">
            <v>Adj wtd avg # of shrs</v>
          </cell>
          <cell r="D40" t="str">
            <v>Total</v>
          </cell>
          <cell r="E40" t="e">
            <v>#DIV/0!</v>
          </cell>
          <cell r="F40" t="e">
            <v>#DIV/0!</v>
          </cell>
          <cell r="G40" t="e">
            <v>#DIV/0!</v>
          </cell>
          <cell r="H40" t="e">
            <v>#DIV/0!</v>
          </cell>
          <cell r="I40" t="e">
            <v>#DIV/0!</v>
          </cell>
          <cell r="J40" t="e">
            <v>#VALUE!</v>
          </cell>
          <cell r="K40" t="e">
            <v>#VALUE!</v>
          </cell>
          <cell r="L40" t="e">
            <v>#VALUE!</v>
          </cell>
          <cell r="M40" t="e">
            <v>#VALUE!</v>
          </cell>
          <cell r="N40" t="e">
            <v>#VALUE!</v>
          </cell>
          <cell r="O40" t="e">
            <v>#VALUE!</v>
          </cell>
          <cell r="P40" t="e">
            <v>#VALUE!</v>
          </cell>
          <cell r="Q40" t="e">
            <v>#VALUE!</v>
          </cell>
          <cell r="R40">
            <v>28.696854999999996</v>
          </cell>
        </row>
        <row r="41">
          <cell r="B41" t="str">
            <v>for FY  ( M shrs ) :</v>
          </cell>
          <cell r="D41" t="str">
            <v>Comm</v>
          </cell>
          <cell r="E41" t="e">
            <v>#DIV/0!</v>
          </cell>
          <cell r="F41" t="e">
            <v>#DIV/0!</v>
          </cell>
          <cell r="G41" t="e">
            <v>#DIV/0!</v>
          </cell>
          <cell r="H41" t="e">
            <v>#DIV/0!</v>
          </cell>
          <cell r="I41" t="e">
            <v>#DIV/0!</v>
          </cell>
          <cell r="J41" t="e">
            <v>#VALUE!</v>
          </cell>
          <cell r="K41" t="e">
            <v>#VALUE!</v>
          </cell>
          <cell r="L41" t="e">
            <v>#VALUE!</v>
          </cell>
          <cell r="M41" t="e">
            <v>#VALUE!</v>
          </cell>
          <cell r="N41" t="e">
            <v>#VALUE!</v>
          </cell>
          <cell r="O41" t="e">
            <v>#VALUE!</v>
          </cell>
          <cell r="P41" t="e">
            <v>#VALUE!</v>
          </cell>
          <cell r="Q41" t="e">
            <v>#VALUE!</v>
          </cell>
          <cell r="R41">
            <v>27.095177999999997</v>
          </cell>
        </row>
        <row r="42">
          <cell r="D42" t="str">
            <v>Pref</v>
          </cell>
          <cell r="E42" t="e">
            <v>#DIV/0!</v>
          </cell>
          <cell r="F42" t="e">
            <v>#DIV/0!</v>
          </cell>
          <cell r="G42" t="e">
            <v>#DIV/0!</v>
          </cell>
          <cell r="H42" t="e">
            <v>#DIV/0!</v>
          </cell>
          <cell r="I42" t="e">
            <v>#DIV/0!</v>
          </cell>
          <cell r="J42">
            <v>0</v>
          </cell>
          <cell r="K42">
            <v>1.600661559958892</v>
          </cell>
          <cell r="L42">
            <v>1.600661559958892</v>
          </cell>
          <cell r="M42">
            <v>1.600661559958892</v>
          </cell>
          <cell r="N42">
            <v>1.601028619927845</v>
          </cell>
          <cell r="O42">
            <v>1.6016081068493149</v>
          </cell>
          <cell r="P42">
            <v>1.6016769999999998</v>
          </cell>
          <cell r="Q42">
            <v>1.6016769999999998</v>
          </cell>
          <cell r="R42">
            <v>1.6016769999999998</v>
          </cell>
        </row>
        <row r="48">
          <cell r="A48" t="str">
            <v>14.</v>
          </cell>
          <cell r="B48" t="str">
            <v># of shrs issuable</v>
          </cell>
          <cell r="D48" t="str">
            <v>Total</v>
          </cell>
          <cell r="E48">
            <v>0</v>
          </cell>
          <cell r="F48">
            <v>0</v>
          </cell>
          <cell r="G48">
            <v>0</v>
          </cell>
          <cell r="H48">
            <v>0</v>
          </cell>
          <cell r="I48">
            <v>0</v>
          </cell>
          <cell r="J48">
            <v>0</v>
          </cell>
          <cell r="K48">
            <v>0</v>
          </cell>
          <cell r="L48">
            <v>0</v>
          </cell>
          <cell r="M48">
            <v>0</v>
          </cell>
          <cell r="N48">
            <v>0</v>
          </cell>
          <cell r="O48">
            <v>0</v>
          </cell>
          <cell r="P48">
            <v>0</v>
          </cell>
          <cell r="Q48">
            <v>0</v>
          </cell>
          <cell r="R48">
            <v>0</v>
          </cell>
        </row>
        <row r="49">
          <cell r="B49" t="str">
            <v>( M shrs ) :</v>
          </cell>
          <cell r="D49" t="str">
            <v>Comm</v>
          </cell>
          <cell r="E49">
            <v>0</v>
          </cell>
          <cell r="F49">
            <v>0</v>
          </cell>
          <cell r="G49">
            <v>0</v>
          </cell>
          <cell r="H49">
            <v>0</v>
          </cell>
          <cell r="I49">
            <v>0</v>
          </cell>
          <cell r="J49">
            <v>0</v>
          </cell>
          <cell r="K49">
            <v>0</v>
          </cell>
          <cell r="L49">
            <v>0</v>
          </cell>
          <cell r="M49">
            <v>0</v>
          </cell>
          <cell r="N49">
            <v>0</v>
          </cell>
          <cell r="O49">
            <v>0</v>
          </cell>
          <cell r="P49">
            <v>0</v>
          </cell>
          <cell r="Q49">
            <v>0</v>
          </cell>
          <cell r="R49">
            <v>0</v>
          </cell>
        </row>
        <row r="50">
          <cell r="D50" t="str">
            <v>Pref</v>
          </cell>
          <cell r="E50">
            <v>0</v>
          </cell>
          <cell r="F50">
            <v>0</v>
          </cell>
          <cell r="G50">
            <v>0</v>
          </cell>
          <cell r="H50">
            <v>0</v>
          </cell>
          <cell r="I50">
            <v>0</v>
          </cell>
          <cell r="J50">
            <v>0</v>
          </cell>
          <cell r="K50">
            <v>0</v>
          </cell>
          <cell r="L50">
            <v>0</v>
          </cell>
          <cell r="M50">
            <v>0</v>
          </cell>
          <cell r="N50">
            <v>0</v>
          </cell>
          <cell r="O50">
            <v>0</v>
          </cell>
          <cell r="P50">
            <v>0</v>
          </cell>
          <cell r="Q50">
            <v>0</v>
          </cell>
          <cell r="R50">
            <v>0</v>
          </cell>
        </row>
        <row r="52">
          <cell r="A52" t="str">
            <v>15.</v>
          </cell>
          <cell r="B52" t="str">
            <v>Additative expenses</v>
          </cell>
          <cell r="D52" t="str">
            <v>Total</v>
          </cell>
          <cell r="E52">
            <v>0</v>
          </cell>
          <cell r="F52">
            <v>0</v>
          </cell>
          <cell r="G52">
            <v>0</v>
          </cell>
          <cell r="H52">
            <v>0</v>
          </cell>
          <cell r="I52">
            <v>0</v>
          </cell>
          <cell r="J52">
            <v>0</v>
          </cell>
          <cell r="K52">
            <v>0</v>
          </cell>
          <cell r="L52">
            <v>0</v>
          </cell>
          <cell r="M52">
            <v>0</v>
          </cell>
          <cell r="N52">
            <v>0</v>
          </cell>
          <cell r="O52">
            <v>0</v>
          </cell>
          <cell r="P52">
            <v>0</v>
          </cell>
          <cell r="Q52">
            <v>0</v>
          </cell>
          <cell r="R52">
            <v>0</v>
          </cell>
        </row>
        <row r="53">
          <cell r="B53" t="str">
            <v xml:space="preserve"> ( Wm )</v>
          </cell>
          <cell r="D53" t="str">
            <v>Comm</v>
          </cell>
          <cell r="E53">
            <v>0</v>
          </cell>
          <cell r="F53">
            <v>0</v>
          </cell>
          <cell r="G53">
            <v>0</v>
          </cell>
          <cell r="H53">
            <v>0</v>
          </cell>
          <cell r="I53">
            <v>0</v>
          </cell>
          <cell r="J53">
            <v>0</v>
          </cell>
          <cell r="K53">
            <v>0</v>
          </cell>
          <cell r="L53">
            <v>0</v>
          </cell>
          <cell r="M53">
            <v>0</v>
          </cell>
          <cell r="N53">
            <v>0</v>
          </cell>
          <cell r="O53">
            <v>0</v>
          </cell>
          <cell r="P53">
            <v>0</v>
          </cell>
          <cell r="Q53">
            <v>0</v>
          </cell>
          <cell r="R53">
            <v>0</v>
          </cell>
        </row>
        <row r="54">
          <cell r="D54" t="str">
            <v>Pref</v>
          </cell>
          <cell r="E54">
            <v>0</v>
          </cell>
          <cell r="F54">
            <v>0</v>
          </cell>
          <cell r="G54">
            <v>0</v>
          </cell>
          <cell r="H54">
            <v>0</v>
          </cell>
          <cell r="I54">
            <v>0</v>
          </cell>
          <cell r="J54">
            <v>0</v>
          </cell>
          <cell r="K54">
            <v>0</v>
          </cell>
          <cell r="L54">
            <v>0</v>
          </cell>
          <cell r="M54">
            <v>0</v>
          </cell>
          <cell r="N54">
            <v>0</v>
          </cell>
          <cell r="O54">
            <v>0</v>
          </cell>
          <cell r="P54">
            <v>0</v>
          </cell>
          <cell r="Q54">
            <v>0</v>
          </cell>
          <cell r="R54">
            <v>0</v>
          </cell>
        </row>
        <row r="56">
          <cell r="A56" t="str">
            <v>16.</v>
          </cell>
          <cell r="B56" t="str">
            <v>Adj wtd avg # of shrs fully</v>
          </cell>
          <cell r="D56" t="str">
            <v>Total</v>
          </cell>
          <cell r="E56" t="e">
            <v>#DIV/0!</v>
          </cell>
          <cell r="F56" t="e">
            <v>#DIV/0!</v>
          </cell>
          <cell r="G56" t="e">
            <v>#DIV/0!</v>
          </cell>
          <cell r="H56" t="e">
            <v>#DIV/0!</v>
          </cell>
          <cell r="I56" t="e">
            <v>#DIV/0!</v>
          </cell>
          <cell r="J56" t="e">
            <v>#VALUE!</v>
          </cell>
          <cell r="K56" t="e">
            <v>#VALUE!</v>
          </cell>
          <cell r="L56" t="e">
            <v>#VALUE!</v>
          </cell>
          <cell r="M56" t="e">
            <v>#VALUE!</v>
          </cell>
          <cell r="N56" t="e">
            <v>#VALUE!</v>
          </cell>
          <cell r="O56" t="e">
            <v>#VALUE!</v>
          </cell>
          <cell r="P56" t="e">
            <v>#VALUE!</v>
          </cell>
          <cell r="Q56" t="e">
            <v>#VALUE!</v>
          </cell>
          <cell r="R56">
            <v>28.696854999999996</v>
          </cell>
        </row>
        <row r="57">
          <cell r="B57" t="str">
            <v>diluted for FY  ( M shrs ) :</v>
          </cell>
          <cell r="D57" t="str">
            <v>Comm</v>
          </cell>
          <cell r="E57" t="e">
            <v>#DIV/0!</v>
          </cell>
          <cell r="F57" t="e">
            <v>#DIV/0!</v>
          </cell>
          <cell r="G57" t="e">
            <v>#DIV/0!</v>
          </cell>
          <cell r="H57" t="e">
            <v>#DIV/0!</v>
          </cell>
          <cell r="I57" t="e">
            <v>#DIV/0!</v>
          </cell>
          <cell r="J57" t="e">
            <v>#VALUE!</v>
          </cell>
          <cell r="K57" t="e">
            <v>#VALUE!</v>
          </cell>
          <cell r="L57" t="e">
            <v>#VALUE!</v>
          </cell>
          <cell r="M57" t="e">
            <v>#VALUE!</v>
          </cell>
          <cell r="N57" t="e">
            <v>#VALUE!</v>
          </cell>
          <cell r="O57" t="e">
            <v>#VALUE!</v>
          </cell>
          <cell r="P57" t="e">
            <v>#VALUE!</v>
          </cell>
          <cell r="Q57" t="e">
            <v>#VALUE!</v>
          </cell>
          <cell r="R57">
            <v>27.095177999999997</v>
          </cell>
        </row>
        <row r="58">
          <cell r="D58" t="str">
            <v>Pref</v>
          </cell>
          <cell r="E58" t="e">
            <v>#DIV/0!</v>
          </cell>
          <cell r="F58" t="e">
            <v>#DIV/0!</v>
          </cell>
          <cell r="G58" t="e">
            <v>#DIV/0!</v>
          </cell>
          <cell r="H58" t="e">
            <v>#DIV/0!</v>
          </cell>
          <cell r="I58" t="e">
            <v>#DIV/0!</v>
          </cell>
          <cell r="J58">
            <v>0</v>
          </cell>
          <cell r="K58">
            <v>1.600661559958892</v>
          </cell>
          <cell r="L58">
            <v>1.600661559958892</v>
          </cell>
          <cell r="M58">
            <v>1.600661559958892</v>
          </cell>
          <cell r="N58">
            <v>1.601028619927845</v>
          </cell>
          <cell r="O58">
            <v>1.6016081068493149</v>
          </cell>
          <cell r="P58">
            <v>1.6016769999999998</v>
          </cell>
          <cell r="Q58">
            <v>1.6016769999999998</v>
          </cell>
          <cell r="R58">
            <v>1.6016769999999998</v>
          </cell>
        </row>
      </sheetData>
      <sheetData sheetId="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A"/>
      <sheetName val="Sales and Plan"/>
      <sheetName val="2004 (Detail)"/>
      <sheetName val="Daily Plan"/>
      <sheetName val="Plan envios"/>
      <sheetName val="Production"/>
      <sheetName val="Sales"/>
      <sheetName val="VMI"/>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YPE별손익 1"/>
      <sheetName val="손익계획"/>
      <sheetName val="매출"/>
      <sheetName val="매출1"/>
      <sheetName val="손익"/>
      <sheetName val="제조원가"/>
      <sheetName val="노무비"/>
      <sheetName val="제조경비"/>
      <sheetName val="비용"/>
      <sheetName val="관리"/>
      <sheetName val="판매"/>
      <sheetName val="총비용"/>
      <sheetName val="재무"/>
      <sheetName val="TYPE별매출자재비"/>
      <sheetName val="현지화"/>
      <sheetName val="TYPE별손익"/>
      <sheetName val="BEP"/>
      <sheetName val="PAINT(JO)"/>
      <sheetName val="BULK ATTACH"/>
      <sheetName val="1.외주공사"/>
      <sheetName val="2.직영공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A"/>
      <sheetName val="Sales and Plan"/>
      <sheetName val="2004 (Detail)"/>
      <sheetName val="Daily Plan"/>
      <sheetName val="Plan envios"/>
      <sheetName val="Production"/>
      <sheetName val="Sales"/>
      <sheetName val="VMI"/>
      <sheetName val="Sheet2"/>
      <sheetName val="FG Inventory"/>
      <sheetName val="Semi-P Inventory"/>
      <sheetName val="Production Sales Differences"/>
    </sheetNames>
    <sheetDataSet>
      <sheetData sheetId="0" refreshError="1"/>
      <sheetData sheetId="1" refreshError="1">
        <row r="4481">
          <cell r="B4481">
            <v>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HP1AMLIST"/>
      <sheetName val="Finmod"/>
      <sheetName val="^Control^"/>
      <sheetName val="법인세등 (2)"/>
      <sheetName val="MODEL"/>
      <sheetName val="간선계산"/>
      <sheetName val="1998 P &amp; L"/>
      <sheetName val="품목단가"/>
      <sheetName val="부산4"/>
      <sheetName val="Ctrl"/>
      <sheetName val="비고"/>
      <sheetName val="Comments"/>
      <sheetName val="Balance sheet"/>
    </sheetNames>
    <sheetDataSet>
      <sheetData sheetId="0" refreshError="1"/>
      <sheetData sheetId="1" refreshError="1">
        <row r="2">
          <cell r="D2">
            <v>1</v>
          </cell>
        </row>
        <row r="3">
          <cell r="D3">
            <v>0</v>
          </cell>
        </row>
        <row r="6">
          <cell r="D6">
            <v>0</v>
          </cell>
        </row>
        <row r="7">
          <cell r="D7">
            <v>0</v>
          </cell>
        </row>
        <row r="15">
          <cell r="D15" t="str">
            <v>December 31</v>
          </cell>
        </row>
        <row r="16">
          <cell r="D16">
            <v>1994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 val="대손충당금"/>
      <sheetName val="투자주식평가"/>
      <sheetName val="자본준비금"/>
      <sheetName val="산업재산권"/>
      <sheetName val="예금"/>
      <sheetName val="매출액"/>
      <sheetName val="시산"/>
      <sheetName val="외화금융_97_03_"/>
      <sheetName val="SHEET31"/>
      <sheetName val="ASP"/>
      <sheetName val="CHIP_O"/>
      <sheetName val="FAB_I"/>
      <sheetName val="FRT_O"/>
      <sheetName val="PKG_I"/>
      <sheetName val="FT_금액"/>
      <sheetName val="YIELD"/>
      <sheetName val="조정전"/>
      <sheetName val="Inputs"/>
      <sheetName val="AcqIS"/>
      <sheetName val="AcqBSCF"/>
      <sheetName val="현우실적"/>
      <sheetName val="Calculation"/>
      <sheetName val="X-3 ENG"/>
      <sheetName val="본봉표"/>
      <sheetName val="BP Rates"/>
      <sheetName val="재고자산미실현이익제거"/>
      <sheetName val="이름정의"/>
      <sheetName val="경제성분석"/>
      <sheetName val="법인세등 (2)"/>
      <sheetName val="Sheet1"/>
      <sheetName val="DATA-1"/>
      <sheetName val="Balance sheet"/>
      <sheetName val="data"/>
      <sheetName val="외화9612"/>
      <sheetName val="직무분석 (세로출력)"/>
      <sheetName val="rate"/>
      <sheetName val="Assumptions"/>
      <sheetName val="당일"/>
      <sheetName val="달력"/>
      <sheetName val="차수"/>
      <sheetName val="연습장소"/>
      <sheetName val="GA"/>
      <sheetName val="재료율"/>
      <sheetName val="산출기준(파견전산실)"/>
      <sheetName val="판매46"/>
      <sheetName val="완성차"/>
      <sheetName val="BS"/>
      <sheetName val="PL"/>
      <sheetName val="Schedules"/>
      <sheetName val="0.0ControlSheet"/>
      <sheetName val="TOEIC기준점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 List"/>
      <sheetName val="Sales and Plan"/>
      <sheetName val="Storage"/>
      <sheetName val="NTA adjustment calc"/>
    </sheetNames>
    <sheetDataSet>
      <sheetData sheetId="0" refreshError="1"/>
      <sheetData sheetId="1" refreshError="1"/>
      <sheetData sheetId="2" refreshError="1"/>
      <sheetData sheetId="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sheetName val="Service Class 분류 기준"/>
      <sheetName val="금액"/>
      <sheetName val="Factor"/>
      <sheetName val="초기구축"/>
      <sheetName val="변경관리"/>
      <sheetName val="구성관리"/>
      <sheetName val="자산관리"/>
      <sheetName val="Monitoring"/>
      <sheetName val="장애 접수"/>
      <sheetName val="장애처리"/>
      <sheetName val="정기점검"/>
      <sheetName val="개별 백업"/>
      <sheetName val="DM"/>
      <sheetName val="Storage"/>
      <sheetName val="보안"/>
      <sheetName val="성능"/>
      <sheetName val="Service Class 조사 (종합)"/>
      <sheetName val="서버별 백업"/>
      <sheetName val="Sheet2"/>
      <sheetName val="Sheet3"/>
      <sheetName val="NT단가표"/>
      <sheetName val="UX단가표"/>
      <sheetName val="년도손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ammy</v>
          </cell>
        </row>
      </sheetData>
      <sheetData sheetId="19"/>
      <sheetData sheetId="20"/>
      <sheetData sheetId="21" refreshError="1"/>
      <sheetData sheetId="22" refreshError="1"/>
      <sheetData sheetId="2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A-ML"/>
      <sheetName val="업무연락"/>
      <sheetName val="투자비"/>
      <sheetName val="완제품 원가"/>
      <sheetName val="1137019"/>
      <sheetName val="1137010"/>
      <sheetName val="HR160470"/>
      <sheetName val="HR160471"/>
      <sheetName val="공정"/>
      <sheetName val="표지 (2)"/>
      <sheetName val="표지 (3)"/>
      <sheetName val="기준서"/>
      <sheetName val="내용"/>
      <sheetName val="원가양식"/>
      <sheetName val="작성요령)"/>
      <sheetName val="FLOW"/>
      <sheetName val="#1"/>
      <sheetName val="#2 "/>
      <sheetName val="#3-1"/>
      <sheetName val="#3-2"/>
      <sheetName val="#4"/>
      <sheetName val="부서별업무"/>
      <sheetName val="결산비교"/>
      <sheetName val="부품원가계산서"/>
      <sheetName val="재료비"/>
      <sheetName val="가공비"/>
      <sheetName val="제조경비 산출기준"/>
      <sheetName val="적용기준"/>
      <sheetName val="월별총괄진도표"/>
      <sheetName val="부서별구분"/>
      <sheetName val="3월"/>
      <sheetName val="부서별구분 (2)"/>
      <sheetName val="자재혁신"/>
      <sheetName val="생산성혁신"/>
      <sheetName val="관리혁신1"/>
      <sheetName val="관리혁신2"/>
      <sheetName val="1월"/>
      <sheetName val="Cost Reduction"/>
      <sheetName val="INDIA_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8"/>
      <sheetName val="CF7"/>
      <sheetName val="CF5"/>
      <sheetName val="CF4"/>
      <sheetName val="GF3"/>
      <sheetName val="CF2"/>
      <sheetName val="   "/>
      <sheetName val="256M"/>
      <sheetName val="128M"/>
      <sheetName val="64EDO"/>
      <sheetName val="64SD"/>
      <sheetName val="16EDO"/>
      <sheetName val="16WB"/>
      <sheetName val="16SD"/>
      <sheetName val="4M"/>
      <sheetName val="DRD"/>
      <sheetName val="SRAM"/>
      <sheetName val=" "/>
      <sheetName val="YLD"/>
      <sheetName val="TAT"/>
    </sheetNames>
    <sheetDataSet>
      <sheetData sheetId="0" refreshError="1">
        <row r="3">
          <cell r="A3" t="str">
            <v>KEY</v>
          </cell>
        </row>
        <row r="4">
          <cell r="A4" t="str">
            <v>IF_CFAB8_64M SD-G_PRD</v>
          </cell>
        </row>
        <row r="5">
          <cell r="A5" t="str">
            <v>IF_CFAB8_256M SD-D_PRD</v>
          </cell>
        </row>
        <row r="6">
          <cell r="A6" t="str">
            <v>IF_CFAB8_256M SD-E_PRD</v>
          </cell>
        </row>
        <row r="7">
          <cell r="A7" t="str">
            <v>IF_CFAB8_256M DRD-B_PRD</v>
          </cell>
        </row>
        <row r="8">
          <cell r="A8" t="str">
            <v>IF_CFAB8_기타_PRD</v>
          </cell>
        </row>
        <row r="9">
          <cell r="A9" t="str">
            <v>XX_CFAB8_*_*</v>
          </cell>
        </row>
        <row r="11">
          <cell r="A11" t="str">
            <v>OF_CFAB8_64M SD-G_*</v>
          </cell>
        </row>
        <row r="12">
          <cell r="A12" t="str">
            <v>OF_CFAB8_256M SD-D_*</v>
          </cell>
        </row>
        <row r="13">
          <cell r="A13" t="str">
            <v>OF_CFAB8_256M SD-E_*</v>
          </cell>
        </row>
        <row r="14">
          <cell r="A14" t="str">
            <v>OF_CFAB8_256M DRD-B_*</v>
          </cell>
        </row>
        <row r="15">
          <cell r="A15" t="str">
            <v>OF_CFAB8_기타_*</v>
          </cell>
        </row>
        <row r="16">
          <cell r="A16" t="str">
            <v>XX_CFAB8_*_*</v>
          </cell>
        </row>
        <row r="18">
          <cell r="A18" t="str">
            <v>OC_CFAB8_64M SD-G_*</v>
          </cell>
        </row>
        <row r="19">
          <cell r="A19" t="str">
            <v>OC_CFAB8_256M SD-D_*</v>
          </cell>
        </row>
        <row r="20">
          <cell r="A20" t="str">
            <v>OC_CFAB8_256M SD-E_*</v>
          </cell>
        </row>
        <row r="21">
          <cell r="A21" t="str">
            <v>OC_CFAB8_256M DRD-B_*</v>
          </cell>
        </row>
        <row r="22">
          <cell r="A22" t="str">
            <v>OC_CFAB8_기타_*</v>
          </cell>
        </row>
        <row r="23">
          <cell r="A23" t="str">
            <v>XX_CFAB8_*_*</v>
          </cell>
        </row>
        <row r="25">
          <cell r="A25" t="str">
            <v>EF_CFAB8_64M SD-G_PRD</v>
          </cell>
        </row>
        <row r="26">
          <cell r="A26" t="str">
            <v>EF_CFAB8_256M SD-D_PRD</v>
          </cell>
        </row>
        <row r="27">
          <cell r="A27" t="str">
            <v>EF_CFAB8_256M SD-E_PRD</v>
          </cell>
        </row>
        <row r="28">
          <cell r="A28" t="str">
            <v>EF_CFAB8_256M DRD-B_PRD</v>
          </cell>
        </row>
        <row r="29">
          <cell r="A29" t="str">
            <v>EF_CFAB8_기타_PRD</v>
          </cell>
        </row>
        <row r="30">
          <cell r="A30" t="str">
            <v>XX_CFAB8_*_*</v>
          </cell>
        </row>
        <row r="32">
          <cell r="A32" t="str">
            <v>YF_CFAB8_64M SD-G_PRD</v>
          </cell>
        </row>
        <row r="33">
          <cell r="A33" t="str">
            <v>YF_CFAB8_256M SD-D_PRD</v>
          </cell>
        </row>
        <row r="34">
          <cell r="A34" t="str">
            <v>YF_CFAB8_256M SD-E_PRD</v>
          </cell>
        </row>
        <row r="35">
          <cell r="A35" t="str">
            <v>YF_CFAB8_256M DRD-B_PRD</v>
          </cell>
        </row>
        <row r="37">
          <cell r="A37" t="str">
            <v>YE_CFAB8_64M SD-G_PRD</v>
          </cell>
        </row>
        <row r="38">
          <cell r="A38" t="str">
            <v>YE_CFAB8_256M SD-D_PRD</v>
          </cell>
        </row>
        <row r="39">
          <cell r="A39" t="str">
            <v>YE_CFAB8_256M SD-E_PRD</v>
          </cell>
        </row>
        <row r="40">
          <cell r="A40" t="str">
            <v>YE_CFAB8_256M DRD-B_PRD</v>
          </cell>
        </row>
        <row r="42">
          <cell r="A42" t="str">
            <v>TF_CFAB8_64M SD-G_PRD</v>
          </cell>
        </row>
        <row r="43">
          <cell r="A43" t="str">
            <v>TF_CFAB8_256M SD-D_PRD</v>
          </cell>
        </row>
        <row r="44">
          <cell r="A44" t="str">
            <v>TF_CFAB8_256M SD-E_PRD</v>
          </cell>
        </row>
        <row r="45">
          <cell r="A45" t="str">
            <v>TF_CFAB8_256M DRD-B_PRD</v>
          </cell>
        </row>
      </sheetData>
      <sheetData sheetId="1" refreshError="1">
        <row r="3">
          <cell r="A3" t="str">
            <v>KEY</v>
          </cell>
        </row>
        <row r="4">
          <cell r="A4" t="str">
            <v>IF_CFAB7_64M SD-E_PRD</v>
          </cell>
        </row>
        <row r="5">
          <cell r="A5" t="str">
            <v>IF_CFAB7_64M SD-F_PRD</v>
          </cell>
        </row>
        <row r="6">
          <cell r="A6" t="str">
            <v>IF_CFAB7_64M SD-G_PRD</v>
          </cell>
        </row>
        <row r="7">
          <cell r="A7" t="str">
            <v>IF_CFAB7_128M SD-A_PRD</v>
          </cell>
        </row>
        <row r="8">
          <cell r="A8" t="str">
            <v>IF_CFAB7_128M SD-C_PRD</v>
          </cell>
        </row>
        <row r="9">
          <cell r="A9" t="str">
            <v>IF_CFAB7_128M SD-D_PRD</v>
          </cell>
        </row>
        <row r="10">
          <cell r="A10" t="str">
            <v>IF_CFAB7_128M DRD-A_PRD</v>
          </cell>
        </row>
        <row r="11">
          <cell r="A11" t="str">
            <v>IF_CFAB7_128M DRD-B_PRD</v>
          </cell>
        </row>
        <row r="12">
          <cell r="A12" t="str">
            <v>IF_CFAB7_144M DRD-A_PRD</v>
          </cell>
        </row>
        <row r="13">
          <cell r="A13" t="str">
            <v>IF_CFAB7_256M SD-D_PRD</v>
          </cell>
        </row>
        <row r="14">
          <cell r="A14" t="str">
            <v>IF_CFAB7_288M DRD-A_PRD</v>
          </cell>
        </row>
        <row r="15">
          <cell r="A15" t="str">
            <v>IF_CFAB7_기타_PRD</v>
          </cell>
        </row>
        <row r="16">
          <cell r="A16" t="str">
            <v>XX_CFAB7_*_*</v>
          </cell>
        </row>
        <row r="22">
          <cell r="A22" t="str">
            <v>OF_CFAB7_64M SD-E_*</v>
          </cell>
        </row>
        <row r="23">
          <cell r="A23" t="str">
            <v>OF_CFAB7_64M SD-F_*</v>
          </cell>
        </row>
        <row r="24">
          <cell r="A24" t="str">
            <v>OF_CFAB7_64M SD-G_*</v>
          </cell>
        </row>
        <row r="25">
          <cell r="A25" t="str">
            <v>OF_CFAB7_128M SD-A_*</v>
          </cell>
        </row>
        <row r="26">
          <cell r="A26" t="str">
            <v>OF_CFAB7_128M SD-C_*</v>
          </cell>
        </row>
        <row r="27">
          <cell r="A27" t="str">
            <v>OF_CFAB7_128M SD-D_*</v>
          </cell>
        </row>
        <row r="28">
          <cell r="A28" t="str">
            <v>OF_CFAB7_128M DRD-A_*</v>
          </cell>
        </row>
        <row r="29">
          <cell r="A29" t="str">
            <v>OF_CFAB7_128M DRD-B_*</v>
          </cell>
        </row>
        <row r="30">
          <cell r="A30" t="str">
            <v>OF_CFAB7_144M DRD-A_*</v>
          </cell>
        </row>
        <row r="31">
          <cell r="A31" t="str">
            <v>OF_CFAB7_256M SD-D_*</v>
          </cell>
        </row>
        <row r="32">
          <cell r="A32" t="str">
            <v>OF_CFAB7_288M DRD-A_*</v>
          </cell>
        </row>
        <row r="33">
          <cell r="A33" t="str">
            <v>OF_CFAB7_기타_*</v>
          </cell>
        </row>
        <row r="34">
          <cell r="A34" t="str">
            <v>XX_CFAB7_*_*</v>
          </cell>
        </row>
        <row r="36">
          <cell r="A36" t="str">
            <v>OC_CFAB7_64M SD-E_*</v>
          </cell>
        </row>
        <row r="37">
          <cell r="A37" t="str">
            <v>OC_CFAB7_64M SD-F_*</v>
          </cell>
        </row>
        <row r="38">
          <cell r="A38" t="str">
            <v>OC_CFAB7_64M SD-G_*</v>
          </cell>
        </row>
        <row r="39">
          <cell r="A39" t="str">
            <v>OC_CFAB7_128M SD-A_*</v>
          </cell>
        </row>
        <row r="40">
          <cell r="A40" t="str">
            <v>OC_CFAB7_128M SD-C_*</v>
          </cell>
        </row>
        <row r="41">
          <cell r="A41" t="str">
            <v>OC_CFAB7_128M SD-D_*</v>
          </cell>
        </row>
        <row r="42">
          <cell r="A42" t="str">
            <v>OC_CFAB7_128M DRD-A_*</v>
          </cell>
        </row>
        <row r="43">
          <cell r="A43" t="str">
            <v>OC_CFAB7_128M DRD-B_*</v>
          </cell>
        </row>
        <row r="44">
          <cell r="A44" t="str">
            <v>OC_CFAB7_144M DRD-A_*</v>
          </cell>
        </row>
        <row r="45">
          <cell r="A45" t="str">
            <v>OC_CFAB7_256M SD-D_*</v>
          </cell>
        </row>
        <row r="46">
          <cell r="A46" t="str">
            <v>OC_CFAB7_288M DRD-A_*</v>
          </cell>
        </row>
        <row r="47">
          <cell r="A47" t="str">
            <v>OC_CFAB7_기타_*</v>
          </cell>
        </row>
        <row r="48">
          <cell r="A48" t="str">
            <v>XX_CFAB7_*_*</v>
          </cell>
        </row>
        <row r="50">
          <cell r="A50" t="str">
            <v>EF_CFAB7_64M SD-E_prd</v>
          </cell>
        </row>
        <row r="51">
          <cell r="A51" t="str">
            <v>EF_CFAB7_64M SD-F_prd</v>
          </cell>
        </row>
        <row r="52">
          <cell r="A52" t="str">
            <v>EF_CFAB7_64M SD-G_prd</v>
          </cell>
        </row>
        <row r="53">
          <cell r="A53" t="str">
            <v>EF_CFAB7_128M SD-A_prd</v>
          </cell>
        </row>
        <row r="54">
          <cell r="A54" t="str">
            <v>EF_CFAB7_128M SD-C_prd</v>
          </cell>
        </row>
        <row r="55">
          <cell r="A55" t="str">
            <v>EF_CFAB7_128M SD-D_prd</v>
          </cell>
        </row>
        <row r="56">
          <cell r="A56" t="str">
            <v>EF_CFAB7_128M DRD-A_prd</v>
          </cell>
        </row>
        <row r="57">
          <cell r="A57" t="str">
            <v>EF_CFAB7_128M DRD-B_prd</v>
          </cell>
        </row>
        <row r="58">
          <cell r="A58" t="str">
            <v>EF_CFAB7_144M DRD-A_prd</v>
          </cell>
        </row>
        <row r="59">
          <cell r="A59" t="str">
            <v>EF_CFAB7_256M SD-D_prd</v>
          </cell>
        </row>
        <row r="60">
          <cell r="A60" t="str">
            <v>EF_CFAB7_288M DRD-A_prd</v>
          </cell>
        </row>
        <row r="61">
          <cell r="A61" t="str">
            <v>EF_CFAB7_기타_*</v>
          </cell>
        </row>
        <row r="62">
          <cell r="A62" t="str">
            <v>XX_CFAB7_*_*</v>
          </cell>
        </row>
        <row r="64">
          <cell r="A64" t="str">
            <v>YF_CFAB7_64M SD-E_*</v>
          </cell>
        </row>
        <row r="65">
          <cell r="A65" t="str">
            <v>YF_CFAB7_64M SD-F_*</v>
          </cell>
        </row>
        <row r="66">
          <cell r="A66" t="str">
            <v>YF_CFAB7_64M SD-G_*</v>
          </cell>
        </row>
        <row r="67">
          <cell r="A67" t="str">
            <v>YF_CFAB7_128M SD-A_*</v>
          </cell>
        </row>
        <row r="68">
          <cell r="A68" t="str">
            <v>YF_CFAB7_128M SD-C_*</v>
          </cell>
        </row>
        <row r="69">
          <cell r="A69" t="str">
            <v>YF_CFAB7_128M SD-D_*</v>
          </cell>
        </row>
        <row r="70">
          <cell r="A70" t="str">
            <v>YF_CFAB7_128M DRD-A_*</v>
          </cell>
        </row>
        <row r="71">
          <cell r="A71" t="str">
            <v>YF_CFAB7_128M DRD-B_*</v>
          </cell>
        </row>
        <row r="72">
          <cell r="A72" t="str">
            <v>YF_CFAB7_144M DRD-A_*</v>
          </cell>
        </row>
        <row r="73">
          <cell r="A73" t="str">
            <v>YF_CFAB7_256M SD-D_*</v>
          </cell>
        </row>
        <row r="74">
          <cell r="A74" t="str">
            <v>YF_CFAB7_288M DRD-A_*</v>
          </cell>
        </row>
        <row r="76">
          <cell r="A76" t="str">
            <v>YE_CFAB7_64M SD-E_*</v>
          </cell>
        </row>
        <row r="77">
          <cell r="A77" t="str">
            <v>YE_CFAB7_64M SD-F_*</v>
          </cell>
        </row>
        <row r="78">
          <cell r="A78" t="str">
            <v>YE_CFAB7_64M SD-G_*</v>
          </cell>
        </row>
        <row r="79">
          <cell r="A79" t="str">
            <v>YE_CFAB7_128M SD-A_*</v>
          </cell>
        </row>
        <row r="80">
          <cell r="A80" t="str">
            <v>YE_CFAB7_128M SD-C_*</v>
          </cell>
        </row>
        <row r="81">
          <cell r="A81" t="str">
            <v>YE_CFAB7_128M SD-D_*</v>
          </cell>
        </row>
        <row r="82">
          <cell r="A82" t="str">
            <v>YE_CFAB7_128M DRD-A_*</v>
          </cell>
        </row>
        <row r="83">
          <cell r="A83" t="str">
            <v>YE_CFAB7_128M DRD-B_*</v>
          </cell>
        </row>
        <row r="84">
          <cell r="A84" t="str">
            <v>YE_CFAB7_144M DRD-A_*</v>
          </cell>
        </row>
        <row r="85">
          <cell r="A85" t="str">
            <v>YE_CFAB7_256M SD-D_*</v>
          </cell>
        </row>
        <row r="86">
          <cell r="A86" t="str">
            <v>YE_CFAB7_288M DRD-A_*</v>
          </cell>
        </row>
        <row r="88">
          <cell r="A88" t="str">
            <v>TF_CFAB7_64M SD-E_*</v>
          </cell>
        </row>
        <row r="89">
          <cell r="A89" t="str">
            <v>TF_CFAB7_64M SD-F_*</v>
          </cell>
        </row>
        <row r="90">
          <cell r="A90" t="str">
            <v>TF_CFAB7_64M SD-G_*</v>
          </cell>
        </row>
        <row r="91">
          <cell r="A91" t="str">
            <v>TF_CFAB7_128M SD-A_*</v>
          </cell>
        </row>
        <row r="92">
          <cell r="A92" t="str">
            <v>TF_CFAB7_128M SD-C_*</v>
          </cell>
        </row>
        <row r="93">
          <cell r="A93" t="str">
            <v>TF_CFAB7_128M SD-D_*</v>
          </cell>
        </row>
        <row r="94">
          <cell r="A94" t="str">
            <v>TF_CFAB7_128M DRD-A_*</v>
          </cell>
        </row>
        <row r="95">
          <cell r="A95" t="str">
            <v>TF_CFAB7_128M DRD-B_*</v>
          </cell>
        </row>
        <row r="96">
          <cell r="A96" t="str">
            <v>TF_CFAB7_144M DRD-A_*</v>
          </cell>
        </row>
        <row r="97">
          <cell r="A97" t="str">
            <v>TF_CFAB7_256M SD-D_*</v>
          </cell>
        </row>
        <row r="98">
          <cell r="A98" t="str">
            <v>TF_CFAB7_288M DRD-A_*</v>
          </cell>
        </row>
        <row r="99">
          <cell r="A99" t="str">
            <v>TF_CFAB7_*_*</v>
          </cell>
        </row>
      </sheetData>
      <sheetData sheetId="2" refreshError="1">
        <row r="3">
          <cell r="A3" t="str">
            <v>KEY</v>
          </cell>
        </row>
        <row r="4">
          <cell r="A4" t="str">
            <v>IF_CFAB5_64M D-C_PRD</v>
          </cell>
        </row>
        <row r="5">
          <cell r="A5" t="str">
            <v>IF_CFAB5_64M SD-X_PRD</v>
          </cell>
        </row>
        <row r="6">
          <cell r="A6" t="str">
            <v>IF_CFAB5_64M SD-G_PRD</v>
          </cell>
        </row>
        <row r="7">
          <cell r="A7" t="str">
            <v>IF_CFAB5_64M D-G_PRD</v>
          </cell>
        </row>
        <row r="8">
          <cell r="A8" t="str">
            <v>IF_CFAB5_16M D-G_PRD</v>
          </cell>
        </row>
        <row r="9">
          <cell r="A9" t="str">
            <v>IF_CFAB5_SYSTEM_PRD</v>
          </cell>
        </row>
        <row r="10">
          <cell r="A10" t="str">
            <v>IF_CFAB5_기타_PRD</v>
          </cell>
        </row>
        <row r="11">
          <cell r="A11" t="str">
            <v>XX_CFAB5_*_*</v>
          </cell>
        </row>
        <row r="17">
          <cell r="A17" t="str">
            <v>OF_CFAB5_64M D-C_*</v>
          </cell>
        </row>
        <row r="18">
          <cell r="A18" t="str">
            <v>OF_CFAB5_64M SD-X_*</v>
          </cell>
        </row>
        <row r="19">
          <cell r="A19" t="str">
            <v>OF_CFAB5_64M SD-G_*</v>
          </cell>
        </row>
        <row r="20">
          <cell r="A20" t="str">
            <v>OF_CFAB5_64M D-G_*</v>
          </cell>
        </row>
        <row r="21">
          <cell r="A21" t="str">
            <v>OF_CFAB5_16M D-G_*</v>
          </cell>
        </row>
        <row r="22">
          <cell r="A22" t="str">
            <v>OF_CFAB5_SYSTEM_*</v>
          </cell>
        </row>
        <row r="23">
          <cell r="A23" t="str">
            <v>OF_CFAB5_기타_*</v>
          </cell>
        </row>
        <row r="24">
          <cell r="A24" t="str">
            <v>XX_CFAB5_*_*</v>
          </cell>
        </row>
        <row r="26">
          <cell r="A26" t="str">
            <v>OC_CFAB5_64M D-C_*</v>
          </cell>
        </row>
        <row r="27">
          <cell r="A27" t="str">
            <v>OC_CFAB5_64M SD-X_*</v>
          </cell>
        </row>
        <row r="28">
          <cell r="A28" t="str">
            <v>OC_CFAB5_64M SD-G_*</v>
          </cell>
        </row>
        <row r="29">
          <cell r="A29" t="str">
            <v>OC_CFAB5_64M D-G_*</v>
          </cell>
        </row>
        <row r="30">
          <cell r="A30" t="str">
            <v>OC_CFAB5_16M D-G_*</v>
          </cell>
        </row>
        <row r="31">
          <cell r="A31" t="str">
            <v>OC_CFAB5_기타_*</v>
          </cell>
        </row>
        <row r="32">
          <cell r="A32" t="str">
            <v>XX_CFAB5_*_*</v>
          </cell>
        </row>
        <row r="34">
          <cell r="A34" t="str">
            <v>EF_CFAB5_64M D-C_PRD</v>
          </cell>
        </row>
        <row r="35">
          <cell r="A35" t="str">
            <v>EF_CFAB5_64M SD-X_PRD</v>
          </cell>
        </row>
        <row r="36">
          <cell r="A36" t="str">
            <v>EF_CFAB5_64M SD-G_PRD</v>
          </cell>
        </row>
        <row r="37">
          <cell r="A37" t="str">
            <v>EF_CFAB5_64M D-G_PRD</v>
          </cell>
        </row>
        <row r="38">
          <cell r="A38" t="str">
            <v>EF_CFAB5_16M D-G_PRD</v>
          </cell>
        </row>
        <row r="39">
          <cell r="A39" t="str">
            <v>EF_CFAB5_SYSTEM_PRD</v>
          </cell>
        </row>
        <row r="40">
          <cell r="A40" t="str">
            <v>EF_CFAB5_기타_PRD</v>
          </cell>
        </row>
        <row r="41">
          <cell r="A41" t="str">
            <v>XX_CFAB5_*_*</v>
          </cell>
        </row>
        <row r="43">
          <cell r="A43" t="str">
            <v>YF_CFAB5_64M D-C_*</v>
          </cell>
        </row>
        <row r="44">
          <cell r="A44" t="str">
            <v>YF_CFAB5_64M SD-X_*</v>
          </cell>
        </row>
        <row r="45">
          <cell r="A45" t="str">
            <v>YF_CFAB5_64M SD-G_*</v>
          </cell>
        </row>
        <row r="46">
          <cell r="A46" t="str">
            <v>YF_CFAB5_64M D-G_*</v>
          </cell>
        </row>
        <row r="47">
          <cell r="A47" t="str">
            <v>YF_CFAB5_16M D-G_*</v>
          </cell>
        </row>
        <row r="48">
          <cell r="A48" t="str">
            <v>YF_CFAB5_SYSTEM_*</v>
          </cell>
        </row>
        <row r="50">
          <cell r="A50" t="str">
            <v>YE_CFAB5_64M D-C_*</v>
          </cell>
        </row>
        <row r="51">
          <cell r="A51" t="str">
            <v>YE_CFAB5_64M SD-X_*</v>
          </cell>
        </row>
        <row r="52">
          <cell r="A52" t="str">
            <v>YE_CFAB5_64M SD-G_*</v>
          </cell>
        </row>
        <row r="53">
          <cell r="A53" t="str">
            <v>YE_CFAB5_64M D-G_*</v>
          </cell>
        </row>
        <row r="54">
          <cell r="A54" t="str">
            <v>YE_CFAB5_16M D-G_*</v>
          </cell>
        </row>
        <row r="56">
          <cell r="A56" t="str">
            <v>TF_CFAB5_64M D-C_*</v>
          </cell>
        </row>
        <row r="57">
          <cell r="A57" t="str">
            <v>TF_CFAB5_64M SD-X_*</v>
          </cell>
        </row>
        <row r="58">
          <cell r="A58" t="str">
            <v>TF_CFAB5_64M SD-G_*</v>
          </cell>
        </row>
        <row r="59">
          <cell r="A59" t="str">
            <v>TF_CFAB5_64M D-G_*</v>
          </cell>
        </row>
        <row r="60">
          <cell r="A60" t="str">
            <v>TF_CFAB5_16M D-G_*</v>
          </cell>
        </row>
        <row r="61">
          <cell r="A61" t="str">
            <v>TF_CFAB5_SYSTEM_*</v>
          </cell>
        </row>
        <row r="62">
          <cell r="A62" t="str">
            <v>TF_CFAB5_*_*</v>
          </cell>
        </row>
      </sheetData>
      <sheetData sheetId="3" refreshError="1">
        <row r="3">
          <cell r="A3" t="str">
            <v>KEY</v>
          </cell>
        </row>
        <row r="4">
          <cell r="A4" t="str">
            <v>IF_CFAB4_16M D-C_PRD</v>
          </cell>
        </row>
        <row r="5">
          <cell r="A5" t="str">
            <v>IF_CFAB4_16M D-CW_PRD</v>
          </cell>
        </row>
        <row r="6">
          <cell r="A6" t="str">
            <v>IF_CFAB4_16M SD-C_PRD</v>
          </cell>
        </row>
        <row r="7">
          <cell r="A7" t="str">
            <v>IF_CFAB4_64M D-C_PRD</v>
          </cell>
        </row>
        <row r="8">
          <cell r="A8" t="str">
            <v>IF_CFAB4_64M SD-C_PRD</v>
          </cell>
        </row>
        <row r="9">
          <cell r="A9" t="str">
            <v>IF_CFAB4_64M SD-X_PRD</v>
          </cell>
        </row>
        <row r="10">
          <cell r="A10" t="str">
            <v>IF_CFAB4_1M SR-E_PRD</v>
          </cell>
        </row>
        <row r="11">
          <cell r="A11" t="str">
            <v>IF_CFAB4_4M D-SMC_PRD</v>
          </cell>
        </row>
        <row r="12">
          <cell r="A12" t="str">
            <v>IF_CFAB4_SYSTEM_PRD</v>
          </cell>
        </row>
        <row r="13">
          <cell r="A13" t="str">
            <v>IF_CFAB4_기타_PRD</v>
          </cell>
        </row>
        <row r="14">
          <cell r="A14" t="str">
            <v>XX_CFAB4_*_*</v>
          </cell>
        </row>
        <row r="16">
          <cell r="A16" t="str">
            <v>OF_CFAB4_16M D-C_*</v>
          </cell>
        </row>
        <row r="17">
          <cell r="A17" t="str">
            <v>OF_CFAB4_16M D-CW_*</v>
          </cell>
        </row>
        <row r="18">
          <cell r="A18" t="str">
            <v>OF_CFAB4_16M SD-C_*</v>
          </cell>
        </row>
        <row r="19">
          <cell r="A19" t="str">
            <v>OF_CFAB4_64M D-C_*</v>
          </cell>
        </row>
        <row r="20">
          <cell r="A20" t="str">
            <v>OF_CFAB4_64M SD-C_*</v>
          </cell>
        </row>
        <row r="21">
          <cell r="A21" t="str">
            <v>OF_CFAB4_64M SD-X_*</v>
          </cell>
        </row>
        <row r="22">
          <cell r="A22" t="str">
            <v>OF_CFAB4_1M SR-E_*</v>
          </cell>
        </row>
        <row r="23">
          <cell r="A23" t="str">
            <v>OF_CFAB4_4M D-SMC_*</v>
          </cell>
        </row>
        <row r="24">
          <cell r="A24" t="str">
            <v>OF_CFAB4_SYSTEM_*</v>
          </cell>
        </row>
        <row r="25">
          <cell r="A25" t="str">
            <v>OF_CFAB4_기타_*</v>
          </cell>
        </row>
        <row r="26">
          <cell r="A26" t="str">
            <v>XX_CFAB4_*_*</v>
          </cell>
        </row>
        <row r="28">
          <cell r="A28" t="str">
            <v>OC_CFAB4_16M D-C_*</v>
          </cell>
        </row>
        <row r="29">
          <cell r="A29" t="str">
            <v>OC_CFAB4_16M D-CW_*</v>
          </cell>
        </row>
        <row r="30">
          <cell r="A30" t="str">
            <v>OC_CFAB4_16M SD-C_*</v>
          </cell>
        </row>
        <row r="31">
          <cell r="A31" t="str">
            <v>OC_CFAB4_64M D-C_*</v>
          </cell>
        </row>
        <row r="32">
          <cell r="A32" t="str">
            <v>OC_CFAB4_64M SD-C_*</v>
          </cell>
        </row>
        <row r="33">
          <cell r="A33" t="str">
            <v>OC_CFAB4_64M SD-X_*</v>
          </cell>
        </row>
        <row r="34">
          <cell r="A34" t="str">
            <v>OC_CFAB4_1M SR-E_*</v>
          </cell>
        </row>
        <row r="35">
          <cell r="A35" t="str">
            <v>OC_CFAB4_4M D-SMC_*</v>
          </cell>
        </row>
        <row r="36">
          <cell r="A36" t="str">
            <v>OC_CFAB4_기타_*</v>
          </cell>
        </row>
        <row r="37">
          <cell r="A37" t="str">
            <v>XX_CFAB4_*_*</v>
          </cell>
        </row>
        <row r="39">
          <cell r="A39" t="str">
            <v>EF_CFAB4_16M D-C_PRD</v>
          </cell>
        </row>
        <row r="40">
          <cell r="A40" t="str">
            <v>EF_CFAB4_16M D-CW_PRD</v>
          </cell>
        </row>
        <row r="41">
          <cell r="A41" t="str">
            <v>EF_CFAB4_16M SD-C_PRD</v>
          </cell>
        </row>
        <row r="42">
          <cell r="A42" t="str">
            <v>EF_CFAB4_64M D-C_PRD</v>
          </cell>
        </row>
        <row r="43">
          <cell r="A43" t="str">
            <v>EF_CFAB4_64M SD-C_PRD</v>
          </cell>
        </row>
        <row r="44">
          <cell r="A44" t="str">
            <v>EF_CFAB4_64M SD-X_PRD</v>
          </cell>
        </row>
        <row r="45">
          <cell r="A45" t="str">
            <v>EF_CFAB4_1M SR-E_PRD</v>
          </cell>
        </row>
        <row r="46">
          <cell r="A46" t="str">
            <v>EF_CFAB4_4M D-SMC_PRD</v>
          </cell>
        </row>
        <row r="47">
          <cell r="A47" t="str">
            <v>EF_CFAB4_SYSTEM_PRD</v>
          </cell>
        </row>
        <row r="48">
          <cell r="A48" t="str">
            <v>EF_CFAB4_기타_PRD</v>
          </cell>
        </row>
        <row r="49">
          <cell r="A49" t="str">
            <v>XX_CFAB4_*_*</v>
          </cell>
        </row>
        <row r="51">
          <cell r="A51" t="str">
            <v>YF_CFAB4_16M D-C_*</v>
          </cell>
        </row>
        <row r="52">
          <cell r="A52" t="str">
            <v>YF_CFAB4_16M D-CW_*</v>
          </cell>
        </row>
        <row r="53">
          <cell r="A53" t="str">
            <v>YF_CFAB4_16M SD-C_*</v>
          </cell>
        </row>
        <row r="54">
          <cell r="A54" t="str">
            <v>YF_CFAB4_64M D-C_*</v>
          </cell>
        </row>
        <row r="55">
          <cell r="A55" t="str">
            <v>YF_CFAB4_64M SD-C_*</v>
          </cell>
        </row>
        <row r="56">
          <cell r="A56" t="str">
            <v>YF_CFAB4_64M SD-X_*</v>
          </cell>
        </row>
        <row r="57">
          <cell r="A57" t="str">
            <v>YF_CFAB4_1M SR-E_*</v>
          </cell>
        </row>
        <row r="58">
          <cell r="A58" t="str">
            <v>YF_CFAB4_4M D-SMC_*</v>
          </cell>
        </row>
        <row r="59">
          <cell r="A59" t="str">
            <v>YF_CFAB4_SYSTEM_*</v>
          </cell>
        </row>
        <row r="61">
          <cell r="A61" t="str">
            <v>YE_CFAB4_16M D-C_*</v>
          </cell>
        </row>
        <row r="62">
          <cell r="A62" t="str">
            <v>YE_CFAB4_16M D-CW_*</v>
          </cell>
        </row>
        <row r="63">
          <cell r="A63" t="str">
            <v>YE_CFAB4_16M SD-C_*</v>
          </cell>
        </row>
        <row r="64">
          <cell r="A64" t="str">
            <v>YE_CFAB4_64M D-C_*</v>
          </cell>
        </row>
        <row r="65">
          <cell r="A65" t="str">
            <v>YE_CFAB4_64M SD-C_*</v>
          </cell>
        </row>
        <row r="66">
          <cell r="A66" t="str">
            <v>YE_CFAB4_64M SD-X_*</v>
          </cell>
        </row>
        <row r="67">
          <cell r="A67" t="str">
            <v>YE_CFAB4_1M SR-E_*</v>
          </cell>
        </row>
        <row r="69">
          <cell r="A69" t="str">
            <v>TF_CFAB4_16M D-C_*</v>
          </cell>
        </row>
        <row r="70">
          <cell r="A70" t="str">
            <v>TF_CFAB4_16M D-CW_*</v>
          </cell>
        </row>
        <row r="71">
          <cell r="A71" t="str">
            <v>TF_CFAB4_16M SD-C_*</v>
          </cell>
        </row>
        <row r="72">
          <cell r="A72" t="str">
            <v>TF_CFAB4_64M D-C_*</v>
          </cell>
        </row>
        <row r="73">
          <cell r="A73" t="str">
            <v>TF_CFAB4_64M SD-C_*</v>
          </cell>
        </row>
        <row r="74">
          <cell r="A74" t="str">
            <v>TF_CFAB4_64M SD-X_*</v>
          </cell>
        </row>
        <row r="75">
          <cell r="A75" t="str">
            <v>TF_CFAB4_1M SR-E_*</v>
          </cell>
        </row>
        <row r="76">
          <cell r="A76" t="str">
            <v>TF_CFAB4_4M D-SMC_*</v>
          </cell>
        </row>
        <row r="77">
          <cell r="A77" t="str">
            <v>TF_CFAB4_SYSTEM_*</v>
          </cell>
        </row>
      </sheetData>
      <sheetData sheetId="4" refreshError="1">
        <row r="3">
          <cell r="A3" t="str">
            <v>KEY</v>
          </cell>
        </row>
        <row r="4">
          <cell r="A4" t="str">
            <v>IF_GFAB3_16M D-C_PRD</v>
          </cell>
        </row>
        <row r="5">
          <cell r="A5" t="str">
            <v>IF_GFAB3_16M D-CW_PRD</v>
          </cell>
        </row>
        <row r="6">
          <cell r="A6" t="str">
            <v>IF_GFAB3_16M SD-E_PRD</v>
          </cell>
        </row>
        <row r="7">
          <cell r="A7" t="str">
            <v>IF_GFAB3_64M D-C_PRD</v>
          </cell>
        </row>
        <row r="8">
          <cell r="A8" t="str">
            <v>IF_GFAB3_64M SD-X_PRD</v>
          </cell>
        </row>
        <row r="9">
          <cell r="A9" t="str">
            <v>IF_GFAB3_SYSTEM_PRD</v>
          </cell>
        </row>
        <row r="10">
          <cell r="A10" t="str">
            <v>IF_GFAB3_기타_PRD</v>
          </cell>
        </row>
        <row r="11">
          <cell r="A11" t="str">
            <v>XX_GFAB3_*_*</v>
          </cell>
        </row>
        <row r="13">
          <cell r="A13" t="str">
            <v>OF_GFAB3_16M D-C_*</v>
          </cell>
        </row>
        <row r="14">
          <cell r="A14" t="str">
            <v>OF_GFAB3_16M D-CW_*</v>
          </cell>
        </row>
        <row r="15">
          <cell r="A15" t="str">
            <v>OF_GFAB3_16M SD-E_*</v>
          </cell>
        </row>
        <row r="16">
          <cell r="A16" t="str">
            <v>OF_GFAB3_64M D-C_*</v>
          </cell>
        </row>
        <row r="17">
          <cell r="A17" t="str">
            <v>OF_GFAB3_64M SD-X_*</v>
          </cell>
        </row>
        <row r="18">
          <cell r="A18" t="str">
            <v>OF_GFAB3_SYSTEM_*</v>
          </cell>
        </row>
        <row r="19">
          <cell r="A19" t="str">
            <v>OF_GFAB3_기타_*</v>
          </cell>
        </row>
        <row r="20">
          <cell r="A20" t="str">
            <v>XX_GFAB3_*_*</v>
          </cell>
        </row>
        <row r="22">
          <cell r="A22" t="str">
            <v>OC_GFAB3_16M D-C_*</v>
          </cell>
        </row>
        <row r="23">
          <cell r="A23" t="str">
            <v>OC_GFAB3_16M D-CW_*</v>
          </cell>
        </row>
        <row r="24">
          <cell r="A24" t="str">
            <v>OC_GFAB3_16M SD-E_*</v>
          </cell>
        </row>
        <row r="25">
          <cell r="A25" t="str">
            <v>OC_GFAB3_64M D-C_*</v>
          </cell>
        </row>
        <row r="26">
          <cell r="A26" t="str">
            <v>OC_GFAB3_64M SD-X_*</v>
          </cell>
        </row>
        <row r="27">
          <cell r="A27" t="str">
            <v>OC_GFAB3_기타_*</v>
          </cell>
        </row>
        <row r="28">
          <cell r="A28" t="str">
            <v>XX_GFAB3_*_*</v>
          </cell>
        </row>
        <row r="30">
          <cell r="A30" t="str">
            <v>EF_GFAB3_16M D-C_PRD</v>
          </cell>
        </row>
        <row r="31">
          <cell r="A31" t="str">
            <v>EF_GFAB3_16M D-CW_PRD</v>
          </cell>
        </row>
        <row r="32">
          <cell r="A32" t="str">
            <v>EF_GFAB3_16M SD-E_PRD</v>
          </cell>
        </row>
        <row r="33">
          <cell r="A33" t="str">
            <v>EF_GFAB3_64M D-C_PRD</v>
          </cell>
        </row>
        <row r="34">
          <cell r="A34" t="str">
            <v>EF_GFAB3_64M SD-X_PRD</v>
          </cell>
        </row>
        <row r="35">
          <cell r="A35" t="str">
            <v>EF_GFAB3_SYSTEM_PRD</v>
          </cell>
        </row>
        <row r="36">
          <cell r="A36" t="str">
            <v>EF_GFAB3_기타_PRD</v>
          </cell>
        </row>
        <row r="37">
          <cell r="A37" t="str">
            <v>XX_GFAB3_*_*</v>
          </cell>
        </row>
        <row r="39">
          <cell r="A39" t="str">
            <v>YF_GFAB3_16M D-C_*</v>
          </cell>
        </row>
        <row r="40">
          <cell r="A40" t="str">
            <v>YF_GFAB3_16M D-CW_*</v>
          </cell>
        </row>
        <row r="41">
          <cell r="A41" t="str">
            <v>YF_GFAB3_16M SD-E_*</v>
          </cell>
        </row>
        <row r="42">
          <cell r="A42" t="str">
            <v>YF_GFAB3_64M D-C_*</v>
          </cell>
        </row>
        <row r="43">
          <cell r="A43" t="str">
            <v>YF_GFAB3_64M SD-X_*</v>
          </cell>
        </row>
        <row r="44">
          <cell r="A44" t="str">
            <v>YF_GFAB3_SYSTEM_*</v>
          </cell>
        </row>
        <row r="46">
          <cell r="A46" t="str">
            <v>YE_GFAB3_16M D-C_*</v>
          </cell>
        </row>
        <row r="47">
          <cell r="A47" t="str">
            <v>YE_GFAB3_16M D-CW_*</v>
          </cell>
        </row>
        <row r="48">
          <cell r="A48" t="str">
            <v>YE_GFAB3_16M SD-E_*</v>
          </cell>
        </row>
        <row r="49">
          <cell r="A49" t="str">
            <v>YE_GFAB3_64M D-C_*</v>
          </cell>
        </row>
        <row r="50">
          <cell r="A50" t="str">
            <v>YE_GFAB3_64M SD-X_*</v>
          </cell>
        </row>
        <row r="52">
          <cell r="A52" t="str">
            <v>TF_GFAB3_16M D-C_*</v>
          </cell>
        </row>
        <row r="53">
          <cell r="A53" t="str">
            <v>TF_GFAB3_16M D-CW_*</v>
          </cell>
        </row>
        <row r="54">
          <cell r="A54" t="str">
            <v>TF_GFAB3_16M SD-E_*</v>
          </cell>
        </row>
        <row r="55">
          <cell r="A55" t="str">
            <v>TF_GFAB3_64M D-C_*</v>
          </cell>
        </row>
        <row r="56">
          <cell r="A56" t="str">
            <v>TF_GFAB3_64M SD-X_*</v>
          </cell>
        </row>
        <row r="57">
          <cell r="A57" t="str">
            <v>TF_GFAB3_SYSTEM_*</v>
          </cell>
        </row>
      </sheetData>
      <sheetData sheetId="5" refreshError="1">
        <row r="3">
          <cell r="A3" t="str">
            <v>KEY</v>
          </cell>
        </row>
        <row r="4">
          <cell r="A4" t="str">
            <v>IF_CFAB2_4M D-CW_PRD</v>
          </cell>
        </row>
        <row r="5">
          <cell r="A5" t="str">
            <v>IF_CFAB2_256K SR-C_PRD</v>
          </cell>
        </row>
        <row r="6">
          <cell r="A6" t="str">
            <v>IF_CFAB2_SYSTEM_PRD</v>
          </cell>
        </row>
        <row r="7">
          <cell r="A7" t="str">
            <v>IF_CFAB2_기타_PRD</v>
          </cell>
        </row>
        <row r="8">
          <cell r="A8" t="str">
            <v>XX_CFAB2_*_*</v>
          </cell>
        </row>
        <row r="10">
          <cell r="A10" t="str">
            <v>OF_CFAB2_4M D-CW_*</v>
          </cell>
        </row>
        <row r="11">
          <cell r="A11" t="str">
            <v>OF_CFAB2_256K SR-C_*</v>
          </cell>
        </row>
        <row r="12">
          <cell r="A12" t="str">
            <v>OF_CFAB2_SYSTEM_*</v>
          </cell>
        </row>
        <row r="13">
          <cell r="A13" t="str">
            <v>OF_CFAB2_기타_*</v>
          </cell>
        </row>
        <row r="14">
          <cell r="A14" t="str">
            <v>XX_CFAB2_*_*</v>
          </cell>
        </row>
        <row r="16">
          <cell r="A16" t="str">
            <v>OC_CFAB2_4M D-CW_*</v>
          </cell>
        </row>
        <row r="17">
          <cell r="A17" t="str">
            <v>OC_CFAB2_256K SR-C_*</v>
          </cell>
        </row>
        <row r="18">
          <cell r="A18" t="str">
            <v>OC_CFAB2_SYSTEM_*</v>
          </cell>
        </row>
        <row r="19">
          <cell r="A19" t="str">
            <v>OC_CFAB2_기타_*</v>
          </cell>
        </row>
        <row r="20">
          <cell r="A20" t="str">
            <v>XX_CFAB2_*_*</v>
          </cell>
        </row>
        <row r="22">
          <cell r="A22" t="str">
            <v>EF_CFAB2_4M D-CW_PRD</v>
          </cell>
        </row>
        <row r="23">
          <cell r="A23" t="str">
            <v>EF_CFAB2_256K SR-C_PRD</v>
          </cell>
        </row>
        <row r="24">
          <cell r="A24" t="str">
            <v>EF_CFAB2_SYSTEM_PRD</v>
          </cell>
        </row>
        <row r="25">
          <cell r="A25" t="str">
            <v>EF_CFAB2_기타_PRD</v>
          </cell>
        </row>
        <row r="26">
          <cell r="A26" t="str">
            <v>XX_CFAB2_*_*</v>
          </cell>
        </row>
        <row r="28">
          <cell r="A28" t="str">
            <v>YF_CFAB2_4M D-CW_*</v>
          </cell>
        </row>
        <row r="29">
          <cell r="A29" t="str">
            <v>YF_CFAB2_256K SR-C_*</v>
          </cell>
        </row>
        <row r="30">
          <cell r="A30" t="str">
            <v>YF_CFAB2_SYSTEM_*</v>
          </cell>
        </row>
        <row r="32">
          <cell r="A32" t="str">
            <v>YE_CFAB2_4M D-CW_*</v>
          </cell>
        </row>
        <row r="33">
          <cell r="A33" t="str">
            <v>YE_CFAB2_256K SR-C_*</v>
          </cell>
        </row>
        <row r="36">
          <cell r="A36" t="str">
            <v>TF_CFAB2_4M D-CW_*</v>
          </cell>
        </row>
        <row r="37">
          <cell r="A37" t="str">
            <v>TF_CFAB2_256K SR-C_*</v>
          </cell>
        </row>
        <row r="38">
          <cell r="A38" t="str">
            <v>TF_CFAB2_SYSTEM_*</v>
          </cell>
        </row>
      </sheetData>
      <sheetData sheetId="6" refreshError="1"/>
      <sheetData sheetId="7" refreshError="1">
        <row r="3">
          <cell r="A3" t="str">
            <v>KEY</v>
          </cell>
        </row>
        <row r="4">
          <cell r="A4" t="str">
            <v>OC_CFAB8_256M SD-D_*</v>
          </cell>
        </row>
        <row r="5">
          <cell r="A5" t="str">
            <v>OC_CFAB7_256M SD-D_*</v>
          </cell>
        </row>
        <row r="6">
          <cell r="A6" t="str">
            <v>OC_CFAB8_256M SD-E_*</v>
          </cell>
        </row>
        <row r="8">
          <cell r="A8" t="str">
            <v>EW_CFAB8_256M SD-D</v>
          </cell>
        </row>
        <row r="9">
          <cell r="A9" t="str">
            <v>EW_CFAB7_256M SD-D</v>
          </cell>
        </row>
        <row r="10">
          <cell r="A10" t="str">
            <v>EW_CFAB8_256M SD-E</v>
          </cell>
        </row>
        <row r="12">
          <cell r="A12" t="str">
            <v>IP_CFAB8_256M SD-D_54TSOP</v>
          </cell>
        </row>
        <row r="13">
          <cell r="A13" t="str">
            <v>IP_CFAB7_256M SD-D_54TSOP</v>
          </cell>
        </row>
        <row r="14">
          <cell r="A14" t="str">
            <v>IP_CFAB8_256M SD-E_54TSOP</v>
          </cell>
        </row>
        <row r="16">
          <cell r="A16" t="str">
            <v>OP_CFAB8_256M SD-D_54TSOP</v>
          </cell>
        </row>
        <row r="17">
          <cell r="A17" t="str">
            <v>OP_CFAB7_256M SD-D_54TSOP</v>
          </cell>
        </row>
        <row r="18">
          <cell r="A18" t="str">
            <v>OP_CFAB8_256M SD-E_54TSOP</v>
          </cell>
        </row>
        <row r="20">
          <cell r="A20" t="str">
            <v>OT_CFAB8_256M SD-D_54TSOP</v>
          </cell>
        </row>
        <row r="21">
          <cell r="A21" t="str">
            <v>OT_CFAB7_256M SD-D_54TSOP</v>
          </cell>
        </row>
        <row r="22">
          <cell r="A22" t="str">
            <v>OT_CFAB8_256M SD-E_54TSOP</v>
          </cell>
        </row>
        <row r="24">
          <cell r="A24" t="str">
            <v>EP_CFAB8_256M SD-D_54TSOP</v>
          </cell>
        </row>
        <row r="25">
          <cell r="A25" t="str">
            <v>EP_CFAB7_256M SD-D_54TSOP</v>
          </cell>
        </row>
        <row r="26">
          <cell r="A26" t="str">
            <v>EP_CFAB8_256M SD-E_54TSOP</v>
          </cell>
        </row>
        <row r="28">
          <cell r="A28" t="str">
            <v>ET_CFAB8_256M SD-D_54TSOP</v>
          </cell>
        </row>
        <row r="29">
          <cell r="A29" t="str">
            <v>ET_CFAB7_256M SD-D_54TSOP</v>
          </cell>
        </row>
        <row r="30">
          <cell r="A30" t="str">
            <v>ET_CFAB8_256M SD-E_54TSOP</v>
          </cell>
        </row>
        <row r="32">
          <cell r="A32" t="str">
            <v>YP_CFAB8_256M SD-D_*</v>
          </cell>
        </row>
        <row r="33">
          <cell r="A33" t="str">
            <v>YP_CFAB7_256M SD-D_*</v>
          </cell>
        </row>
        <row r="34">
          <cell r="A34" t="str">
            <v>YP_CFAB8_256M SD-E_*</v>
          </cell>
        </row>
        <row r="36">
          <cell r="A36" t="str">
            <v>YT_CFAB8_256M SD-D_*</v>
          </cell>
        </row>
        <row r="37">
          <cell r="A37" t="str">
            <v>YT_CFAB7_256M SD-D_*</v>
          </cell>
        </row>
        <row r="38">
          <cell r="A38" t="str">
            <v>YT_CFAB8_256M SD-E_*</v>
          </cell>
        </row>
        <row r="40">
          <cell r="A40" t="str">
            <v>TP_CFAB8_256M SD-D_*</v>
          </cell>
        </row>
        <row r="41">
          <cell r="A41" t="str">
            <v>TP_CFAB7_256M SD-D_*</v>
          </cell>
        </row>
        <row r="42">
          <cell r="A42" t="str">
            <v>TP_CFAB8_256M SD-E_*</v>
          </cell>
        </row>
        <row r="44">
          <cell r="A44" t="str">
            <v>TT_CFAB8_256M SD-D_*</v>
          </cell>
        </row>
        <row r="45">
          <cell r="A45" t="str">
            <v>TT_CFAB7_256M SD-D_*</v>
          </cell>
        </row>
        <row r="46">
          <cell r="A46" t="str">
            <v>TT_CFAB8_256M SD-E_*</v>
          </cell>
        </row>
      </sheetData>
      <sheetData sheetId="8" refreshError="1">
        <row r="3">
          <cell r="A3" t="str">
            <v>KEY</v>
          </cell>
        </row>
        <row r="4">
          <cell r="A4" t="str">
            <v>OC_CFAB7_128M SD-A_*</v>
          </cell>
        </row>
        <row r="5">
          <cell r="A5" t="str">
            <v>OC_CFAB7_128M SD-C_*</v>
          </cell>
        </row>
        <row r="6">
          <cell r="A6" t="str">
            <v>OC_CFAB7_128M SD-D_*</v>
          </cell>
        </row>
        <row r="8">
          <cell r="A8" t="str">
            <v>EW_CFAB7_128M SD-A</v>
          </cell>
        </row>
        <row r="9">
          <cell r="A9" t="str">
            <v>EW_CFAB7_128M SD-C</v>
          </cell>
        </row>
        <row r="10">
          <cell r="A10" t="str">
            <v>EW_CFAB7_128M SD-D</v>
          </cell>
        </row>
        <row r="12">
          <cell r="A12" t="str">
            <v>IP_CFAB7_128M SD-A_54TSOP</v>
          </cell>
        </row>
        <row r="13">
          <cell r="A13" t="str">
            <v>IP_CFAB7_128M SD-C_54TSOP</v>
          </cell>
        </row>
        <row r="14">
          <cell r="A14" t="str">
            <v>IP_CFAB7_128M SD-D_54TSOP</v>
          </cell>
        </row>
        <row r="16">
          <cell r="A16" t="str">
            <v>OP_CFAB7_128M SD-A_54TSOP</v>
          </cell>
        </row>
        <row r="17">
          <cell r="A17" t="str">
            <v>OP_CFAB7_128M SD-C_54TSOP</v>
          </cell>
        </row>
        <row r="18">
          <cell r="A18" t="str">
            <v>OP_CFAB7_128M SD-D_54TSOP</v>
          </cell>
        </row>
        <row r="20">
          <cell r="A20" t="str">
            <v>OT_CFAB7_128M SD-A_54TSOP</v>
          </cell>
        </row>
        <row r="21">
          <cell r="A21" t="str">
            <v>OT_CFAB7_128M SD-C_54TSOP</v>
          </cell>
        </row>
        <row r="22">
          <cell r="A22" t="str">
            <v>OT_CFAB7_128M SD-D_54TSOP</v>
          </cell>
        </row>
        <row r="24">
          <cell r="A24" t="str">
            <v>EP_CFAB7_128M SD-A_54TSOP</v>
          </cell>
        </row>
        <row r="25">
          <cell r="A25" t="str">
            <v>EP_CFAB7_128M SD-C_54TSOP</v>
          </cell>
        </row>
        <row r="26">
          <cell r="A26" t="str">
            <v>EP_CFAB7_128M SD-D_54TSOP</v>
          </cell>
        </row>
        <row r="28">
          <cell r="A28" t="str">
            <v>ET_CFAB7_128M SD-A_54TSOP</v>
          </cell>
        </row>
        <row r="29">
          <cell r="A29" t="str">
            <v>ET_CFAB7_128M SD-C_54TSOP</v>
          </cell>
        </row>
        <row r="30">
          <cell r="A30" t="str">
            <v>ET_CFAB7_128M SD-D_54TSOP</v>
          </cell>
        </row>
        <row r="32">
          <cell r="A32" t="str">
            <v>YP_CFAB7_128M SD-A_*</v>
          </cell>
        </row>
        <row r="33">
          <cell r="A33" t="str">
            <v>YP_CFAB7_128M SD-C_*</v>
          </cell>
        </row>
        <row r="34">
          <cell r="A34" t="str">
            <v>YP_CFAB7_128M SD-D_*</v>
          </cell>
        </row>
        <row r="36">
          <cell r="A36" t="str">
            <v>YT_CFAB7_128M SD-A_*</v>
          </cell>
        </row>
        <row r="37">
          <cell r="A37" t="str">
            <v>YT_CFAB7_128M SD-C_*</v>
          </cell>
        </row>
        <row r="38">
          <cell r="A38" t="str">
            <v>YT_CFAB7_128M SD-D_*</v>
          </cell>
        </row>
        <row r="40">
          <cell r="A40" t="str">
            <v>TP_CFAB7_128M SD-A_*</v>
          </cell>
        </row>
        <row r="41">
          <cell r="A41" t="str">
            <v>TP_CFAB7_128M SD-C_*</v>
          </cell>
        </row>
        <row r="42">
          <cell r="A42" t="str">
            <v>TP_CFAB7_128M SD-D_*</v>
          </cell>
        </row>
        <row r="44">
          <cell r="A44" t="str">
            <v>TT_CFAB7_128M SD-A_*</v>
          </cell>
        </row>
        <row r="45">
          <cell r="A45" t="str">
            <v>TT_CFAB7_128M SD-C_*</v>
          </cell>
        </row>
        <row r="46">
          <cell r="A46" t="str">
            <v>TT_CFAB7_128M SD-D_*</v>
          </cell>
        </row>
      </sheetData>
      <sheetData sheetId="9" refreshError="1">
        <row r="3">
          <cell r="A3" t="str">
            <v>KEY</v>
          </cell>
        </row>
        <row r="4">
          <cell r="A4" t="str">
            <v>OC_CFAB5_64M D-C_*</v>
          </cell>
        </row>
        <row r="5">
          <cell r="A5" t="str">
            <v>OC_CFAB4_64M D-C_*</v>
          </cell>
        </row>
        <row r="6">
          <cell r="A6" t="str">
            <v>OC_GFAB3_64M D-C_*</v>
          </cell>
        </row>
        <row r="7">
          <cell r="A7" t="str">
            <v>OC_CFAB5_64M D-G_*</v>
          </cell>
        </row>
        <row r="9">
          <cell r="A9" t="str">
            <v>EW_CFAB5_64M D-C</v>
          </cell>
        </row>
        <row r="10">
          <cell r="A10" t="str">
            <v>EW_CFAB4_64M D-C</v>
          </cell>
        </row>
        <row r="11">
          <cell r="A11" t="str">
            <v>EW_GFAB3_64M D-C</v>
          </cell>
        </row>
        <row r="12">
          <cell r="A12" t="str">
            <v>EW_CFAB5_64M D-G</v>
          </cell>
        </row>
        <row r="14">
          <cell r="A14" t="str">
            <v>IP_CFAB5_64M D-C_32SOJ</v>
          </cell>
        </row>
        <row r="15">
          <cell r="A15" t="str">
            <v>IP_CFAB5_64M D-C_32TSOP</v>
          </cell>
        </row>
        <row r="16">
          <cell r="A16" t="str">
            <v>IP_CFAB5_64M D-C_50TSOP</v>
          </cell>
        </row>
        <row r="17">
          <cell r="A17" t="str">
            <v>IP_CFAB4_64M D-C_32SOJ</v>
          </cell>
        </row>
        <row r="18">
          <cell r="A18" t="str">
            <v>IP_CFAB4_64M D-C_32TSOP</v>
          </cell>
        </row>
        <row r="19">
          <cell r="A19" t="str">
            <v>IP_CFAB4_64M D-C_50TSOP</v>
          </cell>
        </row>
        <row r="20">
          <cell r="A20" t="str">
            <v>IP_GFAB3_64M D-C_32SOJ</v>
          </cell>
        </row>
        <row r="21">
          <cell r="A21" t="str">
            <v>IP_GFAB3_64M D-C_32TSOP</v>
          </cell>
        </row>
        <row r="22">
          <cell r="A22" t="str">
            <v>IP_GFAB3_64M D-C_50TSOP</v>
          </cell>
        </row>
        <row r="23">
          <cell r="A23" t="str">
            <v>IP_CFAB5_64M D-G_32SOJ</v>
          </cell>
        </row>
        <row r="24">
          <cell r="A24" t="str">
            <v>IP_CFAB5_64M D-G_32TSOP</v>
          </cell>
        </row>
        <row r="25">
          <cell r="A25" t="str">
            <v>IP_CFAB5_64M D-G_50TSOP</v>
          </cell>
        </row>
        <row r="30">
          <cell r="A30" t="str">
            <v>OP_CFAB5_64M D-C_32SOJ</v>
          </cell>
        </row>
        <row r="31">
          <cell r="A31" t="str">
            <v>OP_CFAB5_64M D-C_32TSOP</v>
          </cell>
        </row>
        <row r="32">
          <cell r="A32" t="str">
            <v>OP_CFAB5_64M D-C_50TSOP</v>
          </cell>
        </row>
        <row r="33">
          <cell r="A33" t="str">
            <v>OP_CFAB4_64M D-C_32SOJ</v>
          </cell>
        </row>
        <row r="34">
          <cell r="A34" t="str">
            <v>OP_CFAB4_64M D-C_32TSOP</v>
          </cell>
        </row>
        <row r="35">
          <cell r="A35" t="str">
            <v>OP_CFAB4_64M D-C_50TSOP</v>
          </cell>
        </row>
        <row r="36">
          <cell r="A36" t="str">
            <v>OP_GFAB3_64M D-C_32SOJ</v>
          </cell>
        </row>
        <row r="37">
          <cell r="A37" t="str">
            <v>OP_GFAB3_64M D-C_32TSOP</v>
          </cell>
        </row>
        <row r="38">
          <cell r="A38" t="str">
            <v>OP_GFAB3_64M D-C_50TSOP</v>
          </cell>
        </row>
        <row r="39">
          <cell r="A39" t="str">
            <v>OP_CFAB5_64M D-G_32SOJ</v>
          </cell>
        </row>
        <row r="40">
          <cell r="A40" t="str">
            <v>OP_CFAB5_64M D-G_32TSOP</v>
          </cell>
        </row>
        <row r="41">
          <cell r="A41" t="str">
            <v>OP_CFAB5_64M D-G_50TSOP</v>
          </cell>
        </row>
        <row r="46">
          <cell r="A46" t="str">
            <v>OT_CFAB5_64M D-C_32SOJ</v>
          </cell>
        </row>
        <row r="47">
          <cell r="A47" t="str">
            <v>OT_CFAB5_64M D-C_32TSOP</v>
          </cell>
        </row>
        <row r="48">
          <cell r="A48" t="str">
            <v>OT_CFAB5_64M D-C_50TSOP</v>
          </cell>
        </row>
        <row r="49">
          <cell r="A49" t="str">
            <v>OT_CFAB4_64M D-C_32SOJ</v>
          </cell>
        </row>
        <row r="50">
          <cell r="A50" t="str">
            <v>OT_CFAB4_64M D-C_32TSOP</v>
          </cell>
        </row>
        <row r="51">
          <cell r="A51" t="str">
            <v>OT_CFAB4_64M D-C_50TSOP</v>
          </cell>
        </row>
        <row r="52">
          <cell r="A52" t="str">
            <v>OT_GFAB3_64M D-C_32SOJ</v>
          </cell>
        </row>
        <row r="53">
          <cell r="A53" t="str">
            <v>OT_GFAB3_64M D-C_32TSOP</v>
          </cell>
        </row>
        <row r="54">
          <cell r="A54" t="str">
            <v>OT_GFAB3_64M D-C_50TSOP</v>
          </cell>
        </row>
        <row r="55">
          <cell r="A55" t="str">
            <v>OT_CFAB5_64M D-G_32SOJ</v>
          </cell>
        </row>
        <row r="56">
          <cell r="A56" t="str">
            <v>OT_CFAB5_64M D-G_32TSOP</v>
          </cell>
        </row>
        <row r="57">
          <cell r="A57" t="str">
            <v>OT_CFAB5_64M D-G_50TSOP</v>
          </cell>
        </row>
        <row r="62">
          <cell r="A62" t="str">
            <v>EP_CFAB5_64M D-C_32SOJ</v>
          </cell>
        </row>
        <row r="63">
          <cell r="A63" t="str">
            <v>EP_CFAB5_64M D-C_32TSOP</v>
          </cell>
        </row>
        <row r="64">
          <cell r="A64" t="str">
            <v>EP_CFAB5_64M D-C_50TSOP</v>
          </cell>
        </row>
        <row r="65">
          <cell r="A65" t="str">
            <v>EP_CFAB4_64M D-C_32SOJ</v>
          </cell>
        </row>
        <row r="66">
          <cell r="A66" t="str">
            <v>EP_CFAB4_64M D-C_32TSOP</v>
          </cell>
        </row>
        <row r="67">
          <cell r="A67" t="str">
            <v>EP_CFAB4_64M D-C_50TSOP</v>
          </cell>
        </row>
        <row r="68">
          <cell r="A68" t="str">
            <v>EP_GFAB3_64M D-C_32SOJ</v>
          </cell>
        </row>
        <row r="69">
          <cell r="A69" t="str">
            <v>EP_GFAB3_64M D-C_32TSOP</v>
          </cell>
        </row>
        <row r="70">
          <cell r="A70" t="str">
            <v>EP_GFAB3_64M D-C_50TSOP</v>
          </cell>
        </row>
        <row r="71">
          <cell r="A71" t="str">
            <v>EP_CFAB5_64M D-G_32SOJ</v>
          </cell>
        </row>
        <row r="72">
          <cell r="A72" t="str">
            <v>EP_CFAB5_64M D-G_32TSOP</v>
          </cell>
        </row>
        <row r="73">
          <cell r="A73" t="str">
            <v>EP_CFAB5_64M D-G_50TSOP</v>
          </cell>
        </row>
        <row r="75">
          <cell r="A75" t="str">
            <v>ET_CFAB5_64M D-C_32SOJ</v>
          </cell>
        </row>
        <row r="76">
          <cell r="A76" t="str">
            <v>ET_CFAB5_64M D-C_32TSOP</v>
          </cell>
        </row>
        <row r="77">
          <cell r="A77" t="str">
            <v>ET_CFAB5_64M D-C_50TSOP</v>
          </cell>
        </row>
        <row r="78">
          <cell r="A78" t="str">
            <v>ET_CFAB4_64M D-C_32SOJ</v>
          </cell>
        </row>
        <row r="79">
          <cell r="A79" t="str">
            <v>ET_CFAB4_64M D-C_32TSOP</v>
          </cell>
        </row>
        <row r="80">
          <cell r="A80" t="str">
            <v>ET_CFAB4_64M D-C_50TSOP</v>
          </cell>
        </row>
        <row r="81">
          <cell r="A81" t="str">
            <v>ET_GFAB3_64M D-C_32SOJ</v>
          </cell>
        </row>
        <row r="82">
          <cell r="A82" t="str">
            <v>ET_GFAB3_64M D-C_32TSOP</v>
          </cell>
        </row>
        <row r="83">
          <cell r="A83" t="str">
            <v>ET_GFAB3_64M D-C_50TSOP</v>
          </cell>
        </row>
        <row r="84">
          <cell r="A84" t="str">
            <v>ET_CFAB5_64M D-G_32SOJ</v>
          </cell>
        </row>
        <row r="85">
          <cell r="A85" t="str">
            <v>ET_CFAB5_64M D-G_32TSOP</v>
          </cell>
        </row>
        <row r="86">
          <cell r="A86" t="str">
            <v>ET_CFAB5_64M D-G_50TSOP</v>
          </cell>
        </row>
        <row r="88">
          <cell r="A88" t="str">
            <v>YP_CFAB5_64M D-C_*</v>
          </cell>
        </row>
        <row r="89">
          <cell r="A89" t="str">
            <v>YP_CFAB4_64M D-C_*</v>
          </cell>
        </row>
        <row r="90">
          <cell r="A90" t="str">
            <v>YP_GFAB3_64M D-C_*</v>
          </cell>
        </row>
        <row r="91">
          <cell r="A91" t="str">
            <v>YP_CFAB5_64M D-G_*</v>
          </cell>
        </row>
        <row r="93">
          <cell r="A93" t="str">
            <v>YT_CFAB5_64M D-C_*</v>
          </cell>
        </row>
        <row r="94">
          <cell r="A94" t="str">
            <v>YT_CFAB4_64M D-C_*</v>
          </cell>
        </row>
        <row r="95">
          <cell r="A95" t="str">
            <v>YT_GFAB3_64M D-C_*</v>
          </cell>
        </row>
        <row r="96">
          <cell r="A96" t="str">
            <v>YT_CFAB5_64M D-G_*</v>
          </cell>
        </row>
        <row r="98">
          <cell r="A98" t="str">
            <v>TP_CFAB5_64M D-C_*</v>
          </cell>
        </row>
        <row r="99">
          <cell r="A99" t="str">
            <v>TP_CFAB4_64M D-C_*</v>
          </cell>
        </row>
        <row r="100">
          <cell r="A100" t="str">
            <v>TP_GFAB3_64M D-C_*</v>
          </cell>
        </row>
        <row r="101">
          <cell r="A101" t="str">
            <v>TP_CFAB5_64M D-G_*</v>
          </cell>
        </row>
        <row r="103">
          <cell r="A103" t="str">
            <v>TT_CFAB5_64M D-C_*</v>
          </cell>
        </row>
        <row r="104">
          <cell r="A104" t="str">
            <v>TT_CFAB4_64M D-C_*</v>
          </cell>
        </row>
        <row r="105">
          <cell r="A105" t="str">
            <v>TT_GFAB3_64M D-C_*</v>
          </cell>
        </row>
        <row r="106">
          <cell r="A106" t="str">
            <v>TT_CFAB5_64M D-G_*</v>
          </cell>
        </row>
      </sheetData>
      <sheetData sheetId="10" refreshError="1">
        <row r="3">
          <cell r="A3" t="str">
            <v>KEY</v>
          </cell>
        </row>
        <row r="4">
          <cell r="A4" t="str">
            <v>OC_CFAB5_64M SD-C_*</v>
          </cell>
        </row>
        <row r="5">
          <cell r="A5" t="str">
            <v>OC_CFAB4_64M SD-C_*</v>
          </cell>
        </row>
        <row r="6">
          <cell r="A6" t="str">
            <v>OC_CFAB5_64M SD-X_*</v>
          </cell>
        </row>
        <row r="7">
          <cell r="A7" t="str">
            <v>OC_CFAB4_64M SD-X_*</v>
          </cell>
        </row>
        <row r="8">
          <cell r="A8" t="str">
            <v>OC_GFAB3_64M SD-X_*</v>
          </cell>
        </row>
        <row r="9">
          <cell r="A9" t="str">
            <v>OC_CFAB7_64M SD-E_*</v>
          </cell>
        </row>
        <row r="10">
          <cell r="A10" t="str">
            <v>OC_CFAB7_64M SD-F_*</v>
          </cell>
        </row>
        <row r="11">
          <cell r="A11" t="str">
            <v>OC_CFAB8_64M SD-G_*</v>
          </cell>
        </row>
        <row r="12">
          <cell r="A12" t="str">
            <v>OC_CFAB7_64M SD-G_*</v>
          </cell>
        </row>
        <row r="13">
          <cell r="A13" t="str">
            <v>OC_CFAB5_64M SD-G_*</v>
          </cell>
        </row>
        <row r="15">
          <cell r="A15" t="str">
            <v>EW_CFAB5_64M SD-C</v>
          </cell>
        </row>
        <row r="16">
          <cell r="A16" t="str">
            <v>EW_CFAB4_64M SD-C</v>
          </cell>
        </row>
        <row r="17">
          <cell r="A17" t="str">
            <v>EW_CFAB5_64M SD-X</v>
          </cell>
        </row>
        <row r="18">
          <cell r="A18" t="str">
            <v>EW_CFAB4_64M SD-X</v>
          </cell>
        </row>
        <row r="19">
          <cell r="A19" t="str">
            <v>EW_GFAB3_64M SD-X</v>
          </cell>
        </row>
        <row r="20">
          <cell r="A20" t="str">
            <v>EW_CFAB7_64M SD-E</v>
          </cell>
        </row>
        <row r="21">
          <cell r="A21" t="str">
            <v>EW_CFAB7_64M SD-F</v>
          </cell>
        </row>
        <row r="22">
          <cell r="A22" t="str">
            <v>EW_CFAB8_64M SD-G</v>
          </cell>
        </row>
        <row r="23">
          <cell r="A23" t="str">
            <v>EW_CFAB7_64M SD-G</v>
          </cell>
        </row>
        <row r="24">
          <cell r="A24" t="str">
            <v>EW_CFAB5_64M SD-G</v>
          </cell>
        </row>
        <row r="26">
          <cell r="A26" t="str">
            <v>IP_CFAB5_64M SD-C_54TSOP</v>
          </cell>
        </row>
        <row r="27">
          <cell r="A27" t="str">
            <v>IP_CFAB4_64M SD-C_54TSOP</v>
          </cell>
        </row>
        <row r="28">
          <cell r="A28" t="str">
            <v>IP_CFAB5_64M SD-X_54TSOP</v>
          </cell>
        </row>
        <row r="29">
          <cell r="A29" t="str">
            <v>IP_CFAB4_64M SD-X_54TSOP</v>
          </cell>
        </row>
        <row r="30">
          <cell r="A30" t="str">
            <v>IP_GFAB3_64M SD-X_54TSOP</v>
          </cell>
        </row>
        <row r="31">
          <cell r="A31" t="str">
            <v>IP_CFAB7_64M SD-E_54TSOP</v>
          </cell>
        </row>
        <row r="32">
          <cell r="A32" t="str">
            <v>IP_CFAB7_64M SD-F_54TSOP</v>
          </cell>
        </row>
        <row r="33">
          <cell r="A33" t="str">
            <v>IP_CFAB8_64M SD-G_54TSOP</v>
          </cell>
        </row>
        <row r="34">
          <cell r="A34" t="str">
            <v>IP_CFAB7_64M SD-G_54TSOP</v>
          </cell>
        </row>
        <row r="35">
          <cell r="A35" t="str">
            <v>IP_CFAB5_64M SD-G_54TSOP</v>
          </cell>
        </row>
        <row r="36">
          <cell r="A36" t="str">
            <v>XX_*_64M SD-*_*</v>
          </cell>
        </row>
        <row r="38">
          <cell r="A38" t="str">
            <v>OP_CFAB5_64M SD-C_54TSOP</v>
          </cell>
        </row>
        <row r="39">
          <cell r="A39" t="str">
            <v>OP_CFAB4_64M SD-C_54TSOP</v>
          </cell>
        </row>
        <row r="40">
          <cell r="A40" t="str">
            <v>OP_CFAB5_64M SD-X_54TSOP</v>
          </cell>
        </row>
        <row r="41">
          <cell r="A41" t="str">
            <v>OP_CFAB4_64M SD-X_54TSOP</v>
          </cell>
        </row>
        <row r="42">
          <cell r="A42" t="str">
            <v>OP_GFAB3_64M SD-X_54TSOP</v>
          </cell>
        </row>
        <row r="43">
          <cell r="A43" t="str">
            <v>OP_CFAB7_64M SD-E_54TSOP</v>
          </cell>
        </row>
        <row r="44">
          <cell r="A44" t="str">
            <v>OP_CFAB7_64M SD-F_54TSOP</v>
          </cell>
        </row>
        <row r="45">
          <cell r="A45" t="str">
            <v>OP_CFAB8_64M SD-G_54TSOP</v>
          </cell>
        </row>
        <row r="46">
          <cell r="A46" t="str">
            <v>OP_CFAB7_64M SD-G_54TSOP</v>
          </cell>
        </row>
        <row r="47">
          <cell r="A47" t="str">
            <v>OP_CFAB5_64M SD-G_54TSOP</v>
          </cell>
        </row>
        <row r="48">
          <cell r="A48" t="str">
            <v>XX_*_64M SD-*_*</v>
          </cell>
        </row>
        <row r="50">
          <cell r="A50" t="str">
            <v>OT_CFAB5_64M SD-C_54TSOP</v>
          </cell>
        </row>
        <row r="51">
          <cell r="A51" t="str">
            <v>OT_CFAB4_64M SD-C_54TSOP</v>
          </cell>
        </row>
        <row r="52">
          <cell r="A52" t="str">
            <v>OT_CFAB5_64M SD-X_54TSOP</v>
          </cell>
        </row>
        <row r="53">
          <cell r="A53" t="str">
            <v>OT_CFAB4_64M SD-X_54TSOP</v>
          </cell>
        </row>
        <row r="54">
          <cell r="A54" t="str">
            <v>OT_GFAB3_64M SD-X_54TSOP</v>
          </cell>
        </row>
        <row r="55">
          <cell r="A55" t="str">
            <v>OT_CFAB7_64M SD-E_54TSOP</v>
          </cell>
        </row>
        <row r="56">
          <cell r="A56" t="str">
            <v>OT_CFAB7_64M SD-F_54TSOP</v>
          </cell>
        </row>
        <row r="57">
          <cell r="A57" t="str">
            <v>OT_CFAB8_64M SD-G_54TSOP</v>
          </cell>
        </row>
        <row r="58">
          <cell r="A58" t="str">
            <v>OT_CFAB7_64M SD-G_54TSOP</v>
          </cell>
        </row>
        <row r="59">
          <cell r="A59" t="str">
            <v>OT_CFAB5_64M SD-G_54TSOP</v>
          </cell>
        </row>
        <row r="60">
          <cell r="A60" t="str">
            <v>XX_*_64M SD-*_*</v>
          </cell>
        </row>
        <row r="62">
          <cell r="A62" t="str">
            <v>EP_CFAB5_64M SD-C_54TSOP</v>
          </cell>
        </row>
        <row r="63">
          <cell r="A63" t="str">
            <v>EP_CFAB4_64M SD-C_54TSOP</v>
          </cell>
        </row>
        <row r="64">
          <cell r="A64" t="str">
            <v>EP_CFAB5_64M SD-X_54TSOP</v>
          </cell>
        </row>
        <row r="65">
          <cell r="A65" t="str">
            <v>EP_CFAB4_64M SD-X_54TSOP</v>
          </cell>
        </row>
        <row r="66">
          <cell r="A66" t="str">
            <v>EP_GFAB3_64M SD-X_54TSOP</v>
          </cell>
        </row>
        <row r="67">
          <cell r="A67" t="str">
            <v>EP_CFAB7_64M SD-E_54TSOP</v>
          </cell>
        </row>
        <row r="68">
          <cell r="A68" t="str">
            <v>EP_CFAB7_64M SD-F_54TSOP</v>
          </cell>
        </row>
        <row r="69">
          <cell r="A69" t="str">
            <v>EP_CFAB8_64M SD-G_54TSOP</v>
          </cell>
        </row>
        <row r="70">
          <cell r="A70" t="str">
            <v>EP_CFAB7_64M SD-G_54TSOP</v>
          </cell>
        </row>
        <row r="71">
          <cell r="A71" t="str">
            <v>EP_CFAB5_64M SD-G_54TSOP</v>
          </cell>
        </row>
        <row r="73">
          <cell r="A73" t="str">
            <v>ET_CFAB5_64M SD-C_54TSOP</v>
          </cell>
        </row>
        <row r="74">
          <cell r="A74" t="str">
            <v>ET_CFAB4_64M SD-C_54TSOP</v>
          </cell>
        </row>
        <row r="75">
          <cell r="A75" t="str">
            <v>ET_CFAB5_64M SD-X_54TSOP</v>
          </cell>
        </row>
        <row r="76">
          <cell r="A76" t="str">
            <v>ET_CFAB4_64M SD-X_54TSOP</v>
          </cell>
        </row>
        <row r="77">
          <cell r="A77" t="str">
            <v>ET_GFAB3_64M SD-X_54TSOP</v>
          </cell>
        </row>
        <row r="78">
          <cell r="A78" t="str">
            <v>ET_CFAB7_64M SD-E_54TSOP</v>
          </cell>
        </row>
        <row r="79">
          <cell r="A79" t="str">
            <v>ET_CFAB7_64M SD-F_54TSOP</v>
          </cell>
        </row>
        <row r="80">
          <cell r="A80" t="str">
            <v>ET_CFAB8_64M SD-G_54TSOP</v>
          </cell>
        </row>
        <row r="81">
          <cell r="A81" t="str">
            <v>ET_CFAB7_64M SD-G_54TSOP</v>
          </cell>
        </row>
        <row r="82">
          <cell r="A82" t="str">
            <v>ET_CFAB5_64M SD-G_54TSOP</v>
          </cell>
        </row>
        <row r="84">
          <cell r="A84" t="str">
            <v>YP_CFAB5_64M SD-C_*</v>
          </cell>
        </row>
        <row r="85">
          <cell r="A85" t="str">
            <v>YP_CFAB4_64M SD-C_*</v>
          </cell>
        </row>
        <row r="86">
          <cell r="A86" t="str">
            <v>YP_CFAB5_64M SD-X_*</v>
          </cell>
        </row>
        <row r="87">
          <cell r="A87" t="str">
            <v>YP_CFAB4_64M SD-X_*</v>
          </cell>
        </row>
        <row r="88">
          <cell r="A88" t="str">
            <v>YP_GFAB3_64M SD-X_*</v>
          </cell>
        </row>
        <row r="89">
          <cell r="A89" t="str">
            <v>YP_CFAB7_64M SD-E_*</v>
          </cell>
        </row>
        <row r="90">
          <cell r="A90" t="str">
            <v>YP_CFAB7_64M SD-F_*</v>
          </cell>
        </row>
        <row r="91">
          <cell r="A91" t="str">
            <v>YP_CFAB8_64M SD-G_*</v>
          </cell>
        </row>
        <row r="92">
          <cell r="A92" t="str">
            <v>YP_CFAB7_64M SD-G_*</v>
          </cell>
        </row>
        <row r="93">
          <cell r="A93" t="str">
            <v>YP_CFAB5_64M SD-G_*</v>
          </cell>
        </row>
        <row r="95">
          <cell r="A95" t="str">
            <v>YT_CFAB5_64M SD-C_*</v>
          </cell>
        </row>
        <row r="96">
          <cell r="A96" t="str">
            <v>YT_CFAB4_64M SD-C_*</v>
          </cell>
        </row>
        <row r="97">
          <cell r="A97" t="str">
            <v>YT_CFAB5_64M SD-X_*</v>
          </cell>
        </row>
        <row r="98">
          <cell r="A98" t="str">
            <v>YT_CFAB4_64M SD-X_*</v>
          </cell>
        </row>
        <row r="99">
          <cell r="A99" t="str">
            <v>YT_GFAB3_64M SD-X_*</v>
          </cell>
        </row>
        <row r="100">
          <cell r="A100" t="str">
            <v>YT_CFAB7_64M SD-E_*</v>
          </cell>
        </row>
        <row r="101">
          <cell r="A101" t="str">
            <v>YT_CFAB7_64M SD-F_*</v>
          </cell>
        </row>
        <row r="102">
          <cell r="A102" t="str">
            <v>YT_CFAB8_64M SD-G_*</v>
          </cell>
        </row>
        <row r="103">
          <cell r="A103" t="str">
            <v>YT_CFAB7_64M SD-G_*</v>
          </cell>
        </row>
        <row r="104">
          <cell r="A104" t="str">
            <v>YT_CFAB5_64M SD-G_*</v>
          </cell>
        </row>
        <row r="106">
          <cell r="A106" t="str">
            <v>TP_CFAB5_64M SD-C_*</v>
          </cell>
        </row>
        <row r="107">
          <cell r="A107" t="str">
            <v>TP_CFAB4_64M SD-C_*</v>
          </cell>
        </row>
        <row r="108">
          <cell r="A108" t="str">
            <v>TP_CFAB5_64M SD-X_*</v>
          </cell>
        </row>
        <row r="109">
          <cell r="A109" t="str">
            <v>TP_CFAB4_64M SD-X_*</v>
          </cell>
        </row>
        <row r="110">
          <cell r="A110" t="str">
            <v>TP_GFAB3_64M SD-X_*</v>
          </cell>
        </row>
        <row r="111">
          <cell r="A111" t="str">
            <v>TP_CFAB7_64M SD-E_*</v>
          </cell>
        </row>
        <row r="112">
          <cell r="A112" t="str">
            <v>TP_CFAB7_64M SD-F_*</v>
          </cell>
        </row>
        <row r="113">
          <cell r="A113" t="str">
            <v>TP_CFAB8_64M SD-G_*</v>
          </cell>
        </row>
        <row r="114">
          <cell r="A114" t="str">
            <v>TP_CFAB7_64M SD-G_*</v>
          </cell>
        </row>
        <row r="115">
          <cell r="A115" t="str">
            <v>TP_CFAB5_64M SD-G_*</v>
          </cell>
        </row>
        <row r="117">
          <cell r="A117" t="str">
            <v>TT_CFAB5_64M SD-C_*</v>
          </cell>
        </row>
        <row r="118">
          <cell r="A118" t="str">
            <v>TT_CFAB4_64M SD-C_*</v>
          </cell>
        </row>
        <row r="119">
          <cell r="A119" t="str">
            <v>TT_CFAB5_64M SD-X_*</v>
          </cell>
        </row>
        <row r="120">
          <cell r="A120" t="str">
            <v>TT_CFAB4_64M SD-X_*</v>
          </cell>
        </row>
        <row r="121">
          <cell r="A121" t="str">
            <v>TT_GFAB3_64M SD-X_*</v>
          </cell>
        </row>
        <row r="122">
          <cell r="A122" t="str">
            <v>TT_CFAB7_64M SD-E_*</v>
          </cell>
        </row>
        <row r="123">
          <cell r="A123" t="str">
            <v>TT_CFAB7_64M SD-F_*</v>
          </cell>
        </row>
        <row r="124">
          <cell r="A124" t="str">
            <v>TT_CFAB8_64M SD-G_*</v>
          </cell>
        </row>
        <row r="125">
          <cell r="A125" t="str">
            <v>TT_CFAB7_64M SD-G_*</v>
          </cell>
        </row>
        <row r="126">
          <cell r="A126" t="str">
            <v>TT_CFAB5_64M SD-G_*</v>
          </cell>
        </row>
      </sheetData>
      <sheetData sheetId="11" refreshError="1">
        <row r="3">
          <cell r="A3" t="str">
            <v>KEY</v>
          </cell>
        </row>
        <row r="4">
          <cell r="A4" t="str">
            <v>OC_CFAB4_16M D-C_*</v>
          </cell>
        </row>
        <row r="5">
          <cell r="A5" t="str">
            <v>OC_GFAB3_16M D-C_*</v>
          </cell>
        </row>
        <row r="6">
          <cell r="A6" t="str">
            <v>OC_XX_16M D-G_*</v>
          </cell>
        </row>
        <row r="8">
          <cell r="A8" t="str">
            <v>EW_CFAB4_16M D-C</v>
          </cell>
        </row>
        <row r="9">
          <cell r="A9" t="str">
            <v>EW_GFAB3_16M D-C</v>
          </cell>
        </row>
        <row r="10">
          <cell r="A10" t="str">
            <v>EW_XX_16M D-G</v>
          </cell>
        </row>
        <row r="12">
          <cell r="A12" t="str">
            <v>IP_CFAB4_16M D-C_24SOJ</v>
          </cell>
        </row>
        <row r="13">
          <cell r="A13" t="str">
            <v>IP_CFAB4_16M D-C_24TSOP</v>
          </cell>
        </row>
        <row r="14">
          <cell r="A14" t="str">
            <v>IP_CFAB4_16M D-C_28SOJ</v>
          </cell>
        </row>
        <row r="15">
          <cell r="A15" t="str">
            <v>IP_CFAB4_16M D-C_28TSOP</v>
          </cell>
        </row>
        <row r="16">
          <cell r="A16" t="str">
            <v>IP_GFAB3_16M D-C_24SOJ</v>
          </cell>
        </row>
        <row r="17">
          <cell r="A17" t="str">
            <v>IP_GFAB3_16M D-C_24TSOP</v>
          </cell>
        </row>
        <row r="18">
          <cell r="A18" t="str">
            <v>IP_GFAB3_16M D-C_28SOJ</v>
          </cell>
        </row>
        <row r="19">
          <cell r="A19" t="str">
            <v>IP_GFAB3_16M D-C_28TSOP</v>
          </cell>
        </row>
        <row r="20">
          <cell r="A20" t="str">
            <v>IP_CFAB5_16M D-G_24SOJ</v>
          </cell>
        </row>
        <row r="21">
          <cell r="A21" t="str">
            <v>IP_CFAB5_16M D-G_24TSOP</v>
          </cell>
        </row>
        <row r="22">
          <cell r="A22" t="str">
            <v>IP_CFAB5_16M D-G_28SOJ</v>
          </cell>
        </row>
        <row r="23">
          <cell r="A23" t="str">
            <v>IP_CFAB5_16M D-G_28TSOP</v>
          </cell>
        </row>
        <row r="29">
          <cell r="A29" t="str">
            <v>OP_CFAB4_16M D-C_24SOJ</v>
          </cell>
        </row>
        <row r="30">
          <cell r="A30" t="str">
            <v>OP_CFAB4_16M D-C_24TSOP</v>
          </cell>
        </row>
        <row r="31">
          <cell r="A31" t="str">
            <v>OP_CFAB4_16M D-C_28SOJ</v>
          </cell>
        </row>
        <row r="32">
          <cell r="A32" t="str">
            <v>OP_CFAB4_16M D-C_28TSOP</v>
          </cell>
        </row>
        <row r="33">
          <cell r="A33" t="str">
            <v>OP_GFAB3_16M D-C_24SOJ</v>
          </cell>
        </row>
        <row r="34">
          <cell r="A34" t="str">
            <v>OP_GFAB3_16M D-C_24TSOP</v>
          </cell>
        </row>
        <row r="35">
          <cell r="A35" t="str">
            <v>OP_GFAB3_16M D-C_28SOJ</v>
          </cell>
        </row>
        <row r="36">
          <cell r="A36" t="str">
            <v>OP_GFAB3_16M D-C_28TSOP</v>
          </cell>
        </row>
        <row r="37">
          <cell r="A37" t="str">
            <v>OP_CFAB5_16M D-G_24SOJ</v>
          </cell>
        </row>
        <row r="38">
          <cell r="A38" t="str">
            <v>OP_CFAB5_16M D-G_24TSOP</v>
          </cell>
        </row>
        <row r="39">
          <cell r="A39" t="str">
            <v>OP_CFAB5_16M D-G_28SOJ</v>
          </cell>
        </row>
        <row r="40">
          <cell r="A40" t="str">
            <v>OP_CFAB5_16M D-G_28TSOP</v>
          </cell>
        </row>
        <row r="42">
          <cell r="A42" t="str">
            <v>OT_CFAB4_16M D-C_24SOJ</v>
          </cell>
        </row>
        <row r="43">
          <cell r="A43" t="str">
            <v>OT_CFAB4_16M D-C_24TSOP</v>
          </cell>
        </row>
        <row r="44">
          <cell r="A44" t="str">
            <v>OT_CFAB4_16M D-C_28SOJ</v>
          </cell>
        </row>
        <row r="45">
          <cell r="A45" t="str">
            <v>OT_CFAB4_16M D-C_28TSOP</v>
          </cell>
        </row>
        <row r="46">
          <cell r="A46" t="str">
            <v>OT_GFAB3_16M D-C_24SOJ</v>
          </cell>
        </row>
        <row r="47">
          <cell r="A47" t="str">
            <v>OT_GFAB3_16M D-C_24TSOP</v>
          </cell>
        </row>
        <row r="48">
          <cell r="A48" t="str">
            <v>OT_GFAB3_16M D-C_28SOJ</v>
          </cell>
        </row>
        <row r="49">
          <cell r="A49" t="str">
            <v>OT_GFAB3_16M D-C_28TSOP</v>
          </cell>
        </row>
        <row r="50">
          <cell r="A50" t="str">
            <v>OT_CFAB5_16M D-G_24SOJ</v>
          </cell>
        </row>
        <row r="51">
          <cell r="A51" t="str">
            <v>OT_CFAB5_16M D-G_24TSOP</v>
          </cell>
        </row>
        <row r="52">
          <cell r="A52" t="str">
            <v>OT_CFAB5_16M D-G_28SOJ</v>
          </cell>
        </row>
        <row r="53">
          <cell r="A53" t="str">
            <v>OT_CFAB5_16M D-G_28TSOP</v>
          </cell>
        </row>
        <row r="55">
          <cell r="A55" t="str">
            <v>EP_CFAB4_16M D-C_24SOJ</v>
          </cell>
        </row>
        <row r="56">
          <cell r="A56" t="str">
            <v>EP_CFAB4_16M D-C_24TSOP</v>
          </cell>
        </row>
        <row r="57">
          <cell r="A57" t="str">
            <v>EP_CFAB4_16M D-C_28SOJ</v>
          </cell>
        </row>
        <row r="58">
          <cell r="A58" t="str">
            <v>EP_CFAB4_16M D-C_28TSOP</v>
          </cell>
        </row>
        <row r="59">
          <cell r="A59" t="str">
            <v>EP_GFAB3_16M D-C_24SOJ</v>
          </cell>
        </row>
        <row r="60">
          <cell r="A60" t="str">
            <v>EP_GFAB3_16M D-C_24TSOP</v>
          </cell>
        </row>
        <row r="61">
          <cell r="A61" t="str">
            <v>EP_GFAB3_16M D-C_28SOJ</v>
          </cell>
        </row>
        <row r="62">
          <cell r="A62" t="str">
            <v>EP_GFAB3_16M D-C_28TSOP</v>
          </cell>
        </row>
        <row r="63">
          <cell r="A63" t="str">
            <v>EP_CFAB5_16M D-G_24SOJ</v>
          </cell>
        </row>
        <row r="64">
          <cell r="A64" t="str">
            <v>EP_CFAB5_16M D-G_24TSOP</v>
          </cell>
        </row>
        <row r="65">
          <cell r="A65" t="str">
            <v>EP_CFAB5_16M D-G_28SOJ</v>
          </cell>
        </row>
        <row r="66">
          <cell r="A66" t="str">
            <v>EP_CFAB5_16M D-G_28TSOP</v>
          </cell>
        </row>
        <row r="68">
          <cell r="A68" t="str">
            <v>ET_CFAB4_16M D-C_24SOJ</v>
          </cell>
        </row>
        <row r="69">
          <cell r="A69" t="str">
            <v>ET_CFAB4_16M D-C_24TSOP</v>
          </cell>
        </row>
        <row r="70">
          <cell r="A70" t="str">
            <v>ET_CFAB4_16M D-C_28SOJ</v>
          </cell>
        </row>
        <row r="71">
          <cell r="A71" t="str">
            <v>ET_CFAB4_16M D-C_28TSOP</v>
          </cell>
        </row>
        <row r="72">
          <cell r="A72" t="str">
            <v>ET_GFAB3_16M D-C_24SOJ</v>
          </cell>
        </row>
        <row r="73">
          <cell r="A73" t="str">
            <v>ET_GFAB3_16M D-C_24TSOP</v>
          </cell>
        </row>
        <row r="74">
          <cell r="A74" t="str">
            <v>ET_GFAB3_16M D-C_28SOJ</v>
          </cell>
        </row>
        <row r="75">
          <cell r="A75" t="str">
            <v>ET_GFAB3_16M D-C_28TSOP</v>
          </cell>
        </row>
        <row r="76">
          <cell r="A76" t="str">
            <v>ET_CFAB5_16M D-G_24SOJ</v>
          </cell>
        </row>
        <row r="77">
          <cell r="A77" t="str">
            <v>ET_CFAB5_16M D-G_24TSOP</v>
          </cell>
        </row>
        <row r="78">
          <cell r="A78" t="str">
            <v>ET_CFAB5_16M D-G_28SOJ</v>
          </cell>
        </row>
        <row r="79">
          <cell r="A79" t="str">
            <v>ET_CFAB5_16M D-G_28TSOP</v>
          </cell>
        </row>
        <row r="81">
          <cell r="A81" t="str">
            <v>YP_CFAB4_16M D-C_*</v>
          </cell>
        </row>
        <row r="82">
          <cell r="A82" t="str">
            <v>YP_GFAB3_16M D-C_*</v>
          </cell>
        </row>
        <row r="83">
          <cell r="A83" t="str">
            <v>YP_CFAB5_16M D-G_*</v>
          </cell>
        </row>
        <row r="85">
          <cell r="A85" t="str">
            <v>YT_CFAB4_16M D-C_*</v>
          </cell>
        </row>
        <row r="86">
          <cell r="A86" t="str">
            <v>YT_GFAB3_16M D-C_*</v>
          </cell>
        </row>
        <row r="87">
          <cell r="A87" t="str">
            <v>YT_CFAB5_16M D-G_*</v>
          </cell>
        </row>
        <row r="89">
          <cell r="A89" t="str">
            <v>TP_CFAB4_16M D-C_*</v>
          </cell>
        </row>
        <row r="90">
          <cell r="A90" t="str">
            <v>TP_GFAB3_16M D-C_*</v>
          </cell>
        </row>
        <row r="91">
          <cell r="A91" t="str">
            <v>TP_CFAB5_16M D-G_*</v>
          </cell>
        </row>
        <row r="93">
          <cell r="A93" t="str">
            <v>TT_CFAB4_16M D-C_*</v>
          </cell>
        </row>
        <row r="94">
          <cell r="A94" t="str">
            <v>TT_GFAB3_16M D-C_*</v>
          </cell>
        </row>
        <row r="95">
          <cell r="A95" t="str">
            <v>TT_CFAB5_16M D-G_*</v>
          </cell>
        </row>
      </sheetData>
      <sheetData sheetId="12" refreshError="1">
        <row r="3">
          <cell r="A3" t="str">
            <v>KEY</v>
          </cell>
        </row>
        <row r="4">
          <cell r="A4" t="str">
            <v>OC_CFAB4_16M D-CW_*</v>
          </cell>
        </row>
        <row r="5">
          <cell r="A5" t="str">
            <v>OC_GFAB3_16M D-CW_*</v>
          </cell>
        </row>
        <row r="6">
          <cell r="A6" t="str">
            <v>OC_CFAB5_16M D-G_*</v>
          </cell>
        </row>
        <row r="8">
          <cell r="A8" t="str">
            <v>EW_CFAB4_16M D-CW</v>
          </cell>
        </row>
        <row r="9">
          <cell r="A9" t="str">
            <v>EW_GFAB3_16M D-CW</v>
          </cell>
        </row>
        <row r="10">
          <cell r="A10" t="str">
            <v>EW_CFAB5_16M D-G</v>
          </cell>
        </row>
        <row r="12">
          <cell r="A12" t="str">
            <v>IP_CFAB4_16M D-CW_42SOJ</v>
          </cell>
        </row>
        <row r="13">
          <cell r="A13" t="str">
            <v>IP_CFAB4_16M D-CW_44TSOP</v>
          </cell>
        </row>
        <row r="14">
          <cell r="A14" t="str">
            <v>IP_GFAB3_16M D-CW_42SOJ</v>
          </cell>
        </row>
        <row r="15">
          <cell r="A15" t="str">
            <v>IP_GFAB3_16M D-CW_44TSOP</v>
          </cell>
        </row>
        <row r="16">
          <cell r="A16" t="str">
            <v>IP_CFAB5_16M D-G_42SOJ</v>
          </cell>
        </row>
        <row r="17">
          <cell r="A17" t="str">
            <v>IP_CFAB5_16M D-G_44TSOP</v>
          </cell>
        </row>
        <row r="21">
          <cell r="A21" t="str">
            <v>OP_CFAB4_16M D-CW_42SOJ</v>
          </cell>
        </row>
        <row r="22">
          <cell r="A22" t="str">
            <v>OP_CFAB4_16M D-CW_44TSOP</v>
          </cell>
        </row>
        <row r="23">
          <cell r="A23" t="str">
            <v>OP_GFAB3_16M D-CW_42SOJ</v>
          </cell>
        </row>
        <row r="24">
          <cell r="A24" t="str">
            <v>OP_GFAB3_16M D-CW_44TSOP</v>
          </cell>
        </row>
        <row r="25">
          <cell r="A25" t="str">
            <v>OP_CFAB5_16M D-G_42SOJ</v>
          </cell>
        </row>
        <row r="26">
          <cell r="A26" t="str">
            <v>OP_CFAB5_16M D-G_44TSOP</v>
          </cell>
        </row>
        <row r="28">
          <cell r="A28" t="str">
            <v>OT_CFAB4_16M D-CW_42SOJ</v>
          </cell>
        </row>
        <row r="29">
          <cell r="A29" t="str">
            <v>OT_CFAB4_16M D-CW_44TSOP</v>
          </cell>
        </row>
        <row r="30">
          <cell r="A30" t="str">
            <v>OT_GFAB3_16M D-CW_42SOJ</v>
          </cell>
        </row>
        <row r="31">
          <cell r="A31" t="str">
            <v>OT_GFAB3_16M D-CW_44TSOP</v>
          </cell>
        </row>
        <row r="32">
          <cell r="A32" t="str">
            <v>OT_CFAB5_16M D-G_42SOJ</v>
          </cell>
        </row>
        <row r="33">
          <cell r="A33" t="str">
            <v>OT_CFAB5_16M D-G_44TSOP</v>
          </cell>
        </row>
        <row r="35">
          <cell r="A35" t="str">
            <v>EP_CFAB4_16M D-CW_42SOJ</v>
          </cell>
        </row>
        <row r="36">
          <cell r="A36" t="str">
            <v>EP_CFAB4_16M D-CW_44TSOP</v>
          </cell>
        </row>
        <row r="37">
          <cell r="A37" t="str">
            <v>EP_GFAB3_16M D-CW_42SOJ</v>
          </cell>
        </row>
        <row r="38">
          <cell r="A38" t="str">
            <v>EP_GFAB3_16M D-CW_44TSOP</v>
          </cell>
        </row>
        <row r="39">
          <cell r="A39" t="str">
            <v>EP_CFAB5_16M D-G_42SOJ</v>
          </cell>
        </row>
        <row r="40">
          <cell r="A40" t="str">
            <v>EP_CFAB5_16M D-G_44TSOP</v>
          </cell>
        </row>
        <row r="42">
          <cell r="A42" t="str">
            <v>ET_CFAB4_16M D-CW_42SOJ</v>
          </cell>
        </row>
        <row r="43">
          <cell r="A43" t="str">
            <v>ET_CFAB4_16M D-CW_44TSOP</v>
          </cell>
        </row>
        <row r="44">
          <cell r="A44" t="str">
            <v>ET_GFAB3_16M D-CW_42SOJ</v>
          </cell>
        </row>
        <row r="45">
          <cell r="A45" t="str">
            <v>ET_GFAB3_16M D-CW_44TSOP</v>
          </cell>
        </row>
        <row r="46">
          <cell r="A46" t="str">
            <v>ET_CFAB5_16M D-G_42SOJ</v>
          </cell>
        </row>
        <row r="47">
          <cell r="A47" t="str">
            <v>ET_CFAB5_16M D-G_44TSOP</v>
          </cell>
        </row>
        <row r="49">
          <cell r="A49" t="str">
            <v>YP_CFAB4_16M D-CW_*</v>
          </cell>
        </row>
        <row r="50">
          <cell r="A50" t="str">
            <v>YP_GFAB3_16M D-CW_*</v>
          </cell>
        </row>
        <row r="51">
          <cell r="A51" t="str">
            <v>YP_CFAB5_16M D-G_*</v>
          </cell>
        </row>
        <row r="53">
          <cell r="A53" t="str">
            <v>YT_CFAB4_16M D-CW_*</v>
          </cell>
        </row>
        <row r="54">
          <cell r="A54" t="str">
            <v>YT_GFAB3_16M D-CW_*</v>
          </cell>
        </row>
        <row r="55">
          <cell r="A55" t="str">
            <v>YT_CFAB5_16M D-G_*</v>
          </cell>
        </row>
        <row r="57">
          <cell r="A57" t="str">
            <v>TP_CFAB4_16M D-CW_*</v>
          </cell>
        </row>
        <row r="58">
          <cell r="A58" t="str">
            <v>TP_GFAB3_16M D-CW_*</v>
          </cell>
        </row>
        <row r="59">
          <cell r="A59" t="str">
            <v>TP_CFAB5_16M D-G_*</v>
          </cell>
        </row>
        <row r="61">
          <cell r="A61" t="str">
            <v>TT_CFAB4_16M D-CW_*</v>
          </cell>
        </row>
        <row r="62">
          <cell r="A62" t="str">
            <v>TT_GFAB3_16M D-CW_*</v>
          </cell>
        </row>
        <row r="63">
          <cell r="A63" t="str">
            <v>TT_CFAB5_16M D-G_*</v>
          </cell>
        </row>
      </sheetData>
      <sheetData sheetId="13" refreshError="1">
        <row r="3">
          <cell r="A3" t="str">
            <v>KEY</v>
          </cell>
        </row>
        <row r="4">
          <cell r="A4" t="str">
            <v>OC_CFAB4_16M SD-C_*</v>
          </cell>
        </row>
        <row r="5">
          <cell r="A5" t="str">
            <v>OC_GFAB3_16M SD-E_*</v>
          </cell>
        </row>
        <row r="6">
          <cell r="A6" t="str">
            <v>OC_XX_XX_*</v>
          </cell>
        </row>
        <row r="7">
          <cell r="A7" t="str">
            <v>OC_XX_XX_*</v>
          </cell>
        </row>
        <row r="9">
          <cell r="A9" t="str">
            <v>EW_CFAB4_16M SD-C</v>
          </cell>
        </row>
        <row r="10">
          <cell r="A10" t="str">
            <v>EW_GFAB3_16M SD-E</v>
          </cell>
        </row>
        <row r="11">
          <cell r="A11" t="str">
            <v>EW_XX_XX</v>
          </cell>
        </row>
        <row r="12">
          <cell r="A12" t="str">
            <v>EW_XX_XX</v>
          </cell>
        </row>
        <row r="14">
          <cell r="A14" t="str">
            <v>IP_CFAB4_16M SD-C_44TSOP</v>
          </cell>
        </row>
        <row r="15">
          <cell r="A15" t="str">
            <v>IP_GFAB3_16M SD-E_50TSOP</v>
          </cell>
        </row>
        <row r="16">
          <cell r="A16" t="str">
            <v>IP_XX_XX_*</v>
          </cell>
        </row>
        <row r="17">
          <cell r="A17" t="str">
            <v>IP_XX_XX_*</v>
          </cell>
        </row>
        <row r="19">
          <cell r="A19" t="str">
            <v>OP_CFAB4_16M SD-C_44TSOP</v>
          </cell>
        </row>
        <row r="20">
          <cell r="A20" t="str">
            <v>OP_GFAB3_16M SD-E_50TSOP</v>
          </cell>
        </row>
        <row r="21">
          <cell r="A21" t="str">
            <v>OP_XX_XX_*</v>
          </cell>
        </row>
        <row r="22">
          <cell r="A22" t="str">
            <v>OP_XX_XX_*</v>
          </cell>
        </row>
        <row r="24">
          <cell r="A24" t="str">
            <v>OT_CFAB4_16M SD-C_44TSOP</v>
          </cell>
        </row>
        <row r="25">
          <cell r="A25" t="str">
            <v>OT_GFAB3_16M SD-E_50TSOP</v>
          </cell>
        </row>
        <row r="26">
          <cell r="A26" t="str">
            <v>OT_XX_XX_*</v>
          </cell>
        </row>
        <row r="27">
          <cell r="A27" t="str">
            <v>OT_XX_XX_*</v>
          </cell>
        </row>
        <row r="29">
          <cell r="A29" t="str">
            <v>EP_CFAB4_16M SD-C_44TSOP</v>
          </cell>
        </row>
        <row r="30">
          <cell r="A30" t="str">
            <v>EP_GFAB3_16M SD-E_50TSOP</v>
          </cell>
        </row>
        <row r="31">
          <cell r="A31" t="str">
            <v>EP_XX_XX_*</v>
          </cell>
        </row>
        <row r="32">
          <cell r="A32" t="str">
            <v>EP_XX_XX_*</v>
          </cell>
        </row>
        <row r="34">
          <cell r="A34" t="str">
            <v>ET_CFAB4_16M SD-C_44TSOP</v>
          </cell>
        </row>
        <row r="35">
          <cell r="A35" t="str">
            <v>ET_GFAB3_16M SD-E_50TSOP</v>
          </cell>
        </row>
        <row r="36">
          <cell r="A36" t="str">
            <v>ET_XX_XX_*</v>
          </cell>
        </row>
        <row r="37">
          <cell r="A37" t="str">
            <v>ET_XX_XX_*</v>
          </cell>
        </row>
        <row r="39">
          <cell r="A39" t="str">
            <v>YP_CFAB4_16M SD-C_*</v>
          </cell>
        </row>
        <row r="40">
          <cell r="A40" t="str">
            <v>YP_GFAB3_16M SD-E_*</v>
          </cell>
        </row>
        <row r="41">
          <cell r="A41" t="str">
            <v>YP_XX_XX_*</v>
          </cell>
        </row>
        <row r="42">
          <cell r="A42" t="str">
            <v>YP_XX_XX_*</v>
          </cell>
        </row>
        <row r="44">
          <cell r="A44" t="str">
            <v>YT_CFAB4_16M SD-C_*</v>
          </cell>
        </row>
        <row r="45">
          <cell r="A45" t="str">
            <v>YT_GFAB3_16M SD-E_*</v>
          </cell>
        </row>
        <row r="46">
          <cell r="A46" t="str">
            <v>YT_XX_XX_*</v>
          </cell>
        </row>
        <row r="47">
          <cell r="A47" t="str">
            <v>YT_XX_XX_*</v>
          </cell>
        </row>
        <row r="49">
          <cell r="A49" t="str">
            <v>TP_CFAB4_16M SD-C_*</v>
          </cell>
        </row>
        <row r="50">
          <cell r="A50" t="str">
            <v>TP_GFAB3_16M SD-E_*</v>
          </cell>
        </row>
        <row r="51">
          <cell r="A51" t="str">
            <v>TP_XX_XX_*</v>
          </cell>
        </row>
        <row r="52">
          <cell r="A52" t="str">
            <v>TP_XX_XX_*</v>
          </cell>
        </row>
        <row r="54">
          <cell r="A54" t="str">
            <v>TT_CFAB4_16M SD-C_*</v>
          </cell>
        </row>
        <row r="55">
          <cell r="A55" t="str">
            <v>TT_GFAB3_16M SD-E_*</v>
          </cell>
        </row>
        <row r="56">
          <cell r="A56" t="str">
            <v>TT_XX_XX_*</v>
          </cell>
        </row>
        <row r="57">
          <cell r="A57" t="str">
            <v>TT_XX_XX_*</v>
          </cell>
        </row>
      </sheetData>
      <sheetData sheetId="14" refreshError="1">
        <row r="3">
          <cell r="A3" t="str">
            <v>KEY</v>
          </cell>
        </row>
        <row r="4">
          <cell r="A4" t="str">
            <v>OC_CFAB2_4M D-C_*</v>
          </cell>
        </row>
        <row r="5">
          <cell r="A5" t="str">
            <v>OC_CFAB2_4M D-CW_*</v>
          </cell>
        </row>
        <row r="6">
          <cell r="A6" t="str">
            <v>OC_XX_XX_*</v>
          </cell>
        </row>
        <row r="8">
          <cell r="A8" t="str">
            <v>EW_CFAB2_4M D-C</v>
          </cell>
        </row>
        <row r="9">
          <cell r="A9" t="str">
            <v>EW_CFAB2_4M D-CW</v>
          </cell>
        </row>
        <row r="10">
          <cell r="A10" t="str">
            <v>EW_XX_XX</v>
          </cell>
        </row>
        <row r="12">
          <cell r="A12" t="str">
            <v>IP_CFAB2_4M D-C_20SOJ</v>
          </cell>
        </row>
        <row r="13">
          <cell r="A13" t="str">
            <v>IP_CFAB2_4M D-CW_28SOJ</v>
          </cell>
        </row>
        <row r="14">
          <cell r="A14" t="str">
            <v>IP_CFAB2_4M D-CW_40SOJ</v>
          </cell>
        </row>
        <row r="15">
          <cell r="A15" t="str">
            <v>IP_XX_XX_*</v>
          </cell>
        </row>
        <row r="17">
          <cell r="A17" t="str">
            <v>OP_CFAB2_4M D-C_20SOJ</v>
          </cell>
        </row>
        <row r="18">
          <cell r="A18" t="str">
            <v>OP_CFAB2_4M D-CW_28SOJ</v>
          </cell>
        </row>
        <row r="19">
          <cell r="A19" t="str">
            <v>OP_CFAB2_4M D-CW_40SOJ</v>
          </cell>
        </row>
        <row r="20">
          <cell r="A20" t="str">
            <v>OP_XX_XX_*</v>
          </cell>
        </row>
        <row r="22">
          <cell r="A22" t="str">
            <v>OT_CFAB2_4M D-C_20SOJ</v>
          </cell>
        </row>
        <row r="23">
          <cell r="A23" t="str">
            <v>OT_CFAB2_4M D-CW_28SOJ</v>
          </cell>
        </row>
        <row r="24">
          <cell r="A24" t="str">
            <v>OT_CFAB2_4M D-CW_40SOJ</v>
          </cell>
        </row>
        <row r="25">
          <cell r="A25" t="str">
            <v>OT_XX_XX_*</v>
          </cell>
        </row>
        <row r="27">
          <cell r="A27" t="str">
            <v>EP_CFAB2_4M D-C_20SOJ</v>
          </cell>
        </row>
        <row r="28">
          <cell r="A28" t="str">
            <v>EP_CFAB2_4M D-CW_28SOJ</v>
          </cell>
        </row>
        <row r="29">
          <cell r="A29" t="str">
            <v>EP_CFAB2_4M D-CW_40SOJ</v>
          </cell>
        </row>
        <row r="30">
          <cell r="A30" t="str">
            <v>EP_XX_XX_*</v>
          </cell>
        </row>
        <row r="32">
          <cell r="A32" t="str">
            <v>ET_CFAB2_4M D-C_20SOJ</v>
          </cell>
        </row>
        <row r="33">
          <cell r="A33" t="str">
            <v>ET_CFAB2_4M D-CW_28SOJ</v>
          </cell>
        </row>
        <row r="34">
          <cell r="A34" t="str">
            <v>ET_CFAB2_4M D-CW_40SOJ</v>
          </cell>
        </row>
        <row r="35">
          <cell r="A35" t="str">
            <v>ET_XX_XX_*</v>
          </cell>
        </row>
        <row r="37">
          <cell r="A37" t="str">
            <v>YP_CFAB2_4M D-C_*</v>
          </cell>
        </row>
        <row r="38">
          <cell r="A38" t="str">
            <v>YP_CFAB2_4M D-CW_*</v>
          </cell>
        </row>
        <row r="39">
          <cell r="A39" t="str">
            <v>YP_XX_XX_*</v>
          </cell>
        </row>
        <row r="41">
          <cell r="A41" t="str">
            <v>YT_CFAB2_4M D-C_*</v>
          </cell>
        </row>
        <row r="42">
          <cell r="A42" t="str">
            <v>YT_CFAB2_4M D-CW_*</v>
          </cell>
        </row>
        <row r="43">
          <cell r="A43" t="str">
            <v>YT_XX_XX_*</v>
          </cell>
        </row>
        <row r="45">
          <cell r="A45" t="str">
            <v>TP_CFAB2_4M D-C_*</v>
          </cell>
        </row>
        <row r="46">
          <cell r="A46" t="str">
            <v>TP_CFAB2_4M D-CW_*</v>
          </cell>
        </row>
        <row r="47">
          <cell r="A47" t="str">
            <v>TP_XX_XX_*</v>
          </cell>
        </row>
        <row r="49">
          <cell r="A49" t="str">
            <v>TT_CFAB2_4M D-C_*</v>
          </cell>
        </row>
        <row r="50">
          <cell r="A50" t="str">
            <v>TT_CFAB2_4M D-CW_*</v>
          </cell>
        </row>
        <row r="51">
          <cell r="A51" t="str">
            <v>TT_XX_XX_*</v>
          </cell>
        </row>
      </sheetData>
      <sheetData sheetId="15" refreshError="1">
        <row r="3">
          <cell r="A3" t="str">
            <v>KEY</v>
          </cell>
        </row>
        <row r="4">
          <cell r="A4" t="str">
            <v>OC_CFAB7_72M DRD_*</v>
          </cell>
        </row>
        <row r="5">
          <cell r="A5" t="str">
            <v>OC_CFAB7_128M DRD-A_*</v>
          </cell>
        </row>
        <row r="6">
          <cell r="A6" t="str">
            <v>OC_CFAB7_128M DRD-B_*</v>
          </cell>
        </row>
        <row r="7">
          <cell r="A7" t="str">
            <v>OC_CFAB7_144M DRD-A_*</v>
          </cell>
        </row>
        <row r="8">
          <cell r="A8" t="str">
            <v>OC_CFAB8_256M DRD-B_*</v>
          </cell>
        </row>
        <row r="9">
          <cell r="A9" t="str">
            <v>OC_CFAB7_288M DRD-A_*</v>
          </cell>
        </row>
        <row r="11">
          <cell r="A11" t="str">
            <v>EW_CFAB7_72M DRD</v>
          </cell>
        </row>
        <row r="12">
          <cell r="A12" t="str">
            <v>EW_CFAB7_128M DRD-A</v>
          </cell>
        </row>
        <row r="13">
          <cell r="A13" t="str">
            <v>EW_CFAB7_128M DRD-B</v>
          </cell>
        </row>
        <row r="14">
          <cell r="A14" t="str">
            <v>EW_CFAB7_144M DRD-A</v>
          </cell>
        </row>
        <row r="15">
          <cell r="A15" t="str">
            <v>EW_CFAB8_256M DRD-B</v>
          </cell>
        </row>
        <row r="16">
          <cell r="A16" t="str">
            <v>EW_CFAB7_288M DRD-A</v>
          </cell>
        </row>
        <row r="18">
          <cell r="A18" t="str">
            <v>IP_CFAB7_72M DRD_74BGA</v>
          </cell>
        </row>
        <row r="19">
          <cell r="A19" t="str">
            <v>IP_CFAB7_128M DRD-A_62BGA</v>
          </cell>
        </row>
        <row r="20">
          <cell r="A20" t="str">
            <v>IP_CFAB7_128M DRD-B_62BGA</v>
          </cell>
        </row>
        <row r="21">
          <cell r="A21" t="str">
            <v>IP_CFAB7_144M DRD-A_62BGA</v>
          </cell>
        </row>
        <row r="22">
          <cell r="A22" t="str">
            <v>IP_CFAB8_256M DRD-B_62BGA</v>
          </cell>
        </row>
        <row r="23">
          <cell r="A23" t="str">
            <v>IP_CFAB7_288M DRD-A_62BGA</v>
          </cell>
        </row>
        <row r="25">
          <cell r="A25" t="str">
            <v>OP_CFAB7_72M DRD_74BGA</v>
          </cell>
        </row>
        <row r="26">
          <cell r="A26" t="str">
            <v>OP_CFAB7_128M DRD-A_62BGA</v>
          </cell>
        </row>
        <row r="27">
          <cell r="A27" t="str">
            <v>OP_CFAB7_128M DRD-B_62BGA</v>
          </cell>
        </row>
        <row r="28">
          <cell r="A28" t="str">
            <v>OP_CFAB7_144M DRD-A_62BGA</v>
          </cell>
        </row>
        <row r="29">
          <cell r="A29" t="str">
            <v>OP_CFAB8_256M DRD-B_62BGA</v>
          </cell>
        </row>
        <row r="30">
          <cell r="A30" t="str">
            <v>OP_CFAB7_288M DRD-A_62BGA</v>
          </cell>
        </row>
        <row r="32">
          <cell r="A32" t="str">
            <v>OT_CFAB7_72M DRD_74BGA</v>
          </cell>
        </row>
        <row r="33">
          <cell r="A33" t="str">
            <v>OT_CFAB7_128M DRD-A_62BGA</v>
          </cell>
        </row>
        <row r="34">
          <cell r="A34" t="str">
            <v>OT_CFAB7_128M DRD-B_62BGA</v>
          </cell>
        </row>
        <row r="35">
          <cell r="A35" t="str">
            <v>OT_CFAB7_144M DRD-A_62BGA</v>
          </cell>
        </row>
        <row r="36">
          <cell r="A36" t="str">
            <v>OT_CFAB8_256M DRD-B_62BGA</v>
          </cell>
        </row>
        <row r="37">
          <cell r="A37" t="str">
            <v>OT_CFAB7_288M DRD-A_62BGA</v>
          </cell>
        </row>
        <row r="39">
          <cell r="A39" t="str">
            <v>EP_CFAB7_72M DRD_74BGA</v>
          </cell>
        </row>
        <row r="40">
          <cell r="A40" t="str">
            <v>EP_CFAB7_128M DRD-A_62BGA</v>
          </cell>
        </row>
        <row r="41">
          <cell r="A41" t="str">
            <v>EP_CFAB7_128M DRD-B_62BGA</v>
          </cell>
        </row>
        <row r="42">
          <cell r="A42" t="str">
            <v>EP_CFAB7_144M DRD-A_62BGA</v>
          </cell>
        </row>
        <row r="43">
          <cell r="A43" t="str">
            <v>EP_CFAB8_256M DRD-B_62BGA</v>
          </cell>
        </row>
        <row r="44">
          <cell r="A44" t="str">
            <v>EP_CFAB7_288M DRD-A_62BGA</v>
          </cell>
        </row>
        <row r="46">
          <cell r="A46" t="str">
            <v>ET_CFAB7_72M DRD_74BGA</v>
          </cell>
        </row>
        <row r="47">
          <cell r="A47" t="str">
            <v>ET_CFAB7_128M DRD-A_62BGA</v>
          </cell>
        </row>
        <row r="48">
          <cell r="A48" t="str">
            <v>ET_CFAB7_128M DRD-B_62BGA</v>
          </cell>
        </row>
        <row r="49">
          <cell r="A49" t="str">
            <v>ET_CFAB7_144M DRD-A_62BGA</v>
          </cell>
        </row>
        <row r="50">
          <cell r="A50" t="str">
            <v>ET_CFAB8_256M DRD-B_62BGA</v>
          </cell>
        </row>
        <row r="51">
          <cell r="A51" t="str">
            <v>ET_CFAB7_288M DRD-A_62BGA</v>
          </cell>
        </row>
        <row r="53">
          <cell r="A53" t="str">
            <v>YP_CFAB7_72M DRD_*</v>
          </cell>
        </row>
        <row r="54">
          <cell r="A54" t="str">
            <v>YP_CFAB7_128M DRD-A_*</v>
          </cell>
        </row>
        <row r="55">
          <cell r="A55" t="str">
            <v>YP_CFAB7_128M DRD-B_*</v>
          </cell>
        </row>
        <row r="56">
          <cell r="A56" t="str">
            <v>YP_CFAB7_144M DRD-A_*</v>
          </cell>
        </row>
        <row r="57">
          <cell r="A57" t="str">
            <v>YP_CFAB8_256M DRD-B_*</v>
          </cell>
        </row>
        <row r="58">
          <cell r="A58" t="str">
            <v>YP_CFAB7_288M DRD-A_*</v>
          </cell>
        </row>
        <row r="60">
          <cell r="A60" t="str">
            <v>YT_CFAB7_72M DRD_*</v>
          </cell>
        </row>
        <row r="61">
          <cell r="A61" t="str">
            <v>YT_CFAB7_128M DRD-A_*</v>
          </cell>
        </row>
        <row r="62">
          <cell r="A62" t="str">
            <v>YT_CFAB7_128M DRD-B_*</v>
          </cell>
        </row>
        <row r="63">
          <cell r="A63" t="str">
            <v>YT_CFAB7_144M DRD-A_*</v>
          </cell>
        </row>
        <row r="64">
          <cell r="A64" t="str">
            <v>YT_CFAB8_256M DRD-B_*</v>
          </cell>
        </row>
        <row r="65">
          <cell r="A65" t="str">
            <v>YT_CFAB7_288M DRD-A_*</v>
          </cell>
        </row>
        <row r="67">
          <cell r="A67" t="str">
            <v>TP_CFAB7_72M DRD_*</v>
          </cell>
        </row>
        <row r="68">
          <cell r="A68" t="str">
            <v>TP_CFAB7_128M DRD-A_*</v>
          </cell>
        </row>
        <row r="69">
          <cell r="A69" t="str">
            <v>TP_CFAB7_128M DRD-B_*</v>
          </cell>
        </row>
        <row r="70">
          <cell r="A70" t="str">
            <v>TP_CFAB7_144M DRD-A_*</v>
          </cell>
        </row>
        <row r="71">
          <cell r="A71" t="str">
            <v>TP_CFAB8_256M DRD-B_*</v>
          </cell>
        </row>
        <row r="72">
          <cell r="A72" t="str">
            <v>TP_CFAB7_288M DRD-A_*</v>
          </cell>
        </row>
        <row r="74">
          <cell r="A74" t="str">
            <v>TT_CFAB7_72M DRD_*</v>
          </cell>
        </row>
        <row r="75">
          <cell r="A75" t="str">
            <v>TT_CFAB7_128M DRD-A_*</v>
          </cell>
        </row>
        <row r="76">
          <cell r="A76" t="str">
            <v>TT_CFAB7_128M DRD-B_*</v>
          </cell>
        </row>
        <row r="77">
          <cell r="A77" t="str">
            <v>TT_CFAB7_144M DRD-A_*</v>
          </cell>
        </row>
        <row r="78">
          <cell r="A78" t="str">
            <v>TT_CFAB8_256M DRD-B_*</v>
          </cell>
        </row>
        <row r="79">
          <cell r="A79" t="str">
            <v>TT_CFAB7_288M DRD-A_*</v>
          </cell>
        </row>
      </sheetData>
      <sheetData sheetId="16" refreshError="1">
        <row r="3">
          <cell r="A3" t="str">
            <v>KEY</v>
          </cell>
        </row>
        <row r="4">
          <cell r="A4" t="str">
            <v>OC_CFAB2_256K SR-C_*</v>
          </cell>
        </row>
        <row r="5">
          <cell r="A5" t="str">
            <v>OC_CFAB4_1M SR-E_*</v>
          </cell>
        </row>
        <row r="6">
          <cell r="A6" t="str">
            <v>OC_CFAB4_2M SR_*</v>
          </cell>
        </row>
        <row r="8">
          <cell r="A8" t="str">
            <v>EW_CFAB2_256K SR-C</v>
          </cell>
        </row>
        <row r="9">
          <cell r="A9" t="str">
            <v>EW_CFAB4_1M SR-E</v>
          </cell>
        </row>
        <row r="10">
          <cell r="A10" t="str">
            <v>EW_CFAB4_2M SR</v>
          </cell>
        </row>
        <row r="12">
          <cell r="A12" t="str">
            <v>IP_CFAB2_256K SR-C_28DIP</v>
          </cell>
        </row>
        <row r="13">
          <cell r="A13" t="str">
            <v>IP_CFAB2_256K SR-C_28SOP</v>
          </cell>
        </row>
        <row r="14">
          <cell r="A14" t="str">
            <v>IP_CFAB2_256K SR-C_28TSOP</v>
          </cell>
        </row>
        <row r="15">
          <cell r="A15" t="str">
            <v>IP_CFAB2_256K SR-C_CHIP/C</v>
          </cell>
        </row>
        <row r="16">
          <cell r="A16" t="str">
            <v>IP_CFAB4_1M SR-E_32SOP</v>
          </cell>
        </row>
        <row r="17">
          <cell r="A17" t="str">
            <v>IP_CFAB4_1M SR-E_32TSOP</v>
          </cell>
        </row>
        <row r="18">
          <cell r="A18" t="str">
            <v>IP_CFAB4_1M SR-E_32STSOP</v>
          </cell>
        </row>
        <row r="19">
          <cell r="A19" t="str">
            <v>IP_CFAB4_1M SR-E_XX</v>
          </cell>
        </row>
        <row r="20">
          <cell r="A20" t="str">
            <v>IP_CFAB4_1M SR-D*_44TSOP</v>
          </cell>
        </row>
        <row r="21">
          <cell r="A21" t="str">
            <v>IP_CFAB4_2M SR_32STSOP</v>
          </cell>
        </row>
        <row r="22">
          <cell r="A22" t="str">
            <v>IP_XX_XX_XX</v>
          </cell>
        </row>
        <row r="23">
          <cell r="A23" t="str">
            <v>IP_XX_XX_XX</v>
          </cell>
        </row>
        <row r="25">
          <cell r="A25" t="str">
            <v>OP_CFAB2_256K SR-C_28DIP</v>
          </cell>
        </row>
        <row r="26">
          <cell r="A26" t="str">
            <v>OP_CFAB2_256K SR-C_28SOP</v>
          </cell>
        </row>
        <row r="27">
          <cell r="A27" t="str">
            <v>OP_CFAB2_256K SR-C_28TSOP</v>
          </cell>
        </row>
        <row r="28">
          <cell r="A28" t="str">
            <v>OP_CFAB2_256K SR-C_CHIP/C</v>
          </cell>
        </row>
        <row r="29">
          <cell r="A29" t="str">
            <v>OP_CFAB4_1M SR-E_32SOP</v>
          </cell>
        </row>
        <row r="30">
          <cell r="A30" t="str">
            <v>OP_CFAB4_1M SR-E_32TSOP</v>
          </cell>
        </row>
        <row r="31">
          <cell r="A31" t="str">
            <v>OP_CFAB4_1M SR-E_32STSOP</v>
          </cell>
        </row>
        <row r="32">
          <cell r="A32" t="str">
            <v>OP_CFAB4_1M SR-E_XX</v>
          </cell>
        </row>
        <row r="33">
          <cell r="A33" t="str">
            <v>OP_CFAB4_1M SR-D*_44TSOP</v>
          </cell>
        </row>
        <row r="34">
          <cell r="A34" t="str">
            <v>OP_CFAB4_2M SR_32STSOP</v>
          </cell>
        </row>
        <row r="35">
          <cell r="A35" t="str">
            <v>OP_XX_XX_XX</v>
          </cell>
        </row>
        <row r="36">
          <cell r="A36" t="str">
            <v>OP_XX_XX_XX</v>
          </cell>
        </row>
        <row r="38">
          <cell r="A38" t="str">
            <v>OT_CFAB2_256K SR-C_28DIP</v>
          </cell>
        </row>
        <row r="39">
          <cell r="A39" t="str">
            <v>OT_CFAB2_256K SR-C_28SOP</v>
          </cell>
        </row>
        <row r="40">
          <cell r="A40" t="str">
            <v>OT_CFAB2_256K SR-C_28TSOP</v>
          </cell>
        </row>
        <row r="41">
          <cell r="A41" t="str">
            <v>OT_CFAB2_256K SR-C_CHIP/C</v>
          </cell>
        </row>
        <row r="42">
          <cell r="A42" t="str">
            <v>OT_CFAB4_1M SR-E_32SOP</v>
          </cell>
        </row>
        <row r="43">
          <cell r="A43" t="str">
            <v>OT_CFAB4_1M SR-E_32TSOP</v>
          </cell>
        </row>
        <row r="44">
          <cell r="A44" t="str">
            <v>OT_CFAB4_1M SR-E_32STSOP</v>
          </cell>
        </row>
        <row r="45">
          <cell r="A45" t="str">
            <v>OT_CFAB4_1M SR-E_XX</v>
          </cell>
        </row>
        <row r="46">
          <cell r="A46" t="str">
            <v>OT_CFAB4_1M SR-D*_44TSOP</v>
          </cell>
        </row>
        <row r="47">
          <cell r="A47" t="str">
            <v>OT_CFAB4_2M SR_32STSOP</v>
          </cell>
        </row>
        <row r="48">
          <cell r="A48" t="str">
            <v>OT_XX_XX_XX</v>
          </cell>
        </row>
        <row r="49">
          <cell r="A49" t="str">
            <v>OT_XX_XX_XX</v>
          </cell>
        </row>
        <row r="51">
          <cell r="A51" t="str">
            <v>EP_CFAB2_256K SR-C_28DIP</v>
          </cell>
        </row>
        <row r="52">
          <cell r="A52" t="str">
            <v>EP_CFAB2_256K SR-C_28SOP</v>
          </cell>
        </row>
        <row r="53">
          <cell r="A53" t="str">
            <v>EP_CFAB2_256K SR-C_28TSOP</v>
          </cell>
        </row>
        <row r="54">
          <cell r="A54" t="str">
            <v>EP_CFAB2_256K SR-C_CHIP/C</v>
          </cell>
        </row>
        <row r="55">
          <cell r="A55" t="str">
            <v>EP_CFAB4_1M SR-E_32SOP</v>
          </cell>
        </row>
        <row r="56">
          <cell r="A56" t="str">
            <v>EP_CFAB4_1M SR-E_32TSOP</v>
          </cell>
        </row>
        <row r="57">
          <cell r="A57" t="str">
            <v>EP_CFAB4_1M SR-E_32STSOP</v>
          </cell>
        </row>
        <row r="58">
          <cell r="A58" t="str">
            <v>EP_CFAB4_1M SR-E_XX</v>
          </cell>
        </row>
        <row r="59">
          <cell r="A59" t="str">
            <v>EP_CFAB4_1M SR-D*_44TSOP</v>
          </cell>
        </row>
        <row r="60">
          <cell r="A60" t="str">
            <v>EP_CFAB4_2M SR_32STSOP</v>
          </cell>
        </row>
        <row r="61">
          <cell r="A61" t="str">
            <v>EP_XX_XX_XX</v>
          </cell>
        </row>
        <row r="62">
          <cell r="A62" t="str">
            <v>EP_XX_XX_XX</v>
          </cell>
        </row>
        <row r="64">
          <cell r="A64" t="str">
            <v>ET_CFAB2_256K SR-C_28DIP</v>
          </cell>
        </row>
        <row r="65">
          <cell r="A65" t="str">
            <v>ET_CFAB2_256K SR-C_28SOP</v>
          </cell>
        </row>
        <row r="66">
          <cell r="A66" t="str">
            <v>ET_CFAB2_256K SR-C_28TSOP</v>
          </cell>
        </row>
        <row r="67">
          <cell r="A67" t="str">
            <v>ET_CFAB2_256K SR-C_CHIP/C</v>
          </cell>
        </row>
        <row r="68">
          <cell r="A68" t="str">
            <v>ET_CFAB4_1M SR-E_32SOP</v>
          </cell>
        </row>
        <row r="69">
          <cell r="A69" t="str">
            <v>ET_CFAB4_1M SR-E_32TSOP</v>
          </cell>
        </row>
        <row r="70">
          <cell r="A70" t="str">
            <v>ET_CFAB4_1M SR-E_32STSOP</v>
          </cell>
        </row>
        <row r="71">
          <cell r="A71" t="str">
            <v>ET_CFAB4_1M SR-E_XX</v>
          </cell>
        </row>
        <row r="72">
          <cell r="A72" t="str">
            <v>ET_CFAB4_1M SR-D*_44TSOP</v>
          </cell>
        </row>
        <row r="73">
          <cell r="A73" t="str">
            <v>ET_CFAB4_2M SR_32STSOP</v>
          </cell>
        </row>
        <row r="74">
          <cell r="A74" t="str">
            <v>ET_XX_XX_XX</v>
          </cell>
        </row>
        <row r="75">
          <cell r="A75" t="str">
            <v>ET_XX_XX_XX</v>
          </cell>
        </row>
        <row r="77">
          <cell r="A77" t="str">
            <v>YP_CFAB2_256K SR-C_*</v>
          </cell>
        </row>
        <row r="78">
          <cell r="A78" t="str">
            <v>YP_CFAB4_1M SR-E_*</v>
          </cell>
        </row>
        <row r="79">
          <cell r="A79" t="str">
            <v>YP_CFAB4_2M SR_*</v>
          </cell>
        </row>
        <row r="81">
          <cell r="A81" t="str">
            <v>YT_CFAB2_256K SR-C_*</v>
          </cell>
        </row>
        <row r="82">
          <cell r="A82" t="str">
            <v>YT_CFAB4_1M SR-E_*</v>
          </cell>
        </row>
        <row r="83">
          <cell r="A83" t="str">
            <v>YT_CFAB4_2M SR_*</v>
          </cell>
        </row>
        <row r="85">
          <cell r="A85" t="str">
            <v>TP_CFAB2_256K SR-C_*</v>
          </cell>
        </row>
        <row r="86">
          <cell r="A86" t="str">
            <v>TP_CFAB4_1M SR-E_*</v>
          </cell>
        </row>
        <row r="87">
          <cell r="A87" t="str">
            <v>TP_CFAB4_2M SR_*</v>
          </cell>
        </row>
        <row r="89">
          <cell r="A89" t="str">
            <v>TT_CFAB2_256K SR-C_*</v>
          </cell>
        </row>
        <row r="90">
          <cell r="A90" t="str">
            <v>TT_CFAB4_1M SR-E_*</v>
          </cell>
        </row>
        <row r="91">
          <cell r="A91" t="str">
            <v>TT_CFAB4_2M SR_*</v>
          </cell>
        </row>
      </sheetData>
      <sheetData sheetId="17" refreshError="1"/>
      <sheetData sheetId="18" refreshError="1"/>
      <sheetData sheetId="1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s>
    <sheetDataSet>
      <sheetData sheetId="0"/>
      <sheetData sheetId="1"/>
      <sheetData sheetId="2"/>
      <sheetData sheetId="3"/>
      <sheetData sheetId="4"/>
      <sheetData sheetId="5"/>
      <sheetData sheetId="6"/>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 val="1998 P &amp; L"/>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포장"/>
      <sheetName val="포장최종"/>
      <sheetName val="포장최종 (2)"/>
      <sheetName val="KPI"/>
      <sheetName val="ocf"/>
      <sheetName val="Sheet2"/>
      <sheetName val="Sheet3"/>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WER7"/>
      <sheetName val="차수"/>
      <sheetName val="Menu"/>
      <sheetName val="건강보험"/>
      <sheetName val="95"/>
      <sheetName val="시산"/>
      <sheetName val="ΔVp &amp; Ω"/>
      <sheetName val="dV&amp;Cl"/>
      <sheetName val="노무비"/>
      <sheetName val="외화금융(97-03)"/>
      <sheetName val="Basic_Information"/>
      <sheetName val="DIAMOND"/>
      <sheetName val="년도별개발"/>
      <sheetName val="投影仪"/>
      <sheetName val="기준정보"/>
      <sheetName val="분배"/>
      <sheetName val="완성차 미수금"/>
      <sheetName val=""/>
      <sheetName val="부산4"/>
      <sheetName val="제조부문배부"/>
      <sheetName val="FAB별"/>
      <sheetName val="CAP"/>
      <sheetName val="변수"/>
      <sheetName val="전압하강"/>
      <sheetName val="F-T Voltage"/>
      <sheetName val="FAB4생산"/>
      <sheetName val="송전기본"/>
      <sheetName val="01월TTL"/>
      <sheetName val="장기대여금"/>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중요성"/>
      <sheetName val="대차총괄"/>
      <sheetName val="영업일보"/>
      <sheetName val="표지"/>
      <sheetName val="Controls"/>
      <sheetName val="AcqIS"/>
      <sheetName val="AcqBSCF"/>
      <sheetName val="Inputs"/>
      <sheetName val="bs"/>
      <sheetName val="lam-moi"/>
      <sheetName val="DONGIA"/>
      <sheetName val="thao-go"/>
      <sheetName val="TH XL"/>
      <sheetName val="Financials"/>
      <sheetName val="LS re sales"/>
      <sheetName val="^Control^"/>
      <sheetName val="DATA"/>
      <sheetName val="Configuration"/>
      <sheetName val="JournalSummary"/>
      <sheetName val="WorkFile"/>
      <sheetName val="R&amp;D"/>
      <sheetName val="연장집계 (2)"/>
      <sheetName val="raw_CH"/>
      <sheetName val="raw_team"/>
      <sheetName val="960318-1"/>
      <sheetName val="품의"/>
      <sheetName val="월별예산"/>
      <sheetName val="FAB"/>
      <sheetName val="02"/>
      <sheetName val="03"/>
      <sheetName val="01"/>
      <sheetName val="#REF"/>
      <sheetName val="별첨.8 H.E Datasheet"/>
      <sheetName val="PRCPL.MCR"/>
      <sheetName val="Sch7a (토요일)"/>
      <sheetName val="3ND 64M"/>
      <sheetName val="9-1차이내역"/>
      <sheetName val="특판현황(원화)"/>
      <sheetName val="명단"/>
      <sheetName val="2001.03"/>
      <sheetName val="환율021231"/>
      <sheetName val="MAIN"/>
      <sheetName val="협조전"/>
      <sheetName val="CF-DETAILED"/>
      <sheetName val="CALC data (3)"/>
      <sheetName val="분석mast"/>
      <sheetName val="이자율"/>
      <sheetName val="95TOTREV"/>
      <sheetName val="입력변수"/>
      <sheetName val="chart"/>
      <sheetName val="R"/>
      <sheetName val="F-T_Voltage"/>
      <sheetName val="★외출12"/>
      <sheetName val="6월인원"/>
      <sheetName val="잡손실"/>
      <sheetName val="T6-6(2)"/>
      <sheetName val="수정시산표"/>
      <sheetName val="95D"/>
      <sheetName val="94D"/>
      <sheetName val="Sheet2"/>
      <sheetName val="270"/>
      <sheetName val="별첨 4. No.3 PTA 작업 내용"/>
      <sheetName val="Summary Sheets"/>
      <sheetName val="예산M11A"/>
      <sheetName val="스낵물량"/>
      <sheetName val="판가반영"/>
      <sheetName val="생산액data"/>
      <sheetName val="부산물평가"/>
      <sheetName val="DATA for Bill"/>
      <sheetName val="SOS_PLC &amp; Panel"/>
      <sheetName val="F-Assump"/>
      <sheetName val="Q-Data"/>
      <sheetName val="Y-Data"/>
      <sheetName val="CapEx"/>
      <sheetName val="작성기준"/>
      <sheetName val="East Europe"/>
      <sheetName val="통관"/>
      <sheetName val="Control Sheet"/>
      <sheetName val="A11_1"/>
      <sheetName val="Code"/>
      <sheetName val="Dati_Bloomberg"/>
      <sheetName val="Dividend Analysis Assumptions"/>
      <sheetName val="DCF Output"/>
      <sheetName val="Casto Fin"/>
      <sheetName val="Cover"/>
      <sheetName val="ProForma"/>
      <sheetName val="Sheet3"/>
      <sheetName val="투자사유"/>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갑지"/>
      <sheetName val="공내역서"/>
      <sheetName val="공내역서 (2)"/>
      <sheetName val="직공비"/>
      <sheetName val="2호압연 직접수배관 교체공사"/>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sheetData sheetId="1"/>
      <sheetData sheetId="2"/>
      <sheetData sheetId="3" refreshError="1"/>
      <sheetData sheetId="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 val="R"/>
      <sheetName val="S"/>
      <sheetName val="A"/>
      <sheetName val="P"/>
    </sheetNames>
    <sheetDataSet>
      <sheetData sheetId="0" refreshError="1"/>
      <sheetData sheetId="1" refreshError="1"/>
      <sheetData sheetId="2" refreshError="1"/>
      <sheetData sheetId="3" refreshError="1"/>
      <sheetData sheetId="4" refreshError="1">
        <row r="45">
          <cell r="B45" t="str">
            <v>CS43324HMR</v>
          </cell>
          <cell r="C45" t="str">
            <v>CS43324HMR</v>
          </cell>
          <cell r="D45" t="str">
            <v>KG</v>
          </cell>
          <cell r="E45">
            <v>4.9162356999999997</v>
          </cell>
        </row>
        <row r="46">
          <cell r="B46" t="str">
            <v>CS53379HMR</v>
          </cell>
          <cell r="C46" t="str">
            <v>CS53379HMR</v>
          </cell>
          <cell r="D46" t="str">
            <v>KG</v>
          </cell>
          <cell r="E46">
            <v>3.7698488999999999</v>
          </cell>
        </row>
        <row r="49">
          <cell r="B49" t="str">
            <v>SH74676147</v>
          </cell>
          <cell r="C49" t="str">
            <v>SH74676147</v>
          </cell>
          <cell r="D49" t="str">
            <v>KG</v>
          </cell>
          <cell r="E49">
            <v>3.3068850000000003</v>
          </cell>
        </row>
      </sheetData>
      <sheetData sheetId="5" refreshError="1"/>
      <sheetData sheetId="6" refreshError="1"/>
      <sheetData sheetId="7" refreshError="1"/>
      <sheetData sheetId="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gged coin"/>
      <sheetName val="분석하는그라프"/>
      <sheetName val="total_graph"/>
      <sheetName val="DATA"/>
      <sheetName val="GRAPH(COINCIDENT)"/>
      <sheetName val="coincident"/>
      <sheetName val="Sheet1"/>
      <sheetName val="Storage"/>
      <sheetName val="NTA adjustment calc"/>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CC"/>
      <sheetName val="dreamdcf"/>
      <sheetName val="Macro1"/>
      <sheetName val="00.08계정"/>
      <sheetName val="직공비"/>
      <sheetName val="Chart"/>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k Top"/>
      <sheetName val="total"/>
      <sheetName val="Intro"/>
      <sheetName val="intro2"/>
      <sheetName val="Cost"/>
      <sheetName val="sale"/>
      <sheetName val="income"/>
      <sheetName val="Rent보정"/>
      <sheetName val="Id"/>
      <sheetName val="other"/>
      <sheetName val="conclusion"/>
      <sheetName val="comparables"/>
      <sheetName val="결정단가"/>
      <sheetName val="Ded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v>1</v>
          </cell>
          <cell r="B4" t="str">
            <v>1-1</v>
          </cell>
          <cell r="C4">
            <v>2219000000</v>
          </cell>
          <cell r="D4">
            <v>1.0167999999999999</v>
          </cell>
          <cell r="E4">
            <v>1.1000000000000001</v>
          </cell>
          <cell r="F4">
            <v>0.61</v>
          </cell>
          <cell r="G4">
            <v>5</v>
          </cell>
          <cell r="J4" t="str">
            <v xml:space="preserve">구미공단은 대부분 자기소유공장으로 임대사례가 거의 없음.  </v>
          </cell>
          <cell r="K4" t="str">
            <v>본건 평가는 낙찰사례를 활용하여 산정한 비준가격을 기준으로 가격결정하였음.</v>
          </cell>
          <cell r="L4" t="str">
            <v>Kumi industrial complex is generally run by owner, no rent comp available</v>
          </cell>
          <cell r="M4" t="str">
            <v>Final value based on sale comp where expected auction award price is reflected</v>
          </cell>
          <cell r="N4" t="str">
            <v>주변에 나지사례를 포착할 수 없어 개별공시지가를 활용하였음.</v>
          </cell>
          <cell r="O4" t="str">
            <v xml:space="preserve"> no visible lot comp available, use individual LPTA</v>
          </cell>
          <cell r="R4" t="str">
            <v>인근에 매매사례는 거의 포착할 수 없으며 경락사례가 .</v>
          </cell>
          <cell r="S4" t="str">
            <v xml:space="preserve"> 전반적 시장가격수준에 영향을 미치는 바 경락사례를 활용하였음</v>
          </cell>
          <cell r="T4" t="str">
            <v>no comp available, but auction history effect on general market price level</v>
          </cell>
          <cell r="U4" t="str">
            <v>use auction cases</v>
          </cell>
        </row>
        <row r="5">
          <cell r="A5">
            <v>2</v>
          </cell>
          <cell r="B5" t="str">
            <v>1-2</v>
          </cell>
          <cell r="C5">
            <v>1530000000</v>
          </cell>
          <cell r="J5" t="str">
            <v>본건은 남동공단 2단지내에 위치하는 공장으로 주변은 유사규모의 공장들이 밀집하나 일반매매에 의한 거래는 거의 없으며 주로 경매를 통하여 거래 되는바, 동종.유사규모의 최근 경매낙찰사례등을 근거로 평가하였음.</v>
          </cell>
          <cell r="K5" t="str">
            <v xml:space="preserve">The subject,factory, is locted at Namdong 2nd industrial complex where neighborhood represent similar size of factory. </v>
          </cell>
          <cell r="L5" t="str">
            <v>no market transaction is available and usually made in auction. Final value based on expected auction award price of smaller size and industry</v>
          </cell>
          <cell r="N5" t="str">
            <v>사례물건들은 현재 지상에 건물이 있는 공장부지로 대상 토지와 비교성이 높은 경매 낙찰물건임.</v>
          </cell>
          <cell r="O5" t="str">
            <v xml:space="preserve">comp has high reliability in that bldg. is on the site </v>
          </cell>
          <cell r="P5" t="str">
            <v>comp was sold in auction</v>
          </cell>
          <cell r="R5" t="str">
            <v xml:space="preserve">대상물건이 위치한 남동공단 지역은 일반거래에 의한 매매는 거의 없으며, </v>
          </cell>
          <cell r="S5" t="str">
            <v>IMF로 인한 경영악화로 도산한 업체들이 다수, 최근의 경매 낙찰 물건을 통하여 비준</v>
          </cell>
          <cell r="T5" t="str">
            <v xml:space="preserve">lots of biz went to bankruptcy together, comp is from recent auction comp </v>
          </cell>
          <cell r="U5" t="str">
            <v>market transaction hardly made at Nam-dong I.C, a subject site</v>
          </cell>
        </row>
        <row r="6">
          <cell r="A6">
            <v>3</v>
          </cell>
          <cell r="B6" t="str">
            <v>2</v>
          </cell>
          <cell r="C6">
            <v>9500000000</v>
          </cell>
          <cell r="D6">
            <v>1.036</v>
          </cell>
          <cell r="E6">
            <v>1</v>
          </cell>
          <cell r="F6">
            <v>0.63400000000000001</v>
          </cell>
          <cell r="G6">
            <v>7</v>
          </cell>
          <cell r="H6">
            <v>0.3</v>
          </cell>
          <cell r="I6">
            <v>0.15</v>
          </cell>
          <cell r="J6" t="str">
            <v xml:space="preserve">비교적 큰 규모의 공장용지로서 가동중단된 상태이나 기계기구의 세부적 내용 및 가동가능여부, 성능등은 파악할 수 없는 상태인 바, 공장의 가격은 9,600,000,000로 결정함. </v>
          </cell>
          <cell r="K6" t="str">
            <v>It is comparatively large sized factory site and not in operation Details of machinery, the possibility of the operation, and capacity of the machinery have not been identified</v>
          </cell>
          <cell r="N6" t="str">
            <v>규모가 비교적 큰 공장으로 기계기구는 가동중단된 상태로서</v>
          </cell>
          <cell r="O6" t="str">
            <v xml:space="preserve"> 그 성능이나 가동여부는 파악할 수 없음. </v>
          </cell>
          <cell r="P6" t="str">
            <v xml:space="preserve">It is comparatively large sized factory but not in operation. </v>
          </cell>
          <cell r="Q6" t="str">
            <v>The capacity and the possibility of the operation have not been found out.</v>
          </cell>
          <cell r="R6" t="str">
            <v xml:space="preserve">본건은 건물 규모가 큰 관계로 거래에서는 제약조건일 수 있음. </v>
          </cell>
          <cell r="S6" t="str">
            <v>critical factor : size of bldg.- too large, restraint on transaction</v>
          </cell>
          <cell r="Y6">
            <v>11444782000</v>
          </cell>
          <cell r="Z6">
            <v>904504000</v>
          </cell>
          <cell r="AA6">
            <v>572239100</v>
          </cell>
        </row>
        <row r="7">
          <cell r="A7">
            <v>4</v>
          </cell>
          <cell r="B7" t="str">
            <v>3-1</v>
          </cell>
          <cell r="C7">
            <v>950000000</v>
          </cell>
          <cell r="D7">
            <v>1</v>
          </cell>
          <cell r="E7">
            <v>0.8</v>
          </cell>
          <cell r="F7">
            <v>0.71299999999999997</v>
          </cell>
          <cell r="G7">
            <v>30</v>
          </cell>
          <cell r="H7">
            <v>0.2</v>
          </cell>
          <cell r="I7">
            <v>0.05</v>
          </cell>
          <cell r="J7" t="str">
            <v>전철역 남서측의 대로변에 있는 상업용 부동산으로서, 주변의 소매점포용과 같이 임대수입이 안정적인 것으로 조사됨.</v>
          </cell>
          <cell r="K7" t="str">
            <v>최근 일반경기가 점차 회복되고 있으나, 급격한 부동산 가격의 상승은 예상하기 어려움.</v>
          </cell>
          <cell r="L7" t="str">
            <v xml:space="preserve">It is commercial real estate located on the roadside of the southwest of subway station. It is inquired that the rent income is stable like neighboring store. </v>
          </cell>
          <cell r="M7" t="str">
            <v>The recent economy is in a gradually inclining trend. The sudden increase of real estate value is difficult to expect.</v>
          </cell>
          <cell r="N7" t="str">
            <v>토지는 인근지역 내 나지거래사례의 포함이 불가능하여 개별공시지가 시장가치를 고려하여</v>
          </cell>
          <cell r="O7" t="str">
            <v>결정하였고 건물은 99년 보수공사비용(3억원으로 추정) 및 실질거래관행등을 고려하여 결정함.</v>
          </cell>
          <cell r="P7" t="str">
            <v xml:space="preserve">land : no lot comp is available, used L.P.T.A. </v>
          </cell>
          <cell r="Q7" t="str">
            <v>bldg.: repair cost(300 mil￦, in 1999) and appraisal principle</v>
          </cell>
          <cell r="R7" t="str">
            <v>사례와 본건의 가격형성요인이 유사하나, 건물의 이용상황 및 구조에서 서로다름.</v>
          </cell>
          <cell r="S7" t="str">
            <v>대체적인 시장가격 수준임.</v>
          </cell>
          <cell r="T7" t="str">
            <v xml:space="preserve">represent same market price level but structure </v>
          </cell>
          <cell r="U7" t="str">
            <v>and use of bldg is somewhat different from others</v>
          </cell>
        </row>
        <row r="8">
          <cell r="A8">
            <v>5</v>
          </cell>
          <cell r="B8" t="str">
            <v>3-2</v>
          </cell>
          <cell r="C8">
            <v>1600000000</v>
          </cell>
          <cell r="D8">
            <v>1.0202</v>
          </cell>
          <cell r="E8">
            <v>1</v>
          </cell>
          <cell r="F8">
            <v>0.69399999999999995</v>
          </cell>
          <cell r="G8">
            <v>2</v>
          </cell>
          <cell r="J8" t="str">
            <v xml:space="preserve">가격시점 현재 가동중이며, 제반 공장관리상태 양호시되며, </v>
          </cell>
          <cell r="K8" t="str">
            <v>도로변 토지 평당 100만원을 호가하나 본건은 진입도로가 협소한 바, 평당 약 67만원 정도가 적정시세이며, 현황도로인 부분은 약 15만원/평 이 적정가임.</v>
          </cell>
          <cell r="L8" t="str">
            <v>in operation and the good condition, asking price of land is above 1 mil won/pyung, but value at 0.67 millio won/pyung  due to narrow entrance(road part: 0.15 million won/pyung)</v>
          </cell>
          <cell r="N8" t="str">
            <v>본건과 사례지가 공히 지상에 제시외건물이 소재하며, 유사하게 가격형성이 될 것으로 사료됨</v>
          </cell>
          <cell r="P8" t="str">
            <v>high reliability on comp, represent the same level of land price</v>
          </cell>
          <cell r="R8" t="str">
            <v xml:space="preserve">본건 지상의 제시외건물의 가격은 그 관리상태로 보아 부동산 시장에서 토지가격에 </v>
          </cell>
          <cell r="S8" t="str">
            <v xml:space="preserve"> 포함되서 전체 가격이 형성되는것으로 탐문됨</v>
          </cell>
          <cell r="T8" t="str">
            <v>It is inspected that the price of the building which is not registered will be</v>
          </cell>
          <cell r="U8" t="str">
            <v xml:space="preserve"> ignored in trade and it will be considered in assessing land price.</v>
          </cell>
          <cell r="Y8">
            <v>1364796000</v>
          </cell>
          <cell r="Z8">
            <v>210056000</v>
          </cell>
          <cell r="AA8">
            <v>95480000</v>
          </cell>
        </row>
        <row r="9">
          <cell r="A9">
            <v>6</v>
          </cell>
          <cell r="B9" t="str">
            <v>4-1</v>
          </cell>
          <cell r="C9">
            <v>1970000000</v>
          </cell>
          <cell r="D9">
            <v>1.0248999999999999</v>
          </cell>
          <cell r="E9">
            <v>1</v>
          </cell>
          <cell r="F9">
            <v>0.51649999999999996</v>
          </cell>
          <cell r="G9">
            <v>11</v>
          </cell>
          <cell r="H9">
            <v>0.15</v>
          </cell>
          <cell r="I9">
            <v>0.05</v>
          </cell>
          <cell r="J9" t="str">
            <v>본건은 남부순환로변 사당전철역 인근에 소재한 업무용부동산으로 지리적위치, 교통여건 무난시되나 교통혼잡지역으로 주차 및 본건 진출입은</v>
          </cell>
          <cell r="K9" t="str">
            <v>다소 불편한 것으로 사료됨.  본건은 비준가격과 예상낙찰가격을 기준으로 가격결정하였음.</v>
          </cell>
          <cell r="L9" t="str">
            <v xml:space="preserve">an office building  is located 200 m fromSadang station and Nambu interchange which ia a point for Southern bedroom communities of Seoul </v>
          </cell>
          <cell r="M9" t="str">
            <v>traffic condtion: congested area, lack of adequate parking space is issue</v>
          </cell>
          <cell r="N9" t="str">
            <v>본건은 2필지가 일단지로 사용되어 개별공시지가는 평균단가를 적용함.</v>
          </cell>
          <cell r="P9" t="str">
            <v>2 plot used as one complex. LPTA applied</v>
          </cell>
          <cell r="R9" t="str">
            <v>comp is abutting on, high reliability on comparable1</v>
          </cell>
          <cell r="S9" t="str">
            <v/>
          </cell>
        </row>
        <row r="10">
          <cell r="A10">
            <v>7</v>
          </cell>
          <cell r="B10" t="str">
            <v>5</v>
          </cell>
          <cell r="C10">
            <v>3550000000</v>
          </cell>
          <cell r="D10">
            <v>1.0012000000000001</v>
          </cell>
          <cell r="E10">
            <v>0.85</v>
          </cell>
          <cell r="F10">
            <v>0.57299999999999995</v>
          </cell>
          <cell r="G10">
            <v>4</v>
          </cell>
          <cell r="J10" t="str">
            <v>현재 가동중인 공장, 면적이 대형평수로서 소형평수에 비해 가격이 다소 떨어짐.  대형평수: 500,000~600,000원 수준이며 소형평수 700,000~800~000수준임. 공단조성이 오래되어 건물가격은 보통 평당 100,000~호가300,000까지 형성되어있음.공단내 가동율이 점차 회복세에 있으나 거래는 저조한편임.</v>
          </cell>
          <cell r="K10" t="str">
            <v>본건기계기구는 소유자의 거부로 확인이 불가능한 상태이며, 감정서상 내용년수,재도달원가 없는 기계기구는 감정가를 기준으로 5%적용하였음.</v>
          </cell>
          <cell r="L10" t="str">
            <v>value is lower that avg due to the size factor(too large), usually market price for large scale:500~600 thos￦/pyung,small size:700~800.thos￦/pyung ￦￦￦</v>
          </cell>
          <cell r="M10" t="str">
            <v>final value is based on sale comp and expected auction price.</v>
          </cell>
          <cell r="N10" t="str">
            <v xml:space="preserve">본건 가동중인 공장으로서 건물상태 양호하며, 공장지의 위치적 조건이 후면지공장에 비해 우위에 있으며 선호도가 높은공장으로 조사됨. </v>
          </cell>
          <cell r="P10" t="str">
            <v xml:space="preserve">The condition of building is O.K. rogarding the situation of factory, the subject has preference than factory in the back side. </v>
          </cell>
          <cell r="R10" t="str">
            <v>본건은 공장용지는 대로변 인근에 위치하여 시가지로의 접근이 용이하며 공단내 선호도가 높은 지역임. 소형평수 평당 800,000원 대형평수 600,000에 매매가능한 지역임.</v>
          </cell>
          <cell r="T10" t="str">
            <v>The subject has high preference because the traffic condition &amp; accessibility are good. The level of the price is \800,000/pyong for small sized factory and \600,000/pyong for large sized factory.</v>
          </cell>
          <cell r="Y10">
            <v>4565356000</v>
          </cell>
          <cell r="Z10">
            <v>496523622</v>
          </cell>
          <cell r="AA10">
            <v>456535600</v>
          </cell>
        </row>
        <row r="11">
          <cell r="A11">
            <v>8</v>
          </cell>
          <cell r="B11" t="str">
            <v>6-1</v>
          </cell>
          <cell r="C11">
            <v>15500000000</v>
          </cell>
          <cell r="D11">
            <v>1.0143</v>
          </cell>
          <cell r="E11">
            <v>0.76</v>
          </cell>
          <cell r="F11">
            <v>0.67</v>
          </cell>
          <cell r="G11">
            <v>6</v>
          </cell>
          <cell r="H11">
            <v>0.1</v>
          </cell>
          <cell r="I11">
            <v>0.05</v>
          </cell>
          <cell r="J11" t="str">
            <v xml:space="preserve">본건은 동대문구 제기동 소재 미도파백화점으로 주변지역에 대규모 재래시장인 경동시장이 입지, 특히 한약재 상가가 특화되어 있음. 79년 백화점을 건축되어 현재는 쇼핑센터 형태로 이용되고 있음. 시설이 낙후하여 매출이 감소하는 중에 IMF로 인해 상당한 타격을 받음. </v>
          </cell>
          <cell r="K11" t="str">
            <v>백화점, 대형 할인점의 입점으로 경쟁이 치열하여 할인점,쇼핑센터 형태로 전환하면서 중저가 쇼핑센터로 명맥을 유지하고 있음. 본건의 영업형태는 백화점과 마찬가지로 수수료매장이 대부분이고 임대매장은 10%도 안됨. 본건의 가격은 임대,수수료매장의 임대료를 산정하는 방법으로 결정하였음.</v>
          </cell>
          <cell r="L11" t="str">
            <v>Kyung-dong herbal medicine specialty shops, a subject has been used a dept. store since 1979, now is discount shopping center. it hasn't been recovered from economic crisis and losing marketability continuously,</v>
          </cell>
          <cell r="M11" t="str">
            <v>mostly sales commission store and only 10% is lease store, final value based income approach from rent comp of commission</v>
          </cell>
          <cell r="N11" t="str">
            <v xml:space="preserve">본건 토지는 892-71,-72 두필지로 구성. -72는 지분소유권을 갖고 있으며 건축에 제한, </v>
          </cell>
          <cell r="O11" t="str">
            <v>용도이용에 제약이 있어 이를 감안하여 평가.</v>
          </cell>
          <cell r="P11" t="str">
            <v xml:space="preserve">land is composed of 892-71,72 and has equity ownership on 892-72, </v>
          </cell>
          <cell r="Q11" t="str">
            <v>yet restrain on bldg. construction and use,  adjusted this factor on appraisal</v>
          </cell>
          <cell r="V11" t="str">
            <v>본건은 쇼핑센터형태로 영업중이며 임대형태는 수수료 매장이 대부분으로 임대료 산정에 어려움이 있음. 임대료 산정에 있어 수수료 매장 2곳, 전세형태 매장 1곳을 사례로 수익가격 산정</v>
          </cell>
          <cell r="W11" t="str">
            <v>type of lease: commission lease mostly. hard to figure net rent level. income value is  based on rent level from two commission stores and one lease store</v>
          </cell>
        </row>
        <row r="12">
          <cell r="A12">
            <v>9</v>
          </cell>
          <cell r="B12" t="str">
            <v>6-2-2</v>
          </cell>
          <cell r="C12">
            <v>15148000000</v>
          </cell>
          <cell r="D12">
            <v>1</v>
          </cell>
          <cell r="E12">
            <v>0.9</v>
          </cell>
          <cell r="F12">
            <v>0.53500000000000003</v>
          </cell>
          <cell r="G12">
            <v>37</v>
          </cell>
          <cell r="H12">
            <v>0.2</v>
          </cell>
          <cell r="I12">
            <v>0.1</v>
          </cell>
          <cell r="J12" t="str">
            <v>1)본건은 공부상 구분건물로서 등재되어 있으나 현황은 본건 백화점 1호가 백화점 전체로 물건의 특성상 복성식 평가방법이 적정하다고 사료됨.</v>
          </cell>
          <cell r="K12" t="str">
            <v>2)본건은 도심 중심 상업지역에 위치한 춘천시내 유일한 백화점으로 강력한 흡인력을 갖는 바 인근지역 상권형성에 기여하는 바가 큼.</v>
          </cell>
          <cell r="L12" t="str">
            <v>1) The subject is registered as condo-unit building on the ledger, but the cost value approch is thought proper because the subject department store 1 is the whole department store.</v>
          </cell>
          <cell r="M12" t="str">
            <v>2) The subject is unique department store located on the commerical strip of downtown in the City of Chunchon and has strong attraction and gives large contribution to the neighborhood market building.</v>
          </cell>
          <cell r="N12" t="str">
            <v>본건은 백화점으로서 인근지가 상승요인으로 작용하는바 인근유사 토지시세보다 우수한 토지가격이 형성되어 있음.</v>
          </cell>
          <cell r="O12" t="str">
            <v>본건은 백화점건물로서 각종 부대설비(승강기, 에스컬레이터)가 기타 건물보다 우수한 점을 고려하여 건물재조달원가를 적용하였음. 본건은 구분건물로서 등재되어 있으나 현황은 백화점1호가 백화점 전체이므로 복성가격이 적정하다고 사료됨.</v>
          </cell>
          <cell r="P12" t="str">
            <v>The subject department store is working as price raising factor to neighboring land and has excellent land price over the market price of neighboring  land.</v>
          </cell>
          <cell r="Q12" t="str">
            <v>The subject department store has better incidental facilities (elevator, escalator) than other building so, the cost of building re-supply is applied.  The subject is registered as condo-unit building on the ledger, but the cost value approch is thought p</v>
          </cell>
          <cell r="R12" t="str">
            <v xml:space="preserve">본건은 백화점이라는 특수한 물건으로서 사례(1)업무용, 사례(2)극장과의 비교는 </v>
          </cell>
          <cell r="S12" t="str">
            <v>적절하지 못한 것으로 사료됨.</v>
          </cell>
          <cell r="T12" t="str">
            <v xml:space="preserve">The subject is a department store which is special property.  </v>
          </cell>
          <cell r="U12" t="str">
            <v>The comparison with the comparable (1) of office and the comparable (2) of theater is thought improper.</v>
          </cell>
        </row>
        <row r="13">
          <cell r="A13">
            <v>10</v>
          </cell>
          <cell r="B13" t="str">
            <v>6-3</v>
          </cell>
          <cell r="C13">
            <v>6800000000</v>
          </cell>
          <cell r="D13">
            <v>1.0251999999999999</v>
          </cell>
          <cell r="E13">
            <v>1</v>
          </cell>
          <cell r="F13">
            <v>0.68400000000000005</v>
          </cell>
          <cell r="G13">
            <v>7</v>
          </cell>
          <cell r="H13">
            <v>0.2</v>
          </cell>
          <cell r="I13">
            <v>0.1</v>
          </cell>
          <cell r="J13" t="str">
            <v>본건은 구분건물로서 최근 사무실 임대수요의 증가등으로 환가성은 다소 높을 것으로 판단됨. 사무실에 대한 경매낙찰건 수가 적어서  종로구 건물전체 통계치적용했으나 경락예상가의 유의성 낮음</v>
          </cell>
          <cell r="K13" t="str">
            <v>거래가격은 수익가격의 1~1.1배 수준에서 결정되는   수익지수(1.05)를 활용하여 본건가격을 68억에 결정함</v>
          </cell>
          <cell r="L13" t="str">
            <v>a subject: subdivision bldg: liquidation will be easy as office demand is getting high,  few auction case is available so applied avg withdrawn from Chong-ro-go, low reliability</v>
          </cell>
          <cell r="M13" t="str">
            <v>income index(1.05) is applied, price is 1~1.1 times of income value, which shows 6.8 billion￦</v>
          </cell>
          <cell r="R13" t="str">
            <v>경매낙찰율은 빌딩자료 부재로 하여 종로구 건물전체 자료이용하였으나 유의성 낮음</v>
          </cell>
          <cell r="S13" t="str">
            <v>low reliability on sales comp. used bldg. info of Chongro-gu</v>
          </cell>
        </row>
        <row r="14">
          <cell r="A14">
            <v>11</v>
          </cell>
          <cell r="B14" t="str">
            <v>6-4</v>
          </cell>
          <cell r="C14">
            <v>182000000000</v>
          </cell>
          <cell r="D14">
            <v>1.0125999999999999</v>
          </cell>
          <cell r="E14">
            <v>1.1000000000000001</v>
          </cell>
          <cell r="F14">
            <v>0.496</v>
          </cell>
          <cell r="G14">
            <v>18</v>
          </cell>
          <cell r="H14">
            <v>0.1</v>
          </cell>
          <cell r="I14">
            <v>0.05</v>
          </cell>
          <cell r="N14" t="str">
            <v>공시지가를 기준하여 토지가격을 산정하고 건물은 백화점과 주차장에 대해 별도 재조달원가를 산정한후</v>
          </cell>
          <cell r="O14" t="str">
            <v>이를 가중평균하여 전체 재조달원가를 산정하고 내용년수와 경과년수를 기초로 복성가격을 산정</v>
          </cell>
          <cell r="P14" t="str">
            <v>based on LPTA and land value, replacement cost was attributed into bldg and parking lot respectively</v>
          </cell>
          <cell r="Q14" t="str">
            <v>get weitage avg and applied economic year and cost approach value</v>
          </cell>
          <cell r="R14" t="str">
            <v xml:space="preserve">그랜드백화점 강남점의 매매사례를 기준으로 매출액을 대비한 </v>
          </cell>
          <cell r="S14" t="str">
            <v>매출력으로 요인비교치를 산정하여 비준가격을 결정함</v>
          </cell>
          <cell r="T14" t="str">
            <v xml:space="preserve">based on sales comp of Grand dept. store, analysis sales and sales </v>
          </cell>
          <cell r="V14" t="str">
            <v>백화점주변지역의 임대료를 기준하여 본건1층의 임대료를 추정한후 층별효용을 감안하여 전체의 임대료를 산정하고 이를 근거로 수익가격을 산출함</v>
          </cell>
          <cell r="W14" t="str">
            <v>figure the neighborhood rent level and applied this to the 1st floor of a subject, then calculate the utility of each floor and get total rent income.</v>
          </cell>
        </row>
        <row r="15">
          <cell r="A15">
            <v>12</v>
          </cell>
          <cell r="B15" t="str">
            <v>6-5</v>
          </cell>
          <cell r="C15">
            <v>3600000000</v>
          </cell>
          <cell r="D15">
            <v>1.0230999999999999</v>
          </cell>
          <cell r="E15">
            <v>1</v>
          </cell>
          <cell r="F15">
            <v>0.52559999999999996</v>
          </cell>
          <cell r="G15">
            <v>8</v>
          </cell>
          <cell r="H15">
            <v>0.3</v>
          </cell>
          <cell r="I15">
            <v>0.2</v>
          </cell>
          <cell r="J15" t="str">
            <v>본건은 대규모의 물류시설 부지(나지)로서 인근의 거래사례 또는 경매 낙찰사례등을 기준으로 제반가격 형성요인을 비교분석하여 평가하였음.</v>
          </cell>
          <cell r="K15" t="str">
            <v>distribution center lot.Final valued based on expected auctin price and neighborhood comps</v>
          </cell>
          <cell r="R15" t="str">
            <v xml:space="preserve">인근의 경매낙찰 사례 또는 일반거래 사례를 기준으로 </v>
          </cell>
          <cell r="S15" t="str">
            <v>이를 정상화한후 제반가격 형성요인은 비교분석하여 평가하였음.</v>
          </cell>
          <cell r="T15" t="str">
            <v>comparable analysis based on auction case and market history</v>
          </cell>
        </row>
        <row r="16">
          <cell r="A16">
            <v>13</v>
          </cell>
          <cell r="B16" t="str">
            <v>6-6</v>
          </cell>
          <cell r="C16">
            <v>6181000000</v>
          </cell>
          <cell r="D16">
            <v>1.0269999999999999</v>
          </cell>
          <cell r="E16">
            <v>1.1000000000000001</v>
          </cell>
          <cell r="F16">
            <v>0.67100000000000004</v>
          </cell>
          <cell r="G16">
            <v>38</v>
          </cell>
          <cell r="H16">
            <v>0.1</v>
          </cell>
          <cell r="I16">
            <v>0.1</v>
          </cell>
          <cell r="J16" t="str">
            <v>본건은 현재 특수한 용도(체육관 및 부대시설)로 이용되고 있으나 주변지역여건을 고려할때 고급빌라등의 주거용으로 개발가능성이 높음. 철거 용이하여 별도로 철거비 고려하지 아니함</v>
          </cell>
          <cell r="K16" t="str">
            <v>탐문조사에 의하면 계열사(건설회사)와 매매계약이 성사된 것으로 조사된바 확인을 요함.</v>
          </cell>
          <cell r="L16" t="str">
            <v>The use of the subject is rather special(gymn &amp; subsidiary facilities). expected to develop to luxurious villa considering surroundings</v>
          </cell>
          <cell r="M16" t="str">
            <v>easy to demolish, didn't allocate the demolition cost, according to a pickup, contract was made between the affiliates.</v>
          </cell>
          <cell r="N16" t="str">
            <v/>
          </cell>
          <cell r="O16" t="str">
            <v/>
          </cell>
          <cell r="R16" t="str">
            <v>본건은 특수시설로서 유사사례가 없어 주택 및 연립 낙찰사례를 활용하였음.</v>
          </cell>
          <cell r="S16" t="str">
            <v xml:space="preserve">use single residential auction case is applied in that a subject is special property </v>
          </cell>
          <cell r="T16" t="str">
            <v>no similar comp is available</v>
          </cell>
        </row>
        <row r="17">
          <cell r="A17">
            <v>14</v>
          </cell>
          <cell r="B17" t="str">
            <v>6-7</v>
          </cell>
          <cell r="C17">
            <v>58920000000</v>
          </cell>
          <cell r="D17">
            <v>1.0202</v>
          </cell>
          <cell r="E17">
            <v>0.8</v>
          </cell>
          <cell r="F17">
            <v>0.47299999999999998</v>
          </cell>
          <cell r="G17">
            <v>18</v>
          </cell>
          <cell r="H17">
            <v>0.5</v>
          </cell>
          <cell r="I17">
            <v>0.05</v>
          </cell>
          <cell r="J17" t="str">
            <v xml:space="preserve">인근 롯데백화점의 매출상태가 양호하며 신세계백화점의 재개발, 명동밀리오레의 개점을 수개월 앞둔 상황이므로 이들의 경쟁관계가 매수자로 하여금 위험요인으로 파악되고 있음. 매장구성과 점포기획을 재시도해야하는 상황에서 리노베이션 비용으로 </v>
          </cell>
          <cell r="K17" t="str">
            <v>평당 180만원 소요될 것으로 예상하여 Deduction 하였음. 인근 상가임대시장을 통하여 본건에 적정한 순임대료는 계약평당 월 325,000원으로 산정하였으며, 공실율은 최소 6개월(매장기획 &amp; 개발기간)이 예상되므로 초년도 공실율을 50%로 정하였음.</v>
          </cell>
          <cell r="L17" t="str">
            <v xml:space="preserve">keen competition between Lotte and Shinsegi, additional Myungdong Millore enter the market, which is risk factor, Deduction is allocated for renovation cost to change the concept of store and reorganize the market </v>
          </cell>
          <cell r="M17" t="str">
            <v>Deduct 1,8 million won/pyung. rent level for a subject  325,000￦/pyung, initial vacancy rate is 50％ for 6 months</v>
          </cell>
          <cell r="V17" t="str">
            <v>개점 준비기간 6개월 예상되어 공실율 50% 적용,Rents 보정시 근거리 경쟁관계를 위험요인으로 파악하여 정상임대료의 15% 감가</v>
          </cell>
          <cell r="W17" t="str">
            <v>preparatory period: 6 month, applied 50% for vacancy rate, risk factor: competition, depreciate by 15%</v>
          </cell>
        </row>
        <row r="18">
          <cell r="A18">
            <v>15</v>
          </cell>
          <cell r="B18">
            <v>7</v>
          </cell>
          <cell r="C18">
            <v>9670000000</v>
          </cell>
          <cell r="D18">
            <v>1.0172000000000001</v>
          </cell>
          <cell r="E18">
            <v>0.95</v>
          </cell>
          <cell r="F18">
            <v>0.66500000000000004</v>
          </cell>
          <cell r="G18">
            <v>5</v>
          </cell>
          <cell r="J18" t="str">
            <v>본건지역의 경우 대규모 철강공단이 밀집한 지역으로 임대관행이 없어 임대사례가 포착되지 않아 수익가격 접근못함</v>
          </cell>
          <cell r="K18" t="str">
            <v>본건가격은 경매사례 및 부동산 세평가격 등을 고려하여 결정함.</v>
          </cell>
          <cell r="L18" t="str">
            <v>The lease comparable is not detected within the subject neighboring steel complex, so the income value approach is difficult. The value is determined based on the sales comparison value of the actual market referring to the cost value.</v>
          </cell>
          <cell r="M18" t="str">
            <v>As the factory is large, the demand shall be restricted. Sales-possible value is judged low.</v>
          </cell>
          <cell r="N18" t="str">
            <v xml:space="preserve">본건 인근의 기존 공업단지내 토지로서 나지사례가 없는 관계로 호가수준 및 토지거래 수준을 고려하여 도출함 </v>
          </cell>
          <cell r="P18" t="str">
            <v>The vacant lot comparable is not detected so, the land in industrial complex was appraised based on L.P.T.A.</v>
          </cell>
          <cell r="Q18" t="str">
            <v xml:space="preserve"> The building is appraised as cost value in consideration of structure, age, shape, etc. The machine and equipment have 10 years passed and the fact that 2 years have passed is partially considered.  </v>
          </cell>
          <cell r="R18" t="str">
            <v xml:space="preserve">본건 인근지역의 경매낙찰사례 및 방매사례를 기초로 하여 토지, 건물의 상태를 상호비교 분석하여 적정가격으로 산정하였으며 </v>
          </cell>
          <cell r="S18" t="str">
            <v>기계기구는 일부 약 10년 경과하였고 일부 약 2년정도 경과하였으며 현재 가동중인점 등을 고려하여 결정하였음.</v>
          </cell>
          <cell r="T18" t="str">
            <v xml:space="preserve">The optimal value is determined based on the auction award and sales comparables of the subject neighboring area and the mutual comparison between land and building. </v>
          </cell>
          <cell r="U18" t="str">
            <v>The value is determinded by considering that some of machine and equipment have about 10 years passed and  others have about 2 years passed and is being operated.</v>
          </cell>
          <cell r="Y18">
            <v>28440000000</v>
          </cell>
          <cell r="Z18">
            <v>8894327000</v>
          </cell>
          <cell r="AA18">
            <v>3609840000</v>
          </cell>
        </row>
        <row r="19">
          <cell r="A19">
            <v>16</v>
          </cell>
          <cell r="B19" t="str">
            <v>8-1</v>
          </cell>
          <cell r="C19">
            <v>5453000000</v>
          </cell>
          <cell r="F19">
            <v>0.44700000000000001</v>
          </cell>
          <cell r="G19">
            <v>4</v>
          </cell>
          <cell r="J19" t="str">
            <v xml:space="preserve">본건지역의 경우 공장용지 적정규모는 500-1000평 내외이며,  평당 가격은 70-80만원 수준임. 본건은 7300평의 광평수로 이용상 제약있어 적정거래가능가 40만원선으로 판단됨. </v>
          </cell>
          <cell r="K19" t="str">
            <v xml:space="preserve">본건가격은 인근의 경매낙찰사례 및 부동산 세평가격 수준등을 고려하여 최종 결정함. </v>
          </cell>
          <cell r="L19" t="str">
            <v>ideal size of factory:500~1,000 pyung at 700~800,000￦ but a subject will be depreciated to 400,000￦/pyung due to large size</v>
          </cell>
          <cell r="M19" t="str">
            <v>final value is based on expected auction and sales comp.</v>
          </cell>
          <cell r="N19" t="str">
            <v xml:space="preserve"> 건물관리상태는 보통시되며,기계는 대부분 경과년수에 근접한 기계들로 많이 노후화됨 </v>
          </cell>
          <cell r="O19" t="str">
            <v xml:space="preserve"> The maintenance is fair. Most of machines are severly worn out due to its old age.</v>
          </cell>
          <cell r="R19" t="str">
            <v xml:space="preserve">사례들은 본건과 비교성 있는 사례들로 유의성이 있음. </v>
          </cell>
          <cell r="S19" t="str">
            <v xml:space="preserve"> 광평수인 본건특성을 고려 일정부분 감가함</v>
          </cell>
          <cell r="T19" t="str">
            <v xml:space="preserve">The comparable is similar to the subject. The average award rate was based on the average value in January 2000. </v>
          </cell>
          <cell r="U19" t="str">
            <v xml:space="preserve"> The subject is large sized factory.</v>
          </cell>
          <cell r="Y19">
            <v>25974500000</v>
          </cell>
          <cell r="Z19">
            <v>1480053000</v>
          </cell>
          <cell r="AA19">
            <v>1480000000</v>
          </cell>
        </row>
        <row r="20">
          <cell r="A20">
            <v>17</v>
          </cell>
          <cell r="B20" t="str">
            <v>8-2</v>
          </cell>
          <cell r="C20">
            <v>5821000000</v>
          </cell>
          <cell r="F20">
            <v>0.57799999999999996</v>
          </cell>
          <cell r="G20">
            <v>8</v>
          </cell>
          <cell r="J20" t="str">
            <v>본 건은 4곳에 위치하고 있는바 개별 가격이 각각 틀리므로 후면 별지 참조바람. 각각 개별적으로 매각하여야함.</v>
          </cell>
          <cell r="K20" t="str">
            <v>a a subject is located at 4 different sites  and has different price. need to sell differently</v>
          </cell>
          <cell r="N20" t="str">
            <v>건물은 가치 없음.</v>
          </cell>
          <cell r="O20" t="str">
            <v>no. bldg value</v>
          </cell>
          <cell r="R20" t="str">
            <v>· 본건은 대부분 사례보다 입지조건이 우세하지만 건물상태는 열세함.</v>
          </cell>
          <cell r="S20" t="str">
            <v>· 평균 낙찰가율 연제구 주거용 부동산 3개월 평균치로 하였음.</v>
          </cell>
          <cell r="T20" t="str">
            <v>The subjects's location conditions are mostly better than the Comparables but the buildings are less</v>
          </cell>
          <cell r="U20" t="str">
            <v>Average award rate is determined as 3 month average for house auction.</v>
          </cell>
        </row>
        <row r="21">
          <cell r="A21">
            <v>18</v>
          </cell>
          <cell r="B21" t="str">
            <v>9-1</v>
          </cell>
          <cell r="C21">
            <v>5276000000</v>
          </cell>
          <cell r="D21">
            <v>1.0172000000000001</v>
          </cell>
          <cell r="E21">
            <v>0.9</v>
          </cell>
          <cell r="F21">
            <v>0.66500000000000004</v>
          </cell>
          <cell r="G21">
            <v>5</v>
          </cell>
          <cell r="J21" t="str">
            <v>본건지역의 경우 대규모 철강공단이 밀집한 지역으로 임대관행이 없어 임대사례가 포착되지 않아 수익가격 접근못함.</v>
          </cell>
          <cell r="K21" t="str">
            <v>본건가격은 경매 및 시장상황 등을 고려하여 결정함.</v>
          </cell>
          <cell r="L21" t="str">
            <v>The neighborhood is large scaled steel works complex. No market custom of lease makes the access to income value difficult.</v>
          </cell>
          <cell r="M21" t="str">
            <v>With reference to sales comparison value, the value is determined based on actual market circumstances.</v>
          </cell>
          <cell r="N21" t="str">
            <v xml:space="preserve">본건주변에 나지사례가 없는 관계로 공시지가 및 공인중개사 세평수준등을 검토하여 결정함.  </v>
          </cell>
          <cell r="O21" t="str">
            <v>기계기구는 모두 내용년수 이상 경과되어 재조달원가에 잔가율 5%를 적용하여 계산함.</v>
          </cell>
          <cell r="P21" t="str">
            <v>no lot comp ia available, based on LPTA and broker's commision</v>
          </cell>
          <cell r="Q21" t="str">
            <v>machinery: applied 5% to replacement cost</v>
          </cell>
          <cell r="R21" t="str">
            <v xml:space="preserve">본건 인근의 경매낙찰사례 및 방매사례를 기초로 하여 </v>
          </cell>
          <cell r="S21" t="str">
            <v>토지, 건물의 상태를 비교하여 가격결정함</v>
          </cell>
          <cell r="T21" t="str">
            <v>auction and market sales comp is applied</v>
          </cell>
          <cell r="Y21">
            <v>9490000000</v>
          </cell>
          <cell r="Z21">
            <v>474500000</v>
          </cell>
          <cell r="AA21">
            <v>474500000</v>
          </cell>
        </row>
        <row r="22">
          <cell r="A22">
            <v>19</v>
          </cell>
          <cell r="B22" t="str">
            <v>9-2</v>
          </cell>
          <cell r="C22">
            <v>4260000000</v>
          </cell>
          <cell r="D22">
            <v>1.0156000000000001</v>
          </cell>
          <cell r="E22">
            <v>1</v>
          </cell>
          <cell r="F22">
            <v>0.64500000000000002</v>
          </cell>
          <cell r="G22">
            <v>58</v>
          </cell>
          <cell r="H22">
            <v>0.2</v>
          </cell>
          <cell r="I22">
            <v>0.1</v>
          </cell>
          <cell r="J22" t="str">
            <v>경기회복과 벤처기업 및 증권관련업무의 활성화로 사무실 임대 수준이 상승되고 있음. 본건 가격은 주변 임대수준을 고려 수익가격으로 결정.</v>
          </cell>
          <cell r="K22" t="str">
            <v>당해지역은 증권사등이 혼재하는 중심업무지대이며, 본건은 당해지역(여의도)내에서 중급수준에 위치하고 있음. 본건은 구분건물로 등재되어 분할매매가 가능하여 환가성이 높다고 판단됨</v>
          </cell>
          <cell r="L22" t="str">
            <v xml:space="preserve">due to the economic recovery, venture boom and securities boom, office rent level has been increasing, value based on income approach </v>
          </cell>
          <cell r="M22" t="str">
            <v>secondary office bldg. in Yoido area(compared to prime=class A), register as subdivision bldg. which makes liquidation easy</v>
          </cell>
          <cell r="V22" t="str">
            <v>주변지역은 업무지역으로 임대료 수준은 200만원 선으로 본건도 비슷한 임대료 수준을 보이고 있음. 임대료를 기준으로 수익가격을 산출하여 가격 결정</v>
          </cell>
          <cell r="W22" t="str">
            <v>office zone: neighborhood rent level show 2 million won/pyung, income value based on rent</v>
          </cell>
        </row>
        <row r="23">
          <cell r="A23">
            <v>20</v>
          </cell>
          <cell r="B23" t="str">
            <v>10-1</v>
          </cell>
          <cell r="C23">
            <v>3300000000</v>
          </cell>
          <cell r="D23">
            <v>0.99760000000000004</v>
          </cell>
          <cell r="E23">
            <v>1</v>
          </cell>
          <cell r="F23">
            <v>0.56359999999999999</v>
          </cell>
          <cell r="G23">
            <v>7</v>
          </cell>
          <cell r="J23" t="str">
            <v>본건 주변의 평균적인 토지의 시세수준은 25~30만원/평당 수준이며, 본건은 접면도로폭이 좁은 토지로서 도로접면조건 등에서 다소 열세함.</v>
          </cell>
          <cell r="K23" t="str">
            <v>본건은  기존 효성금속 공장과 연관되어 자체 전력공급 및 온수공급이 곤란한 상태인바 효성금속에서 공급받는 상태임.</v>
          </cell>
          <cell r="L23" t="str">
            <v>land price of neighborhood: 250~300,000￦, narrow frontage land, inferior road condition</v>
          </cell>
          <cell r="M23" t="str">
            <v>electric power and hot water service is connected to existing Hyosung Metal company and is provided by Hyosung</v>
          </cell>
          <cell r="N23" t="str">
            <v>대부분 11년정도 경과한 건물, 관리상태는 보통,기계기구는 본건 임차인 소유, 기존 ㈜대성에서 사용된 기계기구는 매각된것으로 탐문</v>
          </cell>
          <cell r="O23" t="str">
            <v xml:space="preserve"> . 본건 온산공단은 5년전 약150,000/평으로 분양하였고, 최근까지 미분양된 토지(약 1만평)의 분양가는 약240,000원/평으로 조사됨.</v>
          </cell>
          <cell r="P23" t="str">
            <v>most machinery belongs to tenants and machinery is used by Hyosung is sold in market</v>
          </cell>
          <cell r="Q23" t="str">
            <v>land was 150,000￦ 5 yrs ago, unsold part of land(10,000 pyung) is 240,000￦/pyung</v>
          </cell>
          <cell r="R23" t="str">
            <v xml:space="preserve">본건은 인근 비철단지내 토지보다 큰상태이며 자루형으로서 형상에서 열세이고 </v>
          </cell>
          <cell r="S23" t="str">
            <v>효성금속을 통해 사용로를 지불하고 용수 및 전력공급을 받는점등을 고려하였음.</v>
          </cell>
          <cell r="T23" t="str">
            <v xml:space="preserve">The subject is large in size and has narrow front. </v>
          </cell>
          <cell r="U23" t="str">
            <v>The fact that water &amp; electric power depends on Hyosung metal has been considered in appraisal.</v>
          </cell>
        </row>
        <row r="24">
          <cell r="A24">
            <v>21</v>
          </cell>
          <cell r="B24" t="str">
            <v>10-2</v>
          </cell>
          <cell r="C24">
            <v>3680000000</v>
          </cell>
          <cell r="D24">
            <v>1.0012000000000001</v>
          </cell>
          <cell r="E24">
            <v>0.9</v>
          </cell>
          <cell r="F24">
            <v>0.57299999999999995</v>
          </cell>
          <cell r="G24">
            <v>4</v>
          </cell>
          <cell r="J24" t="str">
            <v>본건은 현재 가동중인 공장, 대형평수 평당 500,000~600,000원 수준이며 소형평수 700,000~800~000수준임. 공단조성이 오래되어 건물가격은 보통 평당 100,000~호가300,000까지 형성.공단내 가동율이 점차 회복세에 있으나 거래는 저조한편임.</v>
          </cell>
          <cell r="K24" t="str">
            <v>본건기계기구는 소유자의 거부로 확인이 불가능한 상태이며, 감정서상 내용년수,재도달원가 없는 기계기구는 감정가를 기준으로 5%적용하였음.</v>
          </cell>
          <cell r="L24" t="str">
            <v xml:space="preserve">subject: factory in operation, price level: \500,000-\600,000/pyung for large size,\700,000-\800,000/pyung for small area.asking price level of building is \100,000-\300,000/pyong. </v>
          </cell>
          <cell r="M24" t="str">
            <v>operation ration is recovery phase, but low transaction record ratio, machinery is unconfirmed due to uncooporative owner, applied 5 % of appraisal value for the machinery which doesn't have replacement cost and economic year on appraisal report</v>
          </cell>
          <cell r="N24" t="str">
            <v xml:space="preserve">본건 가동중인 공장으로서 건물상태 양호하며, 공장지의 위치적 조건이 </v>
          </cell>
          <cell r="O24" t="str">
            <v xml:space="preserve">후면지공장에 비해 우위에 있으며 선호도가 높은공장으로 조사됨. </v>
          </cell>
          <cell r="P24" t="str">
            <v xml:space="preserve">factory in operation, fair condtion and location of bldg, </v>
          </cell>
          <cell r="Q24" t="str">
            <v>preferred location to backside factory</v>
          </cell>
          <cell r="R24" t="str">
            <v>본건은 공장용지는 대로변 인근에 위치하여 시가지로의 접근이 용이하며</v>
          </cell>
          <cell r="S24" t="str">
            <v xml:space="preserve"> 공단내 선호도가 높은 지역임. 소형평수 평당 800,000원 대형평수 600,000에 매매가능한 지역임.</v>
          </cell>
          <cell r="T24" t="str">
            <v>abutting on the major road, easy access to town, high preference area</v>
          </cell>
          <cell r="U24" t="str">
            <v>market price is \800,000/pyong for small sized factory and \600,000/pyong for large sized factory.</v>
          </cell>
          <cell r="Y24">
            <v>6095519000</v>
          </cell>
          <cell r="Z24">
            <v>752353653</v>
          </cell>
          <cell r="AA24">
            <v>609551900</v>
          </cell>
        </row>
        <row r="25">
          <cell r="A25">
            <v>22</v>
          </cell>
          <cell r="B25" t="str">
            <v>11-1-1</v>
          </cell>
          <cell r="C25">
            <v>1330000000</v>
          </cell>
          <cell r="D25">
            <v>1</v>
          </cell>
          <cell r="E25">
            <v>1</v>
          </cell>
          <cell r="F25">
            <v>0.54800000000000004</v>
          </cell>
          <cell r="G25">
            <v>16</v>
          </cell>
          <cell r="J25" t="str">
            <v>본건은 콘도미니엄으로서 현재의 시세를 참조하여 가격결정함. 명도이전시 개서비용 발생할수 있기 때문에 추후 검토바람</v>
          </cell>
          <cell r="K25" t="str">
            <v>각호별 구체적 산정내역은 별첨자료 참조 바람.</v>
          </cell>
          <cell r="L25" t="str">
            <v>The valuation is carried out by appraising the exclusive building area including each co-owned site.</v>
          </cell>
          <cell r="M25" t="str">
            <v>The detailed appraisal description for each unit shall refer to the appendix.</v>
          </cell>
          <cell r="R25" t="str">
            <v>본건 시세는 21평형은 3200-4000만원, 42평형은 5600-7000만원 수준임.</v>
          </cell>
          <cell r="S25" t="str">
            <v/>
          </cell>
          <cell r="T25" t="str">
            <v>The market value is 31,000,000KRW for 25pyung, and 70,000,000KRW for 42pyung.</v>
          </cell>
        </row>
        <row r="26">
          <cell r="A26">
            <v>23</v>
          </cell>
          <cell r="B26" t="str">
            <v>11-2</v>
          </cell>
          <cell r="C26">
            <v>6174000000</v>
          </cell>
          <cell r="D26">
            <v>1.0202</v>
          </cell>
          <cell r="E26">
            <v>0.9</v>
          </cell>
          <cell r="F26">
            <v>0.57599999999999996</v>
          </cell>
          <cell r="G26">
            <v>11</v>
          </cell>
          <cell r="J26" t="str">
            <v>본건은 공장규모, 수요성제한, 도입기계기구의 환가성제약 등으로 인해 낙찰가를 기준으로 하되 실제 시장에서 거래가능한 가액(공장용지 평당 10만원, 건물 평당 50만원) 으로 가격결정 하였음.</v>
          </cell>
          <cell r="K26" t="str">
            <v>기계비중이 담보감정가의 약 60%를 차지하는 공장으로 공장낙찰률에 의한 예상낙찰가가 높게 책정되었음.</v>
          </cell>
          <cell r="L26" t="str">
            <v>Due to factory size, restrictive demand and liquidity of induced equipment, final value based on a market price where expected auction award price is reflected-land: 100,000/pyung, bldg.-500,000/pyung</v>
          </cell>
          <cell r="M26" t="str">
            <v>machinery is 60% of local appraisal value, which is somehow overvalued due to auction award ratio for factory</v>
          </cell>
          <cell r="N26" t="str">
            <v>토지는 나지사례가 없어 개별공시지가를 기준으로 평가하였으며 건물 및 기계는</v>
          </cell>
          <cell r="O26" t="str">
            <v>복성식 평가법으로 평가하되, 유지, 관리상태, 시장성 등을 감안하여 평가하였음.</v>
          </cell>
          <cell r="P26" t="str">
            <v>The land was appraised base on L.P.T.A because of no vacant lot comparable.</v>
          </cell>
          <cell r="Q26" t="str">
            <v xml:space="preserve"> The building and machine is appraissed by cost value in consideration of maintenance, market, etc.</v>
          </cell>
          <cell r="R26" t="str">
            <v>일반적인 매매는 거의 없dj,경매로 인한 낙찰로 거래가 이뤄지는 바 낙찰가를 기준</v>
          </cell>
          <cell r="S26" t="str">
            <v>건물과 기계는 복성식평가법으로 평가,기계기구는 현상, 관리상태, 시장 가치 등을 종합참작하여 결정</v>
          </cell>
          <cell r="T26" t="str">
            <v>based on expected auction award ratio due to rare market transaction</v>
          </cell>
          <cell r="U26" t="str">
            <v>bldg :cost approac ,machine value:comprehensive consideration of shape, maintenance, market value, etc.</v>
          </cell>
          <cell r="Y26">
            <v>12344306000</v>
          </cell>
          <cell r="Z26">
            <v>2343923800</v>
          </cell>
          <cell r="AA26">
            <v>1614564150</v>
          </cell>
        </row>
        <row r="27">
          <cell r="A27">
            <v>24</v>
          </cell>
          <cell r="B27" t="str">
            <v>11-3</v>
          </cell>
          <cell r="C27">
            <v>5080000000</v>
          </cell>
          <cell r="D27">
            <v>1</v>
          </cell>
          <cell r="E27">
            <v>1</v>
          </cell>
          <cell r="F27">
            <v>0.58799999999999997</v>
          </cell>
          <cell r="G27">
            <v>29</v>
          </cell>
          <cell r="J27" t="str">
            <v>본건은 스키장으로서 물건의 특수성으로 인하여 비준가격 산정이 불가능함.  본건은 스키장의 일부로서 규모, 용도 등으로 보아 수요성이 극히 제한되고, 타인 소유 지분과의 마찰등이 예상되는등 거래의 제약에 따른 특수성을 고려하여 가격결정하였음.</v>
          </cell>
          <cell r="K27" t="str">
            <v/>
          </cell>
          <cell r="L27" t="str">
            <v>The sales comparison value approach is impossible because the subject  is a special property of skiiing ground and has restrictive demand in consideration of size, use, etc. The appraisal is performed on the base of the fact that the friction with other p</v>
          </cell>
          <cell r="N27" t="str">
            <v>토지는 유사한 사례를 구할 수 없어 개별지가를 활용하되 평균단가를 적용하였음.</v>
          </cell>
          <cell r="O27" t="str">
            <v>인근의 일반적인 토지시세는 개별지가와 거의 차이가 없는 것으로 조사됨.(마을내 순수농경지:평당4~5만원, 스키장주변 스키장비대여점등 상업용지:평당 40~50만원 수준)</v>
          </cell>
          <cell r="P27" t="str">
            <v>As land comparable can not be detected, the average unit price is applied with the use of L.P.T.A.</v>
          </cell>
          <cell r="Q27" t="str">
            <v>Neighboring land price is no big difference in L.P.T.A.(Agricultural Land: 4~50,000won/pyung, commercial site (ex. Ski rental: 400,000 - 500,000won/pyung)</v>
          </cell>
          <cell r="R27" t="str">
            <v>공시지가와 실거래가격 수준을 참고하고, 건물가치에 진부화 보정 50%하여 가격 추산함</v>
          </cell>
          <cell r="Y27">
            <v>1708300000</v>
          </cell>
          <cell r="Z27">
            <v>85415000</v>
          </cell>
          <cell r="AA27">
            <v>85415000</v>
          </cell>
        </row>
        <row r="28">
          <cell r="A28">
            <v>25</v>
          </cell>
          <cell r="B28" t="str">
            <v>11-4</v>
          </cell>
          <cell r="C28">
            <v>638000000</v>
          </cell>
          <cell r="D28">
            <v>1</v>
          </cell>
          <cell r="E28">
            <v>0.7</v>
          </cell>
          <cell r="F28">
            <v>0.58799999999999997</v>
          </cell>
          <cell r="G28">
            <v>29</v>
          </cell>
          <cell r="J28" t="str">
            <v xml:space="preserve">본건은 스키장으로서 물건의 특수성으로 인하여 유사 사례 포착할수 없는바 비준가격은 생략하였고, 경매예상낙찰가 수준에서 가격결정함 </v>
          </cell>
          <cell r="L28" t="str">
            <v xml:space="preserve">The subject is skiing ground and has its special feature, which makes it impossible to select similar comparables. The selection of comparables is omitted. The cost value is approched by average value in considerationof neighborhood sales market price. </v>
          </cell>
          <cell r="M28" t="str">
            <v>The subject is a part of skiing ground and the risk expected upon transaction, size, area, etc. are considered and the demand is extremly restrictive. All those are considered and appraised.</v>
          </cell>
          <cell r="N28" t="str">
            <v>본건은 적절한 거래사례 없는바 공시지가를 유추적용하되 인근시세를 감안하여 가격결정 하였음.</v>
          </cell>
          <cell r="P28" t="str">
            <v>The subject doesn't have proper transaction comparables, so the price is determined by applying L.P.T.A in consideration of neighboring market price.</v>
          </cell>
        </row>
        <row r="29">
          <cell r="A29">
            <v>26</v>
          </cell>
          <cell r="B29" t="str">
            <v>11-5</v>
          </cell>
          <cell r="C29">
            <v>2840000000</v>
          </cell>
          <cell r="D29">
            <v>1</v>
          </cell>
          <cell r="E29">
            <v>1</v>
          </cell>
          <cell r="F29">
            <v>0.85</v>
          </cell>
          <cell r="G29">
            <v>6</v>
          </cell>
          <cell r="J29" t="str">
            <v>본건은 원가방식 및 매매사례비교방식을 병행하여 평가하되, 현지에서 실제로 거래가능한 가격으로 평가하였음.</v>
          </cell>
          <cell r="K29" t="str">
            <v>The subject has been appraised by cost approach value &amp; sales comparison approach value, considering possible sale price in neighborhood.</v>
          </cell>
          <cell r="N29" t="str">
            <v xml:space="preserve">토지는 나지매매사례 파악이 곤란하며 개별공시지가를 기준으로 평가하였으며 </v>
          </cell>
          <cell r="O29" t="str">
            <v>건물은 진부화로 인해 관찰감가를 적용한 복성식평가법으로 평가하였음.</v>
          </cell>
          <cell r="P29" t="str">
            <v xml:space="preserve">hard to find lot comparable, applied individual LPTA </v>
          </cell>
          <cell r="Q29" t="str">
            <v>Observatory depreciation has been made.</v>
          </cell>
          <cell r="R29" t="str">
            <v/>
          </cell>
        </row>
        <row r="30">
          <cell r="A30">
            <v>27</v>
          </cell>
          <cell r="B30" t="str">
            <v>12-1</v>
          </cell>
          <cell r="C30">
            <v>3455000000</v>
          </cell>
          <cell r="D30">
            <v>1.05</v>
          </cell>
          <cell r="E30">
            <v>0.82</v>
          </cell>
          <cell r="F30">
            <v>0.64200000000000002</v>
          </cell>
          <cell r="G30">
            <v>23</v>
          </cell>
          <cell r="H30">
            <v>0.5</v>
          </cell>
          <cell r="I30">
            <v>0.1</v>
          </cell>
          <cell r="J30" t="str">
            <v>본건은 규모가 크고 지역경기 침체로 인해 수요성 및 환가성이 낮다고 판단되며, 공장내설치된 기계기구들이 설비라인으로 되어 있어 해체비 등을 고려할때 환가성은 더욱 낮아일수 있어 비준가격을 기준으로 가격결정하였음.</v>
          </cell>
          <cell r="K30" t="str">
            <v>건물이 전반적으로 노후화 되어 있으나 공장가동에는 별 무리가 없으며, 도색및 화장실등 수리비용으로 2억원을 추정하였음</v>
          </cell>
          <cell r="L30" t="str">
            <v>restrain on liquidation due to the large size and depressed market, worse than that machinery is set as one product line, cost money to break down, which will decrease liquidation</v>
          </cell>
          <cell r="M30" t="str">
            <v>generally bldg. is obsolete, final valued based on sale comp-3.455 billion￦</v>
          </cell>
          <cell r="N30" t="str">
            <v>주위에 나지사례를 찾을 수 없어 개별지가를 활용하였음</v>
          </cell>
          <cell r="O30" t="str">
            <v>There is no vacant comparable near, so has been used by L.P.T.A.</v>
          </cell>
          <cell r="R30" t="str">
            <v/>
          </cell>
          <cell r="S30" t="str">
            <v/>
          </cell>
          <cell r="Y30">
            <v>3125946000</v>
          </cell>
          <cell r="Z30">
            <v>608492000</v>
          </cell>
          <cell r="AA30">
            <v>218816220</v>
          </cell>
        </row>
        <row r="31">
          <cell r="A31">
            <v>28</v>
          </cell>
          <cell r="B31" t="str">
            <v>12-2</v>
          </cell>
          <cell r="C31">
            <v>1470000000</v>
          </cell>
          <cell r="D31">
            <v>1.0146999999999999</v>
          </cell>
          <cell r="E31">
            <v>0.9</v>
          </cell>
          <cell r="F31">
            <v>0.77100000000000002</v>
          </cell>
          <cell r="G31">
            <v>40</v>
          </cell>
          <cell r="J31" t="str">
            <v>건물은 신축후 약20년정도 경과하여 노후화되어 별도의 매매관행상 별도의 가치를 인정치 않고 거래되는 바 토지에 포함 평가하되 시장성을 반영하는 비준가격을 기초로 가격을 결정함.</v>
          </cell>
          <cell r="K31" t="str">
            <v xml:space="preserve">age of bldg is 20 yrs, according to appraisal practice, bldg has no value. </v>
          </cell>
          <cell r="L31" t="str">
            <v>final value on land including bldg. where market value is reflected</v>
          </cell>
          <cell r="Y31">
            <v>22000000</v>
          </cell>
          <cell r="Z31">
            <v>1100000</v>
          </cell>
          <cell r="AA31">
            <v>1100000</v>
          </cell>
        </row>
        <row r="32">
          <cell r="A32">
            <v>29</v>
          </cell>
          <cell r="B32">
            <v>13</v>
          </cell>
          <cell r="C32">
            <v>6060000000</v>
          </cell>
          <cell r="D32">
            <v>1.0275000000000001</v>
          </cell>
          <cell r="E32">
            <v>0.5</v>
          </cell>
          <cell r="F32">
            <v>0.55500000000000005</v>
          </cell>
          <cell r="G32">
            <v>8</v>
          </cell>
          <cell r="J32" t="str">
            <v>대규모 공장으로서 일반 소,중형 공장과 비교시 거래는 잘 안될 것으로 판단됨.</v>
          </cell>
          <cell r="K32" t="str">
            <v>Final value based upon sales comp. a subject is large scaled factory which is a disadvantage factor to sell compared to small and mid</v>
          </cell>
          <cell r="N32" t="str">
            <v>본건은 대규모 공장으로 토지가격이 일반적인 가격수준 이하로 형성 될 것임.</v>
          </cell>
          <cell r="O32" t="str">
            <v>land value represents below general market level due to large size</v>
          </cell>
          <cell r="R32" t="str">
            <v>본건과 사례는 이용상태 및 면적 등으로 보아 다소 상이한 바 보정하여 결정함.</v>
          </cell>
          <cell r="S32" t="str">
            <v>기타 지역내 공장경매사레를 참고함</v>
          </cell>
          <cell r="T32" t="str">
            <v>reliability on sales comp is low in terms of current use and size</v>
          </cell>
          <cell r="U32" t="str">
            <v>adjusted and reflect the factory auction case of other area</v>
          </cell>
          <cell r="Y32">
            <v>1670000000</v>
          </cell>
          <cell r="Z32">
            <v>83500000</v>
          </cell>
          <cell r="AA32">
            <v>83500000</v>
          </cell>
        </row>
        <row r="33">
          <cell r="A33">
            <v>30</v>
          </cell>
          <cell r="B33">
            <v>14</v>
          </cell>
          <cell r="C33">
            <v>14450000000</v>
          </cell>
          <cell r="D33">
            <v>1.0076000000000001</v>
          </cell>
          <cell r="E33" t="str">
            <v/>
          </cell>
          <cell r="F33">
            <v>0.58399999999999996</v>
          </cell>
          <cell r="G33">
            <v>4</v>
          </cell>
          <cell r="H33">
            <v>0.05</v>
          </cell>
          <cell r="I33">
            <v>0.05</v>
          </cell>
          <cell r="J33" t="str">
            <v xml:space="preserve">본건 및 인근 유사지역의 공단지역내 공장부지의 시세수준은 @60만원∼50만원/평 내외수준으로 수요성이 다소 높은 편임. </v>
          </cell>
          <cell r="K33" t="str">
            <v>본건은 인근 공장부지의 평균 적정면적에 비하여 광대면적으로서 내재하는 감가요인을 고려하고  임대는 현실성이 없어서 수익가격은 의미가 거의없음.</v>
          </cell>
          <cell r="L33" t="str">
            <v>Current sale price in neighborhood  is about 600,000won - 500,000won/pyung.  Factory site is in great demand.</v>
          </cell>
          <cell r="M33" t="str">
            <v>The subject is large in size, so its actual sale price is expected to drop slightly.</v>
          </cell>
          <cell r="N33" t="str">
            <v xml:space="preserve"> 건물은 총18개동으로 잔여내용년수 및 대체원가를 전체 평균하여 적용하였음.</v>
          </cell>
          <cell r="O33" t="str">
            <v xml:space="preserve">The subject building consists of 18 buildings, and has been appraised </v>
          </cell>
          <cell r="P33" t="str">
            <v>on the basis of average estimates of remaining age &amp; replacement cost.</v>
          </cell>
          <cell r="R33" t="str">
            <v>경매 평균낙찰 기대율은 당해지역 6개월 평균치로 산정하였음.</v>
          </cell>
          <cell r="S33" t="str">
            <v>Average bidding rate was decided by average estimates of 6-month auction data.</v>
          </cell>
        </row>
        <row r="34">
          <cell r="A34">
            <v>31</v>
          </cell>
          <cell r="B34" t="str">
            <v>14-1</v>
          </cell>
          <cell r="C34">
            <v>22400000000</v>
          </cell>
          <cell r="F34">
            <v>0.56359999999999999</v>
          </cell>
          <cell r="G34">
            <v>7</v>
          </cell>
          <cell r="J34" t="str">
            <v>본건 북측 인근의 비철3차단지내 공장들은 본건에 비해 소규모 필지로서 거래가능시세는 약30만원/평당 내외이나, 본건은 필지가 과대하고 타용도의 공장으로 이용하려면 상당부분 비용을 고려하여야 하는 바 감가요인이 많은 상태임</v>
          </cell>
          <cell r="K34" t="str">
            <v>본 공장에는 소유자외 임차공장이 8개 업체가 있는 것으로 조사되는바 명도비용이 발생할 것으로 조사됨.</v>
          </cell>
          <cell r="L34" t="str">
            <v>Factories within Bichul industrial complex have rather small size and their general price is about 300,000won/pyung. The subject is large in size and considerable cost would be expected in case of development for another use. These conditions have been co</v>
          </cell>
          <cell r="N34" t="str">
            <v>본건 건물은 대부분 15년정도 경과한 건물로서 관리상태는 보통이하이며 기계기구도 대부분 내용년수가 경과하였고 일부는</v>
          </cell>
          <cell r="O34" t="str">
            <v>미가동상태로서 가치가 낮은편임.5년전 평당분양가는 ￦150,000이었으며, 최근 미분양된 약 1만평은 평당 약￦240,000으로 분양중임.</v>
          </cell>
          <cell r="P34" t="str">
            <v>Most of the subject building has been 15 year old and its maintenance condition is poor. Most of the machinery has been deteriorated and some of it has been abandoned. Subdivision price was 150,000won/pyung 5 years ago. The current subdivision price for r</v>
          </cell>
          <cell r="R34" t="str">
            <v>본건은 인근 비철단지내 토지보다 과대하게 큰상태인바 거래가 힘든 상태이며 타용도의 공장으로 전환시</v>
          </cell>
          <cell r="S34" t="str">
            <v xml:space="preserve"> 내부 탱크시설 및 기타시설등의 철거등이 필요하는 등 전환이 어려운 점이 있음.</v>
          </cell>
          <cell r="T34" t="str">
            <v xml:space="preserve">The size of the subject is larger than standard size in neighborhood, so its sale is considered rathter difficult.  It is difficult to change the current use of the subject into another use, because the change would require removal of tank facilities and </v>
          </cell>
          <cell r="Y34">
            <v>5397000000</v>
          </cell>
          <cell r="Z34">
            <v>269850000</v>
          </cell>
          <cell r="AA34">
            <v>377790000</v>
          </cell>
        </row>
        <row r="35">
          <cell r="A35">
            <v>32</v>
          </cell>
          <cell r="B35" t="str">
            <v>15</v>
          </cell>
          <cell r="C35">
            <v>29700000000</v>
          </cell>
          <cell r="D35">
            <v>1.0198</v>
          </cell>
          <cell r="E35">
            <v>1.2</v>
          </cell>
          <cell r="F35">
            <v>0.37</v>
          </cell>
          <cell r="G35">
            <v>3</v>
          </cell>
          <cell r="J35" t="str">
            <v>전국에 걸쳐 총 128개정도의 골프장(회원제 91개소 포함) 소재하며 이중에서 약 40여개소(건설중인 골프장 포함)가 방매내지 경매진행중으로  대체로 골프장 경기는 불황이나 최근 다소 회복되는 추세임</v>
          </cell>
          <cell r="K35" t="str">
            <v>경매낙찰된 신원c.c및 기타 골프장사레를 이용하여 가격을 결정함(골프장 건설비는 홀당 20~30억원수준이고 방매는25~44억원이나 거래는 법사가의  37%서에서 이루어짐)</v>
          </cell>
          <cell r="L35" t="str">
            <v>40 out of 128 golf course aorund Korea is in the market or auction for sale, market's been depressed but is recovering gradually</v>
          </cell>
          <cell r="M35" t="str">
            <v>final value based on Shinwon C.C. and other gold course cases( construction cost for each hole is 2~3 billion￦, market price is 2.5~4.4 billion￦, but deal is made around 37% of caution price</v>
          </cell>
          <cell r="N35" t="str">
            <v>홀당 건축비인 38922000원으로 계상함</v>
          </cell>
          <cell r="O35" t="str">
            <v>토지가격은 공시지가를 기준으로 접근함</v>
          </cell>
          <cell r="P35" t="str">
            <v>constreuction cost per hall: 38,922,000￦</v>
          </cell>
          <cell r="R35" t="str">
            <v>건물면적란에  면적 대신에 골프 홀수 를사용하여  1홀당 가격을 기준으로 비교함</v>
          </cell>
          <cell r="S35" t="str">
            <v>use number of golf halls instead of bldg area</v>
          </cell>
        </row>
        <row r="36">
          <cell r="A36">
            <v>33</v>
          </cell>
          <cell r="B36">
            <v>16</v>
          </cell>
          <cell r="C36">
            <v>2477000000</v>
          </cell>
          <cell r="F36">
            <v>0.41299999999999998</v>
          </cell>
          <cell r="G36">
            <v>19</v>
          </cell>
          <cell r="J36" t="str">
            <v xml:space="preserve">본 공장은 콘테이너백 및 PP, PE 제품을 제조 판매하는 회사로서 현재 가동중에 있으며, 현장 방문시 공장 관계인의 거부로 내부확인을 못하여 외곽상을 기초로하여 건물가격을 산정하였으며, </v>
          </cell>
          <cell r="K36" t="str">
            <v>인근 공장부지의 시세로 평당 20만원이상 호가하나 매매는 거의 없는것으로 조사되어 공시지가 및 경매낙찰가등을 고려하여 토지 가격 결정함.</v>
          </cell>
          <cell r="L36" t="str">
            <v>The factory has manufactured container back. PP &amp; PE. It has been appraised on the basis of the exterior of the building because the interior of the building has not been searched owing to noncooperation of manager</v>
          </cell>
          <cell r="M36" t="str">
            <v>The asking price level of the factories in neighborhood is ￦200,000/pyung but rare market transaction. Value based on LPTA and expected auction award price</v>
          </cell>
          <cell r="N36" t="str">
            <v xml:space="preserve">토지는 일반적인 시세 및 공시지가 경매낙찰률등을 고려하였으며, </v>
          </cell>
          <cell r="O36" t="str">
            <v>건물은 외관형태를 참고하여 가격 산정함.</v>
          </cell>
          <cell r="P36" t="str">
            <v>land  based on market price and expected auction price</v>
          </cell>
          <cell r="Q36" t="str">
            <v>The building :the exterior of the building.</v>
          </cell>
          <cell r="R36" t="str">
            <v>본 물건은 인근의 공장보다 규모가 큰 공장인바, 이를 감안하여 평가함.</v>
          </cell>
          <cell r="S36" t="str">
            <v>relatively large factory compared to neighborhood, value based on this facts</v>
          </cell>
          <cell r="Y36">
            <v>7639789000</v>
          </cell>
          <cell r="Z36">
            <v>579764000</v>
          </cell>
          <cell r="AA36">
            <v>579764000</v>
          </cell>
        </row>
        <row r="37">
          <cell r="A37">
            <v>34</v>
          </cell>
          <cell r="B37">
            <v>17</v>
          </cell>
          <cell r="C37">
            <v>1290000000</v>
          </cell>
          <cell r="F37">
            <v>0.77800000000000002</v>
          </cell>
          <cell r="G37">
            <v>28</v>
          </cell>
          <cell r="J37" t="str">
            <v>본건은 남동공단지역 밖에 위치하여 공장으로서의 입지여건은 공단내 공장에 비하여 다소 열세이나 장점으로는 공단지역내에서 불가능한 공해 유발업종도 가능하며, 타용도로의 전환도가능하나, 일반적으로 매매에 의한 거래는 없으며, 대부분 경매 낙찰에 의한 경우가 대부분임.</v>
          </cell>
          <cell r="K37" t="str">
            <v>가격 결정은 매매사례에 의한 가격을 기준으로 하며 기계기구의 가격은 해체된 상황으로 평가금액에서 제외함.</v>
          </cell>
          <cell r="L37" t="str">
            <v xml:space="preserve">The subject is located at the outside of the Namdong industrial complex, so it is worse than factory within the Namdong industrial complex. But there is a merit that a type of industry </v>
          </cell>
          <cell r="M37" t="str">
            <v>which induct pollution is possible to get in that land and it is possible to change the use.  There is no dealings generally and most of them has been bid off.</v>
          </cell>
          <cell r="R37" t="str">
            <v xml:space="preserve">기존에 보유중이던 기계 44점은 분해하여 야적되어 있는 상태이나 현재 가동중인 기계는 리스기계로 </v>
          </cell>
          <cell r="S37" t="str">
            <v>본 평가에 해당되지 않으며 해당되는 기계 1점은 사용중이나 정밀도가 떨어져 경제적 가치가 없음.</v>
          </cell>
          <cell r="T37" t="str">
            <v xml:space="preserve">Forty-four units of the machinery is broken up and stored in the yard. </v>
          </cell>
          <cell r="U37" t="str">
            <v xml:space="preserve"> As most of them are leasing machines and has no economic value. They were excluded in appraising</v>
          </cell>
        </row>
        <row r="38">
          <cell r="A38">
            <v>35</v>
          </cell>
          <cell r="B38" t="str">
            <v>18-1</v>
          </cell>
          <cell r="C38">
            <v>4253000000</v>
          </cell>
          <cell r="D38">
            <v>1.0145999999999999</v>
          </cell>
          <cell r="E38">
            <v>0.8</v>
          </cell>
          <cell r="F38">
            <v>0.56100000000000005</v>
          </cell>
          <cell r="G38">
            <v>15</v>
          </cell>
          <cell r="H38">
            <v>0.2</v>
          </cell>
          <cell r="I38">
            <v>0.1</v>
          </cell>
          <cell r="J38" t="str">
            <v>본건은 인근의 일반적인 소규모공장에 비해 면적이 과대한바 이를 감안하여 결정하였음</v>
          </cell>
          <cell r="K38" t="str">
            <v>depreciated due to the large size</v>
          </cell>
          <cell r="N38" t="str">
            <v>본건 건물은 노후화되어 경제적 가치는 희박함.</v>
          </cell>
          <cell r="P38" t="str">
            <v>The building of this subject is old, so the economic value is little.</v>
          </cell>
          <cell r="R38" t="str">
            <v xml:space="preserve">The sale comparable is a successful bid. It is judged that </v>
          </cell>
          <cell r="S38" t="str">
            <v xml:space="preserve">the general award rate of this area (80.6%) was determined higher </v>
          </cell>
          <cell r="T38" t="str">
            <v>than the average award rate (52.8%) of the factory in Seoul for recent 3 months.</v>
          </cell>
        </row>
        <row r="39">
          <cell r="A39">
            <v>36</v>
          </cell>
          <cell r="B39" t="str">
            <v>18-2</v>
          </cell>
          <cell r="C39">
            <v>15300000000</v>
          </cell>
          <cell r="D39">
            <v>1.038</v>
          </cell>
          <cell r="E39">
            <v>1.7</v>
          </cell>
          <cell r="F39">
            <v>0.5</v>
          </cell>
          <cell r="G39">
            <v>6</v>
          </cell>
          <cell r="J39" t="str">
            <v xml:space="preserve">본건은 용도전환이 진행중인 이행지로서 현재용도인 공장용지가 아니라 주상용(대로변 올 전체20% 상업용, 기타 주거용도)을 기준으로 평가함, 일반공업지역에서 주거지역으로 용도전환은 가능성 있음( 도시기본계획상 주거용도로 변경함, </v>
          </cell>
          <cell r="K39" t="str">
            <v>시청입장은 아시아차와 공동 또는 본건 단독으로 용도지역변경 가능성 있다고 함, 경락에상가에 적용한  경락가율은 공장용도로서  적합성이 떨어짐. Potential buyer; 대형할인매장업체, 건설사등에서 본건매수의사 타진한것으로 조사됨</v>
          </cell>
          <cell r="L39" t="str">
            <v xml:space="preserve">change of land use is undergoing so value based on the commercial area not a factory site, possible to change the land use, City officer look positively change of land use independently, </v>
          </cell>
          <cell r="M39" t="str">
            <v>value based on expected action price doesn't have validity since it is factory site, potential buyer(Discount store and construction company) express buying will</v>
          </cell>
          <cell r="R39" t="str">
            <v xml:space="preserve">본건 공장은 하남공단으로 이전예정된 상태로 주상용으로 개발함이 타당하여 공장건물가치르  </v>
          </cell>
          <cell r="S39" t="str">
            <v>별도로 산정하지아니하고  토지에대해 공장용지가 아닌 주상용도를 기준으로 평가함</v>
          </cell>
          <cell r="T39" t="str">
            <v>proper to develop to commercial area, no bldg value is placed</v>
          </cell>
          <cell r="U39" t="str">
            <v>land value is based on commercial and residential area</v>
          </cell>
          <cell r="Y39">
            <v>3036260000</v>
          </cell>
          <cell r="Z39">
            <v>268339000</v>
          </cell>
          <cell r="AA39">
            <v>303626000</v>
          </cell>
        </row>
        <row r="40">
          <cell r="A40">
            <v>37</v>
          </cell>
          <cell r="B40">
            <v>19</v>
          </cell>
          <cell r="C40">
            <v>1830000000</v>
          </cell>
          <cell r="D40">
            <v>1.1000000000000001</v>
          </cell>
          <cell r="E40">
            <v>1.1000000000000001</v>
          </cell>
          <cell r="F40">
            <v>0.58199999999999996</v>
          </cell>
          <cell r="G40">
            <v>27</v>
          </cell>
          <cell r="J40" t="str">
            <v>본건 건물의 가치는 적은편으로 토지가격에 중점을 두어 최종가격 결정하였음. 평가전례는 본건 중 일부임.</v>
          </cell>
          <cell r="L40" t="str">
            <v>The value of the building is low.  Final price has been decided on the basis of the land price.  There is an appraisal for part of the subject which is used for calculating EAAP.</v>
          </cell>
          <cell r="N40" t="str">
            <v>기계는 15년-20년 경과된 것들로서 평가가치 없음.</v>
          </cell>
          <cell r="P40" t="str">
            <v>The machinery has been 15~20 years passed, so it is valueless for appraisal.</v>
          </cell>
          <cell r="R40" t="str">
            <v>사례의 건물은 본건보다 구조, 관리상태 우세함.</v>
          </cell>
          <cell r="T40" t="str">
            <v>It has been appraised that the building of comparable is superior to the subject in consideration of the structure and maintenance condition.</v>
          </cell>
        </row>
        <row r="41">
          <cell r="A41">
            <v>38</v>
          </cell>
          <cell r="B41" t="str">
            <v>20-1</v>
          </cell>
          <cell r="C41">
            <v>16150000000</v>
          </cell>
          <cell r="D41">
            <v>1.0294000000000001</v>
          </cell>
          <cell r="E41">
            <v>1.05</v>
          </cell>
          <cell r="F41">
            <v>0.56999999999999995</v>
          </cell>
          <cell r="G41">
            <v>5</v>
          </cell>
          <cell r="H41">
            <v>0.1</v>
          </cell>
          <cell r="I41">
            <v>0.1</v>
          </cell>
          <cell r="J41" t="str">
            <v xml:space="preserve">본건 공장지대는 주로 경매를 통해 저가로 낙찰되고 있으며, 로변평당 150-200만원선 호가이나 현재 평당 100-150만원선 수준임.  , </v>
          </cell>
          <cell r="K41" t="str">
            <v xml:space="preserve">  동아.풍림A신축대지 : 평당 150만선 매입된 것으로 탐문조사되었으며, 현 1층 및 끝층 일부 미분양 상태임. (담보감정시점이후  증축된 건물분으로 약 27억원을 추가 하여  담보감정가 수정함)</v>
          </cell>
          <cell r="L41" t="str">
            <v>transaction is made in auction at low price,asking price per pyung is ￦1,500,000~￦2,000,000, but current price is ￦1,000,000~￦1,500,000</v>
          </cell>
          <cell r="M41" t="str">
            <v>Dong A and Poongrym is bought at 1.5 mil￦/pyung, currently 1st floor and end of floor is unsold. 2.7 bil ￦ is added to extended part of bldg, correct the appraisal value</v>
          </cell>
          <cell r="N41" t="str">
            <v>본건의 기계기구는 목록상 246개, ￦3,065,001,000원으로 되어있으나 감정서상 기계기구목록이 없는바 평가외 하였음.</v>
          </cell>
          <cell r="O41" t="str">
            <v>월편동아.풍림A 분양가격 25평형 기본 3,266,000/평형 10%옵션 3,443,440/평형, 33평형 기본 3,366,727/평형 15%옵션 3,634,424/평형</v>
          </cell>
          <cell r="P41" t="str">
            <v xml:space="preserve">246 machinery at 3.06 bil￦ listed but not show on appraisal report, didn't value </v>
          </cell>
          <cell r="R41" t="str">
            <v xml:space="preserve">본건은 현 공장용도로 이용중에 있으나 향후 공동주택(아파트등)지으로의 </v>
          </cell>
          <cell r="S41" t="str">
            <v>전환이 토지 수익측면에서 적합할것으로 판단됨.</v>
          </cell>
          <cell r="T41" t="str">
            <v xml:space="preserve">The subject is used for factory site. It is inspected that it is proper in terms of </v>
          </cell>
          <cell r="U41" t="str">
            <v>proceeds of the land that the use of the subject is changed to apartment.</v>
          </cell>
          <cell r="V41" t="str">
            <v>임대가능면적은 실제 용도가 공장부분인점을 감안하여  1층 면적에 층비50%적용하여 년간 임료를 계산함</v>
          </cell>
          <cell r="W41" t="str">
            <v>actual use of rental area  is factory site, applied 50% of total area at 1st floor and estimate the yearly rent</v>
          </cell>
        </row>
        <row r="42">
          <cell r="A42">
            <v>39</v>
          </cell>
          <cell r="B42" t="str">
            <v>20-2-A</v>
          </cell>
          <cell r="C42">
            <v>4940000000</v>
          </cell>
          <cell r="D42">
            <v>1.0145999999999999</v>
          </cell>
          <cell r="E42">
            <v>0.85</v>
          </cell>
          <cell r="F42">
            <v>0.51600000000000001</v>
          </cell>
          <cell r="G42">
            <v>15</v>
          </cell>
          <cell r="H42">
            <v>0.2</v>
          </cell>
          <cell r="I42">
            <v>0.1</v>
          </cell>
          <cell r="J42" t="str">
            <v>본건은 인근의 표준적 이용상황의 획지보다 면적과대하여 일반 수요성이 낮은 점을 고려하여 가격결정하였음</v>
          </cell>
          <cell r="K42" t="str">
            <v>value depreciated due to large size of land which has less market attractiveness</v>
          </cell>
          <cell r="N42" t="str">
            <v>· 건물은 건축년도 및 구조, 용도등이 다르므로 각각의 건물가치를 고려하여 결정함.</v>
          </cell>
          <cell r="O42" t="str">
            <v>· 적용재조달원가는 기존건물240,000/㎡ 증축건물 300,000/㎡을 적용하였음.</v>
          </cell>
          <cell r="P42" t="str">
            <v>·appraised considering each building value.</v>
          </cell>
          <cell r="Q42" t="str">
            <v>· Reproduction cost for existing building 240,000/㎡ and extension building 300,000/㎡.</v>
          </cell>
        </row>
        <row r="43">
          <cell r="A43">
            <v>40</v>
          </cell>
          <cell r="B43" t="str">
            <v>20-2-B</v>
          </cell>
          <cell r="C43">
            <v>4181000000</v>
          </cell>
          <cell r="F43">
            <v>0.51600000000000001</v>
          </cell>
          <cell r="G43">
            <v>15</v>
          </cell>
          <cell r="H43">
            <v>0.2</v>
          </cell>
          <cell r="I43">
            <v>0.1</v>
          </cell>
          <cell r="J43" t="str">
            <v>본건은 인근의 표준적 이용상황의 토지보다 과대한 면적으로 일반 수요성이 낮은 점을 검토하여 결정하였음.</v>
          </cell>
          <cell r="K43" t="str">
            <v>value depreciated due to large size of land which has less market attractiveness</v>
          </cell>
        </row>
        <row r="44">
          <cell r="A44">
            <v>41</v>
          </cell>
          <cell r="B44" t="str">
            <v>21-1</v>
          </cell>
          <cell r="C44">
            <v>6290000000</v>
          </cell>
          <cell r="D44">
            <v>0.99729999999999996</v>
          </cell>
          <cell r="E44">
            <v>1</v>
          </cell>
          <cell r="F44">
            <v>0.38100000000000001</v>
          </cell>
          <cell r="G44">
            <v>11</v>
          </cell>
          <cell r="H44">
            <v>0.1</v>
          </cell>
          <cell r="I44">
            <v>0.1</v>
          </cell>
          <cell r="J44" t="str">
            <v>참고;본건 전체는 수수료매장으로서 99년도 순수 수수료매출액 31억원(전체매출은 160억원)이나   빌딩관리비및 광고선전비를 포함하고 있음(Rent는 수수료매출액의 35%선으로 탐문조사되어  수익가치는 82억원으로 산정되나 이중에서 영업권가치를 제외할 경우 60~80억원선으로 추정됨)</v>
          </cell>
          <cell r="K44" t="str">
            <v>인근의 유사한 상가의 경우 IMF 이전 3층은 5,600,000/평당 ~5,800,000/평 으로 분양하였으나, 분양 실적은 저조한편이고, 본건은 백화점인 점을 고려한 현재 적정거래 가능가격은 4,200,000/분양평형으로 판단됨.</v>
          </cell>
          <cell r="L44" t="str">
            <v>whole subject proprty's rent structure is commision basis out of total sales, last year,total sales:16 bil￦, commision was 3.1bil￦(19% of sales),including bldg maintenance cost and ad.total net rent is composed of 35% of commision(around 1 bil ￦),</v>
          </cell>
          <cell r="M44" t="str">
            <v xml:space="preserve"> assume total inceome value will be 8.2 billion(incom value excluding business value will be 6~8 billion￦).b4 IMF the rent of 3rd fl:5.6~5.8 mil but possible makret level would be 4.2 mil￦/pyung consideting low initial sale record and characteristics as d</v>
          </cell>
          <cell r="N44" t="str">
            <v>상가로서의 제반 입지적 조건을 양호한 편이고 상권형성도 무난한 편임</v>
          </cell>
          <cell r="O44" t="str">
            <v>amenities as malls are fair and has market competitiveness</v>
          </cell>
          <cell r="R44" t="str">
            <v>상가로서 위치, 제반여건은 무난한 편이고, 백화점내에 소재하기 때문에</v>
          </cell>
          <cell r="S44" t="str">
            <v xml:space="preserve"> 수익성 및 환가성은 무난한 것으로 판단됨.</v>
          </cell>
          <cell r="T44" t="str">
            <v>liquidity and income force is fair</v>
          </cell>
          <cell r="U44" t="str">
            <v>good location( in a dept. store) and amenities</v>
          </cell>
          <cell r="V44" t="str">
            <v>본건 3층 전체는  제3자임대에의한 수수료매장으로서 1999년 총 수수료매출금액이 31 억원(VAT 제외시 2,818,181,818원으로 월 임대수수료는 15,123원/sqm으로 산정되어 시산임료와  같음)</v>
          </cell>
          <cell r="W44" t="str">
            <v>commission basis malls, in 1999, total commission was 3.1 billion won(excluding VAT: 2,818,181,818 won, monthly rent commission is 15,123 won/sqm)</v>
          </cell>
        </row>
        <row r="45">
          <cell r="A45">
            <v>42</v>
          </cell>
          <cell r="B45" t="str">
            <v>21-2</v>
          </cell>
          <cell r="C45">
            <v>4900000000</v>
          </cell>
          <cell r="D45">
            <v>1.0239</v>
          </cell>
          <cell r="E45">
            <v>1</v>
          </cell>
          <cell r="F45">
            <v>0.33700000000000002</v>
          </cell>
          <cell r="G45">
            <v>3</v>
          </cell>
          <cell r="H45">
            <v>0.2</v>
          </cell>
          <cell r="I45">
            <v>0.16</v>
          </cell>
          <cell r="J45" t="str">
            <v>인근 경낙사례 및 임료수준을 고려하여 가격결정함.</v>
          </cell>
          <cell r="K45" t="str">
            <v>Value based on auction case and rent level</v>
          </cell>
          <cell r="N45" t="str">
            <v xml:space="preserve">본건은 전용면적으로 평가되었으나 공유면적을 감안한 가격임. </v>
          </cell>
          <cell r="O45" t="str">
            <v>value based on exclusive area depreciated due to common area</v>
          </cell>
          <cell r="R45" t="str">
            <v>본건 인근에는 유사 거래사례가 부재하며, 본건 평가액은 정상적인 운영을 전제로한 가격임.</v>
          </cell>
          <cell r="S45" t="str">
            <v>lack of similar comp, value based on normal operation</v>
          </cell>
        </row>
        <row r="46">
          <cell r="A46">
            <v>43</v>
          </cell>
          <cell r="B46">
            <v>1</v>
          </cell>
        </row>
        <row r="47">
          <cell r="A47">
            <v>44</v>
          </cell>
          <cell r="B47">
            <v>5</v>
          </cell>
          <cell r="C47">
            <v>1090000000</v>
          </cell>
          <cell r="D47">
            <v>0.8</v>
          </cell>
          <cell r="E47">
            <v>1</v>
          </cell>
          <cell r="F47">
            <v>0.55000000000000004</v>
          </cell>
          <cell r="G47">
            <v>5</v>
          </cell>
          <cell r="N47" t="str">
            <v>주위에 나지사례가 포착되지 않아 공시지가에 시세수준을 보정하여 가격 도출하였음.</v>
          </cell>
          <cell r="O47" t="str">
            <v>There is no comparable nearby, so  the price has been concluded on the basis of Government Announced Land Price adjusted market price level.</v>
          </cell>
          <cell r="P47" t="str">
            <v xml:space="preserve">인근의 공시지가 수준이 최근 20%씩 하락추세임을 반영하여 전년개별지가에서 20% 하향보정함. </v>
          </cell>
          <cell r="Q47" t="str">
            <v>Reflecting the trend of level of near GALP is depressed, the price has been adjusted -20% from last Individual Price.</v>
          </cell>
          <cell r="R47" t="str">
            <v>본건과 유사한 인근의 낙찰사례를 기준으로 토지와 건물의 적정매매가를 산정하였음.</v>
          </cell>
        </row>
        <row r="48">
          <cell r="A48">
            <v>45</v>
          </cell>
          <cell r="B48">
            <v>7</v>
          </cell>
          <cell r="C48">
            <v>2550000000</v>
          </cell>
          <cell r="D48">
            <v>1.0047999999999999</v>
          </cell>
          <cell r="E48">
            <v>0.75</v>
          </cell>
          <cell r="F48">
            <v>0.44400000000000001</v>
          </cell>
          <cell r="G48">
            <v>2</v>
          </cell>
          <cell r="J48" t="str">
            <v>본건은 익산시 신흥동 "익산 제1공단" 내에 소재하고 있으며, 최근 매매사레는 조사치 못하였으나, 일반적인 호가는 250,000원/평 정도로 조사되었음.</v>
          </cell>
          <cell r="K48" t="str">
            <v>현장 조사시 폐문 부재로 현장 접근이 불가능하여 건물 및 기계기구는 조사치 못하여 제시목록에 의거 작성하였음.</v>
          </cell>
          <cell r="L48" t="str">
            <v>The subject is located at Iksan 1st industrial complex in Shinheung-dong, Iksan city.The dealing comparables have not been inspected.It is inspected that asking price is \250,000/pyong.</v>
          </cell>
          <cell r="M48" t="str">
            <v>It is impossible to access to the subject because of the close.The machinery has not been inspected so it has been appraised on the basis of official list.</v>
          </cell>
          <cell r="N48" t="str">
            <v>현장 조사시 폐문부재로 접근이 불가능하여 기계기구 상태는 전반적으로 조사치 못하였음.</v>
          </cell>
          <cell r="P48" t="str">
            <v xml:space="preserve">It is impossible to access to the subject because of the close so the machinery </v>
          </cell>
          <cell r="Q48" t="str">
            <v>has not been inspected.</v>
          </cell>
          <cell r="R48" t="str">
            <v>공장으로서 제반입지조건은 대체적으로 무난한 편으로 사료됨.</v>
          </cell>
          <cell r="T48" t="str">
            <v>The condition as a factory is O.K.</v>
          </cell>
          <cell r="Y48">
            <v>311050000</v>
          </cell>
          <cell r="Z48">
            <v>17796500</v>
          </cell>
          <cell r="AA48">
            <v>15552500</v>
          </cell>
        </row>
        <row r="49">
          <cell r="A49">
            <v>46</v>
          </cell>
          <cell r="B49" t="str">
            <v>10-1</v>
          </cell>
        </row>
        <row r="50">
          <cell r="A50">
            <v>47</v>
          </cell>
          <cell r="B50" t="str">
            <v>10-2</v>
          </cell>
          <cell r="C50">
            <v>1145000000</v>
          </cell>
          <cell r="D50">
            <v>1.0249999999999999</v>
          </cell>
          <cell r="E50">
            <v>0.84000000000000008</v>
          </cell>
          <cell r="F50">
            <v>0.64600000000000002</v>
          </cell>
          <cell r="G50">
            <v>19</v>
          </cell>
          <cell r="J50" t="str">
            <v>본건 지상에 구분소유로 된 제시외건물(B2/11F)이 소재하며, 건물은 분양이 완료된 것으로 탐문조사되는 바, 토지만의 단독거래는 불가능하며 지상권 설정으로 지료수익이 기대됨</v>
          </cell>
          <cell r="K50" t="str">
            <v>본건가격은 인근의 토지거래 수준과 예상되는 지료수준을 고려하여 결정함</v>
          </cell>
          <cell r="L50" t="str">
            <v>The unsubmitted partioned building (B2/11F) is located on the subject. It is concuded by inquiry that the sales of building is finished. The transaction of only land is judged impossible.</v>
          </cell>
          <cell r="M50" t="str">
            <v>The subject was normally appraised without consideration of this restriction. When the restriction is considered, the evaluation value need to be adjusted.</v>
          </cell>
          <cell r="N50" t="str">
            <v>본건의 경우 지상권 설정을 고려치 않을 경우 토지시세는 700-750만원 수준임</v>
          </cell>
          <cell r="R50" t="str">
            <v>본건가격은 인근 경매 및 거래사례를 통해 토지거래가격을 도출한 후</v>
          </cell>
          <cell r="S50" t="str">
            <v>지상권이 설정된 점등을 고려 일정부분 감가함</v>
          </cell>
          <cell r="T50" t="str">
            <v>The comparables 1 and 2 is about a successful bid of both land and building. It is utilized by deducting the value of building.</v>
          </cell>
          <cell r="U50" t="str">
            <v>Unsubmitted building exists on the subject but, the normal appraisal is made without consideration of this.</v>
          </cell>
        </row>
        <row r="51">
          <cell r="A51">
            <v>48</v>
          </cell>
          <cell r="B51">
            <v>11</v>
          </cell>
          <cell r="C51">
            <v>1190000000</v>
          </cell>
          <cell r="D51">
            <v>1.042</v>
          </cell>
          <cell r="E51">
            <v>1</v>
          </cell>
          <cell r="F51">
            <v>0.71299999999999997</v>
          </cell>
          <cell r="G51">
            <v>32</v>
          </cell>
          <cell r="J51" t="str">
            <v>본건은 대구 북구의 제3공단에 소재한 공장으로 부근 공장의 경매건수가 많아 이들 경매낙찰사례가 시장가치로 형성. 목록상 기계는 현재 소재불명임. 토지, 건물 일단의 부동산으로 평가</v>
          </cell>
          <cell r="K51" t="str">
            <v>The subject property has been appraised by sales comparison approach and cost approach and the price has been determinated based on salable price in actual market. Machine on list is now missing.</v>
          </cell>
          <cell r="N51" t="str">
            <v>주변에 나지매매사례를 포착할 수 없어 개별지가를 활용하였음.</v>
          </cell>
          <cell r="O51" t="str">
            <v xml:space="preserve"> Sales comparable of vacant lot cannot be found in the neighborhood so L.P.T.A. is used.</v>
          </cell>
          <cell r="R51" t="str">
            <v/>
          </cell>
        </row>
        <row r="52">
          <cell r="A52">
            <v>49</v>
          </cell>
          <cell r="B52">
            <v>13</v>
          </cell>
        </row>
        <row r="53">
          <cell r="A53">
            <v>50</v>
          </cell>
          <cell r="B53">
            <v>15</v>
          </cell>
        </row>
        <row r="54">
          <cell r="A54">
            <v>51</v>
          </cell>
          <cell r="B54">
            <v>16</v>
          </cell>
        </row>
        <row r="55">
          <cell r="A55">
            <v>52</v>
          </cell>
          <cell r="B55">
            <v>18</v>
          </cell>
          <cell r="C55">
            <v>1235000000</v>
          </cell>
          <cell r="D55">
            <v>1.0097</v>
          </cell>
          <cell r="E55">
            <v>0.9</v>
          </cell>
          <cell r="F55">
            <v>1.0629999999999999</v>
          </cell>
          <cell r="G55">
            <v>4</v>
          </cell>
          <cell r="H55">
            <v>0.05</v>
          </cell>
          <cell r="I55">
            <v>0.05</v>
          </cell>
          <cell r="J55" t="str">
            <v xml:space="preserve">현재 대구지역의 경우 공장에 대한 수요가 높고, 공실률도 거의 없는 상태임. 경매낙찰가율은 106%수준이나 본건은 1년6개월 동안 가동중단된 상태와 토지 일부가 도시계획도로저촉, 규모가 커서 수요가 재힌된다는 점을 고려하여 경낙예상가에 비해 낮게 평가함 </v>
          </cell>
          <cell r="K55" t="str">
            <v xml:space="preserve">As for Taegu area , the demand for factory is high and vacancy rate is little.  Machinery number in document is 28, but there is 27 now. </v>
          </cell>
          <cell r="N55" t="str">
            <v>토지는 나지사례가 없어 개별공시지가를 기준으로 평가하였으며 건물 및 기계는</v>
          </cell>
          <cell r="O55" t="str">
            <v>The land has been appraised on the basis of LPTA due to no vacant comparable. Building and machinery have been appraised by Cost Approach Value in consideration of condition, management state and marketability.</v>
          </cell>
          <cell r="P55" t="str">
            <v>복성식 평가법으로 평가하되, 현상, 관리상태 및 시장성 등을 감안하여 평가하였음.</v>
          </cell>
          <cell r="R55" t="str">
            <v>본건은 현실적인 매매사례 포착이 어려운 바 경매로 인한 낙찰가를 기준으로 가격을 결정하였으며</v>
          </cell>
          <cell r="S55" t="str">
            <v>There could not found real comparable , so the subject has been appraised on the basis of award price by auction.</v>
          </cell>
          <cell r="T55" t="str">
            <v xml:space="preserve"> 기계기구는 현상, 관리상태, 시장수요성 등을 종합 참작하여 결정하였음.</v>
          </cell>
          <cell r="U55" t="str">
            <v>The machinery has been concluded considering condition, management state and marketability.</v>
          </cell>
          <cell r="Y55">
            <v>857000000</v>
          </cell>
          <cell r="Z55">
            <v>312388000</v>
          </cell>
          <cell r="AA55">
            <v>42850000</v>
          </cell>
        </row>
        <row r="56">
          <cell r="A56">
            <v>53</v>
          </cell>
          <cell r="B56">
            <v>22</v>
          </cell>
        </row>
        <row r="57">
          <cell r="A57">
            <v>54</v>
          </cell>
          <cell r="B57">
            <v>23</v>
          </cell>
          <cell r="C57">
            <v>3800000000</v>
          </cell>
          <cell r="D57">
            <v>1</v>
          </cell>
          <cell r="E57">
            <v>1</v>
          </cell>
          <cell r="F57">
            <v>0.56699999999999995</v>
          </cell>
          <cell r="G57">
            <v>19</v>
          </cell>
          <cell r="J57" t="str">
            <v>본건 지상에 제시외건물 연면적 26,277.48㎡, 지하5층, 지상24층(주상복합)이 신축되어 내부공사 중에 있으며 공정율 약 80% 정도임. 본건 가격은 비준가격을 기준으로 결정함.</v>
          </cell>
          <cell r="K57" t="str">
            <v>제시외건물은 대지권에 관계없이 건물만 분양된 것으로 조사되었으며 추후 건물소유자와 토지소유자간에 지상권 및 토지사용료에 따른 분쟁이 따를 수 있으나 본 평가는 이에 고려치 않고 정상평가하였음. 지상권료는 약 39억 정도로 산정되어 매매가격의 신뢰성을 검증함.</v>
          </cell>
          <cell r="L57" t="str">
            <v>The unsubmitted 24 story building with 5 stories (residence combined commercial) under the ground whose gross area is 26,277.48㎡ is being built on the ground of this subject. Its interior work is ongoing. The rate of construction is about 80%. The value o</v>
          </cell>
          <cell r="M57" t="str">
            <v>It is researched that only the building is selled without relation to land right. The dispute over leasehold and rent can occur between building owner and land owner later. This was not considered in this appraisal and normally appraised. It is judged tha</v>
          </cell>
          <cell r="R57" t="str">
            <v xml:space="preserve">본건 지상에 제시외건물(주상복합) 소재하여 토지에 영향을 미치고 있으나 이를 </v>
          </cell>
          <cell r="S57" t="str">
            <v>고려치 않고 평가하였으며, 사례는 모두 비교성이 높다고 판단됨</v>
          </cell>
          <cell r="T57" t="str">
            <v xml:space="preserve">The unsubmitted building (commercial and residential) is located on the ground of this subject and affecting the land. </v>
          </cell>
          <cell r="U57" t="str">
            <v>This was appraised without considering this. The comparable works so much well as comparable.</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374000000</v>
          </cell>
          <cell r="D64">
            <v>1.0058</v>
          </cell>
          <cell r="E64">
            <v>1.05</v>
          </cell>
          <cell r="F64">
            <v>0.57499999999999996</v>
          </cell>
          <cell r="G64">
            <v>19</v>
          </cell>
          <cell r="H64">
            <v>0.2</v>
          </cell>
          <cell r="I64">
            <v>0.1</v>
          </cell>
          <cell r="J64" t="str">
            <v>본건은 전남대학교 남서측 인근 준주거지역으로 토지는 주위환경, 이용상황등 개별요인과 건물은 관리상태등을 고려하고 인근 가격수준을 종합참작하여 가격결정함.</v>
          </cell>
          <cell r="L64" t="str">
            <v>The subject is Quasi-residence area which is located at southwest of Jeonnam university nearby.  The land has been appraised in consideration of environmental condition and use.</v>
          </cell>
          <cell r="M64" t="str">
            <v xml:space="preserve"> The building has been appraised on the basis of price of comparable in neighborhood and maintenance condition.</v>
          </cell>
          <cell r="N64" t="str">
            <v>본건 주변은 미성숙상가지대로 가격수준이 다소 저가로 형성되어 있음.</v>
          </cell>
          <cell r="P64" t="str">
            <v>The neighborhood consists of immature commercial area. The price level is somewhat cheap.</v>
          </cell>
          <cell r="R64" t="str">
            <v>사례와 비교하고 인근 가격수준을 참작하여 가격결정함.</v>
          </cell>
          <cell r="T64" t="str">
            <v>It has been appraised on the basis of the land price of comparable in neighborhood.</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800000000</v>
          </cell>
          <cell r="D69">
            <v>1.0073000000000001</v>
          </cell>
          <cell r="E69">
            <v>0.8</v>
          </cell>
          <cell r="F69">
            <v>0.40799999999999997</v>
          </cell>
          <cell r="G69">
            <v>4</v>
          </cell>
          <cell r="J69" t="str">
            <v>대구경제 영향권에 속한 영천시 소재 공장은 경제불황으로 인해 부동산 경기 또한 영향을 받아 거래가 활발하지 않음. 주변 시세를 바탕으로 가격 결정함.</v>
          </cell>
          <cell r="R69" t="str">
            <v>부근지역의 경매 낙찰된 사례를 적용, 보정하여 가격 결정.</v>
          </cell>
          <cell r="Y69">
            <v>1495600000</v>
          </cell>
          <cell r="Z69">
            <v>560850000</v>
          </cell>
          <cell r="AA69">
            <v>299120000</v>
          </cell>
        </row>
        <row r="70">
          <cell r="A70">
            <v>67</v>
          </cell>
          <cell r="B70">
            <v>38</v>
          </cell>
        </row>
        <row r="71">
          <cell r="A71">
            <v>68</v>
          </cell>
          <cell r="B71">
            <v>41</v>
          </cell>
        </row>
        <row r="72">
          <cell r="A72">
            <v>69</v>
          </cell>
          <cell r="B72" t="str">
            <v>44-1</v>
          </cell>
          <cell r="C72">
            <v>4600000000</v>
          </cell>
          <cell r="D72">
            <v>1.0094000000000001</v>
          </cell>
          <cell r="E72">
            <v>1</v>
          </cell>
          <cell r="F72">
            <v>0.66</v>
          </cell>
          <cell r="G72">
            <v>9</v>
          </cell>
          <cell r="H72">
            <v>0.3</v>
          </cell>
          <cell r="I72">
            <v>0.1</v>
          </cell>
          <cell r="J72" t="str">
            <v>본건물은 관리 및 이용상태(약 70%공실율)가 다소 불량하고 토지 및 건물이 인근 표준적 이용면적보다 과대한 바,수요성에서 열세할 것으로 사료되나 추후 '대흥역'(지하철6호선) 개통후 유동인구의 통행패턴에 따라 수익성은 다소 호전될 것으로 추정됨.</v>
          </cell>
          <cell r="K72" t="str">
            <v/>
          </cell>
          <cell r="L72" t="str">
            <v>The maintenance is poor and the vacancy rate is about 70%. The land and building are large compared to neighboring standard use area. It is inferior in demand. The profitability shall be enhanced after the opening of Daeheung station.</v>
          </cell>
          <cell r="N72" t="str">
            <v xml:space="preserve">본건은 1985년 신축된 업무시설 및 근린생활시설로서 약70%의 사무실이 </v>
          </cell>
          <cell r="O72" t="str">
            <v>공실 및 창고로 이용중으로 관리 및 이용상태가 다소 불량함</v>
          </cell>
          <cell r="P72" t="str">
            <v>The subject office and neighborhood life facility are built in 1985.</v>
          </cell>
          <cell r="Q72" t="str">
            <v xml:space="preserve">The 70% is vacant and being used for warehouse. The management and use state are somewhat poor. </v>
          </cell>
          <cell r="R72" t="str">
            <v/>
          </cell>
          <cell r="S72" t="str">
            <v/>
          </cell>
        </row>
        <row r="73">
          <cell r="A73">
            <v>70</v>
          </cell>
          <cell r="B73" t="str">
            <v>44-2</v>
          </cell>
          <cell r="C73">
            <v>5300000000</v>
          </cell>
          <cell r="D73">
            <v>1.0034000000000001</v>
          </cell>
          <cell r="E73">
            <v>0.6</v>
          </cell>
          <cell r="F73">
            <v>0.436</v>
          </cell>
          <cell r="G73">
            <v>4</v>
          </cell>
          <cell r="J73" t="str">
            <v xml:space="preserve">본건의 최유효이용 및 인근 현황을 고려하여, 전면은 상업지(인근: 100~120만원/평), 후면은 주택지(80~90만원/평)로서  분할하여 각 사례를 비교분석한 sales comparison에 의해 가격결정하였으며, </v>
          </cell>
          <cell r="K73" t="str">
            <v>Value based on the best use and neighborhod(frontage-commercial zone(neighborhood: 1~1.2 mil won /pyung) backside: residential(800~900 thos / pyung) and analysis of sales comp</v>
          </cell>
          <cell r="L73" t="str">
            <v>본건 토지 내, 도시계획도로저촉부분 및 도로부분에 대하여 감보하여 평가하였음.(세부 내역은 별첨 참조)</v>
          </cell>
          <cell r="M73" t="str">
            <v>Depreciation on the road which is contrary to city development plan area(refer the detail report)</v>
          </cell>
          <cell r="R73" t="str">
            <v xml:space="preserve">본건토지는 광면적으로서 최유효이용 및 거래가능성을 고려한 바, 분할하여 전면은 상업지, </v>
          </cell>
          <cell r="S73" t="str">
            <v>후면은 주택지의 사례를 적용하여 평가하였음.</v>
          </cell>
          <cell r="T73" t="str">
            <v xml:space="preserve">Broad land : better to parcel off into commercial(frontage) and residential(backside) </v>
          </cell>
          <cell r="U73" t="str">
            <v>based on the best use and the size of land</v>
          </cell>
        </row>
        <row r="74">
          <cell r="A74">
            <v>71</v>
          </cell>
          <cell r="B74" t="str">
            <v>44-3</v>
          </cell>
          <cell r="C74">
            <v>770000000</v>
          </cell>
          <cell r="D74">
            <v>1.0079</v>
          </cell>
          <cell r="E74">
            <v>0.9</v>
          </cell>
          <cell r="F74">
            <v>0.51600000000000001</v>
          </cell>
          <cell r="G74">
            <v>1</v>
          </cell>
          <cell r="J74" t="str">
            <v>본건 토지는 형상 및 도로.접근조건이 매우 열악하여 인근 토지와 연계하지 않는 단독 개발에 어려움이 많아 환가성 및 수요성이 떨어지는바 낙찰예상가를 기준으로 가격 결정함.</v>
          </cell>
          <cell r="N74" t="str">
            <v>본건은 사례에 비하여 형상 및 도로. 접근조건에서 열세임.</v>
          </cell>
        </row>
        <row r="75">
          <cell r="A75">
            <v>72</v>
          </cell>
          <cell r="B75">
            <v>48</v>
          </cell>
        </row>
        <row r="76">
          <cell r="A76">
            <v>73</v>
          </cell>
          <cell r="B76" t="str">
            <v>52-1,2</v>
          </cell>
          <cell r="C76">
            <v>974000000</v>
          </cell>
          <cell r="D76">
            <v>1.0314000000000001</v>
          </cell>
          <cell r="E76">
            <v>0.75</v>
          </cell>
          <cell r="F76">
            <v>0.56599999999999995</v>
          </cell>
          <cell r="G76">
            <v>5</v>
          </cell>
          <cell r="J76" t="str">
            <v>본 건 경매 낙찰 예상가는 감정 시점이 97년이며,전체적으로 과다하게 평가되어 있으므로 본 건 결정가격과 많은 차이가 있음.</v>
          </cell>
          <cell r="N76" t="str">
            <v>토지는 나지사례가 없어 개별공시지가를 기준으로 평가하였으며 건물 및 기계는 복성식 평가</v>
          </cell>
          <cell r="O76" t="str">
            <v>법으로 평가하되, 유지,관리상태 및 시장성 등을 감안하여 평가하였음. 기계는 생산가동 중단으로 일부 분실, 망실되어 있음.</v>
          </cell>
          <cell r="P76" t="str">
            <v xml:space="preserve">There no vacant lot comparable, so it is appraised by the government announced land price.  </v>
          </cell>
          <cell r="Q76" t="str">
            <v>The building and machine is appraised by the sales cmoparion. The appraisal is executed in consideration of the state of maintenance and marketability, etc. The machine partly is missing due to the operation stop.</v>
          </cell>
          <cell r="R76" t="str">
            <v>본 건물이 공장폐쇄이후 사용치 않아 많이 낡고 재사용시</v>
          </cell>
          <cell r="S76" t="str">
            <v>많은 비용이 요구됨.  농경지대내 공장용지는 수요가 제한되어 있음.</v>
          </cell>
          <cell r="T76" t="str">
            <v>As the building has not been used since the factory was closed, it is worn out.</v>
          </cell>
          <cell r="U76" t="str">
            <v>Re-use costs a lot. The demand of factory site within agricultural area is restricted.</v>
          </cell>
          <cell r="Y76">
            <v>2533800000</v>
          </cell>
          <cell r="Z76">
            <v>1252881900</v>
          </cell>
          <cell r="AA76">
            <v>126690000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703000000</v>
          </cell>
          <cell r="D82">
            <v>1</v>
          </cell>
          <cell r="E82">
            <v>1.2</v>
          </cell>
          <cell r="F82">
            <v>0.52</v>
          </cell>
          <cell r="G82">
            <v>0</v>
          </cell>
          <cell r="J82" t="str">
            <v xml:space="preserve">본건 인근의 임대사례는 포착되지 않는 바 수익가격으로의 접근은 어려운 것으로 파악됨.  토지.건물 각각의 복성가격을 참고로하고, 실제 시장상황의 비준가격을 기초로하여 가격결정 하였으며 건물의 부분적인 </v>
          </cell>
          <cell r="K82" t="str">
            <v>토지가 일부 법면인 점등을 고려하여 가격 결정하였음.</v>
          </cell>
          <cell r="L82" t="str">
            <v>The rent comparable is not detected about the neighborhood of this subject. The income value approach is difficult.  Land and building refer to cost approach value. The value is appraised based on the sales comparison value of actual market.</v>
          </cell>
          <cell r="M82" t="str">
            <v>The repair cost of a part of buiding is considered and appraised.</v>
          </cell>
          <cell r="N82" t="str">
            <v>본건 인근의 나지사례가 포착되지 않아 토지는 개별공시지가를 기초로 산정하였으며, 건물은 구조, 규격, 현상</v>
          </cell>
          <cell r="O82" t="str">
            <v>등을 감안하여 복성가격으로 산정하고 기계기구는 평가대상에서 제외하였음.</v>
          </cell>
          <cell r="P82" t="str">
            <v>The vacant lot comparable near the subject is not detected. The land is appraised by individual government announced land price.</v>
          </cell>
          <cell r="Q82" t="str">
            <v>structure, shape, standard, etc is considered into the building and appraised by cost value. The machine and equipment are excluded from the appraised target.</v>
          </cell>
          <cell r="R82" t="str">
            <v xml:space="preserve">본건 인근의 경매낙찰 사례를 기초로 하여 토지건물의 상태를 비교분석하여 적정가격을 </v>
          </cell>
          <cell r="S82" t="str">
            <v>산정하였으며, 기계기구는 평가대상에서 제외되었음.</v>
          </cell>
          <cell r="T82" t="str">
            <v xml:space="preserve">By comparing and analyzing the state of building and land based on the auction award comparable near subject, </v>
          </cell>
          <cell r="U82" t="str">
            <v>The optimal value is appraised and the machine and equipment are excluded from the appraised target.</v>
          </cell>
        </row>
        <row r="83">
          <cell r="A83">
            <v>80</v>
          </cell>
          <cell r="B83">
            <v>66</v>
          </cell>
        </row>
        <row r="84">
          <cell r="A84">
            <v>81</v>
          </cell>
          <cell r="B84">
            <v>67</v>
          </cell>
          <cell r="C84">
            <v>10800000000</v>
          </cell>
          <cell r="D84">
            <v>0.99299999999999999</v>
          </cell>
          <cell r="E84">
            <v>1</v>
          </cell>
          <cell r="F84">
            <v>0.55000000000000004</v>
          </cell>
          <cell r="G84">
            <v>59</v>
          </cell>
          <cell r="H84">
            <v>0.3</v>
          </cell>
          <cell r="I84">
            <v>0.1</v>
          </cell>
          <cell r="J84" t="str">
            <v xml:space="preserve">본건은 전주시 완산구 고사동 후면 상업지대에 소재하고 있으며, 최근 매매사례는 포착하지 못하였음. 본건 로변 홋가 15,000,000/평 이상하였으니, 거래실적부진 및 </v>
          </cell>
          <cell r="K84" t="str">
            <v>부동산경기 침체로 전반적으로 상권(쇼핑센타)이 미약한편으로 판단되며, 백화점으로서 제반 여건이 미약한것으로 탐문조사되어 이를 감안하여 평가하였음.</v>
          </cell>
          <cell r="L84" t="str">
            <v>The subject is located within the commercial area in the back side of Gosa-dong, Wansan-gu, Jeonjoo-shi.  Recent comparables have not been found out.  Asking price level is ￦15,000,000/pyong</v>
          </cell>
          <cell r="M84" t="str">
            <v>It is inspected that the maturrty of the shopping center is weak because of inactive and depressed real estate market and the condition as department store is also weak.</v>
          </cell>
          <cell r="N84" t="str">
            <v>본건은 전주시 완산구 고사동 상업지역내에 소재하며, 백화점으로서의 상업적 성숙도는 보통시됨.</v>
          </cell>
          <cell r="P84" t="str">
            <v>The subject is located within the commercial area in Gosa-dong, Wansan-gu, Jeonjoo-shi.</v>
          </cell>
          <cell r="Q84" t="str">
            <v>The commercial maturity as department store is O.K.</v>
          </cell>
          <cell r="R84" t="str">
            <v xml:space="preserve">본건은 백화점으로 제반 시설을 구비하고 영업중에 있으나, 인근 주민의 이용도가 타 </v>
          </cell>
          <cell r="S84" t="str">
            <v>쇼핑센타에 비하여 이용율이 떨어지는 점을 고려하여 평가하였음.</v>
          </cell>
          <cell r="T84" t="str">
            <v>The subject is the department store which has been operated. It has been appraised in consideration</v>
          </cell>
          <cell r="U84" t="str">
            <v>that the neighborhood residents' use in this shopping center is lower than in other shopping center.</v>
          </cell>
        </row>
        <row r="85">
          <cell r="A85">
            <v>82</v>
          </cell>
          <cell r="B85">
            <v>69</v>
          </cell>
        </row>
        <row r="86">
          <cell r="A86">
            <v>83</v>
          </cell>
          <cell r="B86">
            <v>70</v>
          </cell>
        </row>
        <row r="87">
          <cell r="A87">
            <v>84</v>
          </cell>
          <cell r="B87">
            <v>73</v>
          </cell>
        </row>
        <row r="88">
          <cell r="A88">
            <v>85</v>
          </cell>
          <cell r="B88">
            <v>74</v>
          </cell>
        </row>
        <row r="89">
          <cell r="A89">
            <v>86</v>
          </cell>
          <cell r="B89">
            <v>75</v>
          </cell>
          <cell r="C89">
            <v>630000000</v>
          </cell>
          <cell r="D89">
            <v>1.05</v>
          </cell>
          <cell r="E89">
            <v>0.9</v>
          </cell>
          <cell r="F89">
            <v>0.48</v>
          </cell>
          <cell r="G89">
            <v>9</v>
          </cell>
          <cell r="J89" t="str">
            <v>본건은 대구 달성군 소재 달성공단의 공장물건으로 경제상황의 악화로 인해 다수 공장이 경매진행 및 낙찰되었음. 공단내 낙찰된 물건을 사례로 본건 가격 결정. 주변 지역의 토지가격은 300,000-400,000원 대.</v>
          </cell>
          <cell r="L89" t="str">
            <v>The subject is estimated that there is demand degree and conversion, considering lot scale and ralative importance of machinery.Cost Approach value is rather high in part of building, so the price has been appraised on the basis of Sales Comparison Approa</v>
          </cell>
          <cell r="M89" t="str">
            <v>Building repair expenses are decided about 50,000,000 ,considering management condition of that.</v>
          </cell>
          <cell r="R89" t="str">
            <v>본건이 소재한 공단내 낙찰된 사례가 다수 있어 이를 보정하여 가격 결정</v>
          </cell>
          <cell r="S89" t="str">
            <v/>
          </cell>
          <cell r="Y89">
            <v>182300000</v>
          </cell>
          <cell r="Z89">
            <v>40397500</v>
          </cell>
          <cell r="AA89">
            <v>18230000</v>
          </cell>
        </row>
        <row r="90">
          <cell r="A90">
            <v>87</v>
          </cell>
          <cell r="B90">
            <v>78</v>
          </cell>
        </row>
        <row r="91">
          <cell r="A91">
            <v>88</v>
          </cell>
          <cell r="B91">
            <v>79</v>
          </cell>
          <cell r="C91">
            <v>2400000000</v>
          </cell>
          <cell r="D91">
            <v>1.0175000000000001</v>
          </cell>
          <cell r="E91">
            <v>1.3</v>
          </cell>
          <cell r="F91">
            <v>0.59699999999999998</v>
          </cell>
          <cell r="G91">
            <v>10</v>
          </cell>
          <cell r="J91" t="str">
            <v>본건은 인근지역의 임대사레가 포착되지 않아 수익가격으로의 접근은 어려운 것으로 파악되며, 본건물은 상태 불량하여 평가가치 없으며 복성가격을 참고로하고 실제 시장상황의 비준가격 및 경낙예상가격을 기준으로 가격결정 하였음.</v>
          </cell>
          <cell r="K91" t="str">
            <v>It has not found lease comparable, so Income Approach could not apply. Subject building condition is bad, so there is no need to appraise. The price has been decided on the basis of Sales Comparison Value and Expectecd Auction Award Value with reference t</v>
          </cell>
          <cell r="L91" t="str">
            <v>Deduction Factor의 60,000,000 중 30,000,000은 본건이 약간 저지로 대지정지작업에 추정되는 비용이고 30,000,000은 건물철거추정비용임.</v>
          </cell>
          <cell r="M91" t="str">
            <v>30,000,000 of Deduction Factor 60,000,000 is the expense  to develop soil because subject is little low land and 30,000,000 is assumed expense to remove building .</v>
          </cell>
          <cell r="N91" t="str">
            <v>나지사례를 파악할수 없어 개별공시지가를 기준으로 토지적정 가격을 검토하였음.</v>
          </cell>
          <cell r="O91" t="str">
            <v>There is no vacant comparable near, so land proper price has been examined by L.P.T.A.</v>
          </cell>
        </row>
        <row r="92">
          <cell r="A92">
            <v>89</v>
          </cell>
          <cell r="B92">
            <v>80</v>
          </cell>
          <cell r="C92">
            <v>476000000</v>
          </cell>
          <cell r="D92">
            <v>1.0427999999999999</v>
          </cell>
          <cell r="E92">
            <v>0.65</v>
          </cell>
          <cell r="F92">
            <v>0.68</v>
          </cell>
          <cell r="G92">
            <v>16</v>
          </cell>
          <cell r="J92" t="str">
            <v>본건가격은 인근의 경매사례 및 공인중개사 세평수준을 고려하여 결정함. 본건의 경우 하천변에 독립적으로 위치한 공장으로 공장 수요성 측면에서 불리하기 때문에 복성가치에 비해 시장가치 산정시 감가요인 크게 작용함</v>
          </cell>
          <cell r="L92" t="str">
            <v>The subject machinery part is bigger than land and building. And valuation of unsubmitted building is high,  so the price has been decided on the basis of Expected Auction Award by applied award rate 47%, considering damand degree and conversion.</v>
          </cell>
          <cell r="M92" t="str">
            <v>The subject building is constructed recently, so the condition is good, thus, exclude other deduction.</v>
          </cell>
          <cell r="N92" t="str">
            <v>인근에 나지사례가 없는 관계로 공시지가와 공인중개사 세평가격을 기준으로 가격도출함</v>
          </cell>
          <cell r="P92" t="str">
            <v>There is no vacant comparable near, so land price has been decided from last G.A.L.P after adjust price level. Considering that the part of unsubmitted building (3,744.5㎡)is much, reproduction cost has been concluded</v>
          </cell>
          <cell r="Q92" t="str">
            <v>which include in building unit. The machinery has been applied 24% in considerationof present &amp; management condition.</v>
          </cell>
          <cell r="R92" t="str">
            <v>본건가격은 인근에 거래사례가 없는 관계로 경매에 의한 낙찰사례를 이용하여 분석함</v>
          </cell>
          <cell r="T92" t="str">
            <v>Award comparable by auction has been applied with sales comparable, and divide to price of land and building which is assuming from actual transaction, but in case of building ,the part of unsubmitted building (3,744.5㎡) is much,</v>
          </cell>
          <cell r="U92" t="str">
            <v xml:space="preserve">,so include to subject building unit, then ,building unit has been estimated high. In case of machinery, considering machine is established recently and under operating, so apply 24%.  </v>
          </cell>
          <cell r="Y92">
            <v>1153500000</v>
          </cell>
          <cell r="Z92">
            <v>662991000</v>
          </cell>
          <cell r="AA92">
            <v>161850000</v>
          </cell>
        </row>
        <row r="93">
          <cell r="A93">
            <v>90</v>
          </cell>
          <cell r="B93">
            <v>83</v>
          </cell>
          <cell r="C93">
            <v>3600000000</v>
          </cell>
          <cell r="D93">
            <v>0.99009999999999998</v>
          </cell>
          <cell r="E93">
            <v>1.4</v>
          </cell>
          <cell r="F93">
            <v>0.53300000000000003</v>
          </cell>
          <cell r="G93">
            <v>5</v>
          </cell>
          <cell r="H93">
            <v>0.25</v>
          </cell>
          <cell r="I93">
            <v>0.1</v>
          </cell>
          <cell r="J93" t="str">
            <v>본건은 준주거지역에 소재하는 상업용건물로서 상업적성숙도, 배후지형성정도등 인근상황과 개별적요인을 참작하여 가격결정함.</v>
          </cell>
          <cell r="L93" t="str">
            <v>It is commercial building within quasi-residential area. It has been appraised in consideration of the commercial maturity and the maturity of hinterland, etc.</v>
          </cell>
          <cell r="N93" t="str">
            <v>본건 토지는 인근 지가수준을 기초로하며 건물상태가 양호한편임을 고려하여 가격결정함.</v>
          </cell>
          <cell r="P93" t="str">
            <v xml:space="preserve">The land has been appraised on the basis of the price of the comparable </v>
          </cell>
          <cell r="Q93" t="str">
            <v>and the good condition of building.</v>
          </cell>
          <cell r="R93" t="str">
            <v>본건은 인근 지가수준, 임대수준, 사례등을 고려하여 가격결정함.</v>
          </cell>
          <cell r="T93" t="str">
            <v>It has been appraised in consideration of land price level, rents and comparables.</v>
          </cell>
        </row>
        <row r="94">
          <cell r="A94">
            <v>91</v>
          </cell>
          <cell r="B94">
            <v>85</v>
          </cell>
        </row>
        <row r="95">
          <cell r="A95">
            <v>92</v>
          </cell>
          <cell r="B95">
            <v>86</v>
          </cell>
          <cell r="C95">
            <v>2000000000</v>
          </cell>
          <cell r="D95">
            <v>1.02</v>
          </cell>
          <cell r="E95">
            <v>0.9</v>
          </cell>
          <cell r="F95">
            <v>0.7</v>
          </cell>
          <cell r="G95">
            <v>5</v>
          </cell>
          <cell r="J95" t="str">
            <v xml:space="preserve">현재 대구지역의 경우 공장에 대한 수요가 높고, 공실률도 거의 없는 상태임.  </v>
          </cell>
          <cell r="K95" t="str">
            <v xml:space="preserve">As for Taegu area , the demand for factory is high and vacancy rate is little. </v>
          </cell>
          <cell r="N95" t="str">
            <v xml:space="preserve">토지는 나지사례가 없어 개별공시지가를 기준으로 평가하였으며 건물 및 기계는 </v>
          </cell>
          <cell r="O95" t="str">
            <v>The land has been appraised on the basis of LPTA due to no vacant comparable. Building has been appraised by Cost Approach Value in consideration of maintenance,management state and marketability.</v>
          </cell>
          <cell r="P95" t="str">
            <v>복성식 평가법으로 평가하되, 유지, 관리상태, 시장성 등을 감안하여 평가하였음.</v>
          </cell>
          <cell r="R95" t="str">
            <v>본건은 현실적인 매매사례 포착이 어려운 바 경매로 인한 낙찰가를 기준으로 가격을 결정하였으며</v>
          </cell>
          <cell r="S95" t="str">
            <v>There could not found real comparable , so the subject has been appraised on the basis of award price by auction.</v>
          </cell>
          <cell r="T95" t="str">
            <v>기계기구는 현상, 관리상태, 시장수요성 등을 종합참작하여 결정하였음.</v>
          </cell>
          <cell r="U95" t="str">
            <v>The machinery has been concluded considering condition, management state and marketability.</v>
          </cell>
          <cell r="Y95">
            <v>2140377000</v>
          </cell>
          <cell r="Z95">
            <v>337277170</v>
          </cell>
          <cell r="AA95">
            <v>107018850</v>
          </cell>
        </row>
        <row r="96">
          <cell r="A96">
            <v>93</v>
          </cell>
          <cell r="B96">
            <v>87</v>
          </cell>
          <cell r="C96">
            <v>1578000000</v>
          </cell>
          <cell r="F96">
            <v>0.65</v>
          </cell>
          <cell r="G96">
            <v>3</v>
          </cell>
          <cell r="J96" t="str">
            <v>본건 인근 공단내 공장용지는 @7∼15만/평 수준이나 군소재지에서 원거리로 수요가 많지 않으며, 현재 공단내 여러건의 공장이 경매진행중으로 7-10만/평이상으로는</v>
          </cell>
          <cell r="K96" t="str">
            <v>빠른시일내에 매매가 쉽지 않을 것으로 사료됨. 예상 낙찰가와 결정가격의 차이가 큰 이유는 기계기구의 감정가가 과다하기 때문임.</v>
          </cell>
          <cell r="N96" t="str">
            <v>본건 건물은 총6동(675-132지상 건물 포함)으로 약 2년간 공장가동을 하지 않아 관리상태가 좋지 않음.</v>
          </cell>
          <cell r="O96" t="str">
            <v xml:space="preserve">본건 기계기구는 화섬직물제조 관련시설등으로 7년 경과하여 외형은 보통시되나 장기간 가동중지한 것을 감안하였음. </v>
          </cell>
          <cell r="P96" t="str">
            <v>The buildings are 6 unit and the building conditions are poor because of shutdown for 2 years.</v>
          </cell>
          <cell r="Q96" t="str">
            <v>Machinery is textile manufacturing facilities and it is passed 7 years.  In vaue, the shutdown for a long time is considered.</v>
          </cell>
          <cell r="R96" t="str">
            <v xml:space="preserve">Refer to "cost Approach" </v>
          </cell>
          <cell r="Y96">
            <v>4655000000</v>
          </cell>
          <cell r="Z96">
            <v>1428621700</v>
          </cell>
          <cell r="AA96">
            <v>605150000</v>
          </cell>
        </row>
        <row r="97">
          <cell r="A97">
            <v>94</v>
          </cell>
          <cell r="B97">
            <v>88</v>
          </cell>
          <cell r="C97">
            <v>800000000</v>
          </cell>
          <cell r="D97">
            <v>1</v>
          </cell>
          <cell r="E97">
            <v>0.9</v>
          </cell>
          <cell r="F97">
            <v>0.64600000000000002</v>
          </cell>
          <cell r="G97">
            <v>14</v>
          </cell>
          <cell r="H97">
            <v>0.3</v>
          </cell>
          <cell r="I97">
            <v>0.15</v>
          </cell>
          <cell r="J97" t="str">
            <v>본 건은 시장가격으로 결정하였음.본건의 경매낙찰예상가는 최초 경매 가격이 과다한 결과로서 현재 최저경매가는 633,300,000임.</v>
          </cell>
          <cell r="L97" t="str">
            <v>현재 본건 1층 77평이 보증금 4억에 임대되어 있는 상태임(부근의 상업용부동산의 일반적 보증금운용이율은 18%).</v>
          </cell>
          <cell r="M97" t="str">
            <v xml:space="preserve">The 77 Pyung ,1st of subject are leased of 400,000,000 won. ( genreal deposit operating rate of neighbor commercial property is 18%.) </v>
          </cell>
          <cell r="N97" t="str">
            <v>주변에 나지사례가 포착되지 않아 공시지가에서 시세수준 보정하여 토지가격으로 결정하였으며 건물의 경우 복성식으로 평가함.</v>
          </cell>
          <cell r="O97" t="str">
            <v>.</v>
          </cell>
          <cell r="P97" t="str">
            <v>There is no comparables nearby, so the land price has been decided on the basis of Government Announced Land price adjusted with  market level, the building has been apprasied on the basis of Cost Approach Value.</v>
          </cell>
          <cell r="R97" t="str">
            <v>경매로 낙찰된 사례를 매매사례로 적용하여 실거래에서 추정되는 가격으로 토지, 건물가격을 배분하여 가격 도출함.</v>
          </cell>
          <cell r="T97" t="str">
            <v>The  land and building price have been concluded divided on the basis of assumed price of market transaction of auction sales.</v>
          </cell>
        </row>
        <row r="98">
          <cell r="A98">
            <v>95</v>
          </cell>
          <cell r="B98">
            <v>90</v>
          </cell>
        </row>
        <row r="99">
          <cell r="A99">
            <v>96</v>
          </cell>
          <cell r="B99">
            <v>93</v>
          </cell>
          <cell r="C99">
            <v>1040000000</v>
          </cell>
          <cell r="D99">
            <v>1.0117</v>
          </cell>
          <cell r="E99">
            <v>1</v>
          </cell>
          <cell r="F99">
            <v>0.53300000000000003</v>
          </cell>
          <cell r="G99">
            <v>1</v>
          </cell>
          <cell r="H99">
            <v>0.35</v>
          </cell>
          <cell r="I99">
            <v>0.2</v>
          </cell>
          <cell r="J99" t="str">
            <v>본건이 소재하는 지역은 시흥시 대야동 (구)시흥시청 후면 상업지역내에 소재하며, 최근에 매매사례는 포함하지 못하였음.</v>
          </cell>
          <cell r="K99" t="str">
            <v>IMF이전 최대 홋가는 300만원/평 이상하였으나 경기 침체 및 상권이동으로 인하여 전반적인 상권이 바닥세이며, 시세는 200~220만원/평 정도로 판단됨.</v>
          </cell>
          <cell r="L99" t="str">
            <v>The subject is situated on the rear of (구)Sihung city  hall which is within the commercial area in Daea-dong, Sihung-shi. The recent comparable has not been found out.</v>
          </cell>
          <cell r="M99" t="str">
            <v>The highest price was \3,000,000/pyong before the IMF but general price is very low because of the depression. It is inspected that the recent price is \2,000,000/pyong.</v>
          </cell>
          <cell r="N99" t="str">
            <v>본건은 시흥시 대야동 후면 상업지역에 소재하며 상업적 성숙도는 대체적으로 미약한 편임.</v>
          </cell>
          <cell r="P99" t="str">
            <v>The neighborhood is the rear commercial area.  The commercial maturity is weak.</v>
          </cell>
          <cell r="R99" t="str">
            <v>상가로서의 상권 형성이 미약한 편이고, 상가로서의 제반시설이 부족한 것으로 판단됨.</v>
          </cell>
          <cell r="T99" t="str">
            <v>The commercial maturity is weak and the general condition shop is poor.</v>
          </cell>
        </row>
        <row r="100">
          <cell r="A100">
            <v>97</v>
          </cell>
          <cell r="B100">
            <v>94</v>
          </cell>
        </row>
        <row r="101">
          <cell r="A101">
            <v>98</v>
          </cell>
          <cell r="B101">
            <v>98</v>
          </cell>
          <cell r="C101">
            <v>1118000000</v>
          </cell>
          <cell r="D101">
            <v>1.03</v>
          </cell>
          <cell r="E101">
            <v>1</v>
          </cell>
          <cell r="F101">
            <v>0.64900000000000002</v>
          </cell>
          <cell r="G101">
            <v>382</v>
          </cell>
          <cell r="J101" t="str">
            <v>본건은 남부터미널역 인근 효령로(30m) 이면에 위치하며 전면은 단층규모의 카센타 입지하여 주도로에서 소재파악이 쉽고 후면은 일부 상업용 건물들이 소재함.</v>
          </cell>
          <cell r="K101" t="str">
            <v>지상에 제시외 3층건물 소재하나 건물소유자와 토지소유자가 동일함. 지상권 문제가 발생하는바 수익가격으로 평가함. 정상적인 토지가격은 1,420,561,000원임.</v>
          </cell>
          <cell r="L101" t="str">
            <v>The subject is located on the rear of Hyoryung Street (30m) near Nambu Terminal station. One story car maintenance center is located in the front. It is easy to detect the location at the main road. A part of commercial buildings are located on the rear s</v>
          </cell>
          <cell r="M101" t="str">
            <v>Unsubmitted 3 story building exists on the ground. But, the owner of building and land is the same. The vacant lot is considered and appraised. The value is determined based on sales comparison value and expected award price.</v>
          </cell>
          <cell r="N101" t="str">
            <v>본건 현황 건부지이나 나지상태를 전제로 평가하였으며,개별지가는 시세와 거의 차이가 없음.</v>
          </cell>
          <cell r="O101" t="str">
            <v/>
          </cell>
          <cell r="P101" t="str">
            <v>On the assumption of the state of the subject land or vacant lot, the appraisal is performed. The individual land price is almost the same to market price.</v>
          </cell>
          <cell r="R101" t="str">
            <v>사례1은 본건 인근의 나지사례로 용도지역 상이하나 가격형성요인 비슷하여</v>
          </cell>
          <cell r="S101" t="str">
            <v>이를 기준으로 가격결정하였음.</v>
          </cell>
          <cell r="T101" t="str">
            <v>The comparable 1 is a vacant lot comparable.  The use zone is different but, the price formation fact is similar.</v>
          </cell>
          <cell r="U101" t="str">
            <v>The value is determined based on this.</v>
          </cell>
        </row>
        <row r="102">
          <cell r="A102">
            <v>99</v>
          </cell>
          <cell r="B102" t="str">
            <v>99-1</v>
          </cell>
        </row>
        <row r="103">
          <cell r="A103">
            <v>100</v>
          </cell>
          <cell r="B103" t="str">
            <v>99-2</v>
          </cell>
        </row>
        <row r="104">
          <cell r="A104">
            <v>101</v>
          </cell>
          <cell r="B104">
            <v>931</v>
          </cell>
        </row>
        <row r="105">
          <cell r="A105">
            <v>102</v>
          </cell>
          <cell r="B105">
            <v>941</v>
          </cell>
          <cell r="C105">
            <v>1165000000</v>
          </cell>
          <cell r="D105">
            <v>1.02</v>
          </cell>
          <cell r="E105">
            <v>1</v>
          </cell>
          <cell r="F105">
            <v>0.71799999999999997</v>
          </cell>
          <cell r="G105">
            <v>4</v>
          </cell>
          <cell r="H105">
            <v>0.2</v>
          </cell>
          <cell r="I105">
            <v>0.05</v>
          </cell>
          <cell r="J105" t="str">
            <v>본건은 인근 로변 대비시 최유효 이용상태이며, 건물은 경과년수대비 관리 및 외관상태 양호함.</v>
          </cell>
          <cell r="K105" t="str">
            <v>The subject is in accord with the highest &amp; best use . Management &amp; appearance condition of the Building than elapsed year is good.</v>
          </cell>
          <cell r="N105" t="str">
            <v xml:space="preserve">본건 건물상태는 비교적 양호하나 경과년수가 상당하여 건물의 진부화 보정으로 20%를 적용함 </v>
          </cell>
          <cell r="O105" t="str">
            <v xml:space="preserve"> The subject building condition is relatively good, but elapsed year of that is old, so adjust 20% in obsolescence factor.</v>
          </cell>
          <cell r="R105" t="str">
            <v/>
          </cell>
          <cell r="S105" t="str">
            <v/>
          </cell>
        </row>
        <row r="106">
          <cell r="A106">
            <v>103</v>
          </cell>
          <cell r="B106">
            <v>951</v>
          </cell>
          <cell r="C106">
            <v>684000000</v>
          </cell>
          <cell r="F106">
            <v>0.47399999999999998</v>
          </cell>
          <cell r="G106">
            <v>9</v>
          </cell>
          <cell r="J106" t="str">
            <v xml:space="preserve">본건은 토지를 수반하지 아는 건물, 기계기구에 대한 평가로서 토지는 한국토지개발공사에서 분양받은 토지임. </v>
          </cell>
          <cell r="K106" t="str">
            <v xml:space="preserve">본건 건물 및 기계기구는 상당기간 관리 및 보수를 하지 않아 기계기구는 평가하기가 곤란하며 단독으로 기계를 가동하려면 추가비용이 발생할 것으로 사료됨. </v>
          </cell>
          <cell r="L106" t="str">
            <v xml:space="preserve">It is the appraisal of the building and machinery which are unaccompanied with the land.The land has been subdivided by Kamco. It is difficult to appraise the machinery because the building and the machinery </v>
          </cell>
          <cell r="M106" t="str">
            <v>have not been managed and repaired during fairly long period. It is inspected that additional cost is needed in order to operate the machinery independently.</v>
          </cell>
          <cell r="N106" t="str">
            <v xml:space="preserve">기계기구 및 건물은 전반적으로 관리상태가 불량함. </v>
          </cell>
          <cell r="O106" t="str">
            <v xml:space="preserve">기계기구는 단독으로 사용이 불가능하며, 가동시에는 추가비용이 발생할 것으로 사료됨 </v>
          </cell>
          <cell r="P106" t="str">
            <v xml:space="preserve">The maintenance condition of the machinery and the buillding is poor. </v>
          </cell>
          <cell r="Q106" t="str">
            <v>It is impossible to use the machinery independently. For operating the machinery,  additional cost will be needed.</v>
          </cell>
          <cell r="R106" t="str">
            <v>기계기구는 단독으로 이용이 불가능하여 평가에서 제외하였고,</v>
          </cell>
          <cell r="S106" t="str">
            <v xml:space="preserve">건물의 관리상태는 상당한 보수를 요하는 것으로 조사되었음. </v>
          </cell>
          <cell r="T106" t="str">
            <v>As it is impossible to use the machinery independently, it is excluded from the appraisal.</v>
          </cell>
          <cell r="U106" t="str">
            <v>It is inspected that the maintenance condition of the building is poor so it needs various repairing.</v>
          </cell>
          <cell r="Y106">
            <v>2014500000</v>
          </cell>
          <cell r="Z106">
            <v>1417500000</v>
          </cell>
          <cell r="AA106">
            <v>402900000</v>
          </cell>
        </row>
        <row r="107">
          <cell r="A107">
            <v>104</v>
          </cell>
          <cell r="B107">
            <v>971</v>
          </cell>
          <cell r="C107">
            <v>474000000</v>
          </cell>
          <cell r="D107">
            <v>1</v>
          </cell>
          <cell r="E107">
            <v>1.5</v>
          </cell>
          <cell r="F107">
            <v>0.499</v>
          </cell>
          <cell r="G107">
            <v>29</v>
          </cell>
          <cell r="H107">
            <v>0.1</v>
          </cell>
          <cell r="I107">
            <v>0.05</v>
          </cell>
          <cell r="J107" t="str">
            <v>인근의 경낙사례를 감안하여 본건 토지,건물의 적정가를 산정하면 토지 500만/평, 건물70만/평 정도이나, 본건은 토지 및 건물에 공유지분으로 구분되어 매매시 제약요인으로 작용하는 바, 적정시세에 약 30% 감가하여 평가하였음.</v>
          </cell>
          <cell r="K107" t="str">
            <v xml:space="preserve">2000,2,7낙찰되었던 98타경 35750은 노동동 117번지 토지 및 건물 전체의 경낙사례이며 본건은 그중 B1(180.8/353.61),1F(281.51/656.75) 일부 및 2F 전부만 해당됨. </v>
          </cell>
          <cell r="N107" t="str">
            <v xml:space="preserve">토지는 기존 상업시가지에 위치하여 나대지의 사례가 없어 개별공시지가를 기준으로 가격산정 하였음. </v>
          </cell>
          <cell r="O107" t="str">
            <v xml:space="preserve">건물은 현상 및 관리상태 등을 고려한 복성식 평가법으로 평가하였음. </v>
          </cell>
          <cell r="P107" t="str">
            <v xml:space="preserve">The land is located in existing commercial city street, so there is no vacant land comparable. Thus, price has been appraised on the basis of LPTA. </v>
          </cell>
          <cell r="Q107" t="str">
            <v xml:space="preserve">The building has been appraised by Cost Approach value considering of condition &amp; management . </v>
          </cell>
          <cell r="R107" t="str">
            <v>본건과 유사한 인근의 낙찰사례를 기준으로 토지와 건물의 적정매매가를 산정하였음.</v>
          </cell>
          <cell r="S107" t="str">
            <v>건물은 층별로 단가를 차등하여 가중평균하여 적용함.</v>
          </cell>
          <cell r="T107" t="str">
            <v>The proper sale price of subject land and building has been estimated on the basis of similar auction sales in neighborhood.</v>
          </cell>
          <cell r="V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C108">
            <v>1100000000</v>
          </cell>
          <cell r="D108">
            <v>1.05</v>
          </cell>
          <cell r="E108">
            <v>1</v>
          </cell>
          <cell r="F108">
            <v>0.55000000000000004</v>
          </cell>
          <cell r="G108">
            <v>1</v>
          </cell>
          <cell r="J108" t="str">
            <v>공장 단지내 공장은 대부분 자가 운용되고 있으며 본건은 임대차 관계가 형성되어 이해관계에 의한 특수 상황으로 정상적인 임료로 볼 수 없다. 한편 임대료에 의한 수익가치는 본건에 적용하기가 적정하지 않다고 판단되며 낙찰 가격 기준 경락 예상가는 농공 단지내 최근 1건 밖에</v>
          </cell>
          <cell r="K108" t="str">
            <v xml:space="preserve"> 파악할 수 없어 농공단지 상황을 감안할때 예상 경락율을 약 55%정도 예사되는 바 이를 적용할 때 1,455,000,000원 수준임. 따라서 본건 평가는 Cost Value와 Sales Comparison Vaule Approach 및 예상 경락율을 종합 고려하여 1,100,000,000원으로 결정하였음.</v>
          </cell>
          <cell r="L108" t="str">
            <v xml:space="preserve">Most factories are operated by owner. The subject is under lease contract but, the rent can not be regarded normal due to the special circumstances by interest relationship. It is judged improper to apply the income value by rent to the subject. </v>
          </cell>
          <cell r="M108" t="str">
            <v xml:space="preserve"> The expected award price is expected about 55% because only one comparable can be detected in agricultural and industrial complex. Upon application of this, it shall reach 1,455,000,000won. Accordingly, the subject is determined as  1,100,000,000 in expe</v>
          </cell>
          <cell r="N108" t="str">
            <v>인근 나지사례는 포착할 수 없어 개별공시지가를 기준으로 하여 적정 토지가격을 검토하였으며, 건물은 적정 재조달원가를 기준으로 건물의 현상, 관리상태 등을 감안하여 적정 건물가격을 산정하였음.</v>
          </cell>
          <cell r="O108" t="str">
            <v>기계기구는 공장가동이 중단된 이후 2년간 방치된상태로서, 일부 분실되거나 망실됨.  현상, 관리상태, 시장수요성, 시장거래가격 등을 종합참작하여 결정하였음.</v>
          </cell>
          <cell r="P108" t="str">
            <v>The near vacant lot could not be detected so, the optimal land price was reviewed based on the L.P.T.A. The building has an optimal building price calculated by considering the shape, maintenance, etc based on optimal re-supply cost.</v>
          </cell>
          <cell r="Q108" t="str">
            <v>The machine and equipment have been left aside for 2 years after the operation of factory was stopped. A part of them are missing and destroyed. It is determined in a comprehensive consideration of the shape, maintenance, market demand, market price, etc.</v>
          </cell>
          <cell r="R108" t="str">
            <v>논공단지 내 현재 공장업체는 18개업체로 매매는 거의 없는 상황이며 최근 경락사례는 본건 사례가 유일한 바 상기 경락사례 와 시장가치를</v>
          </cell>
          <cell r="S108" t="str">
            <v>기준으로 적정하게 비교하여 본건가격 결정하였으며 기계기구는 가동여부, 관리상태, 기계수요성, 시장실제 거래시세를 감안하여 적정 보정하여 결정하였음.</v>
          </cell>
          <cell r="T108" t="str">
            <v xml:space="preserve">18 current factories stand on the agricultural and industrial complex and there are little transaction. The subject comparable is only recent award comparable. </v>
          </cell>
          <cell r="U108" t="str">
            <v>The price of subject is determined based on the above comparable and market price. The machine and equipment is properlly adjusted and determined by considering operation, maintenance, demand, market price, etc.</v>
          </cell>
          <cell r="Y108">
            <v>2455000000</v>
          </cell>
          <cell r="Z108">
            <v>664565400</v>
          </cell>
          <cell r="AA108">
            <v>159628900</v>
          </cell>
        </row>
        <row r="109">
          <cell r="A109">
            <v>106</v>
          </cell>
          <cell r="B109" t="str">
            <v>103-1</v>
          </cell>
          <cell r="C109">
            <v>1918880000</v>
          </cell>
          <cell r="J109" t="str">
            <v>대구지방법원 '99타경31551'으로 경매 진행이었으나,  2000년 3월 22일에 제 3자 낙찰됨.   낙찰가-1,918,880,000원</v>
          </cell>
        </row>
        <row r="110">
          <cell r="A110">
            <v>107</v>
          </cell>
          <cell r="B110" t="str">
            <v>103-2</v>
          </cell>
        </row>
        <row r="111">
          <cell r="A111">
            <v>108</v>
          </cell>
          <cell r="B111">
            <v>106</v>
          </cell>
        </row>
        <row r="112">
          <cell r="A112">
            <v>109</v>
          </cell>
          <cell r="B112">
            <v>108</v>
          </cell>
          <cell r="C112">
            <v>1889000000</v>
          </cell>
          <cell r="D112">
            <v>1.095</v>
          </cell>
          <cell r="E112">
            <v>0.85</v>
          </cell>
          <cell r="F112">
            <v>0.66500000000000004</v>
          </cell>
          <cell r="G112">
            <v>5</v>
          </cell>
          <cell r="J112" t="str">
            <v>본건 인근지역의 임대사례가 포착되지 않아 수익가격으로의 접근은 어려움. 본건가격은 경매낙찰수준 및 공인중개사 세평가격을 고려하여 결정함. 토지가격은 공장용지(평당 30만)과 전답임야(평당3.5만-3만, 구거는 가격없음)가격을 가중평균하여 결정함</v>
          </cell>
          <cell r="K112" t="str">
            <v>토지부분에 대한 담보 설정후 91년 지상권 설정함. 96년 건물건축 후 추가담보설정 이루어지지 않음.  (건물소유자-㈜서울용접봉)</v>
          </cell>
          <cell r="L112" t="str">
            <v>The income value approach is difficult because the lease comparable is not detected in the neighborhood. The building is excluded from the appraisal.  The appraisal was performed based on the sales comparison value with the reference to actual market. Bec</v>
          </cell>
          <cell r="N112" t="str">
            <v>본건 인근의 나지사례가 포착되지 않아 개별공시지가를 기초로 하여 산정함</v>
          </cell>
          <cell r="P112" t="str">
            <v>As the vacant lot comparable near the subject  is not detected, it is determined based on L.P.T.A.</v>
          </cell>
          <cell r="Q112" t="str">
            <v>The building exists but, it is not an appraised target. Accordingly, it is excluded.</v>
          </cell>
          <cell r="R112" t="str">
            <v xml:space="preserve">본건 인근지역의 경매낙찰사례를 기초로하여 토지의 상태를 상호비교 분석하여 결정함 </v>
          </cell>
          <cell r="T112" t="str">
            <v xml:space="preserve">The price is determined based on the award comparable near the subject by comparing between lands in the state. </v>
          </cell>
          <cell r="U112" t="str">
            <v>The building exists but, it is not an appraised target. Accordingly, it is excluded.</v>
          </cell>
        </row>
        <row r="113">
          <cell r="A113">
            <v>110</v>
          </cell>
          <cell r="B113" t="str">
            <v>110-1</v>
          </cell>
          <cell r="C113">
            <v>543000000</v>
          </cell>
          <cell r="D113">
            <v>1.0488</v>
          </cell>
          <cell r="E113">
            <v>1.35</v>
          </cell>
          <cell r="F113">
            <v>0.58499999999999996</v>
          </cell>
          <cell r="G113">
            <v>33</v>
          </cell>
          <cell r="J113" t="str">
            <v>본건이 소재하는 지역은 익산시 삼기면 서두리 마을 주변에 소재하고 있으며, 거래는 활발하지 못한지역임.</v>
          </cell>
          <cell r="K113" t="str">
            <v>IMF 이전에는 약 10만원/평 이상 호가하였으나 현 시세는 4~6만원/평 내외로 판단되며, 본건 공장까지 접근성이 다소 열세하다고 판단됨.</v>
          </cell>
          <cell r="L113" t="str">
            <v>The subject is located around Seodoori village. The dealing in neighborhood is inactive.</v>
          </cell>
          <cell r="M113" t="str">
            <v>It is inspected that the price level before IMF was about ￦100,000/pyong and current price level is ￦40,000-￦60,000/pyong. The accessibility to the factory is poor.</v>
          </cell>
          <cell r="N113" t="str">
            <v>기계기구 및 건물의 관리상태는 전반적으로 노후화 및 수리를 요하는 것으로 판단되며 관리상태가 불량한 편임.</v>
          </cell>
          <cell r="P113" t="str">
            <v>The maintenance condition of the machinery &amp; the subject is superannuated and it needs repairing.</v>
          </cell>
          <cell r="R113" t="str">
            <v>기계기구 및 건물의 관리상태는 전반적으로 불량한 편으로 판단됨.</v>
          </cell>
          <cell r="T113" t="str">
            <v>The maintenance condition of the machinery &amp; the subject is poor.</v>
          </cell>
          <cell r="Y113">
            <v>1249000000</v>
          </cell>
          <cell r="Z113">
            <v>62450000</v>
          </cell>
          <cell r="AA113">
            <v>62450000</v>
          </cell>
        </row>
        <row r="114">
          <cell r="A114">
            <v>111</v>
          </cell>
          <cell r="B114" t="str">
            <v>110-2</v>
          </cell>
        </row>
        <row r="115">
          <cell r="A115">
            <v>112</v>
          </cell>
          <cell r="B115">
            <v>111</v>
          </cell>
          <cell r="C115">
            <v>712000000</v>
          </cell>
          <cell r="D115">
            <v>1.0488</v>
          </cell>
          <cell r="E115">
            <v>0.6</v>
          </cell>
          <cell r="F115">
            <v>0.441</v>
          </cell>
          <cell r="G115">
            <v>9</v>
          </cell>
          <cell r="J115" t="str">
            <v>본건은 함라면 함열리 마을 남동측 근거리의 농경지대에 소재하고있으며, 최근 부동산 거래 침체기등으로 거래빈도는 낮은상태이며, 공장으로 이용가능한 토지의 시세는 약 40,000원/평 ~ 60,000원/평 정도로 탐문조사되었음.</v>
          </cell>
          <cell r="L115" t="str">
            <v>The subject is located at the farming area in the southeast of Hamyeolri village at a short distance in Hamla-myon. Frequency of actual transaction is low because of</v>
          </cell>
          <cell r="M115" t="str">
            <v xml:space="preserve"> the depression of transaction. It is inspected that the price of the land which can be used as factory is about ￦40,000/pyong-￦60,000/pyong.</v>
          </cell>
          <cell r="N115" t="str">
            <v>건물의 관리상태는 상당기간 방치되어 있어 전반적으로 수리를 요함.</v>
          </cell>
          <cell r="O115" t="str">
            <v>기계기구 관리상태는 보통시되나 일부 시설물은 수리를 요함.</v>
          </cell>
          <cell r="P115" t="str">
            <v xml:space="preserve">The building has been left to ruin waste during fairly long period so it requires repairing. </v>
          </cell>
          <cell r="Q115" t="str">
            <v>The maintenance condition of the machinery is O.K but the part of the facilities still needs repairing.</v>
          </cell>
          <cell r="R115" t="str">
            <v>본건이 소재하는 지역은 대부분이 농경지로 형성되어 있으며, 일부 소규모 공장(석재가공 및 기타 관련시설)이 소재하나 가동률은 저조한 편임.</v>
          </cell>
          <cell r="T115" t="str">
            <v xml:space="preserve">The neighborhood consists of farming area and a part of small sized factories. </v>
          </cell>
          <cell r="U115" t="str">
            <v>The rate of the operation is poor.</v>
          </cell>
          <cell r="Y115">
            <v>793000000</v>
          </cell>
          <cell r="Z115">
            <v>39650000</v>
          </cell>
          <cell r="AA115">
            <v>39650000</v>
          </cell>
        </row>
        <row r="116">
          <cell r="A116">
            <v>113</v>
          </cell>
          <cell r="B116">
            <v>118</v>
          </cell>
        </row>
        <row r="117">
          <cell r="A117">
            <v>114</v>
          </cell>
          <cell r="B117" t="str">
            <v>119-1</v>
          </cell>
        </row>
        <row r="118">
          <cell r="A118">
            <v>115</v>
          </cell>
          <cell r="B118" t="str">
            <v>119-2</v>
          </cell>
        </row>
        <row r="119">
          <cell r="A119">
            <v>116</v>
          </cell>
          <cell r="B119">
            <v>121</v>
          </cell>
          <cell r="C119">
            <v>181000000</v>
          </cell>
          <cell r="D119">
            <v>1</v>
          </cell>
          <cell r="E119">
            <v>0.7</v>
          </cell>
          <cell r="F119">
            <v>0.316</v>
          </cell>
          <cell r="G119">
            <v>1</v>
          </cell>
          <cell r="J119" t="str">
            <v>인근의 유동인구 및 제반여건상 본건의 시설규모가 관대하여 수익성이 떨어짐.  건물은 경과연수가 오래되고 관리상태가 미흡하여 토지에 일괄하여 평가함.</v>
          </cell>
          <cell r="L119" t="str">
            <v>It has been appraised that the area of the subject is oversized in consideration of hinterland and population in neighborhood.So the earnings are low.</v>
          </cell>
          <cell r="P119" t="str">
            <v>It has been appraised considering that the profitabihty of the subject is low.</v>
          </cell>
          <cell r="R119" t="str">
            <v>건물은 관리상태 불량등 가치가 전무하여 토지에 일괄함.</v>
          </cell>
          <cell r="T119" t="str">
            <v>It has been appraised considering that the profitabihty of the subject is low.</v>
          </cell>
        </row>
        <row r="120">
          <cell r="A120">
            <v>117</v>
          </cell>
          <cell r="B120">
            <v>125</v>
          </cell>
          <cell r="C120">
            <v>1400000000</v>
          </cell>
          <cell r="D120">
            <v>1.0091000000000001</v>
          </cell>
          <cell r="E120">
            <v>0.9</v>
          </cell>
          <cell r="F120">
            <v>0.80400000000000005</v>
          </cell>
          <cell r="G120">
            <v>2</v>
          </cell>
          <cell r="H120">
            <v>0.2</v>
          </cell>
          <cell r="I120">
            <v>0.1</v>
          </cell>
          <cell r="J120" t="str">
            <v>본건은 건물과 기계기구가 일반적인 공장보다 과투자 되어있는 상태로 기계기구는 가동이 중단된 상태로 정상가동시 수리가 요구되며, 본건은 과투자된 것을 감안하고 타공장과 비교하여 가격결정함.</v>
          </cell>
          <cell r="L120" t="str">
            <v>The subject building and the machinery have been excessively invested the machinery has not been operated. So it has been appraised in consideration of excessive investment, additional cost in case of reoperating, and by comparing other comparable factori</v>
          </cell>
          <cell r="N120" t="str">
            <v>본건 토지, 건물은 다소 적정한 가격이나 기계기구는 수요자의 따라 가격변동이 있을 것으로 판단됨.</v>
          </cell>
          <cell r="P120" t="str">
            <v>The price of land and building are reasonable but there is a big difference regarding the condition of sale.</v>
          </cell>
          <cell r="R120" t="str">
            <v>본건이 소재하는 하남공단은 타공단에 비해 가동률이 높은 편으로 가격수준은 적정한 것으로 판단됨.</v>
          </cell>
          <cell r="T120" t="str">
            <v>Vacancy rate of Hanam industrial complex is lower than others so the price level is reasonable.</v>
          </cell>
          <cell r="Y120">
            <v>1728000000</v>
          </cell>
          <cell r="Z120">
            <v>568630000</v>
          </cell>
          <cell r="AA120">
            <v>220400000</v>
          </cell>
        </row>
        <row r="121">
          <cell r="A121">
            <v>118</v>
          </cell>
          <cell r="B121">
            <v>126</v>
          </cell>
          <cell r="C121">
            <v>621000000</v>
          </cell>
          <cell r="D121">
            <v>1.0098</v>
          </cell>
          <cell r="E121">
            <v>1.2</v>
          </cell>
          <cell r="F121">
            <v>0.32</v>
          </cell>
          <cell r="G121">
            <v>5</v>
          </cell>
          <cell r="J121" t="str">
            <v>본건 단지내 공장은 임대가 법적(분양계약상)으로 불가능하며 농공단지내 공장은 일반적으로 수요가 제한되어 있어 시장성이 약함.</v>
          </cell>
          <cell r="K121" t="str">
            <v>경낙사례를 감안하여 공장용지 평당 약 10만원, 건물 평당 약 45만원으로 결정함.</v>
          </cell>
          <cell r="L121" t="str">
            <v>The factory in the complex of this subjec is legally impossible to lease(under sales contract). The factory in agricultural complex is generally demand-restricted and the marketability is weak.</v>
          </cell>
          <cell r="N121" t="str">
            <v xml:space="preserve">나지 매매사례를 파악할수 없어 개별공시지가를 기준으로 토지적정가격을 검토하였으며 건물은 재조달원가와 </v>
          </cell>
          <cell r="O121" t="str">
            <v>경제적 내용년수를기초한 복성가격에 의거 산출하였으며 기계기구는 현상, 관리상태, 시장성 등을 종합참작하여 결정하였음.</v>
          </cell>
          <cell r="P121" t="str">
            <v xml:space="preserve">As vacant lot sales comparable can not be found out, the optimal value of land is reviewed by the standard of government announced land price. </v>
          </cell>
          <cell r="Q121" t="str">
            <v>The building is appraised by the sales comparison value based on re-supply cost and economic life. The machine and equipment is appraised in a general consideration of shape, maintenance, marketability, etc.</v>
          </cell>
          <cell r="R121" t="str">
            <v>본건과 주변지역의 공장들은 대부분이 경매로 인한 낙찰로 거래가 이뤄지는 바 낙찰가를 기준으로 가격을</v>
          </cell>
          <cell r="S121" t="str">
            <v>결정하였으며 기계기구는 현상, 관리상태, 시장수요성 등을 감안하여 평가하였음.</v>
          </cell>
          <cell r="T121" t="str">
            <v>Most of this subject and neighboring area's factories are sold by court auction so, they are appraised by award value.</v>
          </cell>
          <cell r="U121" t="str">
            <v>The equipment and machine is appraised by considering shape, maintenance, market demand, etc.</v>
          </cell>
          <cell r="Y121">
            <v>1575000000</v>
          </cell>
          <cell r="Z121">
            <v>1083600000</v>
          </cell>
          <cell r="AA121">
            <v>315000000</v>
          </cell>
        </row>
        <row r="122">
          <cell r="A122">
            <v>119</v>
          </cell>
          <cell r="B122">
            <v>129</v>
          </cell>
        </row>
        <row r="123">
          <cell r="A123">
            <v>120</v>
          </cell>
          <cell r="B123" t="str">
            <v>130-1</v>
          </cell>
          <cell r="C123">
            <v>800000000</v>
          </cell>
          <cell r="F123">
            <v>0.8</v>
          </cell>
          <cell r="G123">
            <v>8</v>
          </cell>
          <cell r="J123" t="str">
            <v xml:space="preserve">  건물 전용 면적에 의해 평가함</v>
          </cell>
          <cell r="K123" t="str">
            <v xml:space="preserve">The valuation is carried out by appraising the exclusive building area including each co-owned site.  T </v>
          </cell>
          <cell r="R123" t="str">
            <v>료얄층은  25평형아파트 1세대 기준 32,000,000원, 비료얄층은 27000000원에 경매 거래되고 있음</v>
          </cell>
        </row>
        <row r="124">
          <cell r="A124">
            <v>121</v>
          </cell>
          <cell r="B124" t="str">
            <v>130-2</v>
          </cell>
          <cell r="C124">
            <v>480000000</v>
          </cell>
          <cell r="D124">
            <v>1.01</v>
          </cell>
          <cell r="E124">
            <v>1</v>
          </cell>
          <cell r="F124">
            <v>0.5</v>
          </cell>
          <cell r="G124">
            <v>1</v>
          </cell>
          <cell r="H124">
            <v>0.5</v>
          </cell>
          <cell r="I124">
            <v>0.3</v>
          </cell>
          <cell r="J124" t="str">
            <v>1)본건은 상가로서 복성가격으로의 산정은 곤란하여 수익가격을 참고로하고 실제 시장상황인 매매사례를 기초로하여 가격결정 하였음. 2) 본건 상가는 배후지의 부족으로 상권의 형성정도가 낮으며 환가성이 낮은 것으로 사료됨.</v>
          </cell>
          <cell r="K124" t="str">
            <v/>
          </cell>
          <cell r="R124" t="str">
            <v>본건은 아파트상가로서 건물만의 가격이나 토지와 건물을 일체로 본 비준가격이라 할 수 있으며,</v>
          </cell>
          <cell r="S124" t="str">
            <v xml:space="preserve"> 환가성은 다소 낮은것으로 사료됨.</v>
          </cell>
        </row>
        <row r="125">
          <cell r="A125">
            <v>122</v>
          </cell>
          <cell r="B125" t="str">
            <v>130-3</v>
          </cell>
          <cell r="C125">
            <v>531000000</v>
          </cell>
          <cell r="D125">
            <v>1.05</v>
          </cell>
          <cell r="E125">
            <v>1.05</v>
          </cell>
          <cell r="F125">
            <v>0.51200000000000001</v>
          </cell>
          <cell r="G125">
            <v>3</v>
          </cell>
          <cell r="J125" t="str">
            <v xml:space="preserve">본건에 대한 수요가 constructor로 제한되어있고 안동시의 아파트에대한 수요가 감소하고 있음.  경락사례를 통해 도출한 Sales Comparison Value의 가격을 중시하여 가격 결정하였으며, Expected Auction Award Price의 </v>
          </cell>
          <cell r="K125" t="str">
            <v>경우 일반주거지역 임야 토지에 대한 사례가 없는 특수성을 감안함.  본건 대지 면적 중 5644sqm는 사용 불가능한 토지로 가치 산정치에서 제외함.</v>
          </cell>
          <cell r="L125" t="str">
            <v xml:space="preserve">The demand for the subject  is restricted as constructor. The demand for apartment in the City of Ahndong is declining. </v>
          </cell>
          <cell r="M125" t="str">
            <v xml:space="preserve"> The value is determined by focusing on sales comparison value acquired from award comparable. In case of expected auction award price, it is appraised by  considering that the leased land comparable doesn't exist in general residential area.</v>
          </cell>
          <cell r="R125" t="str">
            <v/>
          </cell>
          <cell r="S125" t="str">
            <v/>
          </cell>
        </row>
        <row r="126">
          <cell r="A126">
            <v>123</v>
          </cell>
          <cell r="B126" t="str">
            <v>130-4</v>
          </cell>
        </row>
        <row r="127">
          <cell r="A127">
            <v>124</v>
          </cell>
          <cell r="B127">
            <v>131</v>
          </cell>
        </row>
        <row r="128">
          <cell r="A128">
            <v>125</v>
          </cell>
          <cell r="B128">
            <v>132</v>
          </cell>
          <cell r="C128">
            <v>488000000</v>
          </cell>
          <cell r="D128">
            <v>1.0091000000000001</v>
          </cell>
          <cell r="E128">
            <v>0.8</v>
          </cell>
          <cell r="F128">
            <v>0.54800000000000004</v>
          </cell>
          <cell r="G128">
            <v>22</v>
          </cell>
          <cell r="H128">
            <v>0.15</v>
          </cell>
          <cell r="I128">
            <v>0.05</v>
          </cell>
          <cell r="J128" t="str">
            <v>본건 토지가격은 분양가와 현재가격이 동일하다고하나 타공단과 비교시 고가로 판단되며 제반여건등을 고려하여 가격결정함.</v>
          </cell>
          <cell r="L128" t="str">
            <v xml:space="preserve">Other corporations within the industrial complex and the condition of location are not good. It is inspected that subdivision price and recent price are same </v>
          </cell>
          <cell r="M128" t="str">
            <v>but the price of the subject is higher than the price of other industrial complex.It has been appraised considering various factors.</v>
          </cell>
          <cell r="N128" t="str">
            <v>공단으로서의 입지조건등이 미흡하나 입주자들은 기존가격을 고수하고 있으며 적정가격은 일반적인 가격보다 저가로 판단됨.</v>
          </cell>
          <cell r="P128" t="str">
            <v xml:space="preserve">The condition of location as industrial complex is not good. </v>
          </cell>
          <cell r="Q128" t="str">
            <v>It is inspected that asking price is high but reasonable price is low.</v>
          </cell>
          <cell r="R128" t="str">
            <v xml:space="preserve">본건가격은 경매사례보정 및 시세수준을 고려하여 결정함. </v>
          </cell>
          <cell r="S128" t="str">
            <v>사례는 본건보다 광평수로 광평수 보정함.</v>
          </cell>
          <cell r="T128" t="str">
            <v>The price of the subject is appraised by adjusting the price of comparable.</v>
          </cell>
          <cell r="V128" t="str">
            <v>당해 지역의 임대사례가 없는 관계로 본건의 임대수준을 통해서 수익가격 도출함</v>
          </cell>
          <cell r="Y128">
            <v>368000000</v>
          </cell>
          <cell r="Z128">
            <v>116288000</v>
          </cell>
          <cell r="AA128">
            <v>92000000</v>
          </cell>
        </row>
        <row r="129">
          <cell r="A129">
            <v>126</v>
          </cell>
          <cell r="B129">
            <v>134</v>
          </cell>
          <cell r="C129">
            <v>800000000</v>
          </cell>
          <cell r="D129">
            <v>1.0152000000000001</v>
          </cell>
          <cell r="E129">
            <v>1</v>
          </cell>
          <cell r="F129">
            <v>0.72599999999999998</v>
          </cell>
          <cell r="G129">
            <v>1</v>
          </cell>
          <cell r="H129">
            <v>0.2</v>
          </cell>
          <cell r="I129">
            <v>0.1</v>
          </cell>
          <cell r="J129" t="str">
            <v>본건은 인근 사무실의 표준적 이용면적 대비 과대면적으로 수요성에서 열세하며 9개 업체가 임차중인 바, 명도상 열세하나</v>
          </cell>
          <cell r="K129" t="str">
            <v>최근 임대 사무실의 품귀현상으로 향후 수익성은 우세할 것으로 사료됨.</v>
          </cell>
          <cell r="L129" t="str">
            <v xml:space="preserve">The subject is inferior in demand because the area is excessive compared to the standard use area of neighboring office. Nine offices are leased. </v>
          </cell>
          <cell r="M129" t="str">
            <v>The recent scarcity of lease office shall make a future profitability superior.</v>
          </cell>
          <cell r="N129" t="str">
            <v>본건 건물은 신축후 15년 경과된 물건으로 관리, 이용상태 양호하여</v>
          </cell>
          <cell r="O129" t="str">
            <v>하자보수는 필요치 않을 것으로 사료되며 도심과의 거리 및 생활편익시설 등의 접근성은 양호시됨.</v>
          </cell>
          <cell r="P129" t="str">
            <v>It has inferior eviction. 15 years has passed after it was built. The maintenance is good.</v>
          </cell>
          <cell r="Q129" t="str">
            <v>The repairs is thought not necessary, and the distance to downtown and the accessibility to life convenience facilities, etc are good.</v>
          </cell>
          <cell r="R129" t="str">
            <v>본건은 인근 사무실의 표준적 이용면적 대비 과대면적으로</v>
          </cell>
          <cell r="S129" t="str">
            <v>수요성에서 열세함.</v>
          </cell>
          <cell r="T129" t="str">
            <v>The subject has excessive area compared with standard use area of neighboring office.</v>
          </cell>
          <cell r="U129" t="str">
            <v>It has inferior demand.</v>
          </cell>
        </row>
        <row r="130">
          <cell r="A130">
            <v>127</v>
          </cell>
          <cell r="B130">
            <v>138</v>
          </cell>
          <cell r="C130">
            <v>2000000000</v>
          </cell>
          <cell r="D130">
            <v>1.02</v>
          </cell>
          <cell r="E130">
            <v>0.8</v>
          </cell>
          <cell r="F130">
            <v>0.69699999999999995</v>
          </cell>
          <cell r="G130">
            <v>91</v>
          </cell>
          <cell r="J130" t="str">
            <v>본건 기계기구는 전부 소재불명으로 평가제외하였음.</v>
          </cell>
          <cell r="K130" t="str">
            <v>현재 대구지역의 경우 공장에 대한 수요가 높고, 공실률도 거의 없는 상태임.  대구지역 공장의 최근 6개월 평균 경락낙찰가율은 70% 수준이나 비산 섬유공단의 경우만 보면 83% 이상을 상회하고 있음.</v>
          </cell>
          <cell r="L130" t="str">
            <v>Machinery have not known all, so excluded in appraisal.</v>
          </cell>
          <cell r="M130" t="str">
            <v>In case of Taegu area, the demand for factory is high, and vacancy rate is little. Avg. aution award rate : Taegu-70%, especially Bisan Industrial Park- over 83%</v>
          </cell>
          <cell r="N130" t="str">
            <v xml:space="preserve">토지는 나지사례가 없어 개별공시지가를 기준으로 평가하였으며 건물은 </v>
          </cell>
          <cell r="O130" t="str">
            <v>복성식 평가법으로 평가하되, 유지, 관리상태를 감안하여 평가하였음.</v>
          </cell>
          <cell r="P130" t="str">
            <v>The land has been valued on the basis of LPTA due to no vacant land comp.</v>
          </cell>
          <cell r="R130" t="str">
            <v>경매 낙찰 사례를 기준으로 가격을 결정하였음.</v>
          </cell>
        </row>
        <row r="131">
          <cell r="A131">
            <v>128</v>
          </cell>
          <cell r="B131">
            <v>140</v>
          </cell>
        </row>
        <row r="132">
          <cell r="A132">
            <v>129</v>
          </cell>
          <cell r="B132" t="str">
            <v>142-1</v>
          </cell>
          <cell r="C132">
            <v>7870000000</v>
          </cell>
          <cell r="D132">
            <v>1.0048999999999999</v>
          </cell>
          <cell r="E132">
            <v>1</v>
          </cell>
          <cell r="F132">
            <v>0.69499999999999995</v>
          </cell>
          <cell r="G132">
            <v>12</v>
          </cell>
          <cell r="H132">
            <v>0.4</v>
          </cell>
          <cell r="I132">
            <v>0.2</v>
          </cell>
          <cell r="J132" t="str">
            <v>시중시세를 가장 잘 반영하는 비준가격을 중심으로 가격결정 하였음.</v>
          </cell>
          <cell r="K132" t="str">
            <v>(유사한 임대사례 포착치 못함.)</v>
          </cell>
          <cell r="L132" t="str">
            <v>The price is determined focusing on the sales comparison price which reflects market price very well.</v>
          </cell>
          <cell r="M132" t="str">
            <v>(Similar lease comparable can not be detected.)</v>
          </cell>
          <cell r="N132" t="str">
            <v>본건이 유동인구 및 상권의 성숙도에서 사례보다 약간 우세함.</v>
          </cell>
          <cell r="P132" t="str">
            <v>The subject is a little superior to comparable in flowing population and maturity of market.</v>
          </cell>
          <cell r="R132" t="str">
            <v>본건이 사례보다 주위환경, 상권의 정도 등에서 약간 우세함.</v>
          </cell>
          <cell r="T132" t="str">
            <v>The subject is a little superior to comparable in surroundings, maturity of market, etc.</v>
          </cell>
        </row>
        <row r="133">
          <cell r="A133">
            <v>130</v>
          </cell>
          <cell r="B133" t="str">
            <v>142-2</v>
          </cell>
        </row>
        <row r="134">
          <cell r="A134">
            <v>131</v>
          </cell>
          <cell r="B134" t="str">
            <v>142-3</v>
          </cell>
        </row>
        <row r="135">
          <cell r="A135">
            <v>132</v>
          </cell>
          <cell r="B135" t="str">
            <v>A-1</v>
          </cell>
          <cell r="C135">
            <v>5655015000</v>
          </cell>
          <cell r="D135">
            <v>1.0036</v>
          </cell>
          <cell r="E135">
            <v>1</v>
          </cell>
          <cell r="F135">
            <v>0.46100000000000002</v>
          </cell>
          <cell r="G135">
            <v>10</v>
          </cell>
          <cell r="J135" t="str">
            <v>본건 인근의 일반매매사례는 거의 없으나,  본건과 비교가능성이 큰 경낙사례가 다수 분포한 바, 이를 고려하여 위치, 면적 등의 요인을 비교분석한 후 가격결정하였음.</v>
          </cell>
          <cell r="K135" t="str">
            <v>Hardly can find transaction cases but lots of auction cases. Based on the auction case as well as area and location, made reconciled value.</v>
          </cell>
          <cell r="R135" t="str">
            <v xml:space="preserve">경낙사례를 고려하여 가격결정하였으며, 지상의 건설 중단된 건물로 인해 용도의 제한을 받는 등, </v>
          </cell>
          <cell r="S135" t="str">
            <v>거래시 제약요인으로 작용할 것으로 예상되는 바,  감가하여 평가하였음.</v>
          </cell>
          <cell r="T135" t="str">
            <v>Value based on auction case, limitation of use due to interruption of construction</v>
          </cell>
          <cell r="U135" t="str">
            <v>which will impact on contract condition; depreciation factor</v>
          </cell>
        </row>
        <row r="136">
          <cell r="A136">
            <v>133</v>
          </cell>
          <cell r="B136">
            <v>148</v>
          </cell>
        </row>
        <row r="137">
          <cell r="A137">
            <v>134</v>
          </cell>
          <cell r="B137">
            <v>150</v>
          </cell>
          <cell r="C137">
            <v>1000000000</v>
          </cell>
          <cell r="D137">
            <v>1</v>
          </cell>
          <cell r="E137">
            <v>1</v>
          </cell>
          <cell r="F137">
            <v>0.55300000000000005</v>
          </cell>
          <cell r="H137">
            <v>0.1</v>
          </cell>
          <cell r="I137">
            <v>0.05</v>
          </cell>
          <cell r="J137" t="str">
            <v>거래관행에 따라 토지에 대한 소유권 대지권과 건물을 일괄하여 평가하였으며 본건의 적정거래가능 가격은 공유면적 포함 9,400,000원/평 전유면적 기준 19,000,000/평임.</v>
          </cell>
          <cell r="L137" t="str">
            <v>According to the transaction custom, both the ownership of land and building were evaluated. The optimal transaction value is as follows:  9,400,000 won/pyung with jointly owned area included, 19,000,000won/pyung of exclusively possessed area.</v>
          </cell>
          <cell r="R137" t="str">
            <v>본건 토지는 공유토지로서 건물의 가격에 포함하여 평가하였음.</v>
          </cell>
          <cell r="T137" t="str">
            <v>This subject land is jointly owned and its value was included and evaluated in the value of building.</v>
          </cell>
        </row>
        <row r="138">
          <cell r="A138">
            <v>135</v>
          </cell>
          <cell r="B138">
            <v>152</v>
          </cell>
        </row>
        <row r="139">
          <cell r="A139">
            <v>136</v>
          </cell>
          <cell r="B139">
            <v>153</v>
          </cell>
        </row>
        <row r="140">
          <cell r="A140">
            <v>137</v>
          </cell>
          <cell r="B140">
            <v>158</v>
          </cell>
          <cell r="C140">
            <v>3683000000</v>
          </cell>
          <cell r="D140">
            <v>1.0327999999999999</v>
          </cell>
          <cell r="E140">
            <v>0.9</v>
          </cell>
          <cell r="F140">
            <v>0.66</v>
          </cell>
          <cell r="G140">
            <v>6</v>
          </cell>
          <cell r="J140" t="str">
            <v>본건가격은 인근의 경매낙찰사례와 부동산 세평가격을 기초로하였으며, 토지의 경우 4000평으로 비교적 광평수이지만 도로접면길이가 길고 건물상태가 오래되어 분할매각 가능성이 높은점을 고려하여 결정함</v>
          </cell>
          <cell r="K140" t="str">
            <v>본건가격은 건물면적이 상대적으로 작고, 건축된지 오래되어 건물가격 비중이 작아 토지건물일괄로 토지평당 90만원선에서 결정함</v>
          </cell>
          <cell r="N140" t="str">
            <v xml:space="preserve">성서공단지역의 경우 토지 500평은 110-120만원선, </v>
          </cell>
          <cell r="O140" t="str">
            <v>광평수는 100만원선으로 90-100만원선으로 가격 형성됨</v>
          </cell>
          <cell r="R140" t="str">
            <v>본건가격은 경매사례 및 시세수준을 고려하여 결정함</v>
          </cell>
          <cell r="S140" t="str">
            <v>기계기구는 수요성 및 환가성을 고려하여 채정함</v>
          </cell>
          <cell r="Y140">
            <v>357000000</v>
          </cell>
          <cell r="Z140">
            <v>39207000</v>
          </cell>
          <cell r="AA140">
            <v>35700000</v>
          </cell>
        </row>
        <row r="141">
          <cell r="A141">
            <v>138</v>
          </cell>
          <cell r="B141">
            <v>161</v>
          </cell>
          <cell r="C141">
            <v>3100000000</v>
          </cell>
          <cell r="D141">
            <v>1.0027999999999999</v>
          </cell>
          <cell r="E141">
            <v>0</v>
          </cell>
          <cell r="F141">
            <v>0.12</v>
          </cell>
          <cell r="G141">
            <v>2</v>
          </cell>
          <cell r="H141">
            <v>0.35</v>
          </cell>
          <cell r="I141">
            <v>0.2</v>
          </cell>
          <cell r="J141" t="str">
            <v>인근의 근린상가 경낙 및 임료수준을 고려하였으며, 본건은 가격시점 현재 제반운영 상태 및 수익성, 환가성에서 전체적으로 매우 불량시되는바 이를 감안하여 평가하였음.</v>
          </cell>
          <cell r="R141" t="str">
            <v>사례가 모두 경낙사례이나, 일반시세와 크게 차이가 없어 경매에 의한 보정은 하지 않았음.</v>
          </cell>
          <cell r="T141" t="str">
            <v>The comparable is superior to the subject in profitability &amp; the possibility of transcaction.</v>
          </cell>
          <cell r="V141" t="str">
            <v>본건 인근 근린상가의 1층 임료수준으로서 제반요인 유사하나, 수익성에 있어 본건이 매우 열세함.</v>
          </cell>
        </row>
        <row r="142">
          <cell r="A142">
            <v>139</v>
          </cell>
          <cell r="B142">
            <v>163</v>
          </cell>
          <cell r="C142">
            <v>1400000000</v>
          </cell>
          <cell r="D142">
            <v>1.05</v>
          </cell>
          <cell r="E142">
            <v>1</v>
          </cell>
          <cell r="F142">
            <v>0.64200000000000002</v>
          </cell>
          <cell r="G142">
            <v>23</v>
          </cell>
          <cell r="H142">
            <v>0.1</v>
          </cell>
          <cell r="I142">
            <v>0.05</v>
          </cell>
          <cell r="J142" t="str">
            <v>본건의 토지, 건물, 기계기구가 수요성 및 환가성이 다소 높은 것으로 사료되어 Sales Comparison Value의 가격을 중시하여 가격도출 하였으며, 건물의 보수비는 건물의 관리상태 고려하여 개략적으로 100,000,000으로 결정함.</v>
          </cell>
          <cell r="K142" t="str">
            <v>The subject land, building and machinery are estimated that demand degree and conversion is high, so the price has been concluded much on the basis of Sales Comparison Value. The repair expense of building has been decided about 100,000,000 in considerati</v>
          </cell>
          <cell r="N142" t="str">
            <v>주위에 나지사례가 찾을 수 없어 개별지가를 활용하였음</v>
          </cell>
          <cell r="O142" t="str">
            <v>건물은 현상 대체로 양호하며, 기계기구의 경우 현상 및 관리상태 고려하여 13%적용함.</v>
          </cell>
          <cell r="P142" t="str">
            <v>There is no vacant comparable near, so has been used by L.P.T.A.</v>
          </cell>
          <cell r="Q142" t="str">
            <v>The present condition of building is quite good. Machinery has been applied 13% in consideration of present &amp; management condition.</v>
          </cell>
          <cell r="R142" t="str">
            <v/>
          </cell>
          <cell r="S142" t="str">
            <v/>
          </cell>
          <cell r="Y142">
            <v>2160688000</v>
          </cell>
          <cell r="Z142">
            <v>162484686</v>
          </cell>
          <cell r="AA142">
            <v>162484686</v>
          </cell>
        </row>
        <row r="143">
          <cell r="A143">
            <v>140</v>
          </cell>
          <cell r="B143">
            <v>164</v>
          </cell>
          <cell r="C143">
            <v>1800000000</v>
          </cell>
          <cell r="D143">
            <v>1.0042</v>
          </cell>
          <cell r="E143">
            <v>0.96</v>
          </cell>
          <cell r="F143">
            <v>0.45100000000000001</v>
          </cell>
          <cell r="G143">
            <v>4</v>
          </cell>
          <cell r="J143" t="str">
            <v>본건은 복성가격 및 매매사례비교법을 종합참작하되 실제 시장에서 거래가능한 가액을 기준으로 가격결정 하였음.</v>
          </cell>
          <cell r="L143" t="str">
            <v>The subject was assessed by salable amount in the actual market in the comprehensive consideration of cost approach and sales comparison approach.</v>
          </cell>
          <cell r="N143" t="str">
            <v>토지는 나지사례가 없어 개별공시지가를 기준으로 평가하였으며, 건물 및 기계는 복성식평가법으로 평가하되,</v>
          </cell>
          <cell r="O143" t="str">
            <v xml:space="preserve"> 유지, 관리상태, 시장성 등을 감안하여 평가하였음.</v>
          </cell>
          <cell r="P143" t="str">
            <v>The land didn't have vacant lot comparable so, it was assessed by L.P.T.A. The building and machine were appraised by cost approach.</v>
          </cell>
          <cell r="Q143" t="str">
            <v xml:space="preserve"> The appraisal was performed in consideration of maintenance, market, etc.</v>
          </cell>
          <cell r="R143" t="str">
            <v>본건과 주변지역의 공장들은 일반적인 매매는 거의 없으며 경매로 인한 낙찰로 거래가 이뤄지는 바 낙찰가를 기준으로</v>
          </cell>
          <cell r="S143" t="str">
            <v>가격결정 하였으며 건물과 기계는 복성식평가법으로 평가하되, 기계기구는 현상, 관리상태, 시장수요성 등을 종합참작하여 결정하였음.</v>
          </cell>
          <cell r="T143" t="str">
            <v xml:space="preserve">The subject and neighboring factory don't have sales comparable. As the sales is made by  the auction, </v>
          </cell>
          <cell r="U143" t="str">
            <v>The price was determined by the award price. The building and machine are appraised by cost approach. The machine and equipment are decided in the comprehensive consideration of status, maintenance, market demand.</v>
          </cell>
          <cell r="Y143">
            <v>1198440000</v>
          </cell>
          <cell r="Z143">
            <v>116775000</v>
          </cell>
          <cell r="AA143">
            <v>136560800</v>
          </cell>
        </row>
        <row r="144">
          <cell r="A144">
            <v>141</v>
          </cell>
          <cell r="B144">
            <v>166</v>
          </cell>
        </row>
        <row r="145">
          <cell r="A145">
            <v>142</v>
          </cell>
          <cell r="B145">
            <v>167</v>
          </cell>
          <cell r="C145">
            <v>974500000</v>
          </cell>
          <cell r="D145">
            <v>1.0189999999999999</v>
          </cell>
          <cell r="E145">
            <v>0.9</v>
          </cell>
          <cell r="F145">
            <v>0.59199999999999997</v>
          </cell>
          <cell r="G145">
            <v>6</v>
          </cell>
          <cell r="H145">
            <v>0.2</v>
          </cell>
          <cell r="I145">
            <v>0.15</v>
          </cell>
          <cell r="J145" t="str">
            <v>본건은 전체적으로는 대부분 주차장 부지로 이용중이며, 주변이 미성숙지로 환가성은 낮은것으로 사료되는바 이를 감안하여 평가하였음.</v>
          </cell>
          <cell r="L145" t="str">
            <v xml:space="preserve">The subject is mostly used for parking lot. </v>
          </cell>
          <cell r="M145" t="str">
            <v>It has been appraised considering that neighborhood is immature area.</v>
          </cell>
          <cell r="N145" t="str">
            <v>비교가능한 나지 거래 사례는 없으나 인근지의 거래가능한 지가수준은 공시지가 수준인것으로 조사됨.</v>
          </cell>
          <cell r="P145" t="str">
            <v>There is no recent comparable. It is inspected that reasonable price</v>
          </cell>
          <cell r="Q145" t="str">
            <v>level is the level of government announced price.</v>
          </cell>
          <cell r="R145" t="str">
            <v>주변 성숙도에 따른 경락율의 편차가 매우 심한 지역으로 본건은 '사례지1'과 유사할 것으로 사료됨.</v>
          </cell>
          <cell r="T145" t="str">
            <v>Rate of auction will be changed very much regarding the maturity in neighborhood.</v>
          </cell>
          <cell r="U145" t="str">
            <v>It is inspected that comp. 1 is similar to the subject.</v>
          </cell>
        </row>
        <row r="146">
          <cell r="A146">
            <v>143</v>
          </cell>
          <cell r="B146">
            <v>2</v>
          </cell>
          <cell r="C146">
            <v>864000000</v>
          </cell>
          <cell r="D146">
            <v>1.0135000000000001</v>
          </cell>
          <cell r="E146">
            <v>1</v>
          </cell>
          <cell r="F146">
            <v>0.628</v>
          </cell>
          <cell r="G146">
            <v>9</v>
          </cell>
          <cell r="J146" t="str">
            <v>본건은 97년 신축된 아파트로서 30, 21평형이 소재함. 분양가는 80,000,000-90,000,000수준이었으나 대부분 미분양 되었음.현재 시세는 30평형 5000-5500만원 수준 형성됨. 분양 평당 170만원 수준임</v>
          </cell>
          <cell r="R146" t="str">
            <v xml:space="preserve">대부분 미분양 아파트로서 분양가는 80,000,000-90,000,000수준이며 현재 시세는 50,000,000-60,000,000에 형성되어 있음. </v>
          </cell>
          <cell r="T146" t="str">
            <v xml:space="preserve">Most of them are not being sold.  The subdivision price is about ￦80,000,000-￦90,000,000 </v>
          </cell>
          <cell r="U146" t="str">
            <v>&amp; the dealing price is ￦50,000,000-￦60,000,000.</v>
          </cell>
        </row>
        <row r="147">
          <cell r="A147">
            <v>144</v>
          </cell>
          <cell r="B147">
            <v>3</v>
          </cell>
        </row>
        <row r="148">
          <cell r="A148">
            <v>145</v>
          </cell>
          <cell r="B148">
            <v>4</v>
          </cell>
        </row>
        <row r="149">
          <cell r="A149">
            <v>146</v>
          </cell>
          <cell r="B149">
            <v>6</v>
          </cell>
        </row>
        <row r="150">
          <cell r="A150">
            <v>147</v>
          </cell>
          <cell r="B150">
            <v>8</v>
          </cell>
          <cell r="C150">
            <v>1184000000</v>
          </cell>
          <cell r="F150">
            <v>0.33600000000000002</v>
          </cell>
          <cell r="G150">
            <v>8</v>
          </cell>
          <cell r="J150" t="str">
            <v>본건 토지는 인근 유사토지의 현실성 있는 시세를 참작하고 건물의 경우 구조, 규모 및 현상 등을 고려하였으며 기계기구의 경우 본건 공장의</v>
          </cell>
          <cell r="K150" t="str">
            <v>가동중단된 상태인 점등을 감안하여 평가하였으며 주변은 공장의 극히 일부를 사용하는 소규모 임대사례만이 포착되는 바, 본건에 적용키 어려운 점을 감안 수익가격을 도출하지 않았음.</v>
          </cell>
          <cell r="L150" t="str">
            <v>The subject land has the realistic market value of near similar land considered. The building has the structure, size, shape, etc. are considered. In case of machine and equipment,</v>
          </cell>
          <cell r="M150" t="str">
            <v>it is evaluated by considering the operation stopped status, etc. The neighborhood is small scaled lease using the minimum part of factory. So, the income value is not decided in consideration of the difficult application to this subject.</v>
          </cell>
          <cell r="N150" t="str">
            <v>본건 건물은 현상 등을 고려시 하자보수비 발생사유 없을 것으로</v>
          </cell>
          <cell r="O150" t="str">
            <v>판단되며 기계기구의 경우 가동중단된 상태로서 그 정도를 감안하여 평가하였음.</v>
          </cell>
          <cell r="P150" t="str">
            <v>The subject building is judged that any cost for repairs shall not be incurred when considering the shapep of the subject building, etc.</v>
          </cell>
          <cell r="Q150" t="str">
            <v>In case of machine and equipment, it is the operation stopped status and appraised by considering that degree.</v>
          </cell>
          <cell r="R150" t="str">
            <v>거래사례는 가로조건 등 개별요인에 있어 열세하고 건물구조</v>
          </cell>
          <cell r="S150" t="str">
            <v>및 현상에 다소 열세한 바, 이에 대한 요인 보정하였고, 기계기구는 가동중단된 상태인바 이를 고려 가격결정하였음.</v>
          </cell>
          <cell r="T150" t="str">
            <v>The sales comparable is inferior in individual factor such as road condition, etc.</v>
          </cell>
          <cell r="U150" t="str">
            <v>It has a little bit of inferiority in the structure of building and shape. The factor for these is considered and adjusted. And the machine and equipment is the operation stopped status, which is considered into the decision of value.</v>
          </cell>
          <cell r="Y150">
            <v>715050000</v>
          </cell>
          <cell r="Z150">
            <v>109974690</v>
          </cell>
          <cell r="AA150">
            <v>71500000</v>
          </cell>
        </row>
        <row r="151">
          <cell r="A151">
            <v>148</v>
          </cell>
          <cell r="B151">
            <v>9</v>
          </cell>
        </row>
        <row r="152">
          <cell r="A152">
            <v>149</v>
          </cell>
          <cell r="B152">
            <v>12</v>
          </cell>
          <cell r="C152">
            <v>1617089955</v>
          </cell>
          <cell r="D152">
            <v>1.03</v>
          </cell>
          <cell r="E152">
            <v>0.9</v>
          </cell>
          <cell r="F152">
            <v>0.501</v>
          </cell>
          <cell r="J152" t="str">
            <v>본건 토지상에 공사중지되어 방치되고 있는 철골조 건물이 소재하여 법정지상권의 성립여지가 있는바 발생지료를 현가하여 가격 결정함.</v>
          </cell>
          <cell r="K152" t="str">
            <v/>
          </cell>
          <cell r="L152" t="str">
            <v>The steel framed structure has been left aside due to the stop of construction on the subject ground so, the legal leasehold can be established.</v>
          </cell>
          <cell r="M152" t="str">
            <v>The appraisal was performed focusing on discount value of ground lease pee</v>
          </cell>
          <cell r="N152" t="str">
            <v>본건의 인근지역에 나지만의 거래사례가 없으므로</v>
          </cell>
          <cell r="O152" t="str">
            <v>개별공시지가를 적용하였음.</v>
          </cell>
          <cell r="P152" t="str">
            <v>Only vacant lot sales comparable doesn't exist in the neighboring area.</v>
          </cell>
          <cell r="Q152" t="str">
            <v>L.P.T.A was applied.</v>
          </cell>
          <cell r="R152" t="str">
            <v>사례1, 사례2는 모두 인근지역에 위치하여 본건과 비교가능성이</v>
          </cell>
          <cell r="S152" t="str">
            <v>높은바 두 사례를 고려하여 평균가격으로 산정하였음.</v>
          </cell>
          <cell r="T152" t="str">
            <v>The comparables 1 and 2 are all located on the neiboring area, so the comparability with the subject</v>
          </cell>
          <cell r="U152" t="str">
            <v>is high. The average value is determinated in consideration of two comparables.</v>
          </cell>
        </row>
        <row r="153">
          <cell r="A153">
            <v>150</v>
          </cell>
          <cell r="B153">
            <v>14</v>
          </cell>
          <cell r="C153">
            <v>297000000</v>
          </cell>
          <cell r="D153">
            <v>1</v>
          </cell>
          <cell r="E153">
            <v>0.3</v>
          </cell>
          <cell r="F153">
            <v>0.373</v>
          </cell>
          <cell r="G153">
            <v>7</v>
          </cell>
          <cell r="J153" t="str">
            <v xml:space="preserve">충북 충주시 수안보 온천내 물건으로 수안보 온천지역 경제의 침체로 인해 거의 수요가 없는 상태로 대부분 경매를 통해 낙찰되는 상황. 대로로부터 후면부에 위치한 개발 유보지이나 </v>
          </cell>
          <cell r="K153" t="str">
            <v>개발여건이 성숙되지 않아 근시일내에 개발될 가능성이 거의 없음. 인근 낙찰사례를 기준으로 비준하여 평가. 건물상태는 노후하여 토지,건물 일괄 평가하였음.</v>
          </cell>
          <cell r="R153" t="str">
            <v>인근의 낙찰사례를 보정하여 평가</v>
          </cell>
        </row>
        <row r="154">
          <cell r="A154">
            <v>151</v>
          </cell>
          <cell r="B154">
            <v>17</v>
          </cell>
          <cell r="C154">
            <v>470000000</v>
          </cell>
          <cell r="D154">
            <v>1.0139</v>
          </cell>
          <cell r="E154">
            <v>0.9</v>
          </cell>
          <cell r="F154">
            <v>0.52800000000000002</v>
          </cell>
          <cell r="G154">
            <v>1</v>
          </cell>
          <cell r="J154" t="str">
            <v>본건 토지중 북서측 일부 약 200㎡는 타인 점유 사용중이며, 이를 감안하여 평가하였음. 본건 인근 공장지대는 평당 10만원 수준으로 지가형성되어있으며, 인근의 옥천특별농공단지는 평당 15만원 수준으로 지가형성되어있음. 전반적으로 가격상승 없으며, 가동율이 70-80% 수준임. 향후 수요가 증대될 것으로 예상됨. 본건중 임야는 평당1000원~2000원 수준으로 전체면적을 기준으로 한 평균가격으로산정하였음.</v>
          </cell>
          <cell r="K154" t="str">
            <v>본건 기계기구는 소유자의 거부로 확인이 불가능한 상태이며, 감정서상 내용년수,재도달원가 없는 기계기구는 감정가를 기준으로 5%적용하였음.</v>
          </cell>
          <cell r="L154" t="str">
            <v>This valuation has considered that the part of about 200㎡ northwest of the subject is occupied by the others. There is the price level in neighborhood which is \100,000/pyong in factory site and 150,000/pyong in okchon special agricultural &amp; industrial ar</v>
          </cell>
          <cell r="M154" t="str">
            <v>The rate of operation operates is at a 70-80 percent capacity.  It is expected that demand is increased. The price of the forest land of the subject is about \2,000~3,000/pyong. The machinery has not been found out because of the close and 5% of appraisal</v>
          </cell>
          <cell r="N154" t="str">
            <v xml:space="preserve">현재 가동중단된 공장으로서 북측일부 약 200㎡는 타인 점유 사용중이며, 인근지가 및 건물의 상태등을 감안하였음. </v>
          </cell>
          <cell r="P154" t="str">
            <v xml:space="preserve">The factory is not operating.  The part of about 200㎡ north is using by the other.  It  has been appraised </v>
          </cell>
          <cell r="Q154" t="str">
            <v>by land price of heighborhood and the condition of building.  The machinery has not been found out because of the close.</v>
          </cell>
          <cell r="R154" t="str">
            <v>본건의 매매가능 가격은 6억-7억 수준으로 예상됨. 매매 사례는 없으나 대다수 경매에 의해 거래되는 편임.</v>
          </cell>
          <cell r="T154" t="str">
            <v xml:space="preserve">It is expected that possible dealing price of this subject is \600,000,000~\700,000,000. There is no instance of dealing. </v>
          </cell>
          <cell r="U154" t="str">
            <v xml:space="preserve"> A large majority of the subject is selling by auction.  The machinery has not been found out because of the close</v>
          </cell>
          <cell r="Y154">
            <v>197300000</v>
          </cell>
          <cell r="Z154">
            <v>23284400</v>
          </cell>
          <cell r="AA154">
            <v>19730000</v>
          </cell>
        </row>
        <row r="155">
          <cell r="A155">
            <v>152</v>
          </cell>
          <cell r="B155">
            <v>19</v>
          </cell>
          <cell r="C155">
            <v>1243000000</v>
          </cell>
          <cell r="F155">
            <v>0.64</v>
          </cell>
          <cell r="G155">
            <v>17</v>
          </cell>
          <cell r="J155" t="str">
            <v>본건은 나대지 및 단층 건부지로 이용중이며, 2필지가 일단으로 이용됨을 전제로 평가함.</v>
          </cell>
          <cell r="K155" t="str">
            <v>본건 가격은 비준가격을 기준하되 예상낙찰가격을 고려하여 결정하였음.</v>
          </cell>
          <cell r="L155" t="str">
            <v>The subject is used for vacant lot and single story building site. It is appraised based on the fact that two lots are used for one unit.</v>
          </cell>
          <cell r="M155" t="str">
            <v>The subject price was based on sales comparison price by considering expected award price.</v>
          </cell>
          <cell r="N155" t="str">
            <v>본건 건물은 규모, 이용상태 등에서 경제적가치가 미미하며, 향후 2필지가 일단으로 이용될 가능성이 많아 일단지를 전제로 평가함</v>
          </cell>
          <cell r="O155" t="str">
            <v/>
          </cell>
          <cell r="P155" t="str">
            <v>The subject building has rare economic value in size, use state, etc. It was appraised as one unit because it has the possibility of being used as one unit later.</v>
          </cell>
          <cell r="R155" t="str">
            <v>본건 현재 2필지로 구분되나 향후 개발시 일단지 이용가능성이 높아 일단지를 전제로 평가하였음.</v>
          </cell>
          <cell r="S155" t="str">
            <v/>
          </cell>
          <cell r="T155" t="str">
            <v>The subject is divided into two lots. It is appraised as one unit because of the future high usability as one unit upon development.</v>
          </cell>
        </row>
        <row r="156">
          <cell r="A156">
            <v>153</v>
          </cell>
          <cell r="B156">
            <v>20</v>
          </cell>
        </row>
        <row r="157">
          <cell r="A157">
            <v>154</v>
          </cell>
          <cell r="B157">
            <v>21</v>
          </cell>
          <cell r="C157">
            <v>3700000000</v>
          </cell>
          <cell r="D157">
            <v>1.0263</v>
          </cell>
          <cell r="E157">
            <v>1</v>
          </cell>
          <cell r="F157">
            <v>0.48</v>
          </cell>
          <cell r="G157">
            <v>4</v>
          </cell>
          <cell r="H157">
            <v>0.4</v>
          </cell>
          <cell r="I157">
            <v>0.1</v>
          </cell>
          <cell r="J157" t="str">
            <v>본건 장흥소재 상업용 건물로서 예식장, 음식점 등의 용도로 이용되었음. 부동산수요가 별로 없거니와 규모가 커서 매각시 어려움이 있을 것으로 예측됨. 가격결정은 주변의 임대료를 근거로 한 수익가격이 적정할 것으로 판단됨.</v>
          </cell>
          <cell r="R157" t="str">
            <v>일반매매사례가 없어 경매사례를 적용하여 평가함.</v>
          </cell>
        </row>
        <row r="158">
          <cell r="A158">
            <v>155</v>
          </cell>
          <cell r="B158">
            <v>24</v>
          </cell>
          <cell r="C158">
            <v>1860000000</v>
          </cell>
          <cell r="J158" t="str">
            <v xml:space="preserve">본 건물 현재 가동중인 기계와 목록상의 기계가 상이하여 평가대상기계를 파악할 수 없는 상태이며 가격은 복성식이나 매매사례비교법으로 산출한 가격이 유사한 바 1,850,000,000으로 결정함.  </v>
          </cell>
          <cell r="L158" t="str">
            <v>As the current machinery is different from the machinery on the list, the machinery has not been found ou.  It has been appraised by sales comparison approach or cost approach.  The price is decided at ￦1,850,000,000.</v>
          </cell>
          <cell r="N158" t="str">
            <v xml:space="preserve">본건은 직원이 중심이 되어 가동중인 공장으로서 기계기구의 </v>
          </cell>
          <cell r="O158" t="str">
            <v xml:space="preserve">파악이 곤란하여 평가외 하였음. </v>
          </cell>
          <cell r="P158" t="str">
            <v>The factory has been operated by the employee.  The machinery has not been found out.</v>
          </cell>
          <cell r="R158" t="str">
            <v xml:space="preserve">본건은 적정규모의 공장이나 도로의 활용, 주차등에서 다소 제약이 있음. </v>
          </cell>
          <cell r="T158" t="str">
            <v>The subject is a reasonable sized factory but there is some restriction in the application of the road and parking.</v>
          </cell>
        </row>
        <row r="159">
          <cell r="A159">
            <v>156</v>
          </cell>
          <cell r="B159">
            <v>26</v>
          </cell>
        </row>
        <row r="160">
          <cell r="A160">
            <v>157</v>
          </cell>
          <cell r="B160">
            <v>28</v>
          </cell>
          <cell r="C160">
            <v>443000000</v>
          </cell>
          <cell r="D160">
            <v>1</v>
          </cell>
          <cell r="E160">
            <v>0.85</v>
          </cell>
          <cell r="F160">
            <v>0.41499999999999998</v>
          </cell>
          <cell r="G160">
            <v>19</v>
          </cell>
          <cell r="H160">
            <v>0.5</v>
          </cell>
          <cell r="I160">
            <v>0.1</v>
          </cell>
          <cell r="J160" t="str">
            <v>본건은 지방도변 공장으로서 지방도변소재 공장용지 평당 150,000~200,000원 수준으로 시세 형성되어 있으며 후면지공장용지 평당 100,000~150,000원에 가격형성되어있음.  본건 공장은 크레인 만드는 공장으로서 조사됨.</v>
          </cell>
          <cell r="K160" t="str">
            <v>기계기구중 감정서상 재조달원가가 없는 기계기구는 감정가를 기준으로 평가하였음.</v>
          </cell>
          <cell r="L160" t="str">
            <v xml:space="preserve">The subject is factory which is in the roadside of the local road.The price of this factory site is \150,000-\200,000/pyong.The price of the factory site in the back side is \100,000-\150,000/pyong.It is inspected that the </v>
          </cell>
          <cell r="M160" t="str">
            <v>factory manufacturing crane.The machinery that reproduction cost was unknown has been appraised on the basis of the appraisal price.</v>
          </cell>
          <cell r="R160" t="str">
            <v>본건은 지방도변 공장으로서 위치 및 제반조건은 양호하나, 경기침체로 가치가 하락되어 있음.</v>
          </cell>
          <cell r="T160" t="str">
            <v xml:space="preserve">The subject is located at roadside of the local road.The condition &amp; location as factory are O.K. </v>
          </cell>
          <cell r="U160" t="str">
            <v>But the price of factory is cheaper than before because of the depression.</v>
          </cell>
          <cell r="Y160">
            <v>174950000</v>
          </cell>
          <cell r="Z160">
            <v>30966150</v>
          </cell>
          <cell r="AA160">
            <v>26242500</v>
          </cell>
        </row>
        <row r="161">
          <cell r="A161">
            <v>158</v>
          </cell>
          <cell r="B161">
            <v>30</v>
          </cell>
        </row>
        <row r="162">
          <cell r="A162">
            <v>159</v>
          </cell>
          <cell r="B162">
            <v>39</v>
          </cell>
        </row>
        <row r="163">
          <cell r="A163">
            <v>160</v>
          </cell>
          <cell r="B163">
            <v>40</v>
          </cell>
          <cell r="C163">
            <v>1700000000</v>
          </cell>
          <cell r="F163">
            <v>0.66900000000000004</v>
          </cell>
          <cell r="G163">
            <v>6</v>
          </cell>
          <cell r="J163" t="str">
            <v>본건은 남동공단 1단지 남측에 위치하며 본건 토지의 평가는 인근지역 유사규모 공장의 일반적인 가격수준 및 경매낙찰 사례, 최근 공장용지 분양사례등을 종합참작하여 평가하였으며, 건물의 평가는 구조, 규모, 관리상태등을 종합적으로 고려하여 평가하되, 활용 가능성에 따라 가감조정하였음.</v>
          </cell>
          <cell r="L163" t="str">
            <v xml:space="preserve">The subject is located at the south of Namdong industrial complex(1st complex). The land has been appraised on the basis of price of comparable that is similar sized factory, auctioned comparable, subdivided comparable in neighborhood.  </v>
          </cell>
          <cell r="M163" t="str">
            <v>This valuation has considered structure, size, maintenance condition, etc. Deperciation method by Observation has been applied to the appraisal of building in consideration of the possibility of use, structure, area.</v>
          </cell>
          <cell r="N163" t="str">
            <v xml:space="preserve">본 사례 1은 최근에 경매낙찰건으로 남동공단 2단지내에 위치하여 입지면에서 1단지에 위치한 대상물건에 비해서 다소 열세이며, </v>
          </cell>
          <cell r="O163" t="str">
            <v>사례2는 최근 공장용지 분양 사례로 비교성이 높음.본건의 기계기구는 현재 철거상태로 존재하지 않음.(중국으로 공장이전)</v>
          </cell>
          <cell r="P163" t="str">
            <v>Comparable1 : It has been sold by auction and is located at Namdong industrial complex(2nd complex). It is inferior to the subject in 1st complex.</v>
          </cell>
          <cell r="Q163" t="str">
            <v>Comparable 2 : It has comparative advantage because it is the subdivided comparable. The machinery is not existed because it was moved to china.</v>
          </cell>
          <cell r="R163" t="str">
            <v>본 사례들은 남동공단 1단지내 경매낙찰 사례로 접근성 및 규모등에서 대상물건과 비교성이 강하나 사례2, 3은 다소 저가 낙찰건이며, 사례1은 토지, 건물상태등이 대상물건과 가장 유사함.</v>
          </cell>
          <cell r="T163" t="str">
            <v xml:space="preserve">The comparables are the auctioned and bid comparable in Namdong industrial complex(1st complex). It has comparative advantage in terms of the accessibility </v>
          </cell>
          <cell r="U163" t="str">
            <v>and size. Comparable 2, 3 : bid price is somewhat cheap. Comarable 1 : is similar to the subject in terms of the land and the condition of building.</v>
          </cell>
        </row>
        <row r="164">
          <cell r="A164">
            <v>161</v>
          </cell>
          <cell r="B164">
            <v>42</v>
          </cell>
          <cell r="C164">
            <v>564000000</v>
          </cell>
          <cell r="D164">
            <v>1.02</v>
          </cell>
          <cell r="E164">
            <v>1</v>
          </cell>
          <cell r="F164">
            <v>0.58699999999999997</v>
          </cell>
          <cell r="G164">
            <v>2</v>
          </cell>
          <cell r="H164">
            <v>0.3</v>
          </cell>
          <cell r="I164">
            <v>0.15</v>
          </cell>
          <cell r="J164" t="str">
            <v>본건의 규모, 관리상태, 주위상권의 형성정도를 고려하고 인근 부동산 시장의 상황을 감안하여 평가하되 비준가격에 중점을 두어 평가함.</v>
          </cell>
          <cell r="L164" t="str">
            <v xml:space="preserve">It has been appraised in consideration of the scale of the building, maintenance condition the condition of commercial power </v>
          </cell>
          <cell r="M164" t="str">
            <v>in neighborhood and the condition of real estate market in neighborhood.</v>
          </cell>
          <cell r="N164" t="str">
            <v>본건 건물은 관리가 부실하고 현재 공실상태인점에서 진부화 보정함.</v>
          </cell>
          <cell r="P164" t="str">
            <v>As the maintenance condition of the building is poor and the building is vacant, it has been appraised in considention of Obsolescence factor.</v>
          </cell>
          <cell r="R164" t="str">
            <v>사례1은 여관으로, 사례2(근린생활)에 비하여 비교성 있음.</v>
          </cell>
          <cell r="T164" t="str">
            <v>There is more comparative advantage on Comp. 1 as lodge than Comp. 2 as neighborhood living facilities.</v>
          </cell>
        </row>
        <row r="165">
          <cell r="A165">
            <v>162</v>
          </cell>
          <cell r="B165">
            <v>43</v>
          </cell>
          <cell r="C165">
            <v>1500000000</v>
          </cell>
          <cell r="D165">
            <v>1.0230999999999999</v>
          </cell>
          <cell r="E165">
            <v>0.76</v>
          </cell>
          <cell r="F165">
            <v>0.64</v>
          </cell>
          <cell r="G165">
            <v>4</v>
          </cell>
          <cell r="J165" t="str">
            <v>본건은 일반공업지역내 공장지대에 소재하는 상업용 건물로서 배후지가 매우 빈약하여 영업활동이 저조할 것으로 예상되는 부동산임.</v>
          </cell>
          <cell r="K165" t="str">
            <v>건물 및 시설물이 주위상황과 부적합하여 증.개축이 요구될 것으로 판단됨.</v>
          </cell>
          <cell r="L165" t="str">
            <v>The subject is commercial building within general industrial area.  It is expected that business activity will be low-toned because hinterland is meager.</v>
          </cell>
          <cell r="M165" t="str">
            <v>The subject and facilities are inappropriate to the neighborhood, so it is inspected that enlargement of building and rebuilding will be required.</v>
          </cell>
          <cell r="N165" t="str">
            <v>본건은 골프연습장 및 음식점, 사무실 용도의 건물로 인근 주위의 상황과 부합하지 않으므로 대폭적인 구조, 변경을 상정 하였음.</v>
          </cell>
          <cell r="P165" t="str">
            <v xml:space="preserve">The subject is used for driving range, restaurant and office.  The environmental condition in neighborhood is not coincide </v>
          </cell>
          <cell r="Q165" t="str">
            <v>with the subject so it needs remodeling.</v>
          </cell>
          <cell r="R165" t="str">
            <v>가좌동 484-1, -2, -3, -6 위지상 건물전체 평가로서 평균단가 적용.(건축물관리대장근거)</v>
          </cell>
        </row>
        <row r="166">
          <cell r="A166">
            <v>163</v>
          </cell>
          <cell r="B166">
            <v>45</v>
          </cell>
        </row>
        <row r="167">
          <cell r="A167">
            <v>164</v>
          </cell>
          <cell r="B167">
            <v>46</v>
          </cell>
        </row>
        <row r="168">
          <cell r="A168">
            <v>165</v>
          </cell>
          <cell r="B168">
            <v>47</v>
          </cell>
          <cell r="C168">
            <v>590000000</v>
          </cell>
          <cell r="D168">
            <v>1.0185999999999999</v>
          </cell>
          <cell r="E168">
            <v>0.8</v>
          </cell>
          <cell r="F168">
            <v>0.40200000000000002</v>
          </cell>
          <cell r="G168">
            <v>3</v>
          </cell>
          <cell r="J168" t="str">
            <v xml:space="preserve">본건 우측 소재 음식점의 매매사례를 통한 시장가격을 선택함. </v>
          </cell>
          <cell r="R168" t="str">
            <v xml:space="preserve">주변지역은 상업용 시설이 노선으로 발달되어 있고, 인근의 공장입지는 부적정함. </v>
          </cell>
        </row>
        <row r="169">
          <cell r="A169">
            <v>166</v>
          </cell>
          <cell r="B169">
            <v>49</v>
          </cell>
          <cell r="C169">
            <v>745000000</v>
          </cell>
          <cell r="D169">
            <v>1</v>
          </cell>
          <cell r="E169">
            <v>0.9</v>
          </cell>
          <cell r="F169">
            <v>0.46400000000000002</v>
          </cell>
          <cell r="G169">
            <v>14</v>
          </cell>
          <cell r="J169" t="str">
            <v>충북 음성 I.C부근으로 주변의 공장부지 시세는 평당 20만원 호가하나 실 거래가격은 그이하. 도로변에 접하는 전,답 시세는 평당 7~8만원 정도이고, 후면의 전, 답 시세는 평당 3~5만원 수준</v>
          </cell>
          <cell r="K169" t="str">
            <v>건물의 상태 및 기계기구의 현상은 보통시됨.</v>
          </cell>
          <cell r="L169" t="str">
            <v xml:space="preserve">The asking price level of the subject and the neighborhood is ￦200,000/pyong but current dealing price is lower than asking price level. The price of dry &amp; paddy field which abut on the roadside is ￦70,000~￦80,000/pyong and the price of dry &amp; paddy field </v>
          </cell>
          <cell r="M169" t="str">
            <v>It is inspected that there is a little difference between the current land price and government announced land price.  The condition of the building and the machinery are O.K.</v>
          </cell>
          <cell r="R169" t="str">
            <v>본건의 토지가격은 일반적인 시세 및 경매낙찰가등을 고려하고, 건물은 현상 및 관리상태등을 참작하여 가격결정함.</v>
          </cell>
          <cell r="T169" t="str">
            <v>The land has been appraised in consideration of current price and the rate of auction.</v>
          </cell>
          <cell r="U169" t="str">
            <v>The building has been appraised on the basis of the present &amp; maintenance condition.</v>
          </cell>
          <cell r="Y169">
            <v>41203000</v>
          </cell>
          <cell r="Z169">
            <v>5908207</v>
          </cell>
          <cell r="AA169">
            <v>4120300</v>
          </cell>
        </row>
        <row r="170">
          <cell r="A170">
            <v>167</v>
          </cell>
          <cell r="B170">
            <v>50</v>
          </cell>
          <cell r="C170">
            <v>1155000000</v>
          </cell>
          <cell r="F170">
            <v>0.66</v>
          </cell>
          <cell r="G170">
            <v>6</v>
          </cell>
          <cell r="J170" t="str">
            <v>본건은 화성군 향남면 동오리 지방도 후면에 소재하는 공장으로서 장기간 방치된 상태로 건물의 상태가 극히 불량한바 주변 유사 토지의 경매사례를 기준으로 지역요인,개별요인을 비교분석한후  비준가격으로 평가하였으며</v>
          </cell>
          <cell r="K170" t="str">
            <v xml:space="preserve"> 건물은 현상 및 관리상태 등을 감안하여 철거비등을 감안, 가치없는것으로 판단되며, 기계기구는 소재 불명한바 평가외하였음.</v>
          </cell>
          <cell r="L170" t="str">
            <v>The subject is a factory which is located at the back side of the local road in Dongoh-ri. It has not been used during long period so the condition of the building is poor. It has been appraised on the basis of comparable which has similar usefulness in n</v>
          </cell>
          <cell r="M170" t="str">
            <v>considering regional &amp; individual factors. The building has been appraised considering present and maintenance condition. The machinery is excluded from appraisal because it is not found out.</v>
          </cell>
          <cell r="N170" t="str">
            <v xml:space="preserve">본건 토지는 인근 유사토지의 일반적인 거래수준 및 경매사례 등을 종합 참작하여 비준 </v>
          </cell>
          <cell r="O170" t="str">
            <v>가격으로 평가하였으며 건물은 현상 및 관리상태가 극히 불량한바 그 경제적 가치를 최소화하였음.</v>
          </cell>
          <cell r="P170" t="str">
            <v>The land has been appraised on the basis of dealing and auctioned comparable in neighborhood.</v>
          </cell>
          <cell r="Q170" t="str">
            <v>the building has been appraised considering present &amp; maintenance condition.</v>
          </cell>
          <cell r="R170" t="str">
            <v>인근 지역내에 소재하는 유사부동산의 낙찰사례를 기준으로 이를 정상화한후 제반</v>
          </cell>
          <cell r="S170" t="str">
            <v>가격형성요인을 고려하여 평가하였음.</v>
          </cell>
          <cell r="T170" t="str">
            <v xml:space="preserve">It has been appraised on the basis of the price of auctioned comparable </v>
          </cell>
          <cell r="U170" t="str">
            <v>which is similar real property in neighborhood.</v>
          </cell>
        </row>
        <row r="171">
          <cell r="A171">
            <v>168</v>
          </cell>
          <cell r="B171">
            <v>51</v>
          </cell>
        </row>
        <row r="172">
          <cell r="A172">
            <v>169</v>
          </cell>
          <cell r="B172" t="str">
            <v>53-1</v>
          </cell>
        </row>
        <row r="173">
          <cell r="A173">
            <v>170</v>
          </cell>
          <cell r="B173" t="str">
            <v>53-2</v>
          </cell>
        </row>
        <row r="174">
          <cell r="A174">
            <v>171</v>
          </cell>
          <cell r="B174">
            <v>55</v>
          </cell>
          <cell r="C174">
            <v>1480000000</v>
          </cell>
          <cell r="D174">
            <v>1.0563</v>
          </cell>
          <cell r="F174">
            <v>0.41499999999999998</v>
          </cell>
          <cell r="G174">
            <v>19</v>
          </cell>
          <cell r="J174" t="str">
            <v>본건의 토지 가격은 인근 유사물건의 매매 및 방매사례등을 고려하고 인근의 공시지가수준 등을 감안 평가하였으며, 건물은 재조달원가를 기초로하여 건물의 관리상태  및 거래시세등을 참작하여 감정평가하였음.</v>
          </cell>
          <cell r="K174" t="str">
            <v>주변의 토지시세는 전,답(준농림)평당 3-4만원 정도이고, 국도변에 접하는 전,답(준농림)5-6만원 수준임.   본 기계기구는 감정서 목록 및 구입시기, 용량, 형식등을 알수없어, 실제 가동여부등을 참작하여 가격 산정함.</v>
          </cell>
          <cell r="L174" t="str">
            <v xml:space="preserve">It has been appraised in consideration of price level, comparables &amp; the condition of building.  The price level is ￦30,000~￦40,000/pyong for field and is ￦50,000~￦60,000/pyong for field adjorning the gatloual road. </v>
          </cell>
          <cell r="M174" t="str">
            <v>Machinery has been excluded from the appraisal because of the absece of details of affairs.</v>
          </cell>
          <cell r="N174" t="str">
            <v>본 공장은 현재 가동중에 있으며, 상호를 '신일크로스'에서 '신일강망'으로 변경하여 운영중임.</v>
          </cell>
          <cell r="O174" t="str">
            <v>인근의 공시지가표준지(공장용지)와 시세는 별 차이가 없으며, 건물의 현상 및 관리상태는 양호함.</v>
          </cell>
          <cell r="P174" t="str">
            <v xml:space="preserve">It is operation &amp; the name of the factory has been changed.  </v>
          </cell>
          <cell r="Q174" t="str">
            <v>The price level is the same as the price of LPTA.  The condition is O.K.</v>
          </cell>
          <cell r="R174" t="str">
            <v>본 물건은 상호를 신일크로스에서 신일강망으로 상호변경하여 운영중에 있으며, 본 물건을</v>
          </cell>
          <cell r="S174" t="str">
            <v>20억(기계기구설비일체) 정도에 신일강망에서 매수의사가 있는것으로 조사됨</v>
          </cell>
          <cell r="T174" t="str">
            <v xml:space="preserve">The name of the factory has been changed to Shiuilgangmang. </v>
          </cell>
          <cell r="U174" t="str">
            <v xml:space="preserve"> It is inspected that Shiuilgangmang has an intention to buy the subject.</v>
          </cell>
          <cell r="AA174">
            <v>361866900</v>
          </cell>
        </row>
        <row r="175">
          <cell r="A175">
            <v>172</v>
          </cell>
          <cell r="B175">
            <v>56</v>
          </cell>
        </row>
        <row r="176">
          <cell r="A176">
            <v>173</v>
          </cell>
          <cell r="B176">
            <v>58</v>
          </cell>
        </row>
        <row r="177">
          <cell r="A177">
            <v>174</v>
          </cell>
          <cell r="B177">
            <v>59</v>
          </cell>
          <cell r="C177">
            <v>616000000</v>
          </cell>
          <cell r="D177">
            <v>1.0367999999999999</v>
          </cell>
          <cell r="F177">
            <v>0.41499999999999998</v>
          </cell>
          <cell r="G177">
            <v>19</v>
          </cell>
          <cell r="J177" t="str">
            <v>본건 로변을 따라 중소규모의 공장이 산재하며, 인근지 전, 답의 시세는 평당 2-3만원 수준이며, 공장부지의 호가수준은 평당 10만원 정도이며, 거래 가능가는 10만원이하인 것으로 조사됨.  상기가격 자료를 기초로하여 감정가 결정</v>
          </cell>
          <cell r="L177" t="str">
            <v>The small &amp; medium sized factories are scattered along the road. The price level is \20,000-\30,000/pyong for field and is \100,000/pyong for factory site. The neasonable price is below \100,000/pyong .</v>
          </cell>
          <cell r="N177" t="str">
            <v xml:space="preserve">본 토지는 지목이 전, 답, 임야로 공부상 등재되어 있으나, 현황은 잡종지(종보관련 시설보관 건물부지) 상태이며, </v>
          </cell>
          <cell r="O177" t="str">
            <v>건물은 부대설비가 거의 없는 공실상태인 점을 고려하여 평가함.</v>
          </cell>
          <cell r="P177" t="str">
            <v>It is registed ad a field &amp; forest but current use is miscellaneous site. It has been appraised in consideration of the absence of accessory building &amp; being vacant.</v>
          </cell>
          <cell r="R177" t="str">
            <v>본건의 매매가능가는 7억정도로 예상되며, 일반적인 매매보다는 경매에 의해 거래되는 것으로 조사됨.</v>
          </cell>
          <cell r="T177" t="str">
            <v>It is inspected that the reasonable price is about \700,000,000. The auction is general way of the real estate transaction in the neighborhood.</v>
          </cell>
        </row>
        <row r="178">
          <cell r="A178">
            <v>175</v>
          </cell>
          <cell r="B178">
            <v>62</v>
          </cell>
          <cell r="C178">
            <v>334000000</v>
          </cell>
          <cell r="D178">
            <v>1</v>
          </cell>
          <cell r="E178">
            <v>0.9</v>
          </cell>
          <cell r="F178">
            <v>0.36899999999999999</v>
          </cell>
          <cell r="G178">
            <v>4</v>
          </cell>
          <cell r="J178" t="str">
            <v>본 공장은 조사시점 현재 가동중에 있으며, 공장입지로서의 제반여건은 무난시되며, 건물의 현상 및 관리상태는 보통시됨.  본 공장은 미생물을 생산하는 업체임(폐수처리용 미생물)</v>
          </cell>
          <cell r="L178" t="str">
            <v>The factory which producing microorganism has been operated. The condition as factory is O.K.</v>
          </cell>
          <cell r="M178" t="str">
            <v>The current and maintenance condition of the building are O.K.</v>
          </cell>
          <cell r="N178" t="str">
            <v>본 공장은 가동중에 있으며, 건물의 관리상태는 무난시되며, 기계기구 현상은 보통시됨.</v>
          </cell>
          <cell r="P178" t="str">
            <v>The factory has been operated. The maintenance condition of the</v>
          </cell>
          <cell r="Q178" t="str">
            <v>building and the condtion of the machinery are O.K.</v>
          </cell>
          <cell r="R178" t="str">
            <v>인근지 공장부지 시세 및 본 건물의 현상 및 관리상태등을 참작하여 평가함.</v>
          </cell>
          <cell r="T178" t="str">
            <v>It has been appraised in consideration of the present &amp; maintenance condition of</v>
          </cell>
          <cell r="U178" t="str">
            <v>the building and the current price of factory site in neighborhood.</v>
          </cell>
          <cell r="Y178">
            <v>544072000</v>
          </cell>
          <cell r="Z178">
            <v>229054312</v>
          </cell>
          <cell r="AA178">
            <v>81610800</v>
          </cell>
        </row>
        <row r="179">
          <cell r="A179">
            <v>176</v>
          </cell>
          <cell r="B179">
            <v>63</v>
          </cell>
        </row>
        <row r="180">
          <cell r="A180">
            <v>177</v>
          </cell>
          <cell r="B180">
            <v>65</v>
          </cell>
          <cell r="C180">
            <v>1270000000</v>
          </cell>
          <cell r="D180">
            <v>1.0119</v>
          </cell>
          <cell r="E180">
            <v>1.1000000000000001</v>
          </cell>
          <cell r="F180">
            <v>0.53200000000000003</v>
          </cell>
          <cell r="G180">
            <v>46</v>
          </cell>
          <cell r="H180">
            <v>0.3</v>
          </cell>
          <cell r="I180">
            <v>0.1</v>
          </cell>
          <cell r="J180" t="str">
            <v xml:space="preserve">인근에 대형할인점(이-마트)의 등장으로 신도시내 중소규모의 상가의 상업성이 저하되어 이들에 대한 수요가 극히 저조한 상황을 감안하되 가격의 결정은 시장성에 기초한 비준가격을 기초로 산정함. </v>
          </cell>
          <cell r="N180" t="str">
            <v>공시지가로 토지가격을 산정하고 건물의 재조달원가와 내용년수에 기초하여 건물의 복성가격을 산정함.</v>
          </cell>
          <cell r="R180" t="str">
            <v>사례에 기초하여 대상과의 가격형성요인을 비준하여 가격을 결정하되 1층을 기준층으로 하여 가격을 산정한후 층별효용을 감안하여 각층호의 가격을 결정함.</v>
          </cell>
          <cell r="V180" t="str">
            <v>사례의 임대를 본건 1층으로 비준하여 전체의 임대료를 결정한후 전체의 임대료를 구하고 이를 기초로 수익가격을 산정함.</v>
          </cell>
        </row>
        <row r="181">
          <cell r="A181">
            <v>178</v>
          </cell>
          <cell r="B181">
            <v>68</v>
          </cell>
          <cell r="C181">
            <v>591000000</v>
          </cell>
          <cell r="D181">
            <v>1.0017</v>
          </cell>
          <cell r="E181">
            <v>0.8</v>
          </cell>
          <cell r="F181">
            <v>0.498</v>
          </cell>
          <cell r="G181">
            <v>15</v>
          </cell>
          <cell r="H181">
            <v>0.1</v>
          </cell>
          <cell r="I181">
            <v>0.1</v>
          </cell>
          <cell r="J181" t="str">
            <v>본건은 부평동 소재 부흥로터리 북측 인근에 위치하는 14층 건물중 11층, 12층의 구분건물로서 원가법에 의한 가격은 높으나, 분양 및 임대 실적이 저조하여 수익가치 낮게 평가됨.</v>
          </cell>
          <cell r="L181" t="str">
            <v>The subject is in the 11th &amp; 12th floor which is situated on roadside of north of Booheung rotary in Boopyong-dong.  The price by cost approach method is high, but reasonable price is \690,000,000 because the results of subdivision &amp; rent are poor.</v>
          </cell>
          <cell r="N181" t="str">
            <v>업무시설 및 근린생활시설 로서의 입지조건 다소 불량함.</v>
          </cell>
          <cell r="P181" t="str">
            <v>The locational condition is O.K as business facilities and neighborhood living facilities.</v>
          </cell>
          <cell r="R181" t="str">
            <v>업무시설 및 근린생활시설 건물로서의 입지조건 무난시되나, 관리상태의 불량, 인근지역 경제 상황의 영향으로 분양 및 임대관계는 양호하지 못함.</v>
          </cell>
          <cell r="T181" t="str">
            <v xml:space="preserve">The locational condition is O.K as business facilities and neighborhood living facilities.  Subdivision &amp; rent are inactive because </v>
          </cell>
          <cell r="U181" t="str">
            <v>of bad maintenance condition &amp; depression in neighborhood.</v>
          </cell>
        </row>
        <row r="182">
          <cell r="A182">
            <v>179</v>
          </cell>
          <cell r="B182">
            <v>71</v>
          </cell>
        </row>
        <row r="183">
          <cell r="A183">
            <v>180</v>
          </cell>
          <cell r="B183">
            <v>72</v>
          </cell>
          <cell r="C183">
            <v>642000000</v>
          </cell>
          <cell r="F183">
            <v>0.58599999999999997</v>
          </cell>
          <cell r="G183">
            <v>8</v>
          </cell>
          <cell r="J183" t="str">
            <v>본건 토지중 일부 545-3번지는 분할로 인해 7,473㎡(종전 7964㎡)로 변경 되었는 바 이를 근거로 하였으며, 기계기구의 경우 목록상 10점이나 실제 주유기 5점은 소재불명인 바 유류탱크 5점만을 평가하였으며, 건물의 경우 상당기간 방치되었던 바 하자보수비를 산정하여 이를 제외한 나머지를 평가액으로 산정하였음.</v>
          </cell>
          <cell r="K183" t="str">
            <v>본건과 접한 44번 국도는 도로확장예정인 것으로 탐문되는 바 이에 따른 지형·지세의 변경으로 인해 추후 휴게소 및 주유소로서 지속적인 이용시 진입로 확보에 대한 문제가 선결되어야 할 것으로 판단됨.</v>
          </cell>
          <cell r="L183" t="str">
            <v>A plot No. 545-3 is changed to 7,473㎡(original area is 7964㎡.) due to partitioning so, the appraisal is executed based on this. In case of equipment and machine, five oilers was appraised. The rest five pieces of the total 10 listed are missing. The build</v>
          </cell>
          <cell r="M183" t="str">
            <v>The National Road 44 touched with the subject shall be extended. Therefore, the previous issue about the access road should be solved.</v>
          </cell>
          <cell r="N183" t="str">
            <v>본건 평가에 있어 건물의 경우 공실상태로 방치된 상태인 바  진부화 보정 및 하자보수비 발생할 것으로 사료되며 기계기구중 일부는 소재 불명인 바 평가에서 제외하였음.</v>
          </cell>
          <cell r="P183" t="str">
            <v>In this appraisal, the building is left vacant. Accordingly, the obsolesscence factor and the repair cost shall be incurred. A part of machine and equipment are missing.</v>
          </cell>
          <cell r="R183" t="str">
            <v>거래사례는 본건과 같은 국도변에 접하고 이용상태 유사하여 획지규모 및 건물상태의 차이에도 불구하고 유의성 있는 것으로 판단하였음.</v>
          </cell>
          <cell r="T183" t="str">
            <v>The transaction comparable abuts on the side of national road same to the subject. As the use state is similiar in spite of different lot size and building status, it is judged similar.</v>
          </cell>
        </row>
        <row r="184">
          <cell r="A184">
            <v>181</v>
          </cell>
          <cell r="B184">
            <v>76</v>
          </cell>
        </row>
        <row r="185">
          <cell r="A185">
            <v>182</v>
          </cell>
          <cell r="B185">
            <v>77</v>
          </cell>
        </row>
        <row r="186">
          <cell r="A186">
            <v>183</v>
          </cell>
          <cell r="B186">
            <v>81</v>
          </cell>
          <cell r="C186">
            <v>298000000</v>
          </cell>
          <cell r="F186">
            <v>0.71399999999999997</v>
          </cell>
          <cell r="G186">
            <v>3</v>
          </cell>
          <cell r="H186">
            <v>0.2</v>
          </cell>
          <cell r="I186">
            <v>0.05</v>
          </cell>
          <cell r="J186" t="str">
            <v>본건은 화성군 남양면 신남리 지방도 후면에 소재하는 공장으로서 인근 지역내에 소재하는 유사부동산의 일반적인 거래사례, 경매사례, 지가변동률등을 종합 참작하여 평가하였으며 기계기구는 소재 불명한바 평가외 하였음.</v>
          </cell>
          <cell r="L186" t="str">
            <v xml:space="preserve">It is located at the back side of the local road in neighborhood and the nothwest of Hoopyongdong village. It has been appraised on the basis of dealing comparable, auctioned comparable &amp; fluctuation vate of land price.  </v>
          </cell>
          <cell r="M186" t="str">
            <v>The machinery has not been found out so it is excluded from the appraisal.</v>
          </cell>
          <cell r="N186" t="str">
            <v xml:space="preserve">토지는 인근 유사 토지의 경매사례를 기준으로 지역요인, 개별요인을 비교분석한후 </v>
          </cell>
          <cell r="O186" t="str">
            <v>비준가격으로 건물은 구조, 규모, 시공정도 등을 고려하여 복성가격으로 평가하였음.</v>
          </cell>
          <cell r="P186" t="str">
            <v>The land has been appraised on the basis of the comparable which has similar use in neighborhood.  This valuation is considered regional and indiviclual price factorys.</v>
          </cell>
          <cell r="Q186" t="str">
            <v>The building has been appraised by cost approach in consideration of structure, material and maintenance condition.</v>
          </cell>
          <cell r="R186" t="str">
            <v>인근 지역의 유사부동산의 경매 및 낙찰사례를 기준으로 이를 정상화한후 제반 가격형성요인을 종합 참작하여 평가하였음.</v>
          </cell>
          <cell r="T186" t="str">
            <v xml:space="preserve">The subject has been appraised on the basis of the comparable which has similar use in neighborhood.  </v>
          </cell>
          <cell r="U186" t="str">
            <v>This valuation is considered regional and individual price factorys.</v>
          </cell>
        </row>
        <row r="187">
          <cell r="A187">
            <v>184</v>
          </cell>
          <cell r="B187">
            <v>82</v>
          </cell>
        </row>
        <row r="188">
          <cell r="A188">
            <v>185</v>
          </cell>
          <cell r="B188">
            <v>84</v>
          </cell>
        </row>
        <row r="189">
          <cell r="A189">
            <v>186</v>
          </cell>
          <cell r="B189">
            <v>89</v>
          </cell>
          <cell r="C189">
            <v>805000000</v>
          </cell>
          <cell r="D189">
            <v>1.0270999999999999</v>
          </cell>
          <cell r="E189">
            <v>1.75</v>
          </cell>
          <cell r="F189">
            <v>0.66600000000000004</v>
          </cell>
          <cell r="G189">
            <v>57</v>
          </cell>
          <cell r="J189" t="str">
            <v>본건은 4필 일단으로 이용중이며 2필지는 지목이 임야로 전체가격을 기준한 평균가격으로 기계는 상용중단 및 노후화된 것으로 가격에 별영향 없는 것으로 판단됨.</v>
          </cell>
          <cell r="L189" t="str">
            <v>The subject is four-lots land.  As twolots are forest, it has been appraised by average price of four-lots.  The machinery is not working and is super annuated.  The machinery price is not important at the decision of the price.</v>
          </cell>
          <cell r="N189" t="str">
            <v>토지가격은 평균가격으로 하며 기계가격은 별영향 없을 것으로 판단됨.</v>
          </cell>
          <cell r="P189" t="str">
            <v>The land price is the average price of four-lots.  The machinery price is not important at the decision of the price.</v>
          </cell>
          <cell r="R189" t="str">
            <v/>
          </cell>
          <cell r="T189" t="str">
            <v/>
          </cell>
          <cell r="Y189">
            <v>181000000</v>
          </cell>
          <cell r="Z189">
            <v>9050000</v>
          </cell>
          <cell r="AA189">
            <v>3620000</v>
          </cell>
        </row>
        <row r="190">
          <cell r="A190">
            <v>187</v>
          </cell>
          <cell r="B190">
            <v>91</v>
          </cell>
          <cell r="C190">
            <v>3710000000</v>
          </cell>
          <cell r="F190">
            <v>0.73</v>
          </cell>
          <cell r="G190">
            <v>2</v>
          </cell>
          <cell r="J190" t="str">
            <v>본건은 공동주택부지로 사업계획변경중인점과 인근의 아파트 분양시세, 아파트 분양성, 토지구획정리사업전의 지가수준등을 종합참작하여 최종가격 결정 하였음.</v>
          </cell>
          <cell r="L190" t="str">
            <v>The subject is tenement housing site. It has been appraised on the basis of the business plan being changed, subdivision price of Apt. in neighborhood, subdivision condition, and land price before the land readjustment work.</v>
          </cell>
          <cell r="R190" t="str">
            <v xml:space="preserve">본사례들은 본건과 동일지역에 위치하고 있으나 본건에 비해 토지면적이 작고 </v>
          </cell>
          <cell r="S190" t="str">
            <v>본건의 경우 공동주택 개발 가능성 및 광평수 개발에 따른 난이도를 고려 감가함</v>
          </cell>
        </row>
        <row r="191">
          <cell r="A191">
            <v>188</v>
          </cell>
          <cell r="B191" t="str">
            <v>92-1,2</v>
          </cell>
          <cell r="C191">
            <v>10251000000</v>
          </cell>
          <cell r="D191">
            <v>1.0197000000000001</v>
          </cell>
          <cell r="E191">
            <v>1</v>
          </cell>
          <cell r="F191">
            <v>0.627</v>
          </cell>
          <cell r="G191">
            <v>3</v>
          </cell>
          <cell r="H191">
            <v>0.1</v>
          </cell>
          <cell r="I191">
            <v>0.05</v>
          </cell>
          <cell r="J191" t="str">
            <v>본건은 구분건물로서 시장성을 중시하여 비준가격을 기준하여 가격결정함. 본건중 일부 지상3,6,7,8층은 2000.4월 경매낙찰된것으로 조사되는 바 별도확인을 요하며, 낙찰부분 차감시 평가가격은 6,228,000,000원임</v>
          </cell>
          <cell r="K191" t="str">
            <v>본건 주변은 최근 벤처기업의 활성화 등으로 임대수요가 증가추세이며 구분건물로 등재되어 있어 분할매매시 환가성이 높은 것으로 판단됨</v>
          </cell>
          <cell r="L191" t="str">
            <v>The subject is a retail &amp; office condo-unit building, the price has been appraised on the basis of Sales Comparison Approach Value. The part of the subject  F3,6,7,8 are investigated bid by auction at April, so there is need extra confirmation. The neighb</v>
          </cell>
          <cell r="M191" t="str">
            <v>The subjest is a real property which composed of exclusive building compartment and co-owned site. So, the valuation is carried out by appraising the condo-unit apartment including co-owned site.</v>
          </cell>
          <cell r="R191" t="str">
            <v>본건은 구분건물로서 토지에 대한 지분은 건물가격에 포함하였으며, 사례가격은 전유면적을 기준하였음.</v>
          </cell>
          <cell r="S191" t="str">
            <v>각층별 구체적 산정내역은 별첨 &lt;구분건물 가격산정표&gt; 참조바람</v>
          </cell>
          <cell r="T191" t="str">
            <v>The subject is a condo-unit and the part for land is included, comparable price is based exclusive area.</v>
          </cell>
          <cell r="U191" t="str">
            <v>Concrete conclusion for each floor is attatched. So reference with &lt;Condo-unit price estimate plot&gt;</v>
          </cell>
        </row>
        <row r="192">
          <cell r="A192">
            <v>189</v>
          </cell>
          <cell r="B192" t="str">
            <v>92-2</v>
          </cell>
        </row>
        <row r="193">
          <cell r="A193">
            <v>190</v>
          </cell>
          <cell r="B193">
            <v>95</v>
          </cell>
          <cell r="C193">
            <v>583000000</v>
          </cell>
          <cell r="D193">
            <v>1</v>
          </cell>
          <cell r="E193">
            <v>1.1000000000000001</v>
          </cell>
          <cell r="F193">
            <v>0.39100000000000001</v>
          </cell>
          <cell r="G193">
            <v>27</v>
          </cell>
          <cell r="J193" t="str">
            <v>단대쇼핑의 부도로 본건에 대한 이미지가 현저히 악화되어 있는 상태임.  대부분의 상가가 경매진행중이며 낙찰된 물건도 다소 있음.  낙찰가율 15-30%정도임.</v>
          </cell>
        </row>
        <row r="194">
          <cell r="A194">
            <v>191</v>
          </cell>
          <cell r="B194">
            <v>96</v>
          </cell>
          <cell r="C194">
            <v>736000000</v>
          </cell>
          <cell r="D194">
            <v>1.0456000000000001</v>
          </cell>
          <cell r="F194">
            <v>0.43</v>
          </cell>
          <cell r="G194">
            <v>4</v>
          </cell>
          <cell r="J194" t="str">
            <v>본건의 제반 배후지가 미성숙 단계에 있어 환가성은 낮음. 담보서류 미비건물 및 토지 일부분 담보가격 파악않됨)와 경매감정가 파악되지 않음(사건번호만 파악됨), 기계기구는 대부분 소재불명 및 경제적 가치 희박하여 가치산정 않함</v>
          </cell>
          <cell r="L194" t="str">
            <v>The neighborhood is in the immature stage, so there is some trouble in dealing.  The machinery has not been found out and it is inspected that economic value is low.</v>
          </cell>
          <cell r="N194" t="str">
            <v>사례지는 본건보다 환가성에서 다소 우세하며, 기계기구는 가격시점현재 대부분 소재 불명 및 경제적 가치 희박함.</v>
          </cell>
          <cell r="P194" t="str">
            <v>The comparable is superior to subject in terms of the possibility of dealing.  It is inspected that the machinery has not been found out &amp; the economic value is low.</v>
          </cell>
          <cell r="R194" t="str">
            <v>본건 경매사례를 통해 현시세를 파악함.</v>
          </cell>
          <cell r="S194" t="str">
            <v>경제적 가치 희박함</v>
          </cell>
          <cell r="T194" t="str">
            <v>The comparable is superior to subject in terms of the possibility of dealing.  It is inspected that some of the machinery has not been found out and the economic value is low.</v>
          </cell>
        </row>
        <row r="195">
          <cell r="A195">
            <v>192</v>
          </cell>
          <cell r="B195">
            <v>97</v>
          </cell>
          <cell r="C195">
            <v>691000000</v>
          </cell>
          <cell r="D195">
            <v>1</v>
          </cell>
          <cell r="E195">
            <v>0.7</v>
          </cell>
          <cell r="F195">
            <v>0.41199999999999998</v>
          </cell>
          <cell r="G195">
            <v>17</v>
          </cell>
          <cell r="J195" t="str">
            <v xml:space="preserve">본건 공장은 위치상 양호하며 지방도변 공장용지 평당 200,000-250,000수준으로 조사됨. 후면 공장용지 평당 150,000-200,000수준임. </v>
          </cell>
          <cell r="K195" t="str">
            <v xml:space="preserve">최근에 인근 매매된 사례와 경매사례를 감안하여 평가하였음. </v>
          </cell>
          <cell r="L195" t="str">
            <v xml:space="preserve">The location of the factory is O.K.  The price of the factory site in the roadside of the local road is ￦200,000-￦250,000/pyong. The price of the factory site in the back side is ￦150,000-￦200,000/pyong. </v>
          </cell>
          <cell r="M195" t="str">
            <v>It has been appraised on the basis of land price of comparable in neighborhood.</v>
          </cell>
          <cell r="N195" t="str">
            <v xml:space="preserve">본건 공장은 현재 가동중단된 상태이나 증평I.C와 거리가 가까워 시세 형성 높은 편임. </v>
          </cell>
          <cell r="O195" t="str">
            <v xml:space="preserve">공장으로서의 위치 양호함. </v>
          </cell>
          <cell r="P195" t="str">
            <v>It has not been operated.  Asking price of the subject is high because Jeungpyung I.C is nearby and the location condition is O.K.</v>
          </cell>
          <cell r="R195" t="str">
            <v>본건은 가동중단된 공장이나 주변 공장의 가동율이 타지역보다 높은 편임. 본건은 로변에 접하나 대부분이 후면지로서 이를 감안하였음.</v>
          </cell>
          <cell r="T195" t="str">
            <v>It has not been operated but vacancy rate of the neighborhood is lower than other area.</v>
          </cell>
          <cell r="U195" t="str">
            <v>The subject is superior than the factory in the back side subject abuts on the roadside of the localroad.</v>
          </cell>
          <cell r="Y195">
            <v>518183000</v>
          </cell>
          <cell r="Z195">
            <v>163745828</v>
          </cell>
          <cell r="AA195">
            <v>103636600</v>
          </cell>
        </row>
        <row r="196">
          <cell r="A196">
            <v>193</v>
          </cell>
          <cell r="B196">
            <v>961</v>
          </cell>
          <cell r="C196">
            <v>765000000</v>
          </cell>
          <cell r="D196">
            <v>1.0153000000000001</v>
          </cell>
          <cell r="E196">
            <v>1</v>
          </cell>
          <cell r="F196">
            <v>0.69799999999999995</v>
          </cell>
          <cell r="G196">
            <v>8</v>
          </cell>
          <cell r="J196" t="str">
            <v>본건은 중소규모의 제과업체 공장으로서 인근의 유사물건에 대한 적정한 매매또는 경매낙찰 사례등을 기준으로 이를 정상화하고 제반가격형성요인을 비교분석하여 평가하였음.</v>
          </cell>
          <cell r="L196" t="str">
            <v>The subject is small &amp; medium sized confectionary factory.  It has been appraised on the basis of price of comparable that has similar usefulness in neighborhood.</v>
          </cell>
          <cell r="N196" t="str">
            <v xml:space="preserve">토지는 인근 토지에 대한 거례사례를 기준으로 이를 정상화하고 제반가격형성요인을 비교분석하여 평가하였으며 </v>
          </cell>
          <cell r="O196" t="str">
            <v>건물 및 기계기구는 제반현상을 참작하여 복성가격으로 평가하였음.</v>
          </cell>
          <cell r="P196" t="str">
            <v xml:space="preserve">The land has been appraised on the basis of land price of comparable that has similar usefulness in neighborhood.  </v>
          </cell>
          <cell r="Q196" t="str">
            <v>The subject building has been appraised by cost approach in consideration of present condition.</v>
          </cell>
          <cell r="R196" t="str">
            <v>인근의 유사물건에 대한 경매낙찰 사례를 기준으로 이를 정상화한후 제반 가격형성 요인을 비교분석하여 평가하였음.</v>
          </cell>
          <cell r="T196" t="str">
            <v>It has been appraised on the basis of price of comparable that has similar use fulness in neighborhood.</v>
          </cell>
          <cell r="Y196">
            <v>568930000</v>
          </cell>
          <cell r="Z196">
            <v>59950000</v>
          </cell>
          <cell r="AA196">
            <v>17067900</v>
          </cell>
        </row>
        <row r="197">
          <cell r="A197">
            <v>194</v>
          </cell>
          <cell r="B197">
            <v>991</v>
          </cell>
          <cell r="C197">
            <v>833000000</v>
          </cell>
          <cell r="D197">
            <v>1</v>
          </cell>
          <cell r="E197">
            <v>1</v>
          </cell>
          <cell r="F197">
            <v>0.51</v>
          </cell>
          <cell r="G197">
            <v>8</v>
          </cell>
          <cell r="H197">
            <v>0.2</v>
          </cell>
          <cell r="I197">
            <v>0.05</v>
          </cell>
          <cell r="J197" t="str">
            <v>본건 인근의 성숙도 및 본건의 임대수준, 공실율등에 비추어 보면 본건의 환가성은 매우 양호시되며, 본건이 정상적으로 운영될 경우 수익성은 인근의 전세 임대수준인 평당 350만원이 무난해 보임.</v>
          </cell>
          <cell r="L197" t="str">
            <v>It is inspected that it will be easy to sell near future considering of the maturity stage, rent level, vacancy rate of neighborhood.  In case of being operated normally, the rent price will be recovered by ￦5,000,000/pyong.</v>
          </cell>
          <cell r="N197" t="str">
            <v>87년에 신축되었으나 관리 상태는 보통시됨</v>
          </cell>
          <cell r="P197" t="str">
            <v>It is inspected that the subject has high profit in consideration of the maintenance condition &amp; building area against land.</v>
          </cell>
          <cell r="R197" t="str">
            <v>상업적인 수익성 가치가 양호하여, 매매 거래빈도가 낮음.</v>
          </cell>
          <cell r="T197" t="str">
            <v>The dealing frequency is low in neighborhood, but the profitability of the subject is better than neighborhood.</v>
          </cell>
        </row>
        <row r="198">
          <cell r="A198">
            <v>195</v>
          </cell>
          <cell r="B198">
            <v>100</v>
          </cell>
          <cell r="V198" t="str">
            <v>노선상가 중심지에 위치하여 수익성이 양호한 상권에 속함. 임대 수준은 평당 2백만원 보증금에 월세 75000원/평 수준임.</v>
          </cell>
        </row>
        <row r="199">
          <cell r="A199">
            <v>196</v>
          </cell>
          <cell r="B199">
            <v>101</v>
          </cell>
          <cell r="C199">
            <v>2300000000</v>
          </cell>
          <cell r="D199">
            <v>1.0431999999999999</v>
          </cell>
          <cell r="E199">
            <v>1</v>
          </cell>
          <cell r="F199">
            <v>0.81399999999999995</v>
          </cell>
          <cell r="G199">
            <v>56</v>
          </cell>
          <cell r="J199" t="str">
            <v>본건은 남동공단 2단지내에 위치하는 공장으로서 공단지역내의 일반적인 가격수준 및 경매낙찰 수준등을 참고하여 평가하되, 본건은 남동공단지역내 공장용지중</v>
          </cell>
          <cell r="K199" t="str">
            <v xml:space="preserve"> 다소 광필지 해당되는 토지로 호가수준은 900,000~1,000,000만원 정도이나 경매낙찰가 및 안정적인 매매가능가격은 800,000~850,000원/㎡ 정도로 판단됨.</v>
          </cell>
          <cell r="L199" t="str">
            <v>The subject is located at Namdong 2nd industrial complex. It has been appraised on the basis of general land price of comparable and auctioned price level.</v>
          </cell>
          <cell r="M199" t="str">
            <v>The subject is a large factory site in Namdong industrial complex.It is inspected that asking price level is \900,000-\1,000,000, but auctioned price and stable dealing price are \800,000-\850,000/㎡.</v>
          </cell>
          <cell r="N199" t="str">
            <v xml:space="preserve">본 사례 1, 2는 경락받은 물건으로 지상에 공장 건물이 소재하나 건물상태등은 보통이며, 공장은 업종에 따라 </v>
          </cell>
          <cell r="O199" t="str">
            <v>건물 구조등이 제약을 받으므로 지상건물이 감가요인 될수 있으나, 사례3의 경우는 최근의 분양사례로 신뢰성 높다고 판단됨.</v>
          </cell>
          <cell r="P199" t="str">
            <v>Comparable 1&amp;2 are auctioned factories.The condition of building is O.K. It is expected that .</v>
          </cell>
          <cell r="Q199" t="str">
            <v>Structure of the the building is inappropriate according the type of business. Comparable 3 is appropriate.</v>
          </cell>
          <cell r="R199" t="str">
            <v>본건의 평가는 인근지역 공장의 일반적인 시세수준 및 경매낙찰 사례를 참고하였으며, 특히 건물은 구조, 관리상태등을 고려하여 관찰감가를 병행하였음.</v>
          </cell>
          <cell r="T199" t="str">
            <v>It has been appraised on the basis of general land price of comparable in neighborhood and auctioned comparable.</v>
          </cell>
          <cell r="U199" t="str">
            <v>The subject building has been appraised in consideration of structure and maintenance condition. Depreciation method by observation has been applied to the appraisal.</v>
          </cell>
          <cell r="Y199">
            <v>2028000000</v>
          </cell>
          <cell r="Z199">
            <v>632000000</v>
          </cell>
          <cell r="AA199">
            <v>202800000</v>
          </cell>
        </row>
        <row r="200">
          <cell r="A200">
            <v>197</v>
          </cell>
          <cell r="B200">
            <v>102</v>
          </cell>
          <cell r="C200">
            <v>1150000000</v>
          </cell>
          <cell r="D200">
            <v>1.0139</v>
          </cell>
          <cell r="E200">
            <v>1.1499999999999999</v>
          </cell>
          <cell r="F200">
            <v>0.59699999999999998</v>
          </cell>
          <cell r="G200">
            <v>7</v>
          </cell>
          <cell r="J200" t="str">
            <v xml:space="preserve">본건은 토지만의 평가로서 비준가격을 기준으로 가격결정하였음.본건 지상에 제시외 건물 약988.45㎡의 근린생활시설(1B/3F)이 소재하나, 본 평가에서는 건물을 제외한 토지만의 감정평가로서 토지만 </v>
          </cell>
          <cell r="K200" t="str">
            <v>매매될시 지상권 성립될 수 있으나 토지소유권자가 건물소유권자와 동일하여 이에 관계없이 토지만을 정상평가하였음. 제시외건물에 대한 임차보증금은2억원으로 탐문 조사 되었음.(계약일 98년)</v>
          </cell>
          <cell r="L200" t="str">
            <v xml:space="preserve">The price of this subject is determined based on the sales comparison value by evaluating only land. About 988.45㎡ of neighboring life facility (1B/3F) which is a unsubmitted builing are located on the ground of this subject. but,  this appraisal is only </v>
          </cell>
          <cell r="M200" t="str">
            <v>When only land is transferred, the land use right can legally be established. But, only land has normally been evaluated because the land owner is the same to the building owner. The deposit for unsubmitted building is judged 200 million won by inquiry.(C</v>
          </cell>
          <cell r="N200" t="str">
            <v/>
          </cell>
          <cell r="O200" t="str">
            <v/>
          </cell>
          <cell r="R200" t="str">
            <v>주변에 나지만의 사례를 구할 수 없어 토지건물 일괄 낙찰된 경매사례를 활용하였으며,</v>
          </cell>
          <cell r="S200" t="str">
            <v>본건 지상에 제시외건물이 소재하나 토지소유권자와 동일하여 이에 구애없이 정상평가하였음.</v>
          </cell>
          <cell r="T200" t="str">
            <v xml:space="preserve">As the example of vacancy lot is impossible to take, the case of court auction is utilized that land and building are collectively awarded. </v>
          </cell>
          <cell r="U200" t="str">
            <v>A unsubmitted building exists on the ground of this subject, but it is normally appraised without cosideration of this because the owner of building is the same to the land owner.</v>
          </cell>
        </row>
        <row r="201">
          <cell r="A201">
            <v>198</v>
          </cell>
          <cell r="B201">
            <v>104</v>
          </cell>
          <cell r="C201">
            <v>294000000</v>
          </cell>
          <cell r="D201">
            <v>1.0085999999999999</v>
          </cell>
          <cell r="E201">
            <v>2</v>
          </cell>
          <cell r="F201">
            <v>0.32</v>
          </cell>
          <cell r="G201">
            <v>4</v>
          </cell>
          <cell r="J201" t="str">
            <v>본건은 주택지내에 위치하는 가동중단된 공장으로서 마을내 토지 평당 30,000-50,000원 수준이며, 4차선 포장공사 주변의 토지 평당 70,000~80,000원 수준 형성되어 있음.본건지가는 경매사례등을 적용하여 평당 32000원수준으로 봄</v>
          </cell>
          <cell r="K201" t="str">
            <v>본건 공장으로서 부적합한 위치에 소재하며, 타용도의 전환이 예상됨.  진입로의 협소, 위치의 부적함등을 고려하였음.</v>
          </cell>
          <cell r="L201" t="str">
            <v xml:space="preserve">The subject is the factory which has not been operated within the village. The price level of the land in the village is ￦50,000/pyong and that of the land arround constructed two </v>
          </cell>
          <cell r="M201" t="str">
            <v>round way is ￦70,000-￦80,000/pyong. It is expected that there is the transferability for other use, considering narrow entry road &amp; inappropriate location.</v>
          </cell>
          <cell r="N201" t="str">
            <v>본건은 공장부지이나 지목상 대지로서 인근 주택지의 일반적인 시가를 적용하였으며, 매매는 전무한 상태임.</v>
          </cell>
          <cell r="P201" t="str">
            <v>It is used for factory site and the classfication is the site. The land price in neighborhood has been applied.</v>
          </cell>
          <cell r="Q201" t="str">
            <v>It is inspected that there is no dealing comparable.</v>
          </cell>
          <cell r="R201" t="str">
            <v>본건은 주택지 소재 공장으로 공장의 상태는 양호하나 위치등 개별적요인에서 다소 열세임.</v>
          </cell>
          <cell r="T201" t="str">
            <v xml:space="preserve">The subject is factory in residence area. </v>
          </cell>
          <cell r="U201" t="str">
            <v>The condition as a factory is O.K but it is inferior to comparable in location, etc.</v>
          </cell>
          <cell r="Y201">
            <v>1674000000</v>
          </cell>
          <cell r="Z201">
            <v>673600000</v>
          </cell>
          <cell r="AA201">
            <v>167400000</v>
          </cell>
        </row>
        <row r="202">
          <cell r="A202">
            <v>199</v>
          </cell>
          <cell r="B202">
            <v>105</v>
          </cell>
          <cell r="C202">
            <v>4050000000</v>
          </cell>
          <cell r="D202">
            <v>1.034</v>
          </cell>
          <cell r="E202">
            <v>1</v>
          </cell>
          <cell r="F202">
            <v>0.60499999999999998</v>
          </cell>
          <cell r="G202">
            <v>50</v>
          </cell>
          <cell r="J202" t="str">
            <v>본건 지상에 수개동의 삼익가구 공장이 소재하나 건물소유자와 토지소유자가 동일하며, 본건토지와 동측30m대로변사이에 다른 필지(180-105,180-150)가 소재하나 본건과 일괄처분등을 전제하여 토지를 정상평가하되 가격은 비준가격에 근거하여 결정함</v>
          </cell>
        </row>
        <row r="203">
          <cell r="A203">
            <v>200</v>
          </cell>
          <cell r="B203">
            <v>107</v>
          </cell>
          <cell r="C203">
            <v>1204000000</v>
          </cell>
          <cell r="D203">
            <v>1.0563</v>
          </cell>
          <cell r="F203">
            <v>0.41499999999999998</v>
          </cell>
          <cell r="G203">
            <v>19</v>
          </cell>
          <cell r="J203" t="str">
            <v>본건은 대풍공단에 인접한 공장으로서 제반 여건은 무난시되며, 건물의 현황 및 관리상태 등은 양호시되는 물건임</v>
          </cell>
          <cell r="K203" t="str">
            <v>본건가격은 인근의 경매낙찰 사례 및 대풍공단 분양수준 등을 고려 토지평당 17만원, 건물평당 43만원에 기계값을 합산하여 결정함</v>
          </cell>
          <cell r="L203" t="str">
            <v>The subject abouts on Daepoong industrial complex, so the condition of facfory is O.K. The present &amp; maintenance condition are O.K.</v>
          </cell>
          <cell r="M203" t="str">
            <v>The price is apprased by the comparables &amp; the highest price in the neighborhood.</v>
          </cell>
          <cell r="N203" t="str">
            <v>본 물건은 토지보다는 건물 비중이 높은 물건이며, 건물상태는 양호시됨.</v>
          </cell>
          <cell r="P203" t="str">
            <v>The subject has the specific gravity more for buildings than for land. The concition is O.K.</v>
          </cell>
          <cell r="R203" t="str">
            <v>본건인근 대풍공단의 분양시세 및 인근시세는 평당 30만원 호가하나 실거래가능 가격은 평당 20-25만원 수준임</v>
          </cell>
          <cell r="S203" t="str">
            <v>본건토지가격은 공단외부에 입지한 점과 광평수인점 고려 감가함</v>
          </cell>
          <cell r="T203" t="str">
            <v>The price of the subject &amp; the neighborhood are \300,000/pyong . It is inspected that the general dealing price is \250,000/pyong.</v>
          </cell>
          <cell r="Y203">
            <v>79600000</v>
          </cell>
          <cell r="Z203">
            <v>23917000</v>
          </cell>
          <cell r="AA203">
            <v>15084000</v>
          </cell>
        </row>
        <row r="204">
          <cell r="A204">
            <v>201</v>
          </cell>
          <cell r="B204">
            <v>109</v>
          </cell>
          <cell r="C204">
            <v>944000000</v>
          </cell>
          <cell r="D204">
            <v>1.0224</v>
          </cell>
          <cell r="E204">
            <v>1</v>
          </cell>
          <cell r="J204" t="str">
            <v>본건은 시흥시 시화공단내에 소재하는 공장으로서 일반적인 공장지의 호가수준은 평당 약 50-70만원 수준임. 목록상 기계기구가 9점 있었으나 소재불명(탐문:분실) 인바 평가에서 제외하였음.</v>
          </cell>
          <cell r="M204" t="str">
            <v>Beasonable price has been decided by cost appraoch.</v>
          </cell>
          <cell r="N204" t="str">
            <v xml:space="preserve">4개업체가 임대사용중이며 소유자의 기계기구는 조사시점 현재 없는 것으로 탐문조사 되었음. </v>
          </cell>
          <cell r="P204" t="str">
            <v xml:space="preserve">It has been rented and operated by 4 corporations. </v>
          </cell>
          <cell r="Q204" t="str">
            <v>It is inspected that there is no the owner's machinery at appraisal date.</v>
          </cell>
          <cell r="R204" t="str">
            <v xml:space="preserve">사례부동산의 토지는 낮은 가격으로 거래된 것으로 판단됨. </v>
          </cell>
          <cell r="T204" t="str">
            <v>It is inspected that the land of comparable was dealt in low price.</v>
          </cell>
        </row>
        <row r="205">
          <cell r="A205">
            <v>202</v>
          </cell>
          <cell r="B205">
            <v>112</v>
          </cell>
          <cell r="C205">
            <v>2082000000</v>
          </cell>
          <cell r="F205">
            <v>0.79600000000000004</v>
          </cell>
          <cell r="G205">
            <v>20</v>
          </cell>
          <cell r="J205" t="str">
            <v>본건은 남동공단 1단지내 남동로 북서측 근거리에 소재하는 공장으로 본건 토지의 평가는 남동공단 2단지 141 B/L의 최근 (2000. 3경) 분양가 수준 및 인근 유사규모 공장의 경매낙찰 사례등을 참고하여 평가하였고, 건물은 구조 및 관리상태등을 고려하여 낙찰사례 및 복성식 평가법으로 평가하되 관찰감가를 병행하여 평가하였음.</v>
          </cell>
          <cell r="K205" t="str">
            <v xml:space="preserve">The subject (factory) is located at northeast of Namdong road at a short distance within Namdong industrial complex(1st complex).  The land has been appraised on the basis of recent subdivision price of 141 B/L in Namdong industrial complex(2nd complex), </v>
          </cell>
          <cell r="L205" t="str">
            <v>auction comparable which is similar sized factory in neighborhood.  The building has been appraised by cost approach in consideration of structure, maintenarice condition &amp; auction comparable.</v>
          </cell>
          <cell r="N205" t="str">
            <v>본건 토지의 평가는 인근 공단지역내 최근 분양 사례 및 경매낙찰 사례를 비교 분석하여 평가하였으며, 건물은 관리상태,</v>
          </cell>
          <cell r="O205" t="str">
            <v>구조등을 고려하여 관찰감가를 병행하였음.본건은 현재 폐쇄상태로 출입이 불가능하여 기계기구는 평가외하였음.</v>
          </cell>
          <cell r="P205" t="str">
            <v xml:space="preserve">The land has been appraised in consideration of subdivision comparable &amp; auction comparable within industrial complex in neighborhood.  The building has been applied </v>
          </cell>
          <cell r="Q205" t="str">
            <v>to the appraisal in consideration of maintenance condition &amp; structure.  It is closed now, so it is impossible to access to the subject. The machinery is excluded from the appraisal.</v>
          </cell>
          <cell r="R205" t="str">
            <v>본 사례들은 남동공단 1단지내에 소재하는 최근 경매낙찰 공장으로 사례 2, 3는 다소 저가 낙찰로</v>
          </cell>
          <cell r="S205" t="str">
            <v xml:space="preserve"> 대상물건과 비교성은 다소 떨어지나 사례 1은 공단내 적정시세 수준대비 낙찰가가 적정수준으로 비교성 높음.</v>
          </cell>
          <cell r="T205" t="str">
            <v>Comps are vecent auctioned comps in Namdong 1st industrial complex.</v>
          </cell>
          <cell r="U205" t="str">
            <v>It is inspected that comp1 is more similar to the subject than comp2, 3, considering recent price level.</v>
          </cell>
        </row>
        <row r="206">
          <cell r="A206">
            <v>203</v>
          </cell>
          <cell r="B206">
            <v>113</v>
          </cell>
          <cell r="C206">
            <v>936000000</v>
          </cell>
          <cell r="D206">
            <v>1.0224</v>
          </cell>
          <cell r="E206">
            <v>1.2</v>
          </cell>
          <cell r="F206">
            <v>0.56389999999999996</v>
          </cell>
          <cell r="G206">
            <v>4</v>
          </cell>
          <cell r="J206" t="str">
            <v>성숙중인 후면 주택지이나 본건 북측 인접하여 '주유소(위험물 취급소)'가 소재하여 수요성은 다소 떨어짐</v>
          </cell>
          <cell r="L206" t="str">
            <v>The neighborhood is the maturing residence area in the back side.  Gas station in the north of the subject affect bad influence to the subject.</v>
          </cell>
          <cell r="N206" t="str">
            <v>성숙중인 후면 주거지대로 향후 주변 여건의 성숙도에 따라 가격상승이 예상됨</v>
          </cell>
          <cell r="P206" t="str">
            <v>The neighborhood is the maturing residence area in the back side.  It is expected that the price will rise near future.</v>
          </cell>
          <cell r="R206" t="str">
            <v>개발 잠재력은 있으나 지역요인이 불리하여 수요성은 다소 떨어짐</v>
          </cell>
          <cell r="T206" t="str">
            <v>Neighborhood is underdeveloped, so the dealing is not active.</v>
          </cell>
        </row>
        <row r="207">
          <cell r="A207">
            <v>204</v>
          </cell>
          <cell r="B207">
            <v>114</v>
          </cell>
          <cell r="C207">
            <v>441000000</v>
          </cell>
          <cell r="D207">
            <v>1</v>
          </cell>
          <cell r="E207">
            <v>0.6</v>
          </cell>
          <cell r="F207">
            <v>0.54400000000000004</v>
          </cell>
          <cell r="G207">
            <v>11</v>
          </cell>
          <cell r="J207" t="str">
            <v>본건은 현재 가동중인 공장으로서, 지방도 후면지에 위치하며 진입로가 협소하여 차량의 진출입이 다소 불편시됨. 공장용지이나 현황 일부 '전'으로 사용</v>
          </cell>
          <cell r="K207" t="str">
            <v>본건기계기구는 소유자의 거부로 확인이 불가능한 상태이며, 감정서상 내용년수,재조달원가 없는 기계기구는 감정가를 기준으로 10%적용하였음.</v>
          </cell>
          <cell r="L207" t="str">
            <v>The subject is operating and is hearby local road.  The traffic condition is not good because of narrow access road.  A part of the subject is still dry field.  But it has been appraised to the factory site.</v>
          </cell>
          <cell r="M207" t="str">
            <v xml:space="preserve"> The machinery has not been found out because of the owner's denial.</v>
          </cell>
          <cell r="N207" t="str">
            <v xml:space="preserve">587번 지방도변의 공장용지는 평당 150,000원 수준이며 후면 진입로 협소한 공장용지는 평당 100,000에 매매가능함. </v>
          </cell>
          <cell r="O207" t="str">
            <v xml:space="preserve">공장건물은 층고 높이에 따라 가격차이가 생기며 본건 건물은 층고 약 7~8로서 상태 양호함. </v>
          </cell>
          <cell r="P207" t="str">
            <v>The price level of factory site abuts on No. 587 local road is ￦150,000/pyong and the price level of factory site in the back side is ￦100,000/pyong.</v>
          </cell>
          <cell r="Q207" t="str">
            <v>The price is changed by the height of factory building.  The subject has 7m-8m height which is good for factory height.</v>
          </cell>
          <cell r="R207" t="str">
            <v xml:space="preserve">거래 빈도는 낮은 편이나 최근 공장의 수요가 증가하고 있는 상황에 있음. 본건은 공장의 진출입로의 협소로 인근 공자에 비해 저가에 매매 예상됨. </v>
          </cell>
          <cell r="T207" t="str">
            <v>the demand of the factories is getting higher.  The price of the subject is low because of the narrow access road.</v>
          </cell>
          <cell r="Y207">
            <v>243962000</v>
          </cell>
          <cell r="Z207">
            <v>44127774</v>
          </cell>
          <cell r="AA207">
            <v>24396200</v>
          </cell>
        </row>
        <row r="208">
          <cell r="A208">
            <v>205</v>
          </cell>
          <cell r="B208">
            <v>115</v>
          </cell>
          <cell r="C208">
            <v>900000000</v>
          </cell>
          <cell r="D208">
            <v>1.0046999999999999</v>
          </cell>
          <cell r="E208">
            <v>1.0258</v>
          </cell>
          <cell r="F208">
            <v>0.35299999999999998</v>
          </cell>
          <cell r="G208">
            <v>2</v>
          </cell>
          <cell r="H208">
            <v>0.2</v>
          </cell>
          <cell r="I208">
            <v>0.05</v>
          </cell>
          <cell r="J208" t="str">
            <v>본건은 장래 수익성을 건물의 보수비가 상당 부분 잠식할것으로 예상되는바 환가성은 매우 낮은 것으로 사료됨.</v>
          </cell>
          <cell r="L208" t="str">
            <v>It is inspected that the main tenance cost level is expected high in the future, so this fact will affect bad influence to deahun.</v>
          </cell>
          <cell r="N208" t="str">
            <v>지상 건물의 경제적 가치가 부정적인바, 정상적 시장가치는 매우 유동적임.</v>
          </cell>
          <cell r="P208" t="str">
            <v>It is inspected that the market price will be very flexible because the building is not highest &amp; best use.</v>
          </cell>
          <cell r="R208" t="str">
            <v>본건 전체의 수익성 분석의 난이로 환가성에 다소 문제가 있음.</v>
          </cell>
          <cell r="T208" t="str">
            <v>There is difficulty in assessing the subject by analyzing the profit because the subject is not highest &amp; best use.</v>
          </cell>
        </row>
        <row r="209">
          <cell r="A209">
            <v>206</v>
          </cell>
          <cell r="B209">
            <v>116</v>
          </cell>
          <cell r="C209">
            <v>1260000000</v>
          </cell>
          <cell r="D209">
            <v>1.0226999999999999</v>
          </cell>
          <cell r="E209">
            <v>0.8</v>
          </cell>
          <cell r="F209">
            <v>0.50800000000000001</v>
          </cell>
          <cell r="G209">
            <v>17</v>
          </cell>
          <cell r="H209">
            <v>0.15</v>
          </cell>
          <cell r="I209">
            <v>0.1</v>
          </cell>
          <cell r="J209" t="str">
            <v>본건은 시장주변 노선상가지대에 위치하는 상업용 토지, 건물로 인근지역이 최근 지하철의 개통으로 배후지유동인구가 잠실등 보다 우월한 상권으로 유출되어 상권이 과거보다는 다소 침체되어 있는 점을 감안하여 평가하되 가격은 비준가격을 기초로 결정함</v>
          </cell>
          <cell r="L209" t="str">
            <v>The subject consists of commercial land and building located on commercial strip around marketplace.</v>
          </cell>
          <cell r="M209" t="str">
            <v>The price is decided focusing on sales comparison value.</v>
          </cell>
          <cell r="N209" t="str">
            <v>나대지 매매사례를 포착치 못하여 공시지가 가격을 비교보정하여 토지가격을 산정,건물은 내용년수와 건물의 상태를 감안하여 복성가격을 산정.</v>
          </cell>
          <cell r="P209" t="str">
            <v>The vacant lot comparable can't be detected so, G.P.L.A is adjusted by comparison.</v>
          </cell>
          <cell r="Q209" t="str">
            <v>The appraisal is performed by considering that a part of it is conflicted with urban planned road.</v>
          </cell>
          <cell r="R209" t="str">
            <v>인근의 경락사례에 기초하여 본건과의 가격형성요인을 비교하여 비준가격을 결정함.</v>
          </cell>
          <cell r="S209" t="str">
            <v>있는점과 건물의 경우는 관리상태가 불량한 점을 반영하였음.</v>
          </cell>
          <cell r="T209" t="str">
            <v>A part of subject land is conflicted with urban planned road.</v>
          </cell>
          <cell r="U209" t="str">
            <v xml:space="preserve"> Such depreciation factor and the poor maintenance are reflected.</v>
          </cell>
        </row>
        <row r="210">
          <cell r="A210">
            <v>207</v>
          </cell>
          <cell r="B210">
            <v>117</v>
          </cell>
          <cell r="C210">
            <v>529000000</v>
          </cell>
          <cell r="F210">
            <v>0.64</v>
          </cell>
          <cell r="G210">
            <v>22</v>
          </cell>
          <cell r="J210" t="str">
            <v>매매사례에 의한 가격으로 최종가격 결정함.</v>
          </cell>
          <cell r="K210" t="str">
            <v xml:space="preserve">기계는 출입거부로 평가못함.(은행담보 감정시에도 '평가외'대상이었음) </v>
          </cell>
          <cell r="L210" t="str">
            <v>The last price is decided by the comparable price.The machinery has not been appraised because of the denial of entry.</v>
          </cell>
          <cell r="N210" t="str">
            <v>나지의 이용상황이 잡종지로 비교성이 낮은 편임.</v>
          </cell>
          <cell r="P210" t="str">
            <v>Comparative advantage is low because comoparable is miscellaneous site.</v>
          </cell>
          <cell r="R210" t="str">
            <v>인근의 최근 공장 거래사례로 신뢰성 높음.</v>
          </cell>
          <cell r="T210" t="str">
            <v>It is reliable because the comparables of the factory are recent ones in reighborhood.</v>
          </cell>
        </row>
        <row r="211">
          <cell r="A211">
            <v>208</v>
          </cell>
          <cell r="B211">
            <v>120</v>
          </cell>
          <cell r="C211">
            <v>783000000</v>
          </cell>
          <cell r="D211">
            <v>1.0029999999999999</v>
          </cell>
          <cell r="E211">
            <v>1.1000000000000001</v>
          </cell>
          <cell r="F211">
            <v>0.70499999999999996</v>
          </cell>
          <cell r="G211">
            <v>9</v>
          </cell>
          <cell r="J211" t="str">
            <v>안양시 안양동에 소재하는 중.소규모의 공장지대로서 IMF의 영향으로 가격은 떨어졌으나, 최근에 들어와 시설투자등으로 인하여 부동산 거래가 살아나고 있으며, 홋가는 3,000,000/평당이며, 시세는 약 2,600,000/평으로 판단됨.</v>
          </cell>
          <cell r="L211" t="str">
            <v>The neighborhood consists of small &amp; medium sized Industrial complex. The price is getting higher.  The general price is \2,600,000/pyong.</v>
          </cell>
          <cell r="N211" t="str">
            <v>본건이 소재하는 지역은 안양동의 중.소규모 공장지대에 위치하며, 전반적인 가동률 및 제반 여건은 보통임.</v>
          </cell>
          <cell r="P211" t="str">
            <v>The neighborhood consists of small &amp; medium sized industrial complex. The present environnent and condition of the factory are O.K</v>
          </cell>
          <cell r="R211" t="str">
            <v>본건은 안양시 안양동 중.소규모의 공장등으로 형성되어 있는 지역에 소재하며, 제반 입지적 조건 및 가동률은 대체적으로 보통시됨.</v>
          </cell>
          <cell r="T211" t="str">
            <v>The neighborhood consists of small &amp; medium sized industrial complex. The present environnent and condition of the factory are O.K</v>
          </cell>
        </row>
        <row r="212">
          <cell r="A212">
            <v>209</v>
          </cell>
          <cell r="B212">
            <v>122</v>
          </cell>
          <cell r="C212">
            <v>616000000</v>
          </cell>
          <cell r="D212">
            <v>1.0391999999999999</v>
          </cell>
          <cell r="E212">
            <v>0.8</v>
          </cell>
          <cell r="F212">
            <v>0.55500000000000005</v>
          </cell>
          <cell r="G212">
            <v>8</v>
          </cell>
          <cell r="J212" t="str">
            <v>본건은 호법인터체인지로부터 약 1.5㎞ 거리에 위치하여 교통여건은 보통시되나 국도 후면으로서 다른 공장부지보다 다소 저가로 판단되며 매매사례 및 복성가격등을 고려하여 가격결정함.</v>
          </cell>
          <cell r="L212" t="str">
            <v>The subject is located at about 1.5km Hobeop I.C. The condition of traffic is O.K. General condition of the subject is worse than factories in neighborhood.</v>
          </cell>
          <cell r="N212" t="str">
            <v>기계가격이 상당히 감가되나 토지,건물은 적정하다고 판단됨.</v>
          </cell>
          <cell r="P212" t="str">
            <v>The machinery price is getting lower but it is inspected that the price of the building and land are fair.</v>
          </cell>
          <cell r="R212" t="str">
            <v>매매사례는 경매낙찰로 인하여 상당히 저가로 판단되며  본건에 다소 보정을 하였음.</v>
          </cell>
          <cell r="T212" t="str">
            <v>As the price of comparable is low because the comparable is bid off, we adjust it.</v>
          </cell>
          <cell r="Y212">
            <v>572000000</v>
          </cell>
          <cell r="Z212">
            <v>126868000</v>
          </cell>
        </row>
        <row r="213">
          <cell r="A213">
            <v>210</v>
          </cell>
          <cell r="B213">
            <v>123</v>
          </cell>
          <cell r="C213">
            <v>588000000</v>
          </cell>
          <cell r="D213">
            <v>1.0367999999999999</v>
          </cell>
          <cell r="E213">
            <v>0.7</v>
          </cell>
          <cell r="F213">
            <v>0.41499999999999998</v>
          </cell>
          <cell r="G213">
            <v>19</v>
          </cell>
          <cell r="J213" t="str">
            <v>본건의 토지시세는 평당 10만원 정도 하는것으로 조사되었으며, 본건 토지는 2필 1단의 공장부지로서 인근 유사물건의 방매 및 매매사례를 비준하여 평가하였으며, 본건 지상에 2동의 건물은 제조달원가 및 일반적인 시세등을 고려하였으며, 약2-3년 간의 공실상태인점을 감안하여 평가함.</v>
          </cell>
          <cell r="L213" t="str">
            <v>The price level is ￦100,000/pyong  It has been appraised in consideration of comparables price level and the fact that the subject was empty during last 2-3 years.</v>
          </cell>
          <cell r="N213" t="str">
            <v>본 물건은 현재 공실상태로서 건물부분에 있어서 관리인 거부로 내부를 확인하지 못하고 건물 외관 상태만을 기초로 하여 가격결정</v>
          </cell>
          <cell r="P213" t="str">
            <v>The subject is vacant.  The details of inside of the building has not been found out because of the guard's denial.</v>
          </cell>
          <cell r="R213" t="str">
            <v>주변 공장들은 일반적인 매매보다는 경매로 낙찰받은 비준이 일반매매보다 큰것으로 조사되며, 주변의 공장 급매물은 거의 없는 것으로 조사됨.</v>
          </cell>
          <cell r="T213" t="str">
            <v xml:space="preserve">It is inspected that the auctioned prices are higher than average dealing price.  </v>
          </cell>
          <cell r="U213" t="str">
            <v>There is no the factory which is urgent for sale in the market recently.</v>
          </cell>
        </row>
        <row r="214">
          <cell r="A214">
            <v>211</v>
          </cell>
          <cell r="B214">
            <v>124</v>
          </cell>
          <cell r="C214">
            <v>444000000</v>
          </cell>
          <cell r="D214">
            <v>1</v>
          </cell>
          <cell r="E214">
            <v>0.6</v>
          </cell>
          <cell r="F214">
            <v>0.55500000000000005</v>
          </cell>
          <cell r="G214">
            <v>4</v>
          </cell>
          <cell r="H214">
            <v>0.1</v>
          </cell>
          <cell r="I214">
            <v>0.1</v>
          </cell>
          <cell r="J214" t="str">
            <v>구조상 교회용 건축물로서 수요가 한정되고 타용도전환의 경우에 추가적인 전환비용이 소요되고 시장성도 제약될 것으로 예상됨.</v>
          </cell>
          <cell r="K214" t="str">
            <v>경매자료 및 일반적인 시세수준을 참고하여 가격결정함</v>
          </cell>
          <cell r="R214" t="str">
            <v>구조상 교회건물로 타용도부적합, 수요제약에 따른 요인등을 참작함</v>
          </cell>
        </row>
        <row r="215">
          <cell r="A215">
            <v>212</v>
          </cell>
          <cell r="B215">
            <v>127</v>
          </cell>
          <cell r="C215">
            <v>600000000</v>
          </cell>
          <cell r="D215">
            <v>1.0270999999999999</v>
          </cell>
          <cell r="E215">
            <v>0.88</v>
          </cell>
          <cell r="F215">
            <v>0.501</v>
          </cell>
          <cell r="G215">
            <v>12</v>
          </cell>
          <cell r="J215" t="str">
            <v>본건은 가동중인 공장으로 상태는 보통시 되나 기계가격이 변수로서 이를 감안하여 가격결정함.</v>
          </cell>
          <cell r="L215" t="str">
            <v>The subject is operating. The condition is O.K. The of the machinery price is  important at the decision of the price.</v>
          </cell>
          <cell r="N215" t="str">
            <v>토지,건물의 가격은 일반적인 가격수준에 근접하나 기계가격이 변수임.</v>
          </cell>
          <cell r="P215" t="str">
            <v xml:space="preserve">The prices of the land &amp; building are fair and the machinery price is important </v>
          </cell>
          <cell r="Q215" t="str">
            <v>at the decision of the price.</v>
          </cell>
          <cell r="R215" t="str">
            <v>인근 유사 공장용지의 가격수준은 회복세에 있으나 매매사례는 저가에 거래 된 것으로 판단됨.</v>
          </cell>
          <cell r="T215" t="str">
            <v xml:space="preserve">As the general price level in neighborhood is getting higher, the price of </v>
          </cell>
          <cell r="U215" t="str">
            <v>comparable is lower than now.</v>
          </cell>
          <cell r="Y215">
            <v>1107500000</v>
          </cell>
          <cell r="Z215">
            <v>189809000</v>
          </cell>
        </row>
        <row r="216">
          <cell r="A216">
            <v>213</v>
          </cell>
          <cell r="B216">
            <v>128</v>
          </cell>
          <cell r="C216">
            <v>851000000</v>
          </cell>
          <cell r="D216">
            <v>1.0427999999999999</v>
          </cell>
          <cell r="E216">
            <v>1</v>
          </cell>
          <cell r="F216">
            <v>0.67</v>
          </cell>
          <cell r="G216">
            <v>18</v>
          </cell>
          <cell r="J216" t="str">
            <v>인근의 유사부동산에 대한 적정한 사례를 기준으로 제반가격 형성요인을 비교분석하여 산출된 비준가격과 건물의 구조 및 시공상태등을 고려한 복성가격등을 고려하되 적정매각 기간을 고려하여 가격결정하였음.</v>
          </cell>
          <cell r="L216" t="str">
            <v>The land has been appraised on the basis of the comparable that is similar to real property.  This valuation has considered price factors.  It has been appraised by cost approach in consideration of structure &amp; operating condition.  Also it has been appra</v>
          </cell>
          <cell r="R216" t="str">
            <v>인근의 유사부동산에 대한 경매낙찰 사례를 기준으로 제반가격형성요인을 비교분석하여 평가하였음.</v>
          </cell>
          <cell r="T216" t="str">
            <v>The land has been appraised on the basis of auctioned comparable price that is similar to real property</v>
          </cell>
          <cell r="U216" t="str">
            <v>and by analyzing the individual characteristics.</v>
          </cell>
        </row>
        <row r="217">
          <cell r="A217">
            <v>214</v>
          </cell>
          <cell r="B217">
            <v>133</v>
          </cell>
        </row>
        <row r="218">
          <cell r="A218">
            <v>215</v>
          </cell>
          <cell r="B218">
            <v>135</v>
          </cell>
          <cell r="C218">
            <v>892940000</v>
          </cell>
          <cell r="D218">
            <v>1</v>
          </cell>
          <cell r="E218">
            <v>0.9</v>
          </cell>
          <cell r="F218">
            <v>0.52400000000000002</v>
          </cell>
          <cell r="G218">
            <v>4</v>
          </cell>
          <cell r="J218" t="str">
            <v xml:space="preserve">본건중 195-43은 99년 12월 낙찰(낙찰금액81,250,000원), 195-1은 2000년 3월(낙찰금액682,190,000원), 195-2는 2000년 3월(낙찰금액 129,500,000원)에 각가 낙찰되었으며, </v>
          </cell>
          <cell r="K218" t="str">
            <v>호가수준은 1,200,000~1,300,000원/㎡이나, 지역경제의 쇠퇴, 주택등의 슬럼화등으로 거래는 없는바, 실제 매매가는 1,050,000원/㎡(토지, 건물 포함) 정도인 것으로 판단됨.</v>
          </cell>
          <cell r="L218" t="str">
            <v>The lot No. 195-43 is bid off at december, 1999.  The lot No. 195-1 and 195-2 are bid off at march, 2000. It is inspected that asking price level is \1,200,000-\1,300,000/㎡ but there is no dealing because of economic depression in that region, so the curr</v>
          </cell>
        </row>
        <row r="219">
          <cell r="A219">
            <v>216</v>
          </cell>
          <cell r="B219">
            <v>136</v>
          </cell>
        </row>
        <row r="220">
          <cell r="A220">
            <v>217</v>
          </cell>
          <cell r="B220">
            <v>137</v>
          </cell>
          <cell r="C220">
            <v>463000000</v>
          </cell>
          <cell r="D220">
            <v>1</v>
          </cell>
          <cell r="E220">
            <v>0.7</v>
          </cell>
          <cell r="F220">
            <v>0.26800000000000002</v>
          </cell>
          <cell r="G220">
            <v>2</v>
          </cell>
          <cell r="J220" t="str">
            <v>본건은 "장항농공단지"내 소재하고 있으며, 농공단지내 입주한 공장가동률은 약 70% 수준임</v>
          </cell>
          <cell r="K220" t="str">
            <v>경매 사례등을 참작하여 지가수준은 평당 70,000원 수준으로 봄</v>
          </cell>
          <cell r="L220" t="str">
            <v>The subject is located at Janghang agricultural&amp;industrial complex. The rate of operation of factory whthin agricultural&amp;industrial complex is about 70%.</v>
          </cell>
          <cell r="M220" t="str">
            <v>We found out dealing in comparable.The dealing price is about ￦118,000/pyong.</v>
          </cell>
          <cell r="N220" t="str">
            <v>기계기구 대부분이 상당기간 가동되지 않아 관리상태 불량함.</v>
          </cell>
          <cell r="P220" t="str">
            <v>Most of the machinery have not been operated during fairly long period.</v>
          </cell>
          <cell r="Q220" t="str">
            <v>It has been appraised in consideration of poor mainterance condition.</v>
          </cell>
          <cell r="R220" t="str">
            <v>기계기구 대부분은 상당기간동안 가동되지 않아 관리상태는 불량한 편임.</v>
          </cell>
          <cell r="T220" t="str">
            <v xml:space="preserve">Most of machinery have not been operated during fairly long period </v>
          </cell>
          <cell r="U220" t="str">
            <v>so maintenance condition is poor.</v>
          </cell>
          <cell r="Y220">
            <v>387150000</v>
          </cell>
          <cell r="Z220">
            <v>19357500</v>
          </cell>
          <cell r="AA220">
            <v>19357500</v>
          </cell>
        </row>
        <row r="221">
          <cell r="A221">
            <v>218</v>
          </cell>
          <cell r="B221">
            <v>139</v>
          </cell>
        </row>
        <row r="222">
          <cell r="A222">
            <v>219</v>
          </cell>
          <cell r="B222">
            <v>141</v>
          </cell>
          <cell r="C222">
            <v>717000000</v>
          </cell>
          <cell r="D222">
            <v>1</v>
          </cell>
          <cell r="E222">
            <v>0.85</v>
          </cell>
          <cell r="F222">
            <v>0.42799999999999999</v>
          </cell>
          <cell r="G222">
            <v>3</v>
          </cell>
          <cell r="H222">
            <v>0.3</v>
          </cell>
          <cell r="I222">
            <v>0.1</v>
          </cell>
          <cell r="J222" t="str">
            <v>본건 주변 상권의 위축으로 인해 임대가격 낮게 형성되어 있음</v>
          </cell>
          <cell r="K222" t="str">
            <v>일반매매가 전무하여 경매사례를 통해 가격접근함.</v>
          </cell>
          <cell r="N222" t="str">
            <v>본 건물은 외관상 큰 하자 없으나, 내벽에 일부 균열발생 등이 나타남.</v>
          </cell>
          <cell r="O222" t="str">
            <v>본건전체 임차인들의 사용으로 경과년수에 비하여 관리·유지상태 다소 불량함.</v>
          </cell>
          <cell r="P222" t="str">
            <v>No big exterior flaw but interior partial crack exists.</v>
          </cell>
          <cell r="Q222" t="str">
            <v xml:space="preserve">The maintenance is somewhat poor due to lessor's use compared to the passed year. </v>
          </cell>
          <cell r="R222" t="str">
            <v>학교주변에 소재하는 경매사례 적용임.</v>
          </cell>
          <cell r="V222" t="str">
            <v>상권 위축되어 임대가격수준은 낮게 형성되어 있음.</v>
          </cell>
        </row>
        <row r="223">
          <cell r="A223">
            <v>220</v>
          </cell>
          <cell r="B223">
            <v>143</v>
          </cell>
          <cell r="C223">
            <v>625000000</v>
          </cell>
          <cell r="D223">
            <v>1.0431999999999999</v>
          </cell>
          <cell r="F223">
            <v>0.79600000000000004</v>
          </cell>
          <cell r="G223">
            <v>20</v>
          </cell>
          <cell r="H223">
            <v>0.1</v>
          </cell>
          <cell r="I223">
            <v>0.05</v>
          </cell>
          <cell r="J223" t="str">
            <v>본건은 남동공단 2단지내에 위치하며, 공단지역 유사규모 공장의 거래시세 및 경매낙찰 사례등을 참고하여 가격결정 하였음.</v>
          </cell>
          <cell r="K223" t="str">
            <v>남동공단　내　현재　공장가동률　약　９５％로서　공장수요가　점차　높아지고　있음．</v>
          </cell>
          <cell r="L223" t="str">
            <v>The subject is located at 2nd Namdong industrial complex.  It has been appraised on the basis of the dealing and auctioned comparable which is similar sized factory with subject within the industrial complex.</v>
          </cell>
          <cell r="N223" t="str">
            <v>사례토지는 평가대상 토지 인근에 위치하며, 경매낙찰건으로 대상물건과 비교성이 높음.</v>
          </cell>
          <cell r="P223" t="str">
            <v>The comparable is located nearly subject in neighborhood.  It is the auctioned comp and it is comparative to the subject.</v>
          </cell>
          <cell r="R223" t="str">
            <v>대상물건 및 사례물건이 소재한 지역은 남동공단내 지역으로 공장으로서의 제반여건이 서로 유사하며,</v>
          </cell>
          <cell r="S223" t="str">
            <v xml:space="preserve"> 일반적인 매매에 의한 거래는 전무하나, IMF 이후경매 낙찰에 의한 사례가 다수 있으며, 대부분 90% 이상에서 낙찰되고 있음.</v>
          </cell>
          <cell r="T223">
            <v>7</v>
          </cell>
          <cell r="U223" t="str">
            <v>There is no general trade but are some auctioned casesafter IMF.  Most of them are bid off above 90%.</v>
          </cell>
          <cell r="V223" t="str">
            <v>남동공단　내　임료수준을　본건에　적용하였음．</v>
          </cell>
        </row>
        <row r="224">
          <cell r="A224">
            <v>221</v>
          </cell>
          <cell r="B224">
            <v>144</v>
          </cell>
          <cell r="C224">
            <v>627000000</v>
          </cell>
          <cell r="D224">
            <v>1.034</v>
          </cell>
          <cell r="E224">
            <v>1</v>
          </cell>
          <cell r="F224">
            <v>0.51400000000000001</v>
          </cell>
          <cell r="G224">
            <v>19</v>
          </cell>
          <cell r="J224" t="str">
            <v>경기도 일죽 I.C로 부터 장호원 방향의 준농림지역 창고로 주변 지역의 공장의 낙찰사례로 비준하여 평가</v>
          </cell>
          <cell r="O224" t="str">
            <v/>
          </cell>
          <cell r="R224" t="str">
            <v xml:space="preserve">인근지역의 공장사례를 비준하여 평가. 토지가격의 경우, 임야와 공장용지가 </v>
          </cell>
          <cell r="S224" t="str">
            <v>각각 토지부분을 구성하고 있어 가중평균하여 평가.</v>
          </cell>
        </row>
        <row r="225">
          <cell r="A225">
            <v>222</v>
          </cell>
          <cell r="B225">
            <v>145</v>
          </cell>
        </row>
        <row r="226">
          <cell r="A226">
            <v>223</v>
          </cell>
          <cell r="B226">
            <v>147</v>
          </cell>
        </row>
        <row r="227">
          <cell r="A227">
            <v>224</v>
          </cell>
          <cell r="B227">
            <v>149</v>
          </cell>
          <cell r="C227">
            <v>8285000000</v>
          </cell>
          <cell r="D227">
            <v>1.0045999999999999</v>
          </cell>
          <cell r="E227">
            <v>0.6</v>
          </cell>
          <cell r="F227">
            <v>0.65700000000000003</v>
          </cell>
          <cell r="G227">
            <v>3</v>
          </cell>
          <cell r="J227" t="str">
            <v xml:space="preserve">1. 인근 잡종지는 일반거래사례 없으며 본건의 호가는 잡종지 평당 150-200만원선 수준이나, 적정거래수준은 120-150만원/평 정도로 예상되며, 본건 토지중 일부(약2140㎡)가 도시계획시설도로에 저촉되는바 이를 감안하였고, 3필지(627-117,-534,-535)는 공업지역이며 공동주택가능지역이나 </v>
          </cell>
          <cell r="K227" t="str">
            <v xml:space="preserve"> 1필지(627-509)는 자연녹지지역,시설녹지인바 평가외로 하였으음..2. 본건은㈜동원건설에서 동원아파트사업계획승인신청(97.12.30)하였으나, 부도로 인해 사업계획 무산됨.(건축연면적 105813㎡, 규모 18-20층 8개동 680세대(32평형 368세대, 40평형 152세대, 49평형 160세대), 공사기간 1998.3-2000.12)) </v>
          </cell>
          <cell r="L227" t="str">
            <v xml:space="preserve">1.There is no dealing comparable in neighborhood. It is expected that asking price level of the subject is \1,500,000/pyong-p2,000,000/pyong.It has been taken into account that a part of the land is confliced with urban planning road.A three-lot(627-117, </v>
          </cell>
          <cell r="M227" t="str">
            <v>and can be used as apartmemt area and a one-lot(627-509) is green district.The price has been appraised by reasonable average price.2.Dongwon apartment construction project by Dongwon construction Co. has been applied for permission but it has been stoppe</v>
          </cell>
          <cell r="N227" t="str">
            <v xml:space="preserve">본건은 현 잡종지 상태로서 향후 공동주택 개발가능성이 있는바 이를 기타보정하여 가격산정하였음. </v>
          </cell>
          <cell r="P227" t="str">
            <v xml:space="preserve">The subject is a miscellaneous site.The price has been decided in consideration that </v>
          </cell>
          <cell r="Q227" t="str">
            <v>there is the possibility of development for apartment.</v>
          </cell>
        </row>
        <row r="228">
          <cell r="A228">
            <v>225</v>
          </cell>
          <cell r="B228">
            <v>151</v>
          </cell>
          <cell r="C228">
            <v>3760000000</v>
          </cell>
          <cell r="D228">
            <v>1.034</v>
          </cell>
          <cell r="E228">
            <v>1.1000000000000001</v>
          </cell>
          <cell r="F228">
            <v>0.60499999999999998</v>
          </cell>
          <cell r="G228">
            <v>50</v>
          </cell>
          <cell r="H228">
            <v>0.1</v>
          </cell>
          <cell r="I228">
            <v>0.05</v>
          </cell>
          <cell r="J228" t="str">
            <v>인천기계공단내 공장으로서 건물의 상태는 노후함.가격의 결정은 사례를 기준하여 산정한 비준가격을 기초로 하되 기계는노후한 정도를 감안하여 재조달원가의 5%를 적용함.</v>
          </cell>
          <cell r="L228" t="str">
            <v>The subject is a chemical factory. The price of superannuated machinery is given much weight in the total.The final price is decided by junk cost.</v>
          </cell>
          <cell r="N228" t="str">
            <v>본건 기계는 내용년수 만료되어 감정가격의 5%만 적용함.</v>
          </cell>
          <cell r="P228" t="str">
            <v xml:space="preserve">Service life of the machinery has been expired. </v>
          </cell>
          <cell r="Q228" t="str">
            <v>so 5% of appraisal price has been applied to the appraisal.</v>
          </cell>
          <cell r="R228" t="str">
            <v>경매낙찰사례의 낙찰가격에서 기계기구의 가격을 공제한후 토지,건물의 가격으로 비준가격 산정.</v>
          </cell>
          <cell r="T228" t="str">
            <v>The price rate of the machinery of the comparable is low.</v>
          </cell>
          <cell r="Y228">
            <v>4187615000</v>
          </cell>
          <cell r="Z228">
            <v>6.87</v>
          </cell>
          <cell r="AA228">
            <v>287877700</v>
          </cell>
        </row>
        <row r="229">
          <cell r="A229">
            <v>226</v>
          </cell>
          <cell r="B229">
            <v>154</v>
          </cell>
        </row>
        <row r="230">
          <cell r="A230">
            <v>227</v>
          </cell>
          <cell r="B230">
            <v>155</v>
          </cell>
        </row>
        <row r="231">
          <cell r="A231">
            <v>228</v>
          </cell>
          <cell r="B231">
            <v>156</v>
          </cell>
        </row>
        <row r="232">
          <cell r="A232">
            <v>229</v>
          </cell>
          <cell r="B232">
            <v>157</v>
          </cell>
          <cell r="C232">
            <v>552000000</v>
          </cell>
          <cell r="D232">
            <v>1.0563</v>
          </cell>
          <cell r="F232">
            <v>0.41499999999999998</v>
          </cell>
          <cell r="G232">
            <v>19</v>
          </cell>
          <cell r="J232" t="str">
            <v>본건은 3필 1단의 공장부지로서 조사시점 현재 공실상태이며, 인근 유사물건의 방매, 매매사례 및 경매낙찰가 등을 고려하여 가격도출함. 건물 내부에 있는 기계기구는 관계인 부재로 확인못함. 경매감정서상의 가격을고려 판단함</v>
          </cell>
          <cell r="L232" t="str">
            <v>The subject is three-lots land for factory site which is vacant. It has been appraised by the comparables and auctioned price. The machinery has not been found out because of the close.</v>
          </cell>
          <cell r="N232" t="str">
            <v>본 물건은 조사시점 현재 공실상태로서 건물의 상태는 보통시됨</v>
          </cell>
          <cell r="P232" t="str">
            <v>The subject is vacant at the date of site inspection. The condition is O.K.</v>
          </cell>
          <cell r="R232" t="str">
            <v>본 공장은 조사시점 현재 공실상태이며, 본건 주위로 농가주택, 전, 답이 혼재되어 있음</v>
          </cell>
          <cell r="S232" t="str">
            <v>제반 입지여건 및 건물관리상태는 보통임</v>
          </cell>
          <cell r="T232" t="str">
            <v>The subject is vacant. The neighborhood consists of field and a farm house. The environmeant &amp; maintenance conditions are O.K.</v>
          </cell>
          <cell r="Y232">
            <v>468000000</v>
          </cell>
          <cell r="Z232">
            <v>209880000</v>
          </cell>
          <cell r="AA232">
            <v>70200000</v>
          </cell>
        </row>
        <row r="233">
          <cell r="A233">
            <v>230</v>
          </cell>
          <cell r="B233">
            <v>159</v>
          </cell>
          <cell r="C233">
            <v>2300000000</v>
          </cell>
          <cell r="D233">
            <v>1.0426</v>
          </cell>
          <cell r="F233">
            <v>0.69799999999999995</v>
          </cell>
          <cell r="G233">
            <v>12</v>
          </cell>
          <cell r="H233">
            <v>0.2</v>
          </cell>
          <cell r="I233">
            <v>0.1</v>
          </cell>
          <cell r="J233" t="str">
            <v>본건은 용인시 양지면 주북리에 소재하는 물류센타로서 인근지역내에 소재하는 유사부동산의 일반적인 거래수준, 경매사례, 최초낙찰율 타용도로의 전용가능성등을 종합참작하여 평가하였음.</v>
          </cell>
          <cell r="K233" t="str">
            <v>본건 평가전례는 전체토지중 일부토지와 건물을 제외한 평가임.Local Appraisal Value는 토지에 대해서만 이루어졌고 건물가치는 추정하여 산정함</v>
          </cell>
          <cell r="L233" t="str">
            <v xml:space="preserve">The subject is the distribution center which is located at Joobook-ri, Yangji-myon, Yongin-shi.  The land has been appraised on the basis of comparable which is similar real property in neighborhood.  </v>
          </cell>
          <cell r="M233" t="str">
            <v>This valuation has considered general dealing level, auctioned comparable, and transferability to different use.</v>
          </cell>
          <cell r="N233" t="str">
            <v>토지는 인근 토지에 대한 거래사례를 기준으로한 비준가격으로 건물은 구조, 시공상태 및 현상등을 고려한 복성가격으로 평가하였음.</v>
          </cell>
          <cell r="P233" t="str">
            <v>The land has been appraised on the basis of land price of comparable in neighborhood.</v>
          </cell>
          <cell r="Q233" t="str">
            <v>The subject building has been appraised by cost approach in consideration of structure &amp; operating condition.</v>
          </cell>
        </row>
        <row r="234">
          <cell r="A234">
            <v>231</v>
          </cell>
          <cell r="B234">
            <v>160</v>
          </cell>
          <cell r="C234">
            <v>860000000</v>
          </cell>
          <cell r="F234">
            <v>0.71699999999999997</v>
          </cell>
          <cell r="G234">
            <v>8</v>
          </cell>
          <cell r="J234" t="str">
            <v>본건은 용인시 양지면 주북리에 소재하는 자동차학원으로서 인근지역내에 소재하는 유사부동산에 대한 일반거래 및 경매사례등을 기준으로 지가변동률을 고려하고 지역요인, 개별요인등을 비교분석하여 평가하였음.</v>
          </cell>
          <cell r="L234" t="str">
            <v>The subject is  automobile driving institute in Joobook-ri, Yanggi-myon, Yongin-shi. The land has been appraised on the basis of general trade &amp; auctioned trade of comparable which is similar real property in neighborhood. This valuation has considered fl</v>
          </cell>
          <cell r="N234" t="str">
            <v>토지는 인근 토지에 대한 거래사례를 기준으로한 비준가격으로 건물은 구조, 시공상태 및 현상등을 고려한 복성가격으로 평가하였음.</v>
          </cell>
          <cell r="P234" t="str">
            <v xml:space="preserve">The land has been appraised on the basis of trade of comparable in neighborhood. </v>
          </cell>
          <cell r="Q234" t="str">
            <v>The building has been appraised by cost approach in consideration of structure &amp; present condition.</v>
          </cell>
          <cell r="R234" t="str">
            <v>인근지역내의 부동산에 대한 경매 낙찰사례를 기준으로 이를 정상화 한후 제반가격 형성요인을 고려.분석하여 평가하였음.</v>
          </cell>
          <cell r="T234" t="str">
            <v xml:space="preserve">The land has been appraised and normalized on the basis of the auctioned </v>
          </cell>
          <cell r="U234" t="str">
            <v>comparable in neighborhood. This valuation has considered price factors.</v>
          </cell>
        </row>
        <row r="235">
          <cell r="A235">
            <v>232</v>
          </cell>
          <cell r="B235">
            <v>162</v>
          </cell>
          <cell r="C235">
            <v>355000000</v>
          </cell>
          <cell r="D235">
            <v>1</v>
          </cell>
          <cell r="E235">
            <v>0.85</v>
          </cell>
          <cell r="F235">
            <v>0.498</v>
          </cell>
          <cell r="G235">
            <v>6</v>
          </cell>
          <cell r="J235" t="str">
            <v>본건 및 주변시세등을 고려하고 인근의 공장 경매낙찰가 등을 참작하여 감정평가하였으며, 본건의 토지시세로 평당 200,000~150,000원 정도로 사료되며, 건물의 현상 및 관리상태는 오랜기간의 공실로 수선이 필요한 것으로 판단됨.</v>
          </cell>
          <cell r="L235" t="str">
            <v>It has been appraised on the basis of the current price and auctioned price of comparable. The current price is ￦200,000-150,000/pyong.</v>
          </cell>
          <cell r="M235" t="str">
            <v>It is inspected that the building needs repairing because of being vacant during long period.</v>
          </cell>
          <cell r="N235" t="str">
            <v>본 공장은 약 3년간 공실상태로서 건물부분은 수선이 필요함.</v>
          </cell>
          <cell r="O235" t="str">
            <v>기계기구는 가동중단으로 경제적가치가 거의 없는 것으로 사료됨.</v>
          </cell>
          <cell r="P235" t="str">
            <v>The factory has not been operated during 3 years so the building needs repairing.</v>
          </cell>
          <cell r="Q235" t="str">
            <v>It has been appraised considering that the machinery has not been operated so it has no economic value.</v>
          </cell>
          <cell r="R235" t="str">
            <v>주변 공장들은 일반적인 매매보다 경매로 낙찰받는 경우가 많은 것으로 조사됨.</v>
          </cell>
          <cell r="T235" t="str">
            <v>It is inspected that buying real property of the factories in neighborhood are dealt in more by auction than by general dealing.</v>
          </cell>
          <cell r="Y235">
            <v>75200000</v>
          </cell>
          <cell r="Z235">
            <v>2935000</v>
          </cell>
          <cell r="AA235">
            <v>2256000</v>
          </cell>
        </row>
        <row r="236">
          <cell r="A236">
            <v>233</v>
          </cell>
          <cell r="B236">
            <v>165</v>
          </cell>
          <cell r="C236">
            <v>2793000000</v>
          </cell>
          <cell r="F236">
            <v>0.73899999999999999</v>
          </cell>
          <cell r="G236">
            <v>2</v>
          </cell>
          <cell r="J236" t="str">
            <v>본건가격은 인근의 경매사례 및 부동산 세평가격등을 기준으로 결정함. 현재 500평 규모공장이 선호되며 입지에 따라 70만원수준이나 본건은 5000여평으로 광평수인바 인근시세 30만원정도 판단함.</v>
          </cell>
          <cell r="L236" t="str">
            <v>The last price is decided by the price of comparable.</v>
          </cell>
          <cell r="N236" t="str">
            <v>본건지역 소형(500평)필지 공장용지는 50-70만원선이지만 광평수감가하여 30만원선에서 결정함</v>
          </cell>
          <cell r="P236" t="str">
            <v xml:space="preserve">Comparative advantage is low because the condition of the comparable is miscellaneous site. </v>
          </cell>
          <cell r="Q236" t="str">
            <v>The unregistered building was included in appraising.</v>
          </cell>
          <cell r="R236" t="str">
            <v>인근의 최근 공장거래 사례로 신뢰성 높음.</v>
          </cell>
          <cell r="T236" t="str">
            <v>It is reliable because the comparables is recent factory dealing in neighborhood.</v>
          </cell>
          <cell r="Y236">
            <v>412000000</v>
          </cell>
          <cell r="Z236">
            <v>51525000</v>
          </cell>
          <cell r="AA236">
            <v>42160000</v>
          </cell>
        </row>
        <row r="237">
          <cell r="A237">
            <v>234</v>
          </cell>
          <cell r="B237">
            <v>168</v>
          </cell>
        </row>
        <row r="238">
          <cell r="A238">
            <v>235</v>
          </cell>
          <cell r="B238">
            <v>169</v>
          </cell>
          <cell r="C238">
            <v>1600000000</v>
          </cell>
          <cell r="F238">
            <v>0.39700000000000002</v>
          </cell>
          <cell r="G238">
            <v>7</v>
          </cell>
          <cell r="J238" t="str">
            <v>평택시 송탄지역의 소규모 공장들은 공업단지로 밀집되어 있지 못하고 산재되어 있고 서울에서 비교적 원거리라는 점에서 공장부지가격이 비교적 낮음.</v>
          </cell>
          <cell r="K238" t="str">
            <v>기게기구는 소유자의 거부로 확인하지 못하였고 기계내용년수만료되어 감정가에 잔가율 5%적용함</v>
          </cell>
          <cell r="L238" t="str">
            <v xml:space="preserve">as small and medium sized factories are not massed in industrial project and scattered around pyungtaek-city songtan area,and relatively long distance from seoul,land price is not high. </v>
          </cell>
          <cell r="M238" t="str">
            <v>machinery  was not investgated due to occupant's rejection and 5% was applied to machinery'appraisal value because economic life was expired</v>
          </cell>
          <cell r="N238" t="str">
            <v xml:space="preserve">comp1의 경우 공장 조성을 위한 정지작업이 완료한 상태이고 comp2의 경우 본건 </v>
          </cell>
          <cell r="O238" t="str">
            <v>주위의 현 공장용지로 이용중이나 comp3은 특수목적인 점에서 비교성이 떨어짐.</v>
          </cell>
          <cell r="P238" t="str">
            <v>in case of comp1  ground work for factorysite is completed,comp2 is being used for factory site and comp3 comparability is low because of its special purpose.</v>
          </cell>
          <cell r="R238" t="str">
            <v>평택시 주변으로 소규모 공장이 산재되어 있는점에서 서로간의 비교의 어려움이 있음</v>
          </cell>
          <cell r="T238" t="str">
            <v xml:space="preserve">as small and medium sized factories are scattered around pyungtaek-city, there is  little difficulty in comparing with others. </v>
          </cell>
          <cell r="Y238">
            <v>1448888000</v>
          </cell>
          <cell r="Z238">
            <v>72444000</v>
          </cell>
        </row>
        <row r="239">
          <cell r="A239">
            <v>236</v>
          </cell>
          <cell r="B239" t="str">
            <v>6-2-1</v>
          </cell>
          <cell r="C239">
            <v>1481000000</v>
          </cell>
          <cell r="D239">
            <v>1</v>
          </cell>
          <cell r="E239">
            <v>0.65</v>
          </cell>
          <cell r="F239">
            <v>0.58799999999999997</v>
          </cell>
          <cell r="G239">
            <v>24</v>
          </cell>
          <cell r="H239">
            <v>0.1</v>
          </cell>
          <cell r="I239">
            <v>0.05</v>
          </cell>
          <cell r="J239" t="str">
            <v>본건 이용상황 및 현실적으로 매매될 수 있는 점 등을 고려하여 가격결정하였음.</v>
          </cell>
          <cell r="K239" t="str">
            <v>final value is market value based on current use and liquidation</v>
          </cell>
          <cell r="N239" t="str">
            <v>본건은 기존 시가지내에 소재하여 vacant land의 매매 사례가 없음. 토지는 실제매매될 수 있는 경우로 L.P.T.A에 약 35%할인하여 토지가격을</v>
          </cell>
          <cell r="O239" t="str">
            <v>산정하였고, 인근 매매될 수 있는 유사건물시세 등을 고려하여 가격결정하였음.</v>
          </cell>
          <cell r="P239" t="str">
            <v>no vacant lot comp is available since it is located mature market.</v>
          </cell>
          <cell r="Q239" t="str">
            <v>applied 35% of LPTA and considered salable bldg. in this same area</v>
          </cell>
        </row>
        <row r="240">
          <cell r="A240">
            <v>237</v>
          </cell>
          <cell r="B240" t="str">
            <v>6-2-3</v>
          </cell>
          <cell r="C240">
            <v>1400000000</v>
          </cell>
          <cell r="F240">
            <v>0.71899999999999997</v>
          </cell>
          <cell r="G240">
            <v>456</v>
          </cell>
          <cell r="J240" t="str">
            <v>최근 경기회복과 이사철을 맞이하여 전세, 매매가격에 상승될 것으로 사료됨.</v>
          </cell>
          <cell r="K240" t="str">
            <v>인근지역의 유사동종 아파트의 정상적인 거래가격 수준등을 고려하여 각 호수별 비준가격을 산출한 후 전체 구분건물 19개 호수 합산금액임.(34평형:75,000,000/22평형:50,000,000)</v>
          </cell>
          <cell r="L240" t="str">
            <v xml:space="preserve">The price of Chonse (deposit) and sales shall be increased due to economic recovery and movement season. The subject is real property which composed of exclusive building part and co-owned site. So the valuation is carried out by assessing the condo-unit </v>
          </cell>
          <cell r="M240" t="str">
            <v>After assessing the sales comparison value by each suite in consideration of the normal market price of neighboring similar apartment, etc, the amount is the sum of the 19 suites of the whole apartment. (34 pyung:75,000,000,22 pyung: 50,000,000)</v>
          </cell>
          <cell r="N240" t="str">
            <v>구분건물로서 나지가격에 의한 예측이 불가함.</v>
          </cell>
          <cell r="O240" t="str">
            <v>subdivision bldg., lot comp is not applicable</v>
          </cell>
          <cell r="R240" t="str">
            <v xml:space="preserve">본건 구분건물로서 토지간에 별도 산출은 불가능하여 공유지분을 포함한 </v>
          </cell>
          <cell r="S240" t="str">
            <v>건물기준(전용면적+공용면적)으로 가격산출하였음.</v>
          </cell>
          <cell r="T240" t="str">
            <v xml:space="preserve">subdivision bldg(condo-unit apt): not possible to value bldg and land respectvely, </v>
          </cell>
          <cell r="U240" t="str">
            <v>value based on bldg area(common and exclusive area) and applied to each floor</v>
          </cell>
        </row>
        <row r="241">
          <cell r="A241">
            <v>238</v>
          </cell>
          <cell r="B241" t="str">
            <v>141-2</v>
          </cell>
          <cell r="C241">
            <v>498000000</v>
          </cell>
          <cell r="F241">
            <v>0.28299999999999997</v>
          </cell>
          <cell r="G241">
            <v>4</v>
          </cell>
          <cell r="J241" t="str">
            <v>비용접근법에 의한 가격은 당해 부동산의 시장상황이 반영된 정상가격으로 인정하기 곤란하여 토지분양가격과 건물의 낙찰사례를 근거로 한 비준가격으로 결정함.</v>
          </cell>
          <cell r="K241" t="str">
            <v>농공단지내에서는 분양계약상 임대가 금지되어 임대사례 조사치 못하였으나, 부분 재임대료의 1,000/㎡ 정도임.</v>
          </cell>
          <cell r="L241" t="str">
            <v>The appraisal was performed by sales comparison value based on the land sales price and the building comparable, not cost approach reflecting normal market price.</v>
          </cell>
          <cell r="M241" t="str">
            <v>The lease is prohibited under the agreement of sales in agricultural and industrial complex. It is the  1,000/㎡ of the charges for partial re-rent.</v>
          </cell>
          <cell r="N241" t="str">
            <v>건물은 97년 가동중단되어 현상 및 관리상태 불량한 점을 감안하였고, 기계중 FLEXO는 없는 것으로 확인되어</v>
          </cell>
          <cell r="O241" t="str">
            <v>포함치 않았으며 CORPUGATOR M/C는 라인으로 구축된 기계로 현재 리스물건과 공동으로 설치되어 있는바, 이를 감안하였음.</v>
          </cell>
          <cell r="P241" t="str">
            <v>It is considered that the building was stopped in 1997 and the maintenance and shap are poor. The FLEXO among machine doesn't exist so, it is not included.</v>
          </cell>
          <cell r="Q241" t="str">
            <v>Corpugator M/C is line-constructed machine and jointly installed with lease property, which was considered.</v>
          </cell>
          <cell r="R241" t="str">
            <v>기계의 경우 가동된지 3년이 경과되고, 일부는 임차인이 사용하고 있어 환금성이 저조한 것으로 조사됨.</v>
          </cell>
          <cell r="T241" t="str">
            <v>3 years has passed since the machine was operated. Some is used by lessee and the exchangeability is poor.</v>
          </cell>
          <cell r="Y241">
            <v>1064000000</v>
          </cell>
          <cell r="Z241">
            <v>180169000</v>
          </cell>
          <cell r="AA241">
            <v>53200000</v>
          </cell>
        </row>
        <row r="242">
          <cell r="A242">
            <v>239</v>
          </cell>
          <cell r="B242" t="str">
            <v>11-1-2</v>
          </cell>
          <cell r="C242">
            <v>4720000000</v>
          </cell>
          <cell r="D242">
            <v>1</v>
          </cell>
          <cell r="E242">
            <v>1.65</v>
          </cell>
          <cell r="F242">
            <v>0.54800000000000004</v>
          </cell>
          <cell r="G242">
            <v>16</v>
          </cell>
          <cell r="J242" t="str">
            <v xml:space="preserve">상기 토지거래 수준은 임야부분을 포함한 토지전체면적에 대한 평균가격이며 인근 상업용부지의 시세는 400,000∼500,000만원/평 수준임.  본건은 스키장의 일부인 상업용(위락 및 운동시설) 부동산으로서 물건의 특수성으로 </v>
          </cell>
          <cell r="K242" t="str">
            <v>사례포착 어려운 바, 인근의 거래시세를 참작하여 복성가격으로 산출하되, 본건은 공부상 구분건물로 되어 있으나, 실제는 불가분의 1동의 건물로서 일괄 평균단가를 적용 평가하였음.</v>
          </cell>
          <cell r="L242" t="str">
            <v xml:space="preserve">The land sales price corresponds to the average of total land area including forestland. The market price of neighboring commercial site is 400,000∼500,000won/pyung.  </v>
          </cell>
          <cell r="M242" t="str">
            <v>As the subject is a special commercial real estate (amusement and sport facilities) as a part of skiing ground, the selection of comparable is difficult. The cost value is determined with reference to the market price of neighborhood. The subject is regis</v>
          </cell>
          <cell r="N242" t="str">
            <v>토지의 경우 적절한 거래사례 없는 바, 공시지가를 유추적용하였고 건물은 자체 노후화</v>
          </cell>
          <cell r="O242" t="str">
            <v>정도 및 현상을 고려하여 가격결정하였음.</v>
          </cell>
          <cell r="P242" t="str">
            <v xml:space="preserve">The land doesn't have proper sales comparable, so L.P.T.A is applied. </v>
          </cell>
          <cell r="Q242" t="str">
            <v>The price of building is determinated in consideration of its age and shape.</v>
          </cell>
          <cell r="R242" t="str">
            <v>There is no comp.</v>
          </cell>
        </row>
        <row r="243">
          <cell r="A243">
            <v>240</v>
          </cell>
          <cell r="B243" t="str">
            <v>6-3-2</v>
          </cell>
          <cell r="C243">
            <v>4545000000</v>
          </cell>
          <cell r="D243">
            <v>1.0251999999999999</v>
          </cell>
          <cell r="E243">
            <v>1</v>
          </cell>
          <cell r="F243">
            <v>0.65700000000000003</v>
          </cell>
          <cell r="G243">
            <v>16</v>
          </cell>
          <cell r="H243">
            <v>0.2</v>
          </cell>
          <cell r="I243">
            <v>0.1</v>
          </cell>
          <cell r="J243" t="str">
            <v xml:space="preserve">본건은 구분상가이나 20%공실률로 다소 침체된 상권임 </v>
          </cell>
          <cell r="K243" t="str">
            <v>본건은 구분상가로서 호별로 매매,임대가 이루어지며 비준가격을 중심으로 가격을 결정함</v>
          </cell>
          <cell r="L243" t="str">
            <v>subdivision of bldg used as malls, vacancy rate: 20%, bearish market</v>
          </cell>
          <cell r="M243" t="str">
            <v>transaction and lease contract made by each unit. value based on sales comp.</v>
          </cell>
          <cell r="R243" t="str">
            <v xml:space="preserve">지하층기준 단가 1398978원/sqm,1층단가 2797956원/sqm을 위치비 </v>
          </cell>
          <cell r="S243" t="str">
            <v>고려하여 가중평균한 값인 1,856,250원 적용, 별첨 ; 구분상가 산정</v>
          </cell>
          <cell r="T243" t="str">
            <v>basement:1,398,978￦/sqm,1st fl: 2,797,956￦/sqm</v>
          </cell>
          <cell r="U243" t="str">
            <v>weighted avg. : 1,856,259￦/sqm</v>
          </cell>
        </row>
        <row r="244">
          <cell r="A244">
            <v>241</v>
          </cell>
        </row>
        <row r="245">
          <cell r="A245">
            <v>242</v>
          </cell>
        </row>
        <row r="246">
          <cell r="A246">
            <v>243</v>
          </cell>
        </row>
        <row r="247">
          <cell r="A247">
            <v>244</v>
          </cell>
          <cell r="C247">
            <v>1300000000</v>
          </cell>
          <cell r="D247">
            <v>1</v>
          </cell>
          <cell r="E247">
            <v>1</v>
          </cell>
          <cell r="F247">
            <v>0.58499999999999996</v>
          </cell>
          <cell r="G247">
            <v>51</v>
          </cell>
          <cell r="H247">
            <v>0.2</v>
          </cell>
          <cell r="I247">
            <v>0.1</v>
          </cell>
        </row>
        <row r="248">
          <cell r="A248">
            <v>245</v>
          </cell>
          <cell r="C248">
            <v>726000000</v>
          </cell>
          <cell r="D248">
            <v>1</v>
          </cell>
          <cell r="E248">
            <v>1</v>
          </cell>
          <cell r="F248">
            <v>0.68200000000000005</v>
          </cell>
          <cell r="G248">
            <v>27</v>
          </cell>
          <cell r="H248">
            <v>0.4</v>
          </cell>
          <cell r="I248">
            <v>0.1</v>
          </cell>
        </row>
      </sheetData>
      <sheetData sheetId="11" refreshError="1">
        <row r="4">
          <cell r="A4">
            <v>1</v>
          </cell>
          <cell r="B4" t="str">
            <v>1-1</v>
          </cell>
          <cell r="AY4" t="str">
            <v>279 Gongdan-Dong Kumi-Shi</v>
          </cell>
          <cell r="AZ4">
            <v>36586</v>
          </cell>
          <cell r="BA4" t="str">
            <v>Auction</v>
          </cell>
          <cell r="BB4">
            <v>1471200000</v>
          </cell>
          <cell r="BC4">
            <v>972551000</v>
          </cell>
          <cell r="BD4">
            <v>8676</v>
          </cell>
          <cell r="BE4">
            <v>6233.12</v>
          </cell>
          <cell r="BF4" t="str">
            <v>General Industrial Area</v>
          </cell>
          <cell r="BG4">
            <v>1</v>
          </cell>
          <cell r="BH4">
            <v>1.1000000000000001</v>
          </cell>
          <cell r="BI4">
            <v>1.4</v>
          </cell>
          <cell r="BJ4">
            <v>-0.1</v>
          </cell>
          <cell r="BK4">
            <v>1</v>
          </cell>
          <cell r="BL4">
            <v>1</v>
          </cell>
          <cell r="BM4" t="str">
            <v>본건은 공단내 상가지대와 근접하여 사례대비 접근성이 우세함. 사례건물은 상당히 노후화되어 본건이 우세함.</v>
          </cell>
          <cell r="BN4" t="str">
            <v>321-9 Gongdan-Dong Kumi-Shi</v>
          </cell>
          <cell r="BO4" t="str">
            <v>9.28.1999</v>
          </cell>
          <cell r="BP4" t="str">
            <v>Auction</v>
          </cell>
          <cell r="BQ4">
            <v>2200000000</v>
          </cell>
          <cell r="BR4">
            <v>1437000000</v>
          </cell>
          <cell r="BS4">
            <v>11226.48</v>
          </cell>
          <cell r="BT4">
            <v>6799.52</v>
          </cell>
          <cell r="BU4" t="str">
            <v>General Industrial Area</v>
          </cell>
          <cell r="BV4">
            <v>1</v>
          </cell>
          <cell r="BW4">
            <v>1.1000000000000001</v>
          </cell>
          <cell r="BX4">
            <v>1.3</v>
          </cell>
          <cell r="BY4">
            <v>0</v>
          </cell>
          <cell r="BZ4">
            <v>1</v>
          </cell>
          <cell r="CA4">
            <v>1</v>
          </cell>
          <cell r="CB4" t="str">
            <v>사례1과 유사함.</v>
          </cell>
        </row>
        <row r="5">
          <cell r="A5">
            <v>2</v>
          </cell>
          <cell r="B5" t="str">
            <v>1-2</v>
          </cell>
          <cell r="C5" t="str">
            <v>인천광역시 남동구 고잔동 643-14</v>
          </cell>
          <cell r="D5">
            <v>36586</v>
          </cell>
          <cell r="E5" t="str">
            <v>Auction</v>
          </cell>
          <cell r="F5">
            <v>2226.5</v>
          </cell>
          <cell r="G5">
            <v>495720000</v>
          </cell>
          <cell r="H5" t="str">
            <v>general industrial</v>
          </cell>
          <cell r="J5" t="str">
            <v>rectangular</v>
          </cell>
          <cell r="L5">
            <v>10</v>
          </cell>
          <cell r="M5">
            <v>2</v>
          </cell>
          <cell r="O5">
            <v>-0.1</v>
          </cell>
          <cell r="R5" t="str">
            <v>본건 사례는 남동공단 2단지내에 위치하며, 지상에 공장건물이 소재하고 북서측 및 남서측으로 폭 10m의 포장도로에 각각 접함.</v>
          </cell>
          <cell r="S5" t="str">
            <v>인천광역시 남동구 고잔동 646-4</v>
          </cell>
          <cell r="T5">
            <v>36404</v>
          </cell>
          <cell r="U5" t="str">
            <v>Auction</v>
          </cell>
          <cell r="V5">
            <v>3004.4</v>
          </cell>
          <cell r="W5">
            <v>589729000</v>
          </cell>
          <cell r="X5" t="str">
            <v>general industrial</v>
          </cell>
          <cell r="Z5" t="str">
            <v>rectangular</v>
          </cell>
          <cell r="AB5">
            <v>25</v>
          </cell>
          <cell r="AC5">
            <v>1</v>
          </cell>
          <cell r="AE5">
            <v>-0.2</v>
          </cell>
          <cell r="AH5" t="str">
            <v>본건 사례는 남동공단 2단지내에 위치하며, 지상에 공장건물이 소재하고 북측으로 폭 25m 도로에 접함.</v>
          </cell>
          <cell r="AY5" t="str">
            <v>인천광역시 남동구 고잔동 688-2</v>
          </cell>
          <cell r="AZ5">
            <v>36617</v>
          </cell>
          <cell r="BA5" t="str">
            <v>Auction</v>
          </cell>
          <cell r="BB5">
            <v>1016733000</v>
          </cell>
          <cell r="BC5">
            <v>381143000</v>
          </cell>
          <cell r="BD5">
            <v>1650.5</v>
          </cell>
          <cell r="BE5">
            <v>2958.88</v>
          </cell>
          <cell r="BF5" t="str">
            <v>general industrial</v>
          </cell>
          <cell r="BI5">
            <v>0.9</v>
          </cell>
          <cell r="BJ5">
            <v>-0.05</v>
          </cell>
          <cell r="BM5" t="str">
            <v>본건 사례는 대상물건 인근지역에 위치하며, 사거리 각지에 접하여 도로접면에서 우세하나, 당초 법사가가 높게 되어 있음.</v>
          </cell>
          <cell r="BN5" t="str">
            <v>인천광역시 남동구 고잔동 688-5</v>
          </cell>
          <cell r="BO5">
            <v>36404</v>
          </cell>
          <cell r="BP5" t="str">
            <v>Auction</v>
          </cell>
          <cell r="BQ5">
            <v>676260000</v>
          </cell>
          <cell r="BR5">
            <v>410040000</v>
          </cell>
          <cell r="BS5">
            <v>3300.5</v>
          </cell>
          <cell r="BT5">
            <v>1595.02</v>
          </cell>
          <cell r="BU5" t="str">
            <v>General industrial</v>
          </cell>
          <cell r="BX5">
            <v>0.8</v>
          </cell>
          <cell r="BY5">
            <v>-0.48</v>
          </cell>
          <cell r="CB5" t="str">
            <v>본건 사례는 가동중단된 상태로 현재 수리중이며, 건물 상태는 다소 불량함.</v>
          </cell>
          <cell r="CC5" t="str">
            <v>인천광역시 남동구 고잔동 670-5</v>
          </cell>
          <cell r="CD5">
            <v>36373</v>
          </cell>
          <cell r="CE5" t="str">
            <v>Auction</v>
          </cell>
          <cell r="CF5">
            <v>845630000</v>
          </cell>
          <cell r="CG5">
            <v>373890000</v>
          </cell>
          <cell r="CH5">
            <v>2183.1</v>
          </cell>
          <cell r="CI5">
            <v>1778.2</v>
          </cell>
          <cell r="CJ5" t="str">
            <v>general industrial</v>
          </cell>
          <cell r="CM5">
            <v>0.55000000000000004</v>
          </cell>
          <cell r="CN5">
            <v>-0.4</v>
          </cell>
          <cell r="CQ5" t="str">
            <v>본건 사례는 광대중로각지에 사거리 코너에 접하여 도로조건에서 대상물건보다 우세하나, 당초 법사가가 다소 저가로 낙찰가도 적정시세보다 저가임.</v>
          </cell>
        </row>
        <row r="6">
          <cell r="A6">
            <v>3</v>
          </cell>
          <cell r="B6" t="str">
            <v>2</v>
          </cell>
          <cell r="C6" t="str">
            <v>Kyunggi-do Ansan-city Seonggok-dong 689-3</v>
          </cell>
          <cell r="D6" t="str">
            <v>99.7</v>
          </cell>
          <cell r="E6" t="str">
            <v>auction</v>
          </cell>
          <cell r="F6">
            <v>3314.6</v>
          </cell>
          <cell r="G6">
            <v>426098000</v>
          </cell>
          <cell r="H6" t="str">
            <v>general industrial</v>
          </cell>
          <cell r="J6" t="str">
            <v>장방형</v>
          </cell>
          <cell r="L6" t="str">
            <v>10m,10m</v>
          </cell>
          <cell r="M6">
            <v>2</v>
          </cell>
          <cell r="N6">
            <v>1.3</v>
          </cell>
          <cell r="O6">
            <v>-0.3</v>
          </cell>
          <cell r="R6" t="str">
            <v>본 사례는 공단내 위치하나 규모면에서 소규모 공장으로 본건보다 다소 우세함.</v>
          </cell>
          <cell r="S6" t="str">
            <v>Kyunggi-do Ansan-city Seonggok-dong 682-4</v>
          </cell>
          <cell r="T6" t="str">
            <v>200.3</v>
          </cell>
          <cell r="U6" t="str">
            <v>auction</v>
          </cell>
          <cell r="V6">
            <v>1705.9</v>
          </cell>
          <cell r="W6">
            <v>176527000</v>
          </cell>
          <cell r="X6" t="str">
            <v>general industrial</v>
          </cell>
          <cell r="Z6" t="str">
            <v>rectangle</v>
          </cell>
          <cell r="AB6">
            <v>10</v>
          </cell>
          <cell r="AC6">
            <v>1</v>
          </cell>
          <cell r="AD6">
            <v>1.4</v>
          </cell>
          <cell r="AE6">
            <v>-0.3</v>
          </cell>
          <cell r="AG6">
            <v>1.1000000000000001</v>
          </cell>
          <cell r="AH6" t="str">
            <v>본 사례는 공단내 위치하나 소규모공장으로 규모면에서 본건보다 우세함.</v>
          </cell>
          <cell r="AY6" t="str">
            <v>Kyunggi-do Ansan-city Seonggok-dong 673-5</v>
          </cell>
          <cell r="AZ6" t="str">
            <v>99.7</v>
          </cell>
          <cell r="BA6" t="str">
            <v>Auction</v>
          </cell>
          <cell r="BB6">
            <v>539739000</v>
          </cell>
          <cell r="BC6">
            <v>341979000</v>
          </cell>
          <cell r="BD6">
            <v>3976.5</v>
          </cell>
          <cell r="BE6">
            <v>1132</v>
          </cell>
          <cell r="BF6" t="str">
            <v>general industrial</v>
          </cell>
          <cell r="BH6">
            <v>1.5</v>
          </cell>
          <cell r="BI6">
            <v>0.8</v>
          </cell>
          <cell r="BJ6">
            <v>-0.3</v>
          </cell>
          <cell r="BL6">
            <v>1.2</v>
          </cell>
          <cell r="BM6" t="str">
            <v>본 사례는 정비된 공단내 위치하나 규모면에서 본건보다 우세함.</v>
          </cell>
          <cell r="BN6" t="str">
            <v>Kyunggi-do Ansan-city Seonggok-dong 669-8</v>
          </cell>
          <cell r="BO6" t="str">
            <v>99.7</v>
          </cell>
          <cell r="BP6" t="str">
            <v>Auction</v>
          </cell>
          <cell r="BQ6">
            <v>3415000000</v>
          </cell>
          <cell r="BR6">
            <v>1241867000</v>
          </cell>
          <cell r="BS6">
            <v>16549.5</v>
          </cell>
          <cell r="BT6">
            <v>9284.18</v>
          </cell>
          <cell r="BU6" t="str">
            <v>general industrial</v>
          </cell>
          <cell r="BW6">
            <v>1.6</v>
          </cell>
          <cell r="BX6">
            <v>0.6</v>
          </cell>
          <cell r="BY6">
            <v>-0.3</v>
          </cell>
          <cell r="CA6">
            <v>1.1000000000000001</v>
          </cell>
          <cell r="CB6" t="str">
            <v xml:space="preserve">본 사례는 정비된 공단내 위치하여 제반조건은 유사하나 건폐율이 낮아 효용성면에서 본건보다 열세임. </v>
          </cell>
        </row>
        <row r="7">
          <cell r="A7">
            <v>4</v>
          </cell>
          <cell r="B7" t="str">
            <v>3-1</v>
          </cell>
          <cell r="AY7" t="str">
            <v>대조동 38-18외</v>
          </cell>
          <cell r="AZ7" t="str">
            <v>2000. 3.</v>
          </cell>
          <cell r="BA7" t="str">
            <v>General Transaction</v>
          </cell>
          <cell r="BB7">
            <v>650000000</v>
          </cell>
          <cell r="BC7">
            <v>462000000</v>
          </cell>
          <cell r="BD7">
            <v>255</v>
          </cell>
          <cell r="BE7">
            <v>496</v>
          </cell>
          <cell r="BF7" t="str">
            <v>General Residential Area</v>
          </cell>
          <cell r="BG7">
            <v>1.05</v>
          </cell>
          <cell r="BH7">
            <v>1</v>
          </cell>
          <cell r="BI7">
            <v>0.7</v>
          </cell>
          <cell r="BJ7">
            <v>0</v>
          </cell>
          <cell r="BK7">
            <v>1</v>
          </cell>
          <cell r="BL7">
            <v>0.75</v>
          </cell>
          <cell r="BM7" t="str">
            <v>토지는 대로변에 위치하며 건물은 96년도에 준공되어 현상은 비교적 양호함. The land is located on main street. The buiding was constructed in 1996, so the shape is comparatively good.</v>
          </cell>
          <cell r="BN7" t="str">
            <v>15-133, Daejo-dong</v>
          </cell>
          <cell r="BO7" t="str">
            <v>2000.4.</v>
          </cell>
          <cell r="BP7" t="str">
            <v>Sales</v>
          </cell>
          <cell r="BQ7">
            <v>650000000</v>
          </cell>
          <cell r="BR7">
            <v>455000000</v>
          </cell>
          <cell r="BS7">
            <v>211</v>
          </cell>
          <cell r="BT7">
            <v>660</v>
          </cell>
          <cell r="BU7" t="str">
            <v>General Commercial Area</v>
          </cell>
          <cell r="BV7">
            <v>0.9</v>
          </cell>
          <cell r="BW7">
            <v>1</v>
          </cell>
          <cell r="BX7">
            <v>1.05</v>
          </cell>
          <cell r="BY7">
            <v>0.1</v>
          </cell>
          <cell r="BZ7">
            <v>1</v>
          </cell>
          <cell r="CA7">
            <v>0.85</v>
          </cell>
          <cell r="CB7" t="str">
            <v>매매로 시장에 나온 asking price로서 시장 가격보다 높은 것으로 조사됨. It is inquired that the value is an asking price in the sales and higher than market price.</v>
          </cell>
          <cell r="CR7" t="str">
            <v>은평구 대조동 35-1</v>
          </cell>
          <cell r="CS7" t="str">
            <v>99. 9.</v>
          </cell>
          <cell r="CT7">
            <v>67.5</v>
          </cell>
          <cell r="CU7" t="str">
            <v>Retail</v>
          </cell>
          <cell r="CV7">
            <v>15000000</v>
          </cell>
          <cell r="CW7">
            <v>1000000</v>
          </cell>
          <cell r="CX7">
            <v>0.1</v>
          </cell>
          <cell r="CY7">
            <v>1.05</v>
          </cell>
          <cell r="CZ7">
            <v>1.05</v>
          </cell>
          <cell r="DA7">
            <v>0</v>
          </cell>
          <cell r="DB7">
            <v>1</v>
          </cell>
          <cell r="DC7">
            <v>1</v>
          </cell>
          <cell r="DD7">
            <v>1</v>
          </cell>
        </row>
        <row r="8">
          <cell r="A8">
            <v>5</v>
          </cell>
          <cell r="B8" t="str">
            <v>3-2</v>
          </cell>
          <cell r="AY8" t="str">
            <v>illsan-gu siksa-dong 809-14 goyang-city kyunggi-do</v>
          </cell>
          <cell r="AZ8">
            <v>36739</v>
          </cell>
          <cell r="BA8" t="str">
            <v>auction</v>
          </cell>
          <cell r="BB8">
            <v>231700000</v>
          </cell>
          <cell r="BC8">
            <v>128304000</v>
          </cell>
          <cell r="BD8">
            <v>594</v>
          </cell>
          <cell r="BE8">
            <v>369.95</v>
          </cell>
          <cell r="BF8" t="str">
            <v>Quasi-agriculture area</v>
          </cell>
          <cell r="BG8">
            <v>1</v>
          </cell>
          <cell r="BH8">
            <v>0.9</v>
          </cell>
          <cell r="BI8">
            <v>0</v>
          </cell>
          <cell r="BJ8">
            <v>-0.05</v>
          </cell>
          <cell r="BK8">
            <v>1</v>
          </cell>
          <cell r="BL8">
            <v>1</v>
          </cell>
          <cell r="BM8" t="str">
            <v>본건 남측 근거리에 소재하며, 본건이 개별요인에서 불리함</v>
          </cell>
          <cell r="BN8" t="str">
            <v>illsan-gu siksa-dong 610-1 goyang-city kyunggi-do</v>
          </cell>
          <cell r="BO8">
            <v>36495</v>
          </cell>
          <cell r="BP8" t="str">
            <v>auction</v>
          </cell>
          <cell r="BQ8">
            <v>1116749000</v>
          </cell>
          <cell r="BR8">
            <v>726075000</v>
          </cell>
          <cell r="BS8">
            <v>3227</v>
          </cell>
          <cell r="BT8">
            <v>1725.76</v>
          </cell>
          <cell r="BU8" t="str">
            <v>Quasi-agriculture area</v>
          </cell>
          <cell r="BV8">
            <v>1</v>
          </cell>
          <cell r="BW8">
            <v>0.85</v>
          </cell>
          <cell r="BX8">
            <v>0</v>
          </cell>
          <cell r="BY8">
            <v>-0.05</v>
          </cell>
          <cell r="BZ8">
            <v>1</v>
          </cell>
          <cell r="CA8">
            <v>1</v>
          </cell>
          <cell r="CB8" t="str">
            <v>본건 남동측 인근에 소재하며, 본건이 지역요인, 개별요인 모두 불리함</v>
          </cell>
        </row>
        <row r="9">
          <cell r="A9">
            <v>6</v>
          </cell>
          <cell r="B9" t="str">
            <v>4-1</v>
          </cell>
          <cell r="AY9" t="str">
            <v>1654-4, Boncheon-dong</v>
          </cell>
          <cell r="AZ9">
            <v>36300</v>
          </cell>
          <cell r="BA9" t="str">
            <v>Auction</v>
          </cell>
          <cell r="BB9">
            <v>600099000</v>
          </cell>
          <cell r="BC9">
            <v>268099000</v>
          </cell>
          <cell r="BD9">
            <v>252.4</v>
          </cell>
          <cell r="BE9">
            <v>830</v>
          </cell>
          <cell r="BF9" t="str">
            <v>General Residential Area</v>
          </cell>
          <cell r="BG9">
            <v>1</v>
          </cell>
          <cell r="BH9">
            <v>1.5</v>
          </cell>
          <cell r="BI9">
            <v>1.05</v>
          </cell>
          <cell r="BJ9">
            <v>-0.2</v>
          </cell>
          <cell r="BK9">
            <v>1.1000000000000001</v>
          </cell>
          <cell r="BL9">
            <v>1</v>
          </cell>
          <cell r="BM9" t="str">
            <v>The comparable is located on the same roadside to this subject. But it is located on higher hill than the roadside. It is inferior to this subject in market, location, accessibility. The state of building is more poor than that of this subject.</v>
          </cell>
          <cell r="BN9" t="str">
            <v>1038-56, Sadang-dong</v>
          </cell>
          <cell r="BO9">
            <v>36601</v>
          </cell>
          <cell r="BP9" t="str">
            <v>Aution</v>
          </cell>
          <cell r="BQ9">
            <v>1202000000</v>
          </cell>
          <cell r="BR9">
            <v>859400000</v>
          </cell>
          <cell r="BS9">
            <v>834.4</v>
          </cell>
          <cell r="BT9">
            <v>1713</v>
          </cell>
          <cell r="BU9" t="str">
            <v>General Residential Area</v>
          </cell>
          <cell r="BV9">
            <v>1</v>
          </cell>
          <cell r="BW9">
            <v>1.4</v>
          </cell>
          <cell r="BX9">
            <v>1.9</v>
          </cell>
          <cell r="BY9">
            <v>-0.2</v>
          </cell>
          <cell r="BZ9">
            <v>1</v>
          </cell>
          <cell r="CA9">
            <v>1</v>
          </cell>
          <cell r="CB9" t="str">
            <v>The exterior state of buidling is poor and touched with the road of about 6m width. The comparable is inferior to this subject in road condition, etc.</v>
          </cell>
          <cell r="CR9" t="str">
            <v>1047-44, Sadang-dong</v>
          </cell>
          <cell r="CS9">
            <v>36526</v>
          </cell>
          <cell r="CT9">
            <v>66</v>
          </cell>
          <cell r="CU9" t="str">
            <v>Restaurant (1F)</v>
          </cell>
          <cell r="CV9">
            <v>30000000</v>
          </cell>
          <cell r="CW9">
            <v>1700000</v>
          </cell>
          <cell r="CX9">
            <v>0.15</v>
          </cell>
          <cell r="CY9">
            <v>0.7</v>
          </cell>
          <cell r="CZ9">
            <v>1</v>
          </cell>
          <cell r="DA9">
            <v>0</v>
          </cell>
          <cell r="DB9">
            <v>1</v>
          </cell>
          <cell r="DC9">
            <v>0.85</v>
          </cell>
          <cell r="DD9">
            <v>1</v>
          </cell>
          <cell r="DE9">
            <v>1</v>
          </cell>
        </row>
        <row r="10">
          <cell r="A10">
            <v>7</v>
          </cell>
          <cell r="B10" t="str">
            <v>5</v>
          </cell>
          <cell r="AY10" t="str">
            <v>Daejon daedukgu daewhadong 290-19</v>
          </cell>
          <cell r="AZ10">
            <v>1999.1</v>
          </cell>
          <cell r="BA10" t="str">
            <v>dealing</v>
          </cell>
          <cell r="BB10">
            <v>1700000000</v>
          </cell>
          <cell r="BC10">
            <v>1514380000</v>
          </cell>
          <cell r="BD10">
            <v>10444</v>
          </cell>
          <cell r="BE10">
            <v>8595</v>
          </cell>
          <cell r="BF10" t="str">
            <v>industrial area</v>
          </cell>
          <cell r="BG10">
            <v>1</v>
          </cell>
          <cell r="BH10">
            <v>1.1000000000000001</v>
          </cell>
          <cell r="BI10">
            <v>1.8</v>
          </cell>
          <cell r="BJ10">
            <v>-0.2</v>
          </cell>
          <cell r="BM10" t="str">
            <v>위치적 요인은 유사하나 공장용지의 규모등으로 보아 다소 우세함.</v>
          </cell>
          <cell r="BN10" t="str">
            <v>Daejon daedukgu daewhadong 1-31</v>
          </cell>
          <cell r="BO10" t="str">
            <v>1999.12.07</v>
          </cell>
          <cell r="BP10" t="str">
            <v>acution</v>
          </cell>
          <cell r="BQ10">
            <v>600000000</v>
          </cell>
          <cell r="BR10">
            <v>500000000</v>
          </cell>
          <cell r="BS10">
            <v>4959</v>
          </cell>
          <cell r="BT10">
            <v>3534.86</v>
          </cell>
          <cell r="BU10" t="str">
            <v>일반공업지역</v>
          </cell>
          <cell r="BW10">
            <v>1.1000000000000001</v>
          </cell>
          <cell r="BX10">
            <v>1.5</v>
          </cell>
          <cell r="BY10">
            <v>-0.3</v>
          </cell>
          <cell r="CB10" t="str">
            <v>위치적요인은 대체로 유사하나 공장요지의 규모, 모양등으로보아 다소 우세함.</v>
          </cell>
        </row>
        <row r="11">
          <cell r="A11">
            <v>8</v>
          </cell>
          <cell r="B11" t="str">
            <v>6-1</v>
          </cell>
          <cell r="CR11" t="str">
            <v>청량리점</v>
          </cell>
          <cell r="CS11" t="str">
            <v>Present</v>
          </cell>
          <cell r="CT11">
            <v>1</v>
          </cell>
          <cell r="CU11" t="str">
            <v>Mall</v>
          </cell>
          <cell r="CW11">
            <v>19381.386549192612</v>
          </cell>
          <cell r="CX11">
            <v>0.15</v>
          </cell>
          <cell r="CY11">
            <v>1</v>
          </cell>
          <cell r="CZ11">
            <v>1</v>
          </cell>
          <cell r="DA11">
            <v>0</v>
          </cell>
          <cell r="DB11">
            <v>1</v>
          </cell>
          <cell r="DC11">
            <v>1</v>
          </cell>
          <cell r="DD11">
            <v>1</v>
          </cell>
          <cell r="DE11">
            <v>1</v>
          </cell>
        </row>
        <row r="12">
          <cell r="A12">
            <v>9</v>
          </cell>
          <cell r="B12" t="str">
            <v>6-2-2</v>
          </cell>
          <cell r="AY12" t="str">
            <v>조양동 6-8외 6필지</v>
          </cell>
          <cell r="AZ12">
            <v>36490</v>
          </cell>
          <cell r="BA12" t="str">
            <v>Auction</v>
          </cell>
          <cell r="BB12">
            <v>1340000000</v>
          </cell>
          <cell r="BC12">
            <v>670000000</v>
          </cell>
          <cell r="BD12">
            <v>1081</v>
          </cell>
          <cell r="BE12">
            <v>2749.88</v>
          </cell>
          <cell r="BF12" t="str">
            <v>General Commercial Area</v>
          </cell>
          <cell r="BG12">
            <v>1</v>
          </cell>
          <cell r="BH12">
            <v>1.2</v>
          </cell>
          <cell r="BI12">
            <v>1.5</v>
          </cell>
          <cell r="BJ12">
            <v>-0.4</v>
          </cell>
          <cell r="BK12">
            <v>1</v>
          </cell>
          <cell r="BL12">
            <v>1.1000000000000001</v>
          </cell>
          <cell r="BM12" t="str">
            <v>사례(1)은 99.11.26일 낙찰된 물건으로서 당시는 I.M.F체제하의 경기 침체로 낙찰된 바 정상적 매가보다 낮은 금액으로 낙찰된 것으로 사료됨. The comparable (1) was the auction awarded on November 26, 1999. The award price is determinated lower than the normal sales price because the auction was executed under e</v>
          </cell>
          <cell r="BN12" t="str">
            <v>조양동 25-2외 1필지</v>
          </cell>
          <cell r="BO12">
            <v>36617</v>
          </cell>
          <cell r="BP12" t="str">
            <v>Sales</v>
          </cell>
          <cell r="BQ12">
            <v>1540000000</v>
          </cell>
          <cell r="BR12">
            <v>600000000</v>
          </cell>
          <cell r="BS12">
            <v>371.6</v>
          </cell>
          <cell r="BT12">
            <v>1656.55</v>
          </cell>
          <cell r="BU12" t="str">
            <v>General Commercial Area</v>
          </cell>
          <cell r="BV12">
            <v>1</v>
          </cell>
          <cell r="BW12">
            <v>0.75</v>
          </cell>
          <cell r="BX12">
            <v>1.5</v>
          </cell>
          <cell r="BY12">
            <v>0.15</v>
          </cell>
          <cell r="BZ12">
            <v>1</v>
          </cell>
          <cell r="CA12">
            <v>1.05</v>
          </cell>
          <cell r="CB12" t="str">
            <v xml:space="preserve">사례(2)는 현재 극장으로  일반 업무용 건물보다 수익성에서 우수한 면이 있으나 높은 가격의 방매사례로 사료됨. The comparable (2) is a theater that is superior to general office building in the profitability but, it  is thought to be a high price of sales comparable. </v>
          </cell>
          <cell r="CR12" t="str">
            <v>조양동 50-16</v>
          </cell>
          <cell r="CS12">
            <v>36557</v>
          </cell>
          <cell r="CT12">
            <v>49.6</v>
          </cell>
          <cell r="CV12">
            <v>50000000</v>
          </cell>
          <cell r="CW12">
            <v>1200000</v>
          </cell>
          <cell r="CX12">
            <v>0.15</v>
          </cell>
          <cell r="CY12">
            <v>0.8</v>
          </cell>
          <cell r="CZ12">
            <v>0.625</v>
          </cell>
          <cell r="DA12">
            <v>0</v>
          </cell>
          <cell r="DB12">
            <v>1</v>
          </cell>
          <cell r="DC12">
            <v>1</v>
          </cell>
          <cell r="DE12">
            <v>1</v>
          </cell>
          <cell r="DG12" t="str">
            <v>중앙로2가 24</v>
          </cell>
          <cell r="DH12">
            <v>36586</v>
          </cell>
          <cell r="DI12">
            <v>264.5</v>
          </cell>
          <cell r="DK12">
            <v>120000000</v>
          </cell>
          <cell r="DL12">
            <v>8000000</v>
          </cell>
          <cell r="DM12">
            <v>0.15</v>
          </cell>
          <cell r="DN12">
            <v>0.8</v>
          </cell>
          <cell r="DO12">
            <v>0.625</v>
          </cell>
          <cell r="DP12">
            <v>0</v>
          </cell>
          <cell r="DQ12">
            <v>1</v>
          </cell>
          <cell r="DR12">
            <v>1</v>
          </cell>
          <cell r="DT12">
            <v>1</v>
          </cell>
        </row>
        <row r="13">
          <cell r="A13">
            <v>10</v>
          </cell>
          <cell r="B13" t="str">
            <v>6-3</v>
          </cell>
          <cell r="AY13" t="str">
            <v/>
          </cell>
          <cell r="AZ13" t="str">
            <v/>
          </cell>
          <cell r="BA13" t="str">
            <v/>
          </cell>
          <cell r="BB13" t="str">
            <v/>
          </cell>
          <cell r="BC13" t="str">
            <v/>
          </cell>
          <cell r="BD13" t="str">
            <v/>
          </cell>
          <cell r="BE13" t="str">
            <v/>
          </cell>
          <cell r="BF13" t="str">
            <v/>
          </cell>
          <cell r="BG13" t="str">
            <v/>
          </cell>
          <cell r="BH13" t="str">
            <v/>
          </cell>
          <cell r="BI13" t="str">
            <v/>
          </cell>
          <cell r="BJ13" t="str">
            <v/>
          </cell>
          <cell r="BK13" t="str">
            <v/>
          </cell>
          <cell r="BL13" t="str">
            <v/>
          </cell>
          <cell r="BM13" t="str">
            <v/>
          </cell>
          <cell r="CR13" t="str">
            <v>료얄빌딩 사무실</v>
          </cell>
          <cell r="CS13">
            <v>36404</v>
          </cell>
          <cell r="CT13">
            <v>3.3056999999999999</v>
          </cell>
          <cell r="CU13" t="str">
            <v>office</v>
          </cell>
          <cell r="CV13">
            <v>400000</v>
          </cell>
          <cell r="CW13">
            <v>40000</v>
          </cell>
          <cell r="CX13">
            <v>0.15</v>
          </cell>
          <cell r="CY13">
            <v>1</v>
          </cell>
          <cell r="CZ13">
            <v>1</v>
          </cell>
          <cell r="DA13">
            <v>0.1</v>
          </cell>
          <cell r="DB13">
            <v>1</v>
          </cell>
          <cell r="DC13">
            <v>1</v>
          </cell>
          <cell r="DD13" t="str">
            <v>전용면적기준 전환</v>
          </cell>
          <cell r="DE13">
            <v>1.19</v>
          </cell>
        </row>
        <row r="14">
          <cell r="A14">
            <v>11</v>
          </cell>
          <cell r="B14" t="str">
            <v>6-4</v>
          </cell>
          <cell r="AY14" t="str">
            <v>서울 강남구 대치동 937,937-2</v>
          </cell>
          <cell r="AZ14">
            <v>36373</v>
          </cell>
          <cell r="BA14" t="str">
            <v>General transaction</v>
          </cell>
          <cell r="BB14">
            <v>141300000000</v>
          </cell>
          <cell r="BC14">
            <v>0</v>
          </cell>
          <cell r="BD14">
            <v>9695.4</v>
          </cell>
          <cell r="BE14">
            <v>36290.480000000003</v>
          </cell>
          <cell r="BF14" t="str">
            <v>Quasi-residential</v>
          </cell>
          <cell r="BG14">
            <v>1</v>
          </cell>
          <cell r="BH14">
            <v>1</v>
          </cell>
          <cell r="BI14">
            <v>0.60499999999999998</v>
          </cell>
          <cell r="BJ14">
            <v>0.1832</v>
          </cell>
          <cell r="BK14">
            <v>1</v>
          </cell>
          <cell r="BL14">
            <v>1</v>
          </cell>
          <cell r="BM14" t="str">
            <v>98년 6월 자산인수방식으로 롯데백화점에 1,413억원에 매매계약체결후 직원퇴직금위로금 약50억원,영업권가격약200억원이 반영되지않았다고 지급요청후 '99년8월 1,663억원에 최종 타결된매각액으로 정상적인 부동산가치는 최초계약액인1,413억원임</v>
          </cell>
          <cell r="CB14" t="str">
            <v>개별요인;61%(1.58*36,290/94,751.93=0.61,매출액 대비;1.58배로 미도파상계점이 우세,건물연면적-그랜드;36,290㎡, 미도파;94,751.93㎡)적용</v>
          </cell>
          <cell r="CR14" t="str">
            <v>현행임대료분석</v>
          </cell>
          <cell r="CS14">
            <v>36643</v>
          </cell>
          <cell r="CT14">
            <v>1</v>
          </cell>
          <cell r="CU14" t="str">
            <v>department</v>
          </cell>
          <cell r="CW14">
            <v>44115</v>
          </cell>
          <cell r="CX14">
            <v>0.15</v>
          </cell>
          <cell r="CY14">
            <v>1</v>
          </cell>
          <cell r="CZ14">
            <v>1</v>
          </cell>
          <cell r="DA14">
            <v>0</v>
          </cell>
          <cell r="DB14">
            <v>1</v>
          </cell>
          <cell r="DC14">
            <v>1</v>
          </cell>
        </row>
        <row r="15">
          <cell r="A15">
            <v>12</v>
          </cell>
          <cell r="B15" t="str">
            <v>6-5</v>
          </cell>
          <cell r="AY15" t="str">
            <v>Jongrogu Gugidong 103-10</v>
          </cell>
          <cell r="AZ15">
            <v>36438</v>
          </cell>
          <cell r="BA15" t="str">
            <v>auction</v>
          </cell>
          <cell r="BB15">
            <v>75873230</v>
          </cell>
          <cell r="BC15">
            <v>56625830</v>
          </cell>
          <cell r="BD15">
            <v>105</v>
          </cell>
          <cell r="BE15">
            <v>106.93</v>
          </cell>
          <cell r="BF15" t="str">
            <v>General Residential Area</v>
          </cell>
          <cell r="BG15">
            <v>0.9</v>
          </cell>
          <cell r="BH15">
            <v>1.2</v>
          </cell>
          <cell r="BI15">
            <v>0.8</v>
          </cell>
          <cell r="BJ15">
            <v>-0.1</v>
          </cell>
          <cell r="BK15">
            <v>1.02</v>
          </cell>
          <cell r="BL15">
            <v>1.1000000000000001</v>
          </cell>
          <cell r="BM15" t="str">
            <v>사례는 고지대에 위치하고 차량진입이 불가능하여 본건에 비해 제반조건 열세임 Comp1 is located at elevated area and the access to comp1 is impossible by car. So, it has disadvantage in general aspects.</v>
          </cell>
          <cell r="BN15" t="str">
            <v>Jorogu Sinyoungdong 1-11</v>
          </cell>
          <cell r="BO15">
            <v>36411</v>
          </cell>
          <cell r="BP15" t="str">
            <v>auction</v>
          </cell>
          <cell r="BQ15">
            <v>816000000</v>
          </cell>
          <cell r="BR15">
            <v>640062500</v>
          </cell>
          <cell r="BS15">
            <v>544</v>
          </cell>
          <cell r="BT15">
            <v>704</v>
          </cell>
          <cell r="BU15" t="str">
            <v>General Residential Area</v>
          </cell>
          <cell r="BV15">
            <v>0.9</v>
          </cell>
          <cell r="BW15">
            <v>0.7</v>
          </cell>
          <cell r="BX15">
            <v>0.6</v>
          </cell>
          <cell r="BY15">
            <v>-0.15</v>
          </cell>
          <cell r="BZ15">
            <v>1.02</v>
          </cell>
          <cell r="CA15">
            <v>0.9</v>
          </cell>
          <cell r="CB15" t="str">
            <v>사례는 3면이 도로에 접하고 대로변에 위치하여 본건보다 제반 조건 우세함 Comp2 abuts on roads by 3 side, and is located near wide road. So, it has advantage in general aspects.</v>
          </cell>
          <cell r="CR15" t="str">
            <v>Joungrogu Gugidong 124-1외</v>
          </cell>
          <cell r="CS15">
            <v>36164</v>
          </cell>
          <cell r="CT15">
            <v>192.6</v>
          </cell>
          <cell r="CU15" t="str">
            <v>restaurant</v>
          </cell>
          <cell r="CV15">
            <v>70000000</v>
          </cell>
          <cell r="CX15">
            <v>0.15</v>
          </cell>
          <cell r="CY15">
            <v>1</v>
          </cell>
          <cell r="CZ15">
            <v>0.9</v>
          </cell>
          <cell r="DA15">
            <v>0</v>
          </cell>
          <cell r="DB15">
            <v>1.03</v>
          </cell>
          <cell r="DC15">
            <v>1</v>
          </cell>
        </row>
        <row r="16">
          <cell r="A16">
            <v>13</v>
          </cell>
          <cell r="B16" t="str">
            <v>6-6</v>
          </cell>
          <cell r="AY16" t="str">
            <v>Jongrogu Gugidong 103-10</v>
          </cell>
          <cell r="AZ16">
            <v>36438</v>
          </cell>
          <cell r="BA16" t="str">
            <v>auction</v>
          </cell>
          <cell r="BB16">
            <v>75873230</v>
          </cell>
          <cell r="BC16">
            <v>75873230</v>
          </cell>
          <cell r="BD16">
            <v>105</v>
          </cell>
          <cell r="BE16">
            <v>106.93</v>
          </cell>
          <cell r="BF16" t="str">
            <v>General Residential Area</v>
          </cell>
          <cell r="BG16">
            <v>1</v>
          </cell>
          <cell r="BH16">
            <v>1.1499999999999999</v>
          </cell>
          <cell r="BI16">
            <v>0</v>
          </cell>
          <cell r="BJ16">
            <v>0</v>
          </cell>
          <cell r="BK16">
            <v>1.01</v>
          </cell>
          <cell r="BL16">
            <v>1</v>
          </cell>
          <cell r="BM16" t="str">
            <v>사례는 고지대에 위치하고 차량진입이 불가능하여 본건에 비해 제반조건 열세임 Comp1 is located at elevated area and the access to comp1 is impossible by car. So, it has disadvantage in general aspects.</v>
          </cell>
          <cell r="BN16" t="str">
            <v/>
          </cell>
          <cell r="BO16" t="str">
            <v/>
          </cell>
          <cell r="BP16" t="str">
            <v/>
          </cell>
          <cell r="BQ16" t="str">
            <v/>
          </cell>
          <cell r="BR16">
            <v>0</v>
          </cell>
          <cell r="BS16" t="str">
            <v/>
          </cell>
          <cell r="BT16" t="str">
            <v/>
          </cell>
          <cell r="BU16" t="str">
            <v/>
          </cell>
          <cell r="BV16" t="str">
            <v/>
          </cell>
          <cell r="BW16" t="str">
            <v/>
          </cell>
          <cell r="BX16" t="str">
            <v/>
          </cell>
          <cell r="BY16" t="str">
            <v/>
          </cell>
          <cell r="BZ16" t="str">
            <v/>
          </cell>
          <cell r="CA16" t="str">
            <v/>
          </cell>
          <cell r="CB16" t="str">
            <v/>
          </cell>
          <cell r="CC16" t="str">
            <v/>
          </cell>
          <cell r="CR16" t="str">
            <v>Joungrogu Gugidong 124-1외</v>
          </cell>
          <cell r="CS16">
            <v>36164</v>
          </cell>
          <cell r="CT16">
            <v>192.6</v>
          </cell>
          <cell r="CU16" t="str">
            <v>restaurant</v>
          </cell>
          <cell r="CV16">
            <v>70000000</v>
          </cell>
          <cell r="CX16">
            <v>0.15</v>
          </cell>
          <cell r="CY16">
            <v>1</v>
          </cell>
          <cell r="CZ16">
            <v>0.9</v>
          </cell>
          <cell r="DA16">
            <v>0</v>
          </cell>
          <cell r="DB16">
            <v>1.03</v>
          </cell>
          <cell r="DC16">
            <v>1</v>
          </cell>
        </row>
        <row r="17">
          <cell r="A17">
            <v>14</v>
          </cell>
          <cell r="B17" t="str">
            <v>6-7</v>
          </cell>
          <cell r="C17" t="str">
            <v>중구 회현동1가 194-19</v>
          </cell>
          <cell r="D17">
            <v>36486</v>
          </cell>
          <cell r="E17" t="str">
            <v>Asking Price</v>
          </cell>
          <cell r="F17">
            <v>804.6</v>
          </cell>
          <cell r="G17">
            <v>13000000000</v>
          </cell>
          <cell r="H17" t="str">
            <v>General Commercial</v>
          </cell>
          <cell r="J17" t="str">
            <v>Rectangle</v>
          </cell>
          <cell r="L17">
            <v>35</v>
          </cell>
          <cell r="M17">
            <v>2</v>
          </cell>
          <cell r="N17">
            <v>1.5421813043478261</v>
          </cell>
          <cell r="O17">
            <v>0.3</v>
          </cell>
          <cell r="Q17">
            <v>0.9</v>
          </cell>
          <cell r="R17" t="str">
            <v>남대문 시장의 유료주차장으로 사용 중인 대지에 대한 방매가. 방매보정 30% 감가, 지역요인 10% 감가</v>
          </cell>
          <cell r="AY17" t="str">
            <v>중구 남대문로2가 111-1, 소공동 41</v>
          </cell>
          <cell r="BA17" t="str">
            <v>General Transactioin</v>
          </cell>
          <cell r="BB17">
            <v>37000000000</v>
          </cell>
          <cell r="BC17">
            <v>33707000000</v>
          </cell>
          <cell r="BD17">
            <v>2367.6999999999998</v>
          </cell>
          <cell r="BE17">
            <v>14516.28</v>
          </cell>
          <cell r="BF17" t="str">
            <v>General Commercial</v>
          </cell>
          <cell r="BH17">
            <v>1</v>
          </cell>
          <cell r="BI17">
            <v>1.25</v>
          </cell>
          <cell r="BM17" t="str">
            <v>구 상업은행 본점 매각사례로 건물은 리모델링 방침이었으므로 사례 건물은 본건에 비하여 감가되어 매각되었음</v>
          </cell>
          <cell r="BN17" t="str">
            <v>중구 소공동 7, 130</v>
          </cell>
          <cell r="BO17">
            <v>36496</v>
          </cell>
          <cell r="BP17" t="str">
            <v>General Transaction</v>
          </cell>
          <cell r="BQ17">
            <v>121000000000</v>
          </cell>
          <cell r="BR17">
            <v>80000000000</v>
          </cell>
          <cell r="BS17">
            <v>3882.2</v>
          </cell>
          <cell r="BT17">
            <v>44957.5</v>
          </cell>
          <cell r="BU17" t="str">
            <v>General Commercial</v>
          </cell>
          <cell r="BW17">
            <v>0.76738348557692304</v>
          </cell>
          <cell r="BX17">
            <v>0.4</v>
          </cell>
          <cell r="BY17">
            <v>0.1</v>
          </cell>
          <cell r="CB17" t="str">
            <v>구 한일은행 본점 매각사례이며 '84년 준공된 건물로서 건물상태와 입지요인이 본건에 비하여 우위에 있음</v>
          </cell>
          <cell r="CR17" t="str">
            <v>중구 충무로1가 24-1</v>
          </cell>
          <cell r="CS17">
            <v>36586</v>
          </cell>
          <cell r="CT17">
            <v>13.2232</v>
          </cell>
          <cell r="CU17" t="str">
            <v>Retail Shop</v>
          </cell>
          <cell r="CV17">
            <v>140000000</v>
          </cell>
          <cell r="CX17">
            <v>0.15999996</v>
          </cell>
          <cell r="CY17">
            <v>0.8</v>
          </cell>
          <cell r="CZ17">
            <v>0.95</v>
          </cell>
          <cell r="DD17" t="str">
            <v>상권경쟁 위험</v>
          </cell>
          <cell r="DE17">
            <v>0.85</v>
          </cell>
          <cell r="DG17" t="str">
            <v>중구 소공동 28</v>
          </cell>
          <cell r="DH17">
            <v>36251</v>
          </cell>
          <cell r="DI17">
            <v>264.464</v>
          </cell>
          <cell r="DJ17" t="str">
            <v>Food</v>
          </cell>
          <cell r="DK17">
            <v>1200000000</v>
          </cell>
          <cell r="DM17">
            <v>0.15999959999999999</v>
          </cell>
          <cell r="DN17">
            <v>1.7142269999999999</v>
          </cell>
          <cell r="DP17">
            <v>-0.2</v>
          </cell>
          <cell r="DQ17">
            <v>1</v>
          </cell>
          <cell r="DS17" t="str">
            <v>상권경쟁 위험</v>
          </cell>
          <cell r="DT17">
            <v>0.85</v>
          </cell>
        </row>
        <row r="18">
          <cell r="A18">
            <v>15</v>
          </cell>
          <cell r="B18">
            <v>7</v>
          </cell>
          <cell r="AY18" t="str">
            <v>경북 포항시 남구 대송면 옥명리 568-1</v>
          </cell>
          <cell r="AZ18" t="str">
            <v>1.18.1999</v>
          </cell>
          <cell r="BA18" t="str">
            <v>Auction</v>
          </cell>
          <cell r="BB18">
            <v>339764000</v>
          </cell>
          <cell r="BC18">
            <v>250000000</v>
          </cell>
          <cell r="BD18">
            <v>3882</v>
          </cell>
          <cell r="BE18">
            <v>975</v>
          </cell>
          <cell r="BF18" t="str">
            <v>General Industrial</v>
          </cell>
          <cell r="BG18">
            <v>1</v>
          </cell>
          <cell r="BH18">
            <v>1.1000000000000001</v>
          </cell>
          <cell r="BI18">
            <v>0.85</v>
          </cell>
          <cell r="BJ18">
            <v>-0.15</v>
          </cell>
          <cell r="BK18">
            <v>1</v>
          </cell>
          <cell r="BL18">
            <v>1</v>
          </cell>
          <cell r="BM18" t="str">
            <v>포항철강공단 내의 경매낙찰 사례로 토지의 개별요인과 건물이 본거보다 우세함</v>
          </cell>
          <cell r="BN18" t="str">
            <v>경북 포항시 남구 대송면 옥명리 560-1</v>
          </cell>
          <cell r="BO18" t="str">
            <v>4.13.1999</v>
          </cell>
          <cell r="BP18" t="str">
            <v>Auction</v>
          </cell>
          <cell r="BQ18">
            <v>417677000</v>
          </cell>
          <cell r="BR18">
            <v>400000000</v>
          </cell>
          <cell r="BS18">
            <v>5180</v>
          </cell>
          <cell r="BT18">
            <v>168</v>
          </cell>
          <cell r="BU18" t="str">
            <v>General Indeustrial Area</v>
          </cell>
          <cell r="BV18">
            <v>1</v>
          </cell>
          <cell r="BW18">
            <v>1.1000000000000001</v>
          </cell>
          <cell r="BX18">
            <v>0.78</v>
          </cell>
          <cell r="BY18">
            <v>-0.13</v>
          </cell>
          <cell r="BZ18">
            <v>1</v>
          </cell>
          <cell r="CA18">
            <v>1</v>
          </cell>
          <cell r="CB18" t="str">
            <v>포항철강공단 내의 경매낙찰사례로 토지의 개별요인과 건물상태 모두 본건보다 우세함</v>
          </cell>
          <cell r="CC18" t="str">
            <v>경북 포항시 남구 호동 629</v>
          </cell>
          <cell r="CD18" t="str">
            <v>11.1.1999</v>
          </cell>
          <cell r="CE18" t="str">
            <v>Asking Price</v>
          </cell>
          <cell r="CF18">
            <v>1700000000</v>
          </cell>
          <cell r="CG18">
            <v>1000000000</v>
          </cell>
          <cell r="CH18">
            <v>8563.2000000000007</v>
          </cell>
          <cell r="CI18">
            <v>3754</v>
          </cell>
          <cell r="CJ18" t="str">
            <v>General Industrial Area</v>
          </cell>
          <cell r="CK18">
            <v>1</v>
          </cell>
          <cell r="CL18">
            <v>1</v>
          </cell>
          <cell r="CM18">
            <v>0.6</v>
          </cell>
          <cell r="CN18">
            <v>0.15</v>
          </cell>
          <cell r="CO18">
            <v>1</v>
          </cell>
          <cell r="CP18">
            <v>1</v>
          </cell>
          <cell r="CQ18" t="str">
            <v>본건 인근의 철강공단 내의 방매사례로 토지의 개별요인 본건과 유사하나, 건물상태는 본건보다 우세함</v>
          </cell>
        </row>
        <row r="19">
          <cell r="A19">
            <v>16</v>
          </cell>
          <cell r="B19" t="str">
            <v>8-1</v>
          </cell>
          <cell r="C19" t="str">
            <v>양산시 상북면 소토리 539-2</v>
          </cell>
          <cell r="D19" t="str">
            <v>2000. 1. 13</v>
          </cell>
          <cell r="E19" t="str">
            <v>Auction</v>
          </cell>
          <cell r="F19">
            <v>2562</v>
          </cell>
          <cell r="G19">
            <v>322100000</v>
          </cell>
          <cell r="H19" t="str">
            <v>Quasi-Industrial</v>
          </cell>
          <cell r="I19">
            <v>1.05</v>
          </cell>
          <cell r="J19" t="str">
            <v>Irregular</v>
          </cell>
          <cell r="K19">
            <v>1.05</v>
          </cell>
          <cell r="L19">
            <v>8</v>
          </cell>
          <cell r="M19">
            <v>1</v>
          </cell>
          <cell r="N19">
            <v>0.9</v>
          </cell>
          <cell r="O19">
            <v>0</v>
          </cell>
          <cell r="P19">
            <v>1</v>
          </cell>
          <cell r="Q19">
            <v>1</v>
          </cell>
          <cell r="R19" t="str">
            <v>사례는 본건 북동측 원거리에 위치하며 현재 사무실 및 화물차고지로 이용중인 토지로서 지목은 잡종지 상태이며, 본건에 비해 형상,도로조건 등에서는 열세이나 전반적인 주변상황은 본건과 대등한 것으로 사료됨. 본건 경락율은 최초 법사가 대비 약70%에서 경락되었음. The land comparable is being used for office and freight car garage and inferior in the shape, road condition</v>
          </cell>
          <cell r="AY19" t="str">
            <v>경남 양산시 유산동 85-16</v>
          </cell>
          <cell r="AZ19" t="str">
            <v>2000.1.13</v>
          </cell>
          <cell r="BA19" t="str">
            <v>Auction</v>
          </cell>
          <cell r="BB19">
            <v>1815000000</v>
          </cell>
          <cell r="BC19">
            <v>1160747980</v>
          </cell>
          <cell r="BD19">
            <v>10303</v>
          </cell>
          <cell r="BE19">
            <v>5511.47</v>
          </cell>
          <cell r="BF19" t="str">
            <v>General Industrial</v>
          </cell>
          <cell r="BG19">
            <v>1</v>
          </cell>
          <cell r="BH19">
            <v>1.05</v>
          </cell>
          <cell r="BI19">
            <v>0.65</v>
          </cell>
          <cell r="BJ19">
            <v>0</v>
          </cell>
          <cell r="BK19">
            <v>1</v>
          </cell>
          <cell r="BL19">
            <v>1</v>
          </cell>
          <cell r="BM19" t="str">
            <v>본사레는 본건보다 입지여건은 열세이지만 건물상태는 우세함</v>
          </cell>
          <cell r="BN19" t="str">
            <v>경남 양산시 산막동 371-4</v>
          </cell>
          <cell r="BO19" t="str">
            <v>1999.10.7</v>
          </cell>
          <cell r="BP19" t="str">
            <v>Auction</v>
          </cell>
          <cell r="BQ19">
            <v>1523510000</v>
          </cell>
          <cell r="BR19">
            <v>1141746800</v>
          </cell>
          <cell r="BS19">
            <v>10013.4</v>
          </cell>
          <cell r="BT19">
            <v>3540.2</v>
          </cell>
          <cell r="BU19" t="str">
            <v>General Industrial</v>
          </cell>
          <cell r="BV19">
            <v>1</v>
          </cell>
          <cell r="BW19">
            <v>1.05</v>
          </cell>
          <cell r="BX19">
            <v>0.6</v>
          </cell>
          <cell r="BY19">
            <v>0</v>
          </cell>
          <cell r="BZ19">
            <v>1</v>
          </cell>
          <cell r="CA19">
            <v>1</v>
          </cell>
          <cell r="CB19" t="str">
            <v>본사례는 본건보다 입지여건은 열세이지만 건물상태는 우세함</v>
          </cell>
        </row>
        <row r="20">
          <cell r="A20">
            <v>17</v>
          </cell>
          <cell r="B20" t="str">
            <v>8-2</v>
          </cell>
          <cell r="C20" t="str">
            <v>Pusan Yonje-gu Koje-dong 488-4</v>
          </cell>
          <cell r="D20">
            <v>36465</v>
          </cell>
          <cell r="E20" t="str">
            <v>Auction</v>
          </cell>
          <cell r="F20">
            <v>142.80000000000001</v>
          </cell>
          <cell r="G20">
            <v>85680098</v>
          </cell>
          <cell r="H20" t="str">
            <v>General Residential Area</v>
          </cell>
          <cell r="I20">
            <v>1</v>
          </cell>
          <cell r="J20" t="str">
            <v>rectangular</v>
          </cell>
          <cell r="K20">
            <v>1</v>
          </cell>
          <cell r="L20">
            <v>6</v>
          </cell>
          <cell r="M20">
            <v>100</v>
          </cell>
          <cell r="N20">
            <v>1.5</v>
          </cell>
          <cell r="O20">
            <v>-0.3</v>
          </cell>
          <cell r="P20">
            <v>1</v>
          </cell>
          <cell r="Q20">
            <v>1</v>
          </cell>
          <cell r="R20" t="str">
            <v>본건이 사례보다 위치 및 접근정도 대중교통면에서 우세함. The subjects are superior in location condition and accessibility.</v>
          </cell>
          <cell r="S20" t="str">
            <v>Pusan Yonje-gu Koje-dong 676-59</v>
          </cell>
          <cell r="T20">
            <v>36619</v>
          </cell>
          <cell r="U20" t="str">
            <v>Auction</v>
          </cell>
          <cell r="V20">
            <v>261</v>
          </cell>
          <cell r="W20">
            <v>156600000</v>
          </cell>
          <cell r="X20" t="str">
            <v>General Residential Area</v>
          </cell>
          <cell r="Y20">
            <v>1</v>
          </cell>
          <cell r="Z20" t="str">
            <v>rectangular</v>
          </cell>
          <cell r="AA20">
            <v>1</v>
          </cell>
          <cell r="AB20">
            <v>6</v>
          </cell>
          <cell r="AC20">
            <v>100</v>
          </cell>
          <cell r="AD20">
            <v>1.5</v>
          </cell>
          <cell r="AE20">
            <v>-0.3</v>
          </cell>
          <cell r="AF20">
            <v>1</v>
          </cell>
          <cell r="AG20">
            <v>1</v>
          </cell>
          <cell r="AH20" t="str">
            <v>· 본건이 사례보다 위치 및 접근도에서 우세하며 대중교통면에서도 우세함.  The subjects are superior in location condition and accessibility.</v>
          </cell>
          <cell r="AY20" t="str">
            <v>Pusan Yonje-gu Koje-dong 488-4</v>
          </cell>
          <cell r="AZ20">
            <v>36465</v>
          </cell>
          <cell r="BA20" t="str">
            <v>Auction</v>
          </cell>
          <cell r="BB20">
            <v>115010000</v>
          </cell>
          <cell r="BC20">
            <v>85680098</v>
          </cell>
          <cell r="BD20">
            <v>142.80000000000001</v>
          </cell>
          <cell r="BE20">
            <v>176.36</v>
          </cell>
          <cell r="BF20" t="str">
            <v>General Residentail Area</v>
          </cell>
          <cell r="BG20">
            <v>1</v>
          </cell>
          <cell r="BH20">
            <v>1.5</v>
          </cell>
          <cell r="BI20">
            <v>0</v>
          </cell>
          <cell r="BJ20">
            <v>-0.25</v>
          </cell>
          <cell r="BK20">
            <v>1</v>
          </cell>
          <cell r="BL20">
            <v>1</v>
          </cell>
          <cell r="BM20" t="str">
            <v>본건 토지는 위치, 접근도 등 대부분 우세하나 건물상태는 사례보다 열세함. Subject sites are superior in location and accessibilty but building conditions are inferior to the Comp.</v>
          </cell>
          <cell r="BN20" t="str">
            <v>Pusan Yonje0gu Koje-dong 676-59</v>
          </cell>
          <cell r="BO20">
            <v>36619</v>
          </cell>
          <cell r="BP20" t="str">
            <v>Auction</v>
          </cell>
          <cell r="BQ20">
            <v>361100000</v>
          </cell>
          <cell r="BR20">
            <v>156600000</v>
          </cell>
          <cell r="BS20">
            <v>261</v>
          </cell>
          <cell r="BT20">
            <v>548.67999999999995</v>
          </cell>
          <cell r="BU20" t="str">
            <v>General Residential Area</v>
          </cell>
          <cell r="BV20">
            <v>1</v>
          </cell>
          <cell r="BW20">
            <v>1.5</v>
          </cell>
          <cell r="BX20">
            <v>0</v>
          </cell>
          <cell r="BY20">
            <v>-0.25</v>
          </cell>
          <cell r="BZ20">
            <v>1</v>
          </cell>
          <cell r="CA20">
            <v>1</v>
          </cell>
          <cell r="CB20" t="str">
            <v>사례건물은 준공일(92. 01. 08)이므로 본건보다 건물관리상태가 상당히 우세함. The Comp.'s building is constructed in 1992 and the building condition is superior to the subjects</v>
          </cell>
        </row>
        <row r="21">
          <cell r="A21">
            <v>18</v>
          </cell>
          <cell r="B21" t="str">
            <v>9-1</v>
          </cell>
          <cell r="AY21" t="str">
            <v>경북 포항시 남구 대송면 옥명리 568-1</v>
          </cell>
          <cell r="AZ21" t="str">
            <v>1.18.1999</v>
          </cell>
          <cell r="BA21" t="str">
            <v>Auction</v>
          </cell>
          <cell r="BB21">
            <v>320000000</v>
          </cell>
          <cell r="BC21">
            <v>250000000</v>
          </cell>
          <cell r="BD21">
            <v>3882</v>
          </cell>
          <cell r="BE21">
            <v>975</v>
          </cell>
          <cell r="BF21" t="str">
            <v>General Industrial Area</v>
          </cell>
          <cell r="BG21">
            <v>1</v>
          </cell>
          <cell r="BH21">
            <v>1.2</v>
          </cell>
          <cell r="BI21">
            <v>0.5</v>
          </cell>
          <cell r="BJ21">
            <v>-0.15</v>
          </cell>
          <cell r="BK21">
            <v>1</v>
          </cell>
          <cell r="BL21">
            <v>1</v>
          </cell>
          <cell r="BM21" t="str">
            <v>본사례는 본건보다 위치는 열세이지만 건물상태는 우세함</v>
          </cell>
          <cell r="BN21" t="str">
            <v>경북 포항시 남구 대송면 옥명리 560-1</v>
          </cell>
          <cell r="BO21" t="str">
            <v>4.13.1999</v>
          </cell>
          <cell r="BP21" t="str">
            <v>Auction</v>
          </cell>
          <cell r="BQ21">
            <v>410000000</v>
          </cell>
          <cell r="BR21">
            <v>400000000</v>
          </cell>
          <cell r="BS21">
            <v>5180</v>
          </cell>
          <cell r="BT21">
            <v>168</v>
          </cell>
          <cell r="BU21" t="str">
            <v>General Indeustrial Area</v>
          </cell>
          <cell r="BV21">
            <v>1</v>
          </cell>
          <cell r="BW21">
            <v>1.1299999999999999</v>
          </cell>
          <cell r="BX21">
            <v>0.6</v>
          </cell>
          <cell r="BY21">
            <v>-0.13</v>
          </cell>
          <cell r="BZ21">
            <v>1</v>
          </cell>
          <cell r="CA21">
            <v>1</v>
          </cell>
          <cell r="CB21" t="str">
            <v>본사례는 본건보다 위치 열세하나 건물상태 우세함</v>
          </cell>
          <cell r="CC21" t="str">
            <v>경북 포항시 남구 호동 629</v>
          </cell>
          <cell r="CD21" t="str">
            <v>11.1.1999</v>
          </cell>
          <cell r="CE21" t="str">
            <v>Asking Price</v>
          </cell>
          <cell r="CF21">
            <v>1700000000</v>
          </cell>
          <cell r="CG21">
            <v>1000000000</v>
          </cell>
          <cell r="CH21">
            <v>8563.2000000000007</v>
          </cell>
          <cell r="CI21">
            <v>3754</v>
          </cell>
          <cell r="CJ21" t="str">
            <v>General Industrial Area</v>
          </cell>
          <cell r="CK21">
            <v>1</v>
          </cell>
          <cell r="CL21">
            <v>0.97</v>
          </cell>
          <cell r="CM21">
            <v>0.25</v>
          </cell>
          <cell r="CN21">
            <v>0.1</v>
          </cell>
          <cell r="CO21">
            <v>1</v>
          </cell>
          <cell r="CP21">
            <v>1</v>
          </cell>
          <cell r="CQ21" t="str">
            <v>본사례는 입지여건은 본건과 유사하나 건물상태 우세함</v>
          </cell>
        </row>
        <row r="22">
          <cell r="A22">
            <v>19</v>
          </cell>
          <cell r="B22" t="str">
            <v>9-2</v>
          </cell>
          <cell r="C22" t="str">
            <v>여의도동 13-24</v>
          </cell>
          <cell r="D22">
            <v>36308</v>
          </cell>
          <cell r="E22" t="str">
            <v>Auction Awarded</v>
          </cell>
          <cell r="F22">
            <v>648</v>
          </cell>
          <cell r="G22">
            <v>1234499968</v>
          </cell>
          <cell r="H22" t="str">
            <v>General Commercial Area</v>
          </cell>
          <cell r="I22">
            <v>1</v>
          </cell>
          <cell r="J22" t="str">
            <v>Rectangle</v>
          </cell>
          <cell r="K22">
            <v>1</v>
          </cell>
          <cell r="L22">
            <v>1</v>
          </cell>
          <cell r="M22">
            <v>6</v>
          </cell>
          <cell r="N22">
            <v>1.05</v>
          </cell>
          <cell r="O22">
            <v>-0.1</v>
          </cell>
          <cell r="P22">
            <v>1.1000000000000001</v>
          </cell>
          <cell r="Q22">
            <v>1.1000000000000001</v>
          </cell>
          <cell r="R22" t="str">
            <v>본 사례는 경매사례로 여의도공원 북서측에 위치하며 상권성숙도 및 도로조건 등이 본건에 비하여 열세함. The comparable is auction comparable located northwest of Yueudo Park. It is inferior to the subject in market maturity and road condition.</v>
          </cell>
          <cell r="CR22" t="str">
            <v>여의도동 두레빌딩</v>
          </cell>
          <cell r="CS22">
            <v>35796</v>
          </cell>
          <cell r="CT22">
            <v>3.3058000000000001</v>
          </cell>
          <cell r="CV22">
            <v>290000</v>
          </cell>
          <cell r="CW22">
            <v>29000</v>
          </cell>
          <cell r="CX22">
            <v>0.15</v>
          </cell>
          <cell r="CY22">
            <v>0.9</v>
          </cell>
          <cell r="CZ22">
            <v>0.9</v>
          </cell>
          <cell r="DA22">
            <v>0</v>
          </cell>
          <cell r="DB22">
            <v>1</v>
          </cell>
          <cell r="DC22">
            <v>1</v>
          </cell>
          <cell r="DD22">
            <v>1</v>
          </cell>
        </row>
        <row r="23">
          <cell r="A23">
            <v>20</v>
          </cell>
          <cell r="B23" t="str">
            <v>10-1</v>
          </cell>
          <cell r="C23" t="str">
            <v>751 Wonsan-ri Onsan-eup</v>
          </cell>
          <cell r="D23">
            <v>2000.4</v>
          </cell>
          <cell r="E23" t="str">
            <v>Asking</v>
          </cell>
          <cell r="F23">
            <v>67087</v>
          </cell>
          <cell r="G23">
            <v>5070000000</v>
          </cell>
          <cell r="H23" t="str">
            <v>General Industrial</v>
          </cell>
          <cell r="I23">
            <v>1</v>
          </cell>
          <cell r="J23" t="str">
            <v>square</v>
          </cell>
          <cell r="K23">
            <v>0.9</v>
          </cell>
          <cell r="L23">
            <v>35.25</v>
          </cell>
          <cell r="M23">
            <v>2</v>
          </cell>
          <cell r="N23">
            <v>0.78</v>
          </cell>
          <cell r="O23">
            <v>0</v>
          </cell>
          <cell r="P23">
            <v>1</v>
          </cell>
          <cell r="Q23">
            <v>0.95</v>
          </cell>
          <cell r="R23" t="str">
            <v xml:space="preserve">사례는 공업나지로서 정방형이며, 면적도 적정하여 실거래에서는 본건보다 우세한수준에서 거래가 예상됨. Comp1 is industrial vacant site(square shape), and its area is proper. So, it has advantage over the subject in actual sale. </v>
          </cell>
          <cell r="S23" t="str">
            <v>752 Wonsan-ri Onsan-eup</v>
          </cell>
          <cell r="T23">
            <v>2000.4</v>
          </cell>
          <cell r="U23" t="str">
            <v>Asking</v>
          </cell>
          <cell r="V23">
            <v>55014</v>
          </cell>
          <cell r="W23">
            <v>3830000000</v>
          </cell>
          <cell r="X23" t="str">
            <v>General Industrial</v>
          </cell>
          <cell r="Y23">
            <v>1</v>
          </cell>
          <cell r="Z23" t="str">
            <v>square</v>
          </cell>
          <cell r="AA23">
            <v>0.9</v>
          </cell>
          <cell r="AB23">
            <v>25</v>
          </cell>
          <cell r="AC23">
            <v>1</v>
          </cell>
          <cell r="AD23">
            <v>0.83</v>
          </cell>
          <cell r="AE23">
            <v>0</v>
          </cell>
          <cell r="AF23">
            <v>1</v>
          </cell>
          <cell r="AG23">
            <v>0.95</v>
          </cell>
          <cell r="AH23" t="str">
            <v>본건은 공업나지로서 정방형이며 면적 및 토지의 이용 및 활용도가 높은 토지로서 본건보다 높은수준에서 거래가 예상됨. Comp2 is industrial vacant site(square) and has intensive land use. So, it has advantage over the subject in actual sale.</v>
          </cell>
          <cell r="AY23" t="str">
            <v>309 Whasan-ri Onsang-eup</v>
          </cell>
          <cell r="AZ23" t="str">
            <v>1999.10.25</v>
          </cell>
          <cell r="BA23" t="str">
            <v>Auction</v>
          </cell>
          <cell r="BB23">
            <v>992000000</v>
          </cell>
          <cell r="BC23">
            <v>425000000</v>
          </cell>
          <cell r="BD23">
            <v>5235</v>
          </cell>
          <cell r="BE23">
            <v>2112.6</v>
          </cell>
          <cell r="BF23" t="str">
            <v>General Industrial</v>
          </cell>
          <cell r="BG23">
            <v>1</v>
          </cell>
          <cell r="BH23">
            <v>0.65</v>
          </cell>
          <cell r="BI23">
            <v>0.25</v>
          </cell>
          <cell r="BJ23">
            <v>0</v>
          </cell>
          <cell r="BK23">
            <v>1.02</v>
          </cell>
          <cell r="BL23">
            <v>0.8</v>
          </cell>
          <cell r="BM23" t="str">
            <v>사례는 25M도로변에 접하며, 3차단지내의 비교적 소규모 공장지역에 위치하여 낙찰가율도 80%수준으로 높은 수준에 낙찰됨. 건물가격은 현황을 고려할 때 과대하게 산정된것으로 판단됨. Comp1 abuts on 25m road and is located at small factory area. Its auction price is about 80% of starting value. The building price is considered rather h</v>
          </cell>
          <cell r="BN23" t="str">
            <v>310 Whasan-ri Onsan-eup</v>
          </cell>
          <cell r="BO23" t="str">
            <v>1998.4.7</v>
          </cell>
          <cell r="BP23" t="str">
            <v>Actual</v>
          </cell>
          <cell r="BQ23">
            <v>1373000000</v>
          </cell>
          <cell r="BR23">
            <v>508000000</v>
          </cell>
          <cell r="BS23">
            <v>5646.3</v>
          </cell>
          <cell r="BT23">
            <v>3844.1</v>
          </cell>
          <cell r="BU23" t="str">
            <v>General Industrial</v>
          </cell>
          <cell r="BV23">
            <v>1</v>
          </cell>
          <cell r="BW23">
            <v>0.65</v>
          </cell>
          <cell r="BX23">
            <v>0.25</v>
          </cell>
          <cell r="BY23">
            <v>0</v>
          </cell>
          <cell r="BZ23">
            <v>0.95</v>
          </cell>
          <cell r="CA23">
            <v>0.8</v>
          </cell>
          <cell r="CB23" t="str">
            <v>사례는 25m도로변에 접하며, 3차 단지내의 비교적 소규모공장지역에 위치하며 주변은 도로월편으로 임야지대 및 후면공장지대로 형성되어 있음.건물상태양호함. Comp2 abuts on 25m road and is located at small factory area.  Opposite side of it is forest area and backside of it is factory area. Building condition is good.</v>
          </cell>
          <cell r="CR23" t="str">
            <v>921 Wonsan-ri Onsan-eup</v>
          </cell>
          <cell r="CS23" t="str">
            <v>'99.8.1~2000.7.31</v>
          </cell>
          <cell r="CT23">
            <v>8406.4</v>
          </cell>
          <cell r="CU23" t="str">
            <v>1F</v>
          </cell>
          <cell r="CV23">
            <v>87000000</v>
          </cell>
          <cell r="CW23">
            <v>15000000</v>
          </cell>
          <cell r="CX23">
            <v>0.15</v>
          </cell>
          <cell r="CY23">
            <v>0.98</v>
          </cell>
          <cell r="CZ23">
            <v>0.98</v>
          </cell>
          <cell r="DA23">
            <v>0</v>
          </cell>
          <cell r="DG23" t="str">
            <v>921 Wonsan-ri Onsan-eup</v>
          </cell>
          <cell r="DH23" t="str">
            <v>'99.12.1~2000.11.30</v>
          </cell>
          <cell r="DI23">
            <v>470</v>
          </cell>
          <cell r="DJ23" t="str">
            <v>1F</v>
          </cell>
          <cell r="DK23">
            <v>2000000</v>
          </cell>
          <cell r="DL23">
            <v>1000000</v>
          </cell>
          <cell r="DM23">
            <v>0.15</v>
          </cell>
          <cell r="DN23">
            <v>0.98</v>
          </cell>
          <cell r="DO23">
            <v>0.98</v>
          </cell>
          <cell r="DP23">
            <v>0</v>
          </cell>
        </row>
        <row r="24">
          <cell r="A24">
            <v>21</v>
          </cell>
          <cell r="B24" t="str">
            <v>10-2</v>
          </cell>
          <cell r="AY24" t="str">
            <v>Daejon daedukgu daewhadong 343-1,350</v>
          </cell>
          <cell r="AZ24" t="str">
            <v>2000.02.14</v>
          </cell>
          <cell r="BA24" t="str">
            <v>acution</v>
          </cell>
          <cell r="BB24">
            <v>800000000</v>
          </cell>
          <cell r="BC24">
            <v>547880000</v>
          </cell>
          <cell r="BD24">
            <v>4208</v>
          </cell>
          <cell r="BE24">
            <v>2931.73</v>
          </cell>
          <cell r="BF24" t="str">
            <v>industrial area</v>
          </cell>
          <cell r="BG24">
            <v>1</v>
          </cell>
          <cell r="BH24">
            <v>1.1499999999999999</v>
          </cell>
          <cell r="BI24">
            <v>0.6</v>
          </cell>
          <cell r="BJ24">
            <v>-0.1</v>
          </cell>
          <cell r="BM24" t="str">
            <v>공단 외부에 위치하며, 제반사항에서 본건보다 다소 열세임.</v>
          </cell>
          <cell r="BN24" t="str">
            <v>Daejon daedukgu daewhadong 1-31</v>
          </cell>
          <cell r="BO24" t="str">
            <v>1999.12.08</v>
          </cell>
          <cell r="BP24" t="str">
            <v>acution</v>
          </cell>
          <cell r="BQ24">
            <v>600000000</v>
          </cell>
          <cell r="BR24">
            <v>500000000</v>
          </cell>
          <cell r="BS24">
            <v>4959</v>
          </cell>
          <cell r="BT24">
            <v>3534.86</v>
          </cell>
          <cell r="BU24" t="str">
            <v>일반공업지역</v>
          </cell>
          <cell r="BW24">
            <v>1.2</v>
          </cell>
          <cell r="BX24">
            <v>0.9</v>
          </cell>
          <cell r="BY24">
            <v>-0.35</v>
          </cell>
          <cell r="CB24" t="str">
            <v>위치적요인은 대체로 유사하나 공장요지의 규모, 모양등으로보아 다소 우세함.</v>
          </cell>
        </row>
        <row r="25">
          <cell r="A25">
            <v>22</v>
          </cell>
          <cell r="B25" t="str">
            <v>11-1-1</v>
          </cell>
          <cell r="AY25" t="str">
            <v>강원 고성군 흘리 72-2외</v>
          </cell>
          <cell r="AZ25" t="str">
            <v>1994.03.08</v>
          </cell>
          <cell r="BA25" t="str">
            <v>Auction</v>
          </cell>
          <cell r="BB25">
            <v>2122000</v>
          </cell>
          <cell r="BE25">
            <v>15.66</v>
          </cell>
          <cell r="BF25" t="str">
            <v>Quasi-urban Area</v>
          </cell>
          <cell r="BG25">
            <v>1</v>
          </cell>
          <cell r="BH25">
            <v>1</v>
          </cell>
          <cell r="BI25">
            <v>1</v>
          </cell>
          <cell r="BJ25">
            <v>-3</v>
          </cell>
          <cell r="BK25">
            <v>1</v>
          </cell>
          <cell r="BL25">
            <v>1</v>
          </cell>
          <cell r="BM25" t="str">
            <v>본사례는 본건 콘도의 경매 낙찰사례이나 시세에 비해 매우 낮게 낙찰되었음</v>
          </cell>
          <cell r="BN25" t="str">
            <v>강원 고성면 토성면 원암리 331-2</v>
          </cell>
          <cell r="BO25" t="str">
            <v>1999.12.13</v>
          </cell>
          <cell r="BP25" t="str">
            <v>Auction</v>
          </cell>
          <cell r="BQ25">
            <v>4200000</v>
          </cell>
          <cell r="BT25">
            <v>5.4</v>
          </cell>
          <cell r="BU25" t="str">
            <v>Quasi-urban Area</v>
          </cell>
          <cell r="BV25">
            <v>1</v>
          </cell>
          <cell r="BW25">
            <v>0.85</v>
          </cell>
          <cell r="BX25">
            <v>0.72599999999999998</v>
          </cell>
          <cell r="BY25">
            <v>0</v>
          </cell>
          <cell r="BZ25">
            <v>1</v>
          </cell>
          <cell r="CA25">
            <v>1</v>
          </cell>
          <cell r="CB25" t="str">
            <v>본사례는 일성콘도미니엄 낙찰사례임</v>
          </cell>
        </row>
        <row r="26">
          <cell r="A26">
            <v>23</v>
          </cell>
          <cell r="B26" t="str">
            <v>11-2</v>
          </cell>
          <cell r="AY26" t="str">
            <v>100-1 Koanhwa-Ri Sunnam Myon Sungju-Gun</v>
          </cell>
          <cell r="AZ26" t="str">
            <v>2.25.2000</v>
          </cell>
          <cell r="BA26" t="str">
            <v>Auction</v>
          </cell>
          <cell r="BB26">
            <v>831000000</v>
          </cell>
          <cell r="BC26">
            <v>333871200</v>
          </cell>
          <cell r="BD26">
            <v>12528</v>
          </cell>
          <cell r="BE26">
            <v>2735.25</v>
          </cell>
          <cell r="BF26" t="str">
            <v>Quasi-agricultural Area</v>
          </cell>
          <cell r="BG26">
            <v>1</v>
          </cell>
          <cell r="BH26">
            <v>1.1000000000000001</v>
          </cell>
          <cell r="BI26">
            <v>0.8</v>
          </cell>
          <cell r="BJ26">
            <v>-0.1</v>
          </cell>
          <cell r="BK26">
            <v>1</v>
          </cell>
          <cell r="BL26">
            <v>1</v>
          </cell>
          <cell r="BM26" t="str">
            <v>본건은 사례에 비해 입지조건 및 접면도로 넓이(동측, 남측으로 각각 8미터도로에 접해있는데 비해 사례는 남동측으로 4미터도로에 접해있음.) 등의 도로조건 등 개별요인에서 다소 우세하며 건물의 구조, 상태, 관리 등에서 열세함.</v>
          </cell>
          <cell r="BN26" t="str">
            <v>749-3 Yongsin-Ri Sunnam-Myon Sungju-Gun</v>
          </cell>
          <cell r="BO26" t="str">
            <v>2.29.2000</v>
          </cell>
          <cell r="BP26" t="str">
            <v>Auction</v>
          </cell>
          <cell r="BQ26">
            <v>469375000</v>
          </cell>
          <cell r="BR26">
            <v>94590670</v>
          </cell>
          <cell r="BS26">
            <v>4150</v>
          </cell>
          <cell r="BT26">
            <v>3128.85</v>
          </cell>
          <cell r="BU26" t="str">
            <v>Quasi-agricultural Area</v>
          </cell>
          <cell r="BV26">
            <v>1</v>
          </cell>
          <cell r="BW26">
            <v>1.2</v>
          </cell>
          <cell r="BX26">
            <v>1.1000000000000001</v>
          </cell>
          <cell r="BY26">
            <v>-0.1</v>
          </cell>
          <cell r="BZ26">
            <v>1</v>
          </cell>
          <cell r="CA26">
            <v>1</v>
          </cell>
          <cell r="CB26" t="str">
            <v xml:space="preserve">본건은 사례에 비해 입지조건 및 접면도로 넓이(동측, 남측으로 각각 8미터도로에 접해있는데 비해 사례는 남서측으로 4미터도로에 접해있음.), 형상 , 건물상태에 있어 우세함. </v>
          </cell>
        </row>
        <row r="27">
          <cell r="A27">
            <v>24</v>
          </cell>
          <cell r="B27" t="str">
            <v>11-3</v>
          </cell>
        </row>
        <row r="28">
          <cell r="A28">
            <v>25</v>
          </cell>
          <cell r="B28" t="str">
            <v>11-4</v>
          </cell>
        </row>
        <row r="29">
          <cell r="A29">
            <v>26</v>
          </cell>
          <cell r="B29" t="str">
            <v>11-5</v>
          </cell>
          <cell r="AY29" t="str">
            <v>61 Nowon-Dong 3Ga Buk-Gu Taegu City</v>
          </cell>
          <cell r="AZ29" t="str">
            <v>10.20.1999</v>
          </cell>
          <cell r="BA29" t="str">
            <v>Auction</v>
          </cell>
          <cell r="BB29">
            <v>824000000</v>
          </cell>
          <cell r="BC29">
            <v>754000000</v>
          </cell>
          <cell r="BD29">
            <v>2688.8</v>
          </cell>
          <cell r="BE29">
            <v>2514.91</v>
          </cell>
          <cell r="BF29" t="str">
            <v>General Industrial Area</v>
          </cell>
          <cell r="BG29">
            <v>1</v>
          </cell>
          <cell r="BH29">
            <v>1</v>
          </cell>
          <cell r="BI29">
            <v>0.9</v>
          </cell>
          <cell r="BJ29">
            <v>-0.2</v>
          </cell>
          <cell r="BK29">
            <v>1</v>
          </cell>
          <cell r="BL29">
            <v>1</v>
          </cell>
          <cell r="BM29" t="str">
            <v>사례는 접면도로의 수, 너비 등에서 본건보다 다소 열세이며, 시세대비 약20% 저가로 낙찰되었음. Comp1 has disadvantage in road &amp; its width. The auction price is below current sale price by 20%.</v>
          </cell>
          <cell r="BN29" t="str">
            <v>180-2 Nowon-Dong 3Ga Buk-Gu Taegu City</v>
          </cell>
          <cell r="BO29" t="str">
            <v>10.20.1999</v>
          </cell>
          <cell r="BP29" t="str">
            <v>Auction</v>
          </cell>
          <cell r="BQ29">
            <v>405000000</v>
          </cell>
          <cell r="BR29">
            <v>378590860</v>
          </cell>
          <cell r="BS29">
            <v>663.1</v>
          </cell>
          <cell r="BT29">
            <v>371.75</v>
          </cell>
          <cell r="BU29" t="str">
            <v>General Indeustrial Area</v>
          </cell>
          <cell r="BV29">
            <v>1</v>
          </cell>
          <cell r="BW29">
            <v>0.85</v>
          </cell>
          <cell r="BX29">
            <v>0.4</v>
          </cell>
          <cell r="BY29">
            <v>0.2</v>
          </cell>
          <cell r="BZ29">
            <v>1</v>
          </cell>
          <cell r="CA29">
            <v>1</v>
          </cell>
          <cell r="CB29" t="str">
            <v>사례는 대로변까지의 접근성, 면적 등 획지조건에서 본건보다 우세하며, 시세대비 약20% 저가로 낙찰되었음. Comp2 has advantage in accessibility, area, etc. The auction price is below current sale price by 20%.</v>
          </cell>
        </row>
        <row r="30">
          <cell r="A30">
            <v>27</v>
          </cell>
          <cell r="B30" t="str">
            <v>12-1</v>
          </cell>
          <cell r="AY30" t="str">
            <v>29-46 Bonri-Ri Nongong-Up Talsung-Kun Taegu City</v>
          </cell>
          <cell r="AZ30" t="str">
            <v>12.7.1999</v>
          </cell>
          <cell r="BA30" t="str">
            <v>Auction</v>
          </cell>
          <cell r="BB30">
            <v>951370000</v>
          </cell>
          <cell r="BC30">
            <v>649600000</v>
          </cell>
          <cell r="BD30">
            <v>6496</v>
          </cell>
          <cell r="BE30">
            <v>4311</v>
          </cell>
          <cell r="BF30" t="str">
            <v>General Industrial Area</v>
          </cell>
          <cell r="BG30">
            <v>1</v>
          </cell>
          <cell r="BH30">
            <v>1.05</v>
          </cell>
          <cell r="BI30">
            <v>0.9</v>
          </cell>
          <cell r="BJ30">
            <v>0</v>
          </cell>
          <cell r="BK30">
            <v>1</v>
          </cell>
          <cell r="BL30">
            <v>0.85</v>
          </cell>
          <cell r="BM30" t="str">
            <v xml:space="preserve">사례는 본건대비 토지면적 ,건물의 제반현상에서   우세함. </v>
          </cell>
          <cell r="BN30" t="str">
            <v>29-202 Bonri-Ri Nongong-Up Talsung-Kun Taegu City</v>
          </cell>
          <cell r="BO30" t="str">
            <v>3.15.2000</v>
          </cell>
          <cell r="BP30" t="str">
            <v>Auction</v>
          </cell>
          <cell r="BQ30">
            <v>1181000000</v>
          </cell>
          <cell r="BR30">
            <v>898664000</v>
          </cell>
          <cell r="BS30">
            <v>11233.3</v>
          </cell>
          <cell r="BT30">
            <v>3381.26</v>
          </cell>
          <cell r="BU30" t="str">
            <v>General Indeustrial Area</v>
          </cell>
          <cell r="BV30">
            <v>1</v>
          </cell>
          <cell r="BW30">
            <v>1.1499999999999999</v>
          </cell>
          <cell r="BX30">
            <v>0.95</v>
          </cell>
          <cell r="BY30">
            <v>0</v>
          </cell>
          <cell r="BZ30">
            <v>1</v>
          </cell>
          <cell r="CA30">
            <v>1</v>
          </cell>
          <cell r="CB30" t="str">
            <v xml:space="preserve">사례는 지형, 지세, 가로조건 등에서이 본건에 비해 15% 열세이나, 건물의 제반현상은 우세 함 </v>
          </cell>
        </row>
        <row r="31">
          <cell r="A31">
            <v>28</v>
          </cell>
          <cell r="B31" t="str">
            <v>12-2</v>
          </cell>
          <cell r="AY31" t="str">
            <v>106-9 Chilsong-Dong 2Ga Puk-Gu Taegu City</v>
          </cell>
          <cell r="AZ31">
            <v>36495</v>
          </cell>
          <cell r="BA31" t="str">
            <v>Auction</v>
          </cell>
          <cell r="BB31">
            <v>128000000</v>
          </cell>
          <cell r="BC31">
            <v>123945000</v>
          </cell>
          <cell r="BD31">
            <v>363</v>
          </cell>
          <cell r="BE31">
            <v>166</v>
          </cell>
          <cell r="BF31" t="str">
            <v>General Residential Area</v>
          </cell>
          <cell r="BG31">
            <v>1.1000000000000001</v>
          </cell>
          <cell r="BH31">
            <v>1.3</v>
          </cell>
          <cell r="BI31">
            <v>0</v>
          </cell>
          <cell r="BJ31">
            <v>-0.1</v>
          </cell>
          <cell r="BK31">
            <v>1.0161</v>
          </cell>
          <cell r="BL31">
            <v>1</v>
          </cell>
          <cell r="BM31" t="str">
            <v>본건은 사례대비 접면도로, 용도지역 등에서 우세함. 사례는 시세대비 10% 저가로 낙찰되었음.</v>
          </cell>
          <cell r="BN31" t="str">
            <v>1077 Chimsan-Dong Puk-Gu Taegu City</v>
          </cell>
          <cell r="BO31">
            <v>36342</v>
          </cell>
          <cell r="BP31" t="str">
            <v>Auction</v>
          </cell>
          <cell r="BQ31">
            <v>600290000</v>
          </cell>
          <cell r="BR31">
            <v>503953000</v>
          </cell>
          <cell r="BS31">
            <v>1324</v>
          </cell>
          <cell r="BT31">
            <v>825</v>
          </cell>
          <cell r="BU31" t="str">
            <v>General Residential Area</v>
          </cell>
          <cell r="BV31">
            <v>1.1000000000000001</v>
          </cell>
          <cell r="BW31">
            <v>1.2</v>
          </cell>
          <cell r="BX31">
            <v>0</v>
          </cell>
          <cell r="BY31">
            <v>-0.1</v>
          </cell>
          <cell r="BZ31">
            <v>1</v>
          </cell>
          <cell r="CA31">
            <v>1.1000000000000001</v>
          </cell>
          <cell r="CB31" t="str">
            <v>사례는 본건대비 접면도로,접근성,용도지역등에서 열세함. 사례는 시세대비 10% 저가로 낙찰되었음.</v>
          </cell>
        </row>
        <row r="32">
          <cell r="A32">
            <v>29</v>
          </cell>
          <cell r="B32">
            <v>13</v>
          </cell>
          <cell r="AY32" t="str">
            <v>chogi-ri 444-1</v>
          </cell>
          <cell r="AZ32" t="str">
            <v>2000.1.18</v>
          </cell>
          <cell r="BA32" t="str">
            <v>acution</v>
          </cell>
          <cell r="BB32">
            <v>41120000</v>
          </cell>
          <cell r="BC32">
            <v>39159000</v>
          </cell>
          <cell r="BD32">
            <v>757</v>
          </cell>
          <cell r="BE32">
            <v>50.76</v>
          </cell>
          <cell r="BF32" t="str">
            <v>quasi-agricultural</v>
          </cell>
          <cell r="BG32">
            <v>1</v>
          </cell>
          <cell r="BH32">
            <v>0.78</v>
          </cell>
          <cell r="BI32">
            <v>1.1000000000000001</v>
          </cell>
          <cell r="BJ32">
            <v>0</v>
          </cell>
          <cell r="BK32">
            <v>1</v>
          </cell>
          <cell r="BL32">
            <v>1</v>
          </cell>
          <cell r="BM32" t="str">
            <v>사례는 단독주택으로 도로,접근조건등이 본건과 비교 열세임.</v>
          </cell>
        </row>
        <row r="33">
          <cell r="A33">
            <v>30</v>
          </cell>
          <cell r="B33">
            <v>14</v>
          </cell>
          <cell r="C33" t="str">
            <v>44 Seongsan-dong</v>
          </cell>
          <cell r="D33" t="str">
            <v>1999. 10. 13</v>
          </cell>
          <cell r="E33" t="str">
            <v>Auction</v>
          </cell>
          <cell r="F33">
            <v>8204.7000000000007</v>
          </cell>
          <cell r="G33">
            <v>1100000000</v>
          </cell>
          <cell r="H33" t="str">
            <v>General Industrial</v>
          </cell>
          <cell r="I33">
            <v>1</v>
          </cell>
          <cell r="J33" t="str">
            <v>rectangular</v>
          </cell>
          <cell r="K33">
            <v>1</v>
          </cell>
          <cell r="L33">
            <v>8</v>
          </cell>
          <cell r="M33">
            <v>1</v>
          </cell>
          <cell r="N33">
            <v>0.9</v>
          </cell>
          <cell r="O33">
            <v>0</v>
          </cell>
          <cell r="P33">
            <v>1</v>
          </cell>
          <cell r="Q33">
            <v>1.02</v>
          </cell>
          <cell r="R33" t="str">
            <v>사례는 본건과 대비하여 접근성이 다소 열세하나, 토지가용면적은 우세함. Comp1 has disadvantage in accessibility, but advantage in usable land area.</v>
          </cell>
          <cell r="S33" t="str">
            <v>49Seongsang-dong</v>
          </cell>
          <cell r="T33" t="str">
            <v>1998. 9</v>
          </cell>
          <cell r="U33" t="str">
            <v>Actual</v>
          </cell>
          <cell r="V33">
            <v>8409.4</v>
          </cell>
          <cell r="W33">
            <v>1513692000</v>
          </cell>
          <cell r="X33" t="str">
            <v>General Industrial</v>
          </cell>
          <cell r="Y33">
            <v>1</v>
          </cell>
          <cell r="Z33" t="str">
            <v>rectangular</v>
          </cell>
          <cell r="AA33">
            <v>0.98</v>
          </cell>
          <cell r="AB33">
            <v>24</v>
          </cell>
          <cell r="AC33">
            <v>1</v>
          </cell>
          <cell r="AD33">
            <v>0.95</v>
          </cell>
          <cell r="AE33">
            <v>0</v>
          </cell>
          <cell r="AF33">
            <v>0.87</v>
          </cell>
          <cell r="AG33">
            <v>0.9</v>
          </cell>
          <cell r="AH33" t="str">
            <v>사례는 본건과 대비하여 접근성은 유사한 조건이나, 공장부지로서의 적정면적, 형상, 위치 등이 열세하며, 지가수준을 시점수정하였음. Comp2 is equal to the subject in accessibility, but has disadvantage in area, shape &amp; location. Time adjustment has been made.</v>
          </cell>
          <cell r="AY33" t="str">
            <v>52 Seongju-dong</v>
          </cell>
          <cell r="AZ33" t="str">
            <v>1999. 7. 15</v>
          </cell>
          <cell r="BA33" t="str">
            <v>Auction</v>
          </cell>
          <cell r="BB33">
            <v>1943306782</v>
          </cell>
          <cell r="BC33">
            <v>1390617846</v>
          </cell>
          <cell r="BD33">
            <v>11723.3</v>
          </cell>
          <cell r="BE33">
            <v>5438.46</v>
          </cell>
          <cell r="BF33" t="str">
            <v>General Industrial</v>
          </cell>
          <cell r="BG33">
            <v>1</v>
          </cell>
          <cell r="BH33">
            <v>1.05</v>
          </cell>
          <cell r="BI33">
            <v>0.8</v>
          </cell>
          <cell r="BJ33">
            <v>0</v>
          </cell>
          <cell r="BK33">
            <v>1</v>
          </cell>
          <cell r="BL33">
            <v>1</v>
          </cell>
          <cell r="BM33" t="str">
            <v>사례는 본건과 대비하여 지역적상황은 유사하나, 접근성 이 열세한 편임. Comp1 is equal to the subject in location, but has disadvantage in accessibility.</v>
          </cell>
          <cell r="BN33" t="str">
            <v>44 Seongsan-dong</v>
          </cell>
          <cell r="BO33" t="str">
            <v>1999. 10. 13</v>
          </cell>
          <cell r="BP33" t="str">
            <v>Auction</v>
          </cell>
          <cell r="BQ33">
            <v>1957690000</v>
          </cell>
          <cell r="BR33">
            <v>1100000000</v>
          </cell>
          <cell r="BS33">
            <v>8204.7000000000007</v>
          </cell>
          <cell r="BT33">
            <v>5828.53</v>
          </cell>
          <cell r="BU33" t="str">
            <v>General Industrial</v>
          </cell>
          <cell r="BV33">
            <v>1</v>
          </cell>
          <cell r="BW33">
            <v>0.9</v>
          </cell>
          <cell r="BX33">
            <v>0.6</v>
          </cell>
          <cell r="BY33">
            <v>0</v>
          </cell>
          <cell r="BZ33">
            <v>1</v>
          </cell>
          <cell r="CA33">
            <v>1.02</v>
          </cell>
          <cell r="CB33" t="str">
            <v>사례는 본건과 대비하여 접근성이 열세하나, 건물형상 및 토지가용면적은 우세한 편임. Comp2 has disadvantage in accessibility, but advantage in building shape &amp; usable land area.</v>
          </cell>
          <cell r="CR33" t="str">
            <v>52 Seongju-dong</v>
          </cell>
          <cell r="CS33" t="str">
            <v>1998. 7</v>
          </cell>
          <cell r="CT33">
            <v>5438.46</v>
          </cell>
          <cell r="CU33" t="str">
            <v>Factory</v>
          </cell>
          <cell r="CV33">
            <v>450000000</v>
          </cell>
          <cell r="CW33">
            <v>18680000</v>
          </cell>
          <cell r="CX33">
            <v>0.15</v>
          </cell>
          <cell r="CY33">
            <v>1.05</v>
          </cell>
          <cell r="CZ33">
            <v>1</v>
          </cell>
          <cell r="DA33">
            <v>0</v>
          </cell>
          <cell r="DB33">
            <v>1</v>
          </cell>
          <cell r="DC33">
            <v>0.9</v>
          </cell>
          <cell r="DD33">
            <v>1</v>
          </cell>
          <cell r="DE33">
            <v>1</v>
          </cell>
        </row>
        <row r="34">
          <cell r="A34">
            <v>31</v>
          </cell>
          <cell r="B34" t="str">
            <v>14-1</v>
          </cell>
          <cell r="C34" t="str">
            <v>751 Wonsan-ri Onsan-eup</v>
          </cell>
          <cell r="D34" t="str">
            <v>2000. 4</v>
          </cell>
          <cell r="E34" t="str">
            <v>Asking</v>
          </cell>
          <cell r="F34">
            <v>67087</v>
          </cell>
          <cell r="G34">
            <v>5070000000</v>
          </cell>
          <cell r="H34" t="str">
            <v>General Industrial</v>
          </cell>
          <cell r="I34">
            <v>1</v>
          </cell>
          <cell r="J34" t="str">
            <v>Square</v>
          </cell>
          <cell r="K34">
            <v>0.9</v>
          </cell>
          <cell r="L34" t="str">
            <v>35, 25</v>
          </cell>
          <cell r="M34">
            <v>2</v>
          </cell>
          <cell r="N34">
            <v>0.8</v>
          </cell>
          <cell r="O34">
            <v>0</v>
          </cell>
          <cell r="P34">
            <v>1</v>
          </cell>
          <cell r="Q34">
            <v>0.95</v>
          </cell>
          <cell r="R34" t="str">
            <v>사례는 공업나지로서 정방형이며, 면적도 적정하여 실거래에서는 본건보다 우세한수준에서 거래가 예상됨. Comp1 is industrial vacant site (rectangular) and its size is proper. So, it has advantage over the subject.</v>
          </cell>
          <cell r="S34" t="str">
            <v>752 Wonsan-ri Onsan-eup</v>
          </cell>
          <cell r="T34" t="str">
            <v>2000. 4</v>
          </cell>
          <cell r="U34" t="str">
            <v>Asking</v>
          </cell>
          <cell r="V34">
            <v>55014</v>
          </cell>
          <cell r="W34">
            <v>3830000000</v>
          </cell>
          <cell r="X34" t="str">
            <v>General Industrial</v>
          </cell>
          <cell r="Y34">
            <v>1</v>
          </cell>
          <cell r="Z34" t="str">
            <v>square</v>
          </cell>
          <cell r="AA34">
            <v>0.9</v>
          </cell>
          <cell r="AB34">
            <v>25</v>
          </cell>
          <cell r="AC34">
            <v>1</v>
          </cell>
          <cell r="AD34">
            <v>0.85</v>
          </cell>
          <cell r="AE34">
            <v>0</v>
          </cell>
          <cell r="AF34">
            <v>1</v>
          </cell>
          <cell r="AG34">
            <v>0.95</v>
          </cell>
          <cell r="AH34" t="str">
            <v>사례는 공업나지로서 정방형이며 면적 및 토지의 이용 및 활용도가 높은 토지로서 본건보다 높은수준에서 거래가 예상됨. Comp2 is industrial vacant site(rectangular) and has intensive land use. So, it has advantage over the subject.</v>
          </cell>
          <cell r="AY34" t="str">
            <v>309 Whasan-ri Onsang-eup</v>
          </cell>
          <cell r="AZ34" t="str">
            <v>1999. 10. 25</v>
          </cell>
          <cell r="BA34" t="str">
            <v>Auction</v>
          </cell>
          <cell r="BB34">
            <v>992000000</v>
          </cell>
          <cell r="BC34">
            <v>425000000</v>
          </cell>
          <cell r="BD34">
            <v>5235</v>
          </cell>
          <cell r="BE34">
            <v>2112.6</v>
          </cell>
          <cell r="BF34" t="str">
            <v>General Industrial</v>
          </cell>
          <cell r="BG34">
            <v>1</v>
          </cell>
          <cell r="BH34">
            <v>0.75</v>
          </cell>
          <cell r="BI34">
            <v>0.3</v>
          </cell>
          <cell r="BJ34">
            <v>0</v>
          </cell>
          <cell r="BK34">
            <v>1.02</v>
          </cell>
          <cell r="BL34">
            <v>0.8</v>
          </cell>
          <cell r="BM34" t="str">
            <v xml:space="preserve">사례는 25M도로변에 접하며, 3차단지내의 비교적 소규모 공장지역에 위치하여 낙찰가율도 80%수준으로 높은 수준에 낙찰됨. 건물가격은 현황을 고려할 때 과대하게 산정된걸로 판단됨. Comp1 is within small factory area and abuts on 25m road. Its acution price is about 80% of starting value. The building price is considered rather high, </v>
          </cell>
          <cell r="BN34" t="str">
            <v>310 Whasan-ri Onsan-eup</v>
          </cell>
          <cell r="BO34" t="str">
            <v>1998. 4. 7</v>
          </cell>
          <cell r="BP34" t="str">
            <v>Actual</v>
          </cell>
          <cell r="BQ34">
            <v>1373000000</v>
          </cell>
          <cell r="BR34">
            <v>508000000</v>
          </cell>
          <cell r="BS34">
            <v>5646.3</v>
          </cell>
          <cell r="BT34">
            <v>3844.1</v>
          </cell>
          <cell r="BU34" t="str">
            <v>General Industrial</v>
          </cell>
          <cell r="BV34">
            <v>1</v>
          </cell>
          <cell r="BW34">
            <v>0.75</v>
          </cell>
          <cell r="BX34">
            <v>0.3</v>
          </cell>
          <cell r="BY34">
            <v>0</v>
          </cell>
          <cell r="BZ34">
            <v>0.95</v>
          </cell>
          <cell r="CA34">
            <v>0.8</v>
          </cell>
          <cell r="CB34" t="str">
            <v>사례는 25m도로변에 접하며,3단지내의 비교적 소규모공장지역에 위치하며 입지조건상 우세함. 건물상태양호함. Comp2 is within small factory area and abuts on 25m road. It has good locational condition. Its building condition is good.</v>
          </cell>
          <cell r="CR34" t="str">
            <v>921 Wonsan-ri Onsan-eup</v>
          </cell>
          <cell r="CS34" t="str">
            <v>99. 8. 1 ∼ 2000. 7. 31</v>
          </cell>
          <cell r="CT34">
            <v>8406.4</v>
          </cell>
          <cell r="CU34" t="str">
            <v>1F</v>
          </cell>
          <cell r="CV34">
            <v>87000000</v>
          </cell>
          <cell r="CW34">
            <v>15000000</v>
          </cell>
          <cell r="CX34">
            <v>0.15</v>
          </cell>
          <cell r="CY34">
            <v>1</v>
          </cell>
          <cell r="CZ34">
            <v>1</v>
          </cell>
          <cell r="DG34" t="str">
            <v>921 Wonsan-ri Onsan-eup</v>
          </cell>
          <cell r="DH34" t="str">
            <v>99. 12. 1 ∼ 2000. 11. 30</v>
          </cell>
          <cell r="DI34">
            <v>470</v>
          </cell>
          <cell r="DJ34" t="str">
            <v>1F</v>
          </cell>
          <cell r="DK34">
            <v>2000000</v>
          </cell>
          <cell r="DL34">
            <v>1000000</v>
          </cell>
          <cell r="DM34">
            <v>0.15</v>
          </cell>
          <cell r="DN34">
            <v>1</v>
          </cell>
          <cell r="DO34">
            <v>1</v>
          </cell>
          <cell r="DP34">
            <v>0</v>
          </cell>
          <cell r="DQ34">
            <v>1</v>
          </cell>
          <cell r="DR34">
            <v>1</v>
          </cell>
          <cell r="DU34" t="str">
            <v>인근 임대사례탐문이 곤란하여 본건내 임대사례를 채택하여 임대근액수준은 적정시 됨.</v>
          </cell>
        </row>
        <row r="35">
          <cell r="A35">
            <v>32</v>
          </cell>
          <cell r="B35" t="str">
            <v>15</v>
          </cell>
          <cell r="R35" t="str">
            <v>경기도 용인소재 신원c.c의 경매낙찰된사례임</v>
          </cell>
          <cell r="AY35" t="str">
            <v>포천시 이동면 묵리 산49-1</v>
          </cell>
          <cell r="AZ35">
            <v>36373</v>
          </cell>
          <cell r="BA35" t="str">
            <v>Auction</v>
          </cell>
          <cell r="BB35">
            <v>37500120000</v>
          </cell>
          <cell r="BC35">
            <v>0</v>
          </cell>
          <cell r="BD35" t="str">
            <v/>
          </cell>
          <cell r="BE35">
            <v>27</v>
          </cell>
          <cell r="BF35" t="str">
            <v>Quasi-urban</v>
          </cell>
          <cell r="BG35">
            <v>1</v>
          </cell>
          <cell r="BH35">
            <v>0.72</v>
          </cell>
          <cell r="BI35">
            <v>0.79200000000000004</v>
          </cell>
          <cell r="BJ35">
            <v>0</v>
          </cell>
          <cell r="BK35">
            <v>1.1000000000000001</v>
          </cell>
          <cell r="BL35">
            <v>1</v>
          </cell>
          <cell r="BM35" t="str">
            <v>건물 면적대신에 골프홀수를 이용하여 골프  1홀당 가격을 기준으로 비교함</v>
          </cell>
        </row>
        <row r="36">
          <cell r="A36">
            <v>33</v>
          </cell>
          <cell r="B36">
            <v>16</v>
          </cell>
          <cell r="C36" t="str">
            <v>음성군 감곡면 상우리 187-2</v>
          </cell>
          <cell r="D36">
            <v>36404</v>
          </cell>
          <cell r="E36" t="str">
            <v>Auction</v>
          </cell>
          <cell r="F36">
            <v>1484</v>
          </cell>
          <cell r="G36">
            <v>5010000</v>
          </cell>
          <cell r="H36" t="str">
            <v>Quasi-agri</v>
          </cell>
          <cell r="J36" t="str">
            <v>indetermind</v>
          </cell>
          <cell r="K36">
            <v>2</v>
          </cell>
          <cell r="L36">
            <v>3</v>
          </cell>
          <cell r="M36">
            <v>1</v>
          </cell>
          <cell r="N36">
            <v>4</v>
          </cell>
          <cell r="O36">
            <v>-0.4</v>
          </cell>
          <cell r="R36" t="str">
            <v>본건 북동측 근거리에 위치하는 사례로 지역요인, 개별요인에서 본건이 매우 우세하며, 본 사례는 경매로 낙찰받은 물건인바 시세보다 낮게 매입.</v>
          </cell>
          <cell r="S36" t="str">
            <v>음성군 감곡면 오향리 197-2</v>
          </cell>
          <cell r="T36">
            <v>36586</v>
          </cell>
          <cell r="U36" t="str">
            <v>Auction</v>
          </cell>
          <cell r="V36">
            <v>1833</v>
          </cell>
          <cell r="W36">
            <v>40000000</v>
          </cell>
          <cell r="X36" t="str">
            <v>Quasi-agri</v>
          </cell>
          <cell r="Z36" t="str">
            <v>indetermind</v>
          </cell>
          <cell r="AA36">
            <v>1.3</v>
          </cell>
          <cell r="AB36">
            <v>6</v>
          </cell>
          <cell r="AC36">
            <v>1</v>
          </cell>
          <cell r="AD36">
            <v>1.2</v>
          </cell>
          <cell r="AE36">
            <v>-0.3</v>
          </cell>
          <cell r="AH36" t="str">
            <v>본건 남측 원거리에 위치하고 있는 사례로서 지역, 개별요인 본건이 우세하며, 본 사례로 낙찰받은 물건인바 시세보다 낮게 매입.</v>
          </cell>
          <cell r="AY36" t="str">
            <v>음성군 감곡면 오향리 101-1</v>
          </cell>
          <cell r="AZ36">
            <v>36465</v>
          </cell>
          <cell r="BA36" t="str">
            <v>Auction</v>
          </cell>
          <cell r="BB36">
            <v>210000000</v>
          </cell>
          <cell r="BC36">
            <v>100000000</v>
          </cell>
          <cell r="BD36">
            <v>3940</v>
          </cell>
          <cell r="BE36">
            <v>1539.43</v>
          </cell>
          <cell r="BF36" t="str">
            <v>Quasi-agri</v>
          </cell>
          <cell r="BH36">
            <v>1.1499999999999999</v>
          </cell>
          <cell r="BI36">
            <v>0.6</v>
          </cell>
          <cell r="BJ36">
            <v>-0.3</v>
          </cell>
          <cell r="BM36" t="str">
            <v>본건 남측 원거리에 위치하는 사례로 지역, 개별요인에서 본건이 우세하며, 본 사례는 경매로 낙찰받은 물건으로 저가에 매입.</v>
          </cell>
          <cell r="BN36" t="str">
            <v>음성군 감곡면 오향리 197-2</v>
          </cell>
          <cell r="BO36">
            <v>36586</v>
          </cell>
          <cell r="BP36" t="str">
            <v>Auction</v>
          </cell>
          <cell r="BQ36">
            <v>55000000</v>
          </cell>
          <cell r="BR36">
            <v>40000000</v>
          </cell>
          <cell r="BS36">
            <v>1833</v>
          </cell>
          <cell r="BT36">
            <v>644.58199999999999</v>
          </cell>
          <cell r="BU36" t="str">
            <v>Quasi-agri</v>
          </cell>
          <cell r="BW36">
            <v>1.2</v>
          </cell>
          <cell r="BX36">
            <v>1.7</v>
          </cell>
          <cell r="BY36">
            <v>-0.3</v>
          </cell>
          <cell r="CB36" t="str">
            <v>본건 남측 원거리에 위치하는 사례로 지역, 개별요인에서 본건이 우세하며, 본 사례는 경매로 낙찰받은 물건으로 저가에 매입.</v>
          </cell>
        </row>
        <row r="37">
          <cell r="A37">
            <v>34</v>
          </cell>
          <cell r="B37">
            <v>17</v>
          </cell>
          <cell r="C37" t="str">
            <v>인천광역시 남동구 고잔동 144-1</v>
          </cell>
          <cell r="D37">
            <v>36373</v>
          </cell>
          <cell r="E37" t="str">
            <v>dealing</v>
          </cell>
          <cell r="F37">
            <v>2029</v>
          </cell>
          <cell r="G37">
            <v>343712600</v>
          </cell>
          <cell r="H37" t="str">
            <v>general industrial</v>
          </cell>
          <cell r="I37">
            <v>1</v>
          </cell>
          <cell r="J37" t="str">
            <v>부정형</v>
          </cell>
          <cell r="K37">
            <v>1</v>
          </cell>
          <cell r="L37">
            <v>6</v>
          </cell>
          <cell r="M37">
            <v>1</v>
          </cell>
          <cell r="N37">
            <v>1.03</v>
          </cell>
          <cell r="O37">
            <v>-0.3</v>
          </cell>
          <cell r="R37" t="str">
            <v>본 사례토지는 나지상태에서 현재 석재공장 및 가스충전소가 신축중으로 제반여건이 대상토지와 유사하나 간선도로에서 본건보다 다소 멀리 우치하여 약간 열세임.</v>
          </cell>
          <cell r="S37" t="str">
            <v>인천광역시 남동구 고잔동 143-3</v>
          </cell>
          <cell r="T37">
            <v>36404</v>
          </cell>
          <cell r="U37" t="str">
            <v>Auction</v>
          </cell>
          <cell r="V37">
            <v>1663</v>
          </cell>
          <cell r="W37">
            <v>186923400</v>
          </cell>
          <cell r="X37" t="str">
            <v>general industrial</v>
          </cell>
          <cell r="Z37" t="str">
            <v>부정형</v>
          </cell>
          <cell r="AB37">
            <v>0</v>
          </cell>
          <cell r="AC37">
            <v>0</v>
          </cell>
          <cell r="AD37">
            <v>1.1499999999999999</v>
          </cell>
          <cell r="AE37">
            <v>-0.4</v>
          </cell>
          <cell r="AH37" t="str">
            <v>본 사례토지는 대상토지와 접하여 위치하며, 적치장등으로 사용되나 맹지로서 수회 유찰되어 저가에 낙찰되었음.</v>
          </cell>
          <cell r="AY37" t="str">
            <v>인천광역시 남동구 고잔동 204-10</v>
          </cell>
          <cell r="AZ37">
            <v>36557</v>
          </cell>
          <cell r="BA37" t="str">
            <v>Auction</v>
          </cell>
          <cell r="BB37">
            <v>355400000</v>
          </cell>
          <cell r="BC37">
            <v>176620000</v>
          </cell>
          <cell r="BD37">
            <v>892</v>
          </cell>
          <cell r="BE37">
            <v>877.74</v>
          </cell>
          <cell r="BF37" t="str">
            <v>general industrial</v>
          </cell>
          <cell r="BH37">
            <v>0.85</v>
          </cell>
          <cell r="BI37">
            <v>0.7</v>
          </cell>
          <cell r="BM37" t="str">
            <v>본건 사례는 남동공단외 지역에 소재하여 대상물건과 입지조건이 유사하나, 다소 고가에 경매낙찰받은 것으로 판단됨.</v>
          </cell>
          <cell r="BN37" t="str">
            <v>인천광역시 남동구 고잔동 652-8</v>
          </cell>
          <cell r="BO37">
            <v>36526</v>
          </cell>
          <cell r="BP37" t="str">
            <v>Auction</v>
          </cell>
          <cell r="BQ37">
            <v>1155812700</v>
          </cell>
          <cell r="BR37">
            <v>538740760</v>
          </cell>
          <cell r="BS37">
            <v>2999.1</v>
          </cell>
          <cell r="BT37">
            <v>1972.86</v>
          </cell>
          <cell r="BU37" t="str">
            <v>General industrial</v>
          </cell>
          <cell r="BW37">
            <v>0.85</v>
          </cell>
          <cell r="BX37">
            <v>0.5</v>
          </cell>
          <cell r="BY37">
            <v>0</v>
          </cell>
          <cell r="CB37" t="str">
            <v>본건 사례는 남동공단내 지역에 소재하여 공장으로서의 제반입지여건 갖추고 있으나, 광필지로 총액규모가 커서 다소 저가에 낙찰되어 본건과 비교성이 다소 떨어짐.</v>
          </cell>
          <cell r="CC37" t="str">
            <v>인천광역시 남동구 고잔동 652-9</v>
          </cell>
          <cell r="CD37">
            <v>36495</v>
          </cell>
          <cell r="CE37" t="str">
            <v>Auction</v>
          </cell>
          <cell r="CF37">
            <v>540979200</v>
          </cell>
          <cell r="CG37">
            <v>200390400</v>
          </cell>
          <cell r="CH37">
            <v>937.5</v>
          </cell>
          <cell r="CI37">
            <v>1084.8699999999999</v>
          </cell>
          <cell r="CJ37" t="str">
            <v>general industrial</v>
          </cell>
          <cell r="CL37">
            <v>0.85</v>
          </cell>
          <cell r="CM37">
            <v>0.5</v>
          </cell>
          <cell r="CN37">
            <v>0.05</v>
          </cell>
          <cell r="CQ37" t="str">
            <v>본건 사례는 남동공단에 소재하여 공장으로서의 제반입지여건 갖추고 있으며, 면적, 건물규모등에서 본건에 비해서 우세하며 적정가격에 낙찰된 것으로 판단됨.</v>
          </cell>
        </row>
        <row r="38">
          <cell r="A38">
            <v>35</v>
          </cell>
          <cell r="B38" t="str">
            <v>18-1</v>
          </cell>
          <cell r="AY38" t="str">
            <v>82-16,Munrae-dong 3ga</v>
          </cell>
          <cell r="AZ38">
            <v>36178</v>
          </cell>
          <cell r="BA38" t="str">
            <v>Court Auction</v>
          </cell>
          <cell r="BB38">
            <v>415500000</v>
          </cell>
          <cell r="BC38">
            <v>403000000</v>
          </cell>
          <cell r="BD38">
            <v>393.7</v>
          </cell>
          <cell r="BE38">
            <v>399.17</v>
          </cell>
          <cell r="BF38" t="str">
            <v>Quasi-Indusrtrial Area</v>
          </cell>
          <cell r="BH38">
            <v>0.7</v>
          </cell>
          <cell r="BI38">
            <v>1</v>
          </cell>
          <cell r="BK38">
            <v>1.0145999999999999</v>
          </cell>
          <cell r="BL38">
            <v>1</v>
          </cell>
          <cell r="BM38" t="str">
            <v>This sale comparable corresponds to a successful bid. This subject is superior to the comparable in the condition of access road and the status of building comparable is similar to this subject.</v>
          </cell>
          <cell r="DD38" t="str">
            <v>Size</v>
          </cell>
          <cell r="DF38" t="str">
            <v>The total area of this factory is too large so, its rent will be decided lower than neighboring optimal rent.</v>
          </cell>
        </row>
        <row r="39">
          <cell r="A39">
            <v>36</v>
          </cell>
          <cell r="B39" t="str">
            <v>18-2</v>
          </cell>
          <cell r="AY39" t="str">
            <v>광주시 서구 화정동 12-13</v>
          </cell>
          <cell r="AZ39">
            <v>36500</v>
          </cell>
          <cell r="BA39" t="str">
            <v>Auction</v>
          </cell>
          <cell r="BB39">
            <v>4341000000</v>
          </cell>
          <cell r="BC39">
            <v>4341000000</v>
          </cell>
          <cell r="BD39">
            <v>4016</v>
          </cell>
          <cell r="BE39">
            <v>1440.02</v>
          </cell>
          <cell r="BF39" t="str">
            <v>general commercial</v>
          </cell>
          <cell r="BH39">
            <v>0.9</v>
          </cell>
          <cell r="BI39">
            <v>0</v>
          </cell>
          <cell r="BJ39">
            <v>-0.05</v>
          </cell>
          <cell r="BK39">
            <v>1</v>
          </cell>
          <cell r="BL39">
            <v>0.53</v>
          </cell>
          <cell r="BM39" t="str">
            <v>신세계백화점 물류센터부지로 이용중으로  본건에 대비하여 이요상황등에서 우세하나 도로조건에서 열세함</v>
          </cell>
          <cell r="BN39" t="str">
            <v>서구 화정동 23-8</v>
          </cell>
          <cell r="BO39">
            <v>36446</v>
          </cell>
          <cell r="BP39" t="str">
            <v>auction</v>
          </cell>
          <cell r="BQ39">
            <v>1120000000</v>
          </cell>
          <cell r="BR39">
            <v>1120000000</v>
          </cell>
          <cell r="BS39">
            <v>1582.29</v>
          </cell>
          <cell r="BT39">
            <v>0</v>
          </cell>
          <cell r="BU39" t="str">
            <v>general commercial</v>
          </cell>
          <cell r="BV39">
            <v>0.9</v>
          </cell>
          <cell r="BW39">
            <v>0.9</v>
          </cell>
          <cell r="BX39">
            <v>0</v>
          </cell>
          <cell r="BY39">
            <v>-0.05</v>
          </cell>
          <cell r="BZ39">
            <v>1</v>
          </cell>
          <cell r="CA39">
            <v>0.6</v>
          </cell>
          <cell r="CB39" t="str">
            <v>터마날후면에 여관부지로 개발중이며 본건대비 용도등에서 우세하나 도로및 접근성에서 열세임</v>
          </cell>
        </row>
        <row r="40">
          <cell r="A40">
            <v>37</v>
          </cell>
          <cell r="B40">
            <v>19</v>
          </cell>
          <cell r="AY40" t="str">
            <v>서구 가좌동 119-16</v>
          </cell>
          <cell r="AZ40">
            <v>36342</v>
          </cell>
          <cell r="BA40" t="str">
            <v>auction</v>
          </cell>
          <cell r="BB40">
            <v>387981000</v>
          </cell>
          <cell r="BC40">
            <v>244050000</v>
          </cell>
          <cell r="BD40">
            <v>831.8</v>
          </cell>
          <cell r="BE40">
            <v>987.4</v>
          </cell>
          <cell r="BH40">
            <v>0.9</v>
          </cell>
          <cell r="BI40">
            <v>0.1</v>
          </cell>
          <cell r="BM40" t="str">
            <v>사례는 소평수 공장임.</v>
          </cell>
          <cell r="BN40" t="str">
            <v>서구 가좌동 166-11</v>
          </cell>
          <cell r="BO40">
            <v>36368</v>
          </cell>
          <cell r="BP40" t="str">
            <v>Auction</v>
          </cell>
          <cell r="BQ40">
            <v>390014000</v>
          </cell>
          <cell r="BR40">
            <v>180800000</v>
          </cell>
          <cell r="BS40">
            <v>904.1</v>
          </cell>
          <cell r="BT40">
            <v>1062</v>
          </cell>
          <cell r="BW40">
            <v>1</v>
          </cell>
          <cell r="BX40">
            <v>0.1</v>
          </cell>
          <cell r="BY40">
            <v>0</v>
          </cell>
          <cell r="CB40" t="str">
            <v>본건이 가로조건 우세함. 사례는 소평수 공장임.</v>
          </cell>
          <cell r="CC40" t="str">
            <v>서구 가좌동 150-72</v>
          </cell>
          <cell r="CD40">
            <v>36589</v>
          </cell>
          <cell r="CE40" t="str">
            <v>Auction</v>
          </cell>
          <cell r="CF40">
            <v>245135300</v>
          </cell>
          <cell r="CG40">
            <v>117633700</v>
          </cell>
          <cell r="CH40">
            <v>437.3</v>
          </cell>
          <cell r="CI40">
            <v>678.2</v>
          </cell>
          <cell r="CL40">
            <v>1.2</v>
          </cell>
          <cell r="CM40">
            <v>0.15</v>
          </cell>
          <cell r="CQ40" t="str">
            <v>본건이 가로조건 우세함. 사례는 소평수 공장임.</v>
          </cell>
        </row>
        <row r="41">
          <cell r="A41">
            <v>38</v>
          </cell>
          <cell r="B41" t="str">
            <v>20-1</v>
          </cell>
          <cell r="AY41" t="str">
            <v>Jung-gu Hangdong7ga 95-9</v>
          </cell>
          <cell r="AZ41" t="str">
            <v>2000. 2</v>
          </cell>
          <cell r="BA41" t="str">
            <v>Auction</v>
          </cell>
          <cell r="BB41">
            <v>3161000000</v>
          </cell>
          <cell r="BC41">
            <v>1840590000</v>
          </cell>
          <cell r="BD41">
            <v>9022.5</v>
          </cell>
          <cell r="BE41">
            <v>4222.66</v>
          </cell>
          <cell r="BF41" t="str">
            <v>industrial area</v>
          </cell>
          <cell r="BG41">
            <v>1</v>
          </cell>
          <cell r="BH41">
            <v>1.05</v>
          </cell>
          <cell r="BI41">
            <v>0.2</v>
          </cell>
          <cell r="BJ41">
            <v>0</v>
          </cell>
          <cell r="BK41">
            <v>1</v>
          </cell>
          <cell r="BL41">
            <v>1.4</v>
          </cell>
          <cell r="BM41" t="str">
            <v>본 사례는 경매로 인해 저가로 가격이 형성되어 있으며 위치, 형상, 접근성등에서 본건이 우세임.</v>
          </cell>
          <cell r="BN41" t="str">
            <v>Nam-gu Hakik-dong 497-8</v>
          </cell>
          <cell r="BO41" t="str">
            <v>2000. 3</v>
          </cell>
          <cell r="BP41" t="str">
            <v>Auction</v>
          </cell>
          <cell r="BQ41">
            <v>472200000</v>
          </cell>
          <cell r="BR41">
            <v>285308100</v>
          </cell>
          <cell r="BS41">
            <v>759</v>
          </cell>
          <cell r="BT41">
            <v>1221.42</v>
          </cell>
          <cell r="BU41" t="str">
            <v>industrial area</v>
          </cell>
          <cell r="BV41">
            <v>1</v>
          </cell>
          <cell r="BW41">
            <v>1.05</v>
          </cell>
          <cell r="BX41">
            <v>0.3</v>
          </cell>
          <cell r="BY41">
            <v>0.1</v>
          </cell>
          <cell r="BZ41">
            <v>1</v>
          </cell>
          <cell r="CA41">
            <v>0.85</v>
          </cell>
          <cell r="CB41" t="str">
            <v xml:space="preserve">본 사례는 접근조건등에서 본건에 비해 열세이나 획지조건등에서 다소 우세임. </v>
          </cell>
          <cell r="CR41" t="str">
            <v>Nam-gu Hakik-dong 499-8</v>
          </cell>
          <cell r="CS41" t="str">
            <v>2000. 2</v>
          </cell>
          <cell r="CT41">
            <v>1026.6300000000001</v>
          </cell>
          <cell r="CU41" t="str">
            <v>factory</v>
          </cell>
          <cell r="CV41">
            <v>54000000</v>
          </cell>
          <cell r="CW41">
            <v>5400000</v>
          </cell>
          <cell r="CX41">
            <v>0.15</v>
          </cell>
          <cell r="CY41">
            <v>1.04</v>
          </cell>
          <cell r="CZ41">
            <v>1.05</v>
          </cell>
          <cell r="DA41">
            <v>0</v>
          </cell>
          <cell r="DB41">
            <v>1</v>
          </cell>
          <cell r="DC41">
            <v>1.04</v>
          </cell>
          <cell r="DE41">
            <v>0.95</v>
          </cell>
        </row>
        <row r="42">
          <cell r="A42">
            <v>39</v>
          </cell>
          <cell r="B42" t="str">
            <v>20-2-A</v>
          </cell>
          <cell r="C42" t="str">
            <v>영등포구 당산동5가 34-1</v>
          </cell>
          <cell r="D42">
            <v>36586</v>
          </cell>
          <cell r="E42" t="str">
            <v>Auction</v>
          </cell>
          <cell r="F42">
            <v>2869.3</v>
          </cell>
          <cell r="G42">
            <v>3050000000</v>
          </cell>
          <cell r="H42" t="str">
            <v>Quasi Industrial</v>
          </cell>
          <cell r="I42">
            <v>1</v>
          </cell>
          <cell r="J42" t="str">
            <v>Rectangle</v>
          </cell>
          <cell r="K42">
            <v>1</v>
          </cell>
          <cell r="L42">
            <v>8</v>
          </cell>
          <cell r="M42">
            <v>1</v>
          </cell>
          <cell r="N42">
            <v>0.75</v>
          </cell>
          <cell r="O42">
            <v>0</v>
          </cell>
          <cell r="P42">
            <v>1</v>
          </cell>
          <cell r="Q42">
            <v>1</v>
          </cell>
          <cell r="R42" t="str">
            <v>당산역 남동측 후면 공장지대에 위치한 토지의 낙찰사례임. Comp1 is land auction comparable which is located within industrial complex, southeast of Dangsan substation.</v>
          </cell>
          <cell r="U42">
            <v>0</v>
          </cell>
          <cell r="AY42" t="str">
            <v>문래동 4가 34-21</v>
          </cell>
          <cell r="AZ42">
            <v>36617</v>
          </cell>
          <cell r="BA42" t="str">
            <v>일반거래</v>
          </cell>
          <cell r="BB42">
            <v>195000000</v>
          </cell>
          <cell r="BC42">
            <v>195000000</v>
          </cell>
          <cell r="BD42">
            <v>92</v>
          </cell>
          <cell r="BE42">
            <v>50</v>
          </cell>
          <cell r="BF42" t="str">
            <v xml:space="preserve">Quasi Industrial </v>
          </cell>
          <cell r="BG42">
            <v>1</v>
          </cell>
          <cell r="BH42">
            <v>0.5</v>
          </cell>
          <cell r="BI42">
            <v>0</v>
          </cell>
          <cell r="BJ42">
            <v>0.35</v>
          </cell>
          <cell r="BK42">
            <v>1</v>
          </cell>
          <cell r="BL42">
            <v>1</v>
          </cell>
          <cell r="BM42" t="str">
            <v>인근에 위치한 약28평 정도의 토지이며 건물은 상당히 노후되어 가격계상없이 거래한건임. Comp1 is about 28 pyung and its building is old, so the building price has been excluded in sale price.</v>
          </cell>
          <cell r="BN42" t="str">
            <v>문래동3가 82-8</v>
          </cell>
          <cell r="BO42">
            <v>36251</v>
          </cell>
          <cell r="BP42" t="str">
            <v>Auction</v>
          </cell>
          <cell r="BQ42">
            <v>1200000000</v>
          </cell>
          <cell r="BR42">
            <v>1140000000</v>
          </cell>
          <cell r="BS42">
            <v>643</v>
          </cell>
          <cell r="BT42">
            <v>802.87</v>
          </cell>
          <cell r="BU42" t="str">
            <v>Quasi Industrial</v>
          </cell>
          <cell r="BV42">
            <v>1</v>
          </cell>
          <cell r="BW42">
            <v>0.55000000000000004</v>
          </cell>
          <cell r="BX42">
            <v>1</v>
          </cell>
          <cell r="BY42">
            <v>0.3</v>
          </cell>
          <cell r="BZ42">
            <v>1</v>
          </cell>
          <cell r="CA42">
            <v>1</v>
          </cell>
          <cell r="CB42" t="str">
            <v>채권자가 낙찰받은 경매사례로서 정상가격보다 높은가격에 낙찰된 것으로 판단됨. Comp2 is auction comparable of which price is considered rather higher than current sale price.</v>
          </cell>
          <cell r="CT42">
            <v>165</v>
          </cell>
          <cell r="CU42" t="str">
            <v>factory</v>
          </cell>
          <cell r="DA42">
            <v>0</v>
          </cell>
          <cell r="DC42">
            <v>1</v>
          </cell>
          <cell r="DD42" t="str">
            <v>Size</v>
          </cell>
        </row>
        <row r="43">
          <cell r="A43">
            <v>40</v>
          </cell>
          <cell r="B43" t="str">
            <v>20-2-B</v>
          </cell>
          <cell r="C43" t="str">
            <v>영등포구 당산동5가 34-1</v>
          </cell>
          <cell r="D43" t="str">
            <v>March</v>
          </cell>
          <cell r="E43" t="str">
            <v>Auction</v>
          </cell>
          <cell r="F43">
            <v>2869.3</v>
          </cell>
          <cell r="G43">
            <v>3050000000</v>
          </cell>
          <cell r="H43" t="str">
            <v>Quasi Industrial</v>
          </cell>
          <cell r="I43">
            <v>1</v>
          </cell>
          <cell r="J43" t="str">
            <v>Rectangular</v>
          </cell>
          <cell r="K43">
            <v>1</v>
          </cell>
          <cell r="L43">
            <v>8</v>
          </cell>
          <cell r="M43">
            <v>1</v>
          </cell>
          <cell r="N43">
            <v>0.8</v>
          </cell>
          <cell r="O43">
            <v>0</v>
          </cell>
          <cell r="P43">
            <v>1</v>
          </cell>
          <cell r="Q43">
            <v>1</v>
          </cell>
          <cell r="R43" t="str">
            <v>당산역 남동측 후면 공장지대에 위치한 토지의 낙찰사례임. Comp1 is land auction comparable which is located within industrial complex, southeast of Dangsan substation.</v>
          </cell>
          <cell r="AY43" t="str">
            <v>문래동 4가 34-21</v>
          </cell>
          <cell r="AZ43">
            <v>36617</v>
          </cell>
          <cell r="BA43" t="str">
            <v>sale</v>
          </cell>
          <cell r="BB43">
            <v>195000000</v>
          </cell>
          <cell r="BC43">
            <v>195000000</v>
          </cell>
          <cell r="BD43">
            <v>92</v>
          </cell>
          <cell r="BE43">
            <v>50</v>
          </cell>
          <cell r="BF43" t="str">
            <v xml:space="preserve">Quasi Industrial </v>
          </cell>
          <cell r="BG43">
            <v>1</v>
          </cell>
          <cell r="BH43">
            <v>0.55000000000000004</v>
          </cell>
          <cell r="BI43">
            <v>0</v>
          </cell>
          <cell r="BJ43">
            <v>0.35</v>
          </cell>
          <cell r="BK43">
            <v>1</v>
          </cell>
          <cell r="BL43">
            <v>1</v>
          </cell>
          <cell r="BM43" t="str">
            <v>인근에 위치한 약28평 정도의 토지이며 건물은 상당히 노후되어 가격계상없이 거래한건임. Comp1 is about 28 pyung and its building is old, so the building price has been excluded in sale price.</v>
          </cell>
          <cell r="BN43" t="str">
            <v>문래동3가 82-8</v>
          </cell>
          <cell r="BO43">
            <v>36251</v>
          </cell>
          <cell r="BP43" t="str">
            <v>Auction</v>
          </cell>
          <cell r="BQ43">
            <v>1200000000</v>
          </cell>
          <cell r="BR43">
            <v>1135000000</v>
          </cell>
          <cell r="BS43">
            <v>643</v>
          </cell>
          <cell r="BT43">
            <v>802.87</v>
          </cell>
          <cell r="BU43" t="str">
            <v>Quasi Industrial</v>
          </cell>
          <cell r="BV43">
            <v>1</v>
          </cell>
          <cell r="BW43">
            <v>0.65</v>
          </cell>
          <cell r="BX43">
            <v>1</v>
          </cell>
          <cell r="BY43">
            <v>0.3</v>
          </cell>
          <cell r="BZ43">
            <v>1</v>
          </cell>
          <cell r="CA43">
            <v>1</v>
          </cell>
          <cell r="CB43" t="str">
            <v>채권자가 낙찰받은 경매사례로서 정상가격보다 높은가격에 낙찰된 것으로 판단됨. Comp2 is auction comparable of which price is considered rather higher than current sale price.</v>
          </cell>
          <cell r="CJ43" t="str">
            <v>Quasi Industrial</v>
          </cell>
          <cell r="CR43" t="str">
            <v>문래동4가 47-6</v>
          </cell>
          <cell r="CS43">
            <v>36161</v>
          </cell>
          <cell r="CT43">
            <v>165</v>
          </cell>
          <cell r="CU43" t="str">
            <v>factory</v>
          </cell>
          <cell r="CV43">
            <v>20000000</v>
          </cell>
          <cell r="CW43">
            <v>2000000</v>
          </cell>
          <cell r="CX43">
            <v>0.15</v>
          </cell>
          <cell r="CY43">
            <v>0.85</v>
          </cell>
          <cell r="CZ43">
            <v>1</v>
          </cell>
          <cell r="DA43">
            <v>0</v>
          </cell>
          <cell r="DB43">
            <v>1.0145999999999999</v>
          </cell>
          <cell r="DC43">
            <v>1</v>
          </cell>
          <cell r="DD43" t="str">
            <v>Size</v>
          </cell>
          <cell r="DE43">
            <v>0.9</v>
          </cell>
          <cell r="DG43" t="str">
            <v>본 건</v>
          </cell>
          <cell r="DH43" t="str">
            <v>현행임료</v>
          </cell>
          <cell r="DI43">
            <v>1</v>
          </cell>
          <cell r="DJ43" t="str">
            <v>Academy</v>
          </cell>
          <cell r="DL43">
            <v>8809</v>
          </cell>
          <cell r="DM43">
            <v>0.15</v>
          </cell>
          <cell r="DN43">
            <v>1</v>
          </cell>
          <cell r="DO43">
            <v>1</v>
          </cell>
          <cell r="DP43">
            <v>0</v>
          </cell>
          <cell r="DQ43">
            <v>1</v>
          </cell>
          <cell r="DR43">
            <v>1</v>
          </cell>
        </row>
        <row r="44">
          <cell r="A44">
            <v>41</v>
          </cell>
          <cell r="B44" t="str">
            <v>21-1</v>
          </cell>
          <cell r="AY44" t="str">
            <v>Kyungki-do anyang-shi dongan-gu hogye-dong 1047-6, -7 성우프라자 208,209호</v>
          </cell>
          <cell r="AZ44">
            <v>36465</v>
          </cell>
          <cell r="BA44" t="str">
            <v>auction</v>
          </cell>
          <cell r="BB44">
            <v>195200000</v>
          </cell>
          <cell r="BC44">
            <v>0</v>
          </cell>
          <cell r="BD44">
            <v>30.625999999999998</v>
          </cell>
          <cell r="BE44">
            <v>200.32542000000001</v>
          </cell>
          <cell r="BF44" t="str">
            <v>central commercial</v>
          </cell>
          <cell r="BG44">
            <v>1.1000000000000001</v>
          </cell>
          <cell r="BH44">
            <v>1</v>
          </cell>
          <cell r="BI44">
            <v>1.1499999999999999</v>
          </cell>
          <cell r="BJ44">
            <v>0</v>
          </cell>
          <cell r="BK44">
            <v>1</v>
          </cell>
          <cell r="BL44">
            <v>1</v>
          </cell>
          <cell r="BM44" t="str">
            <v>본건 사례는 본건과 동일지역에 소재하고 있으며, 제반 여건은 대상보다 열세함.</v>
          </cell>
          <cell r="BN44" t="str">
            <v>Kyungki-do anyang-shi dongan-gu hogye-dong 1107 3F No. 301</v>
          </cell>
          <cell r="BO44">
            <v>36586</v>
          </cell>
          <cell r="BP44" t="str">
            <v>asking price</v>
          </cell>
          <cell r="BQ44">
            <v>384608000</v>
          </cell>
          <cell r="BR44">
            <v>0</v>
          </cell>
          <cell r="BS44">
            <v>65.2</v>
          </cell>
          <cell r="BT44">
            <v>227</v>
          </cell>
          <cell r="BU44" t="str">
            <v>central commercial</v>
          </cell>
          <cell r="BW44">
            <v>1.1000000000000001</v>
          </cell>
          <cell r="BX44">
            <v>1.1000000000000001</v>
          </cell>
          <cell r="BY44">
            <v>0.4</v>
          </cell>
          <cell r="BZ44">
            <v>1</v>
          </cell>
          <cell r="CA44">
            <v>1</v>
          </cell>
          <cell r="CB44" t="str">
            <v>본건 사례는 본건과 동일지역에 소재하며, 제반여건등은 대상물건보다 열세함.</v>
          </cell>
          <cell r="CR44" t="str">
            <v>안양시 호계동 1108 ,1108-1 1층 101호</v>
          </cell>
          <cell r="CS44" t="str">
            <v>asking price</v>
          </cell>
          <cell r="CT44">
            <v>65</v>
          </cell>
          <cell r="CU44" t="str">
            <v>commercial</v>
          </cell>
          <cell r="CV44">
            <v>167131250</v>
          </cell>
          <cell r="CW44">
            <v>0</v>
          </cell>
          <cell r="CX44">
            <v>0.15</v>
          </cell>
          <cell r="CY44">
            <v>1.1000000000000001</v>
          </cell>
          <cell r="CZ44">
            <v>0.50319999999999998</v>
          </cell>
          <cell r="DA44">
            <v>0.15</v>
          </cell>
          <cell r="DB44">
            <v>1</v>
          </cell>
          <cell r="DC44">
            <v>1</v>
          </cell>
          <cell r="DD44" t="str">
            <v/>
          </cell>
          <cell r="DE44">
            <v>1</v>
          </cell>
          <cell r="DF44" t="str">
            <v>금강오피스텔로서 현재 분양중으로 분양가격을 적용함</v>
          </cell>
        </row>
        <row r="45">
          <cell r="A45">
            <v>42</v>
          </cell>
          <cell r="B45" t="str">
            <v>21-2</v>
          </cell>
          <cell r="AY45" t="str">
            <v>전라남도 순천시 남내동 85-1외 4층 5호</v>
          </cell>
          <cell r="AZ45">
            <v>36500</v>
          </cell>
          <cell r="BA45" t="str">
            <v>Auction</v>
          </cell>
          <cell r="BB45">
            <v>5280000</v>
          </cell>
          <cell r="BD45">
            <v>9.6999999999999993</v>
          </cell>
          <cell r="BE45">
            <v>18.18</v>
          </cell>
          <cell r="BF45" t="str">
            <v>commercial area</v>
          </cell>
          <cell r="BG45">
            <v>0.95</v>
          </cell>
          <cell r="BH45">
            <v>0.9</v>
          </cell>
          <cell r="BI45">
            <v>2.2000000000000002</v>
          </cell>
          <cell r="BJ45">
            <v>-0.4</v>
          </cell>
          <cell r="BK45">
            <v>1</v>
          </cell>
          <cell r="BL45">
            <v>1.1000000000000001</v>
          </cell>
          <cell r="BM45" t="str">
            <v>순천 중심상가지역내 위치한 사례지로 본건이 수익성에서 매우 유리함.</v>
          </cell>
          <cell r="BN45" t="str">
            <v>전라남도 순천시 남내동 85-1외 3층 2호</v>
          </cell>
          <cell r="BO45">
            <v>36591</v>
          </cell>
          <cell r="BP45" t="str">
            <v>Auction</v>
          </cell>
          <cell r="BQ45">
            <v>4220000</v>
          </cell>
          <cell r="BS45">
            <v>6.71</v>
          </cell>
          <cell r="BT45">
            <v>9.3000000000000007</v>
          </cell>
          <cell r="BU45" t="str">
            <v>commercial area</v>
          </cell>
          <cell r="BV45">
            <v>0.95</v>
          </cell>
          <cell r="BW45">
            <v>0.9</v>
          </cell>
          <cell r="BX45">
            <v>2.2000000000000002</v>
          </cell>
          <cell r="BY45">
            <v>0</v>
          </cell>
          <cell r="BZ45">
            <v>1</v>
          </cell>
          <cell r="CA45">
            <v>1.1000000000000001</v>
          </cell>
          <cell r="CB45" t="str">
            <v>순천 중심상가지역내 위치한 사례지로 본건이 수익성에서 매우 유리함.</v>
          </cell>
          <cell r="CR45" t="str">
            <v>1659-10 jore-dong soonchun-city chchunnam</v>
          </cell>
          <cell r="CS45">
            <v>36617</v>
          </cell>
          <cell r="CT45">
            <v>124</v>
          </cell>
          <cell r="CU45" t="str">
            <v>commercial</v>
          </cell>
          <cell r="CV45">
            <v>100000000</v>
          </cell>
          <cell r="CW45">
            <v>1600000</v>
          </cell>
          <cell r="CX45">
            <v>0.1</v>
          </cell>
          <cell r="CY45">
            <v>1</v>
          </cell>
          <cell r="CZ45">
            <v>1.1000000000000001</v>
          </cell>
          <cell r="DA45">
            <v>0.1</v>
          </cell>
          <cell r="DC45">
            <v>1.1000000000000001</v>
          </cell>
        </row>
        <row r="46">
          <cell r="A46">
            <v>43</v>
          </cell>
          <cell r="B46">
            <v>1</v>
          </cell>
        </row>
        <row r="47">
          <cell r="A47">
            <v>44</v>
          </cell>
          <cell r="B47">
            <v>5</v>
          </cell>
          <cell r="AY47" t="str">
            <v>144-2 Songhyun-Dong Dalso-Gu Taegu City</v>
          </cell>
          <cell r="AZ47">
            <v>36557</v>
          </cell>
          <cell r="BA47" t="str">
            <v>Auction</v>
          </cell>
          <cell r="BB47">
            <v>514999000</v>
          </cell>
          <cell r="BC47">
            <v>467799000</v>
          </cell>
          <cell r="BD47">
            <v>723.3</v>
          </cell>
          <cell r="BE47">
            <v>295</v>
          </cell>
          <cell r="BF47" t="str">
            <v>General Residenatal Area</v>
          </cell>
          <cell r="BG47">
            <v>1.2</v>
          </cell>
          <cell r="BH47">
            <v>1.1000000000000001</v>
          </cell>
          <cell r="BI47">
            <v>0</v>
          </cell>
          <cell r="BJ47">
            <v>-0.2</v>
          </cell>
          <cell r="BK47">
            <v>1</v>
          </cell>
          <cell r="BL47">
            <v>1</v>
          </cell>
          <cell r="BM47" t="str">
            <v>Adjustment 120% in zoning considering Construction Act, 110% in location, -20% in special condition, 110% in locality considering condition of hinterland.</v>
          </cell>
          <cell r="BN47" t="str">
            <v>1927-7 Songhyun-Dong Dalso-Gu Teagu City</v>
          </cell>
          <cell r="BO47">
            <v>36526</v>
          </cell>
          <cell r="BP47" t="str">
            <v>Auction</v>
          </cell>
          <cell r="BQ47">
            <v>685500000</v>
          </cell>
          <cell r="BR47">
            <v>680820000</v>
          </cell>
          <cell r="BS47">
            <v>912.3</v>
          </cell>
          <cell r="BT47">
            <v>78</v>
          </cell>
          <cell r="BU47" t="str">
            <v>General Residental Area</v>
          </cell>
          <cell r="BV47">
            <v>1.2</v>
          </cell>
          <cell r="BW47">
            <v>1</v>
          </cell>
          <cell r="BX47">
            <v>0</v>
          </cell>
          <cell r="BY47">
            <v>-0.2</v>
          </cell>
          <cell r="BZ47">
            <v>1</v>
          </cell>
          <cell r="CA47">
            <v>1</v>
          </cell>
          <cell r="CB47" t="str">
            <v>Adjustment in 120% in location, 100% in location , -20% in special condition, 110% in locality.</v>
          </cell>
        </row>
        <row r="48">
          <cell r="A48">
            <v>45</v>
          </cell>
          <cell r="B48">
            <v>7</v>
          </cell>
          <cell r="AY48" t="str">
            <v>전라북도 익산시 영등동 215-49</v>
          </cell>
          <cell r="AZ48" t="str">
            <v>1999.11.1</v>
          </cell>
          <cell r="BA48" t="str">
            <v>auction</v>
          </cell>
          <cell r="BB48">
            <v>36600000</v>
          </cell>
          <cell r="BC48">
            <v>16700360</v>
          </cell>
          <cell r="BD48">
            <v>306.7</v>
          </cell>
          <cell r="BE48">
            <v>496.94</v>
          </cell>
          <cell r="BF48" t="str">
            <v>general industrial</v>
          </cell>
          <cell r="BG48">
            <v>1</v>
          </cell>
          <cell r="BH48">
            <v>0.95</v>
          </cell>
          <cell r="BI48">
            <v>0.7</v>
          </cell>
          <cell r="BJ48">
            <v>-0.1</v>
          </cell>
          <cell r="BK48">
            <v>1</v>
          </cell>
          <cell r="BL48">
            <v>1</v>
          </cell>
          <cell r="BM48" t="str">
            <v>본 사례는 본건과 제반여건 유사하지만 공장규모가 작아 본건 토지 및 건물에 광평수 보정함</v>
          </cell>
        </row>
        <row r="49">
          <cell r="A49">
            <v>46</v>
          </cell>
          <cell r="B49" t="str">
            <v>10-1</v>
          </cell>
        </row>
        <row r="50">
          <cell r="A50">
            <v>47</v>
          </cell>
          <cell r="B50" t="str">
            <v>10-2</v>
          </cell>
          <cell r="AY50" t="str">
            <v>서울시 송파구 가락동 193-1</v>
          </cell>
          <cell r="AZ50">
            <v>36596</v>
          </cell>
          <cell r="BA50" t="str">
            <v>Auction Awarded</v>
          </cell>
          <cell r="BB50">
            <v>492385000</v>
          </cell>
          <cell r="BC50">
            <v>492385000</v>
          </cell>
          <cell r="BD50">
            <v>269.8</v>
          </cell>
          <cell r="BE50">
            <v>0</v>
          </cell>
          <cell r="BF50" t="str">
            <v>General Residential Area</v>
          </cell>
          <cell r="BG50">
            <v>1</v>
          </cell>
          <cell r="BH50">
            <v>1.1000000000000001</v>
          </cell>
          <cell r="BI50">
            <v>1</v>
          </cell>
          <cell r="BJ50">
            <v>0</v>
          </cell>
          <cell r="BK50">
            <v>1</v>
          </cell>
          <cell r="BL50">
            <v>0.8</v>
          </cell>
          <cell r="BM50" t="str">
            <v>사례는 본건에 비해 접면도로상태에서 열세임</v>
          </cell>
          <cell r="BN50" t="str">
            <v>서울시 송파구 가락동 124-9</v>
          </cell>
          <cell r="BO50">
            <v>36596</v>
          </cell>
          <cell r="BP50" t="str">
            <v>Auction Awarded</v>
          </cell>
          <cell r="BQ50">
            <v>477802500</v>
          </cell>
          <cell r="BR50">
            <v>477802500</v>
          </cell>
          <cell r="BS50">
            <v>335.3</v>
          </cell>
          <cell r="BT50">
            <v>0</v>
          </cell>
          <cell r="BU50" t="str">
            <v>General Residential Area</v>
          </cell>
          <cell r="BV50">
            <v>1</v>
          </cell>
          <cell r="BW50">
            <v>1.2</v>
          </cell>
          <cell r="BX50">
            <v>1</v>
          </cell>
          <cell r="BY50">
            <v>-0.1</v>
          </cell>
          <cell r="BZ50">
            <v>1</v>
          </cell>
          <cell r="CA50">
            <v>0.8</v>
          </cell>
          <cell r="CB50" t="str">
            <v xml:space="preserve">본건 토지는 인근에 대규모 아파트단지가 소재하여 환경조건에서 사례에 비해 우세함. </v>
          </cell>
          <cell r="CC50" t="str">
            <v>서울시 송파구 가락동 137-9</v>
          </cell>
          <cell r="CD50">
            <v>36639</v>
          </cell>
          <cell r="CE50" t="str">
            <v xml:space="preserve">Sales </v>
          </cell>
          <cell r="CF50">
            <v>1000000000</v>
          </cell>
          <cell r="CG50">
            <v>1000000000</v>
          </cell>
          <cell r="CH50">
            <v>364</v>
          </cell>
          <cell r="CJ50" t="str">
            <v>General Residential Area</v>
          </cell>
          <cell r="CK50">
            <v>1</v>
          </cell>
          <cell r="CL50">
            <v>0.9</v>
          </cell>
          <cell r="CM50">
            <v>1</v>
          </cell>
          <cell r="CN50">
            <v>0.1</v>
          </cell>
          <cell r="CO50">
            <v>1</v>
          </cell>
          <cell r="CP50">
            <v>0.8</v>
          </cell>
          <cell r="CQ50" t="str">
            <v>본 사례는 본건 남동측에 위치하며 입지조건에서 본건보다 우세함</v>
          </cell>
          <cell r="CR50" t="str">
            <v/>
          </cell>
          <cell r="CS50" t="str">
            <v/>
          </cell>
          <cell r="CT50">
            <v>0</v>
          </cell>
          <cell r="CU50" t="str">
            <v/>
          </cell>
          <cell r="CV50">
            <v>0</v>
          </cell>
          <cell r="CW50">
            <v>0</v>
          </cell>
          <cell r="CX50">
            <v>0</v>
          </cell>
          <cell r="CY50">
            <v>1</v>
          </cell>
          <cell r="CZ50">
            <v>1</v>
          </cell>
          <cell r="DA50">
            <v>0</v>
          </cell>
          <cell r="DB50">
            <v>1</v>
          </cell>
          <cell r="DC50">
            <v>1</v>
          </cell>
        </row>
        <row r="51">
          <cell r="A51">
            <v>48</v>
          </cell>
          <cell r="B51">
            <v>11</v>
          </cell>
          <cell r="AY51" t="str">
            <v>61 Nowon-Dong 3Ga Buk-Gu Taegu City</v>
          </cell>
          <cell r="AZ51" t="str">
            <v>10.20.1999</v>
          </cell>
          <cell r="BA51" t="str">
            <v>Auction</v>
          </cell>
          <cell r="BB51">
            <v>985180000</v>
          </cell>
          <cell r="BC51">
            <v>830000000</v>
          </cell>
          <cell r="BD51">
            <v>2688.8</v>
          </cell>
          <cell r="BE51">
            <v>2514.91</v>
          </cell>
          <cell r="BF51" t="str">
            <v>General Industrial Area</v>
          </cell>
          <cell r="BG51">
            <v>1</v>
          </cell>
          <cell r="BH51">
            <v>1.1000000000000001</v>
          </cell>
          <cell r="BI51">
            <v>0</v>
          </cell>
          <cell r="BJ51">
            <v>-0.1</v>
          </cell>
          <cell r="BK51">
            <v>1</v>
          </cell>
          <cell r="BL51">
            <v>1</v>
          </cell>
          <cell r="BM51" t="str">
            <v>The comparable is inferior to the subject in access road condition and plot condition etc. The subject property is awarded at a  10% lower price compared to market price.</v>
          </cell>
          <cell r="BN51" t="str">
            <v>180-2 Nowon-Dong 3Ga Buk-Gu Taegu City</v>
          </cell>
          <cell r="BO51" t="str">
            <v>11.19.1999</v>
          </cell>
          <cell r="BP51" t="str">
            <v>Auction</v>
          </cell>
          <cell r="BQ51">
            <v>405000000</v>
          </cell>
          <cell r="BR51">
            <v>300000000</v>
          </cell>
          <cell r="BS51">
            <v>663.1</v>
          </cell>
          <cell r="BT51">
            <v>371.75</v>
          </cell>
          <cell r="BU51" t="str">
            <v>General Indeustrial Area</v>
          </cell>
          <cell r="BV51">
            <v>1</v>
          </cell>
          <cell r="BW51">
            <v>1.05</v>
          </cell>
          <cell r="BX51">
            <v>0</v>
          </cell>
          <cell r="BY51">
            <v>0.2</v>
          </cell>
          <cell r="BZ51">
            <v>1</v>
          </cell>
          <cell r="CA51">
            <v>0.9</v>
          </cell>
          <cell r="CB51" t="str">
            <v>The comparable is somewhat inferior to the subject in access road condition but is superior in lot area. The comparable is awarded at 20% higher price compared to market price.</v>
          </cell>
        </row>
        <row r="52">
          <cell r="A52">
            <v>49</v>
          </cell>
          <cell r="B52">
            <v>13</v>
          </cell>
        </row>
        <row r="53">
          <cell r="A53">
            <v>50</v>
          </cell>
          <cell r="B53">
            <v>15</v>
          </cell>
        </row>
        <row r="54">
          <cell r="A54">
            <v>51</v>
          </cell>
          <cell r="B54">
            <v>16</v>
          </cell>
        </row>
        <row r="55">
          <cell r="A55">
            <v>52</v>
          </cell>
          <cell r="B55">
            <v>18</v>
          </cell>
          <cell r="AY55" t="str">
            <v>42-67 Ihyon-Dong Seo-Gu Taegu</v>
          </cell>
          <cell r="AZ55" t="str">
            <v>12.15.1999</v>
          </cell>
          <cell r="BA55" t="str">
            <v>Auction</v>
          </cell>
          <cell r="BB55">
            <v>1063015920</v>
          </cell>
          <cell r="BC55">
            <v>748048240</v>
          </cell>
          <cell r="BD55">
            <v>2133</v>
          </cell>
          <cell r="BE55">
            <v>2029.39</v>
          </cell>
          <cell r="BF55" t="str">
            <v>Industrial Area</v>
          </cell>
          <cell r="BG55">
            <v>1</v>
          </cell>
          <cell r="BH55">
            <v>0.75</v>
          </cell>
          <cell r="BI55">
            <v>0.7</v>
          </cell>
          <cell r="BJ55">
            <v>0</v>
          </cell>
          <cell r="BK55">
            <v>1.02</v>
          </cell>
          <cell r="BL55">
            <v>1</v>
          </cell>
          <cell r="BM55" t="str">
            <v xml:space="preserve">본건은 사례에 비해 획지조건, 입지조건, 도로조건 등 개별요인에서 다소 열세이며 건물의 상태, 유지관리 등에서 다소 열세임. 사례의 경락가액이 시세에 비해 높아 10% 보정함. The subject has disadvantage in lot,location and street condition and in state and building maintenance of building.The award price of Comp1 is higher than </v>
          </cell>
          <cell r="BN55" t="str">
            <v>2041-23, 24, 132 Bisan-Dong Seo-Gu Taegu City</v>
          </cell>
          <cell r="BO55" t="str">
            <v>11.17.1999</v>
          </cell>
          <cell r="BP55" t="str">
            <v>Auction</v>
          </cell>
          <cell r="BQ55">
            <v>2140000000</v>
          </cell>
          <cell r="BR55">
            <v>1564982000</v>
          </cell>
          <cell r="BS55">
            <v>3192</v>
          </cell>
          <cell r="BT55">
            <v>3611.4</v>
          </cell>
          <cell r="BU55" t="str">
            <v>Industrial Area</v>
          </cell>
          <cell r="BV55">
            <v>1</v>
          </cell>
          <cell r="BW55">
            <v>0.6</v>
          </cell>
          <cell r="BX55">
            <v>0.65</v>
          </cell>
          <cell r="BY55">
            <v>0</v>
          </cell>
          <cell r="BZ55">
            <v>1</v>
          </cell>
          <cell r="CA55">
            <v>1</v>
          </cell>
          <cell r="CB55" t="str">
            <v>본건은 사례에 비해 토지의 형상, 입지조건, 도로조건 등 개별요인에서 다소 열세이며 건물의 외관상태, 관리 등에서 다소 열세임. 사례의 경락가액이 시세에 비해 높아 30% 보정함. The subject land has rather disadvantage in shape,location and street condition ,and has disadvantage in inferior and maintenance of building. The award p</v>
          </cell>
        </row>
        <row r="56">
          <cell r="A56">
            <v>53</v>
          </cell>
          <cell r="B56">
            <v>22</v>
          </cell>
        </row>
        <row r="57">
          <cell r="A57">
            <v>54</v>
          </cell>
          <cell r="B57">
            <v>23</v>
          </cell>
          <cell r="AY57" t="str">
            <v>905-22, etc. Mokdong</v>
          </cell>
          <cell r="AZ57">
            <v>36529</v>
          </cell>
          <cell r="BA57" t="str">
            <v>Aution  Comparable</v>
          </cell>
          <cell r="BB57">
            <v>12490100000</v>
          </cell>
          <cell r="BC57">
            <v>12490100000</v>
          </cell>
          <cell r="BD57">
            <v>6489.1</v>
          </cell>
          <cell r="BF57" t="str">
            <v>General Commercial Area</v>
          </cell>
          <cell r="BG57">
            <v>1</v>
          </cell>
          <cell r="BH57">
            <v>1.1000000000000001</v>
          </cell>
          <cell r="BI57">
            <v>1</v>
          </cell>
          <cell r="BJ57">
            <v>0.1</v>
          </cell>
          <cell r="BK57">
            <v>1</v>
          </cell>
          <cell r="BL57">
            <v>1</v>
          </cell>
          <cell r="BM57" t="str">
            <v>The subject is superior to comparable in the state of roadside.</v>
          </cell>
          <cell r="BN57" t="str">
            <v>목동 907-5</v>
          </cell>
          <cell r="BO57">
            <v>36410</v>
          </cell>
          <cell r="BP57" t="str">
            <v>Aution Comparable</v>
          </cell>
          <cell r="BQ57">
            <v>2904400000</v>
          </cell>
          <cell r="BR57">
            <v>2904400000</v>
          </cell>
          <cell r="BS57">
            <v>1650.1</v>
          </cell>
          <cell r="BU57" t="str">
            <v>General Commercial Area</v>
          </cell>
          <cell r="BV57">
            <v>1</v>
          </cell>
          <cell r="BW57">
            <v>1.2</v>
          </cell>
          <cell r="BX57">
            <v>1</v>
          </cell>
          <cell r="BY57">
            <v>0.1</v>
          </cell>
          <cell r="BZ57">
            <v>1</v>
          </cell>
          <cell r="CA57">
            <v>1</v>
          </cell>
          <cell r="CB57" t="str">
            <v>The subject is superior to the comparable in the state of roadside, shape, etc.</v>
          </cell>
          <cell r="CC57" t="str">
            <v>Mok-dong 922</v>
          </cell>
          <cell r="CD57">
            <v>36636</v>
          </cell>
          <cell r="CE57" t="str">
            <v>방매사례</v>
          </cell>
          <cell r="CF57">
            <v>40000000000</v>
          </cell>
          <cell r="CG57">
            <v>40000000000</v>
          </cell>
          <cell r="CH57">
            <v>13619.8</v>
          </cell>
          <cell r="CJ57" t="str">
            <v>General Commercial Area</v>
          </cell>
          <cell r="CK57">
            <v>1</v>
          </cell>
          <cell r="CL57">
            <v>0.7</v>
          </cell>
          <cell r="CM57">
            <v>1</v>
          </cell>
          <cell r="CN57">
            <v>0</v>
          </cell>
          <cell r="CO57">
            <v>1</v>
          </cell>
          <cell r="CP57">
            <v>1</v>
          </cell>
          <cell r="CQ57" t="str">
            <v>The subject is inferior to the comparable in the state of roadside, traffic, the maturity of market, accessibility, etc.</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AY64" t="str">
            <v>신안동 479-30</v>
          </cell>
          <cell r="AZ64" t="str">
            <v>1999.9.3</v>
          </cell>
          <cell r="BA64" t="str">
            <v>auction</v>
          </cell>
          <cell r="BB64">
            <v>441100000</v>
          </cell>
          <cell r="BC64">
            <v>330888000</v>
          </cell>
          <cell r="BD64">
            <v>324.39999999999998</v>
          </cell>
          <cell r="BE64">
            <v>521.76</v>
          </cell>
          <cell r="BF64" t="str">
            <v>Quasi-residential</v>
          </cell>
          <cell r="BG64">
            <v>1</v>
          </cell>
          <cell r="BH64">
            <v>0.7</v>
          </cell>
          <cell r="BI64">
            <v>0.6</v>
          </cell>
          <cell r="BK64">
            <v>1</v>
          </cell>
          <cell r="BL64">
            <v>0.85</v>
          </cell>
          <cell r="BM64" t="str">
            <v>사례는 본건보다 상업적성숙도, 위치, 건물상태 등에서 우세함.</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AY69" t="str">
            <v>화산면 덕암리 548-43</v>
          </cell>
          <cell r="AZ69">
            <v>35947</v>
          </cell>
          <cell r="BA69" t="str">
            <v>Auction</v>
          </cell>
          <cell r="BB69">
            <v>107980880</v>
          </cell>
          <cell r="BC69">
            <v>45000000</v>
          </cell>
          <cell r="BD69">
            <v>1641</v>
          </cell>
          <cell r="BE69">
            <v>797</v>
          </cell>
          <cell r="BF69" t="str">
            <v>Quasi-agricultural</v>
          </cell>
          <cell r="BG69">
            <v>1.05</v>
          </cell>
          <cell r="BH69">
            <v>1.05</v>
          </cell>
          <cell r="BI69">
            <v>1.05</v>
          </cell>
          <cell r="BJ69">
            <v>0.2</v>
          </cell>
          <cell r="BK69">
            <v>1</v>
          </cell>
          <cell r="BL69">
            <v>1.1000000000000001</v>
          </cell>
        </row>
        <row r="70">
          <cell r="A70">
            <v>67</v>
          </cell>
          <cell r="B70">
            <v>38</v>
          </cell>
        </row>
        <row r="71">
          <cell r="A71">
            <v>68</v>
          </cell>
          <cell r="B71">
            <v>41</v>
          </cell>
        </row>
        <row r="72">
          <cell r="A72">
            <v>69</v>
          </cell>
          <cell r="B72" t="str">
            <v>44-1</v>
          </cell>
          <cell r="AY72" t="str">
            <v>대흥동 298</v>
          </cell>
          <cell r="AZ72">
            <v>36465</v>
          </cell>
          <cell r="BA72" t="str">
            <v>General Transaction</v>
          </cell>
          <cell r="BB72">
            <v>1900000000</v>
          </cell>
          <cell r="BC72">
            <v>1000000000</v>
          </cell>
          <cell r="BD72">
            <v>420</v>
          </cell>
          <cell r="BE72">
            <v>2219.8000000000002</v>
          </cell>
          <cell r="BF72" t="str">
            <v>General Residential Area</v>
          </cell>
          <cell r="BG72">
            <v>1</v>
          </cell>
          <cell r="BH72">
            <v>1.1000000000000001</v>
          </cell>
          <cell r="BI72">
            <v>0.7</v>
          </cell>
          <cell r="BJ72">
            <v>0.1</v>
          </cell>
          <cell r="BK72">
            <v>1</v>
          </cell>
          <cell r="BL72">
            <v>1</v>
          </cell>
          <cell r="BM72" t="str">
            <v>사례는 1996년에 건축된 근린생활시설 및 업무시설(3B/7F)로서 관리 및 이용상태에서는 본건보다 우세하며, 접면노변의 유동인구 및 접근성에서는 본건이 우세함.  The comparable is neighborhood life and office facility (3B/7F) built in 1996.  This is superior to the subject in maintenance and use state and inferior in floati</v>
          </cell>
          <cell r="CR72" t="str">
            <v>대흥동 298 1층</v>
          </cell>
          <cell r="CS72">
            <v>36526</v>
          </cell>
          <cell r="CT72">
            <v>217.49</v>
          </cell>
          <cell r="CU72" t="str">
            <v>Hospital</v>
          </cell>
          <cell r="CV72">
            <v>200000000</v>
          </cell>
          <cell r="CX72">
            <v>0.18</v>
          </cell>
          <cell r="CY72">
            <v>0.9</v>
          </cell>
          <cell r="CZ72">
            <v>0.7</v>
          </cell>
          <cell r="DA72">
            <v>0</v>
          </cell>
          <cell r="DB72">
            <v>1</v>
          </cell>
          <cell r="DC72">
            <v>1.7</v>
          </cell>
          <cell r="DE72">
            <v>1</v>
          </cell>
        </row>
        <row r="73">
          <cell r="A73">
            <v>70</v>
          </cell>
          <cell r="B73" t="str">
            <v>44-2</v>
          </cell>
          <cell r="AY73" t="str">
            <v>덕진구 송천동 1가 291-2</v>
          </cell>
          <cell r="AZ73">
            <v>36342</v>
          </cell>
          <cell r="BA73" t="str">
            <v>Asking price</v>
          </cell>
          <cell r="BB73">
            <v>645000000</v>
          </cell>
          <cell r="BC73">
            <v>225000000</v>
          </cell>
          <cell r="BD73">
            <v>300</v>
          </cell>
          <cell r="BE73">
            <v>1000</v>
          </cell>
          <cell r="BF73" t="str">
            <v>General Commercial</v>
          </cell>
          <cell r="BG73">
            <v>1</v>
          </cell>
          <cell r="BH73">
            <v>0.7</v>
          </cell>
          <cell r="BI73">
            <v>0</v>
          </cell>
          <cell r="BJ73">
            <v>0.3</v>
          </cell>
          <cell r="BM73" t="str">
            <v>사례는 5층규모의 상업용부동산(건물면적 약 1,000㎡)으로 총거래가격은 645,000,000원 정도이나, 건물가치는 평당 약 140만원,적정토지가 225,000,000원(약 250만/평)이며, 본건에 비해 위치적 요인에서 우세한 바,방매·위치보정하였음.</v>
          </cell>
          <cell r="BN73" t="str">
            <v>덕진구 덕진동 2가 167-101</v>
          </cell>
          <cell r="BO73">
            <v>36066</v>
          </cell>
          <cell r="BP73" t="str">
            <v>Auction</v>
          </cell>
          <cell r="BQ73">
            <v>111000000</v>
          </cell>
          <cell r="BR73">
            <v>66528000</v>
          </cell>
          <cell r="BS73">
            <v>288</v>
          </cell>
          <cell r="BT73">
            <v>219.51</v>
          </cell>
          <cell r="BU73" t="str">
            <v>General residential</v>
          </cell>
          <cell r="BW73">
            <v>1</v>
          </cell>
          <cell r="BX73">
            <v>0</v>
          </cell>
          <cell r="BY73">
            <v>-0.1</v>
          </cell>
          <cell r="CB73" t="str">
            <v>사례는 본건 남서측 인근 기성숙된 주거용지 내 단독주택의 경낙사례로서, 경매보정하였음.</v>
          </cell>
        </row>
        <row r="74">
          <cell r="A74">
            <v>71</v>
          </cell>
          <cell r="B74" t="str">
            <v>44-3</v>
          </cell>
          <cell r="C74" t="str">
            <v>덕진구 송천동1가 382-1</v>
          </cell>
          <cell r="D74">
            <v>36434</v>
          </cell>
          <cell r="E74" t="str">
            <v>Auction</v>
          </cell>
          <cell r="F74">
            <v>1415</v>
          </cell>
          <cell r="G74">
            <v>345100000</v>
          </cell>
          <cell r="H74" t="str">
            <v>General residential area</v>
          </cell>
          <cell r="I74">
            <v>1.05</v>
          </cell>
          <cell r="J74" t="str">
            <v>indetermind</v>
          </cell>
          <cell r="K74">
            <v>0.7</v>
          </cell>
          <cell r="L74">
            <v>3</v>
          </cell>
          <cell r="M74">
            <v>2</v>
          </cell>
          <cell r="N74">
            <v>1</v>
          </cell>
          <cell r="O74">
            <v>-0.1</v>
          </cell>
          <cell r="P74">
            <v>1</v>
          </cell>
          <cell r="Q74">
            <v>1</v>
          </cell>
          <cell r="R74" t="str">
            <v>본건 북측 근거리에 위치하는 토지의 낙찰 사례임.</v>
          </cell>
        </row>
        <row r="75">
          <cell r="A75">
            <v>72</v>
          </cell>
          <cell r="B75">
            <v>48</v>
          </cell>
        </row>
        <row r="76">
          <cell r="A76">
            <v>73</v>
          </cell>
          <cell r="B76" t="str">
            <v>52-1,2</v>
          </cell>
          <cell r="AY76" t="str">
            <v>790-16 Moonsan-Ri Oidong-up Kyongju city</v>
          </cell>
          <cell r="AZ76">
            <v>36423</v>
          </cell>
          <cell r="BA76" t="str">
            <v>Auction</v>
          </cell>
          <cell r="BB76">
            <v>501626500</v>
          </cell>
          <cell r="BC76">
            <v>206782500</v>
          </cell>
          <cell r="BD76">
            <v>3490</v>
          </cell>
          <cell r="BE76">
            <v>1222</v>
          </cell>
          <cell r="BF76" t="str">
            <v>Undesignated</v>
          </cell>
          <cell r="BG76">
            <v>1</v>
          </cell>
          <cell r="BH76">
            <v>0.7</v>
          </cell>
          <cell r="BI76">
            <v>0.2</v>
          </cell>
          <cell r="BJ76">
            <v>-0.1</v>
          </cell>
          <cell r="BK76">
            <v>1</v>
          </cell>
          <cell r="BL76">
            <v>1</v>
          </cell>
          <cell r="BM76" t="str">
            <v>As it is located within agricultural and industrial complex, it is superior to this subject in the road condition, accessibility, etc. But the sales is made in a little bit lower price than market price due to the circumstances of successful bid.</v>
          </cell>
          <cell r="BN76" t="str">
            <v>145-1 Mohwa-Ri Oidong-up Kyongju-City</v>
          </cell>
          <cell r="BO76">
            <v>36465</v>
          </cell>
          <cell r="BP76" t="str">
            <v>Auction</v>
          </cell>
          <cell r="BQ76">
            <v>652000000</v>
          </cell>
          <cell r="BR76">
            <v>158000000</v>
          </cell>
          <cell r="BS76">
            <v>3800</v>
          </cell>
          <cell r="BT76">
            <v>2575</v>
          </cell>
          <cell r="BU76" t="str">
            <v>Natural Green Area</v>
          </cell>
          <cell r="BV76">
            <v>1</v>
          </cell>
          <cell r="BW76">
            <v>0.8</v>
          </cell>
          <cell r="BX76">
            <v>0.4</v>
          </cell>
          <cell r="BY76">
            <v>-0.1</v>
          </cell>
          <cell r="BZ76">
            <v>1</v>
          </cell>
          <cell r="CA76">
            <v>1</v>
          </cell>
          <cell r="CB76" t="str">
            <v>This is a factory around village. It is inferior to the subject in the road condition, accessibilty, regional preference as the factory site, etc.</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AY82" t="str">
            <v>산38-4 Yongcheon-Ri Heunghae-Eup Pohang-Shi Kyungbuk</v>
          </cell>
          <cell r="AZ82">
            <v>36161</v>
          </cell>
          <cell r="BA82" t="str">
            <v>Auction</v>
          </cell>
          <cell r="BB82">
            <v>510000000</v>
          </cell>
          <cell r="BC82">
            <v>300000000</v>
          </cell>
          <cell r="BD82">
            <v>8689</v>
          </cell>
          <cell r="BE82">
            <v>2200</v>
          </cell>
          <cell r="BF82" t="str">
            <v>Quasi-Agricultural Area</v>
          </cell>
          <cell r="BG82">
            <v>1</v>
          </cell>
          <cell r="BH82">
            <v>0.8</v>
          </cell>
          <cell r="BI82">
            <v>1</v>
          </cell>
          <cell r="BJ82">
            <v>-0.2</v>
          </cell>
          <cell r="BK82">
            <v>1</v>
          </cell>
          <cell r="BL82">
            <v>1</v>
          </cell>
          <cell r="BM82" t="str">
            <v>본건 인근의 경매낙찰 사례로서 개별요인 본건과 유사한 것으로 사료되며 건물의 상태 및 현상, 유사한 것으로 사료됨.This is an auction award comparable near the subject. It is similar to the subject in indivisual factor and the shape and state of building.</v>
          </cell>
          <cell r="BN82" t="str">
            <v>525-3 Sodong-Ri Chongha-Myon Pohang-Shi Kyungbuk</v>
          </cell>
          <cell r="BO82" t="str">
            <v>5.17.1999</v>
          </cell>
          <cell r="BP82" t="str">
            <v>Auction</v>
          </cell>
          <cell r="BQ82">
            <v>1000000000</v>
          </cell>
          <cell r="BR82">
            <v>700000000</v>
          </cell>
          <cell r="BS82">
            <v>22245</v>
          </cell>
          <cell r="BT82">
            <v>3479</v>
          </cell>
          <cell r="BU82" t="str">
            <v>Quasi-Agricultural Area</v>
          </cell>
          <cell r="BV82">
            <v>1</v>
          </cell>
          <cell r="BW82">
            <v>0.8</v>
          </cell>
          <cell r="BX82">
            <v>1.1000000000000001</v>
          </cell>
          <cell r="BY82">
            <v>-0.2</v>
          </cell>
          <cell r="BZ82">
            <v>1</v>
          </cell>
          <cell r="CA82">
            <v>1</v>
          </cell>
          <cell r="CB82" t="str">
            <v>본건 인근의 7번국도 인근에 위치한 경매사례로서 개별요인 본건과 유사하며 건물의 현상은 본건보다 열세인 것으로 판단됨. The auction comparabel located on the National Road 7 of this subject. It is similar to the subject in individual factor. The shape is inferior to the subject.</v>
          </cell>
          <cell r="CC82" t="str">
            <v>543-1 Hadae-Ri Chyongha-Myon Pohang-Shi Kyungbuk</v>
          </cell>
          <cell r="CD82" t="str">
            <v>2-29-2000</v>
          </cell>
          <cell r="CE82" t="str">
            <v>Auction</v>
          </cell>
          <cell r="CF82">
            <v>630000000</v>
          </cell>
          <cell r="CG82">
            <v>300000000</v>
          </cell>
          <cell r="CH82">
            <v>7305</v>
          </cell>
          <cell r="CI82">
            <v>3201</v>
          </cell>
          <cell r="CJ82" t="str">
            <v>Quasi-Urban Area</v>
          </cell>
          <cell r="CK82">
            <v>1</v>
          </cell>
          <cell r="CL82">
            <v>0.7</v>
          </cell>
          <cell r="CM82">
            <v>1.1000000000000001</v>
          </cell>
          <cell r="CN82">
            <v>-0.2</v>
          </cell>
          <cell r="CO82">
            <v>1</v>
          </cell>
          <cell r="CP82">
            <v>1</v>
          </cell>
          <cell r="CQ82" t="str">
            <v>사례3은 청하농공단지 내의 경매낙찰 사례로서 가로 및 접근조건 등 개별요인 본건보다 다소 우세하며 건물의 현상 및 상태는 본건보다 다소 열세임. The comparable 3 is the auction awarded. It is superior to the subject in road and access conditions and inferior to the subject in the state  and shape of building.</v>
          </cell>
        </row>
        <row r="83">
          <cell r="A83">
            <v>80</v>
          </cell>
          <cell r="B83">
            <v>66</v>
          </cell>
        </row>
        <row r="84">
          <cell r="A84">
            <v>81</v>
          </cell>
          <cell r="B84">
            <v>67</v>
          </cell>
          <cell r="AY84" t="str">
            <v>전주시 완산구 경원동 1가 56-1</v>
          </cell>
          <cell r="AZ84">
            <v>36526</v>
          </cell>
          <cell r="BA84" t="str">
            <v>auction</v>
          </cell>
          <cell r="BB84">
            <v>1130196250</v>
          </cell>
          <cell r="BC84">
            <v>900000000</v>
          </cell>
          <cell r="BD84">
            <v>178.5</v>
          </cell>
          <cell r="BE84">
            <v>408.25</v>
          </cell>
          <cell r="BF84" t="str">
            <v xml:space="preserve">general commercial </v>
          </cell>
          <cell r="BG84">
            <v>1</v>
          </cell>
          <cell r="BH84">
            <v>0.8</v>
          </cell>
          <cell r="BI84">
            <v>1.5</v>
          </cell>
          <cell r="BJ84">
            <v>0.35</v>
          </cell>
          <cell r="BK84">
            <v>1</v>
          </cell>
          <cell r="BL84">
            <v>1</v>
          </cell>
          <cell r="BM84" t="str">
            <v>사례 토지는 대상토지보다 가로조건에서 우세하나, 획지조건에서 다소 열세함.</v>
          </cell>
          <cell r="BN84" t="str">
            <v>전주시 완산구 경원동 2가 2-10</v>
          </cell>
          <cell r="BO84">
            <v>36373</v>
          </cell>
          <cell r="BP84" t="str">
            <v>General transaction</v>
          </cell>
          <cell r="BQ84">
            <v>1250000000</v>
          </cell>
          <cell r="BR84">
            <v>1000000000</v>
          </cell>
          <cell r="BS84">
            <v>319.8</v>
          </cell>
          <cell r="BT84">
            <v>713</v>
          </cell>
          <cell r="BU84" t="str">
            <v>general commercial</v>
          </cell>
          <cell r="BV84">
            <v>1</v>
          </cell>
          <cell r="BW84">
            <v>0.85</v>
          </cell>
          <cell r="BX84">
            <v>1.5</v>
          </cell>
          <cell r="BY84">
            <v>0</v>
          </cell>
          <cell r="BZ84">
            <v>1</v>
          </cell>
          <cell r="CA84">
            <v>1</v>
          </cell>
          <cell r="CB84" t="str">
            <v>전주시 중심부의 노선상가지대에 위치함</v>
          </cell>
          <cell r="CR84" t="str">
            <v>전주시 완산구 고사동 47-2</v>
          </cell>
          <cell r="CS84">
            <v>36161</v>
          </cell>
          <cell r="CT84">
            <v>155</v>
          </cell>
          <cell r="CU84" t="str">
            <v>commercial</v>
          </cell>
          <cell r="CV84">
            <v>20000000</v>
          </cell>
          <cell r="CW84">
            <v>2500000</v>
          </cell>
          <cell r="CX84">
            <v>0.15</v>
          </cell>
          <cell r="CY84">
            <v>0.95</v>
          </cell>
          <cell r="CZ84">
            <v>1.5</v>
          </cell>
          <cell r="DA84">
            <v>0</v>
          </cell>
          <cell r="DB84">
            <v>1.0056</v>
          </cell>
          <cell r="DC84">
            <v>0.9</v>
          </cell>
          <cell r="DD84" t="str">
            <v>백화점</v>
          </cell>
          <cell r="DE84">
            <v>1</v>
          </cell>
          <cell r="DG84" t="str">
            <v>전주시 완산구 고사동 114-2</v>
          </cell>
          <cell r="DH84">
            <v>36220</v>
          </cell>
          <cell r="DI84">
            <v>126</v>
          </cell>
          <cell r="DJ84" t="str">
            <v>commercial</v>
          </cell>
          <cell r="DK84">
            <v>15000000</v>
          </cell>
          <cell r="DL84">
            <v>1800000</v>
          </cell>
          <cell r="DM84">
            <v>0.15</v>
          </cell>
          <cell r="DN84">
            <v>0.9</v>
          </cell>
          <cell r="DO84">
            <v>1.5</v>
          </cell>
          <cell r="DP84">
            <v>0</v>
          </cell>
          <cell r="DQ84">
            <v>1.0056</v>
          </cell>
          <cell r="DR84">
            <v>1</v>
          </cell>
          <cell r="DS84" t="str">
            <v>백화점</v>
          </cell>
          <cell r="DT84">
            <v>1</v>
          </cell>
        </row>
        <row r="85">
          <cell r="A85">
            <v>82</v>
          </cell>
          <cell r="B85">
            <v>69</v>
          </cell>
        </row>
        <row r="86">
          <cell r="A86">
            <v>83</v>
          </cell>
          <cell r="B86">
            <v>70</v>
          </cell>
        </row>
        <row r="87">
          <cell r="A87">
            <v>84</v>
          </cell>
          <cell r="B87">
            <v>73</v>
          </cell>
        </row>
        <row r="88">
          <cell r="A88">
            <v>85</v>
          </cell>
          <cell r="B88">
            <v>74</v>
          </cell>
        </row>
        <row r="89">
          <cell r="A89">
            <v>86</v>
          </cell>
          <cell r="B89">
            <v>75</v>
          </cell>
          <cell r="AY89" t="str">
            <v>29-123 Bonri-Ri Nongong-Up Talsung-Kun Taegu City</v>
          </cell>
          <cell r="AZ89">
            <v>36523</v>
          </cell>
          <cell r="BA89" t="str">
            <v>Auction</v>
          </cell>
          <cell r="BB89">
            <v>381000000</v>
          </cell>
          <cell r="BC89">
            <v>158880000</v>
          </cell>
          <cell r="BD89">
            <v>1324</v>
          </cell>
          <cell r="BE89">
            <v>1605</v>
          </cell>
          <cell r="BF89" t="str">
            <v>General Industrial Area</v>
          </cell>
          <cell r="BG89">
            <v>1</v>
          </cell>
          <cell r="BH89">
            <v>0.9</v>
          </cell>
          <cell r="BI89">
            <v>0.6</v>
          </cell>
          <cell r="BJ89">
            <v>0</v>
          </cell>
          <cell r="BK89">
            <v>1</v>
          </cell>
          <cell r="BL89">
            <v>1</v>
          </cell>
          <cell r="BM89" t="str">
            <v>사례대비 면적등 획지조건에서 열세이고, 건물의 구조,관리상태등에서 열세임</v>
          </cell>
          <cell r="BN89" t="str">
            <v>29-46 Bonri-Ri Nongong-Up Talsung-Kun Taegu City</v>
          </cell>
          <cell r="BO89" t="str">
            <v>12.7.1999</v>
          </cell>
          <cell r="BP89" t="str">
            <v>Auction</v>
          </cell>
          <cell r="BQ89">
            <v>956600000</v>
          </cell>
          <cell r="BR89">
            <v>584640000</v>
          </cell>
          <cell r="BS89">
            <v>6496</v>
          </cell>
          <cell r="BT89">
            <v>4311</v>
          </cell>
          <cell r="BU89" t="str">
            <v>General Indeustrial Area</v>
          </cell>
          <cell r="BV89">
            <v>1</v>
          </cell>
          <cell r="BW89">
            <v>1.05</v>
          </cell>
          <cell r="BX89">
            <v>0.9</v>
          </cell>
          <cell r="BY89">
            <v>-0.1</v>
          </cell>
          <cell r="BZ89">
            <v>1</v>
          </cell>
          <cell r="CA89">
            <v>1</v>
          </cell>
          <cell r="CB89" t="str">
            <v xml:space="preserve">사례대비 가로조건, 획지면적 등에서 우세하고, 건물의 상태, 현상 등에서 열세. </v>
          </cell>
        </row>
        <row r="90">
          <cell r="A90">
            <v>87</v>
          </cell>
          <cell r="B90">
            <v>78</v>
          </cell>
        </row>
        <row r="91">
          <cell r="A91">
            <v>88</v>
          </cell>
          <cell r="B91">
            <v>79</v>
          </cell>
          <cell r="AY91" t="str">
            <v xml:space="preserve">582-6 Sa-Dong Kyongsan-Shi </v>
          </cell>
          <cell r="AZ91" t="str">
            <v>3.30.2000</v>
          </cell>
          <cell r="BA91" t="str">
            <v>Auction</v>
          </cell>
          <cell r="BB91">
            <v>160920050</v>
          </cell>
          <cell r="BC91">
            <v>118298750</v>
          </cell>
          <cell r="BD91">
            <v>556.70000000000005</v>
          </cell>
          <cell r="BE91">
            <v>481.88</v>
          </cell>
          <cell r="BF91" t="str">
            <v>General residential area</v>
          </cell>
          <cell r="BG91">
            <v>1</v>
          </cell>
          <cell r="BH91">
            <v>1.5</v>
          </cell>
          <cell r="BI91">
            <v>1</v>
          </cell>
          <cell r="BJ91">
            <v>-0.2</v>
          </cell>
          <cell r="BK91">
            <v>1</v>
          </cell>
          <cell r="BL91">
            <v>1.5</v>
          </cell>
          <cell r="BM91" t="str">
            <v>본건은 사례에 비해 입지조건 및 로폭, 연속성 등 가로조건, 인근 교통시설과의 거리 및 접근성 등 접근조건, 장래의 동향 등 기타조건에서 우세함.Subject has advantage in location &amp; street such as road width &amp; accessibility to near transportation &amp; other condition such as future trend.</v>
          </cell>
          <cell r="BN91" t="str">
            <v>366-3 Sinmae-Dong Susung-Gu Taegu City</v>
          </cell>
          <cell r="BO91" t="str">
            <v>2.25.2000</v>
          </cell>
          <cell r="BP91" t="str">
            <v>Auction</v>
          </cell>
          <cell r="BQ91">
            <v>1728680000</v>
          </cell>
          <cell r="BR91">
            <v>1664280000</v>
          </cell>
          <cell r="BS91">
            <v>4505.8</v>
          </cell>
          <cell r="BT91">
            <v>931.2</v>
          </cell>
          <cell r="BU91" t="str">
            <v>General residential area</v>
          </cell>
          <cell r="BV91">
            <v>1</v>
          </cell>
          <cell r="BW91">
            <v>1.35</v>
          </cell>
          <cell r="BX91">
            <v>1</v>
          </cell>
          <cell r="BY91">
            <v>-0.2</v>
          </cell>
          <cell r="BZ91">
            <v>1</v>
          </cell>
          <cell r="CA91">
            <v>1</v>
          </cell>
          <cell r="CB91" t="str">
            <v>본건은 사례에 비해 접면넓이, 경사도 등 획지조건에서 우세하며 앞으로의 이용상황 등 기타요인에서 우세함.The subject has advantage in lot such as frontage width, grade &amp; in other condition such as future use condition.</v>
          </cell>
        </row>
        <row r="92">
          <cell r="A92">
            <v>89</v>
          </cell>
          <cell r="B92">
            <v>80</v>
          </cell>
          <cell r="AY92" t="str">
            <v>대구시 달성군 현풍면 자모리 869-1</v>
          </cell>
          <cell r="AZ92" t="str">
            <v>1.10.2000</v>
          </cell>
          <cell r="BA92" t="str">
            <v>Auction</v>
          </cell>
          <cell r="BB92">
            <v>472000000</v>
          </cell>
          <cell r="BC92">
            <v>170852000</v>
          </cell>
          <cell r="BD92">
            <v>5648</v>
          </cell>
          <cell r="BE92">
            <v>2005.32</v>
          </cell>
          <cell r="BF92" t="str">
            <v>Not designate</v>
          </cell>
          <cell r="BG92">
            <v>1</v>
          </cell>
          <cell r="BH92">
            <v>0.8</v>
          </cell>
          <cell r="BI92">
            <v>0.5</v>
          </cell>
          <cell r="BJ92">
            <v>0.1</v>
          </cell>
          <cell r="BK92">
            <v>1</v>
          </cell>
          <cell r="BL92">
            <v>1</v>
          </cell>
          <cell r="BM92" t="str">
            <v>본 사례는 본건보다 입지조건 및 건물상태 우세함</v>
          </cell>
          <cell r="BN92" t="str">
            <v>대구시 달성군 논공면 본리리 29-202</v>
          </cell>
          <cell r="BO92" t="str">
            <v>3.15.2000</v>
          </cell>
          <cell r="BP92" t="str">
            <v>Auction</v>
          </cell>
          <cell r="BQ92">
            <v>1181000000</v>
          </cell>
          <cell r="BR92">
            <v>747576143</v>
          </cell>
          <cell r="BS92">
            <v>11233.3</v>
          </cell>
          <cell r="BT92">
            <v>3381.26</v>
          </cell>
          <cell r="BU92" t="str">
            <v>General Industrial Area</v>
          </cell>
          <cell r="BV92">
            <v>0.75</v>
          </cell>
          <cell r="BW92">
            <v>0.7</v>
          </cell>
          <cell r="BX92">
            <v>0.5</v>
          </cell>
          <cell r="BY92">
            <v>0</v>
          </cell>
          <cell r="BZ92">
            <v>1</v>
          </cell>
          <cell r="CA92">
            <v>0.6</v>
          </cell>
          <cell r="CB92" t="str">
            <v>본 사례는 산업단지 내의 일반공업지역으로 본건보다 입지여건 및 건물상태가 매우 우세함</v>
          </cell>
        </row>
        <row r="93">
          <cell r="A93">
            <v>90</v>
          </cell>
          <cell r="B93">
            <v>83</v>
          </cell>
          <cell r="AY93" t="str">
            <v>Hwajung-dong 179-52</v>
          </cell>
          <cell r="AZ93" t="str">
            <v>2000.3.20</v>
          </cell>
          <cell r="BA93" t="str">
            <v>auction</v>
          </cell>
          <cell r="BB93">
            <v>280000000</v>
          </cell>
          <cell r="BC93">
            <v>143271000</v>
          </cell>
          <cell r="BD93">
            <v>198</v>
          </cell>
          <cell r="BE93">
            <v>630.1</v>
          </cell>
          <cell r="BF93" t="str">
            <v>Quasi-residential</v>
          </cell>
          <cell r="BG93">
            <v>1</v>
          </cell>
          <cell r="BH93">
            <v>2.2000000000000002</v>
          </cell>
          <cell r="BI93">
            <v>1.3</v>
          </cell>
          <cell r="BJ93">
            <v>-0.2</v>
          </cell>
          <cell r="BK93">
            <v>1</v>
          </cell>
          <cell r="BL93">
            <v>1</v>
          </cell>
          <cell r="BM93" t="str">
            <v>사례는 후면 여관으로 도로,접근조건등에서 본건보다 열세임.</v>
          </cell>
          <cell r="BN93" t="str">
            <v>Hwajung-dong 23-7</v>
          </cell>
          <cell r="BO93" t="str">
            <v>2000.2.25</v>
          </cell>
          <cell r="BP93" t="str">
            <v>Auction</v>
          </cell>
          <cell r="BQ93">
            <v>1584000000</v>
          </cell>
          <cell r="BR93">
            <v>1076495000</v>
          </cell>
          <cell r="BS93">
            <v>1416</v>
          </cell>
          <cell r="BT93">
            <v>3175.1</v>
          </cell>
          <cell r="BU93" t="str">
            <v>general commercial area</v>
          </cell>
          <cell r="BV93">
            <v>1</v>
          </cell>
          <cell r="BW93">
            <v>1.9</v>
          </cell>
          <cell r="BX93">
            <v>1.5</v>
          </cell>
          <cell r="BY93">
            <v>-0.2</v>
          </cell>
          <cell r="BZ93">
            <v>1</v>
          </cell>
          <cell r="CA93">
            <v>1</v>
          </cell>
          <cell r="CB93" t="str">
            <v>사례는 위치, 주변사황, 상업적성숙도등에서 본건보다 열세임.</v>
          </cell>
          <cell r="CR93" t="str">
            <v>hwajung-dong 146-57</v>
          </cell>
          <cell r="CS93">
            <v>2000.4</v>
          </cell>
          <cell r="CT93">
            <v>258</v>
          </cell>
          <cell r="CU93" t="str">
            <v>bank</v>
          </cell>
          <cell r="CV93">
            <v>600000000</v>
          </cell>
          <cell r="CX93">
            <v>0.18</v>
          </cell>
          <cell r="CY93">
            <v>1</v>
          </cell>
          <cell r="CZ93">
            <v>1</v>
          </cell>
          <cell r="DA93">
            <v>0.35</v>
          </cell>
          <cell r="DB93">
            <v>1</v>
          </cell>
          <cell r="DC93">
            <v>1</v>
          </cell>
        </row>
        <row r="94">
          <cell r="A94">
            <v>91</v>
          </cell>
          <cell r="B94">
            <v>85</v>
          </cell>
        </row>
        <row r="95">
          <cell r="A95">
            <v>92</v>
          </cell>
          <cell r="B95">
            <v>86</v>
          </cell>
          <cell r="AY95" t="str">
            <v>42-67 Ihyon-Dong Seo-Gu Taegu City</v>
          </cell>
          <cell r="AZ95" t="str">
            <v>12.15.1999</v>
          </cell>
          <cell r="BA95" t="str">
            <v>Auction</v>
          </cell>
          <cell r="BB95">
            <v>1063015920</v>
          </cell>
          <cell r="BC95">
            <v>748048240</v>
          </cell>
          <cell r="BD95">
            <v>2133</v>
          </cell>
          <cell r="BE95">
            <v>2029.39</v>
          </cell>
          <cell r="BF95" t="str">
            <v>Industrial Area</v>
          </cell>
          <cell r="BG95">
            <v>1</v>
          </cell>
          <cell r="BH95">
            <v>0.9</v>
          </cell>
          <cell r="BI95">
            <v>0.8</v>
          </cell>
          <cell r="BJ95">
            <v>0.1</v>
          </cell>
          <cell r="BK95">
            <v>1</v>
          </cell>
          <cell r="BL95">
            <v>1</v>
          </cell>
          <cell r="BM95" t="str">
            <v>The subject land has disadvantage in shape,location and street condition , and has disadvantage in exterior and management of building. Auction price of Comp1 is higher than market value, so adjusted 10%.</v>
          </cell>
          <cell r="BN95" t="str">
            <v>2041-23,24,132 Bisan-Dong Seo-Gu Taegu City</v>
          </cell>
          <cell r="BO95" t="str">
            <v>11.17.1999</v>
          </cell>
          <cell r="BP95" t="str">
            <v>Auction</v>
          </cell>
          <cell r="BQ95">
            <v>2140000000</v>
          </cell>
          <cell r="BR95">
            <v>1564982000</v>
          </cell>
          <cell r="BS95">
            <v>3192</v>
          </cell>
          <cell r="BT95">
            <v>3611.4</v>
          </cell>
          <cell r="BU95" t="str">
            <v>Industrial Area</v>
          </cell>
          <cell r="BV95">
            <v>1</v>
          </cell>
          <cell r="BW95">
            <v>0.8</v>
          </cell>
          <cell r="BX95">
            <v>0.9</v>
          </cell>
          <cell r="BY95">
            <v>0.3</v>
          </cell>
          <cell r="BZ95">
            <v>1</v>
          </cell>
          <cell r="CA95">
            <v>1</v>
          </cell>
          <cell r="CB95" t="str">
            <v>The subject land has rather disadvantage in shape,location and street condition ,and has disadvantage in inferior and maintenance of building. The award price of Comp2 is higher than market value, this adjusted 30%.</v>
          </cell>
        </row>
        <row r="96">
          <cell r="A96">
            <v>93</v>
          </cell>
          <cell r="B96">
            <v>87</v>
          </cell>
          <cell r="C96" t="str">
            <v>Hapchon-gun Yaro-myun Maechon-ri 666-4, 5</v>
          </cell>
          <cell r="D96">
            <v>36306</v>
          </cell>
          <cell r="E96" t="str">
            <v>Asking</v>
          </cell>
          <cell r="F96">
            <v>9929</v>
          </cell>
          <cell r="G96">
            <v>236310000</v>
          </cell>
          <cell r="H96" t="str">
            <v>Quasi Aggricultural</v>
          </cell>
          <cell r="J96" t="str">
            <v>Rectangle</v>
          </cell>
          <cell r="K96">
            <v>1</v>
          </cell>
          <cell r="L96">
            <v>12</v>
          </cell>
          <cell r="M96">
            <v>1</v>
          </cell>
          <cell r="N96">
            <v>1</v>
          </cell>
          <cell r="O96">
            <v>0.1</v>
          </cell>
          <cell r="P96">
            <v>1</v>
          </cell>
          <cell r="Q96">
            <v>1</v>
          </cell>
          <cell r="R96" t="str">
            <v>본건과 사례는 야로공단내에 소재하며 도로조건 및 주위환경, 접근조건 등에서 유사함. Comparable is positioned in neighborhood and location conditions are similar.</v>
          </cell>
          <cell r="S96" t="str">
            <v>Koryong-gun Ssangrim-myun Anrim-ri 727</v>
          </cell>
          <cell r="T96">
            <v>36382</v>
          </cell>
          <cell r="U96" t="str">
            <v>Asking</v>
          </cell>
          <cell r="V96">
            <v>2441</v>
          </cell>
          <cell r="W96">
            <v>93978500</v>
          </cell>
          <cell r="X96" t="str">
            <v>Quasi Aggricultural</v>
          </cell>
          <cell r="Z96" t="str">
            <v>Triangle</v>
          </cell>
          <cell r="AA96">
            <v>1.1000000000000001</v>
          </cell>
          <cell r="AB96">
            <v>4</v>
          </cell>
          <cell r="AC96">
            <v>1</v>
          </cell>
          <cell r="AD96">
            <v>1.05</v>
          </cell>
          <cell r="AE96">
            <v>0.1</v>
          </cell>
          <cell r="AF96">
            <v>1</v>
          </cell>
          <cell r="AG96">
            <v>0.7</v>
          </cell>
          <cell r="AH96" t="str">
            <v>사례는 고령군소재지내 쌍림농공단지 인근으로 인근에 고속도로가 소재하며 입지조건상 사례가 우세함. Comp is located in Ssangrim Aggriculture &amp; Industry Complex in Koryong-gun and the highway is in the vicinity of the Comp. Comp.'s location conditions are superior.</v>
          </cell>
          <cell r="AY96" t="str">
            <v>Hapchon-gun Yaro-myun Maechon-ri 666-4, 5</v>
          </cell>
          <cell r="AZ96">
            <v>36306</v>
          </cell>
          <cell r="BA96" t="str">
            <v>Asking</v>
          </cell>
          <cell r="BB96">
            <v>1271610000</v>
          </cell>
          <cell r="BC96">
            <v>236310000</v>
          </cell>
          <cell r="BD96">
            <v>9929</v>
          </cell>
          <cell r="BE96">
            <v>6142.12</v>
          </cell>
          <cell r="BF96" t="str">
            <v>Quasi Aggricultural</v>
          </cell>
          <cell r="BG96">
            <v>1</v>
          </cell>
          <cell r="BH96">
            <v>1</v>
          </cell>
          <cell r="BI96">
            <v>0.9</v>
          </cell>
          <cell r="BJ96">
            <v>0.2</v>
          </cell>
          <cell r="BK96">
            <v>1</v>
          </cell>
          <cell r="BL96">
            <v>1</v>
          </cell>
          <cell r="BM96" t="str">
            <v xml:space="preserve">Refer to "Cost Approach" </v>
          </cell>
          <cell r="BN96" t="str">
            <v>Koryong-gun Ssangrim-myun Gogok-ri 199-7</v>
          </cell>
          <cell r="BO96">
            <v>36447</v>
          </cell>
          <cell r="BP96" t="str">
            <v>Asking</v>
          </cell>
          <cell r="BQ96">
            <v>514263000</v>
          </cell>
          <cell r="BR96">
            <v>269970000</v>
          </cell>
          <cell r="BS96">
            <v>6887</v>
          </cell>
          <cell r="BT96">
            <v>2414.94</v>
          </cell>
          <cell r="BU96" t="str">
            <v>Quasi Urban</v>
          </cell>
          <cell r="BV96">
            <v>1</v>
          </cell>
          <cell r="BW96">
            <v>1</v>
          </cell>
          <cell r="BX96">
            <v>1.2</v>
          </cell>
          <cell r="BY96">
            <v>0.1</v>
          </cell>
          <cell r="BZ96">
            <v>1</v>
          </cell>
          <cell r="CA96">
            <v>0.75</v>
          </cell>
          <cell r="CB96" t="str">
            <v>사례는 고성군 소재지내 쌍림농공단지내에 소재하는 공장으로 접근조건 및 형상, 지가수준 및 주위환경 등에서 사례가 우세함. Comp. Is located in Ssangrim Complex and Comp.'s location conditions are superior.</v>
          </cell>
        </row>
        <row r="97">
          <cell r="A97">
            <v>94</v>
          </cell>
          <cell r="B97">
            <v>88</v>
          </cell>
          <cell r="AY97" t="str">
            <v>196-9 Sangin-Dong Talso-Gu Taegu City</v>
          </cell>
          <cell r="AZ97" t="str">
            <v>8.13.1999</v>
          </cell>
          <cell r="BA97" t="str">
            <v>Auction</v>
          </cell>
          <cell r="BB97">
            <v>1701200000</v>
          </cell>
          <cell r="BC97">
            <v>1420510000</v>
          </cell>
          <cell r="BD97">
            <v>2899</v>
          </cell>
          <cell r="BE97">
            <v>1584</v>
          </cell>
          <cell r="BF97" t="str">
            <v>General Residential Area</v>
          </cell>
          <cell r="BG97">
            <v>1.2</v>
          </cell>
          <cell r="BH97">
            <v>1.2</v>
          </cell>
          <cell r="BI97">
            <v>0.5</v>
          </cell>
          <cell r="BJ97">
            <v>-0.1</v>
          </cell>
          <cell r="BK97">
            <v>1</v>
          </cell>
          <cell r="BL97">
            <v>1</v>
          </cell>
          <cell r="BM97" t="str">
            <v>Adjustment 120% in zoning considering Construction Act, 120% in location, 70% in building condition considering appearance and condition of building, -20% in special condition considering award rate.</v>
          </cell>
          <cell r="BN97" t="str">
            <v>54 Sangin-Dong Talso-Gu Taegu City</v>
          </cell>
          <cell r="BO97" t="str">
            <v>1.13.2000</v>
          </cell>
          <cell r="BP97" t="str">
            <v>Auction</v>
          </cell>
          <cell r="BQ97">
            <v>4007000000</v>
          </cell>
          <cell r="BR97">
            <v>3125900000</v>
          </cell>
          <cell r="BS97">
            <v>5939</v>
          </cell>
          <cell r="BT97">
            <v>2937</v>
          </cell>
          <cell r="BU97" t="str">
            <v>General Residential Area</v>
          </cell>
          <cell r="BV97">
            <v>1.2</v>
          </cell>
          <cell r="BW97">
            <v>1.1000000000000001</v>
          </cell>
          <cell r="BX97">
            <v>0.3</v>
          </cell>
          <cell r="BY97">
            <v>-0.1</v>
          </cell>
          <cell r="BZ97">
            <v>1</v>
          </cell>
          <cell r="CA97">
            <v>1</v>
          </cell>
          <cell r="CB97" t="str">
            <v>Adjustment 120% in zoning considering Construction Act, 115% in location , 40% in building condition , -10% in special condition.</v>
          </cell>
          <cell r="CR97" t="str">
            <v>대구시 달서구 진천동 576-1</v>
          </cell>
          <cell r="CS97">
            <v>36526</v>
          </cell>
          <cell r="CT97">
            <v>254.5</v>
          </cell>
          <cell r="CU97" t="str">
            <v>Retails shop</v>
          </cell>
          <cell r="CV97">
            <v>400000000</v>
          </cell>
          <cell r="CW97">
            <v>0</v>
          </cell>
          <cell r="CX97">
            <v>0.1</v>
          </cell>
          <cell r="CY97">
            <v>1</v>
          </cell>
          <cell r="CZ97">
            <v>1</v>
          </cell>
          <cell r="DA97">
            <v>0.2</v>
          </cell>
          <cell r="DB97">
            <v>1</v>
          </cell>
          <cell r="DC97">
            <v>1</v>
          </cell>
          <cell r="DD97">
            <v>1</v>
          </cell>
          <cell r="DE97">
            <v>1</v>
          </cell>
          <cell r="DG97" t="str">
            <v>대구시 달서구 진천동 576-1</v>
          </cell>
          <cell r="DH97">
            <v>36526</v>
          </cell>
          <cell r="DI97">
            <v>148</v>
          </cell>
          <cell r="DJ97" t="str">
            <v>Retail shop</v>
          </cell>
          <cell r="DK97">
            <v>8000000</v>
          </cell>
          <cell r="DL97">
            <v>2100000</v>
          </cell>
          <cell r="DM97">
            <v>0.1</v>
          </cell>
          <cell r="DN97">
            <v>0.85</v>
          </cell>
          <cell r="DO97">
            <v>1</v>
          </cell>
          <cell r="DP97">
            <v>0.2</v>
          </cell>
          <cell r="DQ97">
            <v>1</v>
          </cell>
          <cell r="DR97">
            <v>1</v>
          </cell>
          <cell r="DS97">
            <v>1</v>
          </cell>
          <cell r="DT97">
            <v>1</v>
          </cell>
        </row>
        <row r="98">
          <cell r="A98">
            <v>95</v>
          </cell>
          <cell r="B98">
            <v>90</v>
          </cell>
        </row>
        <row r="99">
          <cell r="A99">
            <v>96</v>
          </cell>
          <cell r="B99">
            <v>93</v>
          </cell>
          <cell r="AY99" t="str">
            <v>경기도 시흥시 신천동 710-2</v>
          </cell>
          <cell r="AZ99" t="str">
            <v>2000.1.14</v>
          </cell>
          <cell r="BA99" t="str">
            <v>auction</v>
          </cell>
          <cell r="BB99">
            <v>527200000</v>
          </cell>
          <cell r="BC99">
            <v>244779000</v>
          </cell>
          <cell r="BD99">
            <v>220.3</v>
          </cell>
          <cell r="BE99">
            <v>929.87</v>
          </cell>
          <cell r="BF99" t="str">
            <v>general residential</v>
          </cell>
          <cell r="BG99">
            <v>1</v>
          </cell>
          <cell r="BH99">
            <v>0.5</v>
          </cell>
          <cell r="BI99">
            <v>0.7</v>
          </cell>
          <cell r="BJ99">
            <v>-0.1</v>
          </cell>
          <cell r="BK99">
            <v>1</v>
          </cell>
          <cell r="BL99">
            <v>1</v>
          </cell>
          <cell r="BM99" t="str">
            <v>본건 사례는 대상토지와 인근지에 소재하고 있으며, 토지형상, 획지조건에서 본건 보다 우세하나 경매사례인점을 감안함.</v>
          </cell>
          <cell r="BN99" t="str">
            <v>경기도 시흥시 신천동 704-34</v>
          </cell>
          <cell r="BO99" t="str">
            <v>2000.1.14</v>
          </cell>
          <cell r="BP99" t="str">
            <v>auction</v>
          </cell>
          <cell r="BQ99">
            <v>676000000</v>
          </cell>
          <cell r="BR99">
            <v>321100000</v>
          </cell>
          <cell r="BS99">
            <v>525.79999999999995</v>
          </cell>
          <cell r="BT99">
            <v>999.3</v>
          </cell>
          <cell r="BU99" t="str">
            <v xml:space="preserve">general residential </v>
          </cell>
          <cell r="BV99">
            <v>1</v>
          </cell>
          <cell r="BW99">
            <v>0.7</v>
          </cell>
          <cell r="BX99">
            <v>0.48</v>
          </cell>
          <cell r="BY99">
            <v>-0.45</v>
          </cell>
          <cell r="BZ99">
            <v>1</v>
          </cell>
          <cell r="CA99">
            <v>1</v>
          </cell>
          <cell r="CB99" t="str">
            <v>본건 사례는 대상토지보다 가로조건에서 우세하며 이용상황 및 획지조건등은 대체로 유사함.</v>
          </cell>
          <cell r="CR99" t="str">
            <v>시흥시 대야동 495-43</v>
          </cell>
          <cell r="CS99">
            <v>36617</v>
          </cell>
          <cell r="CT99">
            <v>1</v>
          </cell>
          <cell r="CU99" t="str">
            <v>Retail</v>
          </cell>
          <cell r="CW99">
            <v>3600</v>
          </cell>
          <cell r="CX99">
            <v>0.15</v>
          </cell>
          <cell r="CY99">
            <v>1</v>
          </cell>
          <cell r="CZ99">
            <v>1</v>
          </cell>
          <cell r="DA99">
            <v>0</v>
          </cell>
          <cell r="DB99">
            <v>1</v>
          </cell>
          <cell r="DC99">
            <v>1</v>
          </cell>
        </row>
        <row r="100">
          <cell r="A100">
            <v>97</v>
          </cell>
          <cell r="B100">
            <v>94</v>
          </cell>
        </row>
        <row r="101">
          <cell r="A101">
            <v>98</v>
          </cell>
          <cell r="B101">
            <v>98</v>
          </cell>
          <cell r="AY101" t="str">
            <v>1445-6, Seocho-dong Seocho-gu</v>
          </cell>
          <cell r="AZ101">
            <v>36543</v>
          </cell>
          <cell r="BA101" t="str">
            <v>Auction</v>
          </cell>
          <cell r="BB101">
            <v>6314000000</v>
          </cell>
          <cell r="BC101">
            <v>6314000000</v>
          </cell>
          <cell r="BD101">
            <v>1509</v>
          </cell>
          <cell r="BE101">
            <v>0</v>
          </cell>
          <cell r="BF101" t="str">
            <v>General Commercial Area</v>
          </cell>
          <cell r="BG101">
            <v>0.66</v>
          </cell>
          <cell r="BH101">
            <v>0.75</v>
          </cell>
          <cell r="BI101">
            <v>0</v>
          </cell>
          <cell r="BJ101">
            <v>-0.1</v>
          </cell>
          <cell r="BK101">
            <v>1</v>
          </cell>
          <cell r="BL101">
            <v>1</v>
          </cell>
          <cell r="BM101" t="str">
            <v>The comparable is located on the roadside before Nambu Terminal station. The conditions as land such as traffic, road condition, accessibility, etc. are far superior to the subject.</v>
          </cell>
          <cell r="CR101" t="str">
            <v>1443-27, Seocho-dong Seocho-gu</v>
          </cell>
          <cell r="CS101">
            <v>36526</v>
          </cell>
          <cell r="CT101">
            <v>92</v>
          </cell>
          <cell r="CU101" t="str">
            <v>Restaurant</v>
          </cell>
          <cell r="CV101">
            <v>30000000</v>
          </cell>
          <cell r="CW101">
            <v>1400000</v>
          </cell>
          <cell r="CX101">
            <v>0.18</v>
          </cell>
          <cell r="CY101">
            <v>1</v>
          </cell>
          <cell r="CZ101">
            <v>1</v>
          </cell>
          <cell r="DA101">
            <v>0</v>
          </cell>
          <cell r="DB101">
            <v>1</v>
          </cell>
          <cell r="DC101">
            <v>1</v>
          </cell>
          <cell r="DD101">
            <v>1</v>
          </cell>
        </row>
        <row r="102">
          <cell r="A102">
            <v>99</v>
          </cell>
          <cell r="B102" t="str">
            <v>99-1</v>
          </cell>
        </row>
        <row r="103">
          <cell r="A103">
            <v>100</v>
          </cell>
          <cell r="B103" t="str">
            <v>99-2</v>
          </cell>
        </row>
        <row r="104">
          <cell r="A104">
            <v>101</v>
          </cell>
          <cell r="B104">
            <v>931</v>
          </cell>
        </row>
        <row r="105">
          <cell r="A105">
            <v>102</v>
          </cell>
          <cell r="B105">
            <v>941</v>
          </cell>
          <cell r="C105" t="str">
            <v>강남구 논현동 99-4</v>
          </cell>
          <cell r="D105">
            <v>2000.1</v>
          </cell>
          <cell r="E105" t="str">
            <v>Private sale</v>
          </cell>
          <cell r="F105">
            <v>205</v>
          </cell>
          <cell r="G105">
            <v>750000000</v>
          </cell>
          <cell r="H105" t="str">
            <v>General residential area</v>
          </cell>
          <cell r="J105" t="str">
            <v>Rectangle</v>
          </cell>
          <cell r="L105" t="str">
            <v>12, 4</v>
          </cell>
          <cell r="M105">
            <v>2</v>
          </cell>
          <cell r="N105">
            <v>0.95</v>
          </cell>
          <cell r="O105">
            <v>0.2</v>
          </cell>
          <cell r="R105" t="str">
            <v>상기 사례는 실수요자의 특수한 수요(후면 부동산과 일단지이용)로 인하여 시세대비 25% 높은 금액에 매매됨.Comp1 is sold 25% higher than current sale price due to special demand of  actual demander( backside property &amp; one unit use).</v>
          </cell>
          <cell r="AY105" t="str">
            <v>강남구 청담동 1-17</v>
          </cell>
          <cell r="AZ105">
            <v>36487</v>
          </cell>
          <cell r="BA105" t="str">
            <v>경매낙찰</v>
          </cell>
          <cell r="BB105">
            <v>3460999936</v>
          </cell>
          <cell r="BC105">
            <v>2653552000</v>
          </cell>
          <cell r="BD105">
            <v>808</v>
          </cell>
          <cell r="BE105">
            <v>1998.5</v>
          </cell>
          <cell r="BF105" t="str">
            <v>General residential area</v>
          </cell>
          <cell r="BH105">
            <v>0.75</v>
          </cell>
          <cell r="BI105">
            <v>0.7</v>
          </cell>
          <cell r="BJ105">
            <v>0</v>
          </cell>
          <cell r="BK105">
            <v>1</v>
          </cell>
          <cell r="BL105">
            <v>1</v>
          </cell>
          <cell r="BM105" t="str">
            <v xml:space="preserve">사례는 본건 북동측 인근의 광대로변에 위치하여, 본건 대비 토지는 도로조건, 면적 등에서 우세하나 건물은 잔존년수 등에서 열세함.Comp1 is located beside wide broad road on northeast from the subject, Comp1 land has advantage in street &amp; area condition. Building has disadvantage in remaining year etc. </v>
          </cell>
          <cell r="CR105" t="str">
            <v>강남구 논현동 101</v>
          </cell>
          <cell r="CS105">
            <v>1999.1</v>
          </cell>
          <cell r="CT105">
            <v>179.34</v>
          </cell>
          <cell r="CU105" t="str">
            <v>상업용(점포)</v>
          </cell>
          <cell r="CV105">
            <v>300000000</v>
          </cell>
          <cell r="CX105">
            <v>0.15</v>
          </cell>
          <cell r="CZ105">
            <v>0.95</v>
          </cell>
        </row>
        <row r="106">
          <cell r="A106">
            <v>103</v>
          </cell>
          <cell r="B106">
            <v>951</v>
          </cell>
          <cell r="AY106" t="str">
            <v>군산시 소룡동 855</v>
          </cell>
          <cell r="AZ106" t="str">
            <v>1999.6.1</v>
          </cell>
          <cell r="BA106" t="str">
            <v>auction</v>
          </cell>
          <cell r="BB106">
            <v>286555000</v>
          </cell>
          <cell r="BC106">
            <v>225884000</v>
          </cell>
          <cell r="BD106">
            <v>2087</v>
          </cell>
          <cell r="BE106">
            <v>783.81</v>
          </cell>
          <cell r="BF106" t="str">
            <v>quasi-industrial</v>
          </cell>
          <cell r="BG106">
            <v>1</v>
          </cell>
          <cell r="BH106">
            <v>1.05</v>
          </cell>
          <cell r="BI106">
            <v>1.3</v>
          </cell>
          <cell r="BJ106">
            <v>-0.2</v>
          </cell>
          <cell r="BK106">
            <v>1</v>
          </cell>
          <cell r="BL106">
            <v>1</v>
          </cell>
          <cell r="BM106" t="str">
            <v xml:space="preserve">건물의 관리상태는 다소 불량한 편이고, 공장이외의 타용도로의 전환가능성은 희박한 편임. </v>
          </cell>
        </row>
        <row r="107">
          <cell r="A107">
            <v>104</v>
          </cell>
          <cell r="B107">
            <v>971</v>
          </cell>
          <cell r="AY107" t="str">
            <v>15-1 Noseo-Dong Kyongju City</v>
          </cell>
          <cell r="AZ107">
            <v>36584</v>
          </cell>
          <cell r="BA107" t="str">
            <v>Auction</v>
          </cell>
          <cell r="BB107">
            <v>779000000</v>
          </cell>
          <cell r="BC107">
            <v>580000000</v>
          </cell>
          <cell r="BD107">
            <v>366</v>
          </cell>
          <cell r="BE107">
            <v>817.37</v>
          </cell>
          <cell r="BF107" t="str">
            <v>General Commerical Area</v>
          </cell>
          <cell r="BG107">
            <v>1</v>
          </cell>
          <cell r="BH107">
            <v>0.85</v>
          </cell>
          <cell r="BI107">
            <v>0.8</v>
          </cell>
          <cell r="BJ107">
            <v>-0.1</v>
          </cell>
          <cell r="BK107">
            <v>1</v>
          </cell>
          <cell r="BL107">
            <v>1</v>
          </cell>
          <cell r="BM107" t="str">
            <v>본건과 가로조건, 접근성, 건물상태에 있어 사례가 우세함.</v>
          </cell>
          <cell r="BN107" t="str">
            <v>140-4 Nonong-Dong Kyongju City</v>
          </cell>
          <cell r="BO107" t="str">
            <v>1.24.2000</v>
          </cell>
          <cell r="BP107" t="str">
            <v>Auction</v>
          </cell>
          <cell r="BQ107">
            <v>1578200000</v>
          </cell>
          <cell r="BR107">
            <v>1100000000</v>
          </cell>
          <cell r="BS107">
            <v>909</v>
          </cell>
          <cell r="BT107">
            <v>2222.0700000000002</v>
          </cell>
          <cell r="BU107" t="str">
            <v>General Commerical Area</v>
          </cell>
          <cell r="BV107">
            <v>1</v>
          </cell>
          <cell r="BW107">
            <v>1.1499999999999999</v>
          </cell>
          <cell r="BX107">
            <v>0.9</v>
          </cell>
          <cell r="BY107">
            <v>-0.1</v>
          </cell>
          <cell r="BZ107">
            <v>1</v>
          </cell>
          <cell r="CA107">
            <v>1</v>
          </cell>
          <cell r="CB107" t="str">
            <v>가로조건, 획지조건 등에서 본건에 비해 다소 열세하나 건물상태에 있어 사례가 우세함.</v>
          </cell>
          <cell r="CR107" t="str">
            <v>경주시 노동동 112</v>
          </cell>
          <cell r="CS107" t="str">
            <v>2.1.2000</v>
          </cell>
          <cell r="CT107">
            <v>198</v>
          </cell>
          <cell r="CU107" t="str">
            <v>오락실</v>
          </cell>
          <cell r="CV107">
            <v>20000000</v>
          </cell>
          <cell r="CW107">
            <v>1000000</v>
          </cell>
          <cell r="CX107">
            <v>0.18</v>
          </cell>
          <cell r="CY107">
            <v>1</v>
          </cell>
          <cell r="CZ107">
            <v>0.8</v>
          </cell>
          <cell r="DA107">
            <v>0</v>
          </cell>
          <cell r="DB107">
            <v>1</v>
          </cell>
          <cell r="DC107">
            <v>1</v>
          </cell>
          <cell r="DD107">
            <v>1</v>
          </cell>
          <cell r="DE107">
            <v>1</v>
          </cell>
          <cell r="DF107" t="str">
            <v>본건 동측에 접한 건물 1층의 임료를 비교하였으나, 본건은 B1, 1F이 기계실, 주차장등으로 임료수익이 발생하지 않는 바, 실임료발생면적이 적어 income value가 저가로 평가되었음.</v>
          </cell>
        </row>
        <row r="108">
          <cell r="A108">
            <v>105</v>
          </cell>
          <cell r="B108">
            <v>981</v>
          </cell>
          <cell r="AY108" t="str">
            <v>680 Yongyon-Ri Asung-up Asung-Gun Kungsangbuk-Do</v>
          </cell>
          <cell r="AZ108" t="str">
            <v>11.1999</v>
          </cell>
          <cell r="BA108" t="str">
            <v>Auction</v>
          </cell>
          <cell r="BB108">
            <v>280000000</v>
          </cell>
          <cell r="BC108">
            <v>120000000</v>
          </cell>
          <cell r="BD108">
            <v>3377.5</v>
          </cell>
          <cell r="BE108">
            <v>1580.7</v>
          </cell>
          <cell r="BF108" t="str">
            <v>Quasi-Urban Area</v>
          </cell>
          <cell r="BG108">
            <v>1</v>
          </cell>
          <cell r="BH108">
            <v>0.95</v>
          </cell>
          <cell r="BI108">
            <v>1.08</v>
          </cell>
          <cell r="BJ108">
            <v>-0.1</v>
          </cell>
          <cell r="BK108">
            <v>1</v>
          </cell>
          <cell r="BL108">
            <v>1</v>
          </cell>
          <cell r="BM108" t="str">
            <v xml:space="preserve">본건은 농공단지내 가장 최근에 낙찰된 사례로서 본건 및 사례 모두 6미터 포장도로에 접해 도로조건 유사하다. 본건은 완경사지에 평탄하게 조성되어 사례에 비해 획지조건 다소 열세이다. 건물상태는 본건이 전반적 관리상태 양호하여 사례에 비해 다소 우세함. The subject is a recent award case and abuts on 6m wide paved road. The road condition is similar. The subject is </v>
          </cell>
          <cell r="BN108" t="str">
            <v>572 Yongyon-Ri Asung-Up Asung-Gun Kungsangbuk-Do</v>
          </cell>
          <cell r="BO108" t="str">
            <v>2.2000</v>
          </cell>
          <cell r="BP108" t="str">
            <v>Auction</v>
          </cell>
          <cell r="BQ108">
            <v>470000000</v>
          </cell>
          <cell r="BR108">
            <v>230000000</v>
          </cell>
          <cell r="BS108">
            <v>5703.1</v>
          </cell>
          <cell r="BT108">
            <v>2296.9699999999998</v>
          </cell>
          <cell r="BU108" t="str">
            <v>Quasi-Urban Area</v>
          </cell>
          <cell r="BV108">
            <v>1</v>
          </cell>
          <cell r="BW108">
            <v>0.97</v>
          </cell>
          <cell r="BX108">
            <v>1.05</v>
          </cell>
          <cell r="BY108">
            <v>0</v>
          </cell>
          <cell r="BZ108">
            <v>1</v>
          </cell>
          <cell r="CA108">
            <v>1</v>
          </cell>
          <cell r="CB108" t="str">
            <v xml:space="preserve">농공단지 내 매매사례는 거의 없는 상황인 바 주변업체 등 탐문조사에 의해 개략적 호가가격을 기준으로 사례와 비교하였으며 본건에 비해 사례는 6미터포장도로에 각각 접해있고 접근성에서 다소 양호하나 건물상태는 본건에 비해 다소 열세임.The sales comparable hardly exist in the agricultural and industrial complex. The comparable was compared based on summarized </v>
          </cell>
        </row>
        <row r="109">
          <cell r="A109">
            <v>106</v>
          </cell>
          <cell r="B109" t="str">
            <v>103-1</v>
          </cell>
        </row>
        <row r="110">
          <cell r="A110">
            <v>107</v>
          </cell>
          <cell r="B110" t="str">
            <v>103-2</v>
          </cell>
        </row>
        <row r="111">
          <cell r="A111">
            <v>108</v>
          </cell>
          <cell r="B111">
            <v>106</v>
          </cell>
        </row>
        <row r="112">
          <cell r="A112">
            <v>109</v>
          </cell>
          <cell r="B112">
            <v>108</v>
          </cell>
          <cell r="AY112" t="str">
            <v>경북 포항시 남구 대송면 옥명리 568-1</v>
          </cell>
          <cell r="AZ112" t="str">
            <v>1.18.1999</v>
          </cell>
          <cell r="BA112" t="str">
            <v>Auction</v>
          </cell>
          <cell r="BB112">
            <v>320000000</v>
          </cell>
          <cell r="BC112">
            <v>250000000</v>
          </cell>
          <cell r="BD112">
            <v>3882</v>
          </cell>
          <cell r="BE112">
            <v>975</v>
          </cell>
          <cell r="BF112" t="str">
            <v>General Industrial</v>
          </cell>
          <cell r="BG112">
            <v>1</v>
          </cell>
          <cell r="BH112">
            <v>0.6</v>
          </cell>
          <cell r="BI112">
            <v>1</v>
          </cell>
          <cell r="BJ112">
            <v>-0.15</v>
          </cell>
          <cell r="BK112">
            <v>1</v>
          </cell>
          <cell r="BL112">
            <v>1</v>
          </cell>
          <cell r="BM112" t="str">
            <v>본건은 사례보다 전체적인 입지여견 우세하나 임야,구거등의 존재로 감가요인 크며, 건물상태는 사례보다 우세함</v>
          </cell>
          <cell r="BN112" t="str">
            <v>경북 포항시 남구 대송면 옥명리 560-1</v>
          </cell>
          <cell r="BO112" t="str">
            <v>4.13.1999</v>
          </cell>
          <cell r="BP112" t="str">
            <v>Auction</v>
          </cell>
          <cell r="BQ112">
            <v>410000000</v>
          </cell>
          <cell r="BR112">
            <v>400000000</v>
          </cell>
          <cell r="BS112">
            <v>5180</v>
          </cell>
          <cell r="BT112">
            <v>168</v>
          </cell>
          <cell r="BU112" t="str">
            <v>General Indeustrial</v>
          </cell>
          <cell r="BV112">
            <v>1</v>
          </cell>
          <cell r="BW112">
            <v>0.53</v>
          </cell>
          <cell r="BX112">
            <v>1.2</v>
          </cell>
          <cell r="BY112">
            <v>-0.15</v>
          </cell>
          <cell r="BZ112">
            <v>1</v>
          </cell>
          <cell r="CA112">
            <v>1</v>
          </cell>
          <cell r="CB112" t="str">
            <v>본건은 사례보다 전체적인 입지여견 우세하나 임야,구거등의 존재로 감가요인 크며, 건물상태는 사례보다 우세함</v>
          </cell>
        </row>
        <row r="113">
          <cell r="A113">
            <v>110</v>
          </cell>
          <cell r="B113" t="str">
            <v>110-1</v>
          </cell>
          <cell r="AY113" t="str">
            <v>익산시 남사면 용기리 1035-4</v>
          </cell>
          <cell r="AZ113">
            <v>36434</v>
          </cell>
          <cell r="BA113" t="str">
            <v>일반거래</v>
          </cell>
          <cell r="BB113">
            <v>133956500</v>
          </cell>
          <cell r="BC113">
            <v>48239700</v>
          </cell>
          <cell r="BD113">
            <v>2155</v>
          </cell>
          <cell r="BE113">
            <v>784</v>
          </cell>
          <cell r="BF113" t="str">
            <v>quasi-agricultural</v>
          </cell>
          <cell r="BH113">
            <v>0.81435000000000002</v>
          </cell>
          <cell r="BI113">
            <v>0.34499999999999997</v>
          </cell>
          <cell r="BJ113">
            <v>0.2</v>
          </cell>
          <cell r="BK113">
            <v>1.0254000000000001</v>
          </cell>
          <cell r="BL113">
            <v>1</v>
          </cell>
          <cell r="BM113" t="str">
            <v>사례지는 대상토지보다 가로조건 및 획지조건에서 다소 우세하며, 이용도면에서도 우세한 것으로 판단됨.</v>
          </cell>
        </row>
        <row r="114">
          <cell r="A114">
            <v>111</v>
          </cell>
          <cell r="B114" t="str">
            <v>110-2</v>
          </cell>
        </row>
        <row r="115">
          <cell r="A115">
            <v>112</v>
          </cell>
          <cell r="B115">
            <v>111</v>
          </cell>
          <cell r="AY115" t="str">
            <v>전라북도 익산시 함라면 신목리 1020-4</v>
          </cell>
          <cell r="AZ115">
            <v>36434</v>
          </cell>
          <cell r="BA115" t="str">
            <v>general sale</v>
          </cell>
          <cell r="BB115">
            <v>141760000</v>
          </cell>
          <cell r="BC115">
            <v>23460000</v>
          </cell>
          <cell r="BD115">
            <v>1564</v>
          </cell>
          <cell r="BE115">
            <v>495</v>
          </cell>
          <cell r="BF115" t="str">
            <v>quasi-agricultural</v>
          </cell>
          <cell r="BG115">
            <v>1</v>
          </cell>
          <cell r="BH115">
            <v>1</v>
          </cell>
          <cell r="BI115">
            <v>0.15</v>
          </cell>
          <cell r="BJ115">
            <v>0.1</v>
          </cell>
          <cell r="BK115">
            <v>1</v>
          </cell>
          <cell r="BL115">
            <v>1</v>
          </cell>
          <cell r="BM115" t="str">
            <v>사례지는 대상지와 비교시 가로조건에서는 대등함. 건물관리 상태는 본건대비 상당히 우세함.</v>
          </cell>
        </row>
        <row r="116">
          <cell r="A116">
            <v>113</v>
          </cell>
          <cell r="B116">
            <v>118</v>
          </cell>
        </row>
        <row r="117">
          <cell r="A117">
            <v>114</v>
          </cell>
          <cell r="B117" t="str">
            <v>119-1</v>
          </cell>
        </row>
        <row r="118">
          <cell r="A118">
            <v>115</v>
          </cell>
          <cell r="B118" t="str">
            <v>119-2</v>
          </cell>
        </row>
        <row r="119">
          <cell r="A119">
            <v>116</v>
          </cell>
          <cell r="B119">
            <v>121</v>
          </cell>
          <cell r="AY119" t="str">
            <v>전라남도 해남면 동외리 909-6</v>
          </cell>
          <cell r="AZ119" t="str">
            <v>present</v>
          </cell>
          <cell r="BA119" t="str">
            <v>asking price</v>
          </cell>
          <cell r="BB119">
            <v>30000000</v>
          </cell>
          <cell r="BC119">
            <v>12000000</v>
          </cell>
          <cell r="BD119">
            <v>121</v>
          </cell>
          <cell r="BE119">
            <v>192.77</v>
          </cell>
          <cell r="BF119" t="str">
            <v>general commercial</v>
          </cell>
          <cell r="BH119">
            <v>0.55000000000000004</v>
          </cell>
          <cell r="BI119">
            <v>0</v>
          </cell>
          <cell r="BJ119">
            <v>0.2</v>
          </cell>
          <cell r="BM119" t="str">
            <v>단위 면적당 수익성의 요소 우세함.  건물상태는 본건 열세임.</v>
          </cell>
          <cell r="CR119" t="str">
            <v>862-8 dongoeri moonnae myun haenam-gun chunnam</v>
          </cell>
          <cell r="CS119">
            <v>36617</v>
          </cell>
          <cell r="CT119">
            <v>83</v>
          </cell>
          <cell r="CU119" t="str">
            <v>commercial</v>
          </cell>
          <cell r="CV119">
            <v>50000000</v>
          </cell>
          <cell r="CX119">
            <v>0.15</v>
          </cell>
          <cell r="CY119">
            <v>0.9</v>
          </cell>
          <cell r="CZ119">
            <v>0.5</v>
          </cell>
          <cell r="DA119">
            <v>0.5</v>
          </cell>
          <cell r="DC119">
            <v>0.7</v>
          </cell>
          <cell r="DE119">
            <v>0.8</v>
          </cell>
        </row>
        <row r="120">
          <cell r="A120">
            <v>117</v>
          </cell>
          <cell r="B120">
            <v>125</v>
          </cell>
          <cell r="AY120" t="str">
            <v>anchung-dong 739-7</v>
          </cell>
          <cell r="AZ120" t="str">
            <v>1999.11.29</v>
          </cell>
          <cell r="BA120" t="str">
            <v>auction</v>
          </cell>
          <cell r="BB120">
            <v>434503000</v>
          </cell>
          <cell r="BC120">
            <v>236140000</v>
          </cell>
          <cell r="BD120">
            <v>2316.8000000000002</v>
          </cell>
          <cell r="BE120">
            <v>1057.5</v>
          </cell>
          <cell r="BF120" t="str">
            <v>industrial area</v>
          </cell>
          <cell r="BG120">
            <v>1</v>
          </cell>
          <cell r="BH120">
            <v>0.9</v>
          </cell>
          <cell r="BI120">
            <v>0.7</v>
          </cell>
          <cell r="BJ120">
            <v>0</v>
          </cell>
          <cell r="BK120">
            <v>1</v>
          </cell>
          <cell r="BL120">
            <v>1</v>
          </cell>
          <cell r="BM120" t="str">
            <v>사례는 동일지역내에 소재하며 본건과 대체로 유사하고 입지조건등 매매가격은 정상적임.</v>
          </cell>
          <cell r="BN120" t="str">
            <v>anchung-dong 730-6</v>
          </cell>
          <cell r="BO120" t="str">
            <v>1999.10.7</v>
          </cell>
          <cell r="BP120" t="str">
            <v>auction</v>
          </cell>
          <cell r="BQ120">
            <v>162668000</v>
          </cell>
          <cell r="BR120">
            <v>110668000</v>
          </cell>
          <cell r="BS120">
            <v>1653.1</v>
          </cell>
          <cell r="BT120">
            <v>619.9</v>
          </cell>
          <cell r="BU120" t="str">
            <v>industrial area</v>
          </cell>
          <cell r="BV120">
            <v>1</v>
          </cell>
          <cell r="BW120">
            <v>1.1000000000000001</v>
          </cell>
          <cell r="BX120">
            <v>1</v>
          </cell>
          <cell r="BY120">
            <v>-0.2</v>
          </cell>
          <cell r="BZ120">
            <v>1</v>
          </cell>
          <cell r="CA120">
            <v>1</v>
          </cell>
          <cell r="CB120" t="str">
            <v>사례는 본건보다 도로조건, 접근조건, 획지조건등에서 열세이며 소규모 공장으로 매매가격은 저가로 판단됨.</v>
          </cell>
          <cell r="CR120" t="str">
            <v>osun-dong 547-13</v>
          </cell>
          <cell r="CS120">
            <v>2000.4</v>
          </cell>
          <cell r="CT120">
            <v>559</v>
          </cell>
          <cell r="CU120" t="str">
            <v>factory</v>
          </cell>
          <cell r="CV120">
            <v>120000000</v>
          </cell>
          <cell r="CX120">
            <v>0.18</v>
          </cell>
          <cell r="CY120">
            <v>1.1000000000000001</v>
          </cell>
          <cell r="CZ120">
            <v>0.95</v>
          </cell>
          <cell r="DA120">
            <v>0.1</v>
          </cell>
          <cell r="DB120">
            <v>1</v>
          </cell>
          <cell r="DC120">
            <v>1</v>
          </cell>
        </row>
        <row r="121">
          <cell r="A121">
            <v>118</v>
          </cell>
          <cell r="B121">
            <v>126</v>
          </cell>
          <cell r="AY121" t="str">
            <v>경주시 안강읍 두류리 405</v>
          </cell>
          <cell r="AZ121">
            <v>36472</v>
          </cell>
          <cell r="BA121" t="str">
            <v>Auction</v>
          </cell>
          <cell r="BB121">
            <v>181330000</v>
          </cell>
          <cell r="BC121">
            <v>89398920</v>
          </cell>
          <cell r="BD121">
            <v>3371</v>
          </cell>
          <cell r="BE121">
            <v>520</v>
          </cell>
          <cell r="BF121" t="str">
            <v>General industrial</v>
          </cell>
          <cell r="BG121">
            <v>1</v>
          </cell>
          <cell r="BH121">
            <v>1</v>
          </cell>
          <cell r="BI121">
            <v>0.75</v>
          </cell>
          <cell r="BJ121">
            <v>-0.1</v>
          </cell>
          <cell r="BK121">
            <v>1</v>
          </cell>
          <cell r="BL121">
            <v>1</v>
          </cell>
          <cell r="BM121" t="str">
            <v>본건 남동측 인근의 공장 경낙사례로서 본건과 유사하나 건물관리상태우세함.</v>
          </cell>
          <cell r="BN121" t="str">
            <v>경주시 안강읍 두류리 413-12</v>
          </cell>
          <cell r="BO121">
            <v>36262</v>
          </cell>
          <cell r="BP121" t="str">
            <v>Auction</v>
          </cell>
          <cell r="BQ121">
            <v>173300000</v>
          </cell>
          <cell r="BR121">
            <v>92625000</v>
          </cell>
          <cell r="BS121">
            <v>3705</v>
          </cell>
          <cell r="BT121">
            <v>1133</v>
          </cell>
          <cell r="BU121" t="str">
            <v>general industrial</v>
          </cell>
          <cell r="BV121">
            <v>1</v>
          </cell>
          <cell r="BW121">
            <v>1</v>
          </cell>
          <cell r="BX121">
            <v>1.5</v>
          </cell>
          <cell r="BY121">
            <v>-0.1</v>
          </cell>
          <cell r="BZ121">
            <v>1</v>
          </cell>
          <cell r="CA121">
            <v>1</v>
          </cell>
          <cell r="CB121" t="str">
            <v>본건 남동측 인근 경낙사례로서 건물상태에 있어 본건에 비해 건물상태 열세함.</v>
          </cell>
          <cell r="CC121" t="str">
            <v>경주시 안강읍 대동리 20-1</v>
          </cell>
          <cell r="CD121" t="str">
            <v>2.14.2000</v>
          </cell>
          <cell r="CE121" t="str">
            <v>Auction</v>
          </cell>
          <cell r="CF121">
            <v>213000000</v>
          </cell>
          <cell r="CG121">
            <v>62900000</v>
          </cell>
          <cell r="CH121">
            <v>2233</v>
          </cell>
          <cell r="CI121">
            <v>1049</v>
          </cell>
          <cell r="CJ121" t="str">
            <v>Quasi-Agricultural Area</v>
          </cell>
          <cell r="CK121">
            <v>1.1000000000000001</v>
          </cell>
          <cell r="CL121">
            <v>0.9</v>
          </cell>
          <cell r="CM121">
            <v>0.9</v>
          </cell>
          <cell r="CN121">
            <v>-0.1</v>
          </cell>
          <cell r="CO121">
            <v>1</v>
          </cell>
          <cell r="CP121">
            <v>1</v>
          </cell>
          <cell r="CQ121" t="str">
            <v>대동리 소재 공장의 경낙사례로서 용도지역에 있어 본건에 열세함.</v>
          </cell>
        </row>
        <row r="122">
          <cell r="A122">
            <v>119</v>
          </cell>
          <cell r="B122">
            <v>129</v>
          </cell>
        </row>
        <row r="123">
          <cell r="A123">
            <v>120</v>
          </cell>
          <cell r="B123" t="str">
            <v>130-1</v>
          </cell>
          <cell r="AY123" t="str">
            <v>101동 110호</v>
          </cell>
          <cell r="AZ123">
            <v>36495</v>
          </cell>
          <cell r="BA123" t="str">
            <v>Auction</v>
          </cell>
          <cell r="BB123">
            <v>32000000</v>
          </cell>
          <cell r="BD123">
            <v>33.5</v>
          </cell>
          <cell r="BE123">
            <v>59.94</v>
          </cell>
          <cell r="BF123" t="str">
            <v>Agricultural Area</v>
          </cell>
          <cell r="BG123">
            <v>1</v>
          </cell>
          <cell r="BH123">
            <v>1</v>
          </cell>
          <cell r="BI123">
            <v>1</v>
          </cell>
          <cell r="BJ123">
            <v>0</v>
          </cell>
          <cell r="BK123">
            <v>1</v>
          </cell>
          <cell r="BL123">
            <v>1</v>
          </cell>
          <cell r="BM123" t="str">
            <v>본건 사례는 본건 아파트 1층에 대한 매매사례로서 본건 1층 및 최상층과 유사한 것으로 사료됨. The comparable is about the 1st floor of the subject. It is similar to the 1st floor and the highest floor.</v>
          </cell>
          <cell r="BN123" t="str">
            <v>101동101호</v>
          </cell>
          <cell r="BO123" t="str">
            <v>1.2000</v>
          </cell>
          <cell r="BP123" t="str">
            <v>General Transaction</v>
          </cell>
          <cell r="BQ123">
            <v>27000000</v>
          </cell>
          <cell r="BS123">
            <v>33.5</v>
          </cell>
          <cell r="BT123">
            <v>59.94</v>
          </cell>
          <cell r="BU123" t="str">
            <v>Agricultural Area</v>
          </cell>
          <cell r="BV123">
            <v>1</v>
          </cell>
          <cell r="BW123">
            <v>1</v>
          </cell>
          <cell r="BX123">
            <v>1</v>
          </cell>
          <cell r="BY123">
            <v>0</v>
          </cell>
          <cell r="BZ123">
            <v>1</v>
          </cell>
          <cell r="CA123">
            <v>1</v>
          </cell>
          <cell r="CB123" t="str">
            <v>본건 사례는 본건 아파트 1 층에 대한 매매사례로서 본건 1층 및 최상층과 유사한 것으로 사료됨. The comparable is about the sales comparable of the 1st floor of apartment, which is thought similar to the 1st floor and highest floor of the subject.</v>
          </cell>
          <cell r="CR123" t="str">
            <v>same apartment</v>
          </cell>
          <cell r="CS123" t="str">
            <v>1999. 07.</v>
          </cell>
          <cell r="CT123">
            <v>59.94</v>
          </cell>
          <cell r="CU123" t="str">
            <v>residential</v>
          </cell>
          <cell r="CV123">
            <v>20000000</v>
          </cell>
          <cell r="CX123">
            <v>0.2</v>
          </cell>
        </row>
        <row r="124">
          <cell r="A124">
            <v>121</v>
          </cell>
          <cell r="B124" t="str">
            <v>130-2</v>
          </cell>
          <cell r="AY124" t="str">
            <v xml:space="preserve">1089 107Dong 111Ho Sunwha-Ri Jimryang-Myon </v>
          </cell>
          <cell r="AZ124">
            <v>36557</v>
          </cell>
          <cell r="BA124" t="str">
            <v>Auction</v>
          </cell>
          <cell r="BB124">
            <v>29010000</v>
          </cell>
          <cell r="BC124">
            <v>1</v>
          </cell>
          <cell r="BD124">
            <v>1</v>
          </cell>
          <cell r="BE124">
            <v>31.2</v>
          </cell>
          <cell r="BF124" t="str">
            <v>Agricaltural Area</v>
          </cell>
          <cell r="BG124">
            <v>1</v>
          </cell>
          <cell r="BH124">
            <v>0</v>
          </cell>
          <cell r="BI124">
            <v>0.32919999999999999</v>
          </cell>
          <cell r="BJ124">
            <v>-0.1</v>
          </cell>
          <cell r="BK124">
            <v>1</v>
          </cell>
          <cell r="BL124">
            <v>1</v>
          </cell>
          <cell r="BM124" t="str">
            <v>본건 사례는 인근 경매낙찰사례로서 현지거래관행상 토지 ,건물 일체로 거래되고 본건은 건물만의 가격이나 실제로는 토지와 건물을 일체로 본 가격이며 지역요인 다소 열세인 것으로 파악됨.</v>
          </cell>
          <cell r="BN124" t="str">
            <v/>
          </cell>
          <cell r="BO124" t="str">
            <v/>
          </cell>
          <cell r="BP124" t="str">
            <v/>
          </cell>
          <cell r="BQ124" t="str">
            <v/>
          </cell>
          <cell r="BR124" t="str">
            <v/>
          </cell>
          <cell r="BS124" t="str">
            <v/>
          </cell>
          <cell r="BT124" t="str">
            <v/>
          </cell>
          <cell r="BU124" t="str">
            <v/>
          </cell>
          <cell r="BV124">
            <v>1</v>
          </cell>
          <cell r="BW124">
            <v>1</v>
          </cell>
          <cell r="BX124">
            <v>1</v>
          </cell>
          <cell r="BY124">
            <v>0</v>
          </cell>
          <cell r="BZ124">
            <v>1</v>
          </cell>
          <cell r="CA124">
            <v>1</v>
          </cell>
          <cell r="CB124" t="str">
            <v/>
          </cell>
          <cell r="CR124" t="str">
            <v>47 110Dong 306Ho Inan-Ri Jinryang-Up</v>
          </cell>
          <cell r="CS124">
            <v>36617</v>
          </cell>
          <cell r="CT124">
            <v>31.62</v>
          </cell>
          <cell r="CU124" t="str">
            <v>Commerical</v>
          </cell>
          <cell r="CV124">
            <v>10000000</v>
          </cell>
          <cell r="CW124">
            <v>150000</v>
          </cell>
          <cell r="CX124">
            <v>0.15</v>
          </cell>
          <cell r="CY124">
            <v>1</v>
          </cell>
          <cell r="CZ124">
            <v>0.85</v>
          </cell>
          <cell r="DA124">
            <v>0</v>
          </cell>
          <cell r="DB124">
            <v>1</v>
          </cell>
          <cell r="DC124">
            <v>1</v>
          </cell>
          <cell r="DG124" t="str">
            <v>404호</v>
          </cell>
          <cell r="DH124">
            <v>36617</v>
          </cell>
          <cell r="DI124">
            <v>48.28</v>
          </cell>
          <cell r="DJ124" t="str">
            <v>Commercial</v>
          </cell>
          <cell r="DK124">
            <v>10000000</v>
          </cell>
          <cell r="DL124">
            <v>150000</v>
          </cell>
          <cell r="DM124">
            <v>0.15</v>
          </cell>
          <cell r="DN124">
            <v>1</v>
          </cell>
          <cell r="DO124">
            <v>1.3</v>
          </cell>
          <cell r="DP124">
            <v>0</v>
          </cell>
          <cell r="DQ124">
            <v>1</v>
          </cell>
          <cell r="DR124">
            <v>1</v>
          </cell>
          <cell r="DS124">
            <v>1</v>
          </cell>
          <cell r="DT124">
            <v>1</v>
          </cell>
        </row>
        <row r="125">
          <cell r="A125">
            <v>122</v>
          </cell>
          <cell r="B125" t="str">
            <v>130-3</v>
          </cell>
          <cell r="AY125" t="str">
            <v>6-3 Forest Shinan-Dong Andong Kyungbuk</v>
          </cell>
          <cell r="AZ125">
            <v>36234</v>
          </cell>
          <cell r="BA125" t="str">
            <v>Auction</v>
          </cell>
          <cell r="BB125">
            <v>157000000</v>
          </cell>
          <cell r="BC125">
            <v>157000000</v>
          </cell>
          <cell r="BD125">
            <v>9120</v>
          </cell>
          <cell r="BF125" t="str">
            <v>General Residental Area</v>
          </cell>
          <cell r="BG125">
            <v>1</v>
          </cell>
          <cell r="BH125">
            <v>1.1000000000000001</v>
          </cell>
          <cell r="BI125">
            <v>0</v>
          </cell>
          <cell r="BJ125">
            <v>0</v>
          </cell>
          <cell r="BK125">
            <v>1</v>
          </cell>
          <cell r="BL125">
            <v>1.1000000000000001</v>
          </cell>
          <cell r="BM125" t="str">
            <v>본건 동측 인접지에 위치.  지리적 위치 열세함.</v>
          </cell>
        </row>
        <row r="126">
          <cell r="A126">
            <v>123</v>
          </cell>
          <cell r="B126" t="str">
            <v>130-4</v>
          </cell>
        </row>
        <row r="127">
          <cell r="A127">
            <v>124</v>
          </cell>
          <cell r="B127">
            <v>131</v>
          </cell>
        </row>
        <row r="128">
          <cell r="A128">
            <v>125</v>
          </cell>
          <cell r="B128">
            <v>132</v>
          </cell>
          <cell r="AY128" t="str">
            <v>광주광역시 광산구 용동 669-6</v>
          </cell>
          <cell r="AZ128" t="str">
            <v>2000.1.20</v>
          </cell>
          <cell r="BA128" t="str">
            <v>auction</v>
          </cell>
          <cell r="BB128">
            <v>770778801</v>
          </cell>
          <cell r="BC128">
            <v>491658108</v>
          </cell>
          <cell r="BD128">
            <v>7387.8</v>
          </cell>
          <cell r="BE128">
            <v>3075.71</v>
          </cell>
          <cell r="BF128" t="str">
            <v>industrial area</v>
          </cell>
          <cell r="BG128">
            <v>1</v>
          </cell>
          <cell r="BH128">
            <v>1.05</v>
          </cell>
          <cell r="BI128">
            <v>1.05</v>
          </cell>
          <cell r="BJ128">
            <v>-0.05</v>
          </cell>
          <cell r="BK128">
            <v>1</v>
          </cell>
          <cell r="BL128">
            <v>1</v>
          </cell>
          <cell r="BM128" t="str">
            <v>본사례는 경매낙찰된 것으로 본건과 입지여건 및 제반사항 유사함.</v>
          </cell>
          <cell r="CR128" t="str">
            <v>광주광역시 광산구 용동 668-6(본건 임대사례)</v>
          </cell>
          <cell r="CS128">
            <v>35247</v>
          </cell>
          <cell r="CT128">
            <v>1484.44</v>
          </cell>
          <cell r="CU128" t="str">
            <v>factory</v>
          </cell>
          <cell r="CV128">
            <v>130000000</v>
          </cell>
          <cell r="CX128">
            <v>0.15</v>
          </cell>
          <cell r="CY128">
            <v>1</v>
          </cell>
          <cell r="CZ128">
            <v>1</v>
          </cell>
          <cell r="DA128">
            <v>-0.05</v>
          </cell>
          <cell r="DB128">
            <v>0.98140000000000005</v>
          </cell>
          <cell r="DC128">
            <v>1</v>
          </cell>
          <cell r="DF128" t="str">
            <v>본건 임대수준임</v>
          </cell>
        </row>
        <row r="129">
          <cell r="A129">
            <v>126</v>
          </cell>
          <cell r="B129">
            <v>134</v>
          </cell>
          <cell r="AY129" t="str">
            <v>도화동 553 마스터스타워 4층</v>
          </cell>
          <cell r="AZ129">
            <v>36617</v>
          </cell>
          <cell r="BA129" t="str">
            <v>General Transaction</v>
          </cell>
          <cell r="BB129">
            <v>400000000</v>
          </cell>
          <cell r="BE129">
            <v>231.4</v>
          </cell>
          <cell r="BF129" t="str">
            <v>General Commercial Area</v>
          </cell>
          <cell r="BG129">
            <v>1</v>
          </cell>
          <cell r="BH129">
            <v>1</v>
          </cell>
          <cell r="BI129">
            <v>0.6</v>
          </cell>
          <cell r="BJ129">
            <v>0.1</v>
          </cell>
          <cell r="BK129">
            <v>1</v>
          </cell>
          <cell r="BL129">
            <v>1</v>
          </cell>
          <cell r="BM129" t="str">
            <v>사례는 본건 북동측 약400미터 지점에 위치하고 생활편익시설과의 접근성, 교통시설의 상태 등 제반 입지조건이 대등시고 최근 신축, 분양된 건물로 관리상태에서 본건보다 우세하며 인근 유사물건의 시세보다 다소 높게 거래된 것으로 사료됨.   The comparable is located about 400m northwest of this subject and equal to the whole location such as the accessibility t</v>
          </cell>
          <cell r="CR129" t="str">
            <v>도화동 541 6층 605호</v>
          </cell>
          <cell r="CS129">
            <v>36586</v>
          </cell>
          <cell r="CT129">
            <v>3.0249999999999999</v>
          </cell>
          <cell r="CU129" t="str">
            <v>Office</v>
          </cell>
          <cell r="CV129">
            <v>250000</v>
          </cell>
          <cell r="CW129">
            <v>25000</v>
          </cell>
          <cell r="CX129">
            <v>0.18</v>
          </cell>
          <cell r="CY129">
            <v>1</v>
          </cell>
          <cell r="CZ129">
            <v>1</v>
          </cell>
          <cell r="DA129">
            <v>0</v>
          </cell>
          <cell r="DB129">
            <v>1</v>
          </cell>
          <cell r="DC129">
            <v>1</v>
          </cell>
          <cell r="DE129">
            <v>1</v>
          </cell>
        </row>
        <row r="130">
          <cell r="A130">
            <v>127</v>
          </cell>
          <cell r="B130">
            <v>138</v>
          </cell>
          <cell r="AY130" t="str">
            <v>42-67 Ihyon-Dong Seo-Gu Taegu City</v>
          </cell>
          <cell r="AZ130" t="str">
            <v>12.15.1999</v>
          </cell>
          <cell r="BA130" t="str">
            <v>Auction</v>
          </cell>
          <cell r="BB130">
            <v>1063015920</v>
          </cell>
          <cell r="BC130">
            <v>748048240</v>
          </cell>
          <cell r="BD130">
            <v>2133</v>
          </cell>
          <cell r="BE130">
            <v>3029.39</v>
          </cell>
          <cell r="BF130" t="str">
            <v>Industrial Area</v>
          </cell>
          <cell r="BG130">
            <v>1</v>
          </cell>
          <cell r="BH130">
            <v>0.9</v>
          </cell>
          <cell r="BI130">
            <v>0.7</v>
          </cell>
          <cell r="BJ130">
            <v>0.1</v>
          </cell>
          <cell r="BK130">
            <v>1</v>
          </cell>
          <cell r="BL130">
            <v>1</v>
          </cell>
          <cell r="BM130" t="str">
            <v>본건은 사례에 비해 획지조건, 입지조건, 접근조건 등 개별요인에서 다소 열세이며 건물의 상태, 유지관리에서 다소 열세임. 사례의 경락가액이 시세에 비해 높아 10% 보정함.</v>
          </cell>
          <cell r="BN130" t="str">
            <v>2041-23, 24, 132 Bisan-Dong Seo-Gu Taegu City</v>
          </cell>
          <cell r="BO130" t="str">
            <v>11.17.1999</v>
          </cell>
          <cell r="BP130" t="str">
            <v>Auction</v>
          </cell>
          <cell r="BQ130">
            <v>2140000000</v>
          </cell>
          <cell r="BR130">
            <v>1564982000</v>
          </cell>
          <cell r="BS130">
            <v>3192</v>
          </cell>
          <cell r="BT130">
            <v>3611.4</v>
          </cell>
          <cell r="BU130" t="str">
            <v>Industrial Area</v>
          </cell>
          <cell r="BV130">
            <v>1</v>
          </cell>
          <cell r="BW130">
            <v>0.85</v>
          </cell>
          <cell r="BX130">
            <v>0.8</v>
          </cell>
          <cell r="BY130">
            <v>0.3</v>
          </cell>
          <cell r="BZ130">
            <v>1</v>
          </cell>
          <cell r="CA130">
            <v>1</v>
          </cell>
          <cell r="CB130" t="str">
            <v>본건은 사례에 비해 획지조건, 입지조건, 접근조건 등 개별요인에서 다소 열세이며 건물의 상태, 유지관리에서 다소 열세임. 사례의 경락가액이 시세에 비해 높아 30% 보정함.</v>
          </cell>
        </row>
        <row r="131">
          <cell r="A131">
            <v>128</v>
          </cell>
          <cell r="B131">
            <v>140</v>
          </cell>
        </row>
        <row r="132">
          <cell r="A132">
            <v>129</v>
          </cell>
          <cell r="B132" t="str">
            <v>142-1</v>
          </cell>
          <cell r="C132" t="str">
            <v>금정구 구서동 177-25</v>
          </cell>
          <cell r="D132" t="str">
            <v>12. 99</v>
          </cell>
          <cell r="E132" t="str">
            <v>Auction Awarded</v>
          </cell>
          <cell r="F132">
            <v>234.9</v>
          </cell>
          <cell r="G132">
            <v>531000000</v>
          </cell>
          <cell r="H132" t="str">
            <v>general Commerical Aree</v>
          </cell>
          <cell r="J132" t="str">
            <v>Indeterminate</v>
          </cell>
          <cell r="K132">
            <v>1</v>
          </cell>
          <cell r="L132">
            <v>35</v>
          </cell>
          <cell r="M132">
            <v>1</v>
          </cell>
          <cell r="N132">
            <v>1.1000000000000001</v>
          </cell>
          <cell r="O132">
            <v>0.2</v>
          </cell>
          <cell r="P132">
            <v>1</v>
          </cell>
          <cell r="Q132">
            <v>1</v>
          </cell>
          <cell r="R132" t="str">
            <v>본건이 접근성, 용이성 등에서 우세함. The subject is superior in accessibility, convenience, etc.</v>
          </cell>
          <cell r="S132" t="str">
            <v>구서동 162-4</v>
          </cell>
          <cell r="T132" t="str">
            <v>7. 99</v>
          </cell>
          <cell r="U132" t="str">
            <v>Auction Awarded</v>
          </cell>
          <cell r="V132">
            <v>1697.8</v>
          </cell>
          <cell r="W132">
            <v>2177000000</v>
          </cell>
          <cell r="X132" t="str">
            <v>general Commerical Aree</v>
          </cell>
          <cell r="Z132" t="str">
            <v>Indeterminate</v>
          </cell>
          <cell r="AA132">
            <v>1</v>
          </cell>
          <cell r="AB132">
            <v>35</v>
          </cell>
          <cell r="AC132">
            <v>2</v>
          </cell>
          <cell r="AD132">
            <v>1.25</v>
          </cell>
          <cell r="AE132">
            <v>0</v>
          </cell>
          <cell r="AF132">
            <v>1</v>
          </cell>
          <cell r="AG132">
            <v>1</v>
          </cell>
          <cell r="AH132" t="str">
            <v>위치, 두실역과의 거리, 유동인구, 형상 등에서 사례보다 본건이 우세함. The subject is superior to the comparable in location, distance to station Dusil, flowing population, shape, etc.</v>
          </cell>
          <cell r="AY132" t="str">
            <v>금정구 구서동 177-25</v>
          </cell>
          <cell r="AZ132" t="str">
            <v>99. 12</v>
          </cell>
          <cell r="BA132" t="str">
            <v>Auction Award</v>
          </cell>
          <cell r="BB132">
            <v>837000000</v>
          </cell>
          <cell r="BC132">
            <v>531000000</v>
          </cell>
          <cell r="BD132">
            <v>234.9</v>
          </cell>
          <cell r="BE132">
            <v>1291.3399999999999</v>
          </cell>
          <cell r="BF132" t="str">
            <v>general Commerical Area</v>
          </cell>
          <cell r="BG132">
            <v>1</v>
          </cell>
          <cell r="BH132">
            <v>1.05</v>
          </cell>
          <cell r="BI132">
            <v>1</v>
          </cell>
          <cell r="BJ132">
            <v>0</v>
          </cell>
          <cell r="BK132">
            <v>1</v>
          </cell>
          <cell r="BL132">
            <v>1</v>
          </cell>
          <cell r="BM132" t="str">
            <v>위치 및 접근성 등에서 본건이 우세하고 건물의 설비 및 시공상태 본건이 우세함.The subject is superior in location, accessibility, facilities and construction state, etc.</v>
          </cell>
          <cell r="BN132" t="str">
            <v>금정구 구서동 162-4</v>
          </cell>
          <cell r="BO132" t="str">
            <v>99. 7</v>
          </cell>
          <cell r="BP132" t="str">
            <v>Auction Awarded</v>
          </cell>
          <cell r="BQ132">
            <v>2177000000</v>
          </cell>
          <cell r="BR132">
            <v>1741600000</v>
          </cell>
          <cell r="BS132">
            <v>1697.8</v>
          </cell>
          <cell r="BT132">
            <v>873.47</v>
          </cell>
          <cell r="BU132" t="str">
            <v>general Commerical Aree</v>
          </cell>
          <cell r="BV132">
            <v>1</v>
          </cell>
          <cell r="BW132">
            <v>1.1499999999999999</v>
          </cell>
          <cell r="BX132">
            <v>0.8</v>
          </cell>
          <cell r="BY132">
            <v>0</v>
          </cell>
          <cell r="BZ132">
            <v>1</v>
          </cell>
          <cell r="CA132">
            <v>1</v>
          </cell>
          <cell r="CB132" t="str">
            <v>본건이 위치에서 약간 우세함. The subject is a little superior in location.</v>
          </cell>
          <cell r="CR132" t="str">
            <v>본건빌딩</v>
          </cell>
          <cell r="CS132">
            <v>36617</v>
          </cell>
          <cell r="CT132">
            <v>3.3058000000000001</v>
          </cell>
          <cell r="CU132" t="str">
            <v>office</v>
          </cell>
          <cell r="CV132">
            <v>1500000</v>
          </cell>
          <cell r="CW132">
            <v>0</v>
          </cell>
          <cell r="CX132">
            <v>0.15</v>
          </cell>
          <cell r="CY132">
            <v>1</v>
          </cell>
          <cell r="CZ132">
            <v>1</v>
          </cell>
          <cell r="DA132">
            <v>0</v>
          </cell>
          <cell r="DB132">
            <v>1</v>
          </cell>
          <cell r="DC132">
            <v>1</v>
          </cell>
          <cell r="DD132">
            <v>1</v>
          </cell>
        </row>
        <row r="133">
          <cell r="A133">
            <v>130</v>
          </cell>
          <cell r="B133" t="str">
            <v>142-2</v>
          </cell>
        </row>
        <row r="134">
          <cell r="A134">
            <v>131</v>
          </cell>
          <cell r="B134" t="str">
            <v>142-3</v>
          </cell>
        </row>
        <row r="135">
          <cell r="A135">
            <v>132</v>
          </cell>
          <cell r="B135" t="str">
            <v>A-1</v>
          </cell>
          <cell r="AY135" t="str">
            <v>성동구 성수동 2가 231-32, 231-33</v>
          </cell>
          <cell r="AZ135">
            <v>36456</v>
          </cell>
          <cell r="BA135" t="str">
            <v>auction</v>
          </cell>
          <cell r="BB135">
            <v>910000000</v>
          </cell>
          <cell r="BC135">
            <v>910000000</v>
          </cell>
          <cell r="BD135">
            <v>902</v>
          </cell>
          <cell r="BF135" t="str">
            <v>Quasi Inderstrial</v>
          </cell>
          <cell r="BG135">
            <v>1</v>
          </cell>
          <cell r="BH135">
            <v>1.1000000000000001</v>
          </cell>
          <cell r="BJ135">
            <v>0.2</v>
          </cell>
          <cell r="BK135">
            <v>1</v>
          </cell>
          <cell r="BL135">
            <v>1</v>
          </cell>
          <cell r="BM135" t="str">
            <v>Com1은 본건과 일련으로 농수산직판장 건물 부지로 건설중이었으며, 사례는 현재 임시가건물로서 분양조합사무실 및 컨테이너박스가 소재함.</v>
          </cell>
          <cell r="BN135" t="str">
            <v>성동구 성수동 2가 277-37, 277-97</v>
          </cell>
          <cell r="BO135">
            <v>36486</v>
          </cell>
          <cell r="BP135" t="str">
            <v>auction</v>
          </cell>
          <cell r="BQ135">
            <v>2100100000</v>
          </cell>
          <cell r="BR135">
            <v>2100100000</v>
          </cell>
          <cell r="BS135">
            <v>3065.5</v>
          </cell>
          <cell r="BU135" t="str">
            <v>Quasi Inderstrial</v>
          </cell>
          <cell r="BV135">
            <v>1</v>
          </cell>
          <cell r="BW135">
            <v>1.3</v>
          </cell>
          <cell r="BY135">
            <v>0</v>
          </cell>
          <cell r="BZ135">
            <v>1</v>
          </cell>
          <cell r="CA135">
            <v>1</v>
          </cell>
          <cell r="CB135" t="str">
            <v>Com2는 B3/8F 아파트형 공장건설중단된 상태의 대지 경낙사례로 본건에 비해 접근성 및 위치적 요인에서 열세함.</v>
          </cell>
          <cell r="CC135" t="str">
            <v>성동구 성수동 2가 236-137, 236-162, 243-1</v>
          </cell>
          <cell r="CD135">
            <v>36134</v>
          </cell>
          <cell r="CE135" t="str">
            <v>auction</v>
          </cell>
          <cell r="CF135">
            <v>2447000000</v>
          </cell>
          <cell r="CG135">
            <v>2447000000</v>
          </cell>
          <cell r="CH135">
            <v>2565</v>
          </cell>
          <cell r="CI135">
            <v>3966.18</v>
          </cell>
          <cell r="CJ135" t="str">
            <v>Quasi Inderstrial</v>
          </cell>
          <cell r="CK135">
            <v>1</v>
          </cell>
          <cell r="CL135">
            <v>1.1000000000000001</v>
          </cell>
          <cell r="CN135">
            <v>0.15</v>
          </cell>
          <cell r="CO135">
            <v>1</v>
          </cell>
          <cell r="CP135">
            <v>1</v>
          </cell>
          <cell r="CQ135" t="str">
            <v xml:space="preserve">본건 북동측 인접 공장의 경낙사례로 건물은 25년 경과되어 토지와 일체로 산정하였으며, 본건에 비해 입지적 여건이 다소 열세함. </v>
          </cell>
        </row>
        <row r="136">
          <cell r="A136">
            <v>133</v>
          </cell>
          <cell r="B136">
            <v>148</v>
          </cell>
        </row>
        <row r="137">
          <cell r="A137">
            <v>134</v>
          </cell>
          <cell r="B137">
            <v>150</v>
          </cell>
          <cell r="AY137" t="str">
            <v xml:space="preserve">837-26 suite 102, Yoksam-dong, Kangnam-gu  </v>
          </cell>
          <cell r="AZ137">
            <v>36614</v>
          </cell>
          <cell r="BA137" t="str">
            <v>Auction</v>
          </cell>
          <cell r="BB137">
            <v>150121000</v>
          </cell>
          <cell r="BD137">
            <v>5.86</v>
          </cell>
          <cell r="BE137">
            <v>20.54</v>
          </cell>
          <cell r="BF137" t="str">
            <v>General Commercial Area</v>
          </cell>
          <cell r="BG137">
            <v>1</v>
          </cell>
          <cell r="BH137">
            <v>1</v>
          </cell>
          <cell r="BI137">
            <v>0.5</v>
          </cell>
          <cell r="BJ137">
            <v>-0.1</v>
          </cell>
          <cell r="BK137">
            <v>1</v>
          </cell>
          <cell r="BL137">
            <v>1</v>
          </cell>
          <cell r="BM137" t="str">
            <v>837-26 suite 103, Yoksam-dong, Kangnam-gu</v>
          </cell>
          <cell r="BN137" t="str">
            <v xml:space="preserve">1310-5 suite 101, Seocho-dong, Seocho-gu  </v>
          </cell>
          <cell r="BO137">
            <v>36516</v>
          </cell>
          <cell r="BP137" t="str">
            <v>Aution</v>
          </cell>
          <cell r="BQ137">
            <v>372000000</v>
          </cell>
          <cell r="BS137">
            <v>96.17</v>
          </cell>
          <cell r="BT137">
            <v>181.46</v>
          </cell>
          <cell r="BU137" t="str">
            <v>General Residential Area</v>
          </cell>
          <cell r="BV137">
            <v>1.2</v>
          </cell>
          <cell r="BW137">
            <v>1</v>
          </cell>
          <cell r="BX137">
            <v>1.2</v>
          </cell>
          <cell r="BY137">
            <v>-0.4</v>
          </cell>
          <cell r="BZ137">
            <v>1</v>
          </cell>
          <cell r="CA137">
            <v>1.2</v>
          </cell>
          <cell r="CB137" t="str">
            <v>본건이 일반 상업 지역에 위치하고 있는 데 반하여 Com2는 일반 주거 지역에 위치하고 대로변에서 더 멀리 떨어진 후면의 아파트 단지에 근접하여 본건보다 열세하여 건물상태는 본건이 우세함. The subject is placed on general commercial area. But, comparable 2 is located on general residential area and adjacent to the apartment complex furt</v>
          </cell>
          <cell r="CR137" t="str">
            <v>본 건</v>
          </cell>
          <cell r="CS137" t="str">
            <v>현재</v>
          </cell>
          <cell r="CT137">
            <v>268.33</v>
          </cell>
          <cell r="CU137" t="str">
            <v>Retail shop</v>
          </cell>
          <cell r="CV137">
            <v>277000000</v>
          </cell>
          <cell r="CW137">
            <v>1500000</v>
          </cell>
          <cell r="CX137">
            <v>0.2</v>
          </cell>
          <cell r="CY137">
            <v>1</v>
          </cell>
          <cell r="CZ137">
            <v>1</v>
          </cell>
          <cell r="DA137">
            <v>0</v>
          </cell>
          <cell r="DB137">
            <v>1</v>
          </cell>
          <cell r="DC137">
            <v>1</v>
          </cell>
        </row>
        <row r="138">
          <cell r="A138">
            <v>135</v>
          </cell>
          <cell r="B138">
            <v>152</v>
          </cell>
        </row>
        <row r="139">
          <cell r="A139">
            <v>136</v>
          </cell>
          <cell r="B139">
            <v>153</v>
          </cell>
        </row>
        <row r="140">
          <cell r="A140">
            <v>137</v>
          </cell>
          <cell r="B140">
            <v>158</v>
          </cell>
          <cell r="AY140" t="str">
            <v>대구시 달서구 갈산동 100-1</v>
          </cell>
          <cell r="AZ140" t="str">
            <v>1999.9.30</v>
          </cell>
          <cell r="BA140" t="str">
            <v>Auction</v>
          </cell>
          <cell r="BB140">
            <v>1280260000</v>
          </cell>
          <cell r="BC140">
            <v>956247911</v>
          </cell>
          <cell r="BD140">
            <v>3719</v>
          </cell>
          <cell r="BE140">
            <v>2562.25</v>
          </cell>
          <cell r="BF140" t="str">
            <v>General Industrial</v>
          </cell>
          <cell r="BG140">
            <v>1</v>
          </cell>
          <cell r="BH140">
            <v>1</v>
          </cell>
          <cell r="BI140">
            <v>0</v>
          </cell>
          <cell r="BJ140">
            <v>-0.1</v>
          </cell>
          <cell r="BK140">
            <v>1</v>
          </cell>
          <cell r="BL140">
            <v>1</v>
          </cell>
          <cell r="BM140" t="str">
            <v>본 사레는 본건과 인접한 공장으로 제반여건 비슷하며, 건물상태 양호함</v>
          </cell>
          <cell r="BN140" t="str">
            <v>대구시 달서구 갈산동 100-65</v>
          </cell>
          <cell r="BO140" t="str">
            <v>2000.3.14</v>
          </cell>
          <cell r="BP140" t="str">
            <v>Auction</v>
          </cell>
          <cell r="BQ140">
            <v>293962370</v>
          </cell>
          <cell r="BR140">
            <v>159659506</v>
          </cell>
          <cell r="BS140">
            <v>754</v>
          </cell>
          <cell r="BT140">
            <v>1076.5</v>
          </cell>
          <cell r="BU140" t="str">
            <v>General Industrial</v>
          </cell>
          <cell r="BV140">
            <v>1</v>
          </cell>
          <cell r="BW140">
            <v>1.1499999999999999</v>
          </cell>
          <cell r="BX140">
            <v>0</v>
          </cell>
          <cell r="BY140">
            <v>-0.1</v>
          </cell>
          <cell r="BZ140">
            <v>1</v>
          </cell>
          <cell r="CA140">
            <v>1</v>
          </cell>
          <cell r="CB140" t="str">
            <v>본사례는 본건 남측에 위치한 공장으로 본건보다 건물상태 양호하지만 입지여건 열세임</v>
          </cell>
        </row>
        <row r="141">
          <cell r="A141">
            <v>138</v>
          </cell>
          <cell r="B141">
            <v>161</v>
          </cell>
          <cell r="AY141" t="str">
            <v>전라남도 순천시 중앙동 61-11, 54, 60</v>
          </cell>
          <cell r="AZ141">
            <v>36430</v>
          </cell>
          <cell r="BA141" t="str">
            <v>auction</v>
          </cell>
          <cell r="BB141">
            <v>1297000000</v>
          </cell>
          <cell r="BC141">
            <v>0</v>
          </cell>
          <cell r="BD141">
            <v>470</v>
          </cell>
          <cell r="BE141">
            <v>2433.6</v>
          </cell>
          <cell r="BF141" t="str">
            <v>general commercial</v>
          </cell>
          <cell r="BG141">
            <v>1</v>
          </cell>
          <cell r="BH141">
            <v>1</v>
          </cell>
          <cell r="BI141">
            <v>0.85</v>
          </cell>
          <cell r="BJ141">
            <v>0</v>
          </cell>
          <cell r="BK141">
            <v>1</v>
          </cell>
          <cell r="BL141">
            <v>1</v>
          </cell>
          <cell r="BM141" t="str">
            <v>은행, 극장, 사무실로 이용중인 6F 건물의 경낙사례로 본건 북동측 인근에 위치하며,  제반요인 유사하나, 건물관리상태에 있어 본건이 열세함.</v>
          </cell>
          <cell r="BN141" t="str">
            <v>전라남도 순천시 남내동 65, 85-1 삼풍월드마트 3층 2호</v>
          </cell>
          <cell r="BO141">
            <v>36500</v>
          </cell>
          <cell r="BP141" t="str">
            <v>auction</v>
          </cell>
          <cell r="BQ141">
            <v>4220000</v>
          </cell>
          <cell r="BR141">
            <v>0</v>
          </cell>
          <cell r="BS141">
            <v>671</v>
          </cell>
          <cell r="BT141">
            <v>9.3000000000000007</v>
          </cell>
          <cell r="BU141" t="str">
            <v>general commercial</v>
          </cell>
          <cell r="BV141">
            <v>1</v>
          </cell>
          <cell r="BW141">
            <v>1</v>
          </cell>
          <cell r="BX141">
            <v>1</v>
          </cell>
          <cell r="BY141">
            <v>0</v>
          </cell>
          <cell r="BZ141">
            <v>1</v>
          </cell>
          <cell r="CA141">
            <v>1</v>
          </cell>
          <cell r="CB141" t="str">
            <v>본건 남동측 구분상가 삼풍월드 3층 2호의 경낙사례로서 제반요인 유사함.</v>
          </cell>
          <cell r="CC141" t="str">
            <v>전라남도 순천시 중앙동 78</v>
          </cell>
          <cell r="CD141">
            <v>36318</v>
          </cell>
          <cell r="CE141" t="str">
            <v>auction</v>
          </cell>
          <cell r="CF141">
            <v>315000000</v>
          </cell>
          <cell r="CG141">
            <v>0</v>
          </cell>
          <cell r="CH141">
            <v>407</v>
          </cell>
          <cell r="CI141">
            <v>474.53999999999996</v>
          </cell>
          <cell r="CJ141" t="str">
            <v>general commercial</v>
          </cell>
          <cell r="CK141">
            <v>1</v>
          </cell>
          <cell r="CL141">
            <v>1</v>
          </cell>
          <cell r="CM141">
            <v>0.75</v>
          </cell>
          <cell r="CN141">
            <v>0.1</v>
          </cell>
          <cell r="CO141">
            <v>1</v>
          </cell>
          <cell r="CP141">
            <v>1</v>
          </cell>
          <cell r="CQ141" t="str">
            <v>본건 북동측 인근 4층 근린상가건물의 경낙사례로서 주변상권성숙도, 위치등에 있어서는 유사하나, 건물상태에 있어 사례가 우세함.</v>
          </cell>
          <cell r="CR141" t="str">
            <v>전라남도 순천시 저전동 190-1</v>
          </cell>
          <cell r="CS141">
            <v>36617</v>
          </cell>
          <cell r="CT141">
            <v>24.2</v>
          </cell>
          <cell r="CU141" t="str">
            <v>commercial</v>
          </cell>
          <cell r="CV141">
            <v>5000000</v>
          </cell>
          <cell r="CW141">
            <v>600000</v>
          </cell>
          <cell r="CX141">
            <v>0.15</v>
          </cell>
          <cell r="CY141">
            <v>1.1000000000000001</v>
          </cell>
          <cell r="CZ141">
            <v>1</v>
          </cell>
          <cell r="DA141">
            <v>0.2</v>
          </cell>
          <cell r="DE141">
            <v>0.9</v>
          </cell>
          <cell r="DG141" t="str">
            <v>전남 순천시 중앙동 61-50</v>
          </cell>
          <cell r="DH141" t="str">
            <v>현재임료</v>
          </cell>
          <cell r="DI141">
            <v>81.98</v>
          </cell>
          <cell r="DJ141" t="str">
            <v>commercial</v>
          </cell>
          <cell r="DK141">
            <v>50000000</v>
          </cell>
          <cell r="DL141">
            <v>1700000</v>
          </cell>
          <cell r="DM141">
            <v>0.15</v>
          </cell>
          <cell r="DN141">
            <v>1.1000000000000001</v>
          </cell>
          <cell r="DO141">
            <v>1</v>
          </cell>
          <cell r="DP141">
            <v>0.2</v>
          </cell>
          <cell r="DT141">
            <v>0.9</v>
          </cell>
        </row>
        <row r="142">
          <cell r="A142">
            <v>139</v>
          </cell>
          <cell r="B142">
            <v>163</v>
          </cell>
          <cell r="AY142" t="str">
            <v>29-46 Bonri-Ri Nongong-Up Talsung-Kun Taegu City</v>
          </cell>
          <cell r="AZ142" t="str">
            <v>12.7.1999</v>
          </cell>
          <cell r="BA142" t="str">
            <v>Auction</v>
          </cell>
          <cell r="BB142">
            <v>951370000</v>
          </cell>
          <cell r="BC142">
            <v>649600000</v>
          </cell>
          <cell r="BD142">
            <v>6496</v>
          </cell>
          <cell r="BE142">
            <v>4311</v>
          </cell>
          <cell r="BF142" t="str">
            <v>General Industrial Area</v>
          </cell>
          <cell r="BG142">
            <v>1</v>
          </cell>
          <cell r="BH142">
            <v>0.97</v>
          </cell>
          <cell r="BI142">
            <v>0.8</v>
          </cell>
          <cell r="BJ142">
            <v>0</v>
          </cell>
          <cell r="BK142">
            <v>1</v>
          </cell>
          <cell r="BL142">
            <v>1</v>
          </cell>
          <cell r="BM142" t="str">
            <v xml:space="preserve">사례는 건물상태가 본건보다 우세하며, 시세대비 전체적으로 약 20% 저가 낙찰되었음. Comp1 has advantage in building condition. It made bid successfully at a whole about -20% than market price level. </v>
          </cell>
          <cell r="BN142" t="str">
            <v>29-123 Bonri-Ri Nongong-Up Talsung-Kun Taegu City</v>
          </cell>
          <cell r="BO142" t="str">
            <v>12.29.1999</v>
          </cell>
          <cell r="BP142" t="str">
            <v>Auction</v>
          </cell>
          <cell r="BQ142">
            <v>342050000</v>
          </cell>
          <cell r="BR142">
            <v>165500000</v>
          </cell>
          <cell r="BS142">
            <v>1324</v>
          </cell>
          <cell r="BT142">
            <v>1605</v>
          </cell>
          <cell r="BU142" t="str">
            <v>General Industrial Area</v>
          </cell>
          <cell r="BV142">
            <v>1</v>
          </cell>
          <cell r="BW142">
            <v>0.95</v>
          </cell>
          <cell r="BX142">
            <v>0.6</v>
          </cell>
          <cell r="BY142">
            <v>0</v>
          </cell>
          <cell r="BZ142">
            <v>1</v>
          </cell>
          <cell r="CA142">
            <v>1</v>
          </cell>
          <cell r="CB142" t="str">
            <v>본건은 사례대비 면적등 획지조건에서 20% 열세이고, 건물의 구조,관리상태등에서 40%열세이며, 사례는 시세대비 약20% 저가로 낙찰되었음. The subject has disadvantage 20% in lot condition like area, disadvantage 40% in structure &amp; management condition of building. Comp 2 bad successfully about -20% than market pr</v>
          </cell>
        </row>
        <row r="143">
          <cell r="A143">
            <v>140</v>
          </cell>
          <cell r="B143">
            <v>164</v>
          </cell>
          <cell r="AY143" t="str">
            <v xml:space="preserve">630-6 Jinjong-Ri Sanyang-Myun Kyongbuk </v>
          </cell>
          <cell r="AZ143" t="str">
            <v>8.24.1999</v>
          </cell>
          <cell r="BA143" t="str">
            <v>Auction</v>
          </cell>
          <cell r="BB143">
            <v>297714000</v>
          </cell>
          <cell r="BC143">
            <v>149388000</v>
          </cell>
          <cell r="BD143">
            <v>6705</v>
          </cell>
          <cell r="BE143">
            <v>1523</v>
          </cell>
          <cell r="BF143" t="str">
            <v>Quasi-Urban Area</v>
          </cell>
          <cell r="BG143">
            <v>1.1000000000000001</v>
          </cell>
          <cell r="BH143">
            <v>0.9</v>
          </cell>
          <cell r="BI143">
            <v>0.9</v>
          </cell>
          <cell r="BJ143">
            <v>-0.3</v>
          </cell>
          <cell r="BK143">
            <v>1</v>
          </cell>
          <cell r="BL143">
            <v>1</v>
          </cell>
          <cell r="BM143" t="str">
            <v>본건은 사례에 비해 이용상황에 비추어 용도지역에서 다소 우세하며 공장으로서의 입지조건, 접면도로 넓이의 가로조건 및 건물의 외관상태 등에서 다소 열세임. The subject is somewhat superior to comparable in zoning and inferior in the location as factory, width of access road and the exterior state of building.</v>
          </cell>
          <cell r="BN143" t="str">
            <v>630-9 Jinjong-Ri Sanyang-Myun Kyongbuk</v>
          </cell>
          <cell r="BO143" t="str">
            <v>9.14.1999</v>
          </cell>
          <cell r="BP143" t="str">
            <v>Auction</v>
          </cell>
          <cell r="BQ143">
            <v>263633540</v>
          </cell>
          <cell r="BR143">
            <v>107685550</v>
          </cell>
          <cell r="BS143">
            <v>6341</v>
          </cell>
          <cell r="BT143">
            <v>1254.3</v>
          </cell>
          <cell r="BU143" t="str">
            <v>Quasi-Urban Area</v>
          </cell>
          <cell r="BV143">
            <v>1.1000000000000001</v>
          </cell>
          <cell r="BW143">
            <v>0.9</v>
          </cell>
          <cell r="BX143">
            <v>0.7</v>
          </cell>
          <cell r="BY143">
            <v>-0.5</v>
          </cell>
          <cell r="BZ143">
            <v>1</v>
          </cell>
          <cell r="CA143">
            <v>1</v>
          </cell>
          <cell r="CB143" t="str">
            <v>same  to the above.</v>
          </cell>
        </row>
        <row r="144">
          <cell r="A144">
            <v>141</v>
          </cell>
          <cell r="B144">
            <v>166</v>
          </cell>
        </row>
        <row r="145">
          <cell r="A145">
            <v>142</v>
          </cell>
          <cell r="B145">
            <v>167</v>
          </cell>
          <cell r="AY145" t="str">
            <v>181-3  hak-dong yosu-city chunnam</v>
          </cell>
          <cell r="AZ145" t="str">
            <v>2000.01.07</v>
          </cell>
          <cell r="BA145" t="str">
            <v>auction</v>
          </cell>
          <cell r="BB145">
            <v>448885760</v>
          </cell>
          <cell r="BC145">
            <v>104400000</v>
          </cell>
          <cell r="BD145">
            <v>445.9</v>
          </cell>
          <cell r="BE145">
            <v>1136.06</v>
          </cell>
          <cell r="BF145" t="str">
            <v>commercial area</v>
          </cell>
          <cell r="BH145">
            <v>0.98</v>
          </cell>
          <cell r="BI145">
            <v>0.55000000000000004</v>
          </cell>
          <cell r="BJ145">
            <v>-0.2</v>
          </cell>
          <cell r="BK145">
            <v>1</v>
          </cell>
          <cell r="BL145">
            <v>1.1000000000000001</v>
          </cell>
          <cell r="BM145" t="str">
            <v>상업지역내 경락사례지로 사례지의 수익성은 매우 낮아 본건과 환가성에서 유사할 것으로 사료됨.</v>
          </cell>
          <cell r="BN145" t="str">
            <v>28-10 hak-dong yosu-city chunnam</v>
          </cell>
          <cell r="BO145">
            <v>36605</v>
          </cell>
          <cell r="BP145" t="str">
            <v>auction</v>
          </cell>
          <cell r="BQ145">
            <v>170100000</v>
          </cell>
          <cell r="BR145">
            <v>98600000</v>
          </cell>
          <cell r="BS145">
            <v>293.3</v>
          </cell>
          <cell r="BT145">
            <v>411.51</v>
          </cell>
          <cell r="BU145" t="str">
            <v>residential area</v>
          </cell>
          <cell r="BV145">
            <v>1.1000000000000001</v>
          </cell>
          <cell r="BW145">
            <v>0.9</v>
          </cell>
          <cell r="BX145">
            <v>1.2</v>
          </cell>
          <cell r="BY145">
            <v>0</v>
          </cell>
          <cell r="BZ145">
            <v>1</v>
          </cell>
          <cell r="CA145">
            <v>0.9</v>
          </cell>
          <cell r="CB145" t="str">
            <v>본건 남동측 인근 주거지역내 상가지역의 사례지로 사례지가 본건 보다 수익성에서 양호한것으로 사료됨.</v>
          </cell>
          <cell r="CR145" t="str">
            <v>51-5 hak-dong yosu-city chunnam</v>
          </cell>
          <cell r="CS145" t="str">
            <v>1999.07.19</v>
          </cell>
          <cell r="CT145">
            <v>48.8</v>
          </cell>
          <cell r="CU145" t="str">
            <v>residential/ commercial</v>
          </cell>
          <cell r="CV145">
            <v>19000000</v>
          </cell>
          <cell r="CW145">
            <v>40000</v>
          </cell>
          <cell r="CX145">
            <v>0.1</v>
          </cell>
          <cell r="CY145">
            <v>0.5</v>
          </cell>
          <cell r="CZ145">
            <v>1</v>
          </cell>
          <cell r="DA145">
            <v>0.5</v>
          </cell>
          <cell r="DE145">
            <v>0</v>
          </cell>
        </row>
        <row r="146">
          <cell r="A146">
            <v>143</v>
          </cell>
          <cell r="B146">
            <v>2</v>
          </cell>
          <cell r="AY146" t="str">
            <v>창리 117 금정2차803호</v>
          </cell>
          <cell r="AZ146" t="str">
            <v>1999.5.26</v>
          </cell>
          <cell r="BA146" t="str">
            <v>auction</v>
          </cell>
          <cell r="BB146">
            <v>44110000</v>
          </cell>
          <cell r="BC146">
            <v>0</v>
          </cell>
          <cell r="BD146">
            <v>59.429099999999998</v>
          </cell>
          <cell r="BE146">
            <v>82.8</v>
          </cell>
          <cell r="BF146" t="str">
            <v>general residential</v>
          </cell>
          <cell r="BG146">
            <v>1</v>
          </cell>
          <cell r="BH146">
            <v>1</v>
          </cell>
          <cell r="BI146">
            <v>1</v>
          </cell>
          <cell r="BJ146">
            <v>-0.2</v>
          </cell>
          <cell r="BK146">
            <v>1</v>
          </cell>
          <cell r="BL146">
            <v>1</v>
          </cell>
          <cell r="BM146" t="str">
            <v>경매 사례임. 낙찰자 세입자로 전세금 2000만원이 있음</v>
          </cell>
          <cell r="BN146" t="str">
            <v>창리 117 금정2차 103호</v>
          </cell>
          <cell r="BO146" t="str">
            <v>1999.5.27</v>
          </cell>
          <cell r="BP146" t="str">
            <v>auction</v>
          </cell>
          <cell r="BQ146">
            <v>35900000</v>
          </cell>
          <cell r="BR146">
            <v>0</v>
          </cell>
          <cell r="BS146">
            <v>59.429099999999998</v>
          </cell>
          <cell r="BT146">
            <v>82.8</v>
          </cell>
          <cell r="BU146" t="str">
            <v xml:space="preserve">general residential </v>
          </cell>
          <cell r="BV146">
            <v>1</v>
          </cell>
          <cell r="BW146">
            <v>1</v>
          </cell>
          <cell r="BX146">
            <v>1.1000000000000001</v>
          </cell>
          <cell r="BY146">
            <v>-0.3</v>
          </cell>
          <cell r="BZ146">
            <v>1</v>
          </cell>
          <cell r="CA146">
            <v>1</v>
          </cell>
          <cell r="CB146" t="str">
            <v>경매 사례임.  낙찰자 세입자로 전세금 2000만원이 있음</v>
          </cell>
          <cell r="CR146" t="str">
            <v>Chongwon-gun Ochang-myun Chang-ri 117 Kumjong2cha apt 5F, No.503</v>
          </cell>
          <cell r="CS146" t="str">
            <v>1999. 9</v>
          </cell>
          <cell r="CT146">
            <v>98.616</v>
          </cell>
          <cell r="CU146" t="str">
            <v>apt</v>
          </cell>
          <cell r="CV146">
            <v>20000000</v>
          </cell>
          <cell r="CX146">
            <v>0.18</v>
          </cell>
          <cell r="CY146">
            <v>1</v>
          </cell>
          <cell r="CZ146">
            <v>1</v>
          </cell>
          <cell r="DA146">
            <v>0.01</v>
          </cell>
          <cell r="DB146">
            <v>1</v>
          </cell>
          <cell r="DC146">
            <v>1</v>
          </cell>
          <cell r="DD146">
            <v>1</v>
          </cell>
          <cell r="DE146">
            <v>1</v>
          </cell>
          <cell r="DG146" t="str">
            <v>Chongwon-gun Ochang-myun Chang-ri 117 Kumjong2cha apt 1F, No.104</v>
          </cell>
          <cell r="DH146" t="str">
            <v>1998. 9</v>
          </cell>
          <cell r="DI146">
            <v>71.019000000000005</v>
          </cell>
          <cell r="DJ146" t="str">
            <v>apt</v>
          </cell>
          <cell r="DK146">
            <v>30000000</v>
          </cell>
          <cell r="DM146">
            <v>0.18</v>
          </cell>
          <cell r="DN146">
            <v>1</v>
          </cell>
          <cell r="DO146">
            <v>1</v>
          </cell>
          <cell r="DP146">
            <v>0.5</v>
          </cell>
          <cell r="DQ146">
            <v>0.9</v>
          </cell>
          <cell r="DR146">
            <v>1</v>
          </cell>
        </row>
        <row r="147">
          <cell r="A147">
            <v>144</v>
          </cell>
          <cell r="B147">
            <v>3</v>
          </cell>
        </row>
        <row r="148">
          <cell r="A148">
            <v>145</v>
          </cell>
          <cell r="B148">
            <v>4</v>
          </cell>
        </row>
        <row r="149">
          <cell r="A149">
            <v>146</v>
          </cell>
          <cell r="B149">
            <v>6</v>
          </cell>
        </row>
        <row r="150">
          <cell r="A150">
            <v>147</v>
          </cell>
          <cell r="B150">
            <v>8</v>
          </cell>
          <cell r="C150" t="str">
            <v>290, Hwajon-ri</v>
          </cell>
          <cell r="D150">
            <v>36465</v>
          </cell>
          <cell r="E150" t="str">
            <v>Auction</v>
          </cell>
          <cell r="F150">
            <v>3746</v>
          </cell>
          <cell r="G150">
            <v>68200000</v>
          </cell>
          <cell r="H150" t="str">
            <v>Quasi-Agricultural</v>
          </cell>
          <cell r="I150">
            <v>1</v>
          </cell>
          <cell r="J150" t="str">
            <v>Rectangle</v>
          </cell>
          <cell r="K150">
            <v>1</v>
          </cell>
          <cell r="L150">
            <v>1</v>
          </cell>
          <cell r="M150">
            <v>3</v>
          </cell>
          <cell r="N150">
            <v>1.25</v>
          </cell>
          <cell r="O150">
            <v>0</v>
          </cell>
          <cell r="P150">
            <v>1.02</v>
          </cell>
          <cell r="Q150">
            <v>1.1000000000000001</v>
          </cell>
          <cell r="R150" t="str">
            <v>The awarded comparable is about the land and building placed on the outside of village to the northeast of this project. It is judged that most of them are short of the most efficient use in structure, age, shape, etc. The subject has the inferiority in t</v>
          </cell>
          <cell r="AY150" t="str">
            <v>397, Sokcho-ri</v>
          </cell>
          <cell r="AZ150" t="str">
            <v>00-02</v>
          </cell>
          <cell r="BA150" t="str">
            <v>Auction</v>
          </cell>
          <cell r="BB150">
            <v>226400000</v>
          </cell>
          <cell r="BC150">
            <v>86400000</v>
          </cell>
          <cell r="BD150">
            <v>4224</v>
          </cell>
          <cell r="BE150">
            <v>1381</v>
          </cell>
          <cell r="BF150" t="str">
            <v>Quasi-agricultural Area</v>
          </cell>
          <cell r="BG150">
            <v>1</v>
          </cell>
          <cell r="BH150">
            <v>1.1000000000000001</v>
          </cell>
          <cell r="BI150">
            <v>1.5</v>
          </cell>
          <cell r="BJ150">
            <v>0</v>
          </cell>
          <cell r="BK150">
            <v>1</v>
          </cell>
          <cell r="BL150">
            <v>1.1200000000000001</v>
          </cell>
          <cell r="BM150" t="str">
            <v>The comparable is located on neighboring agricultural area. As the state of use, surroundings, etc. are similar to each other, the size of lot, shape of building, etc. are similar. It has a little bit of inferiority in the road condition and building stru</v>
          </cell>
        </row>
        <row r="151">
          <cell r="A151">
            <v>148</v>
          </cell>
          <cell r="B151">
            <v>9</v>
          </cell>
        </row>
        <row r="152">
          <cell r="A152">
            <v>149</v>
          </cell>
          <cell r="B152">
            <v>12</v>
          </cell>
          <cell r="AY152" t="str">
            <v>1801-1, Gumho-dong 1ga</v>
          </cell>
          <cell r="AZ152">
            <v>36568</v>
          </cell>
          <cell r="BA152" t="str">
            <v>Court Auction</v>
          </cell>
          <cell r="BB152">
            <v>451100000</v>
          </cell>
          <cell r="BC152">
            <v>366600000</v>
          </cell>
          <cell r="BD152">
            <v>253.2</v>
          </cell>
          <cell r="BE152">
            <v>315.06</v>
          </cell>
          <cell r="BF152" t="str">
            <v>General Residential Area</v>
          </cell>
          <cell r="BG152">
            <v>1</v>
          </cell>
          <cell r="BH152">
            <v>0.9</v>
          </cell>
          <cell r="BI152">
            <v>0</v>
          </cell>
          <cell r="BJ152">
            <v>-0.3</v>
          </cell>
          <cell r="BK152">
            <v>1</v>
          </cell>
          <cell r="BL152">
            <v>1</v>
          </cell>
          <cell r="BM152" t="str">
            <v>사례1의 경우 밀집된 노선상가내에 위치하여 본건이 상권의 형성도 등에서 다소 열세인 점과 경매과정에서 성립여지로 인하여 낮은 가격수준으로 낙찰된 점을 고려하였음. The comparable 1 is located on the congested commercial strip. It is considered that the subject is somewhat inferior in the maturity of market and it is  awarded a</v>
          </cell>
          <cell r="BN152" t="str">
            <v>610외 Gumho-dong 4ga</v>
          </cell>
          <cell r="BO152">
            <v>36601</v>
          </cell>
          <cell r="BP152" t="str">
            <v>Actual</v>
          </cell>
          <cell r="BQ152">
            <v>470000000</v>
          </cell>
          <cell r="BR152">
            <v>470000000</v>
          </cell>
          <cell r="BS152">
            <v>156</v>
          </cell>
          <cell r="BU152" t="str">
            <v>General Residential Area</v>
          </cell>
          <cell r="BV152">
            <v>1</v>
          </cell>
          <cell r="BW152">
            <v>0.75</v>
          </cell>
          <cell r="BX152">
            <v>0</v>
          </cell>
          <cell r="BY152">
            <v>0</v>
          </cell>
          <cell r="BZ152">
            <v>1</v>
          </cell>
          <cell r="CA152">
            <v>0.8</v>
          </cell>
          <cell r="CB152" t="str">
            <v>사례2의 경우 번화한 노선상가(금호종합시장)에 인접하고 평지이므로 입지조건상 본건보다 상당히 우세함. 사례2는 지상에 건물이 소재하나 건물노후화 등으로 토지만의 가격으로 거래가 형성됨. The comparable 2 is adjacent to commercial strip (Keumho Jonghap Market) and stands on flatland. The comparable 2 is superior in location. The building</v>
          </cell>
        </row>
        <row r="153">
          <cell r="A153">
            <v>150</v>
          </cell>
          <cell r="B153">
            <v>14</v>
          </cell>
          <cell r="AY153" t="str">
            <v>충주시 상모면 온천리 241-1</v>
          </cell>
          <cell r="AZ153">
            <v>36495</v>
          </cell>
          <cell r="BA153" t="str">
            <v>Auction</v>
          </cell>
          <cell r="BB153">
            <v>257200000</v>
          </cell>
          <cell r="BC153">
            <v>257200000</v>
          </cell>
          <cell r="BD153">
            <v>760</v>
          </cell>
          <cell r="BE153">
            <v>0</v>
          </cell>
          <cell r="BF153" t="str">
            <v xml:space="preserve">General Commercial </v>
          </cell>
          <cell r="BG153">
            <v>1</v>
          </cell>
          <cell r="BH153">
            <v>0.8</v>
          </cell>
          <cell r="BI153">
            <v>1</v>
          </cell>
          <cell r="BJ153">
            <v>-0.2</v>
          </cell>
          <cell r="BK153">
            <v>1</v>
          </cell>
          <cell r="BL153">
            <v>1</v>
          </cell>
          <cell r="BM153" t="str">
            <v>본건 남동측 인근에 위치하며 지역요인 유사하고, 개별요인에서 사례가 다소 열세이며, 본 물건은 경매로 낙찰받은 물건인바 시세보다 다소 낮게 매입.</v>
          </cell>
          <cell r="BN153" t="str">
            <v>충주시 상모면 온천리 251-2</v>
          </cell>
          <cell r="BO153">
            <v>36434</v>
          </cell>
          <cell r="BP153" t="str">
            <v>Auction</v>
          </cell>
          <cell r="BQ153">
            <v>34500000</v>
          </cell>
          <cell r="BR153">
            <v>34500000</v>
          </cell>
          <cell r="BS153">
            <v>252</v>
          </cell>
          <cell r="BT153">
            <v>0</v>
          </cell>
          <cell r="BU153" t="str">
            <v>General Commercial</v>
          </cell>
          <cell r="BV153">
            <v>1</v>
          </cell>
          <cell r="BW153">
            <v>1.5</v>
          </cell>
          <cell r="BX153">
            <v>1</v>
          </cell>
          <cell r="BY153">
            <v>-0.2</v>
          </cell>
          <cell r="BZ153">
            <v>1</v>
          </cell>
          <cell r="CB153" t="str">
            <v>본건 북동측 인근에 위치하며 지역요인 유사하고, 개별요인 사례가 열세임.</v>
          </cell>
          <cell r="CR153" t="str">
            <v>온천리 231-1</v>
          </cell>
          <cell r="CS153">
            <v>1999</v>
          </cell>
          <cell r="CT153">
            <v>100</v>
          </cell>
          <cell r="CU153" t="str">
            <v>Other commercial</v>
          </cell>
          <cell r="CV153">
            <v>10000000</v>
          </cell>
          <cell r="CW153">
            <v>400000</v>
          </cell>
          <cell r="CX153">
            <v>0.2</v>
          </cell>
          <cell r="CY153">
            <v>1</v>
          </cell>
        </row>
        <row r="154">
          <cell r="A154">
            <v>151</v>
          </cell>
          <cell r="B154">
            <v>17</v>
          </cell>
          <cell r="AY154" t="str">
            <v>Chungbuk dongimyun donganri 163-10</v>
          </cell>
          <cell r="AZ154" t="str">
            <v>1997.07.07</v>
          </cell>
          <cell r="BA154" t="str">
            <v>acution</v>
          </cell>
          <cell r="BB154">
            <v>641805860</v>
          </cell>
          <cell r="BC154">
            <v>250000000</v>
          </cell>
          <cell r="BD154">
            <v>5539</v>
          </cell>
          <cell r="BE154">
            <v>2036.42</v>
          </cell>
          <cell r="BF154" t="str">
            <v>quasi-agricultural&amp;forest area</v>
          </cell>
          <cell r="BH154">
            <v>0.7</v>
          </cell>
          <cell r="BI154">
            <v>0.8</v>
          </cell>
          <cell r="BJ154">
            <v>-0.1</v>
          </cell>
          <cell r="BM154" t="str">
            <v>옥천특별농공단지내에 소재하며, 제반 개별적요인 에서 본건보다 우세함.</v>
          </cell>
          <cell r="BN154" t="str">
            <v>Chungbuk dongimyun donganri 163-14</v>
          </cell>
          <cell r="BO154" t="str">
            <v>1999.06.02</v>
          </cell>
          <cell r="BP154" t="str">
            <v>acution</v>
          </cell>
          <cell r="BQ154">
            <v>800000000</v>
          </cell>
          <cell r="BR154">
            <v>200000000</v>
          </cell>
          <cell r="BS154">
            <v>7331</v>
          </cell>
          <cell r="BT154">
            <v>4526.6000000000004</v>
          </cell>
          <cell r="BU154" t="str">
            <v>quasi-agricultural&amp;forest area</v>
          </cell>
          <cell r="BW154">
            <v>0.8</v>
          </cell>
          <cell r="BX154">
            <v>0.8</v>
          </cell>
          <cell r="BY154">
            <v>-0.1</v>
          </cell>
          <cell r="CB154" t="str">
            <v>옥천특별농공단지내에 소재하며, 제반 개별적요인 에서 본건보다 우세함.</v>
          </cell>
        </row>
        <row r="155">
          <cell r="A155">
            <v>152</v>
          </cell>
          <cell r="B155">
            <v>19</v>
          </cell>
          <cell r="C155" t="str">
            <v>석촌동 16-3</v>
          </cell>
          <cell r="D155">
            <v>36241</v>
          </cell>
          <cell r="E155" t="str">
            <v>Auction Awarded</v>
          </cell>
          <cell r="F155">
            <v>607</v>
          </cell>
          <cell r="G155">
            <v>670000000</v>
          </cell>
          <cell r="H155" t="str">
            <v>General residential area</v>
          </cell>
          <cell r="I155">
            <v>1</v>
          </cell>
          <cell r="J155" t="str">
            <v>Rectangle</v>
          </cell>
          <cell r="K155">
            <v>1</v>
          </cell>
          <cell r="L155">
            <v>6</v>
          </cell>
          <cell r="M155">
            <v>1</v>
          </cell>
          <cell r="N155">
            <v>2</v>
          </cell>
          <cell r="O155">
            <v>0</v>
          </cell>
          <cell r="P155">
            <v>1.1000000000000001</v>
          </cell>
          <cell r="Q155">
            <v>1</v>
          </cell>
          <cell r="R155" t="str">
            <v>상기 사례는 백제고분로 후면의 나지상태로 경매낙찰후 현재는 건물 신축중이며 위치 및 도로조건 등 제요건에서 본건 대비 열세함. The above comparable is a vacant lot on the rear side of the Paekje Tomb under construction after award. It is inferior to the subject in location, road condition, etc.</v>
          </cell>
          <cell r="AY155" t="str">
            <v>석촌동 14-13</v>
          </cell>
          <cell r="AZ155">
            <v>36586</v>
          </cell>
          <cell r="BA155" t="str">
            <v>General Transaction</v>
          </cell>
          <cell r="BB155">
            <v>1380000000</v>
          </cell>
          <cell r="BC155">
            <v>1300000000</v>
          </cell>
          <cell r="BD155">
            <v>429</v>
          </cell>
          <cell r="BE155">
            <v>839.2</v>
          </cell>
          <cell r="BF155" t="str">
            <v>General Residential Area</v>
          </cell>
          <cell r="BG155">
            <v>1</v>
          </cell>
          <cell r="BH155">
            <v>0.85</v>
          </cell>
          <cell r="BI155">
            <v>1</v>
          </cell>
          <cell r="BJ155">
            <v>0.2</v>
          </cell>
          <cell r="BK155">
            <v>1</v>
          </cell>
          <cell r="BL155">
            <v>1</v>
          </cell>
          <cell r="BM155" t="str">
            <v xml:space="preserve">사례는 본건에 비해 건물의 이용상태에서 우세하나 노후화 및 관리상태 부실로 실제 매매시 건물이 차지하는 비중이 미미하였음. The comparable is superior to the subject in the use state of building. Due to old age and poor maintenance, the weight of building in actual sales was low. </v>
          </cell>
          <cell r="CR155" t="str">
            <v>삼전동 132-2, 11</v>
          </cell>
          <cell r="CS155">
            <v>36586</v>
          </cell>
          <cell r="CT155">
            <v>33</v>
          </cell>
          <cell r="CU155" t="str">
            <v>Store</v>
          </cell>
          <cell r="CV155">
            <v>10000000</v>
          </cell>
          <cell r="CW155">
            <v>500000</v>
          </cell>
          <cell r="CX155">
            <v>0.18</v>
          </cell>
          <cell r="CY155">
            <v>1</v>
          </cell>
          <cell r="CZ155">
            <v>1</v>
          </cell>
          <cell r="DA155">
            <v>0</v>
          </cell>
          <cell r="DB155">
            <v>1</v>
          </cell>
          <cell r="DC155">
            <v>1.1000000000000001</v>
          </cell>
          <cell r="DD155" t="str">
            <v/>
          </cell>
          <cell r="DE155">
            <v>1</v>
          </cell>
          <cell r="DG155" t="str">
            <v>삼전동 132-3</v>
          </cell>
          <cell r="DH155">
            <v>36526</v>
          </cell>
          <cell r="DI155">
            <v>33</v>
          </cell>
          <cell r="DJ155" t="str">
            <v>Store</v>
          </cell>
          <cell r="DK155">
            <v>15000000</v>
          </cell>
          <cell r="DL155">
            <v>500000</v>
          </cell>
          <cell r="DM155">
            <v>0.18</v>
          </cell>
          <cell r="DN155">
            <v>1</v>
          </cell>
          <cell r="DO155">
            <v>1</v>
          </cell>
          <cell r="DP155">
            <v>0</v>
          </cell>
          <cell r="DQ155">
            <v>1</v>
          </cell>
          <cell r="DR155">
            <v>1</v>
          </cell>
          <cell r="DT155">
            <v>1</v>
          </cell>
        </row>
        <row r="156">
          <cell r="A156">
            <v>153</v>
          </cell>
          <cell r="B156">
            <v>20</v>
          </cell>
        </row>
        <row r="157">
          <cell r="A157">
            <v>154</v>
          </cell>
          <cell r="B157">
            <v>21</v>
          </cell>
          <cell r="AY157" t="str">
            <v>양주군 장흥면 일영리 44-1</v>
          </cell>
          <cell r="AZ157">
            <v>35796</v>
          </cell>
          <cell r="BA157" t="str">
            <v>Auction</v>
          </cell>
          <cell r="BB157">
            <v>5500000000</v>
          </cell>
          <cell r="BC157">
            <v>4500000000</v>
          </cell>
          <cell r="BD157">
            <v>13310</v>
          </cell>
          <cell r="BE157">
            <v>3829.28</v>
          </cell>
          <cell r="BF157" t="str">
            <v>Quasi-agricultural</v>
          </cell>
          <cell r="BI157">
            <v>1.1000000000000001</v>
          </cell>
          <cell r="BJ157">
            <v>0</v>
          </cell>
          <cell r="BK157">
            <v>0.86270000000000002</v>
          </cell>
          <cell r="BM157" t="str">
            <v>본건 전체 거레금액 5,850,000,000으로 임야부분 350,000,000을 제하고 사례비교함.</v>
          </cell>
          <cell r="BN157" t="str">
            <v>양주군 장흥면 일영리 286-4</v>
          </cell>
          <cell r="BO157">
            <v>35947</v>
          </cell>
          <cell r="BP157" t="str">
            <v>auction</v>
          </cell>
          <cell r="BQ157">
            <v>42300000</v>
          </cell>
          <cell r="BR157">
            <v>24585000</v>
          </cell>
          <cell r="BS157">
            <v>165</v>
          </cell>
          <cell r="BT157">
            <v>129.27000000000001</v>
          </cell>
          <cell r="BU157" t="str">
            <v>Quasi-agricultural</v>
          </cell>
          <cell r="BV157">
            <v>1</v>
          </cell>
          <cell r="BW157">
            <v>1.2</v>
          </cell>
          <cell r="BX157">
            <v>2</v>
          </cell>
          <cell r="BY157">
            <v>-0.2</v>
          </cell>
          <cell r="BZ157">
            <v>0.86270000000000002</v>
          </cell>
          <cell r="CA157">
            <v>1.4</v>
          </cell>
          <cell r="CB157" t="str">
            <v>본건 경매 낙찰사례로 본건이 위치 형상, 건물상태등에서 월등히 우세함.</v>
          </cell>
          <cell r="CR157" t="str">
            <v xml:space="preserve"> 장흥면 일영리 45-4</v>
          </cell>
          <cell r="CS157">
            <v>36130</v>
          </cell>
          <cell r="CT157">
            <v>320.66000000000003</v>
          </cell>
          <cell r="CU157" t="str">
            <v>Quasi-agricultural</v>
          </cell>
          <cell r="CV157">
            <v>100000000</v>
          </cell>
          <cell r="CW157">
            <v>2500000</v>
          </cell>
          <cell r="CX157">
            <v>0.15</v>
          </cell>
          <cell r="DB157">
            <v>0.86270000000000002</v>
          </cell>
          <cell r="DC157">
            <v>1</v>
          </cell>
        </row>
        <row r="158">
          <cell r="A158">
            <v>155</v>
          </cell>
          <cell r="B158">
            <v>24</v>
          </cell>
          <cell r="C158" t="str">
            <v>Kyunggi-do Ansan-city Seonggok-dong 673-5</v>
          </cell>
          <cell r="D158" t="str">
            <v>99. 7</v>
          </cell>
          <cell r="E158" t="str">
            <v>auction</v>
          </cell>
          <cell r="F158">
            <v>3976.5</v>
          </cell>
          <cell r="G158">
            <v>341979000</v>
          </cell>
          <cell r="H158" t="str">
            <v>general industrial</v>
          </cell>
          <cell r="J158" t="str">
            <v>rectangle</v>
          </cell>
          <cell r="L158">
            <v>10</v>
          </cell>
          <cell r="M158">
            <v>1</v>
          </cell>
          <cell r="N158">
            <v>1.6</v>
          </cell>
          <cell r="O158">
            <v>-0.4</v>
          </cell>
          <cell r="P158">
            <v>1</v>
          </cell>
          <cell r="Q158">
            <v>1</v>
          </cell>
          <cell r="R158" t="str">
            <v xml:space="preserve">본 사례는 소규모 공장으로 다소 높게 거래된 것으로 판단됨. </v>
          </cell>
          <cell r="S158" t="str">
            <v>Kyunggi-do Ansan-city Seonggok-dong 682-4</v>
          </cell>
          <cell r="T158" t="str">
            <v>2000. 3</v>
          </cell>
          <cell r="U158" t="str">
            <v>Auction</v>
          </cell>
          <cell r="V158">
            <v>1705.9</v>
          </cell>
          <cell r="W158">
            <v>176527000</v>
          </cell>
          <cell r="X158" t="str">
            <v>general industrial</v>
          </cell>
          <cell r="Z158" t="str">
            <v>rectangle</v>
          </cell>
          <cell r="AB158">
            <v>10</v>
          </cell>
          <cell r="AC158">
            <v>1</v>
          </cell>
          <cell r="AD158">
            <v>1.5</v>
          </cell>
          <cell r="AE158">
            <v>-0.4</v>
          </cell>
          <cell r="AG158">
            <v>1</v>
          </cell>
          <cell r="AH158" t="str">
            <v xml:space="preserve">본 사례는 해안가 인근에 위치하여 입지조건에서 본건보다 열세임. </v>
          </cell>
          <cell r="AY158" t="str">
            <v>Kyunggi-do Ansan-city Seonggok-dong 689-3</v>
          </cell>
          <cell r="AZ158" t="str">
            <v>99. 7</v>
          </cell>
          <cell r="BA158" t="str">
            <v>auction</v>
          </cell>
          <cell r="BB158">
            <v>675000000</v>
          </cell>
          <cell r="BC158">
            <v>426098000</v>
          </cell>
          <cell r="BD158">
            <v>3314.6</v>
          </cell>
          <cell r="BE158">
            <v>961.92</v>
          </cell>
          <cell r="BF158" t="str">
            <v>general industrial</v>
          </cell>
          <cell r="BH158">
            <v>1.7</v>
          </cell>
          <cell r="BI158">
            <v>0.6</v>
          </cell>
          <cell r="BL158">
            <v>1.03</v>
          </cell>
          <cell r="BM158" t="str">
            <v xml:space="preserve">본 사례는 정비된 공단내 위치하며 입지조건에서 본건보다 다소 열세임. </v>
          </cell>
          <cell r="BN158" t="str">
            <v>Kyunggi-do Ansan-city Seonggok-dong 669-8</v>
          </cell>
          <cell r="BO158" t="str">
            <v>99. 7</v>
          </cell>
          <cell r="BP158" t="str">
            <v>auction</v>
          </cell>
          <cell r="BQ158">
            <v>3415000000</v>
          </cell>
          <cell r="BR158">
            <v>1241867000</v>
          </cell>
          <cell r="BS158">
            <v>16549.5</v>
          </cell>
          <cell r="BT158">
            <v>9284.18</v>
          </cell>
          <cell r="BU158" t="str">
            <v>general industrial</v>
          </cell>
          <cell r="BW158">
            <v>1.7</v>
          </cell>
          <cell r="BX158">
            <v>0.5</v>
          </cell>
          <cell r="BY158">
            <v>-0.1</v>
          </cell>
          <cell r="CA158">
            <v>1.1000000000000001</v>
          </cell>
          <cell r="CB158" t="str">
            <v xml:space="preserve">본 사례는 규모, 입지조건, 토지의 활용도에서 본건보다 열세임. </v>
          </cell>
        </row>
        <row r="159">
          <cell r="A159">
            <v>156</v>
          </cell>
          <cell r="B159">
            <v>26</v>
          </cell>
        </row>
        <row r="160">
          <cell r="A160">
            <v>157</v>
          </cell>
          <cell r="B160">
            <v>28</v>
          </cell>
          <cell r="AY160" t="str">
            <v>chungbuk umsong-gun daeso-myuon breun-ri 산66</v>
          </cell>
          <cell r="AZ160" t="str">
            <v>1999.8.9</v>
          </cell>
          <cell r="BA160" t="str">
            <v>acution</v>
          </cell>
          <cell r="BB160">
            <v>429490840</v>
          </cell>
          <cell r="BC160">
            <v>220000000</v>
          </cell>
          <cell r="BD160">
            <v>6878</v>
          </cell>
          <cell r="BE160">
            <v>2123.8000000000002</v>
          </cell>
          <cell r="BF160" t="str">
            <v>quasi-agricultural</v>
          </cell>
          <cell r="BG160">
            <v>1</v>
          </cell>
          <cell r="BH160">
            <v>1.1499999999999999</v>
          </cell>
          <cell r="BI160">
            <v>1</v>
          </cell>
          <cell r="BJ160">
            <v>0</v>
          </cell>
          <cell r="BK160">
            <v>1</v>
          </cell>
          <cell r="BL160">
            <v>1</v>
          </cell>
          <cell r="BM160" t="str">
            <v>위치, 도로조건등 제반 요인에서 본건보다 열세임.</v>
          </cell>
          <cell r="BN160" t="str">
            <v>chungbuk umsong-gun daeso-muyon samjung-ri 722-23</v>
          </cell>
          <cell r="BO160">
            <v>36549</v>
          </cell>
          <cell r="BP160" t="str">
            <v>Auction</v>
          </cell>
          <cell r="BQ160">
            <v>297000000</v>
          </cell>
          <cell r="BR160">
            <v>120000000</v>
          </cell>
          <cell r="BS160">
            <v>3918</v>
          </cell>
          <cell r="BT160">
            <v>870.34</v>
          </cell>
          <cell r="BU160" t="str">
            <v>quasi-agricultural&amp;forest area</v>
          </cell>
          <cell r="BV160">
            <v>1</v>
          </cell>
          <cell r="BW160">
            <v>1.2</v>
          </cell>
          <cell r="BX160">
            <v>0.48</v>
          </cell>
          <cell r="BY160">
            <v>0</v>
          </cell>
          <cell r="BZ160">
            <v>1</v>
          </cell>
          <cell r="CA160">
            <v>1</v>
          </cell>
          <cell r="CB160" t="str">
            <v>마을 주변 공장지대로서 위치, 도로등 제반 요인에서 본건보다 열세임.</v>
          </cell>
          <cell r="CR160" t="str">
            <v>chungbuk umsong-gun sosunk-ri 87-6</v>
          </cell>
          <cell r="CS160">
            <v>2000.2</v>
          </cell>
          <cell r="CT160">
            <v>429.75</v>
          </cell>
          <cell r="CU160" t="str">
            <v>factory</v>
          </cell>
          <cell r="CV160">
            <v>11000000</v>
          </cell>
          <cell r="CW160">
            <v>1100000</v>
          </cell>
          <cell r="CX160">
            <v>0.15</v>
          </cell>
          <cell r="CY160">
            <v>1</v>
          </cell>
          <cell r="CZ160">
            <v>1.1000000000000001</v>
          </cell>
          <cell r="DA160">
            <v>0.2</v>
          </cell>
          <cell r="DB160">
            <v>1</v>
          </cell>
          <cell r="DC160">
            <v>1</v>
          </cell>
        </row>
        <row r="161">
          <cell r="A161">
            <v>158</v>
          </cell>
          <cell r="B161">
            <v>30</v>
          </cell>
        </row>
        <row r="162">
          <cell r="A162">
            <v>159</v>
          </cell>
          <cell r="B162">
            <v>39</v>
          </cell>
        </row>
        <row r="163">
          <cell r="A163">
            <v>160</v>
          </cell>
          <cell r="B163">
            <v>40</v>
          </cell>
        </row>
        <row r="164">
          <cell r="A164">
            <v>161</v>
          </cell>
          <cell r="B164">
            <v>42</v>
          </cell>
          <cell r="C164" t="str">
            <v>오산시 오산동 881-8</v>
          </cell>
          <cell r="D164">
            <v>36192</v>
          </cell>
          <cell r="E164" t="str">
            <v>Auction</v>
          </cell>
          <cell r="F164">
            <v>396.5</v>
          </cell>
          <cell r="G164">
            <v>174880000</v>
          </cell>
          <cell r="H164" t="str">
            <v>general commercial</v>
          </cell>
          <cell r="J164" t="str">
            <v>retangle</v>
          </cell>
          <cell r="L164">
            <v>6</v>
          </cell>
          <cell r="M164">
            <v>1</v>
          </cell>
          <cell r="N164">
            <v>1</v>
          </cell>
          <cell r="O164">
            <v>-0.2</v>
          </cell>
          <cell r="P164">
            <v>1</v>
          </cell>
          <cell r="Q164">
            <v>0.9</v>
          </cell>
          <cell r="R164" t="str">
            <v>시외버스 터미날 남측 인근의 인접토지와 일단으로 이용중인 나대지임.</v>
          </cell>
          <cell r="S164" t="str">
            <v>오산시 오산동 877-21</v>
          </cell>
          <cell r="T164">
            <v>35855</v>
          </cell>
          <cell r="U164" t="str">
            <v>Auction</v>
          </cell>
          <cell r="V164">
            <v>699.3</v>
          </cell>
          <cell r="W164">
            <v>559000000</v>
          </cell>
          <cell r="X164" t="str">
            <v>general commercial</v>
          </cell>
          <cell r="Z164" t="str">
            <v>indeterminate</v>
          </cell>
          <cell r="AB164">
            <v>8</v>
          </cell>
          <cell r="AC164">
            <v>1</v>
          </cell>
          <cell r="AD164">
            <v>0.8</v>
          </cell>
          <cell r="AE164">
            <v>0</v>
          </cell>
          <cell r="AF164">
            <v>1</v>
          </cell>
          <cell r="AG164">
            <v>0.8</v>
          </cell>
          <cell r="AH164" t="str">
            <v>경기은행 남측에 위치하는 음식점 부지로 지상에 경량철골조 식당 건물이 소재함.</v>
          </cell>
          <cell r="AY164" t="str">
            <v>오산시 오산동 881-24</v>
          </cell>
          <cell r="AZ164">
            <v>36586</v>
          </cell>
          <cell r="BA164" t="str">
            <v>Auction</v>
          </cell>
          <cell r="BB164">
            <v>300150000</v>
          </cell>
          <cell r="BC164">
            <v>175000000</v>
          </cell>
          <cell r="BD164">
            <v>170.5</v>
          </cell>
          <cell r="BE164">
            <v>336.4</v>
          </cell>
          <cell r="BF164" t="str">
            <v>general commercial</v>
          </cell>
          <cell r="BH164">
            <v>0.75</v>
          </cell>
          <cell r="BI164">
            <v>0.8</v>
          </cell>
          <cell r="BJ164">
            <v>0.2</v>
          </cell>
          <cell r="BK164">
            <v>1</v>
          </cell>
          <cell r="BL164">
            <v>0.7</v>
          </cell>
          <cell r="BM164" t="str">
            <v>터미날 남측의 여관으로 본건과 같은 업종이며 위치등에서 우세함.</v>
          </cell>
          <cell r="BN164" t="str">
            <v>오산시 오산동 843-10</v>
          </cell>
          <cell r="BO164">
            <v>36465</v>
          </cell>
          <cell r="BP164" t="str">
            <v>auction</v>
          </cell>
          <cell r="BQ164">
            <v>152200000</v>
          </cell>
          <cell r="BR164">
            <v>95000000</v>
          </cell>
          <cell r="BS164">
            <v>89.2</v>
          </cell>
          <cell r="BT164">
            <v>347.4</v>
          </cell>
          <cell r="BU164" t="str">
            <v>general commercial</v>
          </cell>
          <cell r="BW164">
            <v>0.7</v>
          </cell>
          <cell r="BX164">
            <v>1.2</v>
          </cell>
          <cell r="BY164">
            <v>0.1</v>
          </cell>
          <cell r="BZ164">
            <v>1</v>
          </cell>
          <cell r="CA164">
            <v>0.7</v>
          </cell>
          <cell r="CB164" t="str">
            <v>본건 북동측에 소재하는 근린생활시설 및 주택용 건물임.</v>
          </cell>
          <cell r="CR164" t="str">
            <v>오산시 오산동 876-19</v>
          </cell>
          <cell r="CS164">
            <v>36526</v>
          </cell>
          <cell r="CT164">
            <v>852</v>
          </cell>
          <cell r="CU164" t="str">
            <v>lodge</v>
          </cell>
          <cell r="CV164">
            <v>200000000</v>
          </cell>
          <cell r="CW164">
            <v>8000000</v>
          </cell>
          <cell r="CX164">
            <v>0.15</v>
          </cell>
          <cell r="CY164">
            <v>0.9</v>
          </cell>
          <cell r="CZ164">
            <v>0.7</v>
          </cell>
          <cell r="DA164">
            <v>0</v>
          </cell>
          <cell r="DC164">
            <v>0.9</v>
          </cell>
        </row>
        <row r="165">
          <cell r="A165">
            <v>162</v>
          </cell>
          <cell r="B165">
            <v>43</v>
          </cell>
          <cell r="AY165" t="str">
            <v>서구 가좌동 530-1</v>
          </cell>
          <cell r="AZ165">
            <v>36465</v>
          </cell>
          <cell r="BA165" t="str">
            <v>auction</v>
          </cell>
          <cell r="BB165">
            <v>3011361000</v>
          </cell>
          <cell r="BC165">
            <v>1718611000</v>
          </cell>
          <cell r="BD165">
            <v>7967.6</v>
          </cell>
          <cell r="BE165">
            <v>8734.7999999999993</v>
          </cell>
          <cell r="BH165">
            <v>1.2</v>
          </cell>
          <cell r="BI165">
            <v>0.6</v>
          </cell>
          <cell r="BJ165">
            <v>-0.3</v>
          </cell>
          <cell r="BM165" t="str">
            <v>본건은 공장지대내 상업용 건물로서 비교성 없는 거래사례가 드물어 가장 인근의 경매사례로 비교 평가함.</v>
          </cell>
        </row>
        <row r="166">
          <cell r="A166">
            <v>163</v>
          </cell>
          <cell r="B166">
            <v>45</v>
          </cell>
        </row>
        <row r="167">
          <cell r="A167">
            <v>164</v>
          </cell>
          <cell r="B167">
            <v>46</v>
          </cell>
        </row>
        <row r="168">
          <cell r="A168">
            <v>165</v>
          </cell>
          <cell r="B168">
            <v>47</v>
          </cell>
          <cell r="AY168" t="str">
            <v>병상리 1074 외</v>
          </cell>
          <cell r="AZ168">
            <v>35400</v>
          </cell>
          <cell r="BA168" t="str">
            <v>Actual</v>
          </cell>
          <cell r="BB168">
            <v>400000000</v>
          </cell>
          <cell r="BC168">
            <v>262500000</v>
          </cell>
          <cell r="BD168">
            <v>1750</v>
          </cell>
          <cell r="BE168">
            <v>196</v>
          </cell>
          <cell r="BF168" t="str">
            <v>Quasi-agricultural</v>
          </cell>
          <cell r="BG168">
            <v>1</v>
          </cell>
          <cell r="BH168">
            <v>0.85</v>
          </cell>
          <cell r="BI168">
            <v>0.35</v>
          </cell>
          <cell r="BJ168">
            <v>0</v>
          </cell>
          <cell r="BK168">
            <v>0.88829999999999998</v>
          </cell>
          <cell r="BL168">
            <v>1</v>
          </cell>
          <cell r="BM168" t="str">
            <v>매매사례는 음식점부지이나 본건은 공장용지이고 북동측이 약 5미터 높이의 옹벽처리된 점등 토지개별요인에서 열세를 보임.</v>
          </cell>
        </row>
        <row r="169">
          <cell r="A169">
            <v>166</v>
          </cell>
          <cell r="B169">
            <v>49</v>
          </cell>
          <cell r="AY169" t="str">
            <v>음성군 삼성면 대정리 492</v>
          </cell>
          <cell r="AZ169">
            <v>36342</v>
          </cell>
          <cell r="BA169" t="str">
            <v>auction</v>
          </cell>
          <cell r="BB169">
            <v>650000000</v>
          </cell>
          <cell r="BC169">
            <v>570000000</v>
          </cell>
          <cell r="BD169">
            <v>15692</v>
          </cell>
          <cell r="BE169">
            <v>360.52</v>
          </cell>
          <cell r="BF169" t="str">
            <v>Quasi-agri</v>
          </cell>
          <cell r="BH169">
            <v>1.05</v>
          </cell>
          <cell r="BI169">
            <v>0.5</v>
          </cell>
          <cell r="BJ169">
            <v>0</v>
          </cell>
          <cell r="BK169">
            <v>1</v>
          </cell>
          <cell r="BL169">
            <v>1</v>
          </cell>
          <cell r="BM169" t="str">
            <v>본 사레는 인근 지역내에 소재하고 있어 지역, 개별요인 유사함.</v>
          </cell>
          <cell r="BN169" t="str">
            <v>음성군 삼성면 능산리 174-4</v>
          </cell>
          <cell r="BO169">
            <v>36220</v>
          </cell>
          <cell r="BP169" t="str">
            <v>auction</v>
          </cell>
          <cell r="BQ169">
            <v>400000000</v>
          </cell>
          <cell r="BR169">
            <v>270000000</v>
          </cell>
          <cell r="BS169">
            <v>9695</v>
          </cell>
          <cell r="BT169">
            <v>923.1</v>
          </cell>
          <cell r="BU169" t="str">
            <v>quasi-agri</v>
          </cell>
          <cell r="BW169">
            <v>1.1000000000000001</v>
          </cell>
          <cell r="BX169">
            <v>0.7</v>
          </cell>
          <cell r="BY169">
            <v>-0.05</v>
          </cell>
          <cell r="CB169" t="str">
            <v>본건 북동측 근거리에 위치하는 사례로 본건이 도로조건, 주위환경등 개별요인에서 우세함.</v>
          </cell>
        </row>
        <row r="170">
          <cell r="A170">
            <v>167</v>
          </cell>
          <cell r="B170">
            <v>50</v>
          </cell>
          <cell r="C170" t="str">
            <v>동오리 556-4</v>
          </cell>
          <cell r="D170">
            <v>36388</v>
          </cell>
          <cell r="E170" t="str">
            <v>auction</v>
          </cell>
          <cell r="F170">
            <v>673</v>
          </cell>
          <cell r="G170">
            <v>57200000</v>
          </cell>
          <cell r="H170" t="str">
            <v>quasi agricultural</v>
          </cell>
          <cell r="I170">
            <v>1</v>
          </cell>
          <cell r="J170" t="str">
            <v>indeterminate</v>
          </cell>
          <cell r="K170">
            <v>1</v>
          </cell>
          <cell r="L170">
            <v>15</v>
          </cell>
          <cell r="M170">
            <v>1</v>
          </cell>
          <cell r="N170">
            <v>0.7</v>
          </cell>
          <cell r="O170">
            <v>-0.25</v>
          </cell>
          <cell r="R170" t="str">
            <v>본건 북서측 인근에 위치하는 지방도변 잡종지 상태의 토지로서 도로조건, 주변 상황등에서 본건이 열세임.</v>
          </cell>
          <cell r="AY170" t="str">
            <v>송곡리 297</v>
          </cell>
          <cell r="AZ170">
            <v>36558</v>
          </cell>
          <cell r="BA170" t="str">
            <v>auction</v>
          </cell>
          <cell r="BB170">
            <v>206180000</v>
          </cell>
          <cell r="BC170">
            <v>106419000</v>
          </cell>
          <cell r="BD170">
            <v>1300</v>
          </cell>
          <cell r="BE170">
            <v>396</v>
          </cell>
          <cell r="BF170" t="str">
            <v>준농림지역</v>
          </cell>
          <cell r="BG170">
            <v>1</v>
          </cell>
          <cell r="BH170">
            <v>0.55000000000000004</v>
          </cell>
          <cell r="BI170">
            <v>0</v>
          </cell>
          <cell r="BJ170">
            <v>-0.35</v>
          </cell>
          <cell r="BK170">
            <v>1</v>
          </cell>
          <cell r="BL170">
            <v>1</v>
          </cell>
          <cell r="BM170" t="str">
            <v>본건 인근에 위치한 지방도 후면 소규모 공장의 경매 낙찰 사례로서 본건 대비 접근조건, 효용성 등에서 본건이 열세함.</v>
          </cell>
          <cell r="CR170" t="str">
            <v>도이리 336</v>
          </cell>
          <cell r="CS170">
            <v>2000.04</v>
          </cell>
          <cell r="CT170">
            <v>198</v>
          </cell>
          <cell r="CU170" t="str">
            <v>factory</v>
          </cell>
          <cell r="CV170">
            <v>10000000</v>
          </cell>
          <cell r="CW170">
            <v>800000</v>
          </cell>
          <cell r="CX170">
            <v>0.15</v>
          </cell>
          <cell r="CY170">
            <v>1.1499999999999999</v>
          </cell>
          <cell r="CZ170">
            <v>0.7</v>
          </cell>
          <cell r="DA170">
            <v>0.1</v>
          </cell>
        </row>
        <row r="171">
          <cell r="A171">
            <v>168</v>
          </cell>
          <cell r="B171">
            <v>51</v>
          </cell>
        </row>
        <row r="172">
          <cell r="A172">
            <v>169</v>
          </cell>
          <cell r="B172" t="str">
            <v>53-1</v>
          </cell>
        </row>
        <row r="173">
          <cell r="A173">
            <v>170</v>
          </cell>
          <cell r="B173" t="str">
            <v>53-2</v>
          </cell>
        </row>
        <row r="174">
          <cell r="A174">
            <v>171</v>
          </cell>
          <cell r="B174">
            <v>55</v>
          </cell>
          <cell r="C174" t="str">
            <v>Eumsong-gun maengdong-myun bonsong-ri 195</v>
          </cell>
          <cell r="D174">
            <v>36161</v>
          </cell>
          <cell r="E174" t="str">
            <v>general sales</v>
          </cell>
          <cell r="F174">
            <v>2986</v>
          </cell>
          <cell r="G174">
            <v>27000000</v>
          </cell>
          <cell r="H174" t="str">
            <v>aqricultural</v>
          </cell>
          <cell r="I174">
            <v>2</v>
          </cell>
          <cell r="J174" t="str">
            <v>indetermined</v>
          </cell>
          <cell r="L174" t="str">
            <v>3m</v>
          </cell>
          <cell r="M174">
            <v>1</v>
          </cell>
          <cell r="N174">
            <v>1.25</v>
          </cell>
          <cell r="O174">
            <v>0</v>
          </cell>
          <cell r="Q174">
            <v>1.2</v>
          </cell>
          <cell r="R174" t="str">
            <v>본건 인근에 위치하고 있는 사례는 현재 전으로 이용중에 있으며, 지역요인, 개별요인은 본건이 우세함</v>
          </cell>
          <cell r="S174" t="str">
            <v>maengdong-myun ssangjong-ri 611</v>
          </cell>
          <cell r="T174">
            <v>36586</v>
          </cell>
          <cell r="U174" t="str">
            <v>general sales</v>
          </cell>
          <cell r="V174">
            <v>3150</v>
          </cell>
          <cell r="W174">
            <v>38000000</v>
          </cell>
          <cell r="X174" t="str">
            <v>Quasi-Agri</v>
          </cell>
          <cell r="Y174">
            <v>1.6</v>
          </cell>
          <cell r="Z174" t="str">
            <v>indetermind</v>
          </cell>
          <cell r="AB174">
            <v>4</v>
          </cell>
          <cell r="AC174">
            <v>1</v>
          </cell>
          <cell r="AD174">
            <v>1.2</v>
          </cell>
          <cell r="AE174">
            <v>0</v>
          </cell>
          <cell r="AG174">
            <v>1.2</v>
          </cell>
          <cell r="AH174" t="str">
            <v>본건 북측에 위치하는 사례는 현황 '전'으로 이용중에 있는바 개별요인에서 본건이 다소 우세함</v>
          </cell>
          <cell r="AY174" t="str">
            <v>Eumsong-gun maedong-myun ssangjong-ri 599etc</v>
          </cell>
          <cell r="AZ174">
            <v>36465</v>
          </cell>
          <cell r="BA174" t="str">
            <v>auction</v>
          </cell>
          <cell r="BB174">
            <v>145000000</v>
          </cell>
          <cell r="BC174">
            <v>75000000</v>
          </cell>
          <cell r="BD174">
            <v>3861</v>
          </cell>
          <cell r="BE174">
            <v>1165.6400000000001</v>
          </cell>
          <cell r="BF174" t="str">
            <v>Quasi-agri</v>
          </cell>
          <cell r="BG174">
            <v>1</v>
          </cell>
          <cell r="BH174">
            <v>1</v>
          </cell>
          <cell r="BI174">
            <v>2</v>
          </cell>
          <cell r="BJ174">
            <v>-0.4</v>
          </cell>
          <cell r="BL174">
            <v>1</v>
          </cell>
          <cell r="BM174" t="str">
            <v>경매 사례이며, 본건 북측에 위치하며, 위치적 개별 요인에서 우세함. 건물 관리 상태는 본건이 양호함.</v>
          </cell>
          <cell r="BN174" t="str">
            <v>maedong-myun ssangjong-ri 364etc</v>
          </cell>
          <cell r="BO174">
            <v>36495</v>
          </cell>
          <cell r="BP174" t="str">
            <v>general sales</v>
          </cell>
          <cell r="BQ174">
            <v>500000000</v>
          </cell>
          <cell r="BR174">
            <v>350000000</v>
          </cell>
          <cell r="BS174">
            <v>12507</v>
          </cell>
          <cell r="BT174">
            <v>1820.56</v>
          </cell>
          <cell r="BU174" t="str">
            <v>Quasi-agri</v>
          </cell>
          <cell r="BW174">
            <v>1</v>
          </cell>
          <cell r="BX174">
            <v>2</v>
          </cell>
          <cell r="CB174" t="str">
            <v>동측 근거리에 위치하고 있으며, 지역요인 유사하며, 건물관리 면에서 본건이 다소 우세함</v>
          </cell>
        </row>
        <row r="175">
          <cell r="A175">
            <v>172</v>
          </cell>
          <cell r="B175">
            <v>56</v>
          </cell>
        </row>
        <row r="176">
          <cell r="A176">
            <v>173</v>
          </cell>
          <cell r="B176">
            <v>58</v>
          </cell>
        </row>
        <row r="177">
          <cell r="A177">
            <v>174</v>
          </cell>
          <cell r="B177">
            <v>59</v>
          </cell>
          <cell r="C177" t="str">
            <v>Eumsong-gun maengdong-myun dusong-ri 586-7</v>
          </cell>
          <cell r="D177">
            <v>36373</v>
          </cell>
          <cell r="E177" t="str">
            <v>Auction</v>
          </cell>
          <cell r="F177">
            <v>5581</v>
          </cell>
          <cell r="G177">
            <v>103248500</v>
          </cell>
          <cell r="H177" t="str">
            <v>Quasi-Agri</v>
          </cell>
          <cell r="I177">
            <v>1</v>
          </cell>
          <cell r="J177" t="str">
            <v>indetermind</v>
          </cell>
          <cell r="K177">
            <v>1</v>
          </cell>
          <cell r="L177">
            <v>4</v>
          </cell>
          <cell r="M177">
            <v>1</v>
          </cell>
          <cell r="N177">
            <v>1.1000000000000001</v>
          </cell>
          <cell r="O177">
            <v>-0.1</v>
          </cell>
          <cell r="Q177">
            <v>1.1000000000000001</v>
          </cell>
          <cell r="R177" t="str">
            <v>본건 북동측 근거리에 위치하며, 지역요인, 개별요인, 본건과 유사함.</v>
          </cell>
          <cell r="S177" t="str">
            <v>Eumsong-gun maengdong-myun dusong-ri 433</v>
          </cell>
          <cell r="T177">
            <v>36342</v>
          </cell>
          <cell r="U177" t="str">
            <v>Auction</v>
          </cell>
          <cell r="V177">
            <v>6323</v>
          </cell>
          <cell r="W177">
            <v>110000000</v>
          </cell>
          <cell r="X177" t="str">
            <v>Quasi-Agri</v>
          </cell>
          <cell r="Y177">
            <v>1</v>
          </cell>
          <cell r="Z177" t="str">
            <v>indetermind</v>
          </cell>
          <cell r="AA177">
            <v>1</v>
          </cell>
          <cell r="AB177">
            <v>5</v>
          </cell>
          <cell r="AC177">
            <v>1</v>
          </cell>
          <cell r="AD177">
            <v>1.1000000000000001</v>
          </cell>
          <cell r="AE177">
            <v>-0.2</v>
          </cell>
          <cell r="AG177">
            <v>1.1000000000000001</v>
          </cell>
          <cell r="AH177" t="str">
            <v>본건 동측 근거리에 위치하며, 지역요인, 개별요인 본건과 유사함.</v>
          </cell>
          <cell r="AY177" t="str">
            <v>음성군 맹동면 두성리 586-7외</v>
          </cell>
          <cell r="AZ177" t="str">
            <v>1999.8</v>
          </cell>
          <cell r="BA177" t="str">
            <v>Auction</v>
          </cell>
          <cell r="BB177">
            <v>277396500</v>
          </cell>
          <cell r="BC177">
            <v>103248500</v>
          </cell>
          <cell r="BD177">
            <v>5581</v>
          </cell>
          <cell r="BE177">
            <v>1800.62</v>
          </cell>
          <cell r="BF177" t="str">
            <v>Quasi-Agri</v>
          </cell>
          <cell r="BG177">
            <v>1</v>
          </cell>
          <cell r="BH177">
            <v>1.1000000000000001</v>
          </cell>
          <cell r="BI177">
            <v>1.2</v>
          </cell>
          <cell r="BJ177">
            <v>-0.1</v>
          </cell>
          <cell r="BL177">
            <v>1.1000000000000001</v>
          </cell>
          <cell r="BM177" t="str">
            <v>본건 북동측 근거리에 위치하며, 지역요인, 개별요인 본건과 유사하며, 본 물건은 경매로 낙찰받은 물건인바 일반적인 시세보다 낮게 매입.</v>
          </cell>
          <cell r="BN177" t="str">
            <v>음성군 맹동면 두성리 433외</v>
          </cell>
          <cell r="BO177">
            <v>36342</v>
          </cell>
          <cell r="BP177" t="str">
            <v>Auction</v>
          </cell>
          <cell r="BQ177">
            <v>228899800</v>
          </cell>
          <cell r="BR177">
            <v>110000000</v>
          </cell>
          <cell r="BS177">
            <v>6323</v>
          </cell>
          <cell r="BT177">
            <v>1101.3</v>
          </cell>
          <cell r="BU177" t="str">
            <v>Quasi-Agri</v>
          </cell>
          <cell r="BV177">
            <v>1</v>
          </cell>
          <cell r="BW177">
            <v>1.1000000000000001</v>
          </cell>
          <cell r="BX177">
            <v>1</v>
          </cell>
          <cell r="BY177">
            <v>-0.2</v>
          </cell>
          <cell r="CA177">
            <v>1.1000000000000001</v>
          </cell>
          <cell r="CB177" t="str">
            <v>본건 동측 근거리에 위치하며, 지역요인, 개별요인 본건과 유사함.</v>
          </cell>
        </row>
        <row r="178">
          <cell r="A178">
            <v>175</v>
          </cell>
          <cell r="B178">
            <v>62</v>
          </cell>
          <cell r="AY178" t="str">
            <v>음성군 생극면 오생리 38-1</v>
          </cell>
          <cell r="AZ178">
            <v>36493</v>
          </cell>
          <cell r="BA178" t="str">
            <v>auction</v>
          </cell>
          <cell r="BB178">
            <v>151000000</v>
          </cell>
          <cell r="BC178">
            <v>73000000</v>
          </cell>
          <cell r="BD178">
            <v>2614</v>
          </cell>
          <cell r="BE178">
            <v>1319.5</v>
          </cell>
          <cell r="BF178" t="str">
            <v>Quasi-agri</v>
          </cell>
          <cell r="BH178">
            <v>1.25</v>
          </cell>
          <cell r="BI178">
            <v>1.6</v>
          </cell>
          <cell r="BJ178">
            <v>-0.3</v>
          </cell>
          <cell r="BM178" t="str">
            <v>본건 북동측 인근에 위치하고 있어 지역요인 유사하고, 개별요인에서 본건이 우세함.</v>
          </cell>
        </row>
        <row r="179">
          <cell r="A179">
            <v>176</v>
          </cell>
          <cell r="B179">
            <v>63</v>
          </cell>
        </row>
        <row r="180">
          <cell r="A180">
            <v>177</v>
          </cell>
          <cell r="B180">
            <v>65</v>
          </cell>
          <cell r="AY180" t="str">
            <v>군포시 산본동 1129-2 산본프라자305호</v>
          </cell>
          <cell r="AZ180">
            <v>36281</v>
          </cell>
          <cell r="BA180" t="str">
            <v>Auction</v>
          </cell>
          <cell r="BB180">
            <v>53200000</v>
          </cell>
          <cell r="BD180">
            <v>16.440000000000001</v>
          </cell>
          <cell r="BE180">
            <v>66.44</v>
          </cell>
          <cell r="BF180" t="str">
            <v>central commercial</v>
          </cell>
          <cell r="BG180">
            <v>1</v>
          </cell>
          <cell r="BH180">
            <v>0.9</v>
          </cell>
          <cell r="BI180">
            <v>2.5</v>
          </cell>
          <cell r="BJ180">
            <v>-0.1</v>
          </cell>
          <cell r="BK180">
            <v>1.0119</v>
          </cell>
          <cell r="BL180">
            <v>1</v>
          </cell>
          <cell r="BM180" t="str">
            <v>중심상업지역내 위치하는 상가로 위치 및 상권의 성숙도에서 본건이 다소 열세함.(1층으로 비준;0.8(위치 및 성숙도)*3.125(1층/3층)=2.5)</v>
          </cell>
          <cell r="BN180" t="str">
            <v>군포시 산본동1146 솔거대림1동 지층1호</v>
          </cell>
          <cell r="BO180">
            <v>36617</v>
          </cell>
          <cell r="BP180" t="str">
            <v>Auction</v>
          </cell>
          <cell r="BQ180">
            <v>10700000</v>
          </cell>
          <cell r="BS180">
            <v>10700000</v>
          </cell>
          <cell r="BT180">
            <v>18.79</v>
          </cell>
          <cell r="BU180" t="str">
            <v>general residential</v>
          </cell>
          <cell r="BV180">
            <v>1.1000000000000001</v>
          </cell>
          <cell r="BW180">
            <v>1.1000000000000001</v>
          </cell>
          <cell r="BX180">
            <v>3.3</v>
          </cell>
          <cell r="BY180">
            <v>-0.1</v>
          </cell>
          <cell r="BZ180">
            <v>1</v>
          </cell>
          <cell r="CA180">
            <v>1</v>
          </cell>
          <cell r="CB180" t="str">
            <v>신도시내 솔거마을 아파트단지내 상가의 낙찰사례로 위치 및 상권의 성숙도에서 본건이 우세함</v>
          </cell>
          <cell r="CR180" t="str">
            <v>군포시 산본동 1143-2 (6층 일부)</v>
          </cell>
          <cell r="CS180">
            <v>35582</v>
          </cell>
          <cell r="CT180">
            <v>1</v>
          </cell>
          <cell r="CU180" t="str">
            <v>office</v>
          </cell>
          <cell r="CW180">
            <v>6100</v>
          </cell>
          <cell r="CX180">
            <v>0.18</v>
          </cell>
          <cell r="CY180">
            <v>1.2</v>
          </cell>
          <cell r="CZ180">
            <v>3</v>
          </cell>
          <cell r="DA180">
            <v>0</v>
          </cell>
          <cell r="DB180">
            <v>0.81469999999999998</v>
          </cell>
          <cell r="DC180">
            <v>1</v>
          </cell>
          <cell r="DG180" t="str">
            <v>군포시 산본동1129-2</v>
          </cell>
          <cell r="DH180">
            <v>35521</v>
          </cell>
          <cell r="DI180">
            <v>66.64</v>
          </cell>
          <cell r="DJ180" t="str">
            <v>church</v>
          </cell>
          <cell r="DK180">
            <v>25000000</v>
          </cell>
          <cell r="DL180">
            <v>0</v>
          </cell>
          <cell r="DM180">
            <v>0.18</v>
          </cell>
          <cell r="DN180">
            <v>0.9</v>
          </cell>
          <cell r="DO180">
            <v>3.3</v>
          </cell>
          <cell r="DP180">
            <v>-0.15</v>
          </cell>
          <cell r="DQ180">
            <v>0.81469999999999998</v>
          </cell>
          <cell r="DR180">
            <v>1</v>
          </cell>
        </row>
        <row r="181">
          <cell r="A181">
            <v>178</v>
          </cell>
          <cell r="B181">
            <v>68</v>
          </cell>
          <cell r="AY181" t="str">
            <v>Buheung B/D 1401Ho 378-1 Bupyung-dong Bupyung-gu Inchon-city</v>
          </cell>
          <cell r="AZ181">
            <v>36434</v>
          </cell>
          <cell r="BA181" t="str">
            <v>Auction</v>
          </cell>
          <cell r="BB181">
            <v>150000000</v>
          </cell>
          <cell r="BD181">
            <v>23.134</v>
          </cell>
          <cell r="BE181">
            <v>178.81</v>
          </cell>
          <cell r="BF181" t="str">
            <v>Commercial</v>
          </cell>
          <cell r="BH181">
            <v>1</v>
          </cell>
          <cell r="BI181">
            <v>1</v>
          </cell>
          <cell r="BJ181">
            <v>0.2</v>
          </cell>
          <cell r="BK181">
            <v>1</v>
          </cell>
          <cell r="BL181">
            <v>1</v>
          </cell>
          <cell r="BM181" t="str">
            <v>본건과 동일 건물에 소재하는바, 제반 여건 동일함.</v>
          </cell>
          <cell r="BN181" t="str">
            <v>Cityplaza 701Ho 549-6 Bupyung-dong Bupyung-gu Inchon-city</v>
          </cell>
          <cell r="BO181">
            <v>36557</v>
          </cell>
          <cell r="BP181" t="str">
            <v>Auction</v>
          </cell>
          <cell r="BQ181">
            <v>269700000</v>
          </cell>
          <cell r="BS181">
            <v>62.34</v>
          </cell>
          <cell r="BT181">
            <v>326.66000000000003</v>
          </cell>
          <cell r="BU181" t="str">
            <v>Commercial</v>
          </cell>
          <cell r="BW181">
            <v>0.75</v>
          </cell>
          <cell r="BX181">
            <v>0.95</v>
          </cell>
          <cell r="BY181">
            <v>0</v>
          </cell>
          <cell r="BZ181">
            <v>1</v>
          </cell>
          <cell r="CA181">
            <v>1</v>
          </cell>
          <cell r="CB181" t="str">
            <v>본건 사례는 부천역 광장 인근에 소재하는바, 제반 여건 본건 보다 우세함.</v>
          </cell>
          <cell r="CC181" t="str">
            <v>Cityplaza 901Ho 549-6 Bupyung-dong Bupyung-gu Inchon-city</v>
          </cell>
          <cell r="CD181">
            <v>36557</v>
          </cell>
          <cell r="CE181" t="str">
            <v>Auction</v>
          </cell>
          <cell r="CF181">
            <v>246000000</v>
          </cell>
          <cell r="CH181">
            <v>57.33</v>
          </cell>
          <cell r="CI181">
            <v>293.41000000000003</v>
          </cell>
          <cell r="CJ181" t="str">
            <v>Commercial</v>
          </cell>
          <cell r="CK181">
            <v>1</v>
          </cell>
          <cell r="CL181">
            <v>0.75</v>
          </cell>
          <cell r="CM181">
            <v>0.95</v>
          </cell>
          <cell r="CN181">
            <v>0</v>
          </cell>
          <cell r="CO181">
            <v>1</v>
          </cell>
          <cell r="CP181">
            <v>1</v>
          </cell>
          <cell r="CQ181" t="str">
            <v>본건 사례는 부천역 광장 인근에 소재하는바 제반여건 본건보다 우세함.</v>
          </cell>
          <cell r="CR181" t="str">
            <v>cityplaza 701 Ho 549-6 Bupyung-dong Bupyung -gu Inchon-city</v>
          </cell>
          <cell r="CS181">
            <v>34881</v>
          </cell>
          <cell r="CT181">
            <v>326.66000000000003</v>
          </cell>
          <cell r="CU181" t="str">
            <v>office</v>
          </cell>
          <cell r="CV181">
            <v>490000000</v>
          </cell>
          <cell r="CW181">
            <v>0</v>
          </cell>
          <cell r="CX181">
            <v>0.18</v>
          </cell>
          <cell r="CY181">
            <v>0.7</v>
          </cell>
          <cell r="CZ181">
            <v>0.9</v>
          </cell>
          <cell r="DA181">
            <v>0.3</v>
          </cell>
          <cell r="DB181">
            <v>1</v>
          </cell>
          <cell r="DC181">
            <v>0.9</v>
          </cell>
          <cell r="DE181">
            <v>0.9</v>
          </cell>
          <cell r="DG181" t="str">
            <v>cityplaza801, 901 Ho 549-6 Bupyung-dong Bupyung-gu Inchon-city</v>
          </cell>
          <cell r="DH181">
            <v>34881</v>
          </cell>
          <cell r="DI181">
            <v>620.07000000000005</v>
          </cell>
          <cell r="DJ181" t="str">
            <v>office</v>
          </cell>
          <cell r="DK181">
            <v>792810000</v>
          </cell>
          <cell r="DL181">
            <v>2810000</v>
          </cell>
          <cell r="DM181">
            <v>0.18</v>
          </cell>
          <cell r="DN181">
            <v>0.7</v>
          </cell>
          <cell r="DO181">
            <v>0.9</v>
          </cell>
          <cell r="DP181">
            <v>0.3</v>
          </cell>
          <cell r="DR181">
            <v>0.9</v>
          </cell>
          <cell r="DT181">
            <v>0.9</v>
          </cell>
        </row>
        <row r="182">
          <cell r="A182">
            <v>179</v>
          </cell>
          <cell r="B182">
            <v>71</v>
          </cell>
          <cell r="CA182">
            <v>0.01</v>
          </cell>
        </row>
        <row r="183">
          <cell r="A183">
            <v>180</v>
          </cell>
          <cell r="B183">
            <v>72</v>
          </cell>
          <cell r="C183" t="str">
            <v>1107-2, youngdae-ri</v>
          </cell>
          <cell r="D183">
            <v>36592</v>
          </cell>
          <cell r="E183" t="str">
            <v>Auction</v>
          </cell>
          <cell r="F183">
            <v>5238</v>
          </cell>
          <cell r="G183">
            <v>157720000</v>
          </cell>
          <cell r="H183" t="str">
            <v>Quasi-Agricultural</v>
          </cell>
          <cell r="I183">
            <v>1</v>
          </cell>
          <cell r="J183" t="str">
            <v>Rectangle and Trapezoid</v>
          </cell>
          <cell r="K183">
            <v>0.9</v>
          </cell>
          <cell r="L183">
            <v>1</v>
          </cell>
          <cell r="M183">
            <v>6</v>
          </cell>
          <cell r="N183">
            <v>0.85</v>
          </cell>
          <cell r="O183">
            <v>-0.15</v>
          </cell>
          <cell r="P183">
            <v>1</v>
          </cell>
          <cell r="Q183">
            <v>1</v>
          </cell>
          <cell r="R183" t="str">
            <v>사례는 국도변의 대체로 평지에 위치한 경락사례이며 가로조건에 있어 다소 열세하나 인근에 야영지, 국립공원입구 등이 소재하는 등 주위환경에 있어 우세함. The award comparable is located on flatland around the side of the National Road. It is inferior in road condition but superior in the surroundings such as the location o</v>
          </cell>
          <cell r="AY183" t="str">
            <v>1107, youngdae-ri</v>
          </cell>
          <cell r="AZ183">
            <v>36216</v>
          </cell>
          <cell r="BA183" t="str">
            <v>Auction</v>
          </cell>
          <cell r="BB183">
            <v>200200000</v>
          </cell>
          <cell r="BC183">
            <v>140200000</v>
          </cell>
          <cell r="BD183">
            <v>6467</v>
          </cell>
          <cell r="BE183">
            <v>310</v>
          </cell>
          <cell r="BF183" t="str">
            <v>Quasi-Indusrtrial Area</v>
          </cell>
          <cell r="BG183">
            <v>1</v>
          </cell>
          <cell r="BH183">
            <v>0.9</v>
          </cell>
          <cell r="BI183">
            <v>0.7</v>
          </cell>
          <cell r="BJ183">
            <v>-0.3</v>
          </cell>
          <cell r="BK183">
            <v>1</v>
          </cell>
          <cell r="BL183">
            <v>1</v>
          </cell>
          <cell r="BM183" t="str">
            <v>사례는 본건과 같은 국도변에 접한 주유소 및 휴게소에 대한 경락사례로서 사례의 경우 주위환경 및 건물의 구조 및 현상 다소 우세함. The auction comparables are about gas station and rest area which abut on the side of National Road same to the subject. The comparable is superior in surroundings, structure and sh</v>
          </cell>
        </row>
        <row r="184">
          <cell r="A184">
            <v>181</v>
          </cell>
          <cell r="B184">
            <v>76</v>
          </cell>
        </row>
        <row r="185">
          <cell r="A185">
            <v>182</v>
          </cell>
          <cell r="B185">
            <v>77</v>
          </cell>
        </row>
        <row r="186">
          <cell r="A186">
            <v>183</v>
          </cell>
          <cell r="B186">
            <v>81</v>
          </cell>
          <cell r="C186" t="str">
            <v>무송리 142-1</v>
          </cell>
          <cell r="D186">
            <v>1998</v>
          </cell>
          <cell r="E186" t="str">
            <v>auction</v>
          </cell>
          <cell r="F186">
            <v>2329</v>
          </cell>
          <cell r="G186">
            <v>116450000</v>
          </cell>
          <cell r="H186" t="str">
            <v>quasi agricultural</v>
          </cell>
          <cell r="J186" t="str">
            <v>indeterminate</v>
          </cell>
          <cell r="L186">
            <v>6</v>
          </cell>
          <cell r="M186">
            <v>1</v>
          </cell>
          <cell r="N186">
            <v>1.1000000000000001</v>
          </cell>
          <cell r="O186">
            <v>-0.1</v>
          </cell>
          <cell r="R186" t="str">
            <v>본건 북동측 원거리에 소재하는  공장용지로서 본건 대비 위치, 도로조건 등에서 본건이 우세함.</v>
          </cell>
          <cell r="AY186" t="str">
            <v>무송리 322-3외</v>
          </cell>
          <cell r="AZ186">
            <v>36178</v>
          </cell>
          <cell r="BA186" t="str">
            <v>auction</v>
          </cell>
          <cell r="BB186">
            <v>414032000</v>
          </cell>
          <cell r="BC186">
            <v>298344000</v>
          </cell>
          <cell r="BD186">
            <v>4946</v>
          </cell>
          <cell r="BE186">
            <v>990</v>
          </cell>
          <cell r="BF186" t="str">
            <v>quasi-agricultural</v>
          </cell>
          <cell r="BG186">
            <v>1</v>
          </cell>
          <cell r="BH186">
            <v>0.8</v>
          </cell>
          <cell r="BI186">
            <v>0.9</v>
          </cell>
          <cell r="BJ186">
            <v>-0.1</v>
          </cell>
          <cell r="BK186">
            <v>1.0607</v>
          </cell>
          <cell r="BL186">
            <v>1</v>
          </cell>
          <cell r="BM186" t="str">
            <v>본건 동측 원거리 지방도변에 소재한 공장으로서 위치, 도로조건, 주위환경등에서 본건이 열세함.</v>
          </cell>
          <cell r="BN186" t="str">
            <v>북양리 527-2</v>
          </cell>
          <cell r="BO186">
            <v>36529</v>
          </cell>
          <cell r="BP186" t="str">
            <v>auction</v>
          </cell>
          <cell r="BQ186">
            <v>536091800</v>
          </cell>
          <cell r="BR186">
            <v>170460000</v>
          </cell>
          <cell r="BS186">
            <v>2841</v>
          </cell>
          <cell r="BT186">
            <v>1387</v>
          </cell>
          <cell r="BU186" t="str">
            <v>quasi-agricultural</v>
          </cell>
          <cell r="BV186">
            <v>1</v>
          </cell>
          <cell r="BW186">
            <v>0.8</v>
          </cell>
          <cell r="BX186">
            <v>0.5</v>
          </cell>
          <cell r="BY186">
            <v>0</v>
          </cell>
          <cell r="BZ186">
            <v>1</v>
          </cell>
          <cell r="CA186">
            <v>1</v>
          </cell>
          <cell r="CB186" t="str">
            <v>남양면 북양리 지방도 후면 마을내에 소재하는 공장으로서 위치, 도로조건등에서 본건이 우세함.</v>
          </cell>
          <cell r="CR186" t="str">
            <v>북양리 445-3</v>
          </cell>
          <cell r="CS186">
            <v>36526</v>
          </cell>
          <cell r="CT186">
            <v>198</v>
          </cell>
          <cell r="CU186" t="str">
            <v>factory</v>
          </cell>
          <cell r="CV186">
            <v>10000000</v>
          </cell>
          <cell r="CW186">
            <v>800000</v>
          </cell>
          <cell r="CX186">
            <v>0.15</v>
          </cell>
          <cell r="CY186">
            <v>0.8</v>
          </cell>
          <cell r="CZ186">
            <v>1</v>
          </cell>
          <cell r="DA186">
            <v>0.2</v>
          </cell>
          <cell r="DB186">
            <v>1</v>
          </cell>
          <cell r="DC186">
            <v>1</v>
          </cell>
        </row>
        <row r="187">
          <cell r="A187">
            <v>184</v>
          </cell>
          <cell r="B187">
            <v>82</v>
          </cell>
        </row>
        <row r="188">
          <cell r="A188">
            <v>185</v>
          </cell>
          <cell r="B188">
            <v>84</v>
          </cell>
        </row>
        <row r="189">
          <cell r="A189">
            <v>186</v>
          </cell>
          <cell r="B189">
            <v>89</v>
          </cell>
          <cell r="AY189" t="str">
            <v>songma-ri 703-12</v>
          </cell>
          <cell r="AZ189" t="str">
            <v>00-03</v>
          </cell>
          <cell r="BA189" t="str">
            <v>auction</v>
          </cell>
          <cell r="BB189">
            <v>148677000</v>
          </cell>
          <cell r="BC189">
            <v>97869000</v>
          </cell>
          <cell r="BD189">
            <v>1473</v>
          </cell>
          <cell r="BE189">
            <v>484.5</v>
          </cell>
          <cell r="BF189" t="str">
            <v>quasi-agricultural</v>
          </cell>
          <cell r="BG189">
            <v>1</v>
          </cell>
          <cell r="BH189">
            <v>1</v>
          </cell>
          <cell r="BI189">
            <v>0.3</v>
          </cell>
          <cell r="BJ189">
            <v>0</v>
          </cell>
          <cell r="BK189">
            <v>1</v>
          </cell>
          <cell r="BL189">
            <v>1</v>
          </cell>
          <cell r="BM189" t="str">
            <v>본건보다 접근조건이 다소 열세이며   가동중임.</v>
          </cell>
          <cell r="BN189" t="str">
            <v>songma-ri 804-2</v>
          </cell>
          <cell r="BO189">
            <v>1998.9</v>
          </cell>
          <cell r="BP189" t="str">
            <v>auction</v>
          </cell>
          <cell r="BQ189">
            <v>135725000</v>
          </cell>
          <cell r="BR189">
            <v>52518000</v>
          </cell>
          <cell r="BS189">
            <v>1038</v>
          </cell>
          <cell r="BT189">
            <v>357</v>
          </cell>
          <cell r="BU189" t="str">
            <v>quasi-agricultural</v>
          </cell>
          <cell r="BV189">
            <v>1</v>
          </cell>
          <cell r="BW189">
            <v>1</v>
          </cell>
          <cell r="BX189">
            <v>0.125</v>
          </cell>
          <cell r="BY189">
            <v>0</v>
          </cell>
          <cell r="BZ189">
            <v>1</v>
          </cell>
          <cell r="CA189">
            <v>1</v>
          </cell>
          <cell r="CB189" t="str">
            <v>본건보다 도로조건, 접근조건이 열세이며 저가에 매매되었음.</v>
          </cell>
        </row>
        <row r="190">
          <cell r="A190">
            <v>187</v>
          </cell>
          <cell r="B190">
            <v>91</v>
          </cell>
          <cell r="AY190" t="str">
            <v>인천광역시 서구 검암동 262-1</v>
          </cell>
          <cell r="AZ190">
            <v>36404</v>
          </cell>
          <cell r="BA190" t="str">
            <v>Auction</v>
          </cell>
          <cell r="BB190">
            <v>91078128</v>
          </cell>
          <cell r="BC190">
            <v>91078128</v>
          </cell>
          <cell r="BD190">
            <v>516</v>
          </cell>
          <cell r="BF190" t="str">
            <v>general residential</v>
          </cell>
          <cell r="BG190">
            <v>1</v>
          </cell>
          <cell r="BH190">
            <v>1.2</v>
          </cell>
          <cell r="BJ190">
            <v>-0.1</v>
          </cell>
          <cell r="BK190">
            <v>1</v>
          </cell>
          <cell r="BL190">
            <v>1</v>
          </cell>
          <cell r="BM190" t="str">
            <v>단독 및 근린생활시설 부지.</v>
          </cell>
          <cell r="BN190" t="str">
            <v>인천광역시 서구 검암동 265-3</v>
          </cell>
          <cell r="BO190">
            <v>36404</v>
          </cell>
          <cell r="BP190" t="str">
            <v>Auction</v>
          </cell>
          <cell r="BQ190">
            <v>100854710</v>
          </cell>
          <cell r="BR190">
            <v>100854710</v>
          </cell>
          <cell r="BS190">
            <v>605</v>
          </cell>
          <cell r="BU190" t="str">
            <v xml:space="preserve">general residential </v>
          </cell>
          <cell r="BV190">
            <v>1</v>
          </cell>
          <cell r="BW190">
            <v>1.25</v>
          </cell>
          <cell r="BY190">
            <v>-0.1</v>
          </cell>
          <cell r="BZ190">
            <v>1</v>
          </cell>
          <cell r="CA190">
            <v>1</v>
          </cell>
          <cell r="CB190" t="str">
            <v>단독 및 근린생활시설 부지.</v>
          </cell>
          <cell r="CC190" t="str">
            <v>인천광역시 서구 검안동 265-7</v>
          </cell>
          <cell r="CD190">
            <v>36404</v>
          </cell>
          <cell r="CE190" t="str">
            <v>Auction</v>
          </cell>
          <cell r="CF190">
            <v>37507950</v>
          </cell>
          <cell r="CG190">
            <v>37507950</v>
          </cell>
          <cell r="CH190">
            <v>255</v>
          </cell>
          <cell r="CJ190" t="str">
            <v xml:space="preserve">general residential </v>
          </cell>
          <cell r="CK190">
            <v>1</v>
          </cell>
          <cell r="CL190">
            <v>1.35</v>
          </cell>
          <cell r="CN190">
            <v>-0.1</v>
          </cell>
          <cell r="CO190">
            <v>1</v>
          </cell>
          <cell r="CP190">
            <v>1</v>
          </cell>
          <cell r="CQ190" t="str">
            <v>단독 및 근린생활시설 부지.</v>
          </cell>
        </row>
        <row r="191">
          <cell r="A191">
            <v>188</v>
          </cell>
          <cell r="B191" t="str">
            <v>92-1,2</v>
          </cell>
          <cell r="AY191" t="str">
            <v>Yoksamdong 832-3외 2 608호</v>
          </cell>
          <cell r="AZ191">
            <v>36502</v>
          </cell>
          <cell r="BA191" t="str">
            <v>Auction sale</v>
          </cell>
          <cell r="BB191">
            <v>40300000</v>
          </cell>
          <cell r="BD191">
            <v>9.31</v>
          </cell>
          <cell r="BE191">
            <v>30.38</v>
          </cell>
          <cell r="BF191" t="str">
            <v>General commercial area</v>
          </cell>
          <cell r="BH191">
            <v>1</v>
          </cell>
          <cell r="BI191">
            <v>1.45</v>
          </cell>
          <cell r="BJ191">
            <v>-0.2</v>
          </cell>
          <cell r="BK191">
            <v>1</v>
          </cell>
          <cell r="BL191">
            <v>1.2</v>
          </cell>
          <cell r="BM191" t="str">
            <v>사례는 본건에 비해 노후화 되었고 접면도로상태에서 열세임. Comp1 is depreciated and condition of frontage road has disadvantage than the subject.</v>
          </cell>
          <cell r="BN191" t="str">
            <v>Yorsamdong 832-7외 1606호</v>
          </cell>
          <cell r="BO191">
            <v>36411</v>
          </cell>
          <cell r="BP191" t="str">
            <v>Auction sale</v>
          </cell>
          <cell r="BQ191">
            <v>50460000</v>
          </cell>
          <cell r="BS191">
            <v>4.9020000000000001</v>
          </cell>
          <cell r="BT191">
            <v>27.9</v>
          </cell>
          <cell r="BU191" t="str">
            <v>General commercial area</v>
          </cell>
          <cell r="BV191">
            <v>1</v>
          </cell>
          <cell r="BW191">
            <v>1</v>
          </cell>
          <cell r="BX191">
            <v>1.2</v>
          </cell>
          <cell r="BY191">
            <v>-0.2</v>
          </cell>
          <cell r="BZ191">
            <v>1</v>
          </cell>
          <cell r="CA191">
            <v>1</v>
          </cell>
          <cell r="CB191" t="str">
            <v>본건이 속한 건물내 1606호로 비교성이 높음. 다만 층별효용도에서 본건이 우세함. Comp 2 is 1616 unit within the subject, there is much comparison. But the subject has advantage in utility degree of each floor.</v>
          </cell>
          <cell r="CC191" t="str">
            <v>Yoksamdong 828-10 717호</v>
          </cell>
          <cell r="CD191">
            <v>36554</v>
          </cell>
          <cell r="CE191" t="str">
            <v>Auction sale</v>
          </cell>
          <cell r="CF191">
            <v>62010000</v>
          </cell>
          <cell r="CH191">
            <v>12.3</v>
          </cell>
          <cell r="CI191">
            <v>34.89</v>
          </cell>
          <cell r="CJ191" t="str">
            <v>General residential area</v>
          </cell>
          <cell r="CK191">
            <v>1.2</v>
          </cell>
          <cell r="CL191">
            <v>1</v>
          </cell>
          <cell r="CM191">
            <v>1.2</v>
          </cell>
          <cell r="CN191">
            <v>-0.2</v>
          </cell>
          <cell r="CO191">
            <v>1</v>
          </cell>
          <cell r="CP191">
            <v>1</v>
          </cell>
          <cell r="CQ191" t="str">
            <v xml:space="preserve">사례는 강남대로 후면의 일반주거지역에 위치하여 본건이 우세함. Comp 3 is located on back side,Kangnam broad road,general residential area, so the subject has advantage. </v>
          </cell>
          <cell r="CR191" t="str">
            <v>Yoksamdong 831-11</v>
          </cell>
          <cell r="CS191">
            <v>36465</v>
          </cell>
          <cell r="CT191">
            <v>826.45</v>
          </cell>
          <cell r="CU191" t="str">
            <v>공사중(Fast Food점)</v>
          </cell>
          <cell r="CV191">
            <v>2500000000</v>
          </cell>
          <cell r="CX191">
            <v>0.15</v>
          </cell>
          <cell r="CY191">
            <v>0.9</v>
          </cell>
          <cell r="CZ191">
            <v>1</v>
          </cell>
          <cell r="DA191">
            <v>0</v>
          </cell>
        </row>
        <row r="192">
          <cell r="A192">
            <v>189</v>
          </cell>
          <cell r="B192" t="str">
            <v>92-2</v>
          </cell>
        </row>
        <row r="193">
          <cell r="A193">
            <v>190</v>
          </cell>
          <cell r="B193">
            <v>95</v>
          </cell>
          <cell r="AY193" t="str">
            <v>경기 성남시 중원구 금공동 10. 1층 15호</v>
          </cell>
          <cell r="AZ193">
            <v>36251</v>
          </cell>
          <cell r="BA193" t="str">
            <v>auction</v>
          </cell>
          <cell r="BB193">
            <v>35500000</v>
          </cell>
          <cell r="BE193">
            <v>40.590000000000003</v>
          </cell>
          <cell r="BF193" t="str">
            <v>Quasi-residential</v>
          </cell>
          <cell r="BG193">
            <v>1</v>
          </cell>
          <cell r="BH193">
            <v>1</v>
          </cell>
          <cell r="BJ193">
            <v>-0.25</v>
          </cell>
          <cell r="BM193" t="str">
            <v>단대쇼핑 본건 내부의 1층 경매사례로 본 평가는 경매를 기초로 한 것으로 직접적인 비교가 가능함</v>
          </cell>
        </row>
        <row r="194">
          <cell r="A194">
            <v>191</v>
          </cell>
          <cell r="B194">
            <v>96</v>
          </cell>
          <cell r="C194" t="str">
            <v>경기도 파주읍 부곡리 188-1</v>
          </cell>
          <cell r="D194" t="str">
            <v>Mar.22.2000</v>
          </cell>
          <cell r="E194" t="str">
            <v>auction</v>
          </cell>
          <cell r="F194">
            <v>1540</v>
          </cell>
          <cell r="G194">
            <v>83853000</v>
          </cell>
          <cell r="H194" t="str">
            <v>semi-agriculture</v>
          </cell>
          <cell r="I194">
            <v>1.05</v>
          </cell>
          <cell r="J194" t="str">
            <v>irregular</v>
          </cell>
          <cell r="K194">
            <v>1</v>
          </cell>
          <cell r="L194">
            <v>5</v>
          </cell>
          <cell r="M194">
            <v>1</v>
          </cell>
          <cell r="N194">
            <v>0.7</v>
          </cell>
          <cell r="O194">
            <v>0</v>
          </cell>
          <cell r="P194">
            <v>1</v>
          </cell>
          <cell r="Q194">
            <v>1</v>
          </cell>
          <cell r="R194" t="str">
            <v>사례지는 인근이 신흥공장지대임</v>
          </cell>
          <cell r="AY194" t="str">
            <v>경기도 파주시 법원읍 법원리 385-1</v>
          </cell>
          <cell r="AZ194" t="str">
            <v>sep 2.1999</v>
          </cell>
          <cell r="BA194" t="str">
            <v>auction</v>
          </cell>
          <cell r="BB194">
            <v>207100000</v>
          </cell>
          <cell r="BC194">
            <v>160120819</v>
          </cell>
          <cell r="BD194">
            <v>3415</v>
          </cell>
          <cell r="BE194">
            <v>421.6</v>
          </cell>
          <cell r="BF194" t="str">
            <v>Natural Green</v>
          </cell>
          <cell r="BG194">
            <v>1.03</v>
          </cell>
          <cell r="BH194">
            <v>0.8</v>
          </cell>
          <cell r="BI194">
            <v>0.63</v>
          </cell>
          <cell r="BJ194">
            <v>-0.05</v>
          </cell>
          <cell r="BK194">
            <v>1</v>
          </cell>
          <cell r="BL194">
            <v>1</v>
          </cell>
          <cell r="BM194" t="str">
            <v>인근지의 경매사례로 본건이 지역조건에서는 유리하나 환가성에서는 사례지가 우세함</v>
          </cell>
          <cell r="BN194" t="str">
            <v>경기도 파주읍 부곡리 407-5</v>
          </cell>
          <cell r="BO194" t="str">
            <v>may.1999</v>
          </cell>
          <cell r="BP194" t="str">
            <v>auction</v>
          </cell>
          <cell r="BQ194">
            <v>513530586</v>
          </cell>
          <cell r="BR194">
            <v>203945508</v>
          </cell>
          <cell r="BS194">
            <v>3371</v>
          </cell>
          <cell r="BT194">
            <v>1774.7</v>
          </cell>
          <cell r="BU194" t="str">
            <v>semi-agriculture</v>
          </cell>
          <cell r="BV194">
            <v>1.05</v>
          </cell>
          <cell r="BW194">
            <v>0.6</v>
          </cell>
          <cell r="BX194">
            <v>0.42</v>
          </cell>
          <cell r="BY194">
            <v>0</v>
          </cell>
          <cell r="BZ194">
            <v>1</v>
          </cell>
          <cell r="CA194">
            <v>1</v>
          </cell>
          <cell r="CB194" t="str">
            <v>동일 수급권내 경매사례로 본건보다 환가성에서는 우세한것으로 탐문됨</v>
          </cell>
          <cell r="CR194" t="str">
            <v>pubwon-ri pubwon-eup 491-1 etc pajoo-city kyunggi-do</v>
          </cell>
          <cell r="CS194" t="str">
            <v>april20.2000</v>
          </cell>
          <cell r="CT194">
            <v>480</v>
          </cell>
          <cell r="CU194" t="str">
            <v>factory</v>
          </cell>
          <cell r="CV194">
            <v>15000000</v>
          </cell>
          <cell r="CW194">
            <v>1500000</v>
          </cell>
          <cell r="CX194">
            <v>0.15</v>
          </cell>
          <cell r="CY194">
            <v>5</v>
          </cell>
          <cell r="CZ194">
            <v>1.3</v>
          </cell>
          <cell r="DA194">
            <v>-2.6</v>
          </cell>
          <cell r="DB194">
            <v>1</v>
          </cell>
          <cell r="DC194">
            <v>1</v>
          </cell>
        </row>
        <row r="195">
          <cell r="A195">
            <v>192</v>
          </cell>
          <cell r="B195">
            <v>97</v>
          </cell>
          <cell r="AY195" t="str">
            <v>Chung-buk Chongwon-gun, Buki-myun Soksong-ri 336,336-1,336-7</v>
          </cell>
          <cell r="AZ195" t="str">
            <v>1999.09.06</v>
          </cell>
          <cell r="BA195" t="str">
            <v>general sales</v>
          </cell>
          <cell r="BB195">
            <v>235000000</v>
          </cell>
          <cell r="BC195">
            <v>210000000</v>
          </cell>
          <cell r="BD195">
            <v>3724</v>
          </cell>
          <cell r="BE195">
            <v>248.2</v>
          </cell>
          <cell r="BF195" t="str">
            <v xml:space="preserve">Quasi-Agricultural </v>
          </cell>
          <cell r="BG195">
            <v>1</v>
          </cell>
          <cell r="BH195">
            <v>0.9</v>
          </cell>
          <cell r="BI195">
            <v>1</v>
          </cell>
          <cell r="BJ195">
            <v>0.1</v>
          </cell>
          <cell r="BK195">
            <v>1</v>
          </cell>
          <cell r="BL195">
            <v>1</v>
          </cell>
          <cell r="BM195" t="str">
            <v>지방도변에 인접한 공장으로서 도로조건 및 형상들에서 본건보다 다소 우세함.</v>
          </cell>
          <cell r="BN195" t="str">
            <v>Chung-buk Chongwon-gun, Buki-myun Soksong-ri 410-1</v>
          </cell>
          <cell r="BO195" t="str">
            <v>1999.11.16</v>
          </cell>
          <cell r="BP195" t="str">
            <v>acution</v>
          </cell>
          <cell r="BQ195">
            <v>315500000</v>
          </cell>
          <cell r="BR195">
            <v>150000000</v>
          </cell>
          <cell r="BS195">
            <v>3450</v>
          </cell>
          <cell r="BT195">
            <v>1551.82</v>
          </cell>
          <cell r="BU195" t="str">
            <v xml:space="preserve">Quasi-Agricultural </v>
          </cell>
          <cell r="BV195">
            <v>1</v>
          </cell>
          <cell r="BW195">
            <v>0.9</v>
          </cell>
          <cell r="BX195">
            <v>0.8</v>
          </cell>
          <cell r="BY195">
            <v>-0.1</v>
          </cell>
          <cell r="BZ195">
            <v>1</v>
          </cell>
          <cell r="CA195">
            <v>1</v>
          </cell>
          <cell r="CB195" t="str">
            <v>지방도변에 인접한 공장으로서 도로조건등 제반요인에서 본건보다 다소 우세함.</v>
          </cell>
          <cell r="CC195" t="str">
            <v>Chung-buk Chongwon-gun, Buki-myun Jangyang-ri 248</v>
          </cell>
          <cell r="CD195" t="str">
            <v>1999.11.16</v>
          </cell>
          <cell r="CE195" t="str">
            <v>auction</v>
          </cell>
          <cell r="CF195">
            <v>294082072</v>
          </cell>
          <cell r="CG195">
            <v>200000000</v>
          </cell>
          <cell r="CH195">
            <v>8480</v>
          </cell>
          <cell r="CI195">
            <v>1773.5</v>
          </cell>
          <cell r="CJ195" t="str">
            <v xml:space="preserve">Quasi-Agricultural </v>
          </cell>
          <cell r="CK195">
            <v>1</v>
          </cell>
          <cell r="CL195">
            <v>1.5</v>
          </cell>
          <cell r="CM195">
            <v>1.4</v>
          </cell>
          <cell r="CN195">
            <v>-0.25</v>
          </cell>
          <cell r="CO195">
            <v>1</v>
          </cell>
          <cell r="CP195">
            <v>1</v>
          </cell>
          <cell r="CQ195" t="str">
            <v>마을내 공장으로서 위치, 도로조건등에서 본건보다 열세임.</v>
          </cell>
        </row>
        <row r="196">
          <cell r="A196">
            <v>193</v>
          </cell>
          <cell r="B196">
            <v>961</v>
          </cell>
          <cell r="C196" t="str">
            <v>주북리 375-2</v>
          </cell>
          <cell r="D196" t="str">
            <v>1999.8.12</v>
          </cell>
          <cell r="E196" t="str">
            <v>general sales</v>
          </cell>
          <cell r="F196">
            <v>1640</v>
          </cell>
          <cell r="G196">
            <v>147600000</v>
          </cell>
          <cell r="H196" t="str">
            <v>quasi-agricultural</v>
          </cell>
          <cell r="I196">
            <v>1</v>
          </cell>
          <cell r="J196" t="str">
            <v>irregular</v>
          </cell>
          <cell r="K196">
            <v>1</v>
          </cell>
          <cell r="L196">
            <v>5</v>
          </cell>
          <cell r="M196">
            <v>1</v>
          </cell>
          <cell r="N196">
            <v>1.45</v>
          </cell>
          <cell r="O196">
            <v>0</v>
          </cell>
          <cell r="P196">
            <v>1</v>
          </cell>
          <cell r="Q196">
            <v>1</v>
          </cell>
          <cell r="R196" t="str">
            <v>본건 인근에 위치하는 토지(전)에 대한 일반거래 사례로서 본건대비 위치, 지목, 이용상황등 전반적으로 열세임.</v>
          </cell>
          <cell r="AY196" t="str">
            <v>용인시 고림동 386-1</v>
          </cell>
          <cell r="AZ196" t="str">
            <v>1999.8.18</v>
          </cell>
          <cell r="BA196" t="str">
            <v>auction</v>
          </cell>
          <cell r="BB196">
            <v>484848000</v>
          </cell>
          <cell r="BC196">
            <v>380000000</v>
          </cell>
          <cell r="BD196">
            <v>2519</v>
          </cell>
          <cell r="BE196">
            <v>2758.18</v>
          </cell>
          <cell r="BF196" t="str">
            <v>quasi-agricultural</v>
          </cell>
          <cell r="BG196">
            <v>1</v>
          </cell>
          <cell r="BH196">
            <v>0.85</v>
          </cell>
          <cell r="BI196">
            <v>1.5</v>
          </cell>
          <cell r="BJ196">
            <v>-0.05</v>
          </cell>
          <cell r="BK196">
            <v>1</v>
          </cell>
          <cell r="BL196">
            <v>1</v>
          </cell>
          <cell r="BM196" t="str">
            <v>본건 인근에 위치하는 중,소규모 공장에 대한 경매낙찰 사례로서 본건대비 접근조건 다소 우세하나 건물의 상태 열세임.</v>
          </cell>
          <cell r="BN196" t="str">
            <v>용인시 양지면 주북리 122</v>
          </cell>
          <cell r="BO196" t="str">
            <v>2000.1.17</v>
          </cell>
          <cell r="BP196" t="str">
            <v>auction</v>
          </cell>
          <cell r="BQ196">
            <v>171800000</v>
          </cell>
          <cell r="BR196">
            <v>110000000</v>
          </cell>
          <cell r="BS196">
            <v>1286</v>
          </cell>
          <cell r="BT196">
            <v>1074.6400000000001</v>
          </cell>
          <cell r="BU196" t="str">
            <v>quasi-agricultural</v>
          </cell>
          <cell r="BV196">
            <v>1</v>
          </cell>
          <cell r="BW196">
            <v>1.3</v>
          </cell>
          <cell r="BX196">
            <v>0.8</v>
          </cell>
          <cell r="BY196">
            <v>-0.2</v>
          </cell>
          <cell r="BZ196">
            <v>1</v>
          </cell>
          <cell r="CA196">
            <v>1</v>
          </cell>
          <cell r="CB196" t="str">
            <v>본건 인근에 위치하는 중소규모의 공장으로서 본건대비 위치, 환경, 건물의 상태등 열세임.</v>
          </cell>
          <cell r="CC196" t="str">
            <v>용인시 양지면 주북리 39</v>
          </cell>
          <cell r="CD196" t="str">
            <v>1999.11.2</v>
          </cell>
          <cell r="CE196" t="str">
            <v>auction</v>
          </cell>
          <cell r="CF196">
            <v>406100000</v>
          </cell>
          <cell r="CG196">
            <v>330000000</v>
          </cell>
          <cell r="CH196">
            <v>4284</v>
          </cell>
          <cell r="CI196">
            <v>1395.1</v>
          </cell>
          <cell r="CJ196" t="str">
            <v>quasi-agricultural</v>
          </cell>
          <cell r="CK196">
            <v>1</v>
          </cell>
          <cell r="CL196">
            <v>1.4</v>
          </cell>
          <cell r="CM196">
            <v>0.85</v>
          </cell>
          <cell r="CN196">
            <v>-0.25</v>
          </cell>
          <cell r="CO196">
            <v>1</v>
          </cell>
          <cell r="CP196">
            <v>1</v>
          </cell>
          <cell r="CQ196" t="str">
            <v>본건 인근에 위치하는 중소규모의 공장으로서 본건대비 위치, 환경, 가로접근조건, 건물의 상태등 전반적으로 열세임.</v>
          </cell>
        </row>
        <row r="197">
          <cell r="A197">
            <v>194</v>
          </cell>
          <cell r="B197">
            <v>991</v>
          </cell>
          <cell r="AY197" t="str">
            <v>geum gok dong 419-11 namyangju-city</v>
          </cell>
          <cell r="AZ197">
            <v>36609</v>
          </cell>
          <cell r="BA197" t="str">
            <v>auction</v>
          </cell>
          <cell r="BB197">
            <v>1131000000</v>
          </cell>
          <cell r="BC197">
            <v>545000000</v>
          </cell>
          <cell r="BD197">
            <v>442</v>
          </cell>
          <cell r="BE197">
            <v>2303.63</v>
          </cell>
          <cell r="BF197" t="str">
            <v>general commercial</v>
          </cell>
          <cell r="BG197">
            <v>0.9</v>
          </cell>
          <cell r="BH197">
            <v>0.95</v>
          </cell>
          <cell r="BI197">
            <v>0.4</v>
          </cell>
          <cell r="BJ197">
            <v>0</v>
          </cell>
          <cell r="BK197">
            <v>1</v>
          </cell>
          <cell r="BL197">
            <v>1</v>
          </cell>
          <cell r="BM197" t="str">
            <v>유사 수급권내 경락된 사례임</v>
          </cell>
          <cell r="BN197" t="str">
            <v>toegewon-ri 268-3 namyangju-city</v>
          </cell>
          <cell r="BO197">
            <v>36008</v>
          </cell>
          <cell r="BP197" t="str">
            <v>general sales</v>
          </cell>
          <cell r="BQ197">
            <v>350000000</v>
          </cell>
          <cell r="BR197">
            <v>340000000</v>
          </cell>
          <cell r="BS197">
            <v>255</v>
          </cell>
          <cell r="BT197">
            <v>54.6</v>
          </cell>
          <cell r="BU197" t="str">
            <v>general residential</v>
          </cell>
          <cell r="BV197">
            <v>1</v>
          </cell>
          <cell r="BW197">
            <v>1</v>
          </cell>
          <cell r="BX197">
            <v>0.6</v>
          </cell>
          <cell r="BY197">
            <v>0.1</v>
          </cell>
          <cell r="BZ197">
            <v>0.9</v>
          </cell>
          <cell r="CB197" t="str">
            <v>본건 인근지의 매매사례. IMF이후 거래로 다소 낮게 거래 되었음</v>
          </cell>
          <cell r="CR197" t="str">
            <v>toegewon-ri 282-2 namyangju-city</v>
          </cell>
          <cell r="CS197" t="str">
            <v>present</v>
          </cell>
          <cell r="CT197">
            <v>86.4</v>
          </cell>
          <cell r="CU197" t="str">
            <v>pharmacy</v>
          </cell>
          <cell r="CV197">
            <v>40000000</v>
          </cell>
          <cell r="CW197">
            <v>1500000</v>
          </cell>
          <cell r="CX197">
            <v>0.15</v>
          </cell>
          <cell r="CY197">
            <v>0.85</v>
          </cell>
          <cell r="CZ197">
            <v>0.85</v>
          </cell>
          <cell r="DA197">
            <v>0</v>
          </cell>
          <cell r="DB197">
            <v>1</v>
          </cell>
          <cell r="DC197">
            <v>1</v>
          </cell>
        </row>
        <row r="198">
          <cell r="A198">
            <v>195</v>
          </cell>
          <cell r="B198">
            <v>100</v>
          </cell>
        </row>
        <row r="199">
          <cell r="A199">
            <v>196</v>
          </cell>
          <cell r="B199">
            <v>101</v>
          </cell>
          <cell r="C199" t="str">
            <v>Gojan-dong 643-14</v>
          </cell>
          <cell r="D199">
            <v>36586</v>
          </cell>
          <cell r="E199" t="str">
            <v>Auction</v>
          </cell>
          <cell r="F199">
            <v>2226.5</v>
          </cell>
          <cell r="G199">
            <v>495720000</v>
          </cell>
          <cell r="H199" t="str">
            <v>general industrial</v>
          </cell>
          <cell r="J199" t="str">
            <v>square</v>
          </cell>
          <cell r="L199">
            <v>10</v>
          </cell>
          <cell r="M199">
            <v>2</v>
          </cell>
          <cell r="O199">
            <v>-0.03</v>
          </cell>
          <cell r="R199" t="str">
            <v>본건 사례는 북서측 및 남서측으로 각각 폭 10m 도로에 접하여 본건에 비해서 도로조건 및 접근성은 열세이나, 광필지으 대상토지에 비해서 규모의 적정성면에서 우세함.</v>
          </cell>
          <cell r="S199" t="str">
            <v>646-4</v>
          </cell>
          <cell r="T199">
            <v>36404</v>
          </cell>
          <cell r="U199" t="str">
            <v>Auction</v>
          </cell>
          <cell r="V199">
            <v>3004.4</v>
          </cell>
          <cell r="W199">
            <v>589729000</v>
          </cell>
          <cell r="X199" t="str">
            <v>general industrial</v>
          </cell>
          <cell r="Z199" t="str">
            <v>rectangle</v>
          </cell>
          <cell r="AB199">
            <v>25</v>
          </cell>
          <cell r="AC199">
            <v>1</v>
          </cell>
          <cell r="AE199">
            <v>-7.0000000000000007E-2</v>
          </cell>
          <cell r="AH199" t="str">
            <v>본 사례는 북동측으로 로폭25m 도로에 접하여 본건에 비해서 도로조건, 접근성에서 열세임.</v>
          </cell>
          <cell r="AI199" t="str">
            <v>720-1</v>
          </cell>
          <cell r="AJ199">
            <v>36586</v>
          </cell>
          <cell r="AK199" t="str">
            <v>dealing</v>
          </cell>
          <cell r="AL199">
            <v>1983.48</v>
          </cell>
          <cell r="AM199">
            <v>533556120</v>
          </cell>
          <cell r="AN199" t="str">
            <v>general industrial</v>
          </cell>
          <cell r="AP199" t="str">
            <v>rectangle</v>
          </cell>
          <cell r="AR199" t="str">
            <v>30m, 10m</v>
          </cell>
          <cell r="AS199">
            <v>2</v>
          </cell>
          <cell r="AU199">
            <v>0</v>
          </cell>
          <cell r="AX199" t="str">
            <v>본 사례는 남동공단 2단지내에 위치하는 나지상태의 공장용지로 최근 (2000. 3경) 에 분양완료되어 본건과 비교성이 높음.</v>
          </cell>
          <cell r="AY199" t="str">
            <v>Gojan-dong 688-2</v>
          </cell>
          <cell r="AZ199">
            <v>36617</v>
          </cell>
          <cell r="BA199" t="str">
            <v>Auction</v>
          </cell>
          <cell r="BB199">
            <v>1016733000</v>
          </cell>
          <cell r="BC199">
            <v>381143000</v>
          </cell>
          <cell r="BD199">
            <v>1650.5</v>
          </cell>
          <cell r="BE199">
            <v>2958.88</v>
          </cell>
          <cell r="BF199" t="str">
            <v>general industrial</v>
          </cell>
          <cell r="BG199">
            <v>1</v>
          </cell>
          <cell r="BH199">
            <v>1</v>
          </cell>
          <cell r="BI199">
            <v>0.5</v>
          </cell>
          <cell r="BJ199">
            <v>-0.1</v>
          </cell>
          <cell r="BM199" t="str">
            <v>본 사례는 대상물건에 비해서 도로조건 및 접근성은 열세이나, 남동공단내 공장용지중에서 500평 미만의 공장용지가 희소성 및 활용성이 높은 점등 규모면에서 우세함.</v>
          </cell>
          <cell r="BN199" t="str">
            <v>670-5</v>
          </cell>
          <cell r="BO199">
            <v>36373</v>
          </cell>
          <cell r="BP199" t="str">
            <v>Auction</v>
          </cell>
          <cell r="BQ199">
            <v>845630000</v>
          </cell>
          <cell r="BR199">
            <v>373890000</v>
          </cell>
          <cell r="BS199">
            <v>2183.1</v>
          </cell>
          <cell r="BT199">
            <v>1778.2</v>
          </cell>
          <cell r="BU199" t="str">
            <v>general industrial</v>
          </cell>
          <cell r="BX199">
            <v>0.45</v>
          </cell>
          <cell r="BY199">
            <v>-0.1</v>
          </cell>
          <cell r="BZ199">
            <v>1</v>
          </cell>
          <cell r="CA199">
            <v>1</v>
          </cell>
          <cell r="CB199" t="str">
            <v>본 사례는 북동측 및 남동측으로 각각 폭 40m, 20m 도로에 접하며, 규모면에서도 소규모 토지로 본건보다 우세하나, 지상 건물의 효율성 저하로 저가 낙찰 되었음.</v>
          </cell>
        </row>
        <row r="200">
          <cell r="A200">
            <v>197</v>
          </cell>
          <cell r="B200">
            <v>102</v>
          </cell>
          <cell r="C200">
            <v>0</v>
          </cell>
          <cell r="D200" t="str">
            <v/>
          </cell>
          <cell r="E200">
            <v>0</v>
          </cell>
          <cell r="G200" t="str">
            <v/>
          </cell>
          <cell r="H200" t="str">
            <v/>
          </cell>
          <cell r="J200" t="str">
            <v/>
          </cell>
          <cell r="K200" t="str">
            <v/>
          </cell>
          <cell r="L200" t="str">
            <v/>
          </cell>
          <cell r="M200" t="str">
            <v/>
          </cell>
          <cell r="N200" t="str">
            <v/>
          </cell>
          <cell r="O200" t="str">
            <v/>
          </cell>
          <cell r="P200" t="str">
            <v/>
          </cell>
          <cell r="Q200" t="str">
            <v/>
          </cell>
          <cell r="R200" t="str">
            <v/>
          </cell>
          <cell r="AH200" t="str">
            <v/>
          </cell>
          <cell r="AY200" t="str">
            <v>양천구 신정동 921-8</v>
          </cell>
          <cell r="AZ200">
            <v>36514</v>
          </cell>
          <cell r="BA200" t="str">
            <v>auction</v>
          </cell>
          <cell r="BB200">
            <v>373300000</v>
          </cell>
          <cell r="BC200">
            <v>289022272</v>
          </cell>
          <cell r="BD200">
            <v>245.3</v>
          </cell>
          <cell r="BE200">
            <v>456.89</v>
          </cell>
          <cell r="BF200" t="str">
            <v>General Residential Area</v>
          </cell>
          <cell r="BG200">
            <v>1</v>
          </cell>
          <cell r="BH200">
            <v>1.1000000000000001</v>
          </cell>
          <cell r="BI200">
            <v>0</v>
          </cell>
          <cell r="BJ200">
            <v>-0.1</v>
          </cell>
          <cell r="BK200">
            <v>1</v>
          </cell>
          <cell r="BL200">
            <v>1</v>
          </cell>
          <cell r="BM200" t="str">
            <v>본건 남서측 인근의 경낙사례로서 본건에 비해 접근성이 떨어짐.</v>
          </cell>
          <cell r="BN200" t="str">
            <v>양천구 신정동 917-20</v>
          </cell>
          <cell r="BO200">
            <v>36549</v>
          </cell>
          <cell r="BP200" t="str">
            <v>auction</v>
          </cell>
          <cell r="BQ200">
            <v>431000000</v>
          </cell>
          <cell r="BR200">
            <v>360688680</v>
          </cell>
          <cell r="BS200">
            <v>281.7</v>
          </cell>
          <cell r="BT200">
            <v>506.33</v>
          </cell>
          <cell r="BU200" t="str">
            <v>General residential</v>
          </cell>
          <cell r="BV200">
            <v>1</v>
          </cell>
          <cell r="BW200">
            <v>1.05</v>
          </cell>
          <cell r="BX200">
            <v>0</v>
          </cell>
          <cell r="BY200">
            <v>-0.1</v>
          </cell>
          <cell r="BZ200">
            <v>1</v>
          </cell>
          <cell r="CA200">
            <v>1</v>
          </cell>
          <cell r="CB200" t="str">
            <v>본건 남서측 인근 각지에 위치한 근린상가건물의 경낙사례로서, 본건에 비해 위치적 요인이 열세함.</v>
          </cell>
        </row>
        <row r="201">
          <cell r="A201">
            <v>198</v>
          </cell>
          <cell r="B201">
            <v>104</v>
          </cell>
          <cell r="AY201" t="str">
            <v>chungbuk poun-gun poun-up gilsang-ri 22-2etc</v>
          </cell>
          <cell r="AZ201" t="str">
            <v>1999.8.24</v>
          </cell>
          <cell r="BA201" t="str">
            <v>auction</v>
          </cell>
          <cell r="BB201">
            <v>246378500</v>
          </cell>
          <cell r="BC201">
            <v>145732500</v>
          </cell>
          <cell r="BD201">
            <v>6477</v>
          </cell>
          <cell r="BE201">
            <v>1667.39</v>
          </cell>
          <cell r="BF201" t="str">
            <v xml:space="preserve">Quasi-Agricultural </v>
          </cell>
          <cell r="BG201">
            <v>1</v>
          </cell>
          <cell r="BH201">
            <v>0.4</v>
          </cell>
          <cell r="BI201">
            <v>1.4</v>
          </cell>
          <cell r="BJ201">
            <v>-0.1</v>
          </cell>
          <cell r="BK201">
            <v>1</v>
          </cell>
          <cell r="BL201">
            <v>1</v>
          </cell>
          <cell r="BM201" t="str">
            <v>외속 농공단지 내에 소재하며, 제반요인에서 본건보다 우세함.</v>
          </cell>
          <cell r="BN201" t="str">
            <v>chungbuk poun-gun poun-up kumgul-ri 302-3</v>
          </cell>
          <cell r="BO201" t="str">
            <v>1999.04.27</v>
          </cell>
          <cell r="BP201" t="str">
            <v>auction</v>
          </cell>
          <cell r="BQ201">
            <v>285318568</v>
          </cell>
          <cell r="BR201">
            <v>166429080</v>
          </cell>
          <cell r="BS201">
            <v>9942</v>
          </cell>
          <cell r="BT201">
            <v>1273.3</v>
          </cell>
          <cell r="BU201" t="str">
            <v>Quasi-Agricultural &amp; forest Area</v>
          </cell>
          <cell r="BV201">
            <v>1</v>
          </cell>
          <cell r="BW201">
            <v>0.5</v>
          </cell>
          <cell r="BX201">
            <v>0.85</v>
          </cell>
          <cell r="BY201">
            <v>-0.2</v>
          </cell>
          <cell r="BZ201">
            <v>1</v>
          </cell>
          <cell r="CA201">
            <v>1</v>
          </cell>
          <cell r="CB201" t="str">
            <v>보은 농공단지 내에 소재하며, 제반요인에서 본건보다 우세함.</v>
          </cell>
          <cell r="CR201" t="str">
            <v>chungbuk poun-gun samsung-muyon woojin-ri 539</v>
          </cell>
          <cell r="CS201">
            <v>1999.11</v>
          </cell>
          <cell r="CT201">
            <v>3677.92</v>
          </cell>
          <cell r="CU201" t="str">
            <v>Factory</v>
          </cell>
          <cell r="CV201">
            <v>150000000</v>
          </cell>
          <cell r="CW201">
            <v>10000000</v>
          </cell>
          <cell r="CX201">
            <v>0.15</v>
          </cell>
          <cell r="CY201">
            <v>0.4</v>
          </cell>
          <cell r="CZ201">
            <v>0.75</v>
          </cell>
          <cell r="DA201">
            <v>0.2</v>
          </cell>
          <cell r="DB201">
            <v>1</v>
          </cell>
          <cell r="DC201">
            <v>1</v>
          </cell>
        </row>
        <row r="202">
          <cell r="A202">
            <v>199</v>
          </cell>
          <cell r="B202">
            <v>105</v>
          </cell>
          <cell r="AY202" t="str">
            <v>인천 남구 도화동 822</v>
          </cell>
          <cell r="AZ202">
            <v>36404</v>
          </cell>
          <cell r="BA202" t="str">
            <v>general transaction</v>
          </cell>
          <cell r="BB202">
            <v>3515000000</v>
          </cell>
          <cell r="BC202">
            <v>3515000000</v>
          </cell>
          <cell r="BD202">
            <v>11620</v>
          </cell>
          <cell r="BF202" t="str">
            <v>Genersl Industrial</v>
          </cell>
          <cell r="BG202">
            <v>1</v>
          </cell>
          <cell r="BH202">
            <v>1</v>
          </cell>
          <cell r="BI202">
            <v>1</v>
          </cell>
          <cell r="BJ202">
            <v>0</v>
          </cell>
          <cell r="BK202">
            <v>1.034</v>
          </cell>
          <cell r="BL202">
            <v>1</v>
          </cell>
          <cell r="BM202" t="str">
            <v>본건 남측 공단내 대로변에 인접 소재하는 공장부지의 매매사례임</v>
          </cell>
          <cell r="BN202" t="str">
            <v>인천 서구 가좌동 473</v>
          </cell>
          <cell r="BO202">
            <v>36404</v>
          </cell>
          <cell r="BP202" t="str">
            <v>general transaction</v>
          </cell>
          <cell r="BQ202">
            <v>1650000000</v>
          </cell>
          <cell r="BR202">
            <v>1650000000</v>
          </cell>
          <cell r="BS202">
            <v>4950</v>
          </cell>
          <cell r="BU202" t="str">
            <v>General  Indusrtial</v>
          </cell>
          <cell r="BV202">
            <v>1</v>
          </cell>
          <cell r="BW202">
            <v>1</v>
          </cell>
          <cell r="BX202">
            <v>1</v>
          </cell>
          <cell r="BY202">
            <v>0</v>
          </cell>
          <cell r="BZ202">
            <v>1.034</v>
          </cell>
          <cell r="CA202">
            <v>1</v>
          </cell>
          <cell r="CB202" t="str">
            <v>본건 동측 공단내 소재하는 일단지의 토지를 4등분하여 그중 일부를 평당 약110만원에 매매한 사례임</v>
          </cell>
        </row>
        <row r="203">
          <cell r="A203">
            <v>200</v>
          </cell>
          <cell r="B203">
            <v>107</v>
          </cell>
          <cell r="C203" t="str">
            <v>음성군 대소면 대풍리 5-20</v>
          </cell>
          <cell r="D203">
            <v>36373</v>
          </cell>
          <cell r="E203" t="str">
            <v>auction</v>
          </cell>
          <cell r="F203">
            <v>5225</v>
          </cell>
          <cell r="G203">
            <v>211612000</v>
          </cell>
          <cell r="H203" t="str">
            <v>Quasi-agri</v>
          </cell>
          <cell r="I203">
            <v>1</v>
          </cell>
          <cell r="J203" t="str">
            <v>irregular</v>
          </cell>
          <cell r="K203">
            <v>1</v>
          </cell>
          <cell r="L203">
            <v>4</v>
          </cell>
          <cell r="M203">
            <v>1</v>
          </cell>
          <cell r="N203">
            <v>1.1000000000000001</v>
          </cell>
          <cell r="O203">
            <v>-0.15</v>
          </cell>
          <cell r="P203">
            <v>1</v>
          </cell>
          <cell r="Q203">
            <v>1</v>
          </cell>
          <cell r="R203" t="str">
            <v>본건 인근에 위치하고 있어 지역요인, 개별요인 유사하나 본건이 위치여건 우세함</v>
          </cell>
          <cell r="S203" t="str">
            <v>음성군 대소면 대풍리 529-3</v>
          </cell>
          <cell r="T203">
            <v>36373</v>
          </cell>
          <cell r="U203" t="str">
            <v>sale</v>
          </cell>
          <cell r="V203">
            <v>18403</v>
          </cell>
          <cell r="W203">
            <v>1380225000</v>
          </cell>
          <cell r="X203" t="str">
            <v>Quasi-agri</v>
          </cell>
          <cell r="Y203">
            <v>1</v>
          </cell>
          <cell r="Z203" t="str">
            <v>irregular</v>
          </cell>
          <cell r="AA203">
            <v>1</v>
          </cell>
          <cell r="AB203">
            <v>15</v>
          </cell>
          <cell r="AC203">
            <v>1</v>
          </cell>
          <cell r="AD203">
            <v>0.8</v>
          </cell>
          <cell r="AE203">
            <v>0</v>
          </cell>
          <cell r="AF203">
            <v>1</v>
          </cell>
          <cell r="AG203">
            <v>0.9</v>
          </cell>
          <cell r="AH203" t="str">
            <v>본건 근거리에 위치하며, 지역요인은 본건과 유사함</v>
          </cell>
          <cell r="AY203" t="str">
            <v>음성군 대소면 대풍리 5-20</v>
          </cell>
          <cell r="AZ203">
            <v>36373</v>
          </cell>
          <cell r="BA203" t="str">
            <v>auction</v>
          </cell>
          <cell r="BB203">
            <v>450000000</v>
          </cell>
          <cell r="BC203">
            <v>211612000</v>
          </cell>
          <cell r="BD203">
            <v>5225</v>
          </cell>
          <cell r="BE203">
            <v>2414.75</v>
          </cell>
          <cell r="BF203" t="str">
            <v>Quasi-agri</v>
          </cell>
          <cell r="BG203">
            <v>1</v>
          </cell>
          <cell r="BH203">
            <v>1.1000000000000001</v>
          </cell>
          <cell r="BI203">
            <v>1.1499999999999999</v>
          </cell>
          <cell r="BJ203">
            <v>-0.15</v>
          </cell>
          <cell r="BK203">
            <v>1</v>
          </cell>
          <cell r="BL203">
            <v>1</v>
          </cell>
          <cell r="BM203" t="str">
            <v>본건 인근에 위치하고 있어 지역요인, 개별요인 유사하고 건물상태는 본건이 우세함</v>
          </cell>
        </row>
        <row r="204">
          <cell r="A204">
            <v>201</v>
          </cell>
          <cell r="B204">
            <v>109</v>
          </cell>
          <cell r="C204" t="str">
            <v>경기도 시흥시 정왕동 1258</v>
          </cell>
          <cell r="D204">
            <v>36495</v>
          </cell>
          <cell r="E204" t="str">
            <v>acution</v>
          </cell>
          <cell r="F204">
            <v>6600.2</v>
          </cell>
          <cell r="G204">
            <v>792000000</v>
          </cell>
          <cell r="H204" t="str">
            <v>natural green</v>
          </cell>
          <cell r="J204" t="str">
            <v>rectangle</v>
          </cell>
          <cell r="L204" t="str">
            <v>50m, 10m</v>
          </cell>
          <cell r="M204">
            <v>2</v>
          </cell>
          <cell r="N204">
            <v>1</v>
          </cell>
          <cell r="O204">
            <v>-0.3</v>
          </cell>
          <cell r="P204">
            <v>1</v>
          </cell>
          <cell r="Q204">
            <v>1</v>
          </cell>
          <cell r="R204" t="str">
            <v>본 사례는 시화공단내 위치하나 도로조건, 지원시설단지와의 거리등에서 본건보다 우세함.</v>
          </cell>
          <cell r="S204" t="str">
            <v>경기도 시흥시 정왕동 1280-7</v>
          </cell>
          <cell r="T204">
            <v>36465</v>
          </cell>
          <cell r="U204" t="str">
            <v>auction</v>
          </cell>
          <cell r="V204">
            <v>3406</v>
          </cell>
          <cell r="W204">
            <v>360381000</v>
          </cell>
          <cell r="X204" t="str">
            <v>natural green</v>
          </cell>
          <cell r="Y204">
            <v>1</v>
          </cell>
          <cell r="Z204" t="str">
            <v>rectangle</v>
          </cell>
          <cell r="AB204">
            <v>10</v>
          </cell>
          <cell r="AC204">
            <v>1</v>
          </cell>
          <cell r="AD204">
            <v>1</v>
          </cell>
          <cell r="AE204">
            <v>-0.3</v>
          </cell>
          <cell r="AF204">
            <v>1</v>
          </cell>
          <cell r="AG204">
            <v>1</v>
          </cell>
          <cell r="AH204" t="str">
            <v>본 사례는 시화공단내 위치하며, 도로조건에서 본건보다 다소 열세임.</v>
          </cell>
          <cell r="AY204" t="str">
            <v>경기도 시흥시 정왕동 1278-5</v>
          </cell>
          <cell r="AZ204">
            <v>36526</v>
          </cell>
          <cell r="BA204" t="str">
            <v>auction</v>
          </cell>
          <cell r="BB204">
            <v>2521000000</v>
          </cell>
          <cell r="BC204">
            <v>979280000</v>
          </cell>
          <cell r="BD204">
            <v>10005.799999999999</v>
          </cell>
          <cell r="BE204">
            <v>6927.1</v>
          </cell>
          <cell r="BF204" t="str">
            <v>natural green</v>
          </cell>
          <cell r="BG204">
            <v>1</v>
          </cell>
          <cell r="BH204">
            <v>1.1499999999999999</v>
          </cell>
          <cell r="BI204">
            <v>0.6</v>
          </cell>
          <cell r="BJ204">
            <v>-0.3</v>
          </cell>
          <cell r="BK204">
            <v>1</v>
          </cell>
          <cell r="BL204">
            <v>1</v>
          </cell>
          <cell r="BM204" t="str">
            <v xml:space="preserve">본 사례는 시화공단내 공장으로 도로조건 및 규모면에서는 본건보다 열세이나 건물의 상태는 본건보다 우세한 공장임. </v>
          </cell>
          <cell r="BN204" t="str">
            <v>경기도 시흥시 정왕동 1265-2 108동</v>
          </cell>
          <cell r="BO204">
            <v>36557</v>
          </cell>
          <cell r="BP204" t="str">
            <v>auction</v>
          </cell>
          <cell r="BQ204">
            <v>490750000</v>
          </cell>
          <cell r="BR204">
            <v>139350000</v>
          </cell>
          <cell r="BS204">
            <v>1653</v>
          </cell>
          <cell r="BT204">
            <v>1499.73</v>
          </cell>
          <cell r="BU204" t="str">
            <v>natural green</v>
          </cell>
          <cell r="BW204">
            <v>1.25</v>
          </cell>
          <cell r="BX204">
            <v>0.6</v>
          </cell>
          <cell r="BY204">
            <v>-0.3</v>
          </cell>
          <cell r="BZ204">
            <v>1</v>
          </cell>
          <cell r="CA204">
            <v>1</v>
          </cell>
          <cell r="CB204" t="str">
            <v xml:space="preserve">본 사례는 공유지분의 공장으로 본건보다 열세이나 건물의 상태는 본건보다 우세함. </v>
          </cell>
        </row>
        <row r="205">
          <cell r="A205">
            <v>202</v>
          </cell>
          <cell r="B205">
            <v>112</v>
          </cell>
          <cell r="C205" t="str">
            <v>인천광역시 남동구 논현동 453-3</v>
          </cell>
          <cell r="D205">
            <v>36557</v>
          </cell>
          <cell r="E205" t="str">
            <v>auction</v>
          </cell>
          <cell r="F205">
            <v>2838.5</v>
          </cell>
          <cell r="G205">
            <v>669252000</v>
          </cell>
          <cell r="H205" t="str">
            <v>general industrial</v>
          </cell>
          <cell r="J205" t="str">
            <v>장방형</v>
          </cell>
          <cell r="L205">
            <v>10</v>
          </cell>
          <cell r="M205">
            <v>1</v>
          </cell>
          <cell r="N205">
            <v>1.1000000000000001</v>
          </cell>
          <cell r="O205">
            <v>0</v>
          </cell>
          <cell r="R205" t="str">
            <v>본 사례는 남동측으로 폭 10m 도로에 접하며, 접근성이나 도로조건은 대상물건에 비해서 열세이나, 규모의 적정성에 본건에 비해서 우세함.</v>
          </cell>
          <cell r="S205" t="str">
            <v>인천광역시 남동구 고잔동 720-1</v>
          </cell>
          <cell r="T205">
            <v>36586</v>
          </cell>
          <cell r="U205" t="str">
            <v>subdivision</v>
          </cell>
          <cell r="V205">
            <v>1983.4</v>
          </cell>
          <cell r="W205">
            <v>533556120</v>
          </cell>
          <cell r="X205" t="str">
            <v>general industrial</v>
          </cell>
          <cell r="Z205" t="str">
            <v>장방형</v>
          </cell>
          <cell r="AB205" t="str">
            <v>30m/10m</v>
          </cell>
          <cell r="AC205">
            <v>2</v>
          </cell>
          <cell r="AD205">
            <v>0.95</v>
          </cell>
          <cell r="AE205">
            <v>0</v>
          </cell>
          <cell r="AF205">
            <v>1.0431999999999999</v>
          </cell>
          <cell r="AH205" t="str">
            <v>본 사레는 남동공단 2단지내에 위치하는 나지상태의 공장용지로 최근에 850,000~890,000원/평에 분양완료 되었음.</v>
          </cell>
          <cell r="AY205" t="str">
            <v>인천광역시 남동구 논현동 434-11</v>
          </cell>
          <cell r="AZ205">
            <v>36373</v>
          </cell>
          <cell r="BA205" t="str">
            <v>Auction</v>
          </cell>
          <cell r="BB205">
            <v>1648535000</v>
          </cell>
          <cell r="BC205">
            <v>1063195000</v>
          </cell>
          <cell r="BD205">
            <v>4664</v>
          </cell>
          <cell r="BE205">
            <v>3658.86</v>
          </cell>
          <cell r="BF205" t="str">
            <v>general industrial</v>
          </cell>
          <cell r="BH205">
            <v>0.95</v>
          </cell>
          <cell r="BI205">
            <v>0.8</v>
          </cell>
          <cell r="BJ205">
            <v>-0.1</v>
          </cell>
          <cell r="BK205">
            <v>1.0431999999999999</v>
          </cell>
          <cell r="BM205" t="str">
            <v xml:space="preserve">본 사례는 남동공단 1단지내 main 도로인 남동로변에 접하며 접근성은 양호한편임 </v>
          </cell>
          <cell r="BN205" t="str">
            <v>인천광역시 남동구 논현동 438-6</v>
          </cell>
          <cell r="BO205">
            <v>36465</v>
          </cell>
          <cell r="BP205" t="str">
            <v>Auction</v>
          </cell>
          <cell r="BQ205">
            <v>1051421900</v>
          </cell>
          <cell r="BR205">
            <v>541264580</v>
          </cell>
          <cell r="BS205">
            <v>2974</v>
          </cell>
          <cell r="BT205">
            <v>2507.2600000000002</v>
          </cell>
          <cell r="BU205" t="str">
            <v>general industrial</v>
          </cell>
          <cell r="BW205">
            <v>1.1499999999999999</v>
          </cell>
          <cell r="BX205">
            <v>0.75</v>
          </cell>
          <cell r="BY205">
            <v>-0.15</v>
          </cell>
          <cell r="CB205" t="str">
            <v>본 사례는 북동측 및 남동측으로 각각 10m 도로에 접하며, 인접도로 및 대지와 등고평탄하며 공장으로서의 제반여건 무난함.</v>
          </cell>
          <cell r="CC205" t="str">
            <v>인천광역시 남동구 논현동 436-4</v>
          </cell>
          <cell r="CD205">
            <v>36465</v>
          </cell>
          <cell r="CE205" t="str">
            <v>Auction</v>
          </cell>
          <cell r="CF205">
            <v>1325967190</v>
          </cell>
          <cell r="CG205">
            <v>482419120</v>
          </cell>
          <cell r="CH205">
            <v>3133</v>
          </cell>
          <cell r="CI205">
            <v>3943.26</v>
          </cell>
          <cell r="CJ205" t="str">
            <v>general industrial</v>
          </cell>
          <cell r="CL205">
            <v>1.2</v>
          </cell>
          <cell r="CM205">
            <v>0.6</v>
          </cell>
          <cell r="CN205">
            <v>-0.25</v>
          </cell>
          <cell r="CQ205" t="str">
            <v>본 사례는 북서측으로 폭 10m 도로에 접하며, 지상건물 상태는 양호하나 경락가는 다소 저가로 판단됨.</v>
          </cell>
        </row>
        <row r="206">
          <cell r="A206">
            <v>203</v>
          </cell>
          <cell r="B206">
            <v>113</v>
          </cell>
          <cell r="AY206" t="str">
            <v>sootaek-dong 535-20 guree-city kyunggi-do</v>
          </cell>
          <cell r="AZ206">
            <v>36392</v>
          </cell>
          <cell r="BA206" t="str">
            <v>auction</v>
          </cell>
          <cell r="BB206">
            <v>61400000</v>
          </cell>
          <cell r="BC206">
            <v>61400000</v>
          </cell>
          <cell r="BD206">
            <v>101.6</v>
          </cell>
          <cell r="BE206">
            <v>0</v>
          </cell>
          <cell r="BF206" t="str">
            <v>general residential</v>
          </cell>
          <cell r="BG206">
            <v>1</v>
          </cell>
          <cell r="BH206">
            <v>1.2</v>
          </cell>
          <cell r="BJ206">
            <v>-0.1</v>
          </cell>
          <cell r="BK206">
            <v>1</v>
          </cell>
          <cell r="BL206">
            <v>1</v>
          </cell>
          <cell r="BM206" t="str">
            <v>건물가격이 토지가격에 포함되어 거래되는 사례로 본건이 전체적으로 우세함.</v>
          </cell>
          <cell r="BN206" t="str">
            <v>sootaek-dong 534 guree-city kyunggi-do</v>
          </cell>
          <cell r="BO206">
            <v>36379</v>
          </cell>
          <cell r="BP206" t="str">
            <v>general transaction</v>
          </cell>
          <cell r="BQ206">
            <v>2270000000</v>
          </cell>
          <cell r="BR206">
            <v>2270000000</v>
          </cell>
          <cell r="BS206">
            <v>1762.4</v>
          </cell>
          <cell r="BU206" t="str">
            <v xml:space="preserve">general residential </v>
          </cell>
          <cell r="BV206">
            <v>1</v>
          </cell>
          <cell r="BW206">
            <v>0.6</v>
          </cell>
          <cell r="BY206">
            <v>-0.1</v>
          </cell>
          <cell r="BZ206">
            <v>1</v>
          </cell>
          <cell r="CA206">
            <v>1</v>
          </cell>
          <cell r="CB206" t="str">
            <v>나지 거래 사례로, 위치, 토지의 개별 요인에서 본건이 불리함</v>
          </cell>
          <cell r="CR206" t="str">
            <v>sooteak-dong 534-3 guree-city kyunggi-do</v>
          </cell>
          <cell r="CS206" t="str">
            <v>april 20.2000</v>
          </cell>
          <cell r="CT206">
            <v>605</v>
          </cell>
          <cell r="CU206" t="str">
            <v>storage land</v>
          </cell>
          <cell r="CV206">
            <v>20000000</v>
          </cell>
          <cell r="CW206">
            <v>2000000</v>
          </cell>
          <cell r="CX206">
            <v>0.2</v>
          </cell>
          <cell r="CY206">
            <v>8.5</v>
          </cell>
          <cell r="DA206">
            <v>-2</v>
          </cell>
          <cell r="DB206">
            <v>1</v>
          </cell>
          <cell r="DC206">
            <v>1</v>
          </cell>
        </row>
        <row r="207">
          <cell r="A207">
            <v>204</v>
          </cell>
          <cell r="B207">
            <v>114</v>
          </cell>
          <cell r="AY207" t="str">
            <v>Chungbuk jinchungun iwolup shinwolri 329-124,125</v>
          </cell>
          <cell r="AZ207" t="str">
            <v>1999.07.08</v>
          </cell>
          <cell r="BA207" t="str">
            <v>acution</v>
          </cell>
          <cell r="BB207">
            <v>256000000</v>
          </cell>
          <cell r="BC207">
            <v>120000000</v>
          </cell>
          <cell r="BD207">
            <v>3458</v>
          </cell>
          <cell r="BE207">
            <v>891</v>
          </cell>
          <cell r="BF207" t="str">
            <v>quasi-agricultural</v>
          </cell>
          <cell r="BG207">
            <v>1</v>
          </cell>
          <cell r="BH207">
            <v>1</v>
          </cell>
          <cell r="BI207">
            <v>0.8</v>
          </cell>
          <cell r="BJ207">
            <v>0.1</v>
          </cell>
          <cell r="BK207">
            <v>1</v>
          </cell>
          <cell r="BL207">
            <v>0.9</v>
          </cell>
          <cell r="BM207" t="str">
            <v>제반개별요인은 유사함. 경매사례이나 일반매매수준으로 가격형성됨.</v>
          </cell>
          <cell r="BN207" t="str">
            <v>Chungbuk jinchungun iwolup shinwolri 61-3</v>
          </cell>
          <cell r="BO207" t="str">
            <v>1999.07.29</v>
          </cell>
          <cell r="BP207" t="str">
            <v>acution</v>
          </cell>
          <cell r="BQ207">
            <v>738000000</v>
          </cell>
          <cell r="BR207">
            <v>450000000</v>
          </cell>
          <cell r="BS207">
            <v>17221</v>
          </cell>
          <cell r="BT207">
            <v>3046.43</v>
          </cell>
          <cell r="BU207" t="str">
            <v>quasi-agricultural</v>
          </cell>
          <cell r="BV207">
            <v>1</v>
          </cell>
          <cell r="BW207">
            <v>1</v>
          </cell>
          <cell r="BX207">
            <v>0.9</v>
          </cell>
          <cell r="BY207">
            <v>-0.2</v>
          </cell>
          <cell r="BZ207">
            <v>1</v>
          </cell>
          <cell r="CA207">
            <v>0.9</v>
          </cell>
          <cell r="CB207" t="str">
            <v>제반 개별요인은 유사하나 접근성은 우세함</v>
          </cell>
        </row>
        <row r="208">
          <cell r="A208">
            <v>205</v>
          </cell>
          <cell r="B208">
            <v>115</v>
          </cell>
          <cell r="C208" t="str">
            <v>soheul-dup, idongkyo-ri, 553-4 etc pochun-Gun Kyunggi-do</v>
          </cell>
          <cell r="D208">
            <v>36465</v>
          </cell>
          <cell r="E208" t="str">
            <v>General</v>
          </cell>
          <cell r="F208">
            <v>3646.28</v>
          </cell>
          <cell r="G208">
            <v>440000000</v>
          </cell>
          <cell r="H208" t="str">
            <v>Quasi-Agriculture Area</v>
          </cell>
          <cell r="J208" t="str">
            <v>indeterminate form</v>
          </cell>
          <cell r="L208">
            <v>10</v>
          </cell>
          <cell r="M208">
            <v>1</v>
          </cell>
          <cell r="N208">
            <v>0.95</v>
          </cell>
          <cell r="O208">
            <v>-0.05</v>
          </cell>
          <cell r="P208">
            <v>1</v>
          </cell>
          <cell r="Q208">
            <v>1</v>
          </cell>
          <cell r="R208" t="str">
            <v>본건 북측 근거리에 소재하는 나지 상태의 거래 사례로 전체적으로는 비교 가능함.</v>
          </cell>
          <cell r="AY208" t="str">
            <v>soheul-eup, idong kyo-ri, 733-10 etc pochungun-Kyunggi-do</v>
          </cell>
          <cell r="AZ208">
            <v>35643</v>
          </cell>
          <cell r="BA208" t="str">
            <v>dealing</v>
          </cell>
          <cell r="BB208">
            <v>560000000</v>
          </cell>
          <cell r="BC208">
            <v>311580000</v>
          </cell>
          <cell r="BD208">
            <v>3462</v>
          </cell>
          <cell r="BE208">
            <v>234.2</v>
          </cell>
          <cell r="BF208" t="str">
            <v>Quasi-Agricalture Area</v>
          </cell>
          <cell r="BG208">
            <v>1</v>
          </cell>
          <cell r="BH208">
            <v>1.4</v>
          </cell>
          <cell r="BI208">
            <v>0.7</v>
          </cell>
          <cell r="BJ208">
            <v>0.3</v>
          </cell>
          <cell r="BK208">
            <v>1.35</v>
          </cell>
          <cell r="BL208">
            <v>1</v>
          </cell>
          <cell r="BM208" t="str">
            <v>나지구입후 건물 신축하여 매각한 사례로 수익성에서 본건이 불리함.</v>
          </cell>
          <cell r="BN208" t="str">
            <v>soheul-eup, idonkyo-ri, 115-4 pochun-gun, Kyunggi-do</v>
          </cell>
          <cell r="BO208">
            <v>36312</v>
          </cell>
          <cell r="BP208" t="str">
            <v>auction</v>
          </cell>
          <cell r="BQ208">
            <v>1318000000</v>
          </cell>
          <cell r="BR208">
            <v>1105382400</v>
          </cell>
          <cell r="BS208">
            <v>14393</v>
          </cell>
          <cell r="BT208">
            <v>2280.44</v>
          </cell>
          <cell r="BU208" t="str">
            <v>Quasi-Agriculture area</v>
          </cell>
          <cell r="BV208">
            <v>1</v>
          </cell>
          <cell r="BW208">
            <v>1.35</v>
          </cell>
          <cell r="BX208">
            <v>4</v>
          </cell>
          <cell r="BY208">
            <v>-0.2</v>
          </cell>
          <cell r="BZ208">
            <v>1</v>
          </cell>
          <cell r="CA208">
            <v>1</v>
          </cell>
          <cell r="CB208" t="str">
            <v>가격시점 6개월 전후로 유사 경락사례 부재로 수익성 측면에서 접근한 사례임.</v>
          </cell>
          <cell r="CR208" t="str">
            <v>소흘읍 이동교리 743-1</v>
          </cell>
          <cell r="CS208">
            <v>36617</v>
          </cell>
          <cell r="CT208">
            <v>1468.64</v>
          </cell>
          <cell r="CU208" t="str">
            <v>restaurant</v>
          </cell>
          <cell r="CV208" t="str">
            <v/>
          </cell>
          <cell r="CW208" t="str">
            <v/>
          </cell>
          <cell r="CX208">
            <v>0.15</v>
          </cell>
          <cell r="CY208">
            <v>1</v>
          </cell>
          <cell r="CZ208">
            <v>1</v>
          </cell>
          <cell r="DA208">
            <v>0</v>
          </cell>
          <cell r="DB208">
            <v>1</v>
          </cell>
          <cell r="DC208">
            <v>1</v>
          </cell>
        </row>
        <row r="209">
          <cell r="A209">
            <v>206</v>
          </cell>
          <cell r="B209">
            <v>116</v>
          </cell>
          <cell r="AY209" t="str">
            <v>454-60, Cheonho-dong</v>
          </cell>
          <cell r="AZ209">
            <v>36526</v>
          </cell>
          <cell r="BA209" t="str">
            <v>Auction</v>
          </cell>
          <cell r="BB209">
            <v>3876999936</v>
          </cell>
          <cell r="BC209">
            <v>3667718936</v>
          </cell>
          <cell r="BD209">
            <v>724</v>
          </cell>
          <cell r="BE209">
            <v>1668.9</v>
          </cell>
          <cell r="BF209" t="str">
            <v>General Commercial Area</v>
          </cell>
          <cell r="BG209">
            <v>1</v>
          </cell>
          <cell r="BH209">
            <v>0.9</v>
          </cell>
          <cell r="BI209">
            <v>1</v>
          </cell>
          <cell r="BJ209">
            <v>0.4</v>
          </cell>
          <cell r="BK209">
            <v>1</v>
          </cell>
          <cell r="BL209">
            <v>1</v>
          </cell>
          <cell r="BM209" t="str">
            <v>사례는 2면이 도로에 접하고 상권의 성숙도에서 본건보다 우세함.</v>
          </cell>
          <cell r="CR209" t="str">
            <v>425-3, Cheonho-dong</v>
          </cell>
          <cell r="CS209">
            <v>36255</v>
          </cell>
          <cell r="CT209">
            <v>99</v>
          </cell>
          <cell r="CU209" t="str">
            <v>Retail</v>
          </cell>
          <cell r="CV209">
            <v>100000000</v>
          </cell>
          <cell r="CW209">
            <v>3000000</v>
          </cell>
          <cell r="CX209">
            <v>0.15</v>
          </cell>
          <cell r="CY209">
            <v>0.9</v>
          </cell>
          <cell r="CZ209">
            <v>1</v>
          </cell>
          <cell r="DA209">
            <v>0.3</v>
          </cell>
          <cell r="DB209">
            <v>1</v>
          </cell>
          <cell r="DC209">
            <v>1</v>
          </cell>
          <cell r="DD209">
            <v>1</v>
          </cell>
          <cell r="DF209" t="str">
            <v>전용면적기준으로 전용율약70%정도</v>
          </cell>
        </row>
        <row r="210">
          <cell r="A210">
            <v>207</v>
          </cell>
          <cell r="B210">
            <v>117</v>
          </cell>
          <cell r="C210" t="str">
            <v>서구 당하동 749-1</v>
          </cell>
          <cell r="D210">
            <v>36610</v>
          </cell>
          <cell r="E210" t="str">
            <v>Auction</v>
          </cell>
          <cell r="F210">
            <v>4552</v>
          </cell>
          <cell r="G210">
            <v>407000000</v>
          </cell>
          <cell r="H210" t="str">
            <v>natural green</v>
          </cell>
          <cell r="I210">
            <v>1</v>
          </cell>
          <cell r="J210" t="str">
            <v>irregular</v>
          </cell>
          <cell r="K210">
            <v>1</v>
          </cell>
          <cell r="L210">
            <v>12</v>
          </cell>
          <cell r="M210">
            <v>1</v>
          </cell>
          <cell r="N210">
            <v>0.9</v>
          </cell>
          <cell r="O210">
            <v>-0.15</v>
          </cell>
          <cell r="R210" t="str">
            <v>지상에 건물이 소재하나 철거용이하고 가치없으므로 나지사례로 이용 가능함.</v>
          </cell>
          <cell r="AY210" t="str">
            <v>서구 당하동 765-5</v>
          </cell>
          <cell r="AZ210">
            <v>36370</v>
          </cell>
          <cell r="BA210" t="str">
            <v>Auction</v>
          </cell>
          <cell r="BB210">
            <v>215918200</v>
          </cell>
          <cell r="BC210">
            <v>143000000</v>
          </cell>
          <cell r="BD210">
            <v>1422</v>
          </cell>
          <cell r="BE210">
            <v>948</v>
          </cell>
          <cell r="BF210" t="str">
            <v>natural green</v>
          </cell>
          <cell r="BG210">
            <v>1</v>
          </cell>
          <cell r="BH210">
            <v>1</v>
          </cell>
          <cell r="BI210">
            <v>0.85</v>
          </cell>
          <cell r="BL210">
            <v>1</v>
          </cell>
          <cell r="BM210" t="str">
            <v>본건은 옹벽으로 조성된 공장부지로서 사례보다 우세함.</v>
          </cell>
          <cell r="BN210" t="str">
            <v>서구 당하동 951-2</v>
          </cell>
          <cell r="BO210">
            <v>36432</v>
          </cell>
          <cell r="BP210" t="str">
            <v>Auction</v>
          </cell>
          <cell r="BQ210">
            <v>1408000000</v>
          </cell>
          <cell r="BR210">
            <v>1018000000</v>
          </cell>
          <cell r="BS210">
            <v>6303</v>
          </cell>
          <cell r="BT210">
            <v>2827.32</v>
          </cell>
          <cell r="BU210" t="str">
            <v xml:space="preserve">general residential </v>
          </cell>
          <cell r="BV210">
            <v>0.85</v>
          </cell>
          <cell r="BW210">
            <v>0.75</v>
          </cell>
          <cell r="BX210">
            <v>0.5</v>
          </cell>
          <cell r="BY210">
            <v>0</v>
          </cell>
          <cell r="CA210">
            <v>1</v>
          </cell>
          <cell r="CB210" t="str">
            <v>사례는 지방도로부터 근거리로서 본건보다 접근성 우세함.</v>
          </cell>
        </row>
        <row r="211">
          <cell r="A211">
            <v>208</v>
          </cell>
          <cell r="B211">
            <v>120</v>
          </cell>
          <cell r="AY211" t="str">
            <v>안양시 만안구 안양동 218-8</v>
          </cell>
          <cell r="AZ211">
            <v>36404</v>
          </cell>
          <cell r="BA211" t="str">
            <v>general sales</v>
          </cell>
          <cell r="BB211">
            <v>1259510000</v>
          </cell>
          <cell r="BC211">
            <v>1057201200</v>
          </cell>
          <cell r="BD211">
            <v>1456.2</v>
          </cell>
          <cell r="BE211">
            <v>1720</v>
          </cell>
          <cell r="BF211" t="str">
            <v>general-industrial</v>
          </cell>
          <cell r="BH211">
            <v>1.1000000000000001</v>
          </cell>
          <cell r="BI211">
            <v>0.6</v>
          </cell>
          <cell r="BM211" t="str">
            <v>본건 사례는 본건과 동일지역에 소재. 위치면에서 우세함</v>
          </cell>
          <cell r="BN211" t="str">
            <v>안양시 만안구 안양동 201-5</v>
          </cell>
          <cell r="BO211">
            <v>36448</v>
          </cell>
          <cell r="BP211" t="str">
            <v>Auction</v>
          </cell>
          <cell r="BQ211">
            <v>178888000</v>
          </cell>
          <cell r="BR211">
            <v>145000000</v>
          </cell>
          <cell r="BS211">
            <v>205.4</v>
          </cell>
          <cell r="BT211">
            <v>240.02</v>
          </cell>
          <cell r="BU211" t="str">
            <v>general-industrial</v>
          </cell>
          <cell r="BW211">
            <v>1.1000000000000001</v>
          </cell>
          <cell r="BX211">
            <v>0.5</v>
          </cell>
          <cell r="CB211" t="str">
            <v>본건 사례는 대상토지와 동일지역에 소재.  건물관리 상태는 본건보다 우세함</v>
          </cell>
          <cell r="CX211" t="str">
            <v/>
          </cell>
        </row>
        <row r="212">
          <cell r="A212">
            <v>209</v>
          </cell>
          <cell r="B212">
            <v>122</v>
          </cell>
          <cell r="AY212" t="str">
            <v>이천시 호법면 안평리 127-6</v>
          </cell>
          <cell r="AZ212" t="str">
            <v>1999.12.28</v>
          </cell>
          <cell r="BA212" t="str">
            <v>auction</v>
          </cell>
          <cell r="BB212">
            <v>225426720</v>
          </cell>
          <cell r="BC212">
            <v>143430000</v>
          </cell>
          <cell r="BD212">
            <v>2049</v>
          </cell>
          <cell r="BE212">
            <v>792</v>
          </cell>
          <cell r="BF212" t="str">
            <v>quasi-agricultural</v>
          </cell>
          <cell r="BG212">
            <v>0.95</v>
          </cell>
          <cell r="BH212">
            <v>0.95</v>
          </cell>
          <cell r="BI212">
            <v>1</v>
          </cell>
          <cell r="BJ212">
            <v>-0.1</v>
          </cell>
          <cell r="BK212">
            <v>1</v>
          </cell>
          <cell r="BL212">
            <v>1</v>
          </cell>
          <cell r="BM212" t="str">
            <v>본건보다 접근조건등은 우세함.</v>
          </cell>
          <cell r="BN212" t="str">
            <v>호법면 후안리 311-1</v>
          </cell>
          <cell r="BO212">
            <v>36634</v>
          </cell>
          <cell r="BP212" t="str">
            <v>Auction</v>
          </cell>
          <cell r="BQ212">
            <v>64510000</v>
          </cell>
          <cell r="BR212">
            <v>41929360</v>
          </cell>
          <cell r="BS212">
            <v>899</v>
          </cell>
          <cell r="BT212">
            <v>316.5</v>
          </cell>
          <cell r="BU212" t="str">
            <v>quasi-agricultural</v>
          </cell>
          <cell r="BV212">
            <v>1</v>
          </cell>
          <cell r="BW212">
            <v>1.1499999999999999</v>
          </cell>
          <cell r="BX212">
            <v>1.2</v>
          </cell>
          <cell r="BY212">
            <v>-0.15</v>
          </cell>
          <cell r="BZ212">
            <v>1</v>
          </cell>
          <cell r="CA212">
            <v>1.1000000000000001</v>
          </cell>
          <cell r="CB212" t="str">
            <v>본건 남동측 근거리에 위치하고 있는 공장으로서 위치, 도로, 주위환경 등에서 본건이 다소 우세함.</v>
          </cell>
        </row>
        <row r="213">
          <cell r="A213">
            <v>210</v>
          </cell>
          <cell r="B213">
            <v>123</v>
          </cell>
          <cell r="AY213" t="str">
            <v>Eumsong-gun maengdong-myun ssangjong-ri 599 etc</v>
          </cell>
          <cell r="AZ213">
            <v>36465</v>
          </cell>
          <cell r="BA213" t="str">
            <v>Auction</v>
          </cell>
          <cell r="BB213">
            <v>180966400</v>
          </cell>
          <cell r="BC213">
            <v>90000000</v>
          </cell>
          <cell r="BD213">
            <v>3861</v>
          </cell>
          <cell r="BE213">
            <v>1165.6400000000001</v>
          </cell>
          <cell r="BF213" t="str">
            <v>quasi-agri</v>
          </cell>
          <cell r="BG213">
            <v>1</v>
          </cell>
          <cell r="BH213">
            <v>1</v>
          </cell>
          <cell r="BI213">
            <v>1.1000000000000001</v>
          </cell>
          <cell r="BJ213">
            <v>-0.1</v>
          </cell>
          <cell r="BK213">
            <v>1</v>
          </cell>
          <cell r="BL213">
            <v>1</v>
          </cell>
          <cell r="BM213" t="str">
            <v>본건 동측에 인접하고 있어 지역요인, 개별요인은 본건과 유사하며, 본 물건은 경매로 낙찰받은 물건인바, 일반적인 시세보다 30% 낮게 매입</v>
          </cell>
          <cell r="BN213" t="str">
            <v>Eumsong-gun maengdong-myun ssangjong-ri 364 etc</v>
          </cell>
          <cell r="BO213">
            <v>36495</v>
          </cell>
          <cell r="BP213" t="str">
            <v>dealing</v>
          </cell>
          <cell r="BQ213">
            <v>500000000</v>
          </cell>
          <cell r="BR213">
            <v>350000000</v>
          </cell>
          <cell r="BS213">
            <v>12507</v>
          </cell>
          <cell r="BT213">
            <v>1820.56</v>
          </cell>
          <cell r="BU213" t="str">
            <v>quasi agri</v>
          </cell>
          <cell r="BV213">
            <v>1</v>
          </cell>
          <cell r="BW213">
            <v>0.95</v>
          </cell>
          <cell r="BX213">
            <v>1.1499999999999999</v>
          </cell>
          <cell r="BZ213">
            <v>1</v>
          </cell>
          <cell r="CA213">
            <v>1</v>
          </cell>
          <cell r="CB213" t="str">
            <v>본건 남동측 근거리에 위치하고 있는 공장으로서 지역요인은 유사하나 개별요인(위치, 도로, 주위환경)등에서 본건이 다소 우세함.</v>
          </cell>
        </row>
        <row r="214">
          <cell r="A214">
            <v>211</v>
          </cell>
          <cell r="B214">
            <v>124</v>
          </cell>
          <cell r="AY214" t="str">
            <v>광명시 광명동 738</v>
          </cell>
          <cell r="AZ214">
            <v>35991</v>
          </cell>
          <cell r="BA214" t="str">
            <v>Auction</v>
          </cell>
          <cell r="BB214">
            <v>412100000</v>
          </cell>
          <cell r="BC214">
            <v>300000000</v>
          </cell>
          <cell r="BD214">
            <v>443.9</v>
          </cell>
          <cell r="BE214">
            <v>234.86</v>
          </cell>
          <cell r="BF214" t="str">
            <v>general residential</v>
          </cell>
          <cell r="BG214">
            <v>1</v>
          </cell>
          <cell r="BH214">
            <v>0.77</v>
          </cell>
          <cell r="BI214">
            <v>0.25</v>
          </cell>
          <cell r="BJ214">
            <v>0</v>
          </cell>
          <cell r="BM214" t="str">
            <v xml:space="preserve">경매사례. 개별요인 중 지리적위치가 우세함. </v>
          </cell>
          <cell r="CR214" t="str">
            <v>광명시 광명동 747-6</v>
          </cell>
          <cell r="CS214" t="str">
            <v>asking price</v>
          </cell>
          <cell r="CT214">
            <v>95.76</v>
          </cell>
          <cell r="CU214" t="str">
            <v>restaurant</v>
          </cell>
          <cell r="CV214">
            <v>40000000</v>
          </cell>
          <cell r="CW214">
            <v>700000</v>
          </cell>
          <cell r="CX214">
            <v>0.15</v>
          </cell>
          <cell r="CY214">
            <v>0.9</v>
          </cell>
          <cell r="CZ214">
            <v>0.8</v>
          </cell>
          <cell r="DA214">
            <v>0.25</v>
          </cell>
        </row>
        <row r="215">
          <cell r="A215">
            <v>212</v>
          </cell>
          <cell r="B215">
            <v>127</v>
          </cell>
          <cell r="AY215" t="str">
            <v>yulsang-ri 75</v>
          </cell>
          <cell r="AZ215" t="str">
            <v>1999.9.27</v>
          </cell>
          <cell r="BA215" t="str">
            <v>auction</v>
          </cell>
          <cell r="BB215">
            <v>400000000</v>
          </cell>
          <cell r="BC215">
            <v>250000000</v>
          </cell>
          <cell r="BD215">
            <v>2797</v>
          </cell>
          <cell r="BE215">
            <v>798</v>
          </cell>
          <cell r="BF215" t="str">
            <v>quasi-agricultural</v>
          </cell>
          <cell r="BG215">
            <v>1</v>
          </cell>
          <cell r="BH215">
            <v>0.9</v>
          </cell>
          <cell r="BI215">
            <v>0.3</v>
          </cell>
          <cell r="BJ215">
            <v>0</v>
          </cell>
          <cell r="BK215">
            <v>1.0142</v>
          </cell>
          <cell r="BL215">
            <v>1</v>
          </cell>
          <cell r="BM215" t="str">
            <v>본건보다 접근조건이 열세이며 저가에 매매되었음.</v>
          </cell>
          <cell r="BN215" t="str">
            <v>yulsang-ri 81-7</v>
          </cell>
          <cell r="BO215" t="str">
            <v>2000.2.23</v>
          </cell>
          <cell r="BP215" t="str">
            <v>auction</v>
          </cell>
          <cell r="BQ215">
            <v>270000000</v>
          </cell>
          <cell r="BR215">
            <v>150000000</v>
          </cell>
          <cell r="BS215">
            <v>1552</v>
          </cell>
          <cell r="BT215">
            <v>574</v>
          </cell>
          <cell r="BU215" t="str">
            <v>quasi-agricultural</v>
          </cell>
          <cell r="BV215">
            <v>1</v>
          </cell>
          <cell r="BW215">
            <v>0.8</v>
          </cell>
          <cell r="BX215">
            <v>0.4</v>
          </cell>
          <cell r="BY215">
            <v>0</v>
          </cell>
          <cell r="BZ215">
            <v>1.0142</v>
          </cell>
          <cell r="CA215">
            <v>1</v>
          </cell>
          <cell r="CB215" t="str">
            <v>본건보다 도로,접근조건이 우세하며 기계로 인한 매매가격이므로 상당히 저가임.</v>
          </cell>
        </row>
        <row r="216">
          <cell r="A216">
            <v>213</v>
          </cell>
          <cell r="B216">
            <v>128</v>
          </cell>
          <cell r="AY216" t="str">
            <v>신봉리 396-2</v>
          </cell>
          <cell r="AZ216">
            <v>36180</v>
          </cell>
          <cell r="BA216" t="str">
            <v>auction</v>
          </cell>
          <cell r="BB216">
            <v>705000000</v>
          </cell>
          <cell r="BC216">
            <v>680000000</v>
          </cell>
          <cell r="BD216">
            <v>4119</v>
          </cell>
          <cell r="BE216">
            <v>1292.9000000000001</v>
          </cell>
          <cell r="BF216" t="str">
            <v>quasi-agricultural</v>
          </cell>
          <cell r="BG216">
            <v>1</v>
          </cell>
          <cell r="BH216">
            <v>1.1499999999999999</v>
          </cell>
          <cell r="BI216">
            <v>7</v>
          </cell>
          <cell r="BJ216">
            <v>-0.1</v>
          </cell>
          <cell r="BK216">
            <v>1</v>
          </cell>
          <cell r="BL216">
            <v>1</v>
          </cell>
          <cell r="BM216" t="str">
            <v>본건 서측 인근에 위치하는 '창고' 사례임.건물은 80년에 건축된 것으로 많이 낙후함</v>
          </cell>
          <cell r="BN216" t="str">
            <v>신봉리 580-1외 5필지</v>
          </cell>
          <cell r="BO216">
            <v>36193</v>
          </cell>
          <cell r="BP216" t="str">
            <v>auction</v>
          </cell>
          <cell r="BQ216">
            <v>1911000000</v>
          </cell>
          <cell r="BR216">
            <v>1670000000</v>
          </cell>
          <cell r="BS216">
            <v>5312</v>
          </cell>
          <cell r="BT216">
            <v>1024.26</v>
          </cell>
          <cell r="BU216" t="str">
            <v>quasi-agricultural</v>
          </cell>
          <cell r="BV216">
            <v>1</v>
          </cell>
          <cell r="BW216">
            <v>0.7</v>
          </cell>
          <cell r="BX216">
            <v>0.6</v>
          </cell>
          <cell r="BY216">
            <v>0</v>
          </cell>
          <cell r="BZ216">
            <v>1</v>
          </cell>
          <cell r="CA216">
            <v>1</v>
          </cell>
          <cell r="CB216" t="str">
            <v>본건 서측 근거리의 완경사지에 위치하는 경매사례임. 주변시세 본건보다 우세함.(현재 수리중임)</v>
          </cell>
        </row>
        <row r="217">
          <cell r="A217">
            <v>214</v>
          </cell>
          <cell r="B217">
            <v>133</v>
          </cell>
        </row>
        <row r="218">
          <cell r="A218">
            <v>215</v>
          </cell>
          <cell r="B218">
            <v>135</v>
          </cell>
        </row>
        <row r="219">
          <cell r="A219">
            <v>216</v>
          </cell>
          <cell r="B219">
            <v>136</v>
          </cell>
        </row>
        <row r="220">
          <cell r="A220">
            <v>217</v>
          </cell>
          <cell r="B220">
            <v>137</v>
          </cell>
          <cell r="AY220" t="str">
            <v>원수리 450-14</v>
          </cell>
          <cell r="AZ220">
            <v>36325</v>
          </cell>
          <cell r="BA220" t="str">
            <v>auction</v>
          </cell>
          <cell r="BB220">
            <v>365100000</v>
          </cell>
          <cell r="BC220">
            <v>300000000</v>
          </cell>
          <cell r="BD220">
            <v>13223</v>
          </cell>
          <cell r="BE220">
            <v>1635.64</v>
          </cell>
          <cell r="BF220" t="str">
            <v>quasi-urban</v>
          </cell>
          <cell r="BG220">
            <v>1</v>
          </cell>
          <cell r="BH220">
            <v>1</v>
          </cell>
          <cell r="BI220">
            <v>1</v>
          </cell>
          <cell r="BK220">
            <v>1</v>
          </cell>
        </row>
        <row r="221">
          <cell r="A221">
            <v>218</v>
          </cell>
          <cell r="B221">
            <v>139</v>
          </cell>
        </row>
        <row r="222">
          <cell r="A222">
            <v>219</v>
          </cell>
          <cell r="B222">
            <v>141</v>
          </cell>
          <cell r="C222" t="str">
            <v>1006-55, Nohak-dong</v>
          </cell>
          <cell r="D222">
            <v>36297</v>
          </cell>
          <cell r="E222" t="str">
            <v xml:space="preserve"> auction</v>
          </cell>
          <cell r="F222">
            <v>535</v>
          </cell>
          <cell r="G222">
            <v>85341000</v>
          </cell>
          <cell r="H222" t="str">
            <v>General residential area</v>
          </cell>
          <cell r="I222">
            <v>0.9</v>
          </cell>
          <cell r="J222" t="str">
            <v>Square</v>
          </cell>
          <cell r="K222">
            <v>1</v>
          </cell>
          <cell r="L222" t="str">
            <v>6m</v>
          </cell>
          <cell r="M222">
            <v>1</v>
          </cell>
          <cell r="N222">
            <v>1.1000000000000001</v>
          </cell>
          <cell r="O222">
            <v>-0.2</v>
          </cell>
          <cell r="P222">
            <v>1</v>
          </cell>
          <cell r="Q222">
            <v>1</v>
          </cell>
          <cell r="R222" t="str">
            <v>본건 동측 인근에 위치한 경낙사례임. 건물 많이 노후하여 가격 제외함.  위치면에서 열세함.</v>
          </cell>
          <cell r="AY222" t="str">
            <v>626-4, Nohak-dong</v>
          </cell>
          <cell r="AZ222">
            <v>36409</v>
          </cell>
          <cell r="BA222" t="str">
            <v>Auction Awarded</v>
          </cell>
          <cell r="BB222">
            <v>160000000</v>
          </cell>
          <cell r="BC222">
            <v>95000000</v>
          </cell>
          <cell r="BD222">
            <v>502</v>
          </cell>
          <cell r="BE222">
            <v>425</v>
          </cell>
          <cell r="BF222" t="str">
            <v>General Residential Area</v>
          </cell>
          <cell r="BG222">
            <v>0.8</v>
          </cell>
          <cell r="BH222">
            <v>1.1200000000000001</v>
          </cell>
          <cell r="BI222">
            <v>1.3</v>
          </cell>
          <cell r="BJ222">
            <v>-0.05</v>
          </cell>
          <cell r="BK222">
            <v>1.05</v>
          </cell>
          <cell r="BL222">
            <v>1</v>
          </cell>
          <cell r="BM222" t="str">
            <v xml:space="preserve">사례는 본건 남동측 인근에 위치한 경낙사례이며, 건물 상태 노후하며 가로조건에 있어 열세함. </v>
          </cell>
          <cell r="CR222" t="str">
            <v>279-2, Nohak-dong</v>
          </cell>
          <cell r="CS222">
            <v>36396</v>
          </cell>
          <cell r="CT222">
            <v>99</v>
          </cell>
          <cell r="CU222" t="str">
            <v>Restaurant</v>
          </cell>
          <cell r="CV222">
            <v>20000000</v>
          </cell>
          <cell r="CW222">
            <v>0</v>
          </cell>
          <cell r="CX222">
            <v>0.18</v>
          </cell>
          <cell r="CY222">
            <v>1.1000000000000001</v>
          </cell>
          <cell r="CZ222">
            <v>0.95</v>
          </cell>
          <cell r="DA222">
            <v>0</v>
          </cell>
          <cell r="DB222">
            <v>1</v>
          </cell>
          <cell r="DC222">
            <v>1</v>
          </cell>
          <cell r="DD222">
            <v>1</v>
          </cell>
          <cell r="DE222">
            <v>1</v>
          </cell>
        </row>
        <row r="223">
          <cell r="A223">
            <v>220</v>
          </cell>
          <cell r="B223">
            <v>143</v>
          </cell>
          <cell r="C223" t="str">
            <v>인천광역시 남동구 고잔동 720-1</v>
          </cell>
          <cell r="D223">
            <v>36586</v>
          </cell>
          <cell r="E223" t="str">
            <v>subdivision</v>
          </cell>
          <cell r="F223">
            <v>1983.48</v>
          </cell>
          <cell r="G223">
            <v>533556120</v>
          </cell>
          <cell r="H223" t="str">
            <v>general industrial</v>
          </cell>
          <cell r="J223" t="str">
            <v>장방형</v>
          </cell>
          <cell r="L223" t="str">
            <v>30m/10m</v>
          </cell>
          <cell r="M223">
            <v>2</v>
          </cell>
          <cell r="O223">
            <v>0</v>
          </cell>
          <cell r="R223" t="str">
            <v>본 사례는 남동공단 2단지내에 위치하는 나지상태의 공장용지로 최근(2000. 3경) 분양완료되어 본건과 비교성 높음.</v>
          </cell>
          <cell r="S223" t="str">
            <v>인천광역시 남동구 고잔동 700-7</v>
          </cell>
          <cell r="T223">
            <v>36462</v>
          </cell>
          <cell r="U223" t="str">
            <v>Auction</v>
          </cell>
          <cell r="V223">
            <v>3300</v>
          </cell>
          <cell r="W223">
            <v>726000000</v>
          </cell>
          <cell r="X223" t="str">
            <v>general industrial</v>
          </cell>
          <cell r="Z223" t="str">
            <v>장방형</v>
          </cell>
          <cell r="AB223">
            <v>10</v>
          </cell>
          <cell r="AC223">
            <v>2</v>
          </cell>
          <cell r="AE223">
            <v>-0.1</v>
          </cell>
          <cell r="AH223" t="str">
            <v>본 사례는 공장으로서의 제반 입지여건은 대상물건과 유사하나 사례 남서측, 북서측으로 폭 10m 도로에 각각 접함.</v>
          </cell>
          <cell r="AY223" t="str">
            <v>인천광역시 남동구 고잔동 685-2</v>
          </cell>
          <cell r="AZ223">
            <v>36413</v>
          </cell>
          <cell r="BA223" t="str">
            <v>Auction</v>
          </cell>
          <cell r="BB223">
            <v>1112471100</v>
          </cell>
          <cell r="BC223">
            <v>714538000</v>
          </cell>
          <cell r="BD223">
            <v>3247.9</v>
          </cell>
          <cell r="BE223">
            <v>2207.33</v>
          </cell>
          <cell r="BF223" t="str">
            <v>general industrial</v>
          </cell>
          <cell r="BH223">
            <v>1.05</v>
          </cell>
          <cell r="BI223">
            <v>0.75</v>
          </cell>
          <cell r="BJ223">
            <v>-0.05</v>
          </cell>
          <cell r="BK223">
            <v>1</v>
          </cell>
          <cell r="BL223">
            <v>1</v>
          </cell>
          <cell r="BM223" t="str">
            <v>본건 사례는 대상물건 인근에 위치하는 남동공단내 공장(동양 캐스타)으로 위치적요인은　열세하나，건물관리상태　양호함．</v>
          </cell>
          <cell r="BN223" t="str">
            <v>인천광역시 남동구 고잔동 684-7</v>
          </cell>
          <cell r="BO223">
            <v>36373</v>
          </cell>
          <cell r="BP223" t="str">
            <v>Auction</v>
          </cell>
          <cell r="BQ223">
            <v>1126288750</v>
          </cell>
          <cell r="BR223">
            <v>747870750.00000012</v>
          </cell>
          <cell r="BS223">
            <v>3316.5</v>
          </cell>
          <cell r="BT223">
            <v>2157.06</v>
          </cell>
          <cell r="BU223" t="str">
            <v>general industrial</v>
          </cell>
          <cell r="BW223">
            <v>1.05</v>
          </cell>
          <cell r="BX223">
            <v>0.9</v>
          </cell>
          <cell r="BY223">
            <v>-0.05</v>
          </cell>
          <cell r="BZ223">
            <v>1</v>
          </cell>
          <cell r="CA223">
            <v>1</v>
          </cell>
          <cell r="CB223" t="str">
            <v>본건 사례는 남동 공단내에 소재하는 공장(원영 SEAL)으로 도로접근성에　있어　본건에　비해　열세하나　건물상태에　있어　우세함．</v>
          </cell>
          <cell r="CC223" t="str">
            <v>인천광역시 남동구 고잔동 675-11</v>
          </cell>
          <cell r="CD223">
            <v>36497</v>
          </cell>
          <cell r="CE223" t="str">
            <v>Auction</v>
          </cell>
          <cell r="CF223">
            <v>1160462800</v>
          </cell>
          <cell r="CG223">
            <v>533489599.99999994</v>
          </cell>
          <cell r="CH223">
            <v>2441.6</v>
          </cell>
          <cell r="CI223">
            <v>3563.55</v>
          </cell>
          <cell r="CJ223" t="str">
            <v>general industrial</v>
          </cell>
          <cell r="CL223">
            <v>1.05</v>
          </cell>
          <cell r="CM223">
            <v>0.75</v>
          </cell>
          <cell r="CN223">
            <v>-0.05</v>
          </cell>
          <cell r="CO223">
            <v>1</v>
          </cell>
          <cell r="CP223">
            <v>1</v>
          </cell>
          <cell r="CQ223" t="str">
            <v>본건 사례는 남동공단내에 소재하며 현재 내부수리중으로　본건에　비해　접근성이　다소　떨어지나　건물에　있어　우세함．</v>
          </cell>
          <cell r="CR223" t="str">
            <v>남동공단　내　임료수준</v>
          </cell>
          <cell r="CT223">
            <v>3.3058000000000001</v>
          </cell>
          <cell r="CV223">
            <v>200000</v>
          </cell>
          <cell r="CW223">
            <v>20000</v>
          </cell>
          <cell r="CX223">
            <v>0.15</v>
          </cell>
          <cell r="DA223">
            <v>0.12</v>
          </cell>
        </row>
        <row r="224">
          <cell r="A224">
            <v>221</v>
          </cell>
          <cell r="B224">
            <v>144</v>
          </cell>
          <cell r="AY224" t="str">
            <v>안성시 일죽면 능국리 486-1</v>
          </cell>
          <cell r="AZ224" t="str">
            <v>1999.11.23</v>
          </cell>
          <cell r="BA224" t="str">
            <v>auction</v>
          </cell>
          <cell r="BB224">
            <v>168531000</v>
          </cell>
          <cell r="BC224">
            <v>46080000</v>
          </cell>
          <cell r="BD224">
            <v>1200</v>
          </cell>
          <cell r="BE224">
            <v>475</v>
          </cell>
          <cell r="BF224" t="str">
            <v>quasi-urban</v>
          </cell>
          <cell r="BG224">
            <v>0.8</v>
          </cell>
          <cell r="BH224">
            <v>0.8</v>
          </cell>
          <cell r="BI224">
            <v>0.7</v>
          </cell>
          <cell r="BJ224">
            <v>0</v>
          </cell>
          <cell r="BK224">
            <v>1</v>
          </cell>
          <cell r="BL224">
            <v>0.85</v>
          </cell>
          <cell r="BM224" t="str">
            <v>본건 인근의 가동중인 공장이나 준도시지역내에 소재함.</v>
          </cell>
          <cell r="BN224" t="str">
            <v>안성시 일죽면 산북리 82-8</v>
          </cell>
          <cell r="BO224" t="str">
            <v>1999.4.13</v>
          </cell>
          <cell r="BQ224">
            <v>176008000</v>
          </cell>
          <cell r="BR224">
            <v>60000000</v>
          </cell>
          <cell r="BS224">
            <v>2456</v>
          </cell>
          <cell r="BT224">
            <v>1053</v>
          </cell>
          <cell r="BU224" t="str">
            <v>quasi-agricultural</v>
          </cell>
          <cell r="BV224">
            <v>1</v>
          </cell>
          <cell r="BW224">
            <v>0.9</v>
          </cell>
          <cell r="BX224">
            <v>1</v>
          </cell>
          <cell r="BY224">
            <v>0</v>
          </cell>
          <cell r="BZ224">
            <v>1</v>
          </cell>
          <cell r="CA224">
            <v>1</v>
          </cell>
          <cell r="CB224" t="str">
            <v>본건 남측 신북리 소재 창고 용도.</v>
          </cell>
          <cell r="CR224" t="str">
            <v>경기도 안성군 일죽면 능국리 141-1, 141-8</v>
          </cell>
          <cell r="CS224">
            <v>35462</v>
          </cell>
          <cell r="CT224">
            <v>489.6</v>
          </cell>
          <cell r="CU224" t="str">
            <v>refrigeration w/h</v>
          </cell>
          <cell r="CV224">
            <v>100000000</v>
          </cell>
          <cell r="CW224">
            <v>0</v>
          </cell>
          <cell r="CX224">
            <v>0.15</v>
          </cell>
          <cell r="CY224">
            <v>1</v>
          </cell>
          <cell r="CZ224">
            <v>1</v>
          </cell>
          <cell r="DA224">
            <v>0.3</v>
          </cell>
          <cell r="DB224">
            <v>1</v>
          </cell>
          <cell r="DC224">
            <v>1</v>
          </cell>
          <cell r="DG224" t="str">
            <v>경기도 안성군 일죽면 능국리 438-5</v>
          </cell>
          <cell r="DH224">
            <v>36586</v>
          </cell>
          <cell r="DI224">
            <v>200</v>
          </cell>
          <cell r="DJ224" t="str">
            <v>ware house</v>
          </cell>
          <cell r="DK224">
            <v>10000000</v>
          </cell>
          <cell r="DL224">
            <v>600000</v>
          </cell>
          <cell r="DM224">
            <v>0.15</v>
          </cell>
          <cell r="DN224">
            <v>0.8</v>
          </cell>
          <cell r="DO224">
            <v>0.8</v>
          </cell>
          <cell r="DP224">
            <v>0</v>
          </cell>
          <cell r="DR224">
            <v>0.8</v>
          </cell>
        </row>
        <row r="225">
          <cell r="A225">
            <v>222</v>
          </cell>
          <cell r="B225">
            <v>145</v>
          </cell>
        </row>
        <row r="226">
          <cell r="A226">
            <v>223</v>
          </cell>
          <cell r="B226">
            <v>147</v>
          </cell>
        </row>
        <row r="227">
          <cell r="A227">
            <v>224</v>
          </cell>
          <cell r="B227">
            <v>149</v>
          </cell>
          <cell r="AY227" t="str">
            <v>인천시 중구 신흥동3가 31-27</v>
          </cell>
          <cell r="AZ227">
            <v>36342</v>
          </cell>
          <cell r="BA227" t="str">
            <v>Auction</v>
          </cell>
          <cell r="BB227">
            <v>2420000000</v>
          </cell>
          <cell r="BC227">
            <v>2420000000</v>
          </cell>
          <cell r="BD227">
            <v>10482</v>
          </cell>
          <cell r="BE227">
            <v>0</v>
          </cell>
          <cell r="BF227" t="str">
            <v>commercial</v>
          </cell>
          <cell r="BG227">
            <v>0.8</v>
          </cell>
          <cell r="BH227">
            <v>0.8</v>
          </cell>
          <cell r="BI227">
            <v>1</v>
          </cell>
          <cell r="BJ227">
            <v>-0.1</v>
          </cell>
          <cell r="BK227">
            <v>1</v>
          </cell>
          <cell r="BL227">
            <v>0.9</v>
          </cell>
          <cell r="BM227" t="str">
            <v>위치,형상,접근성등으로 볼때 본건이 다소 열세로 판단되나 , 본 사례는 경매로 인해 가격이 형성되어 있음.</v>
          </cell>
          <cell r="BN227" t="str">
            <v>인천시 중구 신흥동 3가 7-224외</v>
          </cell>
          <cell r="BO227">
            <v>36342</v>
          </cell>
          <cell r="BP227" t="str">
            <v>Auction</v>
          </cell>
          <cell r="BQ227">
            <v>471000000</v>
          </cell>
          <cell r="BR227">
            <v>471000000</v>
          </cell>
          <cell r="BS227">
            <v>1484.6</v>
          </cell>
          <cell r="BT227">
            <v>0</v>
          </cell>
          <cell r="BU227" t="str">
            <v>commercial</v>
          </cell>
          <cell r="BV227">
            <v>0.8</v>
          </cell>
          <cell r="BW227">
            <v>0.8</v>
          </cell>
          <cell r="BX227">
            <v>0</v>
          </cell>
          <cell r="BY227">
            <v>0</v>
          </cell>
          <cell r="BZ227">
            <v>1</v>
          </cell>
          <cell r="CA227">
            <v>0.8</v>
          </cell>
          <cell r="CB227" t="str">
            <v>사례는 상업용,본 건은 주거용으로 이용이 가능한바 본 건이 열세함.</v>
          </cell>
        </row>
        <row r="228">
          <cell r="A228">
            <v>225</v>
          </cell>
          <cell r="B228">
            <v>151</v>
          </cell>
          <cell r="AY228" t="str">
            <v>서구 가좌동 530-3</v>
          </cell>
          <cell r="AZ228">
            <v>36373</v>
          </cell>
          <cell r="BA228" t="str">
            <v>Auction</v>
          </cell>
          <cell r="BB228">
            <v>1200000000</v>
          </cell>
          <cell r="BC228">
            <v>1000000000</v>
          </cell>
          <cell r="BD228">
            <v>3312.3</v>
          </cell>
          <cell r="BE228">
            <v>2852</v>
          </cell>
          <cell r="BF228" t="str">
            <v>general industrial</v>
          </cell>
          <cell r="BH228">
            <v>0.95</v>
          </cell>
          <cell r="BI228">
            <v>0.8</v>
          </cell>
          <cell r="BJ228">
            <v>-0.1</v>
          </cell>
          <cell r="BL228">
            <v>1.05</v>
          </cell>
          <cell r="BM228" t="str">
            <v>본건보다 우세함.</v>
          </cell>
          <cell r="BN228" t="str">
            <v>서구 가좌동 541-4</v>
          </cell>
          <cell r="BO228">
            <v>36404</v>
          </cell>
          <cell r="BP228" t="str">
            <v>Auction</v>
          </cell>
          <cell r="BQ228">
            <v>4188000000</v>
          </cell>
          <cell r="BR228">
            <v>3300000000</v>
          </cell>
          <cell r="BS228">
            <v>12096</v>
          </cell>
          <cell r="BT228">
            <v>12886.9</v>
          </cell>
          <cell r="BU228" t="str">
            <v>general industrial</v>
          </cell>
          <cell r="BW228">
            <v>0.95</v>
          </cell>
          <cell r="BX228">
            <v>0.7</v>
          </cell>
          <cell r="BY228">
            <v>-0.2</v>
          </cell>
          <cell r="CA228">
            <v>1</v>
          </cell>
          <cell r="CB228" t="str">
            <v>장수로변 공장으로 본건보다 우세함.</v>
          </cell>
        </row>
        <row r="229">
          <cell r="A229">
            <v>226</v>
          </cell>
          <cell r="B229">
            <v>154</v>
          </cell>
        </row>
        <row r="230">
          <cell r="A230">
            <v>227</v>
          </cell>
          <cell r="B230">
            <v>155</v>
          </cell>
        </row>
        <row r="231">
          <cell r="A231">
            <v>228</v>
          </cell>
          <cell r="B231">
            <v>156</v>
          </cell>
        </row>
        <row r="232">
          <cell r="A232">
            <v>229</v>
          </cell>
          <cell r="B232">
            <v>157</v>
          </cell>
          <cell r="C232" t="str">
            <v>음성군 대소면 수태리 62-9외</v>
          </cell>
          <cell r="D232">
            <v>36373</v>
          </cell>
          <cell r="E232" t="str">
            <v>sale</v>
          </cell>
          <cell r="F232">
            <v>4815</v>
          </cell>
          <cell r="G232">
            <v>117000000</v>
          </cell>
          <cell r="H232" t="str">
            <v>Quasi-Agri</v>
          </cell>
          <cell r="I232">
            <v>1</v>
          </cell>
          <cell r="J232" t="str">
            <v>irregular</v>
          </cell>
          <cell r="K232">
            <v>1</v>
          </cell>
          <cell r="L232">
            <v>6</v>
          </cell>
          <cell r="M232">
            <v>1</v>
          </cell>
          <cell r="N232">
            <v>1.05</v>
          </cell>
          <cell r="O232">
            <v>0</v>
          </cell>
          <cell r="P232">
            <v>1</v>
          </cell>
          <cell r="Q232">
            <v>1</v>
          </cell>
          <cell r="R232" t="str">
            <v>본건 북측 인근에 위치하며, 지역요인 유사하고 개별요인에서 다소 본건이 우세함</v>
          </cell>
          <cell r="AY232" t="str">
            <v>음성군 대소면 수태리 62-9외</v>
          </cell>
          <cell r="AZ232">
            <v>36373</v>
          </cell>
          <cell r="BA232" t="str">
            <v>sale</v>
          </cell>
          <cell r="BB232">
            <v>350000000</v>
          </cell>
          <cell r="BC232">
            <v>117000000</v>
          </cell>
          <cell r="BD232">
            <v>4815</v>
          </cell>
          <cell r="BE232">
            <v>1908</v>
          </cell>
          <cell r="BF232" t="str">
            <v>Quasi-Agri</v>
          </cell>
          <cell r="BG232">
            <v>1</v>
          </cell>
          <cell r="BH232">
            <v>1</v>
          </cell>
          <cell r="BI232">
            <v>0.97</v>
          </cell>
          <cell r="BJ232">
            <v>0</v>
          </cell>
          <cell r="BK232">
            <v>1</v>
          </cell>
          <cell r="BL232">
            <v>1</v>
          </cell>
          <cell r="BM232" t="str">
            <v>본건 북측 인근에 위치하고 있으며 지역요인 유사하고, 개별요인에서 본건이 다소 우세함</v>
          </cell>
          <cell r="BN232" t="str">
            <v>음성군 대소면 삼정리 722-23외</v>
          </cell>
          <cell r="BO232">
            <v>36526</v>
          </cell>
          <cell r="BP232" t="str">
            <v>auction</v>
          </cell>
          <cell r="BQ232">
            <v>297000000</v>
          </cell>
          <cell r="BR232">
            <v>150000000</v>
          </cell>
          <cell r="BS232">
            <v>3918</v>
          </cell>
          <cell r="BT232">
            <v>870.34</v>
          </cell>
          <cell r="BU232" t="str">
            <v>Quasi-Agri</v>
          </cell>
          <cell r="BV232">
            <v>1</v>
          </cell>
          <cell r="BW232">
            <v>0.65</v>
          </cell>
          <cell r="BX232">
            <v>0.68</v>
          </cell>
          <cell r="BY232">
            <v>-0.05</v>
          </cell>
          <cell r="BZ232">
            <v>1</v>
          </cell>
          <cell r="CA232">
            <v>1</v>
          </cell>
          <cell r="CB232" t="str">
            <v>본건 북서측 근거리에 위치하며, 지역요인 유사하고, 개별요인에서 사례가 우세함</v>
          </cell>
        </row>
        <row r="233">
          <cell r="A233">
            <v>230</v>
          </cell>
          <cell r="B233">
            <v>159</v>
          </cell>
          <cell r="C233" t="str">
            <v>joobook-ri 375-1</v>
          </cell>
          <cell r="D233" t="str">
            <v>1999.8.11</v>
          </cell>
          <cell r="E233" t="str">
            <v>transaction</v>
          </cell>
          <cell r="F233">
            <v>1640</v>
          </cell>
          <cell r="G233">
            <v>147600000</v>
          </cell>
          <cell r="H233" t="str">
            <v>quasi-agricultural</v>
          </cell>
          <cell r="J233" t="str">
            <v>indeterminate form</v>
          </cell>
          <cell r="K233">
            <v>1.1000000000000001</v>
          </cell>
          <cell r="L233">
            <v>3</v>
          </cell>
          <cell r="M233">
            <v>1</v>
          </cell>
          <cell r="N233">
            <v>0.75</v>
          </cell>
          <cell r="O233">
            <v>0</v>
          </cell>
          <cell r="P233">
            <v>1</v>
          </cell>
          <cell r="Q233">
            <v>1.22</v>
          </cell>
          <cell r="R233" t="str">
            <v>본건 인근에 위치하는 농경지에 대한 정상적인 거래사례로서 위치, 지목, 도로조건,이용상황등에서 본건이 우세함.</v>
          </cell>
          <cell r="AY233" t="str">
            <v>용인시 고림동 386-1</v>
          </cell>
          <cell r="AZ233" t="str">
            <v>1999.8.17</v>
          </cell>
          <cell r="BA233" t="str">
            <v>auction</v>
          </cell>
          <cell r="BB233">
            <v>518000000</v>
          </cell>
          <cell r="BC233">
            <v>453420000</v>
          </cell>
          <cell r="BD233">
            <v>2519</v>
          </cell>
          <cell r="BE233">
            <v>2288.6799999999998</v>
          </cell>
          <cell r="BF233" t="str">
            <v>quasi-agricultural</v>
          </cell>
          <cell r="BG233">
            <v>1</v>
          </cell>
          <cell r="BH233">
            <v>0.5</v>
          </cell>
          <cell r="BI233">
            <v>5.5</v>
          </cell>
          <cell r="BJ233">
            <v>0</v>
          </cell>
          <cell r="BK233">
            <v>1</v>
          </cell>
          <cell r="BL233">
            <v>1</v>
          </cell>
          <cell r="BM233" t="str">
            <v>본건 인접지역내에 소재하는 공장에 대한 경매 낙찰사례로서 본건대비 지목, 이용상황, 규모등에서 우세, 건물의 상태 열세임.</v>
          </cell>
          <cell r="BN233" t="str">
            <v>주북리 122</v>
          </cell>
          <cell r="BO233" t="str">
            <v>2000.1.16</v>
          </cell>
          <cell r="BP233" t="str">
            <v>auction</v>
          </cell>
          <cell r="BQ233">
            <v>192921000</v>
          </cell>
          <cell r="BR233">
            <v>115740000</v>
          </cell>
          <cell r="BS233">
            <v>1286</v>
          </cell>
          <cell r="BT233">
            <v>666.9</v>
          </cell>
          <cell r="BU233" t="str">
            <v>quasi-agricultural</v>
          </cell>
          <cell r="BV233">
            <v>1</v>
          </cell>
          <cell r="BW233">
            <v>1</v>
          </cell>
          <cell r="BX233">
            <v>1.4</v>
          </cell>
          <cell r="BY233">
            <v>0</v>
          </cell>
          <cell r="BZ233">
            <v>1</v>
          </cell>
          <cell r="CA233">
            <v>1.01</v>
          </cell>
          <cell r="CB233" t="str">
            <v>본건 인접지역내의 공장에 대한 경매 낙찰사례로서 지목 및 이용상황, 규모등 본건대비 우세이나, 위치 및 환경등 본건대비 열세임.</v>
          </cell>
          <cell r="CR233" t="str">
            <v>yoorim-dong 455-2</v>
          </cell>
          <cell r="CS233">
            <v>1999.1</v>
          </cell>
          <cell r="CT233">
            <v>661</v>
          </cell>
          <cell r="CU233" t="str">
            <v>factory</v>
          </cell>
          <cell r="CV233">
            <v>20000000</v>
          </cell>
          <cell r="CW233">
            <v>2500000</v>
          </cell>
          <cell r="CX233">
            <v>0.15</v>
          </cell>
          <cell r="CY233">
            <v>0.95</v>
          </cell>
          <cell r="CZ233">
            <v>1.1000000000000001</v>
          </cell>
          <cell r="DB233">
            <v>1</v>
          </cell>
          <cell r="DC233">
            <v>0.95</v>
          </cell>
        </row>
        <row r="234">
          <cell r="A234">
            <v>231</v>
          </cell>
          <cell r="B234">
            <v>160</v>
          </cell>
          <cell r="C234" t="str">
            <v>joobook-ri 375-2</v>
          </cell>
          <cell r="D234" t="str">
            <v>1999.8.12</v>
          </cell>
          <cell r="E234" t="str">
            <v>dealing</v>
          </cell>
          <cell r="F234">
            <v>1640</v>
          </cell>
          <cell r="G234">
            <v>147600000</v>
          </cell>
          <cell r="H234" t="str">
            <v>quasi-agricultural</v>
          </cell>
          <cell r="I234">
            <v>1</v>
          </cell>
          <cell r="J234" t="str">
            <v>indeterminate form</v>
          </cell>
          <cell r="K234">
            <v>1.1000000000000001</v>
          </cell>
          <cell r="L234">
            <v>3</v>
          </cell>
          <cell r="M234">
            <v>1</v>
          </cell>
          <cell r="N234">
            <v>1.1000000000000001</v>
          </cell>
          <cell r="O234">
            <v>-0.2</v>
          </cell>
          <cell r="P234">
            <v>1</v>
          </cell>
          <cell r="Q234">
            <v>1</v>
          </cell>
          <cell r="R234" t="str">
            <v>본건 인근에 위치하는 농경지에 대한 정상적인 거래사례로서 위치, 지목, 이용상황등에서 본건이 우세함.</v>
          </cell>
          <cell r="AY234" t="str">
            <v>용인시 고림동 386-1</v>
          </cell>
          <cell r="AZ234" t="str">
            <v>1999.8.18</v>
          </cell>
          <cell r="BA234" t="str">
            <v>auction</v>
          </cell>
          <cell r="BB234">
            <v>518000000</v>
          </cell>
          <cell r="BC234">
            <v>350000000</v>
          </cell>
          <cell r="BD234">
            <v>2519</v>
          </cell>
          <cell r="BE234">
            <v>2288.6799999999998</v>
          </cell>
          <cell r="BF234" t="str">
            <v>quasi-agricultural</v>
          </cell>
          <cell r="BG234">
            <v>1</v>
          </cell>
          <cell r="BH234">
            <v>0.7</v>
          </cell>
          <cell r="BI234">
            <v>2.5</v>
          </cell>
          <cell r="BJ234">
            <v>0</v>
          </cell>
          <cell r="BK234">
            <v>1</v>
          </cell>
          <cell r="BL234">
            <v>0.9</v>
          </cell>
          <cell r="BM234" t="str">
            <v>본건 인접지역내에 소재하는 공장에 대한 경매 낙찰사례로서 본건대비 지목, 이용상황, 규모등에서 우세, 건물의 상태 열세임.</v>
          </cell>
          <cell r="BN234" t="str">
            <v>주북리 122</v>
          </cell>
          <cell r="BO234" t="str">
            <v>2000.1.17</v>
          </cell>
          <cell r="BP234" t="str">
            <v>auction</v>
          </cell>
          <cell r="BQ234">
            <v>192921000</v>
          </cell>
          <cell r="BR234">
            <v>97253750</v>
          </cell>
          <cell r="BS234">
            <v>1286</v>
          </cell>
          <cell r="BT234">
            <v>666.9</v>
          </cell>
          <cell r="BU234" t="str">
            <v>quasi-agricultural</v>
          </cell>
          <cell r="BV234">
            <v>1</v>
          </cell>
          <cell r="BW234">
            <v>1.1000000000000001</v>
          </cell>
          <cell r="BX234">
            <v>1.4</v>
          </cell>
          <cell r="BY234">
            <v>0</v>
          </cell>
          <cell r="BZ234">
            <v>1</v>
          </cell>
          <cell r="CA234">
            <v>0.95</v>
          </cell>
          <cell r="CB234" t="str">
            <v>본건 인접지역내의 공장에 대한 경매 낙찰사례로서 지목 및 이용상황, 규모등 본건대비 우세이나, 위치 및 환경등 본건대비 열세임.</v>
          </cell>
          <cell r="CC234" t="str">
            <v>주북리 39</v>
          </cell>
          <cell r="CD234" t="str">
            <v>1999.11.2</v>
          </cell>
          <cell r="CE234" t="str">
            <v>auction</v>
          </cell>
          <cell r="CF234">
            <v>406100000</v>
          </cell>
          <cell r="CG234">
            <v>233263800</v>
          </cell>
          <cell r="CH234">
            <v>4284</v>
          </cell>
          <cell r="CI234">
            <v>1320</v>
          </cell>
          <cell r="CJ234" t="str">
            <v>quasi-agricultural</v>
          </cell>
          <cell r="CK234">
            <v>1</v>
          </cell>
          <cell r="CL234">
            <v>1.1499999999999999</v>
          </cell>
          <cell r="CM234">
            <v>1.6</v>
          </cell>
          <cell r="CN234">
            <v>0</v>
          </cell>
          <cell r="CO234">
            <v>1</v>
          </cell>
          <cell r="CP234">
            <v>1.3</v>
          </cell>
          <cell r="CQ234" t="str">
            <v>본건 인근지역내의 공장에 대한 경매 낙찰사례로서 지목 및 이용상황 본건대비 우세이나 위치, 환경, 교통조건등 본건대비 열세임.</v>
          </cell>
        </row>
        <row r="235">
          <cell r="A235">
            <v>232</v>
          </cell>
          <cell r="B235">
            <v>162</v>
          </cell>
          <cell r="AY235" t="str">
            <v>제천시 강제동 248-2</v>
          </cell>
          <cell r="AZ235">
            <v>36339</v>
          </cell>
          <cell r="BA235" t="str">
            <v>auction</v>
          </cell>
          <cell r="BB235">
            <v>195000000</v>
          </cell>
          <cell r="BC235">
            <v>125000000</v>
          </cell>
          <cell r="BD235">
            <v>3391</v>
          </cell>
          <cell r="BE235">
            <v>824.93</v>
          </cell>
          <cell r="BF235" t="str">
            <v xml:space="preserve">general industrial </v>
          </cell>
          <cell r="BG235">
            <v>1</v>
          </cell>
          <cell r="BH235">
            <v>1</v>
          </cell>
          <cell r="BI235">
            <v>0.5</v>
          </cell>
          <cell r="BJ235">
            <v>-0.2</v>
          </cell>
          <cell r="BM235" t="str">
            <v>강제농공단지내에 속한 경매사례임. 건물상황 본건보다 우세함</v>
          </cell>
          <cell r="BN235" t="str">
            <v>제천시 강제동 253-12</v>
          </cell>
          <cell r="BO235">
            <v>36277</v>
          </cell>
          <cell r="BP235" t="str">
            <v>auction</v>
          </cell>
          <cell r="BQ235">
            <v>640000000</v>
          </cell>
          <cell r="BR235">
            <v>340000000</v>
          </cell>
          <cell r="BS235">
            <v>9534</v>
          </cell>
          <cell r="BT235">
            <v>2922.28</v>
          </cell>
          <cell r="BU235" t="str">
            <v xml:space="preserve">general industrial </v>
          </cell>
          <cell r="BV235">
            <v>1</v>
          </cell>
          <cell r="BW235">
            <v>1</v>
          </cell>
          <cell r="BX235">
            <v>0.4</v>
          </cell>
          <cell r="BY235">
            <v>-0.25</v>
          </cell>
          <cell r="CB235" t="str">
            <v>본건 동측인근에 위치하고 있어 개별, 지역요인 유사하며 본 물건은 경매로 낙찰받은 물건인바, 일반적인 시세보다 낮게 매입.</v>
          </cell>
          <cell r="CR235" t="str">
            <v>강제동 248-4</v>
          </cell>
          <cell r="CS235">
            <v>1999</v>
          </cell>
          <cell r="CT235">
            <v>661</v>
          </cell>
          <cell r="CU235" t="str">
            <v>Factory</v>
          </cell>
          <cell r="CV235">
            <v>10000000</v>
          </cell>
          <cell r="CW235">
            <v>1000000</v>
          </cell>
          <cell r="CX235">
            <v>0.15</v>
          </cell>
          <cell r="CY235">
            <v>1</v>
          </cell>
          <cell r="CZ235">
            <v>0.6</v>
          </cell>
          <cell r="DG235" t="str">
            <v>강제동 253-11</v>
          </cell>
          <cell r="DH235">
            <v>1999</v>
          </cell>
          <cell r="DI235">
            <v>2314</v>
          </cell>
          <cell r="DJ235" t="str">
            <v>Factory</v>
          </cell>
          <cell r="DK235">
            <v>50000000</v>
          </cell>
          <cell r="DL235">
            <v>3500000</v>
          </cell>
          <cell r="DM235">
            <v>0.15</v>
          </cell>
          <cell r="DN235">
            <v>1</v>
          </cell>
          <cell r="DO235">
            <v>0.65</v>
          </cell>
        </row>
        <row r="236">
          <cell r="A236">
            <v>233</v>
          </cell>
          <cell r="B236">
            <v>165</v>
          </cell>
          <cell r="C236" t="str">
            <v>서구 당하동 749-1</v>
          </cell>
          <cell r="D236">
            <v>36586</v>
          </cell>
          <cell r="E236" t="str">
            <v>Auction</v>
          </cell>
          <cell r="F236">
            <v>4552</v>
          </cell>
          <cell r="G236">
            <v>405128000</v>
          </cell>
          <cell r="H236" t="str">
            <v>nature green</v>
          </cell>
          <cell r="I236">
            <v>1</v>
          </cell>
          <cell r="J236" t="str">
            <v>indetermiate</v>
          </cell>
          <cell r="L236">
            <v>12</v>
          </cell>
          <cell r="M236">
            <v>1</v>
          </cell>
          <cell r="N236">
            <v>0.9</v>
          </cell>
          <cell r="O236">
            <v>-0.15</v>
          </cell>
          <cell r="R236" t="str">
            <v>지상에 건물이 소재하나 철거용이하고 가치 없으므로 나지사례로 이용 가능함. 본건보다 입지우세함</v>
          </cell>
          <cell r="AY236" t="str">
            <v>서구 당하동 765-5</v>
          </cell>
          <cell r="AZ236">
            <v>36342</v>
          </cell>
          <cell r="BA236" t="str">
            <v>Auction</v>
          </cell>
          <cell r="BB236">
            <v>244000000</v>
          </cell>
          <cell r="BC236">
            <v>148000000</v>
          </cell>
          <cell r="BD236">
            <v>1422</v>
          </cell>
          <cell r="BE236">
            <v>600</v>
          </cell>
          <cell r="BF236" t="str">
            <v>natural green</v>
          </cell>
          <cell r="BH236">
            <v>0.85</v>
          </cell>
          <cell r="BI236">
            <v>0.7</v>
          </cell>
          <cell r="BJ236">
            <v>0</v>
          </cell>
          <cell r="BK236">
            <v>1</v>
          </cell>
          <cell r="BL236">
            <v>1</v>
          </cell>
          <cell r="BM236" t="str">
            <v>본건은 북측 간선도로로 진입가능하여 접근성 우세함.</v>
          </cell>
          <cell r="BN236" t="str">
            <v>서구 당하동 951-2</v>
          </cell>
          <cell r="BO236">
            <v>36617</v>
          </cell>
          <cell r="BP236" t="str">
            <v>Auction</v>
          </cell>
          <cell r="BQ236">
            <v>1487000000</v>
          </cell>
          <cell r="BR236">
            <v>1018000000</v>
          </cell>
          <cell r="BS236">
            <v>6303</v>
          </cell>
          <cell r="BT236">
            <v>2594</v>
          </cell>
          <cell r="BU236" t="str">
            <v>nature green</v>
          </cell>
          <cell r="BW236">
            <v>0.65</v>
          </cell>
          <cell r="BX236">
            <v>0.65</v>
          </cell>
          <cell r="BY236">
            <v>0.1</v>
          </cell>
          <cell r="BZ236">
            <v>1</v>
          </cell>
          <cell r="CA236">
            <v>1</v>
          </cell>
          <cell r="CB236" t="str">
            <v>사례는 지방도로부터 근거리 본건보다 접근성 우세함.</v>
          </cell>
        </row>
        <row r="237">
          <cell r="A237">
            <v>234</v>
          </cell>
          <cell r="B237">
            <v>168</v>
          </cell>
          <cell r="AY237" t="str">
            <v>인천광역시 중구 신흥동3가 31-27</v>
          </cell>
          <cell r="AZ237">
            <v>36342</v>
          </cell>
          <cell r="BA237" t="str">
            <v>Auction</v>
          </cell>
          <cell r="BB237">
            <v>2420000000</v>
          </cell>
          <cell r="BC237">
            <v>2420000000</v>
          </cell>
          <cell r="BD237">
            <v>10482</v>
          </cell>
          <cell r="BF237" t="str">
            <v>commercial area</v>
          </cell>
          <cell r="BG237">
            <v>0.8</v>
          </cell>
          <cell r="BH237">
            <v>0.95</v>
          </cell>
          <cell r="BJ237">
            <v>-0.7</v>
          </cell>
          <cell r="BK237">
            <v>1</v>
          </cell>
          <cell r="BL237">
            <v>1</v>
          </cell>
          <cell r="BM237" t="str">
            <v xml:space="preserve">위치, 형상, 접근성등으로 볼때 본건이 다소 열세로 판단되나, 본 사례는 경매로인해 저가로 가격이 형성되어 있음. </v>
          </cell>
          <cell r="BN237" t="str">
            <v>인천광역시 중구 신흥동3가 7-224,7-299,7-300</v>
          </cell>
          <cell r="BO237">
            <v>36342</v>
          </cell>
          <cell r="BP237" t="str">
            <v>Auction</v>
          </cell>
          <cell r="BQ237">
            <v>471000000</v>
          </cell>
          <cell r="BR237">
            <v>471000000</v>
          </cell>
          <cell r="BS237">
            <v>1484.6</v>
          </cell>
          <cell r="BU237" t="str">
            <v>commercial area</v>
          </cell>
          <cell r="BV237">
            <v>0.8</v>
          </cell>
          <cell r="BW237">
            <v>0.8</v>
          </cell>
          <cell r="BY237">
            <v>-0.55000000000000004</v>
          </cell>
          <cell r="BZ237">
            <v>1</v>
          </cell>
          <cell r="CA237">
            <v>1</v>
          </cell>
          <cell r="CB237" t="str">
            <v xml:space="preserve">본 사례는 경매로 인해 저가로 낙찰됐으며, 위치,면적,형상,접근성등은 본건이 다소 열세이나, 사례는 상업용, 본건은 주거용도로서의 이용상황이 최적합으로 판단됨. </v>
          </cell>
        </row>
        <row r="238">
          <cell r="A238">
            <v>235</v>
          </cell>
          <cell r="B238">
            <v>169</v>
          </cell>
          <cell r="C238" t="str">
            <v>540-1yulpo-ri godeog-myun</v>
          </cell>
          <cell r="D238" t="str">
            <v>july20,1999</v>
          </cell>
          <cell r="E238" t="str">
            <v>auction</v>
          </cell>
          <cell r="F238">
            <v>7675</v>
          </cell>
          <cell r="G238">
            <v>157184000</v>
          </cell>
          <cell r="H238" t="str">
            <v>quazi-agricultural</v>
          </cell>
          <cell r="I238">
            <v>1</v>
          </cell>
          <cell r="J238" t="str">
            <v>indetermined</v>
          </cell>
          <cell r="K238">
            <v>1</v>
          </cell>
          <cell r="L238">
            <v>4</v>
          </cell>
          <cell r="M238">
            <v>1</v>
          </cell>
          <cell r="N238">
            <v>1.1000000000000001</v>
          </cell>
          <cell r="O238">
            <v>-0.3</v>
          </cell>
          <cell r="P238">
            <v>1.1000000000000001</v>
          </cell>
          <cell r="Q238">
            <v>1.2</v>
          </cell>
          <cell r="R238" t="str">
            <v>공장으로 사용하기 위해 기반 조성공사됨.</v>
          </cell>
          <cell r="S238" t="str">
            <v>san18-4 yulpo-ri godeog-myun</v>
          </cell>
          <cell r="T238" t="str">
            <v>july13,1999</v>
          </cell>
          <cell r="U238" t="str">
            <v>auction</v>
          </cell>
          <cell r="V238">
            <v>661</v>
          </cell>
          <cell r="W238">
            <v>41100000</v>
          </cell>
          <cell r="X238" t="str">
            <v>quazi-agricultural</v>
          </cell>
          <cell r="Y238">
            <v>1</v>
          </cell>
          <cell r="Z238" t="str">
            <v>indetermind</v>
          </cell>
          <cell r="AA238">
            <v>1</v>
          </cell>
          <cell r="AB238">
            <v>4</v>
          </cell>
          <cell r="AC238">
            <v>1</v>
          </cell>
          <cell r="AD238">
            <v>1</v>
          </cell>
          <cell r="AE238">
            <v>0.3</v>
          </cell>
          <cell r="AF238">
            <v>1.1000000000000001</v>
          </cell>
          <cell r="AG238">
            <v>1</v>
          </cell>
          <cell r="AH238" t="str">
            <v>지목은 임야이나 일단의 공장부지로 이용중임</v>
          </cell>
          <cell r="AI238" t="str">
            <v>171 jagyo-ri godeog-myun</v>
          </cell>
          <cell r="AJ238" t="str">
            <v>feb11,2000</v>
          </cell>
          <cell r="AK238" t="str">
            <v>auction</v>
          </cell>
          <cell r="AL238">
            <v>616</v>
          </cell>
          <cell r="AM238">
            <v>17248000</v>
          </cell>
          <cell r="AN238" t="str">
            <v>quazi-agricultural</v>
          </cell>
          <cell r="AO238">
            <v>1</v>
          </cell>
          <cell r="AP238" t="str">
            <v>indetermined</v>
          </cell>
          <cell r="AQ238">
            <v>1</v>
          </cell>
          <cell r="AR238">
            <v>6</v>
          </cell>
          <cell r="AS238">
            <v>1</v>
          </cell>
          <cell r="AT238">
            <v>0.95</v>
          </cell>
          <cell r="AU238">
            <v>-0.3</v>
          </cell>
          <cell r="AV238">
            <v>1.1000000000000001</v>
          </cell>
          <cell r="AW238">
            <v>1.1000000000000001</v>
          </cell>
          <cell r="AX238" t="str">
            <v>부화장 부지로 이용중임.</v>
          </cell>
          <cell r="AY238" t="str">
            <v xml:space="preserve">287,287-3bangchuk-ri godeok-myun </v>
          </cell>
          <cell r="AZ238">
            <v>36354</v>
          </cell>
          <cell r="BA238" t="str">
            <v>auction</v>
          </cell>
          <cell r="BB238">
            <v>219378000</v>
          </cell>
          <cell r="BC238">
            <v>81266000</v>
          </cell>
          <cell r="BD238">
            <v>1759</v>
          </cell>
          <cell r="BE238">
            <v>1543.4</v>
          </cell>
          <cell r="BF238" t="str">
            <v>quisi-agri</v>
          </cell>
          <cell r="BH238">
            <v>1.05</v>
          </cell>
          <cell r="BI238">
            <v>0.6</v>
          </cell>
          <cell r="BJ238">
            <v>0.2</v>
          </cell>
          <cell r="BK238">
            <v>1.1000000000000001</v>
          </cell>
          <cell r="BL238">
            <v>1.05</v>
          </cell>
          <cell r="BM238" t="str">
            <v>주변은 소규모공장, 전, 답등이 혼재한 지역으로 본건은 경낙후 인수자에 의해 재가동중임.</v>
          </cell>
          <cell r="BN238" t="str">
            <v>339-1dureung-ri godeok-myun</v>
          </cell>
          <cell r="BO238">
            <v>36342</v>
          </cell>
          <cell r="BP238" t="str">
            <v>auction</v>
          </cell>
          <cell r="BQ238">
            <v>38691000</v>
          </cell>
          <cell r="BR238">
            <v>25326000</v>
          </cell>
          <cell r="BS238">
            <v>536</v>
          </cell>
          <cell r="BT238">
            <v>197</v>
          </cell>
          <cell r="BU238" t="str">
            <v>quasi-agri</v>
          </cell>
          <cell r="BW238">
            <v>1.1000000000000001</v>
          </cell>
          <cell r="BX238">
            <v>0.7</v>
          </cell>
          <cell r="BY238">
            <v>0.2</v>
          </cell>
          <cell r="BZ238">
            <v>1.1000000000000001</v>
          </cell>
          <cell r="CA238">
            <v>1.05</v>
          </cell>
          <cell r="CB238" t="str">
            <v>두릉마을 외곽의 소규모 공장으로 경락되어 재가동중임.</v>
          </cell>
        </row>
        <row r="239">
          <cell r="A239">
            <v>236</v>
          </cell>
          <cell r="B239" t="str">
            <v>6-2-1</v>
          </cell>
          <cell r="AY239" t="str">
            <v xml:space="preserve">조양동6-68외 6필지 </v>
          </cell>
          <cell r="AZ239">
            <v>36490</v>
          </cell>
          <cell r="BA239" t="str">
            <v>Auction</v>
          </cell>
          <cell r="BB239">
            <v>1340000000</v>
          </cell>
          <cell r="BC239">
            <v>670000000</v>
          </cell>
          <cell r="BD239">
            <v>1081</v>
          </cell>
          <cell r="BE239">
            <v>2749.88</v>
          </cell>
          <cell r="BF239" t="str">
            <v>General Commercial Area</v>
          </cell>
          <cell r="BG239">
            <v>1</v>
          </cell>
          <cell r="BH239">
            <v>1.2</v>
          </cell>
          <cell r="BI239">
            <v>1.4</v>
          </cell>
          <cell r="BJ239">
            <v>-0.15</v>
          </cell>
          <cell r="BK239">
            <v>1</v>
          </cell>
          <cell r="BL239">
            <v>1.05</v>
          </cell>
          <cell r="BM239" t="str">
            <v>The comparable 1 was awarded at a lower price than normal one under I.M.F control on November 26, 1999.</v>
          </cell>
          <cell r="BN239" t="str">
            <v>조양동 25-2외 1필지</v>
          </cell>
          <cell r="BO239">
            <v>36617</v>
          </cell>
          <cell r="BP239" t="str">
            <v>Sales</v>
          </cell>
          <cell r="BQ239">
            <v>1400000000</v>
          </cell>
          <cell r="BR239">
            <v>600000000</v>
          </cell>
          <cell r="BS239">
            <v>371.6</v>
          </cell>
          <cell r="BT239">
            <v>1656.55</v>
          </cell>
          <cell r="BU239" t="str">
            <v>General Commercial Area</v>
          </cell>
          <cell r="BV239">
            <v>1</v>
          </cell>
          <cell r="BW239">
            <v>0.75</v>
          </cell>
          <cell r="BX239">
            <v>1.35</v>
          </cell>
          <cell r="BY239">
            <v>0.3</v>
          </cell>
          <cell r="BZ239">
            <v>1</v>
          </cell>
          <cell r="CA239">
            <v>1.1000000000000001</v>
          </cell>
          <cell r="CB239" t="str">
            <v>사례(2)는 방매사례로서 현재 극장으로 이용중이어서 일반업무용건물보다 수익성에서 우수함. 특수한 수용층을 대상으로하여 시장가치보다 높은 가격으로 방매되어 있음. Comparable 2 is about sales. It is being used for theater so, superior to general office building in general office building. It is being sold at a higher price than</v>
          </cell>
          <cell r="CR239" t="str">
            <v xml:space="preserve">조양동 6-68외 </v>
          </cell>
          <cell r="CS239">
            <v>36526</v>
          </cell>
          <cell r="CT239">
            <v>594</v>
          </cell>
          <cell r="CU239" t="str">
            <v>Store</v>
          </cell>
          <cell r="CV239">
            <v>360000000</v>
          </cell>
          <cell r="CX239">
            <v>0.18</v>
          </cell>
          <cell r="CY239">
            <v>1.1000000000000001</v>
          </cell>
          <cell r="CZ239">
            <v>1.2</v>
          </cell>
          <cell r="DB239">
            <v>1</v>
          </cell>
          <cell r="DC239">
            <v>1</v>
          </cell>
          <cell r="DE239">
            <v>1</v>
          </cell>
          <cell r="DP239">
            <v>0</v>
          </cell>
        </row>
        <row r="240">
          <cell r="A240">
            <v>237</v>
          </cell>
          <cell r="B240" t="str">
            <v>6-2-3</v>
          </cell>
          <cell r="AY240" t="str">
            <v>조양동 34 춘천미도파 1306호</v>
          </cell>
          <cell r="AZ240">
            <v>36617</v>
          </cell>
          <cell r="BA240" t="str">
            <v>Auction</v>
          </cell>
          <cell r="BB240">
            <v>65220000</v>
          </cell>
          <cell r="BE240">
            <v>112.39</v>
          </cell>
          <cell r="BG240">
            <v>1</v>
          </cell>
          <cell r="BH240">
            <v>1</v>
          </cell>
          <cell r="BI240">
            <v>1</v>
          </cell>
          <cell r="BJ240">
            <v>-0.2</v>
          </cell>
          <cell r="BK240">
            <v>1</v>
          </cell>
          <cell r="BL240">
            <v>1</v>
          </cell>
          <cell r="BM240" t="str">
            <v xml:space="preserve">본건은 최근에 매매(2000. 4) 된것으로 본건 비교시 상태, 위치등에서 대등시되며 전용면적, 공용면적을 합산한 기준임. The subject is recently sold on April 2000. It is equal to the subject in state, location, etc. The standard is for the sum of exclusive use area and common use area. </v>
          </cell>
          <cell r="BN240" t="str">
            <v>조양동 34 춘천미도파 1102호</v>
          </cell>
          <cell r="BO240">
            <v>36586</v>
          </cell>
          <cell r="BP240" t="str">
            <v>General Transaction</v>
          </cell>
          <cell r="BQ240">
            <v>80000000</v>
          </cell>
          <cell r="BT240">
            <v>112.39</v>
          </cell>
          <cell r="BV240">
            <v>1</v>
          </cell>
          <cell r="BW240">
            <v>1</v>
          </cell>
          <cell r="BX240">
            <v>1</v>
          </cell>
          <cell r="BY240">
            <v>0.1</v>
          </cell>
          <cell r="BZ240">
            <v>1</v>
          </cell>
          <cell r="CA240">
            <v>1</v>
          </cell>
          <cell r="CB240" t="str">
            <v xml:space="preserve">본건은 최근에 매매(2000. 3) 된것으로 본건 비교시 상태, 위치등에서 대등시되며 전용면적, 공용면적을 합산한 기준임. The subject is recently sold on March 2000 and equal to the subject in status, location, etc. It is the standard for exclusive  and common use area. </v>
          </cell>
          <cell r="CR240" t="str">
            <v>조양동 34 춘천미도파 1102호</v>
          </cell>
          <cell r="CS240">
            <v>2000.3</v>
          </cell>
          <cell r="CT240">
            <v>112.39</v>
          </cell>
          <cell r="CU240">
            <v>2002.3</v>
          </cell>
          <cell r="CV240">
            <v>55000000</v>
          </cell>
          <cell r="CX240">
            <v>0.24</v>
          </cell>
          <cell r="DG240" t="str">
            <v>조양동 34 춘천미도파 801호</v>
          </cell>
          <cell r="DH240">
            <v>1999.6</v>
          </cell>
          <cell r="DI240">
            <v>72.72</v>
          </cell>
          <cell r="DJ240">
            <v>2001.6</v>
          </cell>
          <cell r="DK240">
            <v>35000000</v>
          </cell>
          <cell r="DM240">
            <v>0.24</v>
          </cell>
        </row>
        <row r="241">
          <cell r="A241">
            <v>238</v>
          </cell>
          <cell r="B241" t="str">
            <v>141-2</v>
          </cell>
          <cell r="C241" t="str">
            <v>대정읍 일과리 551-3</v>
          </cell>
          <cell r="D241">
            <v>36606</v>
          </cell>
          <cell r="E241" t="str">
            <v>Sales</v>
          </cell>
          <cell r="F241">
            <v>6724</v>
          </cell>
          <cell r="G241">
            <v>220003000</v>
          </cell>
          <cell r="H241" t="str">
            <v>Quasi-urban Area</v>
          </cell>
          <cell r="I241">
            <v>1</v>
          </cell>
          <cell r="J241" t="str">
            <v>rectangle</v>
          </cell>
          <cell r="K241">
            <v>1</v>
          </cell>
          <cell r="L241">
            <v>12</v>
          </cell>
          <cell r="M241">
            <v>2</v>
          </cell>
          <cell r="N241">
            <v>1</v>
          </cell>
          <cell r="O241">
            <v>0</v>
          </cell>
          <cell r="P241">
            <v>1</v>
          </cell>
          <cell r="Q241">
            <v>1</v>
          </cell>
          <cell r="R241" t="str">
            <v>최근 지방자치단체에서 개발해서 분양된 공업용지의 분양가격으로서 최근의 시장가치를 반영하고 있음.</v>
          </cell>
          <cell r="AY241" t="str">
            <v>대정읍 일과리 551-17</v>
          </cell>
          <cell r="AZ241" t="str">
            <v>L-99.9 / B-99.7</v>
          </cell>
          <cell r="BA241" t="str">
            <v>L-general, B-auction</v>
          </cell>
          <cell r="BB241">
            <v>267100000</v>
          </cell>
          <cell r="BC241">
            <v>174000000</v>
          </cell>
          <cell r="BD241">
            <v>5071</v>
          </cell>
          <cell r="BE241">
            <v>1262</v>
          </cell>
          <cell r="BF241" t="str">
            <v>Quasi-urban Area</v>
          </cell>
          <cell r="BG241">
            <v>1</v>
          </cell>
          <cell r="BH241">
            <v>1</v>
          </cell>
          <cell r="BI241">
            <v>1</v>
          </cell>
          <cell r="BJ241">
            <v>0.05</v>
          </cell>
          <cell r="BK241">
            <v>1</v>
          </cell>
          <cell r="BL241">
            <v>1</v>
          </cell>
          <cell r="BM241" t="str">
            <v>토지는 지방자치단체에서 분양한 가격임. 건물, 기계기구는 낙찰사례임-기계가격 제외함</v>
          </cell>
        </row>
        <row r="242">
          <cell r="A242">
            <v>239</v>
          </cell>
          <cell r="B242" t="str">
            <v>11-1-2</v>
          </cell>
        </row>
        <row r="243">
          <cell r="A243">
            <v>240</v>
          </cell>
          <cell r="B243" t="str">
            <v>6-3-2</v>
          </cell>
          <cell r="AY243" t="str">
            <v>당중동5  지하1층</v>
          </cell>
          <cell r="AZ243">
            <v>36404</v>
          </cell>
          <cell r="BA243" t="str">
            <v>Auction</v>
          </cell>
          <cell r="BB243">
            <v>33120000</v>
          </cell>
          <cell r="BC243">
            <v>0</v>
          </cell>
          <cell r="BD243">
            <v>0</v>
          </cell>
          <cell r="BE243">
            <v>20.36</v>
          </cell>
          <cell r="BF243" t="str">
            <v>general commercial</v>
          </cell>
          <cell r="BG243">
            <v>1</v>
          </cell>
          <cell r="BH243">
            <v>0.95</v>
          </cell>
          <cell r="BI243">
            <v>0.86</v>
          </cell>
          <cell r="BJ243">
            <v>0</v>
          </cell>
          <cell r="BK243">
            <v>1.01</v>
          </cell>
          <cell r="BL243">
            <v>0.8</v>
          </cell>
          <cell r="BM243" t="str">
            <v/>
          </cell>
          <cell r="CR243" t="str">
            <v>신문로 1가 25의1 1층 102호</v>
          </cell>
          <cell r="CS243" t="str">
            <v>00-01</v>
          </cell>
          <cell r="CT243">
            <v>25.88</v>
          </cell>
          <cell r="CU243" t="str">
            <v>commeraial</v>
          </cell>
          <cell r="CV243">
            <v>5780000</v>
          </cell>
          <cell r="CW243">
            <v>700000</v>
          </cell>
          <cell r="CX243">
            <v>0.2</v>
          </cell>
          <cell r="CY243">
            <v>0.8</v>
          </cell>
          <cell r="CZ243">
            <v>1.2</v>
          </cell>
          <cell r="DA243">
            <v>0.2</v>
          </cell>
          <cell r="DB243">
            <v>1</v>
          </cell>
          <cell r="DC243">
            <v>0.81</v>
          </cell>
          <cell r="DD243" t="str">
            <v>위치비평균치</v>
          </cell>
          <cell r="DE243">
            <v>0.98</v>
          </cell>
          <cell r="DF243" t="str">
            <v/>
          </cell>
        </row>
        <row r="244">
          <cell r="A244">
            <v>241</v>
          </cell>
        </row>
        <row r="245">
          <cell r="A245">
            <v>242</v>
          </cell>
        </row>
        <row r="246">
          <cell r="A246">
            <v>243</v>
          </cell>
        </row>
        <row r="247">
          <cell r="A247">
            <v>244</v>
          </cell>
          <cell r="CR247" t="str">
            <v>주변 임대가</v>
          </cell>
          <cell r="CT247">
            <v>3.3058000000000001</v>
          </cell>
          <cell r="CV247">
            <v>1500000</v>
          </cell>
          <cell r="CX247">
            <v>0.15</v>
          </cell>
        </row>
        <row r="248">
          <cell r="A248">
            <v>245</v>
          </cell>
          <cell r="CR248" t="str">
            <v>주변 임대가</v>
          </cell>
          <cell r="CT248">
            <v>3.3058000000000001</v>
          </cell>
          <cell r="CV248">
            <v>1500000</v>
          </cell>
          <cell r="CX248">
            <v>0.15</v>
          </cell>
        </row>
      </sheetData>
      <sheetData sheetId="12" refreshError="1">
        <row r="4">
          <cell r="A4">
            <v>1</v>
          </cell>
          <cell r="B4" t="str">
            <v>1-1</v>
          </cell>
          <cell r="C4">
            <v>138000</v>
          </cell>
          <cell r="D4">
            <v>134000</v>
          </cell>
        </row>
        <row r="5">
          <cell r="A5">
            <v>2</v>
          </cell>
          <cell r="B5" t="str">
            <v>1-2</v>
          </cell>
          <cell r="C5">
            <v>222043</v>
          </cell>
          <cell r="D5">
            <v>201628</v>
          </cell>
        </row>
        <row r="6">
          <cell r="A6">
            <v>3</v>
          </cell>
          <cell r="B6" t="str">
            <v>2</v>
          </cell>
          <cell r="C6">
            <v>104000</v>
          </cell>
          <cell r="D6">
            <v>220000</v>
          </cell>
        </row>
        <row r="7">
          <cell r="A7">
            <v>4</v>
          </cell>
          <cell r="B7" t="str">
            <v>3-1</v>
          </cell>
          <cell r="C7">
            <v>1455720</v>
          </cell>
          <cell r="D7">
            <v>272260</v>
          </cell>
        </row>
        <row r="8">
          <cell r="A8">
            <v>5</v>
          </cell>
          <cell r="B8" t="str">
            <v>3-2</v>
          </cell>
          <cell r="C8">
            <v>186797.35346534653</v>
          </cell>
        </row>
        <row r="9">
          <cell r="A9">
            <v>6</v>
          </cell>
          <cell r="B9" t="str">
            <v>4-1</v>
          </cell>
          <cell r="C9">
            <v>1916744</v>
          </cell>
          <cell r="D9">
            <v>480000</v>
          </cell>
        </row>
        <row r="10">
          <cell r="A10">
            <v>7</v>
          </cell>
          <cell r="B10" t="str">
            <v>5</v>
          </cell>
          <cell r="C10">
            <v>167793</v>
          </cell>
          <cell r="D10">
            <v>50906</v>
          </cell>
        </row>
        <row r="11">
          <cell r="A11">
            <v>8</v>
          </cell>
          <cell r="B11" t="str">
            <v>6-1</v>
          </cell>
        </row>
        <row r="12">
          <cell r="A12">
            <v>9</v>
          </cell>
          <cell r="B12" t="str">
            <v>6-2-2</v>
          </cell>
          <cell r="C12">
            <v>1113000</v>
          </cell>
          <cell r="D12">
            <v>617000</v>
          </cell>
        </row>
        <row r="13">
          <cell r="A13">
            <v>10</v>
          </cell>
          <cell r="B13" t="str">
            <v>6-3</v>
          </cell>
          <cell r="D13" t="str">
            <v/>
          </cell>
        </row>
        <row r="14">
          <cell r="A14">
            <v>11</v>
          </cell>
          <cell r="B14" t="str">
            <v>6-4</v>
          </cell>
          <cell r="D14">
            <v>1924000</v>
          </cell>
        </row>
        <row r="15">
          <cell r="A15">
            <v>12</v>
          </cell>
          <cell r="B15" t="str">
            <v>6-5</v>
          </cell>
          <cell r="C15">
            <v>491764</v>
          </cell>
        </row>
        <row r="16">
          <cell r="A16">
            <v>13</v>
          </cell>
          <cell r="B16" t="str">
            <v>6-6</v>
          </cell>
          <cell r="C16">
            <v>840000</v>
          </cell>
          <cell r="D16">
            <v>0</v>
          </cell>
        </row>
        <row r="17">
          <cell r="A17">
            <v>14</v>
          </cell>
          <cell r="B17" t="str">
            <v>6-7</v>
          </cell>
          <cell r="C17">
            <v>14234107</v>
          </cell>
          <cell r="D17">
            <v>305936</v>
          </cell>
        </row>
        <row r="18">
          <cell r="A18">
            <v>15</v>
          </cell>
          <cell r="B18">
            <v>7</v>
          </cell>
          <cell r="C18">
            <v>92238</v>
          </cell>
          <cell r="D18">
            <v>92611</v>
          </cell>
        </row>
        <row r="19">
          <cell r="A19">
            <v>16</v>
          </cell>
          <cell r="B19" t="str">
            <v>8-1</v>
          </cell>
          <cell r="C19">
            <v>119007</v>
          </cell>
          <cell r="D19">
            <v>70931</v>
          </cell>
        </row>
        <row r="20">
          <cell r="A20">
            <v>17</v>
          </cell>
          <cell r="B20" t="str">
            <v>8-2</v>
          </cell>
          <cell r="C20">
            <v>1100000</v>
          </cell>
          <cell r="D20">
            <v>0</v>
          </cell>
        </row>
        <row r="21">
          <cell r="A21">
            <v>18</v>
          </cell>
          <cell r="B21" t="str">
            <v>9-1</v>
          </cell>
          <cell r="C21">
            <v>96474</v>
          </cell>
          <cell r="D21">
            <v>41198</v>
          </cell>
        </row>
        <row r="22">
          <cell r="A22">
            <v>19</v>
          </cell>
          <cell r="B22" t="str">
            <v>9-2</v>
          </cell>
        </row>
        <row r="23">
          <cell r="A23">
            <v>20</v>
          </cell>
          <cell r="B23" t="str">
            <v>10-1</v>
          </cell>
          <cell r="C23">
            <v>43752</v>
          </cell>
          <cell r="D23">
            <v>61676</v>
          </cell>
        </row>
        <row r="24">
          <cell r="A24">
            <v>21</v>
          </cell>
          <cell r="B24" t="str">
            <v>10-2</v>
          </cell>
          <cell r="C24">
            <v>165000</v>
          </cell>
          <cell r="D24">
            <v>45000</v>
          </cell>
        </row>
        <row r="25">
          <cell r="A25">
            <v>22</v>
          </cell>
          <cell r="B25" t="str">
            <v>11-1-1</v>
          </cell>
          <cell r="D25">
            <v>553500</v>
          </cell>
        </row>
        <row r="26">
          <cell r="A26">
            <v>23</v>
          </cell>
          <cell r="B26" t="str">
            <v>11-2</v>
          </cell>
          <cell r="C26">
            <v>31165</v>
          </cell>
          <cell r="D26">
            <v>152439</v>
          </cell>
        </row>
        <row r="27">
          <cell r="A27">
            <v>24</v>
          </cell>
          <cell r="B27" t="str">
            <v>11-3</v>
          </cell>
          <cell r="C27">
            <v>39355.544784305719</v>
          </cell>
          <cell r="D27">
            <v>90765.02174778773</v>
          </cell>
        </row>
        <row r="28">
          <cell r="A28">
            <v>25</v>
          </cell>
          <cell r="B28" t="str">
            <v>11-4</v>
          </cell>
        </row>
        <row r="29">
          <cell r="A29">
            <v>26</v>
          </cell>
          <cell r="B29" t="str">
            <v>11-5</v>
          </cell>
          <cell r="C29">
            <v>362000</v>
          </cell>
          <cell r="D29">
            <v>26397</v>
          </cell>
        </row>
        <row r="30">
          <cell r="A30">
            <v>27</v>
          </cell>
          <cell r="B30" t="str">
            <v>12-1</v>
          </cell>
          <cell r="C30">
            <v>90625</v>
          </cell>
          <cell r="D30">
            <v>71163</v>
          </cell>
        </row>
        <row r="31">
          <cell r="A31">
            <v>28</v>
          </cell>
          <cell r="B31" t="str">
            <v>12-2</v>
          </cell>
          <cell r="C31">
            <v>577000</v>
          </cell>
          <cell r="D31">
            <v>0</v>
          </cell>
        </row>
        <row r="32">
          <cell r="A32">
            <v>29</v>
          </cell>
          <cell r="B32">
            <v>13</v>
          </cell>
          <cell r="C32">
            <v>40000</v>
          </cell>
          <cell r="D32">
            <v>42496</v>
          </cell>
        </row>
        <row r="33">
          <cell r="A33">
            <v>30</v>
          </cell>
          <cell r="B33">
            <v>14</v>
          </cell>
          <cell r="C33">
            <v>123814</v>
          </cell>
          <cell r="D33">
            <v>84797</v>
          </cell>
        </row>
        <row r="34">
          <cell r="A34">
            <v>31</v>
          </cell>
          <cell r="B34" t="str">
            <v>14-1</v>
          </cell>
          <cell r="C34">
            <v>50000</v>
          </cell>
          <cell r="D34">
            <v>74000</v>
          </cell>
        </row>
        <row r="35">
          <cell r="A35">
            <v>32</v>
          </cell>
          <cell r="B35" t="str">
            <v>15</v>
          </cell>
          <cell r="C35">
            <v>0</v>
          </cell>
          <cell r="D35">
            <v>1100000000</v>
          </cell>
        </row>
        <row r="36">
          <cell r="A36">
            <v>33</v>
          </cell>
          <cell r="B36">
            <v>16</v>
          </cell>
          <cell r="C36">
            <v>35991</v>
          </cell>
          <cell r="D36">
            <v>53582</v>
          </cell>
        </row>
        <row r="37">
          <cell r="A37">
            <v>34</v>
          </cell>
          <cell r="B37">
            <v>17</v>
          </cell>
          <cell r="C37">
            <v>164000</v>
          </cell>
          <cell r="D37">
            <v>149364</v>
          </cell>
        </row>
        <row r="38">
          <cell r="A38">
            <v>35</v>
          </cell>
          <cell r="B38" t="str">
            <v>18-1</v>
          </cell>
          <cell r="C38">
            <v>726995</v>
          </cell>
          <cell r="D38">
            <v>31000</v>
          </cell>
        </row>
        <row r="39">
          <cell r="A39">
            <v>36</v>
          </cell>
          <cell r="B39" t="str">
            <v>18-2</v>
          </cell>
          <cell r="C39">
            <v>451295</v>
          </cell>
          <cell r="D39">
            <v>0</v>
          </cell>
        </row>
        <row r="40">
          <cell r="A40">
            <v>37</v>
          </cell>
          <cell r="B40">
            <v>19</v>
          </cell>
          <cell r="C40">
            <v>262280</v>
          </cell>
          <cell r="D40">
            <v>20826</v>
          </cell>
        </row>
        <row r="41">
          <cell r="A41">
            <v>38</v>
          </cell>
          <cell r="B41" t="str">
            <v>20-1</v>
          </cell>
          <cell r="C41">
            <v>300911</v>
          </cell>
          <cell r="D41">
            <v>51926</v>
          </cell>
        </row>
        <row r="42">
          <cell r="A42">
            <v>39</v>
          </cell>
          <cell r="B42" t="str">
            <v>20-2-A</v>
          </cell>
          <cell r="C42">
            <v>682000</v>
          </cell>
          <cell r="D42">
            <v>52000</v>
          </cell>
        </row>
        <row r="43">
          <cell r="A43">
            <v>40</v>
          </cell>
          <cell r="B43" t="str">
            <v>20-2-B</v>
          </cell>
          <cell r="C43">
            <v>780000</v>
          </cell>
          <cell r="D43">
            <v>56000</v>
          </cell>
        </row>
        <row r="44">
          <cell r="A44">
            <v>41</v>
          </cell>
          <cell r="B44" t="str">
            <v>21-1</v>
          </cell>
          <cell r="C44">
            <v>0</v>
          </cell>
          <cell r="D44">
            <v>1119410.1169324131</v>
          </cell>
        </row>
        <row r="45">
          <cell r="A45">
            <v>42</v>
          </cell>
          <cell r="B45" t="str">
            <v>21-2</v>
          </cell>
          <cell r="D45">
            <v>946401</v>
          </cell>
        </row>
        <row r="46">
          <cell r="A46">
            <v>43</v>
          </cell>
          <cell r="B46">
            <v>1</v>
          </cell>
        </row>
        <row r="47">
          <cell r="A47">
            <v>44</v>
          </cell>
          <cell r="B47">
            <v>5</v>
          </cell>
          <cell r="C47">
            <v>1050000</v>
          </cell>
        </row>
        <row r="48">
          <cell r="A48">
            <v>45</v>
          </cell>
          <cell r="B48">
            <v>7</v>
          </cell>
          <cell r="C48">
            <v>56900</v>
          </cell>
          <cell r="D48">
            <v>30834</v>
          </cell>
        </row>
        <row r="49">
          <cell r="A49">
            <v>46</v>
          </cell>
          <cell r="B49" t="str">
            <v>10-1</v>
          </cell>
        </row>
        <row r="50">
          <cell r="A50">
            <v>47</v>
          </cell>
          <cell r="B50" t="str">
            <v>10-2</v>
          </cell>
          <cell r="C50">
            <v>1630339</v>
          </cell>
          <cell r="D50">
            <v>0</v>
          </cell>
        </row>
        <row r="51">
          <cell r="A51">
            <v>48</v>
          </cell>
          <cell r="B51">
            <v>11</v>
          </cell>
          <cell r="C51">
            <v>357772</v>
          </cell>
        </row>
        <row r="52">
          <cell r="A52">
            <v>49</v>
          </cell>
          <cell r="B52">
            <v>13</v>
          </cell>
        </row>
        <row r="53">
          <cell r="A53">
            <v>50</v>
          </cell>
          <cell r="B53">
            <v>15</v>
          </cell>
        </row>
        <row r="54">
          <cell r="A54">
            <v>51</v>
          </cell>
          <cell r="B54">
            <v>16</v>
          </cell>
        </row>
        <row r="55">
          <cell r="A55">
            <v>52</v>
          </cell>
          <cell r="B55">
            <v>18</v>
          </cell>
          <cell r="C55">
            <v>281227</v>
          </cell>
          <cell r="D55">
            <v>106069</v>
          </cell>
        </row>
        <row r="56">
          <cell r="A56">
            <v>53</v>
          </cell>
          <cell r="B56">
            <v>22</v>
          </cell>
        </row>
        <row r="57">
          <cell r="A57">
            <v>54</v>
          </cell>
          <cell r="B57">
            <v>23</v>
          </cell>
          <cell r="C57">
            <v>1954104</v>
          </cell>
        </row>
        <row r="58">
          <cell r="A58">
            <v>55</v>
          </cell>
          <cell r="B58">
            <v>25</v>
          </cell>
        </row>
        <row r="59">
          <cell r="A59">
            <v>56</v>
          </cell>
          <cell r="B59" t="str">
            <v>27-1</v>
          </cell>
        </row>
        <row r="60">
          <cell r="A60">
            <v>57</v>
          </cell>
          <cell r="B60" t="str">
            <v>27-2</v>
          </cell>
        </row>
        <row r="61">
          <cell r="A61">
            <v>58</v>
          </cell>
          <cell r="B61">
            <v>29</v>
          </cell>
        </row>
        <row r="62">
          <cell r="A62">
            <v>59</v>
          </cell>
          <cell r="B62">
            <v>31</v>
          </cell>
        </row>
        <row r="63">
          <cell r="A63">
            <v>60</v>
          </cell>
          <cell r="B63">
            <v>32</v>
          </cell>
        </row>
        <row r="64">
          <cell r="A64">
            <v>61</v>
          </cell>
          <cell r="B64">
            <v>33</v>
          </cell>
          <cell r="C64">
            <v>606900</v>
          </cell>
          <cell r="D64">
            <v>126739</v>
          </cell>
        </row>
        <row r="65">
          <cell r="A65">
            <v>62</v>
          </cell>
          <cell r="B65">
            <v>34</v>
          </cell>
        </row>
        <row r="66">
          <cell r="A66">
            <v>63</v>
          </cell>
          <cell r="B66">
            <v>35</v>
          </cell>
        </row>
        <row r="67">
          <cell r="A67">
            <v>64</v>
          </cell>
          <cell r="B67" t="str">
            <v>36-1</v>
          </cell>
        </row>
        <row r="68">
          <cell r="A68">
            <v>65</v>
          </cell>
          <cell r="B68" t="str">
            <v>36-2</v>
          </cell>
        </row>
        <row r="69">
          <cell r="A69">
            <v>66</v>
          </cell>
          <cell r="B69">
            <v>37</v>
          </cell>
          <cell r="C69">
            <v>26603</v>
          </cell>
          <cell r="D69">
            <v>66379</v>
          </cell>
        </row>
        <row r="70">
          <cell r="A70">
            <v>67</v>
          </cell>
          <cell r="B70">
            <v>38</v>
          </cell>
        </row>
        <row r="71">
          <cell r="A71">
            <v>68</v>
          </cell>
          <cell r="B71">
            <v>41</v>
          </cell>
        </row>
        <row r="72">
          <cell r="A72">
            <v>69</v>
          </cell>
          <cell r="B72" t="str">
            <v>44-1</v>
          </cell>
          <cell r="C72">
            <v>2400000</v>
          </cell>
          <cell r="D72">
            <v>280000</v>
          </cell>
        </row>
        <row r="73">
          <cell r="A73">
            <v>70</v>
          </cell>
          <cell r="B73" t="str">
            <v>44-2</v>
          </cell>
          <cell r="C73">
            <v>276248</v>
          </cell>
          <cell r="D73">
            <v>0</v>
          </cell>
        </row>
        <row r="74">
          <cell r="A74">
            <v>71</v>
          </cell>
          <cell r="B74" t="str">
            <v>44-3</v>
          </cell>
        </row>
        <row r="75">
          <cell r="A75">
            <v>72</v>
          </cell>
          <cell r="B75">
            <v>48</v>
          </cell>
        </row>
        <row r="76">
          <cell r="A76">
            <v>73</v>
          </cell>
          <cell r="B76" t="str">
            <v>52-1,2</v>
          </cell>
          <cell r="C76">
            <v>41000</v>
          </cell>
          <cell r="D76">
            <v>68000</v>
          </cell>
        </row>
        <row r="77">
          <cell r="A77">
            <v>74</v>
          </cell>
          <cell r="B77" t="str">
            <v>52-2</v>
          </cell>
        </row>
        <row r="78">
          <cell r="A78">
            <v>75</v>
          </cell>
          <cell r="B78">
            <v>54</v>
          </cell>
        </row>
        <row r="79">
          <cell r="A79">
            <v>76</v>
          </cell>
          <cell r="B79">
            <v>57</v>
          </cell>
        </row>
        <row r="80">
          <cell r="A80">
            <v>77</v>
          </cell>
          <cell r="B80">
            <v>60</v>
          </cell>
        </row>
        <row r="81">
          <cell r="A81">
            <v>78</v>
          </cell>
          <cell r="B81">
            <v>61</v>
          </cell>
        </row>
        <row r="82">
          <cell r="A82">
            <v>79</v>
          </cell>
          <cell r="B82">
            <v>64</v>
          </cell>
          <cell r="C82">
            <v>32600</v>
          </cell>
          <cell r="D82">
            <v>121000</v>
          </cell>
        </row>
        <row r="83">
          <cell r="A83">
            <v>80</v>
          </cell>
          <cell r="B83">
            <v>66</v>
          </cell>
        </row>
        <row r="84">
          <cell r="A84">
            <v>81</v>
          </cell>
          <cell r="B84">
            <v>67</v>
          </cell>
          <cell r="C84">
            <v>2639879</v>
          </cell>
          <cell r="D84">
            <v>537000</v>
          </cell>
        </row>
        <row r="85">
          <cell r="A85">
            <v>82</v>
          </cell>
          <cell r="B85">
            <v>69</v>
          </cell>
        </row>
        <row r="86">
          <cell r="A86">
            <v>83</v>
          </cell>
          <cell r="B86">
            <v>70</v>
          </cell>
        </row>
        <row r="87">
          <cell r="A87">
            <v>84</v>
          </cell>
          <cell r="B87">
            <v>73</v>
          </cell>
        </row>
        <row r="88">
          <cell r="A88">
            <v>85</v>
          </cell>
          <cell r="B88">
            <v>74</v>
          </cell>
        </row>
        <row r="89">
          <cell r="A89">
            <v>86</v>
          </cell>
          <cell r="B89">
            <v>75</v>
          </cell>
          <cell r="C89">
            <v>105975</v>
          </cell>
          <cell r="D89">
            <v>84227</v>
          </cell>
        </row>
        <row r="90">
          <cell r="A90">
            <v>87</v>
          </cell>
          <cell r="B90">
            <v>78</v>
          </cell>
        </row>
        <row r="91">
          <cell r="A91">
            <v>88</v>
          </cell>
          <cell r="B91">
            <v>79</v>
          </cell>
          <cell r="C91">
            <v>586057</v>
          </cell>
        </row>
        <row r="92">
          <cell r="A92">
            <v>89</v>
          </cell>
          <cell r="B92">
            <v>80</v>
          </cell>
          <cell r="C92">
            <v>21372</v>
          </cell>
          <cell r="D92">
            <v>65835</v>
          </cell>
        </row>
        <row r="93">
          <cell r="A93">
            <v>90</v>
          </cell>
          <cell r="B93">
            <v>83</v>
          </cell>
          <cell r="C93">
            <v>1821812</v>
          </cell>
          <cell r="D93">
            <v>313112</v>
          </cell>
        </row>
        <row r="94">
          <cell r="A94">
            <v>91</v>
          </cell>
          <cell r="B94">
            <v>85</v>
          </cell>
        </row>
        <row r="95">
          <cell r="A95">
            <v>92</v>
          </cell>
          <cell r="B95">
            <v>86</v>
          </cell>
          <cell r="C95">
            <v>279312</v>
          </cell>
          <cell r="D95">
            <v>106208</v>
          </cell>
        </row>
        <row r="96">
          <cell r="A96">
            <v>93</v>
          </cell>
          <cell r="B96">
            <v>87</v>
          </cell>
          <cell r="C96">
            <v>22750</v>
          </cell>
          <cell r="D96">
            <v>115000</v>
          </cell>
        </row>
        <row r="97">
          <cell r="A97">
            <v>94</v>
          </cell>
          <cell r="B97">
            <v>88</v>
          </cell>
          <cell r="C97">
            <v>770000</v>
          </cell>
          <cell r="D97">
            <v>98000</v>
          </cell>
        </row>
        <row r="98">
          <cell r="A98">
            <v>95</v>
          </cell>
          <cell r="B98">
            <v>90</v>
          </cell>
        </row>
        <row r="99">
          <cell r="A99">
            <v>96</v>
          </cell>
          <cell r="B99">
            <v>93</v>
          </cell>
          <cell r="C99">
            <v>610000</v>
          </cell>
          <cell r="D99">
            <v>240000</v>
          </cell>
        </row>
        <row r="100">
          <cell r="A100">
            <v>97</v>
          </cell>
          <cell r="B100">
            <v>94</v>
          </cell>
        </row>
        <row r="101">
          <cell r="A101">
            <v>98</v>
          </cell>
          <cell r="B101">
            <v>98</v>
          </cell>
          <cell r="C101">
            <v>2278000</v>
          </cell>
        </row>
        <row r="102">
          <cell r="A102">
            <v>99</v>
          </cell>
          <cell r="B102" t="str">
            <v>99-1</v>
          </cell>
        </row>
        <row r="103">
          <cell r="A103">
            <v>100</v>
          </cell>
          <cell r="B103" t="str">
            <v>99-2</v>
          </cell>
        </row>
        <row r="104">
          <cell r="A104">
            <v>101</v>
          </cell>
          <cell r="B104">
            <v>931</v>
          </cell>
        </row>
        <row r="105">
          <cell r="A105">
            <v>102</v>
          </cell>
          <cell r="B105">
            <v>941</v>
          </cell>
          <cell r="C105">
            <v>2463075</v>
          </cell>
          <cell r="D105">
            <v>282819</v>
          </cell>
        </row>
        <row r="106">
          <cell r="A106">
            <v>103</v>
          </cell>
          <cell r="B106">
            <v>951</v>
          </cell>
          <cell r="D106">
            <v>120750</v>
          </cell>
        </row>
        <row r="107">
          <cell r="A107">
            <v>104</v>
          </cell>
          <cell r="B107">
            <v>971</v>
          </cell>
          <cell r="C107">
            <v>1054373.5999999999</v>
          </cell>
          <cell r="D107">
            <v>149555</v>
          </cell>
        </row>
        <row r="108">
          <cell r="A108">
            <v>105</v>
          </cell>
          <cell r="B108">
            <v>981</v>
          </cell>
          <cell r="C108">
            <v>38124</v>
          </cell>
          <cell r="D108">
            <v>114980</v>
          </cell>
        </row>
        <row r="109">
          <cell r="A109">
            <v>106</v>
          </cell>
          <cell r="B109" t="str">
            <v>103-1</v>
          </cell>
        </row>
        <row r="110">
          <cell r="A110">
            <v>107</v>
          </cell>
          <cell r="B110" t="str">
            <v>103-2</v>
          </cell>
        </row>
        <row r="111">
          <cell r="A111">
            <v>108</v>
          </cell>
          <cell r="B111">
            <v>106</v>
          </cell>
        </row>
        <row r="112">
          <cell r="A112">
            <v>109</v>
          </cell>
          <cell r="B112">
            <v>108</v>
          </cell>
          <cell r="C112">
            <v>45751</v>
          </cell>
          <cell r="D112">
            <v>82353</v>
          </cell>
        </row>
        <row r="113">
          <cell r="A113">
            <v>110</v>
          </cell>
          <cell r="B113" t="str">
            <v>110-1</v>
          </cell>
          <cell r="C113">
            <v>14957</v>
          </cell>
          <cell r="D113">
            <v>30176</v>
          </cell>
        </row>
        <row r="114">
          <cell r="A114">
            <v>111</v>
          </cell>
          <cell r="B114" t="str">
            <v>110-2</v>
          </cell>
        </row>
        <row r="115">
          <cell r="A115">
            <v>112</v>
          </cell>
          <cell r="B115">
            <v>111</v>
          </cell>
          <cell r="C115">
            <v>13500</v>
          </cell>
          <cell r="D115">
            <v>32264</v>
          </cell>
        </row>
        <row r="116">
          <cell r="A116">
            <v>113</v>
          </cell>
          <cell r="B116">
            <v>118</v>
          </cell>
        </row>
        <row r="117">
          <cell r="A117">
            <v>114</v>
          </cell>
          <cell r="B117" t="str">
            <v>119-1</v>
          </cell>
        </row>
        <row r="118">
          <cell r="A118">
            <v>115</v>
          </cell>
          <cell r="B118" t="str">
            <v>119-2</v>
          </cell>
        </row>
        <row r="119">
          <cell r="A119">
            <v>116</v>
          </cell>
          <cell r="B119">
            <v>121</v>
          </cell>
          <cell r="C119">
            <v>43635</v>
          </cell>
          <cell r="D119">
            <v>0</v>
          </cell>
        </row>
        <row r="120">
          <cell r="A120">
            <v>117</v>
          </cell>
          <cell r="B120">
            <v>125</v>
          </cell>
          <cell r="C120">
            <v>90000</v>
          </cell>
          <cell r="D120">
            <v>116000</v>
          </cell>
        </row>
        <row r="121">
          <cell r="A121">
            <v>118</v>
          </cell>
          <cell r="B121">
            <v>126</v>
          </cell>
          <cell r="C121">
            <v>29116</v>
          </cell>
          <cell r="D121">
            <v>134999</v>
          </cell>
        </row>
        <row r="122">
          <cell r="A122">
            <v>119</v>
          </cell>
          <cell r="B122">
            <v>129</v>
          </cell>
        </row>
        <row r="123">
          <cell r="A123">
            <v>120</v>
          </cell>
          <cell r="B123" t="str">
            <v>130-1</v>
          </cell>
          <cell r="D123">
            <v>494354</v>
          </cell>
        </row>
        <row r="124">
          <cell r="A124">
            <v>121</v>
          </cell>
          <cell r="B124" t="str">
            <v>130-2</v>
          </cell>
          <cell r="D124">
            <v>336702</v>
          </cell>
        </row>
        <row r="125">
          <cell r="A125">
            <v>122</v>
          </cell>
          <cell r="B125" t="str">
            <v>130-3</v>
          </cell>
          <cell r="C125">
            <v>20824</v>
          </cell>
        </row>
        <row r="126">
          <cell r="A126">
            <v>123</v>
          </cell>
          <cell r="B126" t="str">
            <v>130-4</v>
          </cell>
        </row>
        <row r="127">
          <cell r="A127">
            <v>124</v>
          </cell>
          <cell r="B127">
            <v>131</v>
          </cell>
          <cell r="D127">
            <v>717384</v>
          </cell>
        </row>
        <row r="128">
          <cell r="A128">
            <v>125</v>
          </cell>
          <cell r="B128">
            <v>132</v>
          </cell>
          <cell r="C128">
            <v>73371</v>
          </cell>
          <cell r="D128">
            <v>100052</v>
          </cell>
        </row>
        <row r="129">
          <cell r="A129">
            <v>126</v>
          </cell>
          <cell r="B129">
            <v>134</v>
          </cell>
          <cell r="D129">
            <v>933448</v>
          </cell>
        </row>
        <row r="130">
          <cell r="A130">
            <v>127</v>
          </cell>
          <cell r="B130">
            <v>138</v>
          </cell>
          <cell r="C130">
            <v>287892</v>
          </cell>
          <cell r="D130">
            <v>77333</v>
          </cell>
        </row>
        <row r="131">
          <cell r="A131">
            <v>128</v>
          </cell>
          <cell r="B131">
            <v>140</v>
          </cell>
        </row>
        <row r="132">
          <cell r="A132">
            <v>129</v>
          </cell>
          <cell r="B132" t="str">
            <v>142-1</v>
          </cell>
          <cell r="C132">
            <v>1776619</v>
          </cell>
          <cell r="D132">
            <v>317870</v>
          </cell>
        </row>
        <row r="133">
          <cell r="A133">
            <v>130</v>
          </cell>
          <cell r="B133" t="str">
            <v>142-2</v>
          </cell>
        </row>
        <row r="134">
          <cell r="A134">
            <v>131</v>
          </cell>
          <cell r="B134" t="str">
            <v>142-3</v>
          </cell>
        </row>
        <row r="135">
          <cell r="A135">
            <v>132</v>
          </cell>
          <cell r="B135" t="str">
            <v>A-1</v>
          </cell>
          <cell r="C135">
            <v>890133</v>
          </cell>
        </row>
        <row r="136">
          <cell r="A136">
            <v>133</v>
          </cell>
          <cell r="B136">
            <v>148</v>
          </cell>
          <cell r="D136">
            <v>4640175</v>
          </cell>
        </row>
        <row r="137">
          <cell r="A137">
            <v>134</v>
          </cell>
          <cell r="B137">
            <v>150</v>
          </cell>
          <cell r="C137">
            <v>0</v>
          </cell>
          <cell r="D137">
            <v>3730000</v>
          </cell>
        </row>
        <row r="138">
          <cell r="A138">
            <v>135</v>
          </cell>
          <cell r="B138">
            <v>152</v>
          </cell>
        </row>
        <row r="139">
          <cell r="A139">
            <v>136</v>
          </cell>
          <cell r="B139">
            <v>153</v>
          </cell>
        </row>
        <row r="140">
          <cell r="A140">
            <v>137</v>
          </cell>
          <cell r="B140">
            <v>158</v>
          </cell>
          <cell r="C140">
            <v>275353</v>
          </cell>
          <cell r="D140">
            <v>0</v>
          </cell>
        </row>
        <row r="141">
          <cell r="A141">
            <v>138</v>
          </cell>
          <cell r="B141">
            <v>161</v>
          </cell>
          <cell r="D141">
            <v>451614</v>
          </cell>
        </row>
        <row r="142">
          <cell r="A142">
            <v>139</v>
          </cell>
          <cell r="B142">
            <v>163</v>
          </cell>
          <cell r="C142">
            <v>120000</v>
          </cell>
          <cell r="D142">
            <v>73200</v>
          </cell>
        </row>
        <row r="143">
          <cell r="A143">
            <v>140</v>
          </cell>
          <cell r="B143">
            <v>164</v>
          </cell>
          <cell r="C143">
            <v>27022</v>
          </cell>
          <cell r="D143">
            <v>107592</v>
          </cell>
        </row>
        <row r="144">
          <cell r="A144">
            <v>141</v>
          </cell>
          <cell r="B144">
            <v>166</v>
          </cell>
        </row>
        <row r="145">
          <cell r="A145">
            <v>142</v>
          </cell>
          <cell r="B145">
            <v>167</v>
          </cell>
          <cell r="C145">
            <v>301199</v>
          </cell>
          <cell r="D145">
            <v>0</v>
          </cell>
        </row>
        <row r="146">
          <cell r="A146">
            <v>143</v>
          </cell>
          <cell r="B146">
            <v>2</v>
          </cell>
          <cell r="C146">
            <v>0</v>
          </cell>
          <cell r="D146">
            <v>629644</v>
          </cell>
        </row>
        <row r="147">
          <cell r="A147">
            <v>144</v>
          </cell>
          <cell r="B147">
            <v>3</v>
          </cell>
        </row>
        <row r="148">
          <cell r="A148">
            <v>145</v>
          </cell>
          <cell r="B148">
            <v>4</v>
          </cell>
        </row>
        <row r="149">
          <cell r="A149">
            <v>146</v>
          </cell>
          <cell r="B149">
            <v>6</v>
          </cell>
        </row>
        <row r="150">
          <cell r="A150">
            <v>147</v>
          </cell>
          <cell r="B150">
            <v>8</v>
          </cell>
          <cell r="C150">
            <v>25000</v>
          </cell>
          <cell r="D150">
            <v>152000</v>
          </cell>
        </row>
        <row r="151">
          <cell r="A151">
            <v>148</v>
          </cell>
          <cell r="B151">
            <v>9</v>
          </cell>
        </row>
        <row r="152">
          <cell r="A152">
            <v>149</v>
          </cell>
          <cell r="B152">
            <v>12</v>
          </cell>
          <cell r="C152">
            <v>1750850</v>
          </cell>
        </row>
        <row r="153">
          <cell r="A153">
            <v>150</v>
          </cell>
          <cell r="B153">
            <v>14</v>
          </cell>
          <cell r="C153">
            <v>285652</v>
          </cell>
        </row>
        <row r="154">
          <cell r="A154">
            <v>151</v>
          </cell>
          <cell r="B154">
            <v>17</v>
          </cell>
          <cell r="C154">
            <v>5200</v>
          </cell>
          <cell r="D154">
            <v>142978</v>
          </cell>
        </row>
        <row r="155">
          <cell r="A155">
            <v>152</v>
          </cell>
          <cell r="B155">
            <v>19</v>
          </cell>
          <cell r="C155">
            <v>2060000</v>
          </cell>
          <cell r="D155">
            <v>76000</v>
          </cell>
        </row>
        <row r="156">
          <cell r="A156">
            <v>153</v>
          </cell>
          <cell r="B156">
            <v>20</v>
          </cell>
        </row>
        <row r="157">
          <cell r="A157">
            <v>154</v>
          </cell>
          <cell r="B157">
            <v>21</v>
          </cell>
          <cell r="C157">
            <v>275406</v>
          </cell>
          <cell r="D157">
            <v>308077</v>
          </cell>
        </row>
        <row r="158">
          <cell r="A158">
            <v>155</v>
          </cell>
          <cell r="B158">
            <v>24</v>
          </cell>
          <cell r="C158">
            <v>189724</v>
          </cell>
          <cell r="D158">
            <v>141995</v>
          </cell>
        </row>
        <row r="159">
          <cell r="A159">
            <v>156</v>
          </cell>
          <cell r="B159">
            <v>26</v>
          </cell>
        </row>
        <row r="160">
          <cell r="A160">
            <v>157</v>
          </cell>
          <cell r="B160">
            <v>28</v>
          </cell>
          <cell r="C160">
            <v>36772</v>
          </cell>
          <cell r="D160">
            <v>98128</v>
          </cell>
        </row>
        <row r="161">
          <cell r="A161">
            <v>158</v>
          </cell>
          <cell r="B161">
            <v>30</v>
          </cell>
        </row>
        <row r="162">
          <cell r="A162">
            <v>159</v>
          </cell>
          <cell r="B162">
            <v>39</v>
          </cell>
        </row>
        <row r="163">
          <cell r="A163">
            <v>160</v>
          </cell>
          <cell r="B163">
            <v>40</v>
          </cell>
          <cell r="C163">
            <v>239436</v>
          </cell>
          <cell r="D163">
            <v>161718</v>
          </cell>
        </row>
        <row r="164">
          <cell r="A164">
            <v>161</v>
          </cell>
          <cell r="B164">
            <v>42</v>
          </cell>
          <cell r="C164">
            <v>450379</v>
          </cell>
          <cell r="D164">
            <v>207961</v>
          </cell>
        </row>
        <row r="165">
          <cell r="A165">
            <v>162</v>
          </cell>
          <cell r="B165">
            <v>43</v>
          </cell>
          <cell r="C165">
            <v>336492</v>
          </cell>
          <cell r="D165">
            <v>115440</v>
          </cell>
        </row>
        <row r="166">
          <cell r="A166">
            <v>163</v>
          </cell>
          <cell r="B166">
            <v>45</v>
          </cell>
        </row>
        <row r="167">
          <cell r="A167">
            <v>164</v>
          </cell>
          <cell r="B167">
            <v>46</v>
          </cell>
        </row>
        <row r="168">
          <cell r="A168">
            <v>165</v>
          </cell>
          <cell r="B168">
            <v>47</v>
          </cell>
          <cell r="C168">
            <v>113258</v>
          </cell>
          <cell r="D168">
            <v>245536</v>
          </cell>
        </row>
        <row r="169">
          <cell r="A169">
            <v>166</v>
          </cell>
          <cell r="B169">
            <v>49</v>
          </cell>
          <cell r="C169">
            <v>35151</v>
          </cell>
          <cell r="D169">
            <v>107230</v>
          </cell>
        </row>
        <row r="170">
          <cell r="A170">
            <v>167</v>
          </cell>
          <cell r="B170">
            <v>50</v>
          </cell>
          <cell r="C170">
            <v>61000</v>
          </cell>
          <cell r="D170">
            <v>0</v>
          </cell>
        </row>
        <row r="171">
          <cell r="A171">
            <v>168</v>
          </cell>
          <cell r="B171">
            <v>51</v>
          </cell>
        </row>
        <row r="172">
          <cell r="A172">
            <v>169</v>
          </cell>
          <cell r="B172" t="str">
            <v>53-1</v>
          </cell>
        </row>
        <row r="173">
          <cell r="A173">
            <v>170</v>
          </cell>
          <cell r="B173" t="str">
            <v>53-2</v>
          </cell>
        </row>
        <row r="174">
          <cell r="A174">
            <v>171</v>
          </cell>
          <cell r="B174">
            <v>55</v>
          </cell>
          <cell r="C174">
            <v>27591</v>
          </cell>
          <cell r="D174">
            <v>166466</v>
          </cell>
        </row>
        <row r="175">
          <cell r="A175">
            <v>172</v>
          </cell>
          <cell r="B175">
            <v>56</v>
          </cell>
        </row>
        <row r="176">
          <cell r="A176">
            <v>173</v>
          </cell>
          <cell r="B176">
            <v>58</v>
          </cell>
        </row>
        <row r="177">
          <cell r="A177">
            <v>174</v>
          </cell>
          <cell r="B177">
            <v>59</v>
          </cell>
          <cell r="C177">
            <v>24944</v>
          </cell>
          <cell r="D177">
            <v>128610</v>
          </cell>
        </row>
        <row r="178">
          <cell r="A178">
            <v>175</v>
          </cell>
          <cell r="B178">
            <v>62</v>
          </cell>
          <cell r="C178">
            <v>45386</v>
          </cell>
          <cell r="D178">
            <v>122956</v>
          </cell>
        </row>
        <row r="179">
          <cell r="A179">
            <v>176</v>
          </cell>
          <cell r="B179">
            <v>63</v>
          </cell>
        </row>
        <row r="180">
          <cell r="A180">
            <v>177</v>
          </cell>
          <cell r="B180">
            <v>65</v>
          </cell>
          <cell r="D180">
            <v>730000</v>
          </cell>
        </row>
        <row r="181">
          <cell r="A181">
            <v>178</v>
          </cell>
          <cell r="B181">
            <v>68</v>
          </cell>
          <cell r="D181">
            <v>750649</v>
          </cell>
        </row>
        <row r="182">
          <cell r="A182">
            <v>179</v>
          </cell>
          <cell r="B182">
            <v>71</v>
          </cell>
        </row>
        <row r="183">
          <cell r="A183">
            <v>180</v>
          </cell>
          <cell r="B183">
            <v>72</v>
          </cell>
          <cell r="C183">
            <v>25400</v>
          </cell>
          <cell r="D183">
            <v>176000</v>
          </cell>
        </row>
        <row r="184">
          <cell r="A184">
            <v>181</v>
          </cell>
          <cell r="B184">
            <v>76</v>
          </cell>
        </row>
        <row r="185">
          <cell r="A185">
            <v>182</v>
          </cell>
          <cell r="B185">
            <v>77</v>
          </cell>
        </row>
        <row r="186">
          <cell r="A186">
            <v>183</v>
          </cell>
          <cell r="B186">
            <v>81</v>
          </cell>
          <cell r="C186">
            <v>52000</v>
          </cell>
          <cell r="D186">
            <v>123000</v>
          </cell>
        </row>
        <row r="187">
          <cell r="A187">
            <v>184</v>
          </cell>
          <cell r="B187">
            <v>82</v>
          </cell>
        </row>
        <row r="188">
          <cell r="A188">
            <v>185</v>
          </cell>
          <cell r="B188">
            <v>84</v>
          </cell>
        </row>
        <row r="189">
          <cell r="A189">
            <v>186</v>
          </cell>
          <cell r="B189">
            <v>89</v>
          </cell>
          <cell r="C189">
            <v>58000</v>
          </cell>
          <cell r="D189">
            <v>30000</v>
          </cell>
        </row>
        <row r="190">
          <cell r="A190">
            <v>187</v>
          </cell>
          <cell r="B190">
            <v>91</v>
          </cell>
          <cell r="C190">
            <v>226878</v>
          </cell>
        </row>
        <row r="191">
          <cell r="A191">
            <v>188</v>
          </cell>
          <cell r="B191" t="str">
            <v>92-1,2</v>
          </cell>
          <cell r="D191">
            <v>2490621</v>
          </cell>
        </row>
        <row r="192">
          <cell r="A192">
            <v>189</v>
          </cell>
          <cell r="B192" t="str">
            <v>92-2</v>
          </cell>
        </row>
        <row r="193">
          <cell r="A193">
            <v>190</v>
          </cell>
          <cell r="B193">
            <v>95</v>
          </cell>
          <cell r="D193">
            <v>1002153</v>
          </cell>
        </row>
        <row r="194">
          <cell r="A194">
            <v>191</v>
          </cell>
          <cell r="B194">
            <v>96</v>
          </cell>
          <cell r="C194">
            <v>39342</v>
          </cell>
          <cell r="D194">
            <v>73489</v>
          </cell>
        </row>
        <row r="195">
          <cell r="A195">
            <v>192</v>
          </cell>
          <cell r="B195">
            <v>97</v>
          </cell>
          <cell r="C195">
            <v>44311</v>
          </cell>
          <cell r="D195">
            <v>92446</v>
          </cell>
        </row>
        <row r="196">
          <cell r="A196">
            <v>193</v>
          </cell>
          <cell r="B196">
            <v>961</v>
          </cell>
          <cell r="C196">
            <v>134293</v>
          </cell>
          <cell r="D196">
            <v>57679</v>
          </cell>
        </row>
        <row r="197">
          <cell r="A197">
            <v>194</v>
          </cell>
          <cell r="B197">
            <v>991</v>
          </cell>
          <cell r="C197">
            <v>1067119</v>
          </cell>
          <cell r="D197">
            <v>100327</v>
          </cell>
        </row>
        <row r="198">
          <cell r="A198">
            <v>195</v>
          </cell>
          <cell r="B198">
            <v>100</v>
          </cell>
        </row>
        <row r="199">
          <cell r="A199">
            <v>196</v>
          </cell>
          <cell r="B199">
            <v>101</v>
          </cell>
          <cell r="C199">
            <v>221210</v>
          </cell>
          <cell r="D199">
            <v>124730</v>
          </cell>
        </row>
        <row r="200">
          <cell r="A200">
            <v>197</v>
          </cell>
          <cell r="B200">
            <v>102</v>
          </cell>
          <cell r="C200">
            <v>1452266</v>
          </cell>
        </row>
        <row r="201">
          <cell r="A201">
            <v>198</v>
          </cell>
          <cell r="B201">
            <v>104</v>
          </cell>
          <cell r="C201">
            <v>9972</v>
          </cell>
          <cell r="D201">
            <v>94098</v>
          </cell>
        </row>
        <row r="202">
          <cell r="A202">
            <v>199</v>
          </cell>
          <cell r="B202">
            <v>105</v>
          </cell>
          <cell r="C202">
            <v>329000</v>
          </cell>
        </row>
        <row r="203">
          <cell r="A203">
            <v>200</v>
          </cell>
          <cell r="B203">
            <v>107</v>
          </cell>
          <cell r="C203">
            <v>51233</v>
          </cell>
          <cell r="D203">
            <v>130559</v>
          </cell>
        </row>
        <row r="204">
          <cell r="A204">
            <v>201</v>
          </cell>
          <cell r="B204">
            <v>109</v>
          </cell>
          <cell r="C204">
            <v>141600</v>
          </cell>
          <cell r="D204">
            <v>178000</v>
          </cell>
        </row>
        <row r="205">
          <cell r="A205">
            <v>202</v>
          </cell>
          <cell r="B205">
            <v>112</v>
          </cell>
          <cell r="C205">
            <v>240058</v>
          </cell>
          <cell r="D205">
            <v>158906</v>
          </cell>
        </row>
        <row r="206">
          <cell r="A206">
            <v>203</v>
          </cell>
          <cell r="B206">
            <v>113</v>
          </cell>
          <cell r="C206">
            <v>823000</v>
          </cell>
        </row>
        <row r="207">
          <cell r="A207">
            <v>204</v>
          </cell>
          <cell r="B207">
            <v>114</v>
          </cell>
          <cell r="C207">
            <v>28164</v>
          </cell>
          <cell r="D207">
            <v>105999</v>
          </cell>
        </row>
        <row r="208">
          <cell r="A208">
            <v>205</v>
          </cell>
          <cell r="B208">
            <v>115</v>
          </cell>
          <cell r="C208">
            <v>121743</v>
          </cell>
          <cell r="D208">
            <v>483641</v>
          </cell>
        </row>
        <row r="209">
          <cell r="A209">
            <v>206</v>
          </cell>
          <cell r="B209">
            <v>116</v>
          </cell>
          <cell r="C209">
            <v>2735591</v>
          </cell>
          <cell r="D209">
            <v>75240</v>
          </cell>
        </row>
        <row r="210">
          <cell r="A210">
            <v>207</v>
          </cell>
          <cell r="B210">
            <v>117</v>
          </cell>
          <cell r="C210">
            <v>101761</v>
          </cell>
          <cell r="D210">
            <v>67175</v>
          </cell>
        </row>
        <row r="211">
          <cell r="A211">
            <v>208</v>
          </cell>
          <cell r="B211">
            <v>120</v>
          </cell>
          <cell r="C211">
            <v>787567</v>
          </cell>
          <cell r="D211">
            <v>70583</v>
          </cell>
        </row>
        <row r="212">
          <cell r="A212">
            <v>209</v>
          </cell>
          <cell r="B212">
            <v>122</v>
          </cell>
          <cell r="C212">
            <v>68671</v>
          </cell>
          <cell r="D212">
            <v>106170</v>
          </cell>
        </row>
        <row r="213">
          <cell r="A213">
            <v>210</v>
          </cell>
          <cell r="B213">
            <v>123</v>
          </cell>
          <cell r="C213">
            <v>26111</v>
          </cell>
          <cell r="D213">
            <v>94590</v>
          </cell>
        </row>
        <row r="214">
          <cell r="A214">
            <v>211</v>
          </cell>
          <cell r="B214">
            <v>124</v>
          </cell>
          <cell r="C214">
            <v>520389</v>
          </cell>
          <cell r="D214">
            <v>119326</v>
          </cell>
        </row>
        <row r="215">
          <cell r="A215">
            <v>212</v>
          </cell>
          <cell r="B215">
            <v>127</v>
          </cell>
          <cell r="C215">
            <v>80001</v>
          </cell>
          <cell r="D215">
            <v>70007</v>
          </cell>
        </row>
        <row r="216">
          <cell r="A216">
            <v>213</v>
          </cell>
          <cell r="B216">
            <v>128</v>
          </cell>
          <cell r="C216">
            <v>214452</v>
          </cell>
          <cell r="D216">
            <v>145033</v>
          </cell>
        </row>
        <row r="217">
          <cell r="A217">
            <v>214</v>
          </cell>
          <cell r="B217">
            <v>133</v>
          </cell>
        </row>
        <row r="218">
          <cell r="A218">
            <v>215</v>
          </cell>
          <cell r="B218">
            <v>135</v>
          </cell>
        </row>
        <row r="219">
          <cell r="A219">
            <v>216</v>
          </cell>
          <cell r="B219">
            <v>136</v>
          </cell>
        </row>
        <row r="220">
          <cell r="A220">
            <v>217</v>
          </cell>
          <cell r="B220">
            <v>137</v>
          </cell>
          <cell r="C220">
            <v>22690</v>
          </cell>
          <cell r="D220">
            <v>39801</v>
          </cell>
        </row>
        <row r="221">
          <cell r="A221">
            <v>218</v>
          </cell>
          <cell r="B221">
            <v>139</v>
          </cell>
        </row>
        <row r="222">
          <cell r="A222">
            <v>219</v>
          </cell>
          <cell r="B222">
            <v>141</v>
          </cell>
          <cell r="C222">
            <v>186939</v>
          </cell>
          <cell r="D222">
            <v>208765</v>
          </cell>
        </row>
        <row r="223">
          <cell r="A223">
            <v>220</v>
          </cell>
          <cell r="B223">
            <v>143</v>
          </cell>
          <cell r="C223">
            <v>244020</v>
          </cell>
          <cell r="D223">
            <v>148769</v>
          </cell>
        </row>
        <row r="224">
          <cell r="A224">
            <v>221</v>
          </cell>
          <cell r="B224">
            <v>144</v>
          </cell>
          <cell r="C224">
            <v>21438</v>
          </cell>
          <cell r="D224">
            <v>145312</v>
          </cell>
        </row>
        <row r="225">
          <cell r="A225">
            <v>222</v>
          </cell>
          <cell r="B225">
            <v>145</v>
          </cell>
        </row>
        <row r="226">
          <cell r="A226">
            <v>223</v>
          </cell>
          <cell r="B226">
            <v>147</v>
          </cell>
        </row>
        <row r="227">
          <cell r="A227">
            <v>224</v>
          </cell>
          <cell r="B227">
            <v>149</v>
          </cell>
          <cell r="C227">
            <v>154300</v>
          </cell>
        </row>
        <row r="228">
          <cell r="A228">
            <v>225</v>
          </cell>
          <cell r="B228">
            <v>151</v>
          </cell>
          <cell r="C228">
            <v>321143</v>
          </cell>
          <cell r="D228">
            <v>59797</v>
          </cell>
        </row>
        <row r="229">
          <cell r="A229">
            <v>226</v>
          </cell>
          <cell r="B229">
            <v>154</v>
          </cell>
        </row>
        <row r="230">
          <cell r="A230">
            <v>227</v>
          </cell>
          <cell r="B230">
            <v>155</v>
          </cell>
        </row>
        <row r="231">
          <cell r="A231">
            <v>228</v>
          </cell>
          <cell r="B231">
            <v>156</v>
          </cell>
        </row>
        <row r="232">
          <cell r="A232">
            <v>229</v>
          </cell>
          <cell r="B232">
            <v>157</v>
          </cell>
          <cell r="C232">
            <v>25213</v>
          </cell>
          <cell r="D232">
            <v>119524</v>
          </cell>
        </row>
        <row r="233">
          <cell r="A233">
            <v>230</v>
          </cell>
          <cell r="B233">
            <v>159</v>
          </cell>
          <cell r="C233">
            <v>90450</v>
          </cell>
          <cell r="D233">
            <v>158069</v>
          </cell>
        </row>
        <row r="234">
          <cell r="A234">
            <v>231</v>
          </cell>
          <cell r="B234">
            <v>160</v>
          </cell>
          <cell r="C234">
            <v>82656</v>
          </cell>
          <cell r="D234">
            <v>197947</v>
          </cell>
        </row>
        <row r="235">
          <cell r="A235">
            <v>232</v>
          </cell>
          <cell r="B235">
            <v>162</v>
          </cell>
          <cell r="C235">
            <v>44404</v>
          </cell>
          <cell r="D235">
            <v>51122</v>
          </cell>
        </row>
        <row r="236">
          <cell r="A236">
            <v>233</v>
          </cell>
          <cell r="B236">
            <v>165</v>
          </cell>
          <cell r="C236">
            <v>91476</v>
          </cell>
          <cell r="D236">
            <v>108885</v>
          </cell>
        </row>
        <row r="237">
          <cell r="A237">
            <v>234</v>
          </cell>
          <cell r="B237">
            <v>168</v>
          </cell>
        </row>
        <row r="238">
          <cell r="A238">
            <v>235</v>
          </cell>
          <cell r="B238">
            <v>169</v>
          </cell>
          <cell r="C238">
            <v>46000</v>
          </cell>
          <cell r="D238">
            <v>40000</v>
          </cell>
        </row>
        <row r="239">
          <cell r="A239">
            <v>236</v>
          </cell>
          <cell r="B239" t="str">
            <v>6-2-1</v>
          </cell>
          <cell r="C239">
            <v>915272</v>
          </cell>
          <cell r="D239">
            <v>424321</v>
          </cell>
        </row>
        <row r="240">
          <cell r="A240">
            <v>237</v>
          </cell>
          <cell r="B240" t="str">
            <v>6-2-3</v>
          </cell>
          <cell r="D240">
            <v>668494</v>
          </cell>
        </row>
        <row r="241">
          <cell r="A241">
            <v>238</v>
          </cell>
          <cell r="B241" t="str">
            <v>141-2</v>
          </cell>
          <cell r="C241">
            <v>32595</v>
          </cell>
          <cell r="D241">
            <v>70083</v>
          </cell>
        </row>
        <row r="242">
          <cell r="A242">
            <v>239</v>
          </cell>
          <cell r="B242" t="str">
            <v>11-1-2</v>
          </cell>
        </row>
        <row r="243">
          <cell r="A243">
            <v>240</v>
          </cell>
          <cell r="B243" t="str">
            <v>6-3-2</v>
          </cell>
          <cell r="C243">
            <v>0</v>
          </cell>
          <cell r="D243">
            <v>1856250</v>
          </cell>
        </row>
        <row r="244">
          <cell r="A244">
            <v>241</v>
          </cell>
        </row>
        <row r="245">
          <cell r="A245">
            <v>242</v>
          </cell>
        </row>
        <row r="246">
          <cell r="A246">
            <v>243</v>
          </cell>
        </row>
        <row r="247">
          <cell r="A247">
            <v>244</v>
          </cell>
        </row>
        <row r="248">
          <cell r="A248">
            <v>245</v>
          </cell>
        </row>
      </sheetData>
      <sheetData sheetId="13" refreshError="1">
        <row r="2">
          <cell r="A2">
            <v>1</v>
          </cell>
          <cell r="B2" t="str">
            <v>1-1</v>
          </cell>
          <cell r="C2">
            <v>50000000</v>
          </cell>
          <cell r="D2">
            <v>150000000</v>
          </cell>
          <cell r="G2">
            <v>200000000</v>
          </cell>
        </row>
        <row r="3">
          <cell r="A3">
            <v>2</v>
          </cell>
          <cell r="B3" t="str">
            <v>1-2</v>
          </cell>
          <cell r="C3">
            <v>0</v>
          </cell>
          <cell r="D3">
            <v>0</v>
          </cell>
          <cell r="E3">
            <v>0</v>
          </cell>
          <cell r="F3">
            <v>0</v>
          </cell>
          <cell r="G3">
            <v>0</v>
          </cell>
        </row>
        <row r="4">
          <cell r="A4">
            <v>3</v>
          </cell>
          <cell r="B4" t="str">
            <v>2</v>
          </cell>
          <cell r="G4">
            <v>0</v>
          </cell>
        </row>
        <row r="5">
          <cell r="A5">
            <v>4</v>
          </cell>
          <cell r="B5" t="str">
            <v>3-1</v>
          </cell>
          <cell r="C5">
            <v>10000000</v>
          </cell>
          <cell r="D5">
            <v>60000000</v>
          </cell>
          <cell r="G5">
            <v>70000000</v>
          </cell>
        </row>
        <row r="6">
          <cell r="A6">
            <v>5</v>
          </cell>
          <cell r="B6" t="str">
            <v>3-2</v>
          </cell>
          <cell r="G6">
            <v>0</v>
          </cell>
        </row>
        <row r="7">
          <cell r="A7">
            <v>6</v>
          </cell>
          <cell r="B7" t="str">
            <v>4-1</v>
          </cell>
          <cell r="G7">
            <v>0</v>
          </cell>
        </row>
        <row r="8">
          <cell r="A8">
            <v>7</v>
          </cell>
          <cell r="B8" t="str">
            <v>5</v>
          </cell>
          <cell r="G8">
            <v>0</v>
          </cell>
        </row>
        <row r="9">
          <cell r="A9">
            <v>8</v>
          </cell>
          <cell r="B9" t="str">
            <v>6-1</v>
          </cell>
          <cell r="G9">
            <v>0</v>
          </cell>
        </row>
        <row r="10">
          <cell r="A10">
            <v>9</v>
          </cell>
          <cell r="B10" t="str">
            <v>6-2-2</v>
          </cell>
          <cell r="G10">
            <v>0</v>
          </cell>
        </row>
        <row r="11">
          <cell r="A11">
            <v>10</v>
          </cell>
          <cell r="B11" t="str">
            <v>6-3</v>
          </cell>
          <cell r="G11">
            <v>0</v>
          </cell>
        </row>
        <row r="12">
          <cell r="A12">
            <v>11</v>
          </cell>
          <cell r="B12" t="str">
            <v>6-4</v>
          </cell>
          <cell r="G12">
            <v>0</v>
          </cell>
        </row>
        <row r="13">
          <cell r="A13">
            <v>12</v>
          </cell>
          <cell r="B13" t="str">
            <v>6-5</v>
          </cell>
          <cell r="G13">
            <v>0</v>
          </cell>
        </row>
        <row r="14">
          <cell r="A14">
            <v>13</v>
          </cell>
          <cell r="B14" t="str">
            <v>6-6</v>
          </cell>
          <cell r="G14">
            <v>0</v>
          </cell>
        </row>
        <row r="15">
          <cell r="A15">
            <v>14</v>
          </cell>
          <cell r="B15" t="str">
            <v>6-7</v>
          </cell>
          <cell r="F15">
            <v>8011800000</v>
          </cell>
          <cell r="G15">
            <v>8011800000</v>
          </cell>
        </row>
        <row r="16">
          <cell r="A16">
            <v>15</v>
          </cell>
          <cell r="B16">
            <v>7</v>
          </cell>
          <cell r="G16">
            <v>0</v>
          </cell>
        </row>
        <row r="17">
          <cell r="A17">
            <v>16</v>
          </cell>
          <cell r="B17" t="str">
            <v>8-1</v>
          </cell>
          <cell r="G17">
            <v>0</v>
          </cell>
        </row>
        <row r="18">
          <cell r="A18">
            <v>17</v>
          </cell>
          <cell r="B18" t="str">
            <v>8-2</v>
          </cell>
          <cell r="C18">
            <v>100000000</v>
          </cell>
          <cell r="D18">
            <v>0</v>
          </cell>
          <cell r="E18">
            <v>0</v>
          </cell>
          <cell r="F18">
            <v>0</v>
          </cell>
          <cell r="G18">
            <v>100000000</v>
          </cell>
        </row>
        <row r="19">
          <cell r="A19">
            <v>18</v>
          </cell>
          <cell r="B19" t="str">
            <v>9-1</v>
          </cell>
          <cell r="G19">
            <v>0</v>
          </cell>
        </row>
        <row r="20">
          <cell r="A20">
            <v>19</v>
          </cell>
          <cell r="B20" t="str">
            <v>9-2</v>
          </cell>
          <cell r="G20">
            <v>0</v>
          </cell>
        </row>
        <row r="21">
          <cell r="A21">
            <v>20</v>
          </cell>
          <cell r="B21" t="str">
            <v>10-1</v>
          </cell>
          <cell r="G21">
            <v>0</v>
          </cell>
        </row>
        <row r="22">
          <cell r="A22">
            <v>21</v>
          </cell>
          <cell r="B22" t="str">
            <v>10-2</v>
          </cell>
          <cell r="G22">
            <v>0</v>
          </cell>
        </row>
        <row r="23">
          <cell r="A23">
            <v>22</v>
          </cell>
          <cell r="B23" t="str">
            <v>11-1-1</v>
          </cell>
          <cell r="G23">
            <v>0</v>
          </cell>
        </row>
        <row r="24">
          <cell r="A24">
            <v>23</v>
          </cell>
          <cell r="B24" t="str">
            <v>11-2</v>
          </cell>
          <cell r="E24">
            <v>300000000</v>
          </cell>
          <cell r="F24">
            <v>50000000</v>
          </cell>
          <cell r="G24">
            <v>350000000</v>
          </cell>
        </row>
        <row r="25">
          <cell r="A25">
            <v>24</v>
          </cell>
          <cell r="B25" t="str">
            <v>11-3</v>
          </cell>
          <cell r="G25">
            <v>0</v>
          </cell>
        </row>
        <row r="26">
          <cell r="A26">
            <v>25</v>
          </cell>
          <cell r="B26" t="str">
            <v>11-4</v>
          </cell>
          <cell r="G26">
            <v>0</v>
          </cell>
        </row>
        <row r="27">
          <cell r="A27">
            <v>26</v>
          </cell>
          <cell r="B27" t="str">
            <v>11-5</v>
          </cell>
          <cell r="E27">
            <v>50000000</v>
          </cell>
          <cell r="G27">
            <v>50000000</v>
          </cell>
        </row>
        <row r="28">
          <cell r="A28">
            <v>27</v>
          </cell>
          <cell r="B28" t="str">
            <v>12-1</v>
          </cell>
          <cell r="E28">
            <v>0</v>
          </cell>
          <cell r="G28">
            <v>0</v>
          </cell>
        </row>
        <row r="29">
          <cell r="A29">
            <v>28</v>
          </cell>
          <cell r="B29" t="str">
            <v>12-2</v>
          </cell>
          <cell r="G29">
            <v>0</v>
          </cell>
        </row>
        <row r="30">
          <cell r="A30">
            <v>29</v>
          </cell>
          <cell r="B30">
            <v>13</v>
          </cell>
          <cell r="G30">
            <v>0</v>
          </cell>
        </row>
        <row r="31">
          <cell r="A31">
            <v>30</v>
          </cell>
          <cell r="B31">
            <v>14</v>
          </cell>
          <cell r="G31">
            <v>0</v>
          </cell>
        </row>
        <row r="32">
          <cell r="A32">
            <v>31</v>
          </cell>
          <cell r="B32" t="str">
            <v>14-1</v>
          </cell>
          <cell r="C32">
            <v>40000000</v>
          </cell>
          <cell r="G32">
            <v>40000000</v>
          </cell>
        </row>
        <row r="33">
          <cell r="A33">
            <v>32</v>
          </cell>
          <cell r="B33" t="str">
            <v>15</v>
          </cell>
          <cell r="G33">
            <v>0</v>
          </cell>
        </row>
        <row r="34">
          <cell r="A34">
            <v>33</v>
          </cell>
          <cell r="B34">
            <v>16</v>
          </cell>
          <cell r="G34">
            <v>0</v>
          </cell>
        </row>
        <row r="35">
          <cell r="A35">
            <v>34</v>
          </cell>
          <cell r="B35">
            <v>17</v>
          </cell>
          <cell r="G35">
            <v>0</v>
          </cell>
        </row>
        <row r="36">
          <cell r="A36">
            <v>35</v>
          </cell>
          <cell r="B36" t="str">
            <v>18-1</v>
          </cell>
          <cell r="G36">
            <v>0</v>
          </cell>
        </row>
        <row r="37">
          <cell r="A37">
            <v>36</v>
          </cell>
          <cell r="B37" t="str">
            <v>18-2</v>
          </cell>
          <cell r="G37">
            <v>0</v>
          </cell>
        </row>
        <row r="38">
          <cell r="A38">
            <v>37</v>
          </cell>
          <cell r="B38">
            <v>19</v>
          </cell>
          <cell r="G38">
            <v>0</v>
          </cell>
        </row>
        <row r="39">
          <cell r="A39">
            <v>38</v>
          </cell>
          <cell r="B39" t="str">
            <v>20-1</v>
          </cell>
          <cell r="G39">
            <v>0</v>
          </cell>
        </row>
        <row r="40">
          <cell r="A40">
            <v>39</v>
          </cell>
          <cell r="B40" t="str">
            <v>20-2-A</v>
          </cell>
          <cell r="G40">
            <v>0</v>
          </cell>
        </row>
        <row r="41">
          <cell r="A41">
            <v>40</v>
          </cell>
          <cell r="B41" t="str">
            <v>20-2-B</v>
          </cell>
          <cell r="G41">
            <v>0</v>
          </cell>
        </row>
        <row r="42">
          <cell r="A42">
            <v>41</v>
          </cell>
          <cell r="B42" t="str">
            <v>21-1</v>
          </cell>
          <cell r="C42">
            <v>600000000</v>
          </cell>
          <cell r="G42">
            <v>600000000</v>
          </cell>
        </row>
        <row r="43">
          <cell r="A43">
            <v>42</v>
          </cell>
          <cell r="B43" t="str">
            <v>21-2</v>
          </cell>
          <cell r="C43">
            <v>600000000</v>
          </cell>
          <cell r="G43">
            <v>600000000</v>
          </cell>
        </row>
        <row r="44">
          <cell r="A44">
            <v>43</v>
          </cell>
          <cell r="B44">
            <v>1</v>
          </cell>
          <cell r="G44">
            <v>0</v>
          </cell>
        </row>
        <row r="45">
          <cell r="A45">
            <v>44</v>
          </cell>
          <cell r="B45">
            <v>5</v>
          </cell>
          <cell r="G45">
            <v>0</v>
          </cell>
        </row>
        <row r="46">
          <cell r="A46">
            <v>45</v>
          </cell>
          <cell r="B46">
            <v>7</v>
          </cell>
          <cell r="G46">
            <v>0</v>
          </cell>
        </row>
        <row r="47">
          <cell r="A47">
            <v>46</v>
          </cell>
          <cell r="B47" t="str">
            <v>10-1</v>
          </cell>
          <cell r="G47">
            <v>0</v>
          </cell>
        </row>
        <row r="48">
          <cell r="A48">
            <v>47</v>
          </cell>
          <cell r="B48" t="str">
            <v>10-2</v>
          </cell>
          <cell r="G48">
            <v>0</v>
          </cell>
        </row>
        <row r="49">
          <cell r="A49">
            <v>48</v>
          </cell>
          <cell r="B49">
            <v>11</v>
          </cell>
          <cell r="G49">
            <v>0</v>
          </cell>
        </row>
        <row r="50">
          <cell r="A50">
            <v>49</v>
          </cell>
          <cell r="B50">
            <v>13</v>
          </cell>
          <cell r="G50">
            <v>0</v>
          </cell>
        </row>
        <row r="51">
          <cell r="A51">
            <v>50</v>
          </cell>
          <cell r="B51">
            <v>15</v>
          </cell>
          <cell r="G51">
            <v>0</v>
          </cell>
        </row>
        <row r="52">
          <cell r="A52">
            <v>51</v>
          </cell>
          <cell r="B52">
            <v>16</v>
          </cell>
          <cell r="G52">
            <v>0</v>
          </cell>
        </row>
        <row r="53">
          <cell r="A53">
            <v>52</v>
          </cell>
          <cell r="B53">
            <v>18</v>
          </cell>
          <cell r="E53">
            <v>30000000</v>
          </cell>
          <cell r="G53">
            <v>30000000</v>
          </cell>
        </row>
        <row r="54">
          <cell r="A54">
            <v>53</v>
          </cell>
          <cell r="B54">
            <v>22</v>
          </cell>
          <cell r="G54">
            <v>0</v>
          </cell>
        </row>
        <row r="55">
          <cell r="A55">
            <v>54</v>
          </cell>
          <cell r="B55">
            <v>23</v>
          </cell>
          <cell r="G55">
            <v>0</v>
          </cell>
        </row>
        <row r="56">
          <cell r="A56">
            <v>55</v>
          </cell>
          <cell r="B56">
            <v>25</v>
          </cell>
          <cell r="G56">
            <v>0</v>
          </cell>
        </row>
        <row r="57">
          <cell r="A57">
            <v>56</v>
          </cell>
          <cell r="B57" t="str">
            <v>27-1</v>
          </cell>
          <cell r="G57">
            <v>0</v>
          </cell>
        </row>
        <row r="58">
          <cell r="A58">
            <v>57</v>
          </cell>
          <cell r="B58" t="str">
            <v>27-2</v>
          </cell>
          <cell r="G58">
            <v>0</v>
          </cell>
        </row>
        <row r="59">
          <cell r="A59">
            <v>58</v>
          </cell>
          <cell r="B59">
            <v>29</v>
          </cell>
          <cell r="G59">
            <v>0</v>
          </cell>
        </row>
        <row r="60">
          <cell r="A60">
            <v>59</v>
          </cell>
          <cell r="B60">
            <v>31</v>
          </cell>
          <cell r="G60">
            <v>0</v>
          </cell>
        </row>
        <row r="61">
          <cell r="A61">
            <v>60</v>
          </cell>
          <cell r="B61">
            <v>32</v>
          </cell>
          <cell r="G61">
            <v>0</v>
          </cell>
        </row>
        <row r="62">
          <cell r="A62">
            <v>61</v>
          </cell>
          <cell r="B62">
            <v>33</v>
          </cell>
          <cell r="G62">
            <v>0</v>
          </cell>
        </row>
        <row r="63">
          <cell r="A63">
            <v>62</v>
          </cell>
          <cell r="B63">
            <v>34</v>
          </cell>
          <cell r="G63">
            <v>0</v>
          </cell>
        </row>
        <row r="64">
          <cell r="A64">
            <v>63</v>
          </cell>
          <cell r="B64">
            <v>35</v>
          </cell>
          <cell r="G64">
            <v>0</v>
          </cell>
        </row>
        <row r="65">
          <cell r="A65">
            <v>64</v>
          </cell>
          <cell r="B65" t="str">
            <v>36-1</v>
          </cell>
          <cell r="G65">
            <v>0</v>
          </cell>
        </row>
        <row r="66">
          <cell r="A66">
            <v>65</v>
          </cell>
          <cell r="B66" t="str">
            <v>36-2</v>
          </cell>
          <cell r="G66">
            <v>0</v>
          </cell>
        </row>
        <row r="67">
          <cell r="A67">
            <v>66</v>
          </cell>
          <cell r="B67">
            <v>37</v>
          </cell>
          <cell r="G67">
            <v>0</v>
          </cell>
        </row>
        <row r="68">
          <cell r="A68">
            <v>67</v>
          </cell>
          <cell r="B68">
            <v>38</v>
          </cell>
          <cell r="G68">
            <v>0</v>
          </cell>
        </row>
        <row r="69">
          <cell r="A69">
            <v>68</v>
          </cell>
          <cell r="B69">
            <v>41</v>
          </cell>
          <cell r="G69">
            <v>0</v>
          </cell>
        </row>
        <row r="70">
          <cell r="A70">
            <v>69</v>
          </cell>
          <cell r="B70" t="str">
            <v>44-1</v>
          </cell>
          <cell r="G70">
            <v>0</v>
          </cell>
        </row>
        <row r="71">
          <cell r="A71">
            <v>70</v>
          </cell>
          <cell r="B71" t="str">
            <v>44-2</v>
          </cell>
          <cell r="G71">
            <v>0</v>
          </cell>
        </row>
        <row r="72">
          <cell r="A72">
            <v>71</v>
          </cell>
          <cell r="B72" t="str">
            <v>44-3</v>
          </cell>
          <cell r="G72">
            <v>0</v>
          </cell>
        </row>
        <row r="73">
          <cell r="A73">
            <v>72</v>
          </cell>
          <cell r="B73">
            <v>48</v>
          </cell>
          <cell r="G73">
            <v>0</v>
          </cell>
        </row>
        <row r="74">
          <cell r="A74">
            <v>73</v>
          </cell>
          <cell r="B74" t="str">
            <v>52-1,2</v>
          </cell>
          <cell r="G74">
            <v>0</v>
          </cell>
        </row>
        <row r="75">
          <cell r="A75">
            <v>74</v>
          </cell>
          <cell r="B75" t="str">
            <v>52-2</v>
          </cell>
          <cell r="G75">
            <v>0</v>
          </cell>
        </row>
        <row r="76">
          <cell r="A76">
            <v>75</v>
          </cell>
          <cell r="B76">
            <v>54</v>
          </cell>
          <cell r="G76">
            <v>0</v>
          </cell>
        </row>
        <row r="77">
          <cell r="A77">
            <v>76</v>
          </cell>
          <cell r="B77">
            <v>57</v>
          </cell>
          <cell r="G77">
            <v>0</v>
          </cell>
        </row>
        <row r="78">
          <cell r="A78">
            <v>77</v>
          </cell>
          <cell r="B78">
            <v>60</v>
          </cell>
          <cell r="G78">
            <v>0</v>
          </cell>
        </row>
        <row r="79">
          <cell r="A79">
            <v>78</v>
          </cell>
          <cell r="B79">
            <v>61</v>
          </cell>
          <cell r="G79">
            <v>0</v>
          </cell>
        </row>
        <row r="80">
          <cell r="A80">
            <v>79</v>
          </cell>
          <cell r="B80">
            <v>64</v>
          </cell>
          <cell r="E80">
            <v>50000000</v>
          </cell>
          <cell r="G80">
            <v>50000000</v>
          </cell>
        </row>
        <row r="81">
          <cell r="A81">
            <v>80</v>
          </cell>
          <cell r="B81">
            <v>66</v>
          </cell>
          <cell r="G81">
            <v>0</v>
          </cell>
        </row>
        <row r="82">
          <cell r="A82">
            <v>81</v>
          </cell>
          <cell r="B82">
            <v>67</v>
          </cell>
          <cell r="G82">
            <v>0</v>
          </cell>
        </row>
        <row r="83">
          <cell r="A83">
            <v>82</v>
          </cell>
          <cell r="B83">
            <v>69</v>
          </cell>
          <cell r="G83">
            <v>0</v>
          </cell>
        </row>
        <row r="84">
          <cell r="A84">
            <v>83</v>
          </cell>
          <cell r="B84">
            <v>70</v>
          </cell>
          <cell r="G84">
            <v>0</v>
          </cell>
        </row>
        <row r="85">
          <cell r="A85">
            <v>84</v>
          </cell>
          <cell r="B85">
            <v>73</v>
          </cell>
          <cell r="G85">
            <v>0</v>
          </cell>
        </row>
        <row r="86">
          <cell r="A86">
            <v>85</v>
          </cell>
          <cell r="B86">
            <v>74</v>
          </cell>
          <cell r="G86">
            <v>0</v>
          </cell>
        </row>
        <row r="87">
          <cell r="A87">
            <v>86</v>
          </cell>
          <cell r="B87">
            <v>75</v>
          </cell>
          <cell r="G87">
            <v>0</v>
          </cell>
        </row>
        <row r="88">
          <cell r="A88">
            <v>87</v>
          </cell>
          <cell r="B88">
            <v>78</v>
          </cell>
          <cell r="G88">
            <v>0</v>
          </cell>
        </row>
        <row r="89">
          <cell r="A89">
            <v>88</v>
          </cell>
          <cell r="B89">
            <v>79</v>
          </cell>
          <cell r="F89">
            <v>60000000</v>
          </cell>
          <cell r="G89">
            <v>60000000</v>
          </cell>
        </row>
        <row r="90">
          <cell r="A90">
            <v>89</v>
          </cell>
          <cell r="B90">
            <v>80</v>
          </cell>
          <cell r="G90">
            <v>0</v>
          </cell>
        </row>
        <row r="91">
          <cell r="A91">
            <v>90</v>
          </cell>
          <cell r="B91">
            <v>83</v>
          </cell>
          <cell r="G91">
            <v>0</v>
          </cell>
        </row>
        <row r="92">
          <cell r="A92">
            <v>91</v>
          </cell>
          <cell r="B92">
            <v>85</v>
          </cell>
          <cell r="G92">
            <v>0</v>
          </cell>
        </row>
        <row r="93">
          <cell r="A93">
            <v>92</v>
          </cell>
          <cell r="B93">
            <v>86</v>
          </cell>
          <cell r="E93">
            <v>25000000</v>
          </cell>
          <cell r="G93">
            <v>25000000</v>
          </cell>
        </row>
        <row r="94">
          <cell r="A94">
            <v>93</v>
          </cell>
          <cell r="B94">
            <v>87</v>
          </cell>
          <cell r="G94">
            <v>0</v>
          </cell>
        </row>
        <row r="95">
          <cell r="A95">
            <v>94</v>
          </cell>
          <cell r="B95">
            <v>88</v>
          </cell>
          <cell r="G95">
            <v>0</v>
          </cell>
        </row>
        <row r="96">
          <cell r="A96">
            <v>95</v>
          </cell>
          <cell r="B96">
            <v>90</v>
          </cell>
          <cell r="G96">
            <v>0</v>
          </cell>
        </row>
        <row r="97">
          <cell r="A97">
            <v>96</v>
          </cell>
          <cell r="B97">
            <v>93</v>
          </cell>
          <cell r="G97">
            <v>0</v>
          </cell>
        </row>
        <row r="98">
          <cell r="A98">
            <v>97</v>
          </cell>
          <cell r="B98">
            <v>94</v>
          </cell>
          <cell r="G98">
            <v>0</v>
          </cell>
        </row>
        <row r="99">
          <cell r="A99">
            <v>98</v>
          </cell>
          <cell r="B99">
            <v>98</v>
          </cell>
          <cell r="G99">
            <v>0</v>
          </cell>
        </row>
        <row r="100">
          <cell r="A100">
            <v>99</v>
          </cell>
          <cell r="B100" t="str">
            <v>99-1</v>
          </cell>
          <cell r="G100">
            <v>0</v>
          </cell>
        </row>
        <row r="101">
          <cell r="A101">
            <v>100</v>
          </cell>
          <cell r="B101" t="str">
            <v>99-2</v>
          </cell>
          <cell r="G101">
            <v>0</v>
          </cell>
        </row>
        <row r="102">
          <cell r="A102">
            <v>101</v>
          </cell>
          <cell r="B102">
            <v>931</v>
          </cell>
          <cell r="G102">
            <v>0</v>
          </cell>
        </row>
        <row r="103">
          <cell r="A103">
            <v>102</v>
          </cell>
          <cell r="B103">
            <v>941</v>
          </cell>
          <cell r="G103">
            <v>0</v>
          </cell>
        </row>
        <row r="104">
          <cell r="A104">
            <v>103</v>
          </cell>
          <cell r="B104">
            <v>951</v>
          </cell>
          <cell r="G104">
            <v>0</v>
          </cell>
        </row>
        <row r="105">
          <cell r="A105">
            <v>104</v>
          </cell>
          <cell r="B105">
            <v>971</v>
          </cell>
          <cell r="G105">
            <v>0</v>
          </cell>
        </row>
        <row r="106">
          <cell r="A106">
            <v>105</v>
          </cell>
          <cell r="B106">
            <v>981</v>
          </cell>
          <cell r="G106">
            <v>0</v>
          </cell>
        </row>
        <row r="107">
          <cell r="A107">
            <v>106</v>
          </cell>
          <cell r="B107" t="str">
            <v>103-1</v>
          </cell>
          <cell r="G107">
            <v>0</v>
          </cell>
        </row>
        <row r="108">
          <cell r="A108">
            <v>107</v>
          </cell>
          <cell r="B108" t="str">
            <v>103-2</v>
          </cell>
          <cell r="G108">
            <v>0</v>
          </cell>
        </row>
        <row r="109">
          <cell r="A109">
            <v>108</v>
          </cell>
          <cell r="B109">
            <v>106</v>
          </cell>
          <cell r="G109">
            <v>0</v>
          </cell>
        </row>
        <row r="110">
          <cell r="A110">
            <v>109</v>
          </cell>
          <cell r="B110">
            <v>108</v>
          </cell>
          <cell r="G110">
            <v>0</v>
          </cell>
        </row>
        <row r="111">
          <cell r="A111">
            <v>110</v>
          </cell>
          <cell r="B111" t="str">
            <v>110-1</v>
          </cell>
          <cell r="G111">
            <v>0</v>
          </cell>
        </row>
        <row r="112">
          <cell r="A112">
            <v>111</v>
          </cell>
          <cell r="B112" t="str">
            <v>110-2</v>
          </cell>
          <cell r="G112">
            <v>0</v>
          </cell>
        </row>
        <row r="113">
          <cell r="A113">
            <v>112</v>
          </cell>
          <cell r="B113">
            <v>111</v>
          </cell>
          <cell r="G113">
            <v>0</v>
          </cell>
        </row>
        <row r="114">
          <cell r="A114">
            <v>113</v>
          </cell>
          <cell r="B114">
            <v>118</v>
          </cell>
          <cell r="G114">
            <v>0</v>
          </cell>
        </row>
        <row r="115">
          <cell r="A115">
            <v>114</v>
          </cell>
          <cell r="B115" t="str">
            <v>119-1</v>
          </cell>
          <cell r="G115">
            <v>0</v>
          </cell>
        </row>
        <row r="116">
          <cell r="A116">
            <v>115</v>
          </cell>
          <cell r="B116" t="str">
            <v>119-2</v>
          </cell>
          <cell r="G116">
            <v>0</v>
          </cell>
        </row>
        <row r="117">
          <cell r="A117">
            <v>116</v>
          </cell>
          <cell r="B117">
            <v>121</v>
          </cell>
          <cell r="D117">
            <v>90000000</v>
          </cell>
          <cell r="G117">
            <v>90000000</v>
          </cell>
        </row>
        <row r="118">
          <cell r="A118">
            <v>117</v>
          </cell>
          <cell r="B118">
            <v>125</v>
          </cell>
          <cell r="G118">
            <v>0</v>
          </cell>
        </row>
        <row r="119">
          <cell r="A119">
            <v>118</v>
          </cell>
          <cell r="B119">
            <v>126</v>
          </cell>
          <cell r="G119">
            <v>0</v>
          </cell>
        </row>
        <row r="120">
          <cell r="A120">
            <v>119</v>
          </cell>
          <cell r="B120">
            <v>129</v>
          </cell>
          <cell r="G120">
            <v>0</v>
          </cell>
        </row>
        <row r="121">
          <cell r="A121">
            <v>120</v>
          </cell>
          <cell r="B121" t="str">
            <v>130-1</v>
          </cell>
          <cell r="C121">
            <v>5000000</v>
          </cell>
          <cell r="E121">
            <v>5000000</v>
          </cell>
          <cell r="G121">
            <v>10000000</v>
          </cell>
        </row>
        <row r="122">
          <cell r="A122">
            <v>121</v>
          </cell>
          <cell r="B122" t="str">
            <v>130-2</v>
          </cell>
          <cell r="G122">
            <v>0</v>
          </cell>
        </row>
        <row r="123">
          <cell r="A123">
            <v>122</v>
          </cell>
          <cell r="B123" t="str">
            <v>130-3</v>
          </cell>
          <cell r="G123">
            <v>0</v>
          </cell>
        </row>
        <row r="124">
          <cell r="A124">
            <v>123</v>
          </cell>
          <cell r="B124" t="str">
            <v>130-4</v>
          </cell>
          <cell r="G124">
            <v>0</v>
          </cell>
        </row>
        <row r="125">
          <cell r="A125">
            <v>124</v>
          </cell>
          <cell r="B125">
            <v>131</v>
          </cell>
          <cell r="G125">
            <v>0</v>
          </cell>
        </row>
        <row r="126">
          <cell r="A126">
            <v>125</v>
          </cell>
          <cell r="B126">
            <v>132</v>
          </cell>
          <cell r="C126">
            <v>3000000</v>
          </cell>
          <cell r="G126">
            <v>3000000</v>
          </cell>
        </row>
        <row r="127">
          <cell r="A127">
            <v>126</v>
          </cell>
          <cell r="B127">
            <v>134</v>
          </cell>
          <cell r="G127">
            <v>0</v>
          </cell>
        </row>
        <row r="128">
          <cell r="A128">
            <v>127</v>
          </cell>
          <cell r="B128">
            <v>138</v>
          </cell>
          <cell r="E128">
            <v>24000000</v>
          </cell>
          <cell r="G128">
            <v>24000000</v>
          </cell>
        </row>
        <row r="129">
          <cell r="A129">
            <v>128</v>
          </cell>
          <cell r="B129">
            <v>140</v>
          </cell>
          <cell r="G129">
            <v>0</v>
          </cell>
        </row>
        <row r="130">
          <cell r="A130">
            <v>129</v>
          </cell>
          <cell r="B130" t="str">
            <v>142-1</v>
          </cell>
          <cell r="G130">
            <v>0</v>
          </cell>
        </row>
        <row r="131">
          <cell r="A131">
            <v>130</v>
          </cell>
          <cell r="B131" t="str">
            <v>142-2</v>
          </cell>
          <cell r="G131">
            <v>0</v>
          </cell>
        </row>
        <row r="132">
          <cell r="A132">
            <v>131</v>
          </cell>
          <cell r="B132" t="str">
            <v>142-3</v>
          </cell>
          <cell r="G132">
            <v>0</v>
          </cell>
        </row>
        <row r="133">
          <cell r="A133">
            <v>132</v>
          </cell>
          <cell r="B133">
            <v>146</v>
          </cell>
          <cell r="G133">
            <v>0</v>
          </cell>
        </row>
        <row r="134">
          <cell r="A134">
            <v>133</v>
          </cell>
          <cell r="B134">
            <v>148</v>
          </cell>
          <cell r="G134">
            <v>0</v>
          </cell>
        </row>
        <row r="135">
          <cell r="A135">
            <v>134</v>
          </cell>
          <cell r="B135">
            <v>150</v>
          </cell>
          <cell r="G135">
            <v>0</v>
          </cell>
        </row>
        <row r="136">
          <cell r="A136">
            <v>135</v>
          </cell>
          <cell r="B136">
            <v>152</v>
          </cell>
          <cell r="G136">
            <v>0</v>
          </cell>
        </row>
        <row r="137">
          <cell r="A137">
            <v>136</v>
          </cell>
          <cell r="B137">
            <v>153</v>
          </cell>
          <cell r="G137">
            <v>0</v>
          </cell>
        </row>
        <row r="138">
          <cell r="A138">
            <v>137</v>
          </cell>
          <cell r="B138">
            <v>158</v>
          </cell>
          <cell r="G138">
            <v>0</v>
          </cell>
        </row>
        <row r="139">
          <cell r="A139">
            <v>138</v>
          </cell>
          <cell r="B139">
            <v>161</v>
          </cell>
          <cell r="C139">
            <v>430000000</v>
          </cell>
          <cell r="E139">
            <v>130000000</v>
          </cell>
          <cell r="F139">
            <v>40000000</v>
          </cell>
          <cell r="G139">
            <v>600000000</v>
          </cell>
        </row>
        <row r="140">
          <cell r="A140">
            <v>139</v>
          </cell>
          <cell r="B140">
            <v>163</v>
          </cell>
          <cell r="G140">
            <v>0</v>
          </cell>
        </row>
        <row r="141">
          <cell r="A141">
            <v>140</v>
          </cell>
          <cell r="B141">
            <v>164</v>
          </cell>
          <cell r="C141">
            <v>3000000</v>
          </cell>
          <cell r="G141">
            <v>3000000</v>
          </cell>
        </row>
        <row r="142">
          <cell r="A142">
            <v>141</v>
          </cell>
          <cell r="B142">
            <v>166</v>
          </cell>
          <cell r="G142">
            <v>0</v>
          </cell>
        </row>
        <row r="143">
          <cell r="A143">
            <v>142</v>
          </cell>
          <cell r="B143">
            <v>167</v>
          </cell>
          <cell r="D143">
            <v>20000000</v>
          </cell>
          <cell r="G143">
            <v>20000000</v>
          </cell>
        </row>
        <row r="144">
          <cell r="A144">
            <v>143</v>
          </cell>
          <cell r="B144">
            <v>2</v>
          </cell>
          <cell r="C144">
            <v>48000000</v>
          </cell>
          <cell r="D144">
            <v>36000000</v>
          </cell>
          <cell r="G144">
            <v>84000000</v>
          </cell>
        </row>
        <row r="145">
          <cell r="A145">
            <v>144</v>
          </cell>
          <cell r="B145">
            <v>3</v>
          </cell>
          <cell r="G145">
            <v>0</v>
          </cell>
        </row>
        <row r="146">
          <cell r="A146">
            <v>145</v>
          </cell>
          <cell r="B146">
            <v>4</v>
          </cell>
          <cell r="G146">
            <v>0</v>
          </cell>
        </row>
        <row r="147">
          <cell r="A147">
            <v>146</v>
          </cell>
          <cell r="B147">
            <v>6</v>
          </cell>
          <cell r="G147">
            <v>0</v>
          </cell>
        </row>
        <row r="148">
          <cell r="A148">
            <v>147</v>
          </cell>
          <cell r="B148">
            <v>8</v>
          </cell>
          <cell r="C148">
            <v>0</v>
          </cell>
          <cell r="G148">
            <v>0</v>
          </cell>
        </row>
        <row r="149">
          <cell r="A149">
            <v>148</v>
          </cell>
          <cell r="B149">
            <v>9</v>
          </cell>
          <cell r="G149">
            <v>0</v>
          </cell>
        </row>
        <row r="150">
          <cell r="A150">
            <v>149</v>
          </cell>
          <cell r="B150">
            <v>12</v>
          </cell>
          <cell r="G150">
            <v>0</v>
          </cell>
        </row>
        <row r="151">
          <cell r="A151">
            <v>150</v>
          </cell>
          <cell r="B151">
            <v>14</v>
          </cell>
          <cell r="G151">
            <v>0</v>
          </cell>
        </row>
        <row r="152">
          <cell r="A152">
            <v>151</v>
          </cell>
          <cell r="B152">
            <v>17</v>
          </cell>
          <cell r="G152">
            <v>0</v>
          </cell>
        </row>
        <row r="153">
          <cell r="A153">
            <v>152</v>
          </cell>
          <cell r="B153">
            <v>19</v>
          </cell>
          <cell r="G153">
            <v>0</v>
          </cell>
        </row>
        <row r="154">
          <cell r="A154">
            <v>153</v>
          </cell>
          <cell r="B154">
            <v>20</v>
          </cell>
          <cell r="G154">
            <v>0</v>
          </cell>
        </row>
        <row r="155">
          <cell r="A155">
            <v>154</v>
          </cell>
          <cell r="B155">
            <v>21</v>
          </cell>
          <cell r="G155">
            <v>0</v>
          </cell>
        </row>
        <row r="156">
          <cell r="A156">
            <v>155</v>
          </cell>
          <cell r="B156">
            <v>24</v>
          </cell>
          <cell r="G156">
            <v>0</v>
          </cell>
        </row>
        <row r="157">
          <cell r="A157">
            <v>156</v>
          </cell>
          <cell r="B157">
            <v>26</v>
          </cell>
          <cell r="G157">
            <v>0</v>
          </cell>
        </row>
        <row r="158">
          <cell r="A158">
            <v>157</v>
          </cell>
          <cell r="B158">
            <v>28</v>
          </cell>
          <cell r="G158">
            <v>0</v>
          </cell>
        </row>
        <row r="159">
          <cell r="A159">
            <v>158</v>
          </cell>
          <cell r="B159">
            <v>30</v>
          </cell>
          <cell r="G159">
            <v>0</v>
          </cell>
        </row>
        <row r="160">
          <cell r="A160">
            <v>159</v>
          </cell>
          <cell r="B160">
            <v>39</v>
          </cell>
          <cell r="G160">
            <v>0</v>
          </cell>
        </row>
        <row r="161">
          <cell r="A161">
            <v>160</v>
          </cell>
          <cell r="B161">
            <v>40</v>
          </cell>
          <cell r="G161">
            <v>0</v>
          </cell>
        </row>
        <row r="162">
          <cell r="A162">
            <v>161</v>
          </cell>
          <cell r="B162">
            <v>42</v>
          </cell>
          <cell r="E162" t="str">
            <v/>
          </cell>
          <cell r="F162" t="str">
            <v/>
          </cell>
          <cell r="G162">
            <v>0</v>
          </cell>
        </row>
        <row r="163">
          <cell r="A163">
            <v>162</v>
          </cell>
          <cell r="B163">
            <v>43</v>
          </cell>
          <cell r="G163">
            <v>0</v>
          </cell>
        </row>
        <row r="164">
          <cell r="A164">
            <v>163</v>
          </cell>
          <cell r="B164">
            <v>45</v>
          </cell>
          <cell r="G164">
            <v>0</v>
          </cell>
        </row>
        <row r="165">
          <cell r="A165">
            <v>164</v>
          </cell>
          <cell r="B165">
            <v>46</v>
          </cell>
          <cell r="G165">
            <v>0</v>
          </cell>
        </row>
        <row r="166">
          <cell r="A166">
            <v>165</v>
          </cell>
          <cell r="B166">
            <v>47</v>
          </cell>
          <cell r="G166">
            <v>0</v>
          </cell>
        </row>
        <row r="167">
          <cell r="A167">
            <v>166</v>
          </cell>
          <cell r="B167">
            <v>49</v>
          </cell>
          <cell r="G167">
            <v>0</v>
          </cell>
        </row>
        <row r="168">
          <cell r="A168">
            <v>167</v>
          </cell>
          <cell r="B168">
            <v>50</v>
          </cell>
          <cell r="C168">
            <v>0</v>
          </cell>
          <cell r="D168">
            <v>0</v>
          </cell>
          <cell r="E168">
            <v>0</v>
          </cell>
          <cell r="F168">
            <v>0</v>
          </cell>
          <cell r="G168">
            <v>0</v>
          </cell>
        </row>
        <row r="169">
          <cell r="A169">
            <v>168</v>
          </cell>
          <cell r="B169">
            <v>51</v>
          </cell>
          <cell r="G169">
            <v>0</v>
          </cell>
        </row>
        <row r="170">
          <cell r="A170">
            <v>169</v>
          </cell>
          <cell r="B170" t="str">
            <v>53-1</v>
          </cell>
          <cell r="G170">
            <v>0</v>
          </cell>
        </row>
        <row r="171">
          <cell r="A171">
            <v>170</v>
          </cell>
          <cell r="B171" t="str">
            <v>53-2</v>
          </cell>
          <cell r="G171">
            <v>0</v>
          </cell>
        </row>
        <row r="172">
          <cell r="A172">
            <v>171</v>
          </cell>
          <cell r="B172">
            <v>55</v>
          </cell>
          <cell r="G172">
            <v>0</v>
          </cell>
        </row>
        <row r="173">
          <cell r="A173">
            <v>172</v>
          </cell>
          <cell r="B173">
            <v>56</v>
          </cell>
          <cell r="G173">
            <v>0</v>
          </cell>
        </row>
        <row r="174">
          <cell r="A174">
            <v>173</v>
          </cell>
          <cell r="B174">
            <v>58</v>
          </cell>
          <cell r="G174">
            <v>0</v>
          </cell>
        </row>
        <row r="175">
          <cell r="A175">
            <v>174</v>
          </cell>
          <cell r="B175">
            <v>59</v>
          </cell>
          <cell r="G175">
            <v>0</v>
          </cell>
        </row>
        <row r="176">
          <cell r="A176">
            <v>175</v>
          </cell>
          <cell r="B176">
            <v>62</v>
          </cell>
          <cell r="G176">
            <v>0</v>
          </cell>
        </row>
        <row r="177">
          <cell r="A177">
            <v>176</v>
          </cell>
          <cell r="B177">
            <v>63</v>
          </cell>
          <cell r="G177">
            <v>0</v>
          </cell>
        </row>
        <row r="178">
          <cell r="A178">
            <v>177</v>
          </cell>
          <cell r="B178">
            <v>65</v>
          </cell>
          <cell r="G178">
            <v>0</v>
          </cell>
        </row>
        <row r="179">
          <cell r="A179">
            <v>178</v>
          </cell>
          <cell r="B179">
            <v>68</v>
          </cell>
          <cell r="G179">
            <v>0</v>
          </cell>
        </row>
        <row r="180">
          <cell r="A180">
            <v>179</v>
          </cell>
          <cell r="B180">
            <v>71</v>
          </cell>
          <cell r="G180">
            <v>0</v>
          </cell>
        </row>
        <row r="181">
          <cell r="A181">
            <v>180</v>
          </cell>
          <cell r="B181">
            <v>72</v>
          </cell>
          <cell r="G181">
            <v>0</v>
          </cell>
        </row>
        <row r="182">
          <cell r="A182">
            <v>181</v>
          </cell>
          <cell r="B182">
            <v>76</v>
          </cell>
          <cell r="G182">
            <v>0</v>
          </cell>
        </row>
        <row r="183">
          <cell r="A183">
            <v>182</v>
          </cell>
          <cell r="B183">
            <v>77</v>
          </cell>
          <cell r="G183">
            <v>0</v>
          </cell>
        </row>
        <row r="184">
          <cell r="A184">
            <v>183</v>
          </cell>
          <cell r="B184">
            <v>81</v>
          </cell>
          <cell r="C184">
            <v>0</v>
          </cell>
          <cell r="G184">
            <v>0</v>
          </cell>
        </row>
        <row r="185">
          <cell r="A185">
            <v>184</v>
          </cell>
          <cell r="B185">
            <v>82</v>
          </cell>
          <cell r="G185">
            <v>0</v>
          </cell>
        </row>
        <row r="186">
          <cell r="A186">
            <v>185</v>
          </cell>
          <cell r="B186">
            <v>84</v>
          </cell>
          <cell r="G186">
            <v>0</v>
          </cell>
        </row>
        <row r="187">
          <cell r="A187">
            <v>186</v>
          </cell>
          <cell r="B187">
            <v>89</v>
          </cell>
          <cell r="G187">
            <v>0</v>
          </cell>
        </row>
        <row r="188">
          <cell r="A188">
            <v>187</v>
          </cell>
          <cell r="B188">
            <v>91</v>
          </cell>
          <cell r="G188">
            <v>0</v>
          </cell>
        </row>
        <row r="189">
          <cell r="A189">
            <v>188</v>
          </cell>
          <cell r="B189" t="str">
            <v>92-1,2</v>
          </cell>
          <cell r="F189">
            <v>4023000000</v>
          </cell>
          <cell r="G189">
            <v>4023000000</v>
          </cell>
        </row>
        <row r="190">
          <cell r="A190">
            <v>189</v>
          </cell>
          <cell r="B190" t="str">
            <v>92-2</v>
          </cell>
          <cell r="G190">
            <v>0</v>
          </cell>
        </row>
        <row r="191">
          <cell r="A191">
            <v>190</v>
          </cell>
          <cell r="B191">
            <v>95</v>
          </cell>
          <cell r="G191">
            <v>0</v>
          </cell>
        </row>
        <row r="192">
          <cell r="A192">
            <v>191</v>
          </cell>
          <cell r="B192">
            <v>96</v>
          </cell>
          <cell r="G192">
            <v>0</v>
          </cell>
        </row>
        <row r="193">
          <cell r="A193">
            <v>192</v>
          </cell>
          <cell r="B193">
            <v>97</v>
          </cell>
          <cell r="G193">
            <v>0</v>
          </cell>
        </row>
        <row r="194">
          <cell r="A194">
            <v>193</v>
          </cell>
          <cell r="B194">
            <v>961</v>
          </cell>
          <cell r="E194">
            <v>100000000</v>
          </cell>
          <cell r="G194">
            <v>100000000</v>
          </cell>
        </row>
        <row r="195">
          <cell r="A195">
            <v>194</v>
          </cell>
          <cell r="B195">
            <v>991</v>
          </cell>
          <cell r="G195">
            <v>0</v>
          </cell>
        </row>
        <row r="196">
          <cell r="A196">
            <v>195</v>
          </cell>
          <cell r="B196">
            <v>100</v>
          </cell>
          <cell r="G196">
            <v>0</v>
          </cell>
        </row>
        <row r="197">
          <cell r="A197">
            <v>196</v>
          </cell>
          <cell r="B197">
            <v>101</v>
          </cell>
          <cell r="G197">
            <v>0</v>
          </cell>
        </row>
        <row r="198">
          <cell r="A198">
            <v>197</v>
          </cell>
          <cell r="B198">
            <v>102</v>
          </cell>
          <cell r="C198">
            <v>10000000</v>
          </cell>
          <cell r="G198">
            <v>10000000</v>
          </cell>
        </row>
        <row r="199">
          <cell r="A199">
            <v>198</v>
          </cell>
          <cell r="B199">
            <v>104</v>
          </cell>
          <cell r="G199">
            <v>0</v>
          </cell>
        </row>
        <row r="200">
          <cell r="A200">
            <v>199</v>
          </cell>
          <cell r="B200">
            <v>105</v>
          </cell>
          <cell r="G200">
            <v>0</v>
          </cell>
        </row>
        <row r="201">
          <cell r="A201">
            <v>200</v>
          </cell>
          <cell r="B201">
            <v>107</v>
          </cell>
          <cell r="G201">
            <v>0</v>
          </cell>
        </row>
        <row r="202">
          <cell r="A202">
            <v>201</v>
          </cell>
          <cell r="B202">
            <v>109</v>
          </cell>
          <cell r="C202">
            <v>20000000</v>
          </cell>
          <cell r="G202">
            <v>20000000</v>
          </cell>
        </row>
        <row r="203">
          <cell r="A203">
            <v>202</v>
          </cell>
          <cell r="B203">
            <v>112</v>
          </cell>
          <cell r="G203">
            <v>0</v>
          </cell>
        </row>
        <row r="204">
          <cell r="A204">
            <v>203</v>
          </cell>
          <cell r="B204">
            <v>113</v>
          </cell>
          <cell r="G204">
            <v>0</v>
          </cell>
        </row>
        <row r="205">
          <cell r="A205">
            <v>204</v>
          </cell>
          <cell r="B205">
            <v>114</v>
          </cell>
          <cell r="D205">
            <v>0</v>
          </cell>
          <cell r="G205">
            <v>0</v>
          </cell>
        </row>
        <row r="206">
          <cell r="A206">
            <v>205</v>
          </cell>
          <cell r="B206">
            <v>115</v>
          </cell>
          <cell r="C206" t="str">
            <v/>
          </cell>
          <cell r="D206" t="str">
            <v/>
          </cell>
          <cell r="E206" t="str">
            <v/>
          </cell>
          <cell r="F206" t="str">
            <v/>
          </cell>
          <cell r="G206">
            <v>0</v>
          </cell>
        </row>
        <row r="207">
          <cell r="A207">
            <v>206</v>
          </cell>
          <cell r="B207">
            <v>116</v>
          </cell>
          <cell r="G207">
            <v>0</v>
          </cell>
        </row>
        <row r="208">
          <cell r="A208">
            <v>207</v>
          </cell>
          <cell r="B208">
            <v>117</v>
          </cell>
          <cell r="G208">
            <v>0</v>
          </cell>
        </row>
        <row r="209">
          <cell r="A209">
            <v>208</v>
          </cell>
          <cell r="B209">
            <v>120</v>
          </cell>
          <cell r="G209">
            <v>0</v>
          </cell>
        </row>
        <row r="210">
          <cell r="A210">
            <v>209</v>
          </cell>
          <cell r="B210">
            <v>122</v>
          </cell>
          <cell r="G210">
            <v>0</v>
          </cell>
        </row>
        <row r="211">
          <cell r="A211">
            <v>210</v>
          </cell>
          <cell r="B211">
            <v>123</v>
          </cell>
          <cell r="G211">
            <v>0</v>
          </cell>
        </row>
        <row r="212">
          <cell r="A212">
            <v>211</v>
          </cell>
          <cell r="B212">
            <v>124</v>
          </cell>
          <cell r="G212">
            <v>0</v>
          </cell>
        </row>
        <row r="213">
          <cell r="A213">
            <v>212</v>
          </cell>
          <cell r="B213">
            <v>127</v>
          </cell>
          <cell r="G213">
            <v>0</v>
          </cell>
        </row>
        <row r="214">
          <cell r="A214">
            <v>213</v>
          </cell>
          <cell r="B214">
            <v>128</v>
          </cell>
          <cell r="G214">
            <v>0</v>
          </cell>
        </row>
        <row r="215">
          <cell r="A215">
            <v>214</v>
          </cell>
          <cell r="B215">
            <v>133</v>
          </cell>
          <cell r="G215">
            <v>0</v>
          </cell>
        </row>
        <row r="216">
          <cell r="A216">
            <v>215</v>
          </cell>
          <cell r="B216">
            <v>135</v>
          </cell>
          <cell r="G216">
            <v>0</v>
          </cell>
        </row>
        <row r="217">
          <cell r="A217">
            <v>216</v>
          </cell>
          <cell r="B217">
            <v>136</v>
          </cell>
          <cell r="G217">
            <v>0</v>
          </cell>
        </row>
        <row r="218">
          <cell r="A218">
            <v>217</v>
          </cell>
          <cell r="B218">
            <v>137</v>
          </cell>
          <cell r="G218">
            <v>0</v>
          </cell>
        </row>
        <row r="219">
          <cell r="A219">
            <v>218</v>
          </cell>
          <cell r="B219">
            <v>139</v>
          </cell>
          <cell r="G219">
            <v>0</v>
          </cell>
        </row>
        <row r="220">
          <cell r="A220">
            <v>219</v>
          </cell>
          <cell r="B220">
            <v>141</v>
          </cell>
          <cell r="G220">
            <v>0</v>
          </cell>
        </row>
        <row r="221">
          <cell r="A221">
            <v>220</v>
          </cell>
          <cell r="B221">
            <v>143</v>
          </cell>
          <cell r="G221">
            <v>0</v>
          </cell>
        </row>
        <row r="222">
          <cell r="A222">
            <v>221</v>
          </cell>
          <cell r="B222">
            <v>144</v>
          </cell>
          <cell r="G222">
            <v>0</v>
          </cell>
        </row>
        <row r="223">
          <cell r="A223">
            <v>222</v>
          </cell>
          <cell r="B223">
            <v>145</v>
          </cell>
          <cell r="G223">
            <v>0</v>
          </cell>
        </row>
        <row r="224">
          <cell r="A224">
            <v>223</v>
          </cell>
          <cell r="B224">
            <v>147</v>
          </cell>
          <cell r="C224" t="str">
            <v/>
          </cell>
          <cell r="G224">
            <v>0</v>
          </cell>
        </row>
        <row r="225">
          <cell r="A225">
            <v>224</v>
          </cell>
          <cell r="B225">
            <v>149</v>
          </cell>
          <cell r="G225">
            <v>0</v>
          </cell>
        </row>
        <row r="226">
          <cell r="A226">
            <v>225</v>
          </cell>
          <cell r="B226">
            <v>151</v>
          </cell>
          <cell r="G226">
            <v>0</v>
          </cell>
        </row>
        <row r="227">
          <cell r="A227">
            <v>226</v>
          </cell>
          <cell r="B227">
            <v>154</v>
          </cell>
          <cell r="G227">
            <v>0</v>
          </cell>
        </row>
        <row r="228">
          <cell r="A228">
            <v>227</v>
          </cell>
          <cell r="B228">
            <v>155</v>
          </cell>
          <cell r="G228">
            <v>0</v>
          </cell>
        </row>
        <row r="229">
          <cell r="A229">
            <v>228</v>
          </cell>
          <cell r="B229">
            <v>156</v>
          </cell>
          <cell r="G229">
            <v>0</v>
          </cell>
        </row>
        <row r="230">
          <cell r="A230">
            <v>229</v>
          </cell>
          <cell r="B230">
            <v>157</v>
          </cell>
          <cell r="G230">
            <v>0</v>
          </cell>
        </row>
        <row r="231">
          <cell r="A231">
            <v>230</v>
          </cell>
          <cell r="B231">
            <v>159</v>
          </cell>
          <cell r="G231">
            <v>0</v>
          </cell>
        </row>
        <row r="232">
          <cell r="A232">
            <v>231</v>
          </cell>
          <cell r="B232">
            <v>160</v>
          </cell>
          <cell r="G232">
            <v>0</v>
          </cell>
        </row>
        <row r="233">
          <cell r="A233">
            <v>232</v>
          </cell>
          <cell r="B233">
            <v>162</v>
          </cell>
          <cell r="G233">
            <v>0</v>
          </cell>
        </row>
        <row r="234">
          <cell r="A234">
            <v>233</v>
          </cell>
          <cell r="B234">
            <v>165</v>
          </cell>
          <cell r="G234">
            <v>0</v>
          </cell>
        </row>
        <row r="235">
          <cell r="A235">
            <v>234</v>
          </cell>
          <cell r="B235">
            <v>168</v>
          </cell>
          <cell r="G235">
            <v>0</v>
          </cell>
        </row>
        <row r="236">
          <cell r="A236">
            <v>235</v>
          </cell>
          <cell r="B236">
            <v>169</v>
          </cell>
          <cell r="G236">
            <v>0</v>
          </cell>
        </row>
        <row r="237">
          <cell r="A237">
            <v>236</v>
          </cell>
          <cell r="B237" t="str">
            <v>6-2-1</v>
          </cell>
          <cell r="G237">
            <v>0</v>
          </cell>
        </row>
        <row r="238">
          <cell r="A238">
            <v>237</v>
          </cell>
          <cell r="B238" t="str">
            <v>6-2-3</v>
          </cell>
          <cell r="G238">
            <v>0</v>
          </cell>
        </row>
        <row r="239">
          <cell r="A239">
            <v>238</v>
          </cell>
          <cell r="B239" t="str">
            <v>141-2</v>
          </cell>
          <cell r="C239">
            <v>10000000</v>
          </cell>
          <cell r="E239">
            <v>30000000</v>
          </cell>
          <cell r="G239">
            <v>40000000</v>
          </cell>
        </row>
        <row r="240">
          <cell r="A240">
            <v>239</v>
          </cell>
          <cell r="B240" t="str">
            <v>11-1-2</v>
          </cell>
          <cell r="G240">
            <v>0</v>
          </cell>
        </row>
        <row r="241">
          <cell r="A241">
            <v>240</v>
          </cell>
          <cell r="B241" t="str">
            <v>6-3-2</v>
          </cell>
          <cell r="C241">
            <v>56000000</v>
          </cell>
          <cell r="G241">
            <v>56000000</v>
          </cell>
        </row>
        <row r="242">
          <cell r="A242">
            <v>241</v>
          </cell>
          <cell r="G242">
            <v>0</v>
          </cell>
        </row>
        <row r="243">
          <cell r="A243">
            <v>242</v>
          </cell>
          <cell r="G243">
            <v>0</v>
          </cell>
        </row>
        <row r="244">
          <cell r="A244">
            <v>243</v>
          </cell>
          <cell r="G244">
            <v>0</v>
          </cell>
        </row>
        <row r="245">
          <cell r="A245">
            <v>244</v>
          </cell>
          <cell r="G245">
            <v>0</v>
          </cell>
        </row>
        <row r="246">
          <cell r="A246">
            <v>245</v>
          </cell>
          <cell r="G246">
            <v>0</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의결권비율 (2)"/>
      <sheetName val="유창 의결권"/>
    </sheetNames>
    <definedNames>
      <definedName name="COmps" refersTo="#REF!"/>
      <definedName name="the_caller" refersTo="#REF!"/>
      <definedName name="turnemoff" refersTo="#REF!"/>
      <definedName name="개별업체자료추가" refersTo="#REF!"/>
      <definedName name="신규업체" refersTo="#REF!"/>
      <definedName name="업체자료삭제" refersTo="#REF!"/>
      <definedName name="자료받기" refersTo="#REF!"/>
      <definedName name="저장" refersTo="#REF!"/>
      <definedName name="제시용작성" refersTo="#REF!"/>
      <definedName name="종료" refersTo="#REF!"/>
      <definedName name="증가율" refersTo="#REF!"/>
      <definedName name="출력" refersTo="#REF!"/>
      <definedName name="출력업체" refersTo="#REF!"/>
      <definedName name="출력취소" refersTo="#REF!"/>
      <definedName name="코드삭제" refersTo="#REF!"/>
      <definedName name="코드표시" refersTo="#REF!"/>
      <definedName name="프로그램.신규업체" refersTo="#REF!"/>
    </definedNames>
    <sheetDataSet>
      <sheetData sheetId="0" refreshError="1"/>
      <sheetData sheetId="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itch"/>
      <sheetName val="SALE&amp;COST"/>
      <sheetName val="device"/>
      <sheetName val="FAB별"/>
      <sheetName val="FAB별2"/>
      <sheetName val="MODULE"/>
      <sheetName val="BU별"/>
      <sheetName val="Index"/>
      <sheetName val="월별제조비용"/>
      <sheetName val="산출기준(파견전산실)"/>
      <sheetName val="Sheet15"/>
      <sheetName val="R&amp;D"/>
      <sheetName val="성과분석10"/>
      <sheetName val="Controls"/>
      <sheetName val="200004"/>
      <sheetName val="200008"/>
      <sheetName val="200002"/>
      <sheetName val="200001"/>
      <sheetName val="200007"/>
      <sheetName val="200006"/>
      <sheetName val="200003"/>
      <sheetName val="200005"/>
      <sheetName val="200011"/>
      <sheetName val="200010"/>
      <sheetName val="200009"/>
      <sheetName val="부산4"/>
      <sheetName val="Customer"/>
      <sheetName val="0905"/>
      <sheetName val="적용환율"/>
      <sheetName val="9-1차이내역"/>
      <sheetName val="95하U$가격"/>
      <sheetName val="2_IR"/>
      <sheetName val="Condition"/>
      <sheetName val="1-1-1-2"/>
      <sheetName val="COM"/>
      <sheetName val="HK-I"/>
      <sheetName val="INT-I"/>
      <sheetName val="RSCH"/>
      <sheetName val="TR"/>
      <sheetName val="노무비"/>
      <sheetName val="KPI sheet"/>
      <sheetName val="Control Sheet"/>
      <sheetName val="코드2"/>
      <sheetName val="FRC"/>
      <sheetName val="0-Basics"/>
      <sheetName val="Contra Rev True Up"/>
      <sheetName val="Winding"/>
      <sheetName val="총괄"/>
      <sheetName val="본사"/>
      <sheetName val="제조5과"/>
      <sheetName val="BSL"/>
      <sheetName val="00.08계정"/>
      <sheetName val="견적LIST"/>
      <sheetName val="Menu"/>
      <sheetName val="admin"/>
      <sheetName val="2210-10"/>
      <sheetName val="법인세등 (2)"/>
      <sheetName val="T6-6(2)"/>
      <sheetName val="외화금융(97-03)"/>
      <sheetName val="제품별 MC"/>
      <sheetName val="02"/>
      <sheetName val="03"/>
      <sheetName val="01"/>
      <sheetName val="WACC"/>
      <sheetName val="COMMON"/>
      <sheetName val="Sch7a (토요일)"/>
      <sheetName val="Co. Info"/>
      <sheetName val="CHECKSHEET"/>
      <sheetName val="COA"/>
      <sheetName val="ref3"/>
      <sheetName val="project lookup"/>
      <sheetName val="Cover"/>
      <sheetName val="회사정보"/>
      <sheetName val="Mstr COA"/>
      <sheetName val="계정별실적"/>
      <sheetName val="cuslist"/>
      <sheetName val="최종"/>
      <sheetName val="Assumption"/>
      <sheetName val="FRS Graphs"/>
      <sheetName val="Consol"/>
      <sheetName val="FRDS9805"/>
      <sheetName val="지출계"/>
      <sheetName val="Guidance Notes"/>
      <sheetName val="확인서"/>
      <sheetName val="FTE 기준(fromOS고도화)"/>
      <sheetName val="Code"/>
      <sheetName val="PNLRef"/>
      <sheetName val="모듈Ref"/>
      <sheetName val="PNL"/>
      <sheetName val="TOEIC기준점수"/>
      <sheetName val="월별손익"/>
      <sheetName val="LEGEND"/>
      <sheetName val="Storage"/>
      <sheetName val="NTA adjustment calc"/>
      <sheetName val="수입"/>
      <sheetName val="매출"/>
      <sheetName val="완성차 미수금"/>
      <sheetName val="Rates"/>
      <sheetName val="SILICATE"/>
      <sheetName val="민감도"/>
      <sheetName val="본사감가상각대장(비품)"/>
      <sheetName val="BS_합산"/>
      <sheetName val="DT"/>
      <sheetName val="PUM"/>
      <sheetName val="기초자료"/>
      <sheetName val="Sheet1"/>
      <sheetName val="견적집계표"/>
      <sheetName val="Chart"/>
      <sheetName val="F5"/>
      <sheetName val="CHIP_O"/>
      <sheetName val="FAB_I"/>
      <sheetName val="PKG_I"/>
      <sheetName val="FT_금액"/>
      <sheetName val="YIELD"/>
      <sheetName val="program"/>
      <sheetName val="DH BS 03"/>
      <sheetName val="960318-1"/>
      <sheetName val="향후예상"/>
      <sheetName val="분석mast"/>
      <sheetName val="1월"/>
      <sheetName val="F-Assumption(1)"/>
      <sheetName val="F-Assumption(2)"/>
      <sheetName val="Model"/>
      <sheetName val="1-1"/>
      <sheetName val="CF"/>
      <sheetName val="Capex"/>
      <sheetName val="Scenarios"/>
      <sheetName val="Assumptions"/>
      <sheetName val="환율"/>
      <sheetName val="BS"/>
      <sheetName val="조직도_99"/>
      <sheetName val="수입2"/>
      <sheetName val="Report - Tables"/>
      <sheetName val="경제성분석"/>
      <sheetName val="Factors"/>
      <sheetName val="해외출자현황(원본틀)"/>
      <sheetName val="BA"/>
      <sheetName val="1"/>
      <sheetName val="2"/>
      <sheetName val="3"/>
      <sheetName val="4"/>
      <sheetName val="5"/>
      <sheetName val="6"/>
      <sheetName val="가정"/>
      <sheetName val="수정시산표"/>
      <sheetName val="공무부"/>
      <sheetName val="방산생산"/>
      <sheetName val="한계원가"/>
      <sheetName val="장기채무명세서(97.12.31)"/>
      <sheetName val="시산"/>
      <sheetName val="MacroA"/>
      <sheetName val="1_當期시산표"/>
      <sheetName val="4월"/>
      <sheetName val="8월"/>
      <sheetName val="12월"/>
      <sheetName val="2월"/>
      <sheetName val="7월"/>
      <sheetName val="6월"/>
      <sheetName val="3월"/>
      <sheetName val="5월"/>
      <sheetName val="11월"/>
      <sheetName val="10월"/>
      <sheetName val="9월"/>
      <sheetName val="giathanh1"/>
      <sheetName val="수정용피벗"/>
      <sheetName val="CRAWL WEEK 42"/>
      <sheetName val="COSTO"/>
      <sheetName val="INPC"/>
      <sheetName val="ACTIVOS FIJOS IMPAC"/>
      <sheetName val="F9804"/>
      <sheetName val="품의"/>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유통망계획"/>
      <sheetName val="COMMISSION+공동수주수수료"/>
      <sheetName val="Master"/>
      <sheetName val="PRD-T"/>
      <sheetName val="Aus-P"/>
      <sheetName val="FTE"/>
      <sheetName val="INFO"/>
      <sheetName val="충남 (2)"/>
      <sheetName val="FAB_O"/>
      <sheetName val="FRT_O"/>
      <sheetName val="Ratings"/>
      <sheetName val="FOOD&amp;BEVERAGE"/>
      <sheetName val="MAINT. &amp; UTILITIES"/>
      <sheetName val="Sens"/>
      <sheetName val="장비명"/>
      <sheetName val="Corrected Misstatements"/>
      <sheetName val="MetaData"/>
      <sheetName val="coll#"/>
      <sheetName val="KPI_sheet"/>
      <sheetName val="Control_Sheet"/>
      <sheetName val="Contra_Rev_True_Up"/>
      <sheetName val="Co__Info"/>
      <sheetName val="comparables"/>
      <sheetName val="Deduction"/>
      <sheetName val="conclusion"/>
      <sheetName val="결정단가"/>
      <sheetName val="Balance sheet"/>
      <sheetName val="종목코드"/>
      <sheetName val="손익-총평균"/>
      <sheetName val="HTTK"/>
      <sheetName val="품의양"/>
      <sheetName val="Pre 92 Fixed Asset"/>
      <sheetName val="General"/>
      <sheetName val="Cost Note"/>
      <sheetName val="INPUT"/>
      <sheetName val="TG9504"/>
      <sheetName val="cj_bank"/>
      <sheetName val="cj_bank_d"/>
      <sheetName val="cj_pkg_d"/>
      <sheetName val="cj_pkg_m"/>
      <sheetName val="cj_pkt_d"/>
      <sheetName val="cj_pkt_m"/>
      <sheetName val="cj_pkt_yj"/>
      <sheetName val="ic_pkg_d"/>
      <sheetName val="ic_pkg_m"/>
      <sheetName val="ic_pkt_d"/>
      <sheetName val="ic_pkt_m"/>
      <sheetName val="예산"/>
      <sheetName val="01_tool"/>
      <sheetName val="Contra_Rev_True_Up1"/>
      <sheetName val="제품별_MC"/>
      <sheetName val="Control_Sheet1"/>
      <sheetName val="00_08계정"/>
      <sheetName val="FRS_Graphs"/>
      <sheetName val="Mstr_COA"/>
      <sheetName val="KPI_sheet1"/>
      <sheetName val="ACTIVOS_FIJOS_IMPAC"/>
      <sheetName val="NTA_adjustment_calc"/>
      <sheetName val="Report_-_Tables"/>
      <sheetName val="Co__Info1"/>
      <sheetName val="완성차_미수금"/>
      <sheetName val="YR1"/>
      <sheetName val="YR5"/>
      <sheetName val="Excess Calc"/>
      <sheetName val="118.세금과공과"/>
      <sheetName val="손익계산서(SJ)"/>
      <sheetName val="RCM_Code"/>
      <sheetName val="US-C Price"/>
      <sheetName val="compare2"/>
      <sheetName val="KA011205"/>
      <sheetName val="경비공통"/>
      <sheetName val="대차총괄"/>
      <sheetName val="PRT_BS"/>
      <sheetName val="PRT_PL"/>
      <sheetName val="Combined"/>
      <sheetName val="note"/>
      <sheetName val="8)중점관리장비현황"/>
      <sheetName val="9609추"/>
      <sheetName val="주요지표"/>
      <sheetName val="PROJECT"/>
      <sheetName val="SALE"/>
      <sheetName val="96결산안(반기)"/>
      <sheetName val="보증금(전신전화가입권)"/>
      <sheetName val="Total"/>
      <sheetName val="Config"/>
      <sheetName val="재무가정"/>
      <sheetName val="ic_pkt_it"/>
      <sheetName val="COPING"/>
      <sheetName val="Balance Sheet Details CMC"/>
      <sheetName val="logsheet "/>
      <sheetName val="유동자산"/>
      <sheetName val="Timeoffice"/>
      <sheetName val="10월판관"/>
      <sheetName val="충남98"/>
      <sheetName val="중계기"/>
      <sheetName val="00_08계정1"/>
      <sheetName val="ACTIVOS_FIJOS_IMPAC1"/>
      <sheetName val="NTA_adjustment_calc1"/>
      <sheetName val="DH_BS_03"/>
      <sheetName val="Sch7a_(토요일)"/>
      <sheetName val="Excess_Calc"/>
      <sheetName val="118_세금과공과"/>
      <sheetName val="project_lookup"/>
      <sheetName val="FTE_기준(fromOS고도화)"/>
      <sheetName val="Guidance_Notes"/>
      <sheetName val="PI229H"/>
      <sheetName val="T진도"/>
      <sheetName val="예산M11A"/>
      <sheetName val="등록"/>
      <sheetName val="대차대조표"/>
      <sheetName val="Pilot"/>
      <sheetName val="Start"/>
      <sheetName val="KPI_sheet2"/>
      <sheetName val="Control_Sheet2"/>
      <sheetName val="Contra_Rev_True_Up2"/>
      <sheetName val="Report_-_Tables1"/>
      <sheetName val="FRS_Graphs1"/>
      <sheetName val="Co__Info2"/>
      <sheetName val="완성차_미수금1"/>
      <sheetName val="Mstr_COA1"/>
      <sheetName val="제품별_MC1"/>
      <sheetName val="Balance_sheet"/>
      <sheetName val="충남_(2)"/>
      <sheetName val="Cost_Note"/>
      <sheetName val="장기채무명세서(97_12_31)"/>
      <sheetName val="KPI_sheet5"/>
      <sheetName val="Control_Sheet5"/>
      <sheetName val="Contra_Rev_True_Up5"/>
      <sheetName val="Co__Info5"/>
      <sheetName val="00_08계정4"/>
      <sheetName val="Report_-_Tables4"/>
      <sheetName val="FRS_Graphs4"/>
      <sheetName val="NTA_adjustment_calc4"/>
      <sheetName val="완성차_미수금4"/>
      <sheetName val="Mstr_COA4"/>
      <sheetName val="제품별_MC4"/>
      <sheetName val="FTE_기준(fromOS고도화)3"/>
      <sheetName val="ACTIVOS_FIJOS_IMPAC4"/>
      <sheetName val="project_lookup3"/>
      <sheetName val="Guidance_Notes3"/>
      <sheetName val="DH_BS_033"/>
      <sheetName val="Balance_sheet3"/>
      <sheetName val="KPI_sheet3"/>
      <sheetName val="Control_Sheet3"/>
      <sheetName val="Contra_Rev_True_Up3"/>
      <sheetName val="Report_-_Tables2"/>
      <sheetName val="FRS_Graphs2"/>
      <sheetName val="00_08계정2"/>
      <sheetName val="Co__Info3"/>
      <sheetName val="NTA_adjustment_calc2"/>
      <sheetName val="완성차_미수금2"/>
      <sheetName val="Mstr_COA2"/>
      <sheetName val="제품별_MC2"/>
      <sheetName val="ACTIVOS_FIJOS_IMPAC2"/>
      <sheetName val="DH_BS_031"/>
      <sheetName val="Balance_sheet1"/>
      <sheetName val="project_lookup1"/>
      <sheetName val="Guidance_Notes1"/>
      <sheetName val="FTE_기준(fromOS고도화)1"/>
      <sheetName val="충남_(2)1"/>
      <sheetName val="Cost_Note1"/>
      <sheetName val="장기채무명세서(97_12_31)1"/>
      <sheetName val="충남_(2)2"/>
      <sheetName val="Cost_Note2"/>
      <sheetName val="장기채무명세서(97_12_31)2"/>
      <sheetName val="KPI_sheet4"/>
      <sheetName val="Control_Sheet4"/>
      <sheetName val="Contra_Rev_True_Up4"/>
      <sheetName val="Co__Info4"/>
      <sheetName val="00_08계정3"/>
      <sheetName val="Report_-_Tables3"/>
      <sheetName val="FRS_Graphs3"/>
      <sheetName val="NTA_adjustment_calc3"/>
      <sheetName val="완성차_미수금3"/>
      <sheetName val="Mstr_COA3"/>
      <sheetName val="제품별_MC3"/>
      <sheetName val="FTE_기준(fromOS고도화)2"/>
      <sheetName val="ACTIVOS_FIJOS_IMPAC3"/>
      <sheetName val="project_lookup2"/>
      <sheetName val="Guidance_Notes2"/>
      <sheetName val="DH_BS_032"/>
      <sheetName val="Balance_sheet2"/>
      <sheetName val="KPI_sheet6"/>
      <sheetName val="Control_Sheet6"/>
      <sheetName val="Contra_Rev_True_Up6"/>
      <sheetName val="Co__Info6"/>
      <sheetName val="00_08계정5"/>
      <sheetName val="Report_-_Tables5"/>
      <sheetName val="FRS_Graphs5"/>
      <sheetName val="NTA_adjustment_calc5"/>
      <sheetName val="완성차_미수금5"/>
      <sheetName val="Mstr_COA5"/>
      <sheetName val="제품별_MC5"/>
      <sheetName val="FTE_기준(fromOS고도화)4"/>
      <sheetName val="ACTIVOS_FIJOS_IMPAC5"/>
      <sheetName val="project_lookup4"/>
      <sheetName val="Guidance_Notes4"/>
      <sheetName val="DH_BS_034"/>
      <sheetName val="Balance_sheet4"/>
      <sheetName val="충남_(2)3"/>
      <sheetName val="Cost_Note3"/>
      <sheetName val="장기채무명세서(97_12_31)3"/>
      <sheetName val="Content"/>
      <sheetName val="자산번호"/>
      <sheetName val="Ref2"/>
      <sheetName val="FAB"/>
      <sheetName val="고상실행"/>
      <sheetName val="Drivers"/>
      <sheetName val="Data Input "/>
      <sheetName val="시실누(모) "/>
      <sheetName val="CAP"/>
      <sheetName val="Var."/>
      <sheetName val="R"/>
      <sheetName val="정리"/>
      <sheetName val="dV&amp;Cl"/>
      <sheetName val="Data_Input_"/>
      <sheetName val="시실누(모)_"/>
      <sheetName val="Var_"/>
      <sheetName val="By Dept"/>
      <sheetName val="Evaluation"/>
      <sheetName val="Hypothèses"/>
      <sheetName val="Scoping"/>
      <sheetName val="간접비내역-1"/>
      <sheetName val="45,46"/>
      <sheetName val="카메라"/>
      <sheetName val="YTD"/>
      <sheetName val="Bu03"/>
      <sheetName val="Links"/>
      <sheetName val="Lead"/>
      <sheetName val="판매46"/>
      <sheetName val="MAIN DT상세7월1주차  (2)"/>
      <sheetName val="종합2"/>
      <sheetName val="95년실적"/>
      <sheetName val="EX-외상(06)"/>
      <sheetName val="1-7(재가공내역)"/>
      <sheetName val="투자-국내2"/>
      <sheetName val="정의"/>
      <sheetName val="분당임차변경"/>
      <sheetName val="인원"/>
      <sheetName val="Sum"/>
      <sheetName val="보고6월"/>
      <sheetName val="지점분석00"/>
    </sheetNames>
    <sheetDataSet>
      <sheetData sheetId="0" refreshError="1"/>
      <sheetData sheetId="1" refreshError="1">
        <row r="1">
          <cell r="A1" t="str">
            <v>CODE</v>
          </cell>
          <cell r="B1" t="str">
            <v>수 량</v>
          </cell>
          <cell r="C1" t="str">
            <v>매출액</v>
          </cell>
          <cell r="D1" t="str">
            <v>매출원가</v>
          </cell>
        </row>
        <row r="2">
          <cell r="A2" t="str">
            <v>H1HY62256DT 합계</v>
          </cell>
          <cell r="B2">
            <v>57932</v>
          </cell>
          <cell r="C2">
            <v>22593480</v>
          </cell>
          <cell r="D2">
            <v>121249267</v>
          </cell>
        </row>
        <row r="3">
          <cell r="A3" t="str">
            <v>H1HY62256ST 합계</v>
          </cell>
          <cell r="B3">
            <v>149478</v>
          </cell>
          <cell r="C3">
            <v>34379940</v>
          </cell>
          <cell r="D3">
            <v>224025083</v>
          </cell>
        </row>
        <row r="4">
          <cell r="A4" t="str">
            <v>H1HY6264BJ 합계</v>
          </cell>
          <cell r="B4">
            <v>1000</v>
          </cell>
          <cell r="C4">
            <v>677160</v>
          </cell>
          <cell r="D4">
            <v>885232</v>
          </cell>
        </row>
        <row r="5">
          <cell r="A5" t="str">
            <v>H3HY514260CJC 합계</v>
          </cell>
          <cell r="B5">
            <v>256800</v>
          </cell>
          <cell r="C5">
            <v>490332765</v>
          </cell>
          <cell r="D5">
            <v>810998130</v>
          </cell>
        </row>
        <row r="6">
          <cell r="A6" t="str">
            <v>H3HY514400BJ 합계</v>
          </cell>
          <cell r="B6">
            <v>101500</v>
          </cell>
          <cell r="C6">
            <v>179318782</v>
          </cell>
          <cell r="D6">
            <v>316594037</v>
          </cell>
        </row>
        <row r="7">
          <cell r="A7" t="str">
            <v>H3HY62U8512ST 합계</v>
          </cell>
          <cell r="B7">
            <v>437499</v>
          </cell>
          <cell r="C7">
            <v>547083750</v>
          </cell>
          <cell r="D7">
            <v>728459545</v>
          </cell>
        </row>
        <row r="8">
          <cell r="A8" t="str">
            <v>H4HY57V161610DTC 합계</v>
          </cell>
          <cell r="B8">
            <v>8344088</v>
          </cell>
          <cell r="C8">
            <v>28174209423</v>
          </cell>
          <cell r="D8">
            <v>13806374965</v>
          </cell>
        </row>
        <row r="9">
          <cell r="A9" t="str">
            <v>H5HY29F002TC 합계</v>
          </cell>
          <cell r="B9">
            <v>14010</v>
          </cell>
          <cell r="C9">
            <v>34572212</v>
          </cell>
          <cell r="D9">
            <v>13963254</v>
          </cell>
        </row>
        <row r="10">
          <cell r="A10" t="str">
            <v>H5HY29F002TT 합계</v>
          </cell>
          <cell r="B10">
            <v>207000</v>
          </cell>
          <cell r="C10">
            <v>509303989</v>
          </cell>
          <cell r="D10">
            <v>226023907</v>
          </cell>
        </row>
        <row r="11">
          <cell r="A11" t="str">
            <v>H5HY29F040AC 합계</v>
          </cell>
          <cell r="B11">
            <v>105010</v>
          </cell>
          <cell r="C11">
            <v>322007154</v>
          </cell>
          <cell r="D11">
            <v>158564800</v>
          </cell>
        </row>
        <row r="12">
          <cell r="A12" t="str">
            <v>H5HY29F040AT 합계</v>
          </cell>
          <cell r="B12">
            <v>476407</v>
          </cell>
          <cell r="C12">
            <v>1626517143</v>
          </cell>
          <cell r="D12">
            <v>767966018</v>
          </cell>
        </row>
        <row r="13">
          <cell r="A13" t="str">
            <v>H5HY29F080T 합계</v>
          </cell>
          <cell r="B13">
            <v>65500</v>
          </cell>
          <cell r="C13">
            <v>320666810</v>
          </cell>
          <cell r="D13">
            <v>141226905</v>
          </cell>
        </row>
        <row r="14">
          <cell r="A14" t="str">
            <v>H5HY29F400BG 합계</v>
          </cell>
          <cell r="B14">
            <v>95005</v>
          </cell>
          <cell r="C14">
            <v>336029800</v>
          </cell>
          <cell r="D14">
            <v>142751186</v>
          </cell>
        </row>
        <row r="15">
          <cell r="A15" t="str">
            <v>H5HY29F400BT 합계</v>
          </cell>
          <cell r="B15">
            <v>617696</v>
          </cell>
          <cell r="C15">
            <v>2183916604</v>
          </cell>
          <cell r="D15">
            <v>914084043</v>
          </cell>
        </row>
        <row r="16">
          <cell r="A16" t="str">
            <v>H5HY29F400TG 합계</v>
          </cell>
          <cell r="B16">
            <v>2904</v>
          </cell>
          <cell r="C16">
            <v>10299048</v>
          </cell>
          <cell r="D16">
            <v>4438052</v>
          </cell>
        </row>
        <row r="17">
          <cell r="A17" t="str">
            <v>H5HY29F400TT 합계</v>
          </cell>
          <cell r="B17">
            <v>986833</v>
          </cell>
          <cell r="C17">
            <v>3483523809</v>
          </cell>
          <cell r="D17">
            <v>1459659464</v>
          </cell>
        </row>
        <row r="18">
          <cell r="A18" t="str">
            <v>H5HY29F800BG 합계</v>
          </cell>
          <cell r="B18">
            <v>3000</v>
          </cell>
          <cell r="C18">
            <v>15141096</v>
          </cell>
          <cell r="D18">
            <v>5760839</v>
          </cell>
        </row>
        <row r="19">
          <cell r="A19" t="str">
            <v>H5HY29F800BT 합계</v>
          </cell>
          <cell r="B19">
            <v>340000</v>
          </cell>
          <cell r="C19">
            <v>1849236143</v>
          </cell>
          <cell r="D19">
            <v>736253360</v>
          </cell>
        </row>
        <row r="20">
          <cell r="A20" t="str">
            <v>H5HY29F800TT 합계</v>
          </cell>
          <cell r="B20">
            <v>72000</v>
          </cell>
          <cell r="C20">
            <v>373069680</v>
          </cell>
          <cell r="D20">
            <v>150735173</v>
          </cell>
        </row>
        <row r="21">
          <cell r="A21" t="str">
            <v>H5HY29LV160BT 합계</v>
          </cell>
          <cell r="B21">
            <v>69750</v>
          </cell>
          <cell r="C21">
            <v>719695569</v>
          </cell>
          <cell r="D21">
            <v>175718580</v>
          </cell>
        </row>
        <row r="22">
          <cell r="A22" t="str">
            <v>H5HY29LV160TT 합계</v>
          </cell>
          <cell r="B22">
            <v>126172</v>
          </cell>
          <cell r="C22">
            <v>1263836999</v>
          </cell>
          <cell r="D22">
            <v>317860426</v>
          </cell>
        </row>
        <row r="23">
          <cell r="A23" t="str">
            <v>H5HY57V161610DTC 합계</v>
          </cell>
          <cell r="B23">
            <v>3704748</v>
          </cell>
          <cell r="C23">
            <v>12817414130</v>
          </cell>
          <cell r="D23">
            <v>5028213244</v>
          </cell>
        </row>
        <row r="24">
          <cell r="A24" t="str">
            <v>H5HY628100BG 합계</v>
          </cell>
          <cell r="B24">
            <v>1616005</v>
          </cell>
          <cell r="C24">
            <v>3942767395</v>
          </cell>
          <cell r="D24">
            <v>1194964934</v>
          </cell>
        </row>
        <row r="25">
          <cell r="A25" t="str">
            <v>H5HY628100BT 합계</v>
          </cell>
          <cell r="B25">
            <v>411010</v>
          </cell>
          <cell r="C25">
            <v>1016477345</v>
          </cell>
          <cell r="D25">
            <v>276205191</v>
          </cell>
        </row>
        <row r="26">
          <cell r="A26" t="str">
            <v>H5HY628400AG 합계</v>
          </cell>
          <cell r="B26">
            <v>611521</v>
          </cell>
          <cell r="C26">
            <v>5082854462</v>
          </cell>
          <cell r="D26">
            <v>1768224689</v>
          </cell>
        </row>
        <row r="27">
          <cell r="A27" t="str">
            <v>H5HY628400AT2 합계</v>
          </cell>
          <cell r="B27">
            <v>246805</v>
          </cell>
          <cell r="C27">
            <v>2070856554</v>
          </cell>
          <cell r="D27">
            <v>560614507</v>
          </cell>
        </row>
        <row r="28">
          <cell r="A28" t="str">
            <v>H5HY62RF16404B CHIP 합계</v>
          </cell>
          <cell r="B28">
            <v>346446</v>
          </cell>
          <cell r="C28">
            <v>2480764053</v>
          </cell>
          <cell r="D28">
            <v>463590785</v>
          </cell>
        </row>
        <row r="29">
          <cell r="A29" t="str">
            <v>H5HY62SF16201AF 합계</v>
          </cell>
          <cell r="B29">
            <v>1000000</v>
          </cell>
          <cell r="C29">
            <v>4018142044</v>
          </cell>
          <cell r="D29">
            <v>1254401909</v>
          </cell>
        </row>
        <row r="30">
          <cell r="A30" t="str">
            <v>H5HY62TF164020A CHIP 합계</v>
          </cell>
          <cell r="B30">
            <v>1992821</v>
          </cell>
          <cell r="C30">
            <v>12928143891</v>
          </cell>
          <cell r="D30">
            <v>2666659309</v>
          </cell>
        </row>
        <row r="31">
          <cell r="A31" t="str">
            <v>H5HY62TF8400A CHIP 합계</v>
          </cell>
          <cell r="B31">
            <v>182471</v>
          </cell>
          <cell r="C31">
            <v>1193020287</v>
          </cell>
          <cell r="D31">
            <v>282439055</v>
          </cell>
        </row>
        <row r="32">
          <cell r="A32" t="str">
            <v>H5HY62U8100BST 합계</v>
          </cell>
          <cell r="B32">
            <v>2455722</v>
          </cell>
          <cell r="C32">
            <v>3658013756</v>
          </cell>
          <cell r="D32">
            <v>1674279908</v>
          </cell>
        </row>
        <row r="33">
          <cell r="A33" t="str">
            <v>H5HY62U8100BT 합계</v>
          </cell>
          <cell r="B33">
            <v>195050</v>
          </cell>
          <cell r="C33">
            <v>460664282</v>
          </cell>
          <cell r="D33">
            <v>124421984</v>
          </cell>
        </row>
        <row r="34">
          <cell r="A34" t="str">
            <v>H5HY62U8200B CHIP 합계</v>
          </cell>
          <cell r="B34">
            <v>3742</v>
          </cell>
          <cell r="C34">
            <v>8147696</v>
          </cell>
          <cell r="D34">
            <v>5792082</v>
          </cell>
        </row>
        <row r="35">
          <cell r="A35" t="str">
            <v>H5HY62U8200BST 합계</v>
          </cell>
          <cell r="B35">
            <v>200020</v>
          </cell>
          <cell r="C35">
            <v>745108319</v>
          </cell>
          <cell r="D35">
            <v>206995143</v>
          </cell>
        </row>
        <row r="36">
          <cell r="A36" t="str">
            <v>H5HY62U8200S CHIP 합계</v>
          </cell>
          <cell r="B36">
            <v>211647</v>
          </cell>
          <cell r="C36">
            <v>463650427</v>
          </cell>
          <cell r="D36">
            <v>201340253</v>
          </cell>
        </row>
        <row r="37">
          <cell r="A37" t="str">
            <v>H5HY62U8200ST 합계</v>
          </cell>
          <cell r="B37">
            <v>1070000</v>
          </cell>
          <cell r="C37">
            <v>3226169712</v>
          </cell>
          <cell r="D37">
            <v>1392448974</v>
          </cell>
        </row>
        <row r="38">
          <cell r="A38" t="str">
            <v>H5HY62U8400AT2 합계</v>
          </cell>
          <cell r="B38">
            <v>1650</v>
          </cell>
          <cell r="C38">
            <v>13622176</v>
          </cell>
          <cell r="D38">
            <v>3676255</v>
          </cell>
        </row>
        <row r="39">
          <cell r="A39" t="str">
            <v>H5HY62UF16101CF 합계</v>
          </cell>
          <cell r="B39">
            <v>1600</v>
          </cell>
          <cell r="C39">
            <v>3710966</v>
          </cell>
          <cell r="D39">
            <v>2413845</v>
          </cell>
        </row>
        <row r="40">
          <cell r="A40" t="str">
            <v>H5HY62UF16201AF 합계</v>
          </cell>
          <cell r="B40">
            <v>713590</v>
          </cell>
          <cell r="C40">
            <v>2492742167</v>
          </cell>
          <cell r="D40">
            <v>878333593</v>
          </cell>
        </row>
        <row r="41">
          <cell r="A41" t="str">
            <v>H5HY62UF8100ST 합계</v>
          </cell>
          <cell r="B41">
            <v>200000</v>
          </cell>
          <cell r="C41">
            <v>452240000</v>
          </cell>
          <cell r="D41">
            <v>198356564</v>
          </cell>
        </row>
        <row r="42">
          <cell r="A42" t="str">
            <v>H6HY57V651620BTC 합계</v>
          </cell>
          <cell r="B42">
            <v>2490311</v>
          </cell>
          <cell r="C42">
            <v>15282325647</v>
          </cell>
          <cell r="D42">
            <v>7529168778</v>
          </cell>
        </row>
        <row r="43">
          <cell r="A43" t="str">
            <v>H6HY57V653220BTC 합계</v>
          </cell>
          <cell r="B43">
            <v>1493041</v>
          </cell>
          <cell r="C43">
            <v>11980538582</v>
          </cell>
          <cell r="D43">
            <v>4375465558</v>
          </cell>
        </row>
        <row r="44">
          <cell r="A44" t="str">
            <v>H6HY57V654020BTC 합계</v>
          </cell>
          <cell r="B44">
            <v>4800</v>
          </cell>
          <cell r="C44">
            <v>30534408</v>
          </cell>
          <cell r="D44">
            <v>16490736</v>
          </cell>
        </row>
        <row r="45">
          <cell r="A45" t="str">
            <v>H6HY57V658020BTC 합계</v>
          </cell>
          <cell r="B45">
            <v>374457</v>
          </cell>
          <cell r="C45">
            <v>2100082105</v>
          </cell>
          <cell r="D45">
            <v>1141584355</v>
          </cell>
        </row>
        <row r="46">
          <cell r="A46" t="str">
            <v>H6HY5DU281622T 합계</v>
          </cell>
          <cell r="B46">
            <v>109126</v>
          </cell>
          <cell r="C46">
            <v>2641977224</v>
          </cell>
          <cell r="D46">
            <v>1383921986</v>
          </cell>
        </row>
        <row r="47">
          <cell r="A47" t="str">
            <v>H6HY5DU28422T 합계</v>
          </cell>
          <cell r="B47">
            <v>100</v>
          </cell>
          <cell r="C47">
            <v>2338192</v>
          </cell>
          <cell r="D47">
            <v>1299126</v>
          </cell>
        </row>
        <row r="48">
          <cell r="A48" t="str">
            <v>H6HY5DU28822T 합계</v>
          </cell>
          <cell r="B48">
            <v>986</v>
          </cell>
          <cell r="C48">
            <v>24404103</v>
          </cell>
          <cell r="D48">
            <v>12808743</v>
          </cell>
        </row>
        <row r="49">
          <cell r="A49" t="str">
            <v>H6HY5DU663222 CHIP 합계</v>
          </cell>
          <cell r="B49">
            <v>5072</v>
          </cell>
          <cell r="C49">
            <v>64575365</v>
          </cell>
          <cell r="D49">
            <v>10925088</v>
          </cell>
        </row>
        <row r="50">
          <cell r="A50" t="str">
            <v>H6HY5DV651622TC 합계</v>
          </cell>
          <cell r="B50">
            <v>458905</v>
          </cell>
          <cell r="C50">
            <v>4374079448</v>
          </cell>
          <cell r="D50">
            <v>1536659876</v>
          </cell>
        </row>
        <row r="51">
          <cell r="A51" t="str">
            <v>H7HY57V1291620LTC 합계</v>
          </cell>
          <cell r="B51">
            <v>40449</v>
          </cell>
          <cell r="C51">
            <v>525179357</v>
          </cell>
          <cell r="D51">
            <v>490890840</v>
          </cell>
        </row>
        <row r="52">
          <cell r="A52" t="str">
            <v>H7HY57V281620ALT 합계</v>
          </cell>
          <cell r="B52">
            <v>1331580</v>
          </cell>
          <cell r="C52">
            <v>14731461005</v>
          </cell>
          <cell r="D52">
            <v>10922799235</v>
          </cell>
        </row>
        <row r="53">
          <cell r="A53" t="str">
            <v>H7HY57V28420ALT 합계</v>
          </cell>
          <cell r="B53">
            <v>44000</v>
          </cell>
          <cell r="C53">
            <v>516926746</v>
          </cell>
          <cell r="D53">
            <v>469227021</v>
          </cell>
        </row>
        <row r="54">
          <cell r="A54" t="str">
            <v>H7HY57V28420AT 합계</v>
          </cell>
          <cell r="B54">
            <v>100472</v>
          </cell>
          <cell r="C54">
            <v>1115568764</v>
          </cell>
          <cell r="D54">
            <v>1039256368</v>
          </cell>
        </row>
        <row r="55">
          <cell r="A55" t="str">
            <v>H7HY57V28820ALT 합계</v>
          </cell>
          <cell r="B55">
            <v>17</v>
          </cell>
          <cell r="C55">
            <v>220553</v>
          </cell>
          <cell r="D55">
            <v>156307</v>
          </cell>
        </row>
        <row r="56">
          <cell r="A56" t="str">
            <v>H7HY57V28820AT 합계</v>
          </cell>
          <cell r="B56">
            <v>906200</v>
          </cell>
          <cell r="C56">
            <v>10174232364</v>
          </cell>
          <cell r="D56">
            <v>7758737492</v>
          </cell>
        </row>
        <row r="57">
          <cell r="A57" t="str">
            <v>H7HY57V561620T 합계</v>
          </cell>
          <cell r="B57">
            <v>1625</v>
          </cell>
          <cell r="C57">
            <v>50847618</v>
          </cell>
          <cell r="D57">
            <v>110882217</v>
          </cell>
        </row>
        <row r="58">
          <cell r="A58" t="str">
            <v>H7HY57V56420T 합계</v>
          </cell>
          <cell r="B58">
            <v>125536</v>
          </cell>
          <cell r="C58">
            <v>3876580614</v>
          </cell>
          <cell r="D58">
            <v>6204796877</v>
          </cell>
        </row>
        <row r="59">
          <cell r="A59" t="str">
            <v>H7HY57V56820T 합계</v>
          </cell>
          <cell r="B59">
            <v>8110</v>
          </cell>
          <cell r="C59">
            <v>257213092</v>
          </cell>
          <cell r="D59">
            <v>444777078</v>
          </cell>
        </row>
        <row r="60">
          <cell r="A60" t="str">
            <v>H7HY57V651620BTC 합계</v>
          </cell>
          <cell r="B60">
            <v>9854</v>
          </cell>
          <cell r="C60">
            <v>57049823</v>
          </cell>
          <cell r="D60">
            <v>37101184</v>
          </cell>
        </row>
        <row r="61">
          <cell r="A61" t="str">
            <v>H7HY57V658020BTC 합계</v>
          </cell>
          <cell r="B61">
            <v>64365</v>
          </cell>
          <cell r="C61">
            <v>346554611</v>
          </cell>
          <cell r="D61">
            <v>261243222</v>
          </cell>
        </row>
        <row r="62">
          <cell r="A62" t="str">
            <v>HAHY57V651620BTC 합계</v>
          </cell>
          <cell r="B62">
            <v>1404598</v>
          </cell>
          <cell r="C62">
            <v>8691188184</v>
          </cell>
          <cell r="D62">
            <v>7253305464</v>
          </cell>
        </row>
        <row r="63">
          <cell r="A63" t="str">
            <v>HAHY57V653220BTC 합계</v>
          </cell>
          <cell r="B63">
            <v>269628</v>
          </cell>
          <cell r="C63">
            <v>2260946182</v>
          </cell>
          <cell r="D63">
            <v>1574298473</v>
          </cell>
        </row>
        <row r="64">
          <cell r="A64" t="str">
            <v>HAHY57V654020BTC 합계</v>
          </cell>
          <cell r="B64">
            <v>265387</v>
          </cell>
          <cell r="C64">
            <v>1577297491</v>
          </cell>
          <cell r="D64">
            <v>1486432704</v>
          </cell>
        </row>
        <row r="65">
          <cell r="A65" t="str">
            <v>HAHY57V658020BTC 합계</v>
          </cell>
          <cell r="B65">
            <v>2717191</v>
          </cell>
          <cell r="C65">
            <v>14250176334</v>
          </cell>
          <cell r="D65">
            <v>14149589316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refreshError="1"/>
      <sheetData sheetId="240"/>
      <sheetData sheetId="241"/>
      <sheetData sheetId="242"/>
      <sheetData sheetId="243" refreshError="1"/>
      <sheetData sheetId="244" refreshError="1"/>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
    </sheetNames>
    <sheetDataSet>
      <sheetData sheetId="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성화"/>
      <sheetName val="Price List"/>
    </sheetNames>
    <sheetDataSet>
      <sheetData sheetId="0" refreshError="1"/>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s>
    <sheetDataSet>
      <sheetData sheetId="0"/>
      <sheetData sheetId="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최종"/>
      <sheetName val="PL최종"/>
      <sheetName val="이익잉여금처분계산서"/>
      <sheetName val="대차대조표"/>
      <sheetName val="손익계산서"/>
      <sheetName val="잉여금, 현금흐름"/>
      <sheetName val="비율분석"/>
      <sheetName val="경영지표"/>
      <sheetName val="Tickmarks"/>
      <sheetName val="경영지표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s>
    <sheetDataSet>
      <sheetData sheetId="0"/>
      <sheetData sheetId="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 val="T6-6(2)"/>
    </sheetNames>
    <sheetDataSet>
      <sheetData sheetId="0"/>
      <sheetData sheetId="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 val="BS최종"/>
      <sheetName val="PL최종"/>
      <sheetName val="이익잉여금처분계산서"/>
      <sheetName val="잉여금, 현금흐름"/>
      <sheetName val="비율분석"/>
      <sheetName val="경영지표"/>
      <sheetName val="Tickmarks"/>
      <sheetName val="경영지표 (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사항 (2)"/>
      <sheetName val="고정자산원본"/>
      <sheetName val="손익계산서"/>
      <sheetName val="이익잉여금처분계산서"/>
      <sheetName val="용역원가명세서"/>
      <sheetName val="현금흐름표"/>
      <sheetName val="Conve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선원여비교통비"/>
      <sheetName val="교통비청구서"/>
      <sheetName val="시작화면"/>
      <sheetName val="선원비계산"/>
      <sheetName val="선원비예산실적"/>
      <sheetName val="전표(외화)"/>
      <sheetName val="DATA관리 (2)"/>
      <sheetName val="DATA관리"/>
      <sheetName val="여비교통비지출품의서2"/>
      <sheetName val="여비교통비지출품의서"/>
    </sheetNames>
    <sheetDataSet>
      <sheetData sheetId="0"/>
      <sheetData sheetId="1"/>
      <sheetData sheetId="2"/>
      <sheetData sheetId="3" refreshError="1">
        <row r="3">
          <cell r="F3">
            <v>38419</v>
          </cell>
        </row>
        <row r="5">
          <cell r="B5" t="str">
            <v>SEVEN</v>
          </cell>
          <cell r="J5">
            <v>38419</v>
          </cell>
        </row>
        <row r="17">
          <cell r="H17">
            <v>0</v>
          </cell>
        </row>
      </sheetData>
      <sheetData sheetId="4"/>
      <sheetData sheetId="5"/>
      <sheetData sheetId="6"/>
      <sheetData sheetId="7"/>
      <sheetData sheetId="8"/>
      <sheetData sheetId="9" refreshError="1">
        <row r="7">
          <cell r="J7">
            <v>9</v>
          </cell>
        </row>
      </sheetData>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반기 구매"/>
      <sheetName val="하반기 구매"/>
      <sheetName val="2003종합"/>
      <sheetName val="주요자재년"/>
      <sheetName val="월별공장별"/>
      <sheetName val="업체별년"/>
      <sheetName val="업체별상반"/>
      <sheetName val="업체별하반"/>
      <sheetName val="실적상위15"/>
      <sheetName val="종합"/>
      <sheetName val="상반종합"/>
      <sheetName val="월구매(1-12월)"/>
      <sheetName val="월별구매금액"/>
      <sheetName val="주요자재월"/>
      <sheetName val="주요자재상반"/>
      <sheetName val="주요자재분기1"/>
      <sheetName val="1월"/>
      <sheetName val="2월"/>
      <sheetName val="3월"/>
      <sheetName val="주요자재분기2"/>
      <sheetName val="4월"/>
      <sheetName val="5월"/>
      <sheetName val="6월"/>
      <sheetName val="주요자재분기3"/>
      <sheetName val="7월"/>
      <sheetName val="8월"/>
      <sheetName val="9월"/>
      <sheetName val="주요자재분기4"/>
      <sheetName val="10월"/>
      <sheetName val="11월"/>
      <sheetName val="12월"/>
      <sheetName val="posco"/>
      <sheetName val="분기"/>
      <sheetName val="사업매출"/>
      <sheetName val="사업구매"/>
      <sheetName val="사업비용"/>
      <sheetName val="사업생산"/>
      <sheetName val="1분기종합"/>
      <sheetName val="2분기종합"/>
      <sheetName val="3분기종합"/>
      <sheetName val="상반기종합"/>
      <sheetName val="하"/>
      <sheetName val="표지 (2)"/>
      <sheetName val="표지 (4)"/>
      <sheetName val="표지 (3)"/>
      <sheetName val="2000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외매"/>
      <sheetName val="00년06월 (2)"/>
      <sheetName val="외단차입"/>
      <sheetName val="외단평가"/>
      <sheetName val="외단기간비용"/>
      <sheetName val="외화장기"/>
      <sheetName val="외장평가"/>
      <sheetName val="기간외장(6월) "/>
      <sheetName val="#REF"/>
      <sheetName val="코드"/>
      <sheetName val="CODE"/>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tus"/>
      <sheetName val="Report"/>
      <sheetName val="RawIn"/>
      <sheetName val="RawOut"/>
      <sheetName val="Prod"/>
      <sheetName val="RTV"/>
      <sheetName val="Scrap"/>
      <sheetName val="Sam"/>
      <sheetName val="SC"/>
      <sheetName val="LCD"/>
      <sheetName val="MOLDEO"/>
      <sheetName val="MolProd"/>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중평균차입이자율"/>
      <sheetName val="차입금현황"/>
      <sheetName val="운영"/>
      <sheetName val="회사채"/>
      <sheetName val="외화"/>
      <sheetName val="원화"/>
      <sheetName val="차입총"/>
      <sheetName val="차입총(금융기관별)"/>
      <sheetName val="협조융자대상은행"/>
      <sheetName val="차입분석"/>
      <sheetName val="매출"/>
      <sheetName val="거래계획"/>
      <sheetName val="자금계획"/>
      <sheetName val="예적금"/>
      <sheetName val="차입(1)"/>
      <sheetName val="차입(2)"/>
      <sheetName val="차입금만기"/>
      <sheetName val="은행별거래"/>
      <sheetName val="은행별거래(2)"/>
      <sheetName val="자금동향"/>
      <sheetName val="장기복합"/>
      <sheetName val="수입"/>
      <sheetName val="SC"/>
      <sheetName val="CODE"/>
      <sheetName val="코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소비자가"/>
      <sheetName val="MM"/>
      <sheetName val="HSA"/>
      <sheetName val="변수2"/>
      <sheetName val="저항"/>
      <sheetName val="BSD (2)"/>
      <sheetName val="BID"/>
      <sheetName val="을"/>
      <sheetName val=" 견적서"/>
      <sheetName val="견적서"/>
      <sheetName val="PUMP"/>
      <sheetName val="내역"/>
      <sheetName val="품종별-이름"/>
      <sheetName val="일위대가목차"/>
      <sheetName val="결과조달"/>
      <sheetName val="Const Staff"/>
      <sheetName val="FREU Engineering"/>
      <sheetName val="Startup Staff"/>
      <sheetName val="단가조사"/>
      <sheetName val="수량산출"/>
      <sheetName val="경비2내역"/>
      <sheetName val="보도경계블럭"/>
      <sheetName val="날개벽"/>
      <sheetName val="갑지"/>
      <sheetName val="기초공"/>
      <sheetName val="기둥(원형)"/>
      <sheetName val="대비"/>
      <sheetName val="공사비집계"/>
      <sheetName val="집계표"/>
      <sheetName val="2.고용보험료산출근거"/>
      <sheetName val="단위세대"/>
      <sheetName val="Customer Databas"/>
      <sheetName val="금액내역서"/>
      <sheetName val="Main"/>
      <sheetName val="Data"/>
      <sheetName val="Sheet5"/>
      <sheetName val="단가표"/>
      <sheetName val="TEL"/>
      <sheetName val="갑지1"/>
      <sheetName val="수량산출서"/>
      <sheetName val="CODE"/>
      <sheetName val="직공비"/>
      <sheetName val="TOEC"/>
      <sheetName val="EE-PROP"/>
      <sheetName val="갑지(추정)"/>
      <sheetName val="eq_data"/>
      <sheetName val="Proposal"/>
      <sheetName val="층별"/>
      <sheetName val="Macro1"/>
      <sheetName val="노원열병합  건축공사기성내역서"/>
      <sheetName val="개요"/>
      <sheetName val="투찰"/>
      <sheetName val="설계조건"/>
      <sheetName val="CC16-내역서"/>
      <sheetName val="건축원가계산서"/>
      <sheetName val="데이타"/>
      <sheetName val="제경비"/>
      <sheetName val="금액집계"/>
      <sheetName val="단가 및 재료비"/>
      <sheetName val="중기사용료산출근거"/>
      <sheetName val="단가산출1"/>
      <sheetName val="단가산출2"/>
      <sheetName val="DATE"/>
      <sheetName val="design criteria"/>
      <sheetName val="working load at the btm ft."/>
      <sheetName val="plan&amp;section of foundation"/>
      <sheetName val="member design"/>
      <sheetName val="soil bearing check"/>
      <sheetName val="날개벽(좌,우=45도,75도)"/>
      <sheetName val="포장공"/>
      <sheetName val="토공"/>
      <sheetName val="실행철강하도"/>
      <sheetName val="Total"/>
      <sheetName val="EACT10"/>
      <sheetName val="교각1"/>
      <sheetName val="시멘트"/>
      <sheetName val="F4-F7"/>
      <sheetName val="#REF"/>
      <sheetName val="전기일위대가"/>
      <sheetName val="차수"/>
      <sheetName val="내역서"/>
      <sheetName val="일위대가"/>
      <sheetName val="2공구산출내역"/>
      <sheetName val="구조물공1"/>
      <sheetName val="배수및구조물공1"/>
      <sheetName val="Galaxy 소비자가격표"/>
      <sheetName val="설계명세서"/>
      <sheetName val="MATRLDATA"/>
      <sheetName val="구미4단2"/>
      <sheetName val="CAPVC"/>
      <sheetName val="FCU (2)"/>
      <sheetName val="3련 BOX"/>
      <sheetName val="공통가설"/>
      <sheetName val="매입세"/>
      <sheetName val="물량표S"/>
      <sheetName val="세부내역"/>
      <sheetName val="내역(전체)"/>
      <sheetName val="wall"/>
      <sheetName val="공사개요"/>
      <sheetName val="일위대가(계측기설치)"/>
      <sheetName val="정부노임단가"/>
      <sheetName val="Y-WORK"/>
      <sheetName val="INPUT"/>
      <sheetName val="예산M12A"/>
      <sheetName val="말뚝지지력산정"/>
      <sheetName val="1단계"/>
      <sheetName val="일위대가_1_"/>
      <sheetName val="내역서(총)"/>
      <sheetName val="6호기"/>
      <sheetName val="건축(충일분)"/>
      <sheetName val="kimre scrubber"/>
      <sheetName val="2-3.V.D일위"/>
      <sheetName val="FANDBS"/>
      <sheetName val="GRDATA"/>
      <sheetName val="SHAFTDBSE"/>
      <sheetName val="확산동"/>
      <sheetName val="교통대책내역"/>
      <sheetName val="음료실행"/>
      <sheetName val="토목주소"/>
      <sheetName val="프랜트면허"/>
      <sheetName val="GRDBS"/>
      <sheetName val="견적대비표"/>
      <sheetName val="Quantity"/>
      <sheetName val="조명시설"/>
      <sheetName val="Sheet1"/>
      <sheetName val="투입실적"/>
      <sheetName val="5사남"/>
      <sheetName val="#REF!"/>
      <sheetName val="Module1"/>
      <sheetName val="설계"/>
      <sheetName val="tuong"/>
      <sheetName val="Re-bar"/>
      <sheetName val="dtxl"/>
      <sheetName val="자료"/>
      <sheetName val="공사내역"/>
      <sheetName val="데리네이타현황"/>
      <sheetName val="구미4단2.XLS"/>
      <sheetName val="%EA%B5%AC%EB%AF%B84%EB%8B%A82.X"/>
      <sheetName val="ahs"/>
      <sheetName val="met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DS"/>
      <sheetName val="NW"/>
      <sheetName val="PC"/>
      <sheetName val="Port"/>
      <sheetName val="공사비(프로젝트성)"/>
      <sheetName val="전원설비"/>
      <sheetName val="UPS(종합)"/>
      <sheetName val="UPS(공사)"/>
      <sheetName val="UPS(내역)"/>
      <sheetName val="UPS(설치)"/>
      <sheetName val="OA교육비"/>
      <sheetName val="DSSR_설치내역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요약표"/>
      <sheetName val="DS-원안"/>
      <sheetName val="NW-원안"/>
      <sheetName val="PC-최종"/>
      <sheetName val="Port"/>
      <sheetName val="전원설비"/>
      <sheetName val="공사비"/>
      <sheetName val="OA교육비"/>
      <sheetName val="#REF"/>
      <sheetName val="총괄표"/>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한계원가"/>
      <sheetName val="총손익분석"/>
      <sheetName val="표준견적"/>
      <sheetName val="표준견적 (2)"/>
      <sheetName val="표준견적 (3)"/>
      <sheetName val="표제"/>
      <sheetName val="제품별판매계획"/>
      <sheetName val="영업전략CA(1)"/>
      <sheetName val="영업전략PPC(2)"/>
      <sheetName val="경쟁사동향및대응전략(카)"/>
      <sheetName val="경쟁사동향(OA)"/>
      <sheetName val="시장점유계획"/>
      <sheetName val="표지 "/>
      <sheetName val="IS112003-ytd"/>
      <sheetName val="BS122003"/>
      <sheetName val="CGM112003-ytd"/>
      <sheetName val="04 세부"/>
      <sheetName val="EFD 2020"/>
      <sheetName val="EFD 2025"/>
      <sheetName val="EPC 1920"/>
      <sheetName val="EQ 2620"/>
      <sheetName val="EQ 2625(PM5)"/>
      <sheetName val="EQ 3231"/>
      <sheetName val="ESQ 2424"/>
      <sheetName val="ESQ 2525"/>
      <sheetName val="ESQ 2828"/>
      <sheetName val="ESQ 2930"/>
      <sheetName val="ESQ 3535"/>
      <sheetName val="ETD 3435"/>
      <sheetName val="ETD 3940"/>
      <sheetName val="ETD 4445"/>
      <sheetName val="T 0803(HM1)"/>
      <sheetName val="T 12.7"/>
      <sheetName val="T 1308"/>
      <sheetName val="T 2512"/>
      <sheetName val="T 4916"/>
      <sheetName val="USQ 1914"/>
      <sheetName val="USQ 2014"/>
      <sheetName val="UU 1014"/>
      <sheetName val="UU 1116(HM1)"/>
      <sheetName val="UU 1116(HM3)"/>
      <sheetName val="UU 1522"/>
      <sheetName val="UU 1620(HM3)"/>
      <sheetName val="UU 1620(HM2)"/>
      <sheetName val="EG-09"/>
      <sheetName val="Basis P&amp;L"/>
      <sheetName val="Æo°¡±aAØ"/>
      <sheetName val="99판매상세"/>
      <sheetName val="품의예산"/>
      <sheetName val="alc code"/>
      <sheetName val="12월보조2"/>
      <sheetName val="상세(독일)"/>
      <sheetName val="OPT손익 내수"/>
      <sheetName val="OPT손익 수출"/>
      <sheetName val="1_當期시산표"/>
      <sheetName val="SpQ"/>
      <sheetName val="계정별실적"/>
      <sheetName val="외화금융(97-03)"/>
      <sheetName val="95WBS"/>
      <sheetName val="SALE&amp;COST"/>
      <sheetName val="생산직"/>
      <sheetName val="0-Basics"/>
      <sheetName val="10K4"/>
      <sheetName val="2.대외공문"/>
      <sheetName val="Sheet2"/>
      <sheetName val="CHANDL"/>
      <sheetName val="98CKL"/>
      <sheetName val="전기일위대가"/>
      <sheetName val="비품0301"/>
      <sheetName val="신비품0301"/>
      <sheetName val="수입"/>
      <sheetName val="97 사업추정(WEKI)"/>
      <sheetName val="HSA"/>
      <sheetName val="ROV_Analysis"/>
      <sheetName val="대비"/>
      <sheetName val="경제성분석"/>
      <sheetName val="SALE"/>
      <sheetName val="BALANCE SHEET"/>
      <sheetName val="월별손익"/>
      <sheetName val="요인분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한계원가"/>
      <sheetName val="총손익분석"/>
      <sheetName val="표준견적"/>
      <sheetName val="표준견적 (2)"/>
      <sheetName val="표준견적 (3)"/>
      <sheetName val="표제"/>
      <sheetName val="제품별판매계획"/>
      <sheetName val="영업전략CA(1)"/>
      <sheetName val="영업전략PPC(2)"/>
      <sheetName val="경쟁사동향및대응전략(카)"/>
      <sheetName val="경쟁사동향(OA)"/>
      <sheetName val="시장점유계획"/>
      <sheetName val="표지 "/>
      <sheetName val="IS112003-ytd"/>
      <sheetName val="BS122003"/>
      <sheetName val="CGM112003-ytd"/>
      <sheetName val="04 세부"/>
      <sheetName val="EFD 2020"/>
      <sheetName val="EFD 2025"/>
      <sheetName val="EPC 1920"/>
      <sheetName val="EQ 2620"/>
      <sheetName val="EQ 2625(PM5)"/>
      <sheetName val="EQ 3231"/>
      <sheetName val="ESQ 2424"/>
      <sheetName val="ESQ 2525"/>
      <sheetName val="ESQ 2828"/>
      <sheetName val="ESQ 2930"/>
      <sheetName val="ESQ 3535"/>
      <sheetName val="ETD 3435"/>
      <sheetName val="ETD 3940"/>
      <sheetName val="ETD 4445"/>
      <sheetName val="T 0803(HM1)"/>
      <sheetName val="T 12.7"/>
      <sheetName val="T 1308"/>
      <sheetName val="T 2512"/>
      <sheetName val="T 4916"/>
      <sheetName val="USQ 1914"/>
      <sheetName val="USQ 2014"/>
      <sheetName val="UU 1014"/>
      <sheetName val="UU 1116(HM1)"/>
      <sheetName val="UU 1116(HM3)"/>
      <sheetName val="UU 1522"/>
      <sheetName val="UU 1620(HM3)"/>
      <sheetName val="UU 1620(HM2)"/>
      <sheetName val="EG-09"/>
      <sheetName val="Basis P&amp;L"/>
      <sheetName val="Æo°¡±aAØ"/>
      <sheetName val="99판매상세"/>
      <sheetName val="품의예산"/>
      <sheetName val="alc code"/>
      <sheetName val="12월보조2"/>
      <sheetName val="상세(독일)"/>
      <sheetName val="OPT손익 내수"/>
      <sheetName val="OPT손익 수출"/>
      <sheetName val="1_當期시산표"/>
      <sheetName val="SpQ"/>
      <sheetName val="계정별실적"/>
      <sheetName val="외화금융(97-03)"/>
      <sheetName val="95WB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1안"/>
      <sheetName val="조명시설"/>
      <sheetName val="내역"/>
      <sheetName val="6호기"/>
      <sheetName val="조직"/>
      <sheetName val="견적을지"/>
      <sheetName val="경율산정.XLS"/>
      <sheetName val="명세서"/>
      <sheetName val="을"/>
      <sheetName val="table"/>
      <sheetName val="데이타"/>
      <sheetName val="식재인부"/>
      <sheetName val="재정비직인"/>
      <sheetName val="재정비내역"/>
      <sheetName val="지적고시내역"/>
      <sheetName val="Sheet6"/>
      <sheetName val="총괄내역서"/>
      <sheetName val="수량산출(모형)"/>
      <sheetName val="수량산출(공수)"/>
      <sheetName val="모형단가"/>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설계서"/>
      <sheetName val="금액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
      <sheetName val="2001년"/>
      <sheetName val="공통비배부"/>
      <sheetName val="OS,SI"/>
      <sheetName val="Sheet1"/>
      <sheetName val="DSSR_설치내역1"/>
      <sheetName val="inputarea_ref"/>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월TTL"/>
      <sheetName val="Cost Reduction"/>
    </sheetNames>
    <sheetDataSet>
      <sheetData sheetId="0"/>
      <sheetData sheetId="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계설치(만수)"/>
      <sheetName val="기자재(만수)"/>
      <sheetName val="만수배관공사"/>
      <sheetName val="만수일위"/>
      <sheetName val="만수기계단가"/>
      <sheetName val="FRP배관단가(만수)"/>
      <sheetName val="만수배관단가"/>
      <sheetName val="만수탈취물량집계"/>
      <sheetName val="만수(소래)물량집계"/>
      <sheetName val="안산기계장치"/>
    </sheetNames>
    <sheetDataSet>
      <sheetData sheetId="0"/>
      <sheetData sheetId="1"/>
      <sheetData sheetId="2"/>
      <sheetData sheetId="3"/>
      <sheetData sheetId="4"/>
      <sheetData sheetId="5"/>
      <sheetData sheetId="6">
        <row r="4">
          <cell r="B4" t="str">
            <v>700A</v>
          </cell>
          <cell r="C4" t="str">
            <v>M</v>
          </cell>
          <cell r="J4">
            <v>350000</v>
          </cell>
          <cell r="K4" t="str">
            <v>강산FRP</v>
          </cell>
          <cell r="L4">
            <v>350000</v>
          </cell>
        </row>
        <row r="5">
          <cell r="B5" t="str">
            <v>450A</v>
          </cell>
          <cell r="C5" t="str">
            <v>M</v>
          </cell>
          <cell r="J5">
            <v>169000</v>
          </cell>
          <cell r="L5">
            <v>169000</v>
          </cell>
        </row>
        <row r="6">
          <cell r="B6" t="str">
            <v>400A</v>
          </cell>
          <cell r="C6" t="str">
            <v>M</v>
          </cell>
          <cell r="J6">
            <v>150400</v>
          </cell>
          <cell r="L6">
            <v>150400</v>
          </cell>
        </row>
        <row r="7">
          <cell r="B7" t="str">
            <v>350A</v>
          </cell>
          <cell r="C7" t="str">
            <v>M</v>
          </cell>
          <cell r="J7">
            <v>131800</v>
          </cell>
          <cell r="L7">
            <v>131800</v>
          </cell>
        </row>
        <row r="8">
          <cell r="B8" t="str">
            <v>300A</v>
          </cell>
          <cell r="C8" t="str">
            <v>M</v>
          </cell>
          <cell r="J8">
            <v>113300</v>
          </cell>
          <cell r="L8">
            <v>113300</v>
          </cell>
        </row>
        <row r="9">
          <cell r="B9" t="str">
            <v>250A</v>
          </cell>
          <cell r="C9" t="str">
            <v>M</v>
          </cell>
          <cell r="J9">
            <v>94700</v>
          </cell>
          <cell r="L9">
            <v>94700</v>
          </cell>
        </row>
        <row r="10">
          <cell r="B10" t="str">
            <v>200A</v>
          </cell>
          <cell r="C10" t="str">
            <v>M</v>
          </cell>
          <cell r="J10">
            <v>50300</v>
          </cell>
          <cell r="L10">
            <v>50300</v>
          </cell>
        </row>
        <row r="11">
          <cell r="B11" t="str">
            <v>150A</v>
          </cell>
          <cell r="C11" t="str">
            <v>M</v>
          </cell>
          <cell r="J11">
            <v>37900</v>
          </cell>
          <cell r="L11">
            <v>37900</v>
          </cell>
        </row>
        <row r="12">
          <cell r="B12" t="str">
            <v>100A</v>
          </cell>
          <cell r="C12" t="str">
            <v>M</v>
          </cell>
          <cell r="J12">
            <v>25600</v>
          </cell>
          <cell r="L12">
            <v>25600</v>
          </cell>
        </row>
        <row r="13">
          <cell r="B13" t="str">
            <v>80A</v>
          </cell>
          <cell r="C13" t="str">
            <v>M</v>
          </cell>
          <cell r="J13">
            <v>20600</v>
          </cell>
          <cell r="L13">
            <v>20600</v>
          </cell>
        </row>
        <row r="15">
          <cell r="B15" t="str">
            <v>700A</v>
          </cell>
          <cell r="C15" t="str">
            <v>M</v>
          </cell>
          <cell r="J15">
            <v>832100</v>
          </cell>
          <cell r="L15">
            <v>832100</v>
          </cell>
        </row>
        <row r="16">
          <cell r="B16" t="str">
            <v>450A</v>
          </cell>
          <cell r="C16" t="str">
            <v>M</v>
          </cell>
          <cell r="J16">
            <v>258700</v>
          </cell>
          <cell r="L16">
            <v>258700</v>
          </cell>
        </row>
        <row r="17">
          <cell r="B17" t="str">
            <v>400A</v>
          </cell>
          <cell r="C17" t="str">
            <v>M</v>
          </cell>
          <cell r="J17">
            <v>204900</v>
          </cell>
          <cell r="L17">
            <v>204900</v>
          </cell>
        </row>
        <row r="18">
          <cell r="B18" t="str">
            <v>300A</v>
          </cell>
          <cell r="C18" t="str">
            <v>M</v>
          </cell>
          <cell r="J18">
            <v>116200</v>
          </cell>
          <cell r="L18">
            <v>116200</v>
          </cell>
        </row>
        <row r="19">
          <cell r="B19" t="str">
            <v>250A</v>
          </cell>
          <cell r="C19" t="str">
            <v>M</v>
          </cell>
          <cell r="J19">
            <v>81200</v>
          </cell>
          <cell r="L19">
            <v>81200</v>
          </cell>
        </row>
        <row r="20">
          <cell r="B20" t="str">
            <v>200A</v>
          </cell>
          <cell r="C20" t="str">
            <v>M</v>
          </cell>
          <cell r="J20">
            <v>34400</v>
          </cell>
          <cell r="L20">
            <v>34400</v>
          </cell>
        </row>
        <row r="21">
          <cell r="B21" t="str">
            <v>150A</v>
          </cell>
          <cell r="C21" t="str">
            <v>M</v>
          </cell>
          <cell r="J21">
            <v>19600</v>
          </cell>
          <cell r="L21">
            <v>19600</v>
          </cell>
        </row>
        <row r="22">
          <cell r="B22" t="str">
            <v>100A</v>
          </cell>
          <cell r="C22" t="str">
            <v>M</v>
          </cell>
          <cell r="J22">
            <v>8900</v>
          </cell>
          <cell r="L22">
            <v>8900</v>
          </cell>
        </row>
        <row r="23">
          <cell r="B23" t="str">
            <v>80A</v>
          </cell>
          <cell r="C23" t="str">
            <v>M</v>
          </cell>
          <cell r="J23">
            <v>5800</v>
          </cell>
          <cell r="L23">
            <v>5800</v>
          </cell>
        </row>
        <row r="26">
          <cell r="B26" t="str">
            <v>700Ax700A</v>
          </cell>
          <cell r="C26" t="str">
            <v>EA</v>
          </cell>
          <cell r="J26">
            <v>1199900</v>
          </cell>
          <cell r="L26">
            <v>1199900</v>
          </cell>
        </row>
        <row r="27">
          <cell r="B27" t="str">
            <v>700Ax400A</v>
          </cell>
          <cell r="C27" t="str">
            <v>EA</v>
          </cell>
          <cell r="J27">
            <v>1030000</v>
          </cell>
          <cell r="L27">
            <v>1030000</v>
          </cell>
        </row>
        <row r="28">
          <cell r="B28" t="str">
            <v>450Ax250A</v>
          </cell>
          <cell r="C28" t="str">
            <v>EA</v>
          </cell>
          <cell r="J28">
            <v>339900</v>
          </cell>
          <cell r="L28">
            <v>339900</v>
          </cell>
        </row>
        <row r="29">
          <cell r="B29" t="str">
            <v>400Ax400A</v>
          </cell>
          <cell r="C29" t="str">
            <v>EA</v>
          </cell>
          <cell r="J29">
            <v>322300</v>
          </cell>
          <cell r="L29">
            <v>322300</v>
          </cell>
        </row>
        <row r="30">
          <cell r="B30" t="str">
            <v>400Ax250A</v>
          </cell>
          <cell r="C30" t="str">
            <v>EA</v>
          </cell>
          <cell r="J30">
            <v>282500</v>
          </cell>
          <cell r="L30">
            <v>282500</v>
          </cell>
        </row>
        <row r="31">
          <cell r="B31" t="str">
            <v>400Ax200A</v>
          </cell>
          <cell r="C31" t="str">
            <v>EA</v>
          </cell>
          <cell r="J31">
            <v>269200</v>
          </cell>
          <cell r="L31">
            <v>269200</v>
          </cell>
        </row>
        <row r="32">
          <cell r="B32" t="str">
            <v>350Ax250A</v>
          </cell>
          <cell r="C32" t="str">
            <v>EA</v>
          </cell>
          <cell r="J32">
            <v>230400</v>
          </cell>
          <cell r="L32">
            <v>230400</v>
          </cell>
        </row>
        <row r="33">
          <cell r="B33" t="str">
            <v>300Ax300A</v>
          </cell>
          <cell r="C33" t="str">
            <v>EA</v>
          </cell>
          <cell r="J33">
            <v>194100</v>
          </cell>
          <cell r="L33">
            <v>194100</v>
          </cell>
        </row>
        <row r="34">
          <cell r="B34" t="str">
            <v>300Ax250A</v>
          </cell>
          <cell r="C34" t="str">
            <v>EA</v>
          </cell>
          <cell r="J34">
            <v>183500</v>
          </cell>
          <cell r="L34">
            <v>183500</v>
          </cell>
        </row>
        <row r="35">
          <cell r="B35" t="str">
            <v>300Ax125A</v>
          </cell>
          <cell r="C35" t="str">
            <v>EA</v>
          </cell>
          <cell r="J35">
            <v>157000</v>
          </cell>
          <cell r="L35">
            <v>157000</v>
          </cell>
        </row>
        <row r="36">
          <cell r="B36" t="str">
            <v>250Ax250A</v>
          </cell>
          <cell r="C36" t="str">
            <v>EA</v>
          </cell>
          <cell r="J36">
            <v>142000</v>
          </cell>
          <cell r="L36">
            <v>142000</v>
          </cell>
        </row>
        <row r="37">
          <cell r="B37" t="str">
            <v>250Ax200A</v>
          </cell>
          <cell r="C37" t="str">
            <v>EA</v>
          </cell>
          <cell r="J37">
            <v>132700</v>
          </cell>
          <cell r="L37">
            <v>132700</v>
          </cell>
        </row>
        <row r="38">
          <cell r="B38" t="str">
            <v>250Ax125A</v>
          </cell>
          <cell r="C38" t="str">
            <v>EA</v>
          </cell>
          <cell r="J38">
            <v>118800</v>
          </cell>
          <cell r="L38">
            <v>118800</v>
          </cell>
        </row>
        <row r="39">
          <cell r="B39" t="str">
            <v>250Ax100A</v>
          </cell>
          <cell r="C39" t="str">
            <v>EA</v>
          </cell>
          <cell r="J39">
            <v>114100</v>
          </cell>
          <cell r="L39">
            <v>114100</v>
          </cell>
        </row>
        <row r="40">
          <cell r="B40" t="str">
            <v>200Ax200A</v>
          </cell>
          <cell r="C40" t="str">
            <v>EA</v>
          </cell>
          <cell r="J40">
            <v>64700</v>
          </cell>
          <cell r="L40">
            <v>64700</v>
          </cell>
        </row>
        <row r="41">
          <cell r="B41" t="str">
            <v>200Ax150A</v>
          </cell>
          <cell r="C41" t="str">
            <v>EA</v>
          </cell>
          <cell r="J41">
            <v>59400</v>
          </cell>
          <cell r="L41">
            <v>59400</v>
          </cell>
        </row>
        <row r="42">
          <cell r="B42" t="str">
            <v>150Ax100A</v>
          </cell>
          <cell r="C42" t="str">
            <v>EA</v>
          </cell>
          <cell r="J42">
            <v>36200</v>
          </cell>
          <cell r="L42">
            <v>36200</v>
          </cell>
        </row>
        <row r="44">
          <cell r="B44" t="str">
            <v>700Ax500A</v>
          </cell>
          <cell r="C44" t="str">
            <v>EA</v>
          </cell>
          <cell r="J44">
            <v>231100</v>
          </cell>
          <cell r="L44">
            <v>231100</v>
          </cell>
        </row>
        <row r="45">
          <cell r="B45" t="str">
            <v>700Ax450A</v>
          </cell>
          <cell r="C45" t="str">
            <v>EA</v>
          </cell>
          <cell r="J45">
            <v>277000</v>
          </cell>
          <cell r="L45">
            <v>277000</v>
          </cell>
        </row>
        <row r="46">
          <cell r="B46" t="str">
            <v>700Ax400A</v>
          </cell>
          <cell r="C46" t="str">
            <v>EA</v>
          </cell>
          <cell r="J46">
            <v>318100</v>
          </cell>
          <cell r="L46">
            <v>318100</v>
          </cell>
        </row>
        <row r="47">
          <cell r="B47" t="str">
            <v>450Ax400A</v>
          </cell>
          <cell r="C47" t="str">
            <v>EA</v>
          </cell>
          <cell r="J47">
            <v>30700</v>
          </cell>
          <cell r="L47">
            <v>30700</v>
          </cell>
        </row>
        <row r="48">
          <cell r="B48" t="str">
            <v>450Ax300A</v>
          </cell>
          <cell r="C48" t="str">
            <v>EA</v>
          </cell>
          <cell r="J48">
            <v>81400</v>
          </cell>
          <cell r="L48">
            <v>81400</v>
          </cell>
        </row>
        <row r="49">
          <cell r="B49" t="str">
            <v>400Ax350A</v>
          </cell>
          <cell r="C49" t="str">
            <v>EA</v>
          </cell>
          <cell r="J49">
            <v>27100</v>
          </cell>
          <cell r="L49">
            <v>27100</v>
          </cell>
        </row>
        <row r="50">
          <cell r="B50" t="str">
            <v>400Ax300A</v>
          </cell>
          <cell r="C50" t="str">
            <v>EA</v>
          </cell>
          <cell r="J50">
            <v>50700</v>
          </cell>
          <cell r="L50">
            <v>50700</v>
          </cell>
        </row>
        <row r="51">
          <cell r="B51" t="str">
            <v>350Ax250A</v>
          </cell>
          <cell r="C51" t="str">
            <v>EA</v>
          </cell>
          <cell r="J51">
            <v>43600</v>
          </cell>
          <cell r="L51">
            <v>43600</v>
          </cell>
        </row>
        <row r="52">
          <cell r="B52" t="str">
            <v>300Ax250A</v>
          </cell>
          <cell r="C52" t="str">
            <v>EA</v>
          </cell>
          <cell r="J52">
            <v>2000</v>
          </cell>
          <cell r="L52">
            <v>2000</v>
          </cell>
        </row>
        <row r="53">
          <cell r="B53" t="str">
            <v>300Ax150A</v>
          </cell>
          <cell r="C53" t="str">
            <v>EA</v>
          </cell>
          <cell r="J53">
            <v>49300</v>
          </cell>
          <cell r="L53">
            <v>49300</v>
          </cell>
        </row>
        <row r="54">
          <cell r="B54" t="str">
            <v>250Ax200A</v>
          </cell>
          <cell r="C54" t="str">
            <v>EA</v>
          </cell>
          <cell r="J54">
            <v>16400</v>
          </cell>
          <cell r="L54">
            <v>16400</v>
          </cell>
        </row>
        <row r="55">
          <cell r="B55" t="str">
            <v>250Ax150A</v>
          </cell>
          <cell r="C55" t="str">
            <v>EA</v>
          </cell>
          <cell r="J55">
            <v>29300</v>
          </cell>
          <cell r="L55">
            <v>29300</v>
          </cell>
        </row>
        <row r="56">
          <cell r="B56" t="str">
            <v>200Ax150A</v>
          </cell>
          <cell r="C56" t="str">
            <v>EA</v>
          </cell>
          <cell r="J56">
            <v>8500</v>
          </cell>
          <cell r="L56">
            <v>8500</v>
          </cell>
        </row>
        <row r="57">
          <cell r="B57" t="str">
            <v>150Ax100A</v>
          </cell>
          <cell r="C57" t="str">
            <v>EA</v>
          </cell>
          <cell r="J57">
            <v>6100</v>
          </cell>
          <cell r="L57">
            <v>6100</v>
          </cell>
        </row>
        <row r="58">
          <cell r="B58" t="str">
            <v>150Ax80A</v>
          </cell>
          <cell r="C58" t="str">
            <v>EA</v>
          </cell>
          <cell r="J58">
            <v>7900</v>
          </cell>
          <cell r="L58">
            <v>7900</v>
          </cell>
        </row>
        <row r="59">
          <cell r="B59" t="str">
            <v>100Ax80A</v>
          </cell>
          <cell r="C59" t="str">
            <v>EA</v>
          </cell>
          <cell r="J59">
            <v>1800</v>
          </cell>
          <cell r="L59">
            <v>1800</v>
          </cell>
        </row>
        <row r="61">
          <cell r="B61" t="str">
            <v>700A</v>
          </cell>
          <cell r="C61" t="str">
            <v>EA</v>
          </cell>
          <cell r="J61">
            <v>435400</v>
          </cell>
          <cell r="L61">
            <v>435400</v>
          </cell>
        </row>
        <row r="62">
          <cell r="B62" t="str">
            <v>400A</v>
          </cell>
          <cell r="C62" t="str">
            <v>EA</v>
          </cell>
          <cell r="J62">
            <v>180500</v>
          </cell>
          <cell r="L62">
            <v>180500</v>
          </cell>
        </row>
        <row r="63">
          <cell r="B63" t="str">
            <v>250A</v>
          </cell>
          <cell r="C63" t="str">
            <v>EA</v>
          </cell>
          <cell r="J63">
            <v>96900</v>
          </cell>
          <cell r="L63">
            <v>96900</v>
          </cell>
        </row>
        <row r="64">
          <cell r="B64" t="str">
            <v>200A</v>
          </cell>
          <cell r="C64" t="str">
            <v>EA</v>
          </cell>
          <cell r="J64">
            <v>50300</v>
          </cell>
          <cell r="L64">
            <v>50300</v>
          </cell>
        </row>
        <row r="65">
          <cell r="B65" t="str">
            <v>150A</v>
          </cell>
          <cell r="C65" t="str">
            <v>EA</v>
          </cell>
          <cell r="J65">
            <v>38200</v>
          </cell>
          <cell r="L65">
            <v>38200</v>
          </cell>
        </row>
        <row r="66">
          <cell r="B66" t="str">
            <v>100A</v>
          </cell>
          <cell r="C66" t="str">
            <v>EA</v>
          </cell>
          <cell r="J66">
            <v>25100</v>
          </cell>
          <cell r="L66">
            <v>25100</v>
          </cell>
        </row>
        <row r="67">
          <cell r="B67" t="str">
            <v>80A</v>
          </cell>
          <cell r="C67" t="str">
            <v>EA</v>
          </cell>
          <cell r="J67">
            <v>22200</v>
          </cell>
          <cell r="L67">
            <v>22200</v>
          </cell>
        </row>
        <row r="69">
          <cell r="B69" t="str">
            <v>200A</v>
          </cell>
          <cell r="C69" t="str">
            <v>EA</v>
          </cell>
          <cell r="J69">
            <v>375700</v>
          </cell>
          <cell r="L69">
            <v>375700</v>
          </cell>
        </row>
        <row r="70">
          <cell r="B70" t="str">
            <v>150A</v>
          </cell>
          <cell r="C70" t="str">
            <v>EA</v>
          </cell>
          <cell r="J70">
            <v>248200</v>
          </cell>
          <cell r="L70">
            <v>248200</v>
          </cell>
        </row>
        <row r="71">
          <cell r="B71" t="str">
            <v>100A</v>
          </cell>
          <cell r="C71" t="str">
            <v>EA</v>
          </cell>
          <cell r="J71">
            <v>193800</v>
          </cell>
          <cell r="L71">
            <v>193800</v>
          </cell>
        </row>
        <row r="72">
          <cell r="B72" t="str">
            <v>80A</v>
          </cell>
          <cell r="C72" t="str">
            <v>EA</v>
          </cell>
          <cell r="J72">
            <v>170000</v>
          </cell>
          <cell r="L72">
            <v>170000</v>
          </cell>
        </row>
        <row r="74">
          <cell r="B74" t="str">
            <v>250A</v>
          </cell>
          <cell r="C74" t="str">
            <v>EA</v>
          </cell>
          <cell r="J74">
            <v>595000</v>
          </cell>
          <cell r="L74">
            <v>595000</v>
          </cell>
        </row>
        <row r="75">
          <cell r="B75" t="str">
            <v>200A</v>
          </cell>
          <cell r="C75" t="str">
            <v>EA</v>
          </cell>
          <cell r="J75">
            <v>433500</v>
          </cell>
          <cell r="L75">
            <v>433500</v>
          </cell>
        </row>
        <row r="76">
          <cell r="B76" t="str">
            <v>150A</v>
          </cell>
          <cell r="C76" t="str">
            <v>EA</v>
          </cell>
          <cell r="J76">
            <v>331500</v>
          </cell>
          <cell r="L76">
            <v>331500</v>
          </cell>
        </row>
        <row r="77">
          <cell r="B77" t="str">
            <v>100A</v>
          </cell>
          <cell r="C77" t="str">
            <v>EA</v>
          </cell>
          <cell r="J77">
            <v>306000</v>
          </cell>
          <cell r="L77">
            <v>306000</v>
          </cell>
        </row>
        <row r="78">
          <cell r="B78" t="str">
            <v>80A</v>
          </cell>
          <cell r="C78" t="str">
            <v>EA</v>
          </cell>
          <cell r="J78">
            <v>268600</v>
          </cell>
          <cell r="L78">
            <v>268600</v>
          </cell>
        </row>
        <row r="80">
          <cell r="B80" t="str">
            <v>250A</v>
          </cell>
          <cell r="C80" t="str">
            <v>EA</v>
          </cell>
          <cell r="J80">
            <v>425000</v>
          </cell>
          <cell r="L80">
            <v>425000</v>
          </cell>
        </row>
        <row r="81">
          <cell r="B81" t="str">
            <v>200A</v>
          </cell>
          <cell r="C81" t="str">
            <v>EA</v>
          </cell>
          <cell r="J81">
            <v>340000</v>
          </cell>
          <cell r="L81">
            <v>340000</v>
          </cell>
        </row>
        <row r="82">
          <cell r="B82" t="str">
            <v>150A</v>
          </cell>
          <cell r="C82" t="str">
            <v>EA</v>
          </cell>
          <cell r="J82">
            <v>255000</v>
          </cell>
          <cell r="L82">
            <v>255000</v>
          </cell>
        </row>
        <row r="83">
          <cell r="B83" t="str">
            <v>100A</v>
          </cell>
          <cell r="C83" t="str">
            <v>EA</v>
          </cell>
          <cell r="J83">
            <v>170000</v>
          </cell>
          <cell r="L83">
            <v>170000</v>
          </cell>
        </row>
        <row r="84">
          <cell r="B84" t="str">
            <v>80A</v>
          </cell>
          <cell r="C84" t="str">
            <v>EA</v>
          </cell>
          <cell r="J84">
            <v>136000</v>
          </cell>
          <cell r="L84">
            <v>136000</v>
          </cell>
        </row>
      </sheetData>
      <sheetData sheetId="7">
        <row r="18">
          <cell r="B18" t="str">
            <v>600A</v>
          </cell>
          <cell r="C18" t="str">
            <v>M</v>
          </cell>
          <cell r="G18" t="str">
            <v/>
          </cell>
          <cell r="J18">
            <v>335401</v>
          </cell>
          <cell r="L18">
            <v>335401</v>
          </cell>
        </row>
        <row r="19">
          <cell r="B19" t="str">
            <v>450A</v>
          </cell>
          <cell r="C19" t="str">
            <v>M</v>
          </cell>
          <cell r="G19" t="str">
            <v/>
          </cell>
          <cell r="J19">
            <v>179764</v>
          </cell>
          <cell r="L19">
            <v>179764</v>
          </cell>
        </row>
        <row r="20">
          <cell r="B20" t="str">
            <v>400A</v>
          </cell>
          <cell r="C20" t="str">
            <v>M</v>
          </cell>
          <cell r="F20">
            <v>145459</v>
          </cell>
          <cell r="G20">
            <v>463</v>
          </cell>
          <cell r="H20">
            <v>152732</v>
          </cell>
          <cell r="I20">
            <v>511</v>
          </cell>
          <cell r="L20">
            <v>145459</v>
          </cell>
        </row>
        <row r="21">
          <cell r="B21" t="str">
            <v>300A</v>
          </cell>
          <cell r="C21" t="str">
            <v>M</v>
          </cell>
          <cell r="F21">
            <v>108409</v>
          </cell>
          <cell r="G21">
            <v>463</v>
          </cell>
          <cell r="H21">
            <v>104724</v>
          </cell>
          <cell r="I21">
            <v>511</v>
          </cell>
          <cell r="L21">
            <v>104724</v>
          </cell>
        </row>
        <row r="22">
          <cell r="B22" t="str">
            <v>250A</v>
          </cell>
          <cell r="C22" t="str">
            <v>M</v>
          </cell>
          <cell r="F22">
            <v>75783</v>
          </cell>
          <cell r="G22">
            <v>463</v>
          </cell>
          <cell r="H22">
            <v>73206</v>
          </cell>
          <cell r="I22">
            <v>511</v>
          </cell>
          <cell r="L22">
            <v>73206</v>
          </cell>
        </row>
        <row r="23">
          <cell r="B23" t="str">
            <v>200A</v>
          </cell>
          <cell r="C23" t="str">
            <v>M</v>
          </cell>
          <cell r="F23">
            <v>61081</v>
          </cell>
          <cell r="G23">
            <v>463</v>
          </cell>
          <cell r="H23">
            <v>59005</v>
          </cell>
          <cell r="I23">
            <v>511</v>
          </cell>
          <cell r="L23">
            <v>59005</v>
          </cell>
        </row>
        <row r="24">
          <cell r="B24" t="str">
            <v>150A</v>
          </cell>
          <cell r="C24" t="str">
            <v>M</v>
          </cell>
          <cell r="F24">
            <v>38770</v>
          </cell>
          <cell r="G24">
            <v>463</v>
          </cell>
          <cell r="H24">
            <v>37451</v>
          </cell>
          <cell r="I24">
            <v>511</v>
          </cell>
          <cell r="L24">
            <v>37451</v>
          </cell>
        </row>
        <row r="25">
          <cell r="B25" t="str">
            <v>125A</v>
          </cell>
          <cell r="C25" t="str">
            <v>M</v>
          </cell>
          <cell r="F25">
            <v>32649</v>
          </cell>
          <cell r="G25">
            <v>463</v>
          </cell>
          <cell r="H25">
            <v>31568</v>
          </cell>
          <cell r="I25">
            <v>511</v>
          </cell>
          <cell r="L25">
            <v>31568</v>
          </cell>
        </row>
        <row r="26">
          <cell r="B26" t="str">
            <v>100A</v>
          </cell>
          <cell r="C26" t="str">
            <v>M</v>
          </cell>
          <cell r="F26">
            <v>22873</v>
          </cell>
          <cell r="G26">
            <v>463</v>
          </cell>
          <cell r="H26">
            <v>22095</v>
          </cell>
          <cell r="I26">
            <v>511</v>
          </cell>
          <cell r="L26">
            <v>22095</v>
          </cell>
        </row>
        <row r="27">
          <cell r="B27" t="str">
            <v>80A</v>
          </cell>
          <cell r="C27" t="str">
            <v>M</v>
          </cell>
          <cell r="F27">
            <v>17695</v>
          </cell>
          <cell r="G27">
            <v>463</v>
          </cell>
          <cell r="H27">
            <v>17093</v>
          </cell>
          <cell r="I27">
            <v>511</v>
          </cell>
          <cell r="L27">
            <v>17093</v>
          </cell>
        </row>
        <row r="28">
          <cell r="B28" t="str">
            <v>65A</v>
          </cell>
          <cell r="C28" t="str">
            <v>M</v>
          </cell>
          <cell r="F28">
            <v>15063</v>
          </cell>
          <cell r="G28">
            <v>463</v>
          </cell>
          <cell r="H28">
            <v>14552</v>
          </cell>
          <cell r="I28">
            <v>511</v>
          </cell>
          <cell r="L28">
            <v>14552</v>
          </cell>
        </row>
        <row r="29">
          <cell r="B29" t="str">
            <v>50A</v>
          </cell>
          <cell r="C29" t="str">
            <v>M</v>
          </cell>
          <cell r="F29">
            <v>12174</v>
          </cell>
          <cell r="G29">
            <v>463</v>
          </cell>
          <cell r="H29">
            <v>11226</v>
          </cell>
          <cell r="I29">
            <v>511</v>
          </cell>
          <cell r="L29">
            <v>11226</v>
          </cell>
        </row>
        <row r="30">
          <cell r="B30" t="str">
            <v>40A</v>
          </cell>
          <cell r="C30" t="str">
            <v>M</v>
          </cell>
          <cell r="F30">
            <v>9664</v>
          </cell>
          <cell r="G30">
            <v>463</v>
          </cell>
          <cell r="H30">
            <v>8911</v>
          </cell>
          <cell r="I30">
            <v>511</v>
          </cell>
          <cell r="L30">
            <v>8911</v>
          </cell>
        </row>
        <row r="31">
          <cell r="B31" t="str">
            <v>32A</v>
          </cell>
          <cell r="C31" t="str">
            <v>M</v>
          </cell>
          <cell r="F31">
            <v>8418</v>
          </cell>
          <cell r="G31">
            <v>463</v>
          </cell>
          <cell r="H31">
            <v>7763</v>
          </cell>
          <cell r="I31">
            <v>511</v>
          </cell>
          <cell r="L31">
            <v>7763</v>
          </cell>
        </row>
        <row r="32">
          <cell r="B32" t="str">
            <v>25A</v>
          </cell>
          <cell r="C32" t="str">
            <v>M</v>
          </cell>
          <cell r="F32">
            <v>6582</v>
          </cell>
          <cell r="G32">
            <v>463</v>
          </cell>
          <cell r="H32">
            <v>6868</v>
          </cell>
          <cell r="I32">
            <v>511</v>
          </cell>
          <cell r="L32">
            <v>6582</v>
          </cell>
        </row>
        <row r="33">
          <cell r="B33" t="str">
            <v>20A</v>
          </cell>
          <cell r="C33" t="str">
            <v>M</v>
          </cell>
          <cell r="F33">
            <v>5382</v>
          </cell>
          <cell r="G33">
            <v>463</v>
          </cell>
          <cell r="H33">
            <v>5199</v>
          </cell>
          <cell r="I33">
            <v>511</v>
          </cell>
          <cell r="L33">
            <v>5199</v>
          </cell>
        </row>
      </sheetData>
      <sheetData sheetId="8"/>
      <sheetData sheetId="9"/>
      <sheetData sheetId="1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월TTL"/>
    </sheetNames>
    <sheetDataSet>
      <sheetData sheetId="0"/>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수"/>
      <sheetName val="공문"/>
      <sheetName val="대외공문 "/>
      <sheetName val="개선대책 양식"/>
      <sheetName val="개선사례양식"/>
      <sheetName val="고정자산원본"/>
      <sheetName val="R&amp;D"/>
      <sheetName val="3월"/>
      <sheetName val="GRACE"/>
      <sheetName val="협조전"/>
      <sheetName val="학교기부"/>
      <sheetName val="#REF"/>
      <sheetName val="보증"/>
      <sheetName val="사업계획선가"/>
      <sheetName val="report_20"/>
      <sheetName val="camera_30"/>
      <sheetName val="과제"/>
      <sheetName val="예산계획"/>
      <sheetName val="배치공문"/>
      <sheetName val="지원판단"/>
      <sheetName val="출금실적"/>
      <sheetName val="단가"/>
      <sheetName val="01월TTL"/>
      <sheetName val="cM11"/>
      <sheetName val="cM11p"/>
      <sheetName val="도전(Rev4A)fab_io"/>
      <sheetName val="월별수입"/>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note"/>
      <sheetName val="MRS세부"/>
      <sheetName val="추가예산"/>
      <sheetName val="93상각비"/>
      <sheetName val="수주단가"/>
      <sheetName val="한계원가"/>
      <sheetName val="업체명"/>
      <sheetName val="BS"/>
      <sheetName val="무형조정"/>
      <sheetName val="Pricing"/>
      <sheetName val="Debt Service Schedule"/>
      <sheetName val="Assumptions"/>
      <sheetName val="J"/>
      <sheetName val="매출"/>
      <sheetName val="Leasing"/>
      <sheetName val="DBL LPG시험"/>
      <sheetName val="운영 비용(Infra)-원가"/>
      <sheetName val="Nand"/>
      <sheetName val="Nandp"/>
      <sheetName val="Sheet2"/>
      <sheetName val="SUM"/>
      <sheetName val="WED1"/>
      <sheetName val="생산계획"/>
      <sheetName val="FOB발"/>
      <sheetName val="FAB별"/>
      <sheetName val="환율021231"/>
      <sheetName val="본지점중"/>
      <sheetName val="Controls"/>
      <sheetName val="97센_협"/>
      <sheetName val="외화금융(97-03)"/>
      <sheetName val="FRT_O"/>
      <sheetName val="FAB_I"/>
      <sheetName val="hMC1"/>
      <sheetName val="hMC2"/>
      <sheetName val="hcYLD"/>
      <sheetName val="iMC1p"/>
      <sheetName val="iMC2p"/>
      <sheetName val="hMPp"/>
      <sheetName val="Sheet4"/>
      <sheetName val="Source"/>
      <sheetName val="f_in"/>
      <sheetName val="SUMMARY AP2"/>
      <sheetName val="국내"/>
      <sheetName val="FAB"/>
      <sheetName val="본사인상전"/>
      <sheetName val="연차1"/>
      <sheetName val="수입"/>
      <sheetName val="b_balju"/>
      <sheetName val="장비명"/>
      <sheetName val="hMP"/>
      <sheetName val="p2-1"/>
      <sheetName val="존4"/>
      <sheetName val="수주월"/>
      <sheetName val="9-1차이내역"/>
      <sheetName val="#93"/>
      <sheetName val="본문"/>
      <sheetName val="Trans"/>
      <sheetName val="월별손익"/>
      <sheetName val="cM9"/>
      <sheetName val="iM1"/>
      <sheetName val="cM9p"/>
      <sheetName val="iM1p"/>
      <sheetName val="주행"/>
      <sheetName val="타임챠트"/>
      <sheetName val="금액내역서"/>
      <sheetName val="유림총괄"/>
      <sheetName val="물량표"/>
      <sheetName val="예적금"/>
      <sheetName val="연습"/>
      <sheetName val="major"/>
      <sheetName val="국내총괄"/>
      <sheetName val="공통가설"/>
      <sheetName val="노원열병합  건축공사기성내역서"/>
      <sheetName val="Y-WORK"/>
      <sheetName val="인건비"/>
      <sheetName val="검사현황"/>
      <sheetName val="현금흐름표"/>
      <sheetName val="수량산출서"/>
      <sheetName val="가정"/>
      <sheetName val="재고자산미실현이익제거"/>
      <sheetName val="CAUDIT"/>
      <sheetName val="특판제외"/>
      <sheetName val="2001.03"/>
      <sheetName val="은행"/>
      <sheetName val="건축공사실행"/>
      <sheetName val="건축원가"/>
      <sheetName val="5사남"/>
      <sheetName val="현장관리비"/>
      <sheetName val="020114"/>
      <sheetName val="0111월"/>
      <sheetName val="호프"/>
      <sheetName val="고정자산"/>
      <sheetName val="매출원가추정"/>
      <sheetName val="매출추정"/>
      <sheetName val="자바라1"/>
      <sheetName val="Total"/>
      <sheetName val="96수표어음"/>
      <sheetName val="견적집계표"/>
      <sheetName val="KA011205"/>
      <sheetName val="산출기준(파견전산실)"/>
      <sheetName val="목표세부명세"/>
      <sheetName val="승용"/>
      <sheetName val="전기내역"/>
      <sheetName val="RDLEVLST"/>
      <sheetName val="DDETABLE"/>
      <sheetName val="9-1차이내역."/>
      <sheetName val="전제"/>
      <sheetName val="제품별110계"/>
      <sheetName val="PPC기"/>
      <sheetName val="소기"/>
      <sheetName val="중기"/>
      <sheetName val="대기"/>
      <sheetName val="합기"/>
      <sheetName val="채산"/>
      <sheetName val="MASTER"/>
      <sheetName val="차입금현황 (연결)"/>
      <sheetName val="OPT손익 내수"/>
      <sheetName val="OPT손익 수출"/>
      <sheetName val="2.대외공문"/>
      <sheetName val="비용"/>
      <sheetName val="NEW-PANEL"/>
      <sheetName val="부속계정"/>
      <sheetName val="다곡2교"/>
      <sheetName val="22.보증금(전신전화가입권)"/>
      <sheetName val="39.미지급법인세"/>
      <sheetName val="FCU (2)"/>
      <sheetName val="인천_계획"/>
      <sheetName val="★08년 성과손익"/>
      <sheetName val="08년매출내역"/>
      <sheetName val="홈쇼핑 비용계산"/>
      <sheetName val="월별 성과손익표"/>
      <sheetName val="매출세부내역"/>
      <sheetName val="★월별 매출 손익계획"/>
      <sheetName val="★08년 마케팅계획(원본)"/>
      <sheetName val="재공수합"/>
      <sheetName val="영업보증금"/>
      <sheetName val="회사정보"/>
      <sheetName val="대외공문_"/>
      <sheetName val="개선대책_양식"/>
      <sheetName val="FCU_(2)"/>
      <sheetName val="대외공문_1"/>
      <sheetName val="개선대책_양식1"/>
      <sheetName val="운영_비용(Infra)-원가"/>
      <sheetName val="Debt_Service_Schedule"/>
      <sheetName val="노원열병합__건축공사기성내역서"/>
      <sheetName val="SUMMARY_AP2"/>
      <sheetName val="2001_03"/>
      <sheetName val="DBL_LPG시험"/>
      <sheetName val="9-1차이내역_"/>
      <sheetName val="차입금현황_(연결)"/>
      <sheetName val="OPT손익_내수"/>
      <sheetName val="OPT손익_수출"/>
      <sheetName val="2_대외공문"/>
      <sheetName val="22_보증금(전신전화가입권)"/>
      <sheetName val="39_미지급법인세"/>
      <sheetName val="FCU_(2)1"/>
      <sheetName val="★08년_성과손익"/>
      <sheetName val="홈쇼핑_비용계산"/>
      <sheetName val="월별_성과손익표"/>
      <sheetName val="★월별_매출_손익계획"/>
      <sheetName val="★08년_마케팅계획(원본)"/>
      <sheetName val="일위대가목차"/>
      <sheetName val="소비자가"/>
      <sheetName val="손익계산서"/>
      <sheetName val="대차대조표"/>
      <sheetName val="FRC"/>
      <sheetName val="BA"/>
      <sheetName val="950801"/>
      <sheetName val="Comments"/>
      <sheetName val="유일형"/>
      <sheetName val="Code"/>
      <sheetName val="Start_Forecasting"/>
      <sheetName val="MAT"/>
      <sheetName val="신한은행1"/>
      <sheetName val="3.현장배치"/>
      <sheetName val="대외공문_2"/>
      <sheetName val="개선대책_양식2"/>
      <sheetName val="운영_비용(Infra)-원가1"/>
      <sheetName val="Debt_Service_Schedule1"/>
      <sheetName val="노원열병합__건축공사기성내역서1"/>
      <sheetName val="SUMMARY_AP21"/>
      <sheetName val="2001_031"/>
      <sheetName val="DBL_LPG시험1"/>
      <sheetName val="9-1차이내역_1"/>
      <sheetName val="차입금현황_(연결)1"/>
      <sheetName val="OPT손익_내수1"/>
      <sheetName val="OPT손익_수출1"/>
      <sheetName val="2_대외공문1"/>
      <sheetName val="22_보증금(전신전화가입권)1"/>
      <sheetName val="39_미지급법인세1"/>
      <sheetName val="FCU_(2)2"/>
      <sheetName val="★08년_성과손익1"/>
      <sheetName val="홈쇼핑_비용계산1"/>
      <sheetName val="월별_성과손익표1"/>
      <sheetName val="★월별_매출_손익계획1"/>
      <sheetName val="★08년_마케팅계획(원본)1"/>
      <sheetName val="계정별실적"/>
      <sheetName val="Sheet1"/>
      <sheetName val="pivot monthly"/>
      <sheetName val="TCA"/>
      <sheetName val="세목별"/>
      <sheetName val="매출원가"/>
      <sheetName val="첨부2"/>
      <sheetName val="10K4"/>
      <sheetName val="내역서"/>
      <sheetName val="전기내역서집계"/>
      <sheetName val="전산망"/>
      <sheetName val="eq_data"/>
      <sheetName val="내역서(총)"/>
      <sheetName val="XREF"/>
      <sheetName val="Input"/>
      <sheetName val="Tableaux synthétiques"/>
      <sheetName val="Data"/>
      <sheetName val="품의양"/>
      <sheetName val="시산표"/>
      <sheetName val="차체"/>
      <sheetName val="Basic_Information"/>
      <sheetName val="사간9604"/>
      <sheetName val="Working"/>
      <sheetName val="forecasted_BS"/>
      <sheetName val="forecasted_IS"/>
      <sheetName val="10월TTL"/>
      <sheetName val="통계자료"/>
      <sheetName val="3"/>
      <sheetName val="Sheet3"/>
      <sheetName val="CLM-MP"/>
      <sheetName val="Sheet5"/>
      <sheetName val="Sheet6 (3)"/>
      <sheetName val="RD제품개발투자비(매가)"/>
      <sheetName val="DUMP"/>
      <sheetName val="신규DEP"/>
      <sheetName val="XGPROD"/>
      <sheetName val="미국"/>
      <sheetName val="매출종합.`09"/>
      <sheetName val="TABLE"/>
      <sheetName val="판매종합"/>
      <sheetName val="BM_NEW2"/>
      <sheetName val="계산테이블1"/>
      <sheetName val="5-2"/>
      <sheetName val="so-021"/>
      <sheetName val="2-1"/>
      <sheetName val="재료(확정,11월19일)"/>
      <sheetName val="수주.매출.수금내역"/>
      <sheetName val="견적을지"/>
      <sheetName val="대외공문"/>
      <sheetName val="TRIM-Y3"/>
      <sheetName val="냉각실용添1"/>
      <sheetName val="유지류添1"/>
      <sheetName val="2"/>
      <sheetName val="RD제품개발투자비_매가_"/>
      <sheetName val="(2)-일자별..피지원현황"/>
      <sheetName val="3.대외공문"/>
      <sheetName val="연구인원내역"/>
      <sheetName val="유통망계획"/>
      <sheetName val="Header"/>
      <sheetName val="sapactivexlhiddensheet"/>
      <sheetName val="118.세금과공과"/>
      <sheetName val="영문"/>
      <sheetName val="MAIN"/>
      <sheetName val="원단위"/>
      <sheetName val="1차명단"/>
      <sheetName val="Customize Your Purchase Order"/>
      <sheetName val="Purchase Order"/>
      <sheetName val="1.외주공사"/>
      <sheetName val="POV"/>
      <sheetName val="1"/>
      <sheetName val="대"/>
      <sheetName val="PGL"/>
      <sheetName val="HP1AMLIST"/>
      <sheetName val="투자-국내2"/>
      <sheetName val="LF원단위"/>
      <sheetName val="LIST"/>
      <sheetName val="10"/>
      <sheetName val="90"/>
      <sheetName val="40"/>
      <sheetName val="50"/>
      <sheetName val="60"/>
      <sheetName val="70"/>
      <sheetName val="camera_10"/>
      <sheetName val="05-2W"/>
      <sheetName val="FAXSP"/>
      <sheetName val="산출근거1"/>
      <sheetName val="Sheet15"/>
      <sheetName val="Care"/>
      <sheetName val="OPT"/>
      <sheetName val="DATE"/>
      <sheetName val="E&amp;GC-Australia"/>
      <sheetName val="2차-PROTO-(1)"/>
      <sheetName val="Grouping"/>
      <sheetName val="96재료"/>
      <sheetName val="유화"/>
      <sheetName val="96전기자재수불"/>
      <sheetName val="전사집계"/>
      <sheetName val="BS(2006.09.30)전년대비 (2)"/>
      <sheetName val="단가현황"/>
      <sheetName val="Forecast Drivers"/>
      <sheetName val="Atomic Wt Data"/>
      <sheetName val="예산실적전체당월"/>
      <sheetName val="건설성적"/>
      <sheetName val="GC산출"/>
      <sheetName val="투자양식"/>
      <sheetName val="플랜트 설치"/>
      <sheetName val="손익"/>
      <sheetName val="기본사항"/>
      <sheetName val="시화점실행"/>
      <sheetName val="총괄표"/>
      <sheetName val="지질조사"/>
      <sheetName val="내역"/>
      <sheetName val="소상 &quot;1&quot;"/>
      <sheetName val="VPZ-aktuell"/>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통망계획"/>
      <sheetName val="표제"/>
      <sheetName val="목차"/>
      <sheetName val="운영방침"/>
      <sheetName val="판매총괄"/>
      <sheetName val="제품별판매계획"/>
      <sheetName val="환율변동"/>
      <sheetName val="지점별판매계획"/>
      <sheetName val="영업전략CA(1)"/>
      <sheetName val="영업전략PPC(2)"/>
      <sheetName val="경쟁사동향및대응전략(카)"/>
      <sheetName val="경쟁사동향(OA)"/>
      <sheetName val="시장점유계획"/>
      <sheetName val="가격운영계획"/>
      <sheetName val="표지 "/>
      <sheetName val="표준견적 (2)"/>
      <sheetName val="표준견적 (3)"/>
      <sheetName val="IS112003-ytd"/>
      <sheetName val="BS122003"/>
      <sheetName val="CGM112003-ytd"/>
      <sheetName val="한계원가"/>
      <sheetName val="12.13.ＢＳ"/>
      <sheetName val="차수"/>
      <sheetName val="품-(주)코①"/>
      <sheetName val="abs회장보고1"/>
      <sheetName val="일위대가목차"/>
      <sheetName val="상반기손익차2총괄"/>
      <sheetName val="학교기부"/>
      <sheetName val="매출"/>
      <sheetName val="매출계획"/>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통망계획"/>
      <sheetName val="표제"/>
      <sheetName val="목차"/>
      <sheetName val="운영방침"/>
      <sheetName val="판매총괄"/>
      <sheetName val="제품별판매계획"/>
      <sheetName val="환율변동"/>
      <sheetName val="지점별판매계획"/>
      <sheetName val="영업전략CA(1)"/>
      <sheetName val="영업전략PPC(2)"/>
      <sheetName val="경쟁사동향및대응전략(카)"/>
      <sheetName val="경쟁사동향(OA)"/>
      <sheetName val="시장점유계획"/>
      <sheetName val="가격운영계획"/>
      <sheetName val="표지 "/>
      <sheetName val="표준견적 (2)"/>
      <sheetName val="표준견적 (3)"/>
      <sheetName val="IS112003-ytd"/>
      <sheetName val="BS122003"/>
      <sheetName val="CGM112003-ytd"/>
      <sheetName val="한계원가"/>
      <sheetName val="12.13.ＢＳ"/>
      <sheetName val="차수"/>
      <sheetName val="품-(주)코①"/>
      <sheetName val="abs회장보고1"/>
      <sheetName val="일위대가목차"/>
      <sheetName val="상반기손익차2총괄"/>
      <sheetName val="학교기부"/>
      <sheetName val="매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연결임시"/>
      <sheetName val="공통가설"/>
      <sheetName val="부대대비"/>
      <sheetName val="냉연집계"/>
      <sheetName val="2011년"/>
      <sheetName val="2.대외공문"/>
      <sheetName val="내역서(총)"/>
      <sheetName val="일위대가목차"/>
      <sheetName val="예산M12A"/>
      <sheetName val="BOQ건축"/>
      <sheetName val="98지급계획"/>
      <sheetName val="CI_GL Mapping"/>
      <sheetName val="3본사"/>
      <sheetName val="코드표"/>
      <sheetName val="beam"/>
      <sheetName val="BOQ"/>
      <sheetName val="Project Brief"/>
      <sheetName val="1-1"/>
      <sheetName val="수량산출서"/>
      <sheetName val="교각1"/>
      <sheetName val="APT내역"/>
      <sheetName val="CONCRETE"/>
      <sheetName val="가도공"/>
      <sheetName val="감가상각"/>
      <sheetName val="2000년1차"/>
      <sheetName val="소업1교"/>
      <sheetName val="지장물총괄표"/>
      <sheetName val="Area"/>
      <sheetName val="3.현장배치"/>
      <sheetName val="Sheet2"/>
      <sheetName val="3련 BOX"/>
      <sheetName val="현장배치"/>
      <sheetName val="변수"/>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Reduction"/>
      <sheetName val="국산화"/>
      <sheetName val="LOCAL."/>
      <sheetName val="에너지 환경(대구)"/>
      <sheetName val="에너지 환경(진천)"/>
      <sheetName val="투자(by Plant)"/>
      <sheetName val="투자(by Purpose)"/>
      <sheetName val="투자(발주)"/>
      <sheetName val="투자(입고)"/>
      <sheetName val="Pending Issue"/>
      <sheetName val="한계원가"/>
      <sheetName val="HSA"/>
      <sheetName val="환율변동기준"/>
      <sheetName val="정리"/>
      <sheetName val="Code"/>
      <sheetName val="5월말"/>
      <sheetName val="유통망계획"/>
      <sheetName val="산출기준(파견전산실)"/>
      <sheetName val="마감분석"/>
      <sheetName val="업체별재고금액"/>
      <sheetName val="경실5"/>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반제품(형재)"/>
      <sheetName val="반제품(구조)"/>
      <sheetName val="상품(스.파)"/>
      <sheetName val="제품(직매조립)"/>
      <sheetName val="구조물"/>
      <sheetName val="상품(직매조립)"/>
      <sheetName val="제품(시공)"/>
      <sheetName val="상품(시공)"/>
      <sheetName val="제조원가(확인)"/>
      <sheetName val="재고자산명세"/>
      <sheetName val="유통망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682LA SKD(12.4)"/>
      <sheetName val="DCDC CONVERTER"/>
      <sheetName val="HN4848(SKD)"/>
      <sheetName val="HL5848F"/>
      <sheetName val="7864E(SKD)"/>
      <sheetName val="HL5864F"/>
      <sheetName val="427E SKD"/>
      <sheetName val="Bank charge"/>
      <sheetName val="유통망계획"/>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VXXXXX"/>
      <sheetName val="적용대가"/>
      <sheetName val="지수내역"/>
      <sheetName val="노(97.1,97.9,98.1)"/>
      <sheetName val="노임단가"/>
      <sheetName val="공정율"/>
      <sheetName val="pldt"/>
      <sheetName val="건집"/>
      <sheetName val="건축"/>
      <sheetName val="기설집"/>
      <sheetName val="설집"/>
      <sheetName val="Baby일위대가"/>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단가조사"/>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sheetData sheetId="15"/>
      <sheetData sheetId="16"/>
      <sheetData sheetId="17"/>
      <sheetData sheetId="18"/>
      <sheetData sheetId="19" refreshError="1"/>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목"/>
      <sheetName val="1"/>
      <sheetName val="2"/>
      <sheetName val="3"/>
      <sheetName val="31"/>
      <sheetName val="32"/>
      <sheetName val="4"/>
      <sheetName val="5"/>
      <sheetName val="6"/>
      <sheetName val="7"/>
      <sheetName val="8"/>
      <sheetName val="9"/>
      <sheetName val="10"/>
      <sheetName val="11"/>
      <sheetName val="12"/>
      <sheetName val="13"/>
      <sheetName val="14"/>
      <sheetName val="15"/>
      <sheetName val="16"/>
      <sheetName val="17"/>
      <sheetName val="별목"/>
      <sheetName val="별1"/>
      <sheetName val="별2"/>
      <sheetName val="별3"/>
      <sheetName val="별31"/>
      <sheetName val="별32"/>
      <sheetName val="50"/>
      <sheetName val="51"/>
      <sheetName val="52"/>
      <sheetName val="59"/>
      <sheetName val="54"/>
      <sheetName val="55"/>
      <sheetName val="60"/>
      <sheetName val="61"/>
      <sheetName val="62"/>
      <sheetName val="69"/>
      <sheetName val="64"/>
      <sheetName val="65"/>
      <sheetName val="92"/>
      <sheetName val="70"/>
      <sheetName val="71"/>
      <sheetName val="80"/>
      <sheetName val="81"/>
      <sheetName val="90"/>
      <sheetName val="91"/>
      <sheetName val="당좌차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정산 대비"/>
      <sheetName val="년초 대비"/>
      <sheetName val="합의금액 대비"/>
      <sheetName val="DS종합"/>
      <sheetName val="분류"/>
      <sheetName val="2000프로젝트별"/>
      <sheetName val="DS_1Q"/>
      <sheetName val="DS_2Q"/>
      <sheetName val="DS_3Q"/>
      <sheetName val="DS_4Q"/>
      <sheetName val="1999프로젝트별"/>
      <sheetName val="DS_1999"/>
      <sheetName val="DBM자산"/>
      <sheetName val="OA보안(Pass-through)"/>
      <sheetName val="감소사용량"/>
      <sheetName val="unix-facto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ow r="3">
          <cell r="K3">
            <v>7.5899999999999995E-2</v>
          </cell>
        </row>
      </sheetData>
      <sheetData sheetId="9" refreshError="1"/>
      <sheetData sheetId="10" refreshError="1"/>
      <sheetData sheetId="11">
        <row r="4">
          <cell r="H4">
            <v>0.13</v>
          </cell>
        </row>
      </sheetData>
      <sheetData sheetId="12" refreshError="1"/>
      <sheetData sheetId="13" refreshError="1"/>
      <sheetData sheetId="14" refreshError="1"/>
      <sheetData sheetId="1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laroux"/>
      <sheetName val="이자현황"/>
      <sheetName val="참조하지말것"/>
      <sheetName val="지급이자현황"/>
      <sheetName val="분석 (2)"/>
      <sheetName val="평가손익 "/>
      <sheetName val="분석2"/>
      <sheetName val="미지급이자(분쟁대상)"/>
      <sheetName val="미지급이자 (분쟁무)"/>
      <sheetName val="분할미지"/>
      <sheetName val="Sheet2"/>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FRT_O"/>
      <sheetName val="FAB_I"/>
      <sheetName val=" 견적서"/>
      <sheetName val="정부노임단가"/>
      <sheetName val="2월"/>
      <sheetName val="96수출"/>
      <sheetName val="미지급이자_분쟁대상_"/>
      <sheetName val="VariableFactors"/>
      <sheetName val="IX 20 Yr"/>
      <sheetName val="재1"/>
      <sheetName val="시산"/>
      <sheetName val="재료율"/>
      <sheetName val="주행"/>
      <sheetName val="MM"/>
      <sheetName val="받check"/>
      <sheetName val="7682LA SKD(12.4)"/>
      <sheetName val="FAB별"/>
      <sheetName val="HISTORICAL"/>
      <sheetName val="FORECASTING"/>
      <sheetName val="1월"/>
      <sheetName val="Revenue"/>
      <sheetName val="Combined Portfolio"/>
    </sheetNames>
    <sheetDataSet>
      <sheetData sheetId="0"/>
      <sheetData sheetId="1" refreshError="1"/>
      <sheetData sheetId="2"/>
      <sheetData sheetId="3"/>
      <sheetData sheetId="4"/>
      <sheetData sheetId="5"/>
      <sheetData sheetId="6"/>
      <sheetData sheetId="7"/>
      <sheetData sheetId="8" refreshError="1">
        <row r="192">
          <cell r="Q192">
            <v>79321280.032596543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차입금98上-1"/>
      <sheetName val="장기차입금98上"/>
      <sheetName val="장기차입금"/>
      <sheetName val="당좌조정"/>
      <sheetName val="단기차입금"/>
      <sheetName val="미수수익"/>
      <sheetName val="선급미지급이자"/>
      <sheetName val="CB"/>
      <sheetName val="외제평가"/>
      <sheetName val="환율"/>
      <sheetName val="어음수표사용"/>
      <sheetName val="공"/>
      <sheetName val="97상선급미지급이자"/>
      <sheetName val="미회수수표,어음"/>
      <sheetName val="담보"/>
      <sheetName val="Sheet12"/>
      <sheetName val="Sheet13"/>
      <sheetName val="Sheet14"/>
      <sheetName val="Sheet15"/>
      <sheetName val="Sheet16"/>
      <sheetName val="재고자산명세"/>
      <sheetName val="제조원가(확인)"/>
      <sheetName val="DATA"/>
      <sheetName val="Configuration"/>
      <sheetName val="JournalSummary"/>
      <sheetName val="Work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금(총괄)"/>
      <sheetName val="요금(세부)"/>
      <sheetName val="DC(종합)"/>
      <sheetName val="단가합의(요약)"/>
      <sheetName val="감소사용량"/>
      <sheetName val="DS-장비"/>
      <sheetName val="NW-장비"/>
      <sheetName val="NW-대리점"/>
      <sheetName val="99년대리점"/>
      <sheetName val="Port"/>
      <sheetName val="NW-공사"/>
      <sheetName val="NW-PJT공사"/>
      <sheetName val="99년 LAN Port집계"/>
      <sheetName val="UPS사용료"/>
      <sheetName val="UPS"/>
      <sheetName val="PC-단가"/>
      <sheetName val="UPS(종합)"/>
      <sheetName val="UPS(공사)"/>
      <sheetName val="UPS(내역)"/>
      <sheetName val="UPS(설치)"/>
      <sheetName val="PC-운영대수"/>
      <sheetName val="OA교육비"/>
      <sheetName val="99년 ITC-PABX"/>
      <sheetName val="고객센타('98)"/>
      <sheetName val="고객센타('99)"/>
      <sheetName val="영상회의유지보수"/>
      <sheetName val="ADM총괄"/>
      <sheetName val="Service Space"/>
      <sheetName val="DS_1999"/>
      <sheetName val="DS_3Q"/>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total (final)"/>
      <sheetName val="total"/>
      <sheetName val="Intro2"/>
      <sheetName val="Intro"/>
      <sheetName val="Cost"/>
      <sheetName val="Sale"/>
      <sheetName val="Income"/>
      <sheetName val="Deduction"/>
      <sheetName val="Rent보정"/>
      <sheetName val="Id"/>
      <sheetName val="other"/>
      <sheetName val="conclusion"/>
      <sheetName val="comparables"/>
      <sheetName val="결정단가"/>
    </sheetNames>
    <sheetDataSet>
      <sheetData sheetId="0"/>
      <sheetData sheetId="1"/>
      <sheetData sheetId="2"/>
      <sheetData sheetId="3" refreshError="1">
        <row r="17">
          <cell r="J17">
            <v>0.30249999999999999</v>
          </cell>
        </row>
      </sheetData>
      <sheetData sheetId="4"/>
      <sheetData sheetId="5"/>
      <sheetData sheetId="6"/>
      <sheetData sheetId="7"/>
      <sheetData sheetId="8"/>
      <sheetData sheetId="9"/>
      <sheetData sheetId="10" refreshError="1">
        <row r="3">
          <cell r="A3">
            <v>1</v>
          </cell>
          <cell r="B3" t="str">
            <v>Jklee</v>
          </cell>
          <cell r="C3" t="str">
            <v>2000.3.23</v>
          </cell>
          <cell r="D3" t="str">
            <v>KDB 2000-1</v>
          </cell>
          <cell r="E3" t="str">
            <v>Special</v>
          </cell>
          <cell r="F3" t="str">
            <v>9- 1</v>
          </cell>
          <cell r="G3" t="str">
            <v>동아정밀공업</v>
          </cell>
          <cell r="H3" t="str">
            <v>Loan</v>
          </cell>
          <cell r="I3" t="str">
            <v>Factory</v>
          </cell>
          <cell r="J3" t="str">
            <v>FA06</v>
          </cell>
          <cell r="K3" t="str">
            <v>동아정밀공업</v>
          </cell>
          <cell r="L3" t="str">
            <v>LI</v>
          </cell>
          <cell r="M3" t="str">
            <v>chollabukdo</v>
          </cell>
          <cell r="N3" t="str">
            <v>전북 완주군 봉동읍 용암리 792,793</v>
          </cell>
          <cell r="O3">
            <v>10135.9</v>
          </cell>
          <cell r="P3">
            <v>10135.9</v>
          </cell>
          <cell r="Q3" t="str">
            <v>General Industrial</v>
          </cell>
          <cell r="R3" t="str">
            <v>Factory</v>
          </cell>
          <cell r="S3" t="str">
            <v>Rectangle</v>
          </cell>
          <cell r="T3">
            <v>52000</v>
          </cell>
          <cell r="U3" t="str">
            <v xml:space="preserve">본건은 전북 완주군 봉동읍 전주 3공단내 소재한 자동차부품을 생산하는 현대자동차 협력업체로 주로 버스의 천장부분(Bus Roof Ass'y)을 생산하여 인근 현대자동차 공장에 전량 납품함.      </v>
          </cell>
          <cell r="V3" t="str">
            <v>located in Chunju 3 complex industrial. Hyundai car factory collaborator. Product : Bus roof assembly. The whole quantity is delivered to Hyundai car factory</v>
          </cell>
          <cell r="W3">
            <v>6849.27</v>
          </cell>
          <cell r="X3">
            <v>6849.27</v>
          </cell>
          <cell r="Y3" t="str">
            <v>2F/B1</v>
          </cell>
          <cell r="Z3">
            <v>286665</v>
          </cell>
          <cell r="AA3" t="str">
            <v>AVG</v>
          </cell>
          <cell r="AB3">
            <v>1996</v>
          </cell>
          <cell r="AC3">
            <v>30</v>
          </cell>
          <cell r="AD3">
            <v>0.57641353999151534</v>
          </cell>
          <cell r="AE3">
            <v>0.67574364387967523</v>
          </cell>
          <cell r="AF3">
            <v>0</v>
          </cell>
          <cell r="AG3" t="str">
            <v>Steel, RC, 조적조</v>
          </cell>
          <cell r="AH3" t="str">
            <v>박공, 샌드위치판넬, Slab</v>
          </cell>
          <cell r="AJ3" t="str">
            <v xml:space="preserve">건축한지 3-4년 경과된 건물로 건물상태는 비교적 양호함, 건물은 크게 사무실동, 공장동 2, 창고 1동 등 총 4동으로 구성되며, </v>
          </cell>
          <cell r="AK3" t="str">
            <v>규모는 전체 6,849.27sqm중 96년 건축분: 5,551.77sqm, 97.10.29일 증축분: 1297.5sqm임</v>
          </cell>
          <cell r="AL3" t="str">
            <v>fair condition of bldg(3~4 yr old), office, factory 2 units, stroage 1 unit-total 4 unit</v>
          </cell>
          <cell r="AM3" t="str">
            <v xml:space="preserve"> 5,551.77sqm built in 1996, 1297.5sqm: expended in 1997, total 6,848.27 sqm</v>
          </cell>
          <cell r="AN3">
            <v>0.1</v>
          </cell>
          <cell r="AR3" t="str">
            <v>78식, 구축물 3식</v>
          </cell>
          <cell r="AS3" t="str">
            <v>91-97년</v>
          </cell>
          <cell r="AT3" t="str">
            <v>AVG</v>
          </cell>
          <cell r="AU3">
            <v>2786800000</v>
          </cell>
          <cell r="AV3">
            <v>0.15887613032869241</v>
          </cell>
          <cell r="BD3">
            <v>442756000</v>
          </cell>
        </row>
        <row r="4">
          <cell r="A4">
            <v>2</v>
          </cell>
          <cell r="B4" t="str">
            <v>MS Park</v>
          </cell>
          <cell r="C4" t="str">
            <v>2000.04-06</v>
          </cell>
          <cell r="D4" t="str">
            <v>KDB 2000-1</v>
          </cell>
          <cell r="E4" t="str">
            <v>Special</v>
          </cell>
          <cell r="F4" t="str">
            <v>23- 1</v>
          </cell>
          <cell r="G4" t="str">
            <v>서울차체공업</v>
          </cell>
          <cell r="H4" t="str">
            <v>laon</v>
          </cell>
          <cell r="I4" t="str">
            <v>Factory</v>
          </cell>
          <cell r="J4" t="str">
            <v>FA06</v>
          </cell>
          <cell r="K4" t="str">
            <v>서울차체공업</v>
          </cell>
          <cell r="L4" t="str">
            <v>LBM</v>
          </cell>
          <cell r="M4" t="str">
            <v>Kwangju</v>
          </cell>
          <cell r="N4" t="str">
            <v>광주시 서구 내방동 643,쌍촌동80-2</v>
          </cell>
          <cell r="O4">
            <v>33319</v>
          </cell>
          <cell r="P4">
            <v>33319</v>
          </cell>
          <cell r="Q4" t="str">
            <v>general industrial</v>
          </cell>
          <cell r="R4" t="str">
            <v>factory site</v>
          </cell>
          <cell r="S4" t="str">
            <v>indetermined</v>
          </cell>
          <cell r="T4">
            <v>275000</v>
          </cell>
          <cell r="U4" t="str">
            <v>아시아자동차공장에 연접하여 소재, 인근에 광주종합터미날,신세계백화점이 위치,중장기적으로 아시아자동차공장의 평동공단이전이후 주상용도로 전환가능성이 큰지역에 위치,.</v>
          </cell>
          <cell r="V4" t="str">
            <v>시청담당자에 따르면 본건은 아시아차와 함께하는것이 타당하나 본건단독개발가능성도 있음</v>
          </cell>
          <cell r="W4">
            <v>16736.099999999999</v>
          </cell>
          <cell r="X4">
            <v>16736.099999999999</v>
          </cell>
          <cell r="Y4" t="str">
            <v>B1/2F</v>
          </cell>
          <cell r="Z4">
            <v>176885</v>
          </cell>
          <cell r="AA4" t="str">
            <v>Avg</v>
          </cell>
          <cell r="AB4">
            <v>1979</v>
          </cell>
          <cell r="AC4">
            <v>40</v>
          </cell>
          <cell r="AD4">
            <v>0.48</v>
          </cell>
          <cell r="AE4">
            <v>0.49</v>
          </cell>
          <cell r="AF4">
            <v>0</v>
          </cell>
          <cell r="AG4" t="str">
            <v>Steel, RC, 조적조</v>
          </cell>
          <cell r="AH4" t="str">
            <v>slate,slab</v>
          </cell>
          <cell r="AI4" t="str">
            <v>pannel</v>
          </cell>
          <cell r="AJ4" t="str">
            <v xml:space="preserve">near Asian car factory and Kwangju bus terminal and Shinsaegae dept. looking at the long term outlook, it's possible to be changed </v>
          </cell>
          <cell r="AK4" t="str">
            <v>to commercial and residential area after Asia car factory moves out, advised to develop with Asian car factory according to city officer but possible to develop respectively</v>
          </cell>
          <cell r="AL4" t="str">
            <v>대부분 건축이후 20년 경과, 유지관리상태 보통,본건증 일부인760m는 타인소유지상에 소재,월3788870원/월을 납부,</v>
          </cell>
          <cell r="AM4" t="str">
            <v>20 yr. have passed, avg condition, 760sqm of subject bldg. is placed on other's land, 3,788,870￦ of payment made monthly</v>
          </cell>
          <cell r="AP4" t="str">
            <v>철거비와 잔재가치가 동일하다고 보고  별도로 계상하지아니함</v>
          </cell>
          <cell r="AQ4" t="str">
            <v>demolition cost as same as salvage cost</v>
          </cell>
          <cell r="AR4">
            <v>104</v>
          </cell>
          <cell r="AS4" t="str">
            <v>1984~1994</v>
          </cell>
          <cell r="AT4" t="str">
            <v>Avg</v>
          </cell>
          <cell r="AU4">
            <v>3036260000</v>
          </cell>
          <cell r="AV4">
            <v>0.1</v>
          </cell>
          <cell r="AZ4">
            <v>1</v>
          </cell>
          <cell r="BA4">
            <v>1</v>
          </cell>
          <cell r="BD4">
            <v>303626000</v>
          </cell>
        </row>
        <row r="5">
          <cell r="A5">
            <v>3</v>
          </cell>
          <cell r="B5" t="str">
            <v>JKK</v>
          </cell>
          <cell r="C5">
            <v>36622</v>
          </cell>
          <cell r="D5" t="str">
            <v>KDB 2000-1</v>
          </cell>
          <cell r="E5" t="str">
            <v>Special</v>
          </cell>
          <cell r="F5" t="str">
            <v>23- 2</v>
          </cell>
          <cell r="G5" t="str">
            <v>서울차체공업</v>
          </cell>
          <cell r="H5" t="str">
            <v>laon</v>
          </cell>
          <cell r="I5" t="str">
            <v>Factory</v>
          </cell>
          <cell r="J5" t="str">
            <v>FA07</v>
          </cell>
          <cell r="K5" t="str">
            <v>서울차체공업</v>
          </cell>
          <cell r="L5" t="str">
            <v>LBM</v>
          </cell>
          <cell r="M5" t="str">
            <v>Kwangju</v>
          </cell>
          <cell r="N5" t="str">
            <v>광주광역시 광산구 오선동 273-8</v>
          </cell>
          <cell r="O5">
            <v>33058.9</v>
          </cell>
          <cell r="P5">
            <v>33058.9</v>
          </cell>
          <cell r="Q5" t="str">
            <v>general industrial</v>
          </cell>
          <cell r="R5" t="str">
            <v>factory site</v>
          </cell>
          <cell r="S5" t="str">
            <v>Rectangle</v>
          </cell>
          <cell r="T5">
            <v>133000</v>
          </cell>
          <cell r="U5" t="str">
            <v>광주광역시 광산구 소재 하남공업단지내에 소재하고 있는 장방형의 공장용지임.</v>
          </cell>
          <cell r="V5" t="str">
            <v>Hanam industrial complex in Kwangju, rectangle shape factory site</v>
          </cell>
          <cell r="W5">
            <v>15668.01</v>
          </cell>
          <cell r="X5">
            <v>15668.01</v>
          </cell>
          <cell r="Y5" t="str">
            <v>3F</v>
          </cell>
          <cell r="Z5">
            <v>330000</v>
          </cell>
          <cell r="AA5" t="str">
            <v>Avg</v>
          </cell>
          <cell r="AB5">
            <v>1996</v>
          </cell>
          <cell r="AC5">
            <v>40</v>
          </cell>
          <cell r="AD5">
            <v>0.377</v>
          </cell>
          <cell r="AE5">
            <v>0.47389999999999999</v>
          </cell>
          <cell r="AF5">
            <v>0</v>
          </cell>
          <cell r="AG5" t="str">
            <v>Steel</v>
          </cell>
          <cell r="AH5" t="str">
            <v>slab</v>
          </cell>
          <cell r="AI5" t="str">
            <v>pannel</v>
          </cell>
          <cell r="AJ5" t="str">
            <v>본 건물은 96년 신축 건물로서 관리상태 양호하고,현재 서울차체 공업에서 사용중이며, 일부 공간이 비어있으나 내방동 공장 매각시 내방동의 기계설비가 이전할 예정임.</v>
          </cell>
          <cell r="AK5" t="str">
            <v>built in 1996, fair condition, used by Seoul car part factory, partly vacant, machinery facility at Naebang-dong will be transferred after disposition of Naebang-dong factory</v>
          </cell>
          <cell r="AR5">
            <v>3</v>
          </cell>
          <cell r="AS5">
            <v>1996</v>
          </cell>
          <cell r="AT5" t="str">
            <v>Avg</v>
          </cell>
          <cell r="AU5">
            <v>7908000000</v>
          </cell>
          <cell r="AV5">
            <v>0.33</v>
          </cell>
          <cell r="BD5">
            <v>2609640000</v>
          </cell>
        </row>
        <row r="6">
          <cell r="A6">
            <v>4</v>
          </cell>
          <cell r="B6" t="str">
            <v>MSPark</v>
          </cell>
          <cell r="C6">
            <v>36623</v>
          </cell>
          <cell r="D6" t="str">
            <v>KDB 2000-1</v>
          </cell>
          <cell r="E6" t="str">
            <v>Special</v>
          </cell>
          <cell r="F6" t="str">
            <v>23- 6</v>
          </cell>
          <cell r="G6" t="str">
            <v>서울차체공업</v>
          </cell>
          <cell r="H6" t="str">
            <v>laon</v>
          </cell>
          <cell r="I6" t="str">
            <v>Factory</v>
          </cell>
          <cell r="J6" t="str">
            <v>FA06</v>
          </cell>
          <cell r="K6" t="str">
            <v>Seoul Auto Body Products</v>
          </cell>
          <cell r="L6" t="str">
            <v>LBM</v>
          </cell>
          <cell r="M6" t="str">
            <v>Chungnam</v>
          </cell>
          <cell r="N6" t="str">
            <v>충남 예산군고덕면 호음리 929,930,933</v>
          </cell>
          <cell r="O6">
            <v>85167</v>
          </cell>
          <cell r="P6">
            <v>85167</v>
          </cell>
          <cell r="Q6" t="str">
            <v>quasi-urban</v>
          </cell>
          <cell r="R6" t="str">
            <v>factory site</v>
          </cell>
          <cell r="S6" t="str">
            <v>Rectangle</v>
          </cell>
          <cell r="T6">
            <v>36000</v>
          </cell>
          <cell r="U6" t="str">
            <v>합덕읍 서남방 약 5km지점 덕산행 지방도변 소재, 서해안 고속도 당진IC에서 5분거리, 당진-대전간 고속도로(예정)고덕IC에서 5분거리에 소재, 3필지를 이단지로 이용 공장용지의 일부에  추가시설가능한 여유분 많음</v>
          </cell>
          <cell r="V6" t="str">
            <v>5 m from Dangjin IC at W. seashore highway( expected to construct), 3 plot as two unit, part of factory site has space for additional facility</v>
          </cell>
          <cell r="W6">
            <v>11759.31</v>
          </cell>
          <cell r="X6">
            <v>11759.31</v>
          </cell>
          <cell r="Y6" t="str">
            <v>2F</v>
          </cell>
          <cell r="Z6">
            <v>328000</v>
          </cell>
          <cell r="AA6" t="str">
            <v>Avg</v>
          </cell>
          <cell r="AB6">
            <v>1997</v>
          </cell>
          <cell r="AC6">
            <v>30</v>
          </cell>
          <cell r="AD6">
            <v>1.7220014705882352</v>
          </cell>
          <cell r="AE6">
            <v>0.22620588235294117</v>
          </cell>
          <cell r="AF6">
            <v>0</v>
          </cell>
          <cell r="AG6" t="str">
            <v>Steel, RC, 조적조</v>
          </cell>
          <cell r="AH6" t="str">
            <v>slate,slab</v>
          </cell>
          <cell r="AI6" t="str">
            <v>pannel</v>
          </cell>
          <cell r="AJ6" t="str">
            <v>현대차,기아차 등의 시설설비확장추이에따라 95`년이후 신규증설한 공장으로 유지관리상태양호함</v>
          </cell>
          <cell r="AK6" t="str">
            <v>건물면적은 근저당설정계악서에 의거하여 11759.31sqm으로 사정함</v>
          </cell>
          <cell r="AL6" t="str">
            <v>newly extended factory since 1995, followed by Hyundai and Kia car's expansion, avg., maintenance</v>
          </cell>
          <cell r="AM6" t="str">
            <v>bldg. area is 11759.31sqm based on settlement of mortgage</v>
          </cell>
          <cell r="AR6" t="str">
            <v>143(평가외21점)</v>
          </cell>
          <cell r="AS6">
            <v>1996</v>
          </cell>
          <cell r="AT6" t="str">
            <v>Avg</v>
          </cell>
          <cell r="AU6">
            <v>1209696000</v>
          </cell>
          <cell r="AV6">
            <v>0.15</v>
          </cell>
          <cell r="AY6">
            <v>0.5</v>
          </cell>
          <cell r="AZ6">
            <v>1</v>
          </cell>
          <cell r="BA6">
            <v>1</v>
          </cell>
          <cell r="BD6">
            <v>181454400</v>
          </cell>
        </row>
        <row r="7">
          <cell r="A7">
            <v>5</v>
          </cell>
          <cell r="B7" t="str">
            <v>HSH</v>
          </cell>
          <cell r="C7">
            <v>36624</v>
          </cell>
          <cell r="D7" t="str">
            <v>KDB 2000-1</v>
          </cell>
          <cell r="E7" t="str">
            <v>Special</v>
          </cell>
          <cell r="F7" t="str">
            <v>23- 9</v>
          </cell>
          <cell r="G7" t="str">
            <v>서울차체공업</v>
          </cell>
          <cell r="H7" t="str">
            <v>Loan</v>
          </cell>
          <cell r="I7" t="str">
            <v>Factory</v>
          </cell>
          <cell r="J7" t="str">
            <v>FA06</v>
          </cell>
          <cell r="K7" t="str">
            <v>서울차체공업</v>
          </cell>
          <cell r="L7" t="str">
            <v>LI</v>
          </cell>
          <cell r="M7" t="str">
            <v>Kyunggi</v>
          </cell>
          <cell r="N7" t="str">
            <v>경기도 안산시 신길동 1125</v>
          </cell>
          <cell r="O7">
            <v>18119.400000000001</v>
          </cell>
          <cell r="P7">
            <v>18119.400000000001</v>
          </cell>
          <cell r="Q7" t="str">
            <v>General Industrial</v>
          </cell>
          <cell r="R7" t="str">
            <v>Factory Site</v>
          </cell>
          <cell r="S7" t="str">
            <v>Rectangle</v>
          </cell>
          <cell r="T7">
            <v>153000</v>
          </cell>
          <cell r="U7" t="str">
            <v>반월공단내에 위치한 서울차체공업의 공장부지임.</v>
          </cell>
          <cell r="V7" t="str">
            <v>Seoul car-body factory site in Banwol IC</v>
          </cell>
          <cell r="W7">
            <v>19353.939999999999</v>
          </cell>
          <cell r="X7">
            <v>19353.939999999999</v>
          </cell>
          <cell r="Y7" t="str">
            <v>1B/3F</v>
          </cell>
          <cell r="Z7">
            <v>300000</v>
          </cell>
          <cell r="AA7" t="str">
            <v>Avg</v>
          </cell>
          <cell r="AB7">
            <v>1986</v>
          </cell>
          <cell r="AC7">
            <v>40</v>
          </cell>
          <cell r="AD7">
            <v>0.66700000000000004</v>
          </cell>
          <cell r="AE7">
            <v>1.0649999999999999</v>
          </cell>
          <cell r="AF7">
            <v>0</v>
          </cell>
          <cell r="AG7" t="str">
            <v>Steel, RC</v>
          </cell>
          <cell r="AH7" t="str">
            <v>Slab,Panel</v>
          </cell>
          <cell r="AI7" t="str">
            <v>Panel</v>
          </cell>
          <cell r="AJ7" t="str">
            <v>서울차체공업의 공장 및 사무실, 부속시설로 이용중이며 관리상태는 양호함.</v>
          </cell>
          <cell r="AK7" t="str">
            <v>avg. condition, used as factory, office and other facility</v>
          </cell>
          <cell r="AL7" t="str">
            <v/>
          </cell>
          <cell r="AN7">
            <v>0</v>
          </cell>
          <cell r="AR7">
            <v>235</v>
          </cell>
          <cell r="AS7" t="str">
            <v>1986~1997</v>
          </cell>
          <cell r="AT7" t="str">
            <v>Avg</v>
          </cell>
          <cell r="AU7">
            <v>29061548240</v>
          </cell>
          <cell r="AV7">
            <v>0.14000000000000001</v>
          </cell>
          <cell r="BD7">
            <v>4068616753.6000004</v>
          </cell>
        </row>
        <row r="8">
          <cell r="A8">
            <v>6</v>
          </cell>
          <cell r="B8" t="str">
            <v>WS Kim</v>
          </cell>
          <cell r="C8">
            <v>36622</v>
          </cell>
          <cell r="D8" t="str">
            <v>KDB 2000-1</v>
          </cell>
          <cell r="E8" t="str">
            <v>Special</v>
          </cell>
          <cell r="F8" t="str">
            <v>26- 1</v>
          </cell>
          <cell r="G8" t="str">
            <v>청자요업</v>
          </cell>
          <cell r="H8" t="str">
            <v>Laon</v>
          </cell>
          <cell r="I8" t="str">
            <v>Factory</v>
          </cell>
          <cell r="J8" t="str">
            <v>FA20</v>
          </cell>
          <cell r="K8" t="str">
            <v>N/A</v>
          </cell>
          <cell r="L8" t="str">
            <v>LB</v>
          </cell>
          <cell r="M8" t="str">
            <v>Kyungsangbuk-do</v>
          </cell>
          <cell r="N8" t="str">
            <v>경북 영양군 입암면 연당리 575-1외 9필지</v>
          </cell>
          <cell r="O8">
            <v>28031</v>
          </cell>
          <cell r="P8">
            <v>28031</v>
          </cell>
          <cell r="Q8" t="str">
            <v>Quasi-agricultural</v>
          </cell>
          <cell r="R8" t="str">
            <v>Factory site</v>
          </cell>
          <cell r="S8" t="str">
            <v>Irregular</v>
          </cell>
          <cell r="T8">
            <v>3110</v>
          </cell>
          <cell r="U8" t="str">
            <v xml:space="preserve">경북 영양읍 남측 4km위치한 하천변 공장용지로 경사지. 공장후면 임야이고 주변은 천변주변으로 전답 일부 분포. 개발계획이 수립되지 않은 지역임.  </v>
          </cell>
          <cell r="V8" t="str">
            <v>Factory site near watercourse, backside: forest, paddy field, no development plan set</v>
          </cell>
          <cell r="W8">
            <v>16614.2</v>
          </cell>
          <cell r="X8">
            <v>16614.2</v>
          </cell>
          <cell r="Y8" t="str">
            <v>5F, 2F</v>
          </cell>
          <cell r="Z8">
            <v>320000</v>
          </cell>
          <cell r="AA8" t="str">
            <v>Avg</v>
          </cell>
          <cell r="AB8">
            <v>1991</v>
          </cell>
          <cell r="AC8">
            <v>35</v>
          </cell>
          <cell r="AD8">
            <v>0.27029999999999998</v>
          </cell>
          <cell r="AE8">
            <v>0.623</v>
          </cell>
          <cell r="AF8">
            <v>0.1</v>
          </cell>
          <cell r="AG8" t="str">
            <v>Steel beem</v>
          </cell>
          <cell r="AH8" t="str">
            <v>Pannel</v>
          </cell>
          <cell r="AI8" t="str">
            <v>Painting</v>
          </cell>
          <cell r="AJ8" t="str">
            <v>건물은 크게 공장동, 기숙사, 수위실 등 3부분이며, 공장동은 경사지 위치하여 전면은 5층, 후면은2층 건물로 보임. 전체 화장실용 위생도기 제조 공장으로 정상 가동중임</v>
          </cell>
          <cell r="AK8" t="str">
            <v xml:space="preserve">현재 근로자수 120여명으로 주로 안동시에서 출퇴근하고 있음(출퇴근 버스 운영중). 제조 공정 변경에 따라 일부 기계 사용치 않고 있으나 90%이상 정상 가동중이며, 년수에 비해 관리상태 양호 </v>
          </cell>
          <cell r="AL8" t="str">
            <v>bldg. is divided to three parts(factory, dorm and security office), factory located on the slope, frontage appears 5 story-bldg. backside appears 2 story-bldg, sanitory bathroom product factory, in normal operation</v>
          </cell>
          <cell r="AM8" t="str">
            <v>total 120 employees,usually commute from Ahndong city( commuting bus runs), part of machinery is not being used followed by change of product line, 90% is in normal operation, fair condition compared to the machinery year</v>
          </cell>
          <cell r="AN8">
            <v>0.1</v>
          </cell>
          <cell r="AR8">
            <v>4952</v>
          </cell>
          <cell r="AS8" t="str">
            <v>1991,1995,1996</v>
          </cell>
          <cell r="AT8" t="str">
            <v>Avg</v>
          </cell>
          <cell r="AU8">
            <v>7759600000</v>
          </cell>
          <cell r="AV8">
            <v>0.15</v>
          </cell>
          <cell r="BD8">
            <v>1163940000</v>
          </cell>
        </row>
        <row r="9">
          <cell r="A9">
            <v>7</v>
          </cell>
          <cell r="B9" t="str">
            <v>JKlee</v>
          </cell>
          <cell r="C9" t="str">
            <v>2000.3.31</v>
          </cell>
          <cell r="D9" t="str">
            <v>KDB 2000-1</v>
          </cell>
          <cell r="E9" t="str">
            <v>Special</v>
          </cell>
          <cell r="F9" t="str">
            <v>104- 1</v>
          </cell>
          <cell r="G9" t="str">
            <v>Green M</v>
          </cell>
          <cell r="H9" t="str">
            <v>Loan</v>
          </cell>
          <cell r="I9" t="str">
            <v>Factory</v>
          </cell>
          <cell r="J9" t="str">
            <v>FA10</v>
          </cell>
          <cell r="K9" t="str">
            <v>그린엠㈜</v>
          </cell>
          <cell r="L9" t="str">
            <v>LI</v>
          </cell>
          <cell r="M9" t="str">
            <v>chollabukdo</v>
          </cell>
          <cell r="N9" t="str">
            <v xml:space="preserve">전북 김제시 오정동 170-6,176-2,176-1,280 </v>
          </cell>
          <cell r="O9">
            <v>8319</v>
          </cell>
          <cell r="P9">
            <v>23253</v>
          </cell>
          <cell r="Q9" t="str">
            <v>준도시,산업촉진지구</v>
          </cell>
          <cell r="R9" t="str">
            <v>Factory</v>
          </cell>
          <cell r="S9" t="str">
            <v>Irregular</v>
          </cell>
          <cell r="T9">
            <v>31000</v>
          </cell>
          <cell r="U9" t="str">
            <v xml:space="preserve">김제시 오정동 봉황농공단지내 소재, 계란 및 김밥, 기타 과일담는 종이용기 생산업체, 토지면적 23,253sqm(7034.03평)중 14,934sqm는 토지대금 미납으로 김제시 소유이며, 그린엠소유분은 8,319sqm(2516.5평임) </v>
          </cell>
          <cell r="V9" t="str">
            <v>paper container factory of eggs, seaweed roll and fruits , 14,934sqm out of total area 23,253 sqm(7034,03 pyung) belongs to Kimche city due to default in payment, 8319 sqm(2516.5pyung) belongs to Green M company</v>
          </cell>
          <cell r="W9">
            <v>13132.54</v>
          </cell>
          <cell r="X9">
            <v>13132.54</v>
          </cell>
          <cell r="Y9" t="str">
            <v>2F/B1</v>
          </cell>
          <cell r="Z9">
            <v>331000</v>
          </cell>
          <cell r="AA9" t="str">
            <v>AVG</v>
          </cell>
          <cell r="AB9">
            <v>1996</v>
          </cell>
          <cell r="AC9">
            <v>30</v>
          </cell>
          <cell r="AD9">
            <v>0.54421106953941434</v>
          </cell>
          <cell r="AE9">
            <v>0.56476755687438185</v>
          </cell>
          <cell r="AF9">
            <v>0</v>
          </cell>
          <cell r="AG9" t="str">
            <v>경량철골조, RC,조적조</v>
          </cell>
          <cell r="AH9" t="str">
            <v>Slab</v>
          </cell>
          <cell r="AJ9" t="str">
            <v>건물은 크게 공장및 사무실동, 원료공급관련 공장동 등 2부분이며, 93-96년에 걸쳐 건축됨. 건물상태는 비교적 양호한 편이며 기계기구와 마찬가지로 생산능력 및 판로등을 고려시 과대투자됨.</v>
          </cell>
          <cell r="AK9" t="str">
            <v>기계기구는 은행에서 자체적으로 수차례 담보 설정도중 증설에 따른 가치분을 중복합산하여 총 담보가치가 36,663,383,000원이 된바 증설 및 현재 폐기, 교체분 1,944,981,000원을 제외한 34,718,402,000원으로 산정함</v>
          </cell>
          <cell r="AL9" t="str">
            <v>bldg:office, factory and material providing factory, built during 93~96, bldg condition is avg, product line is overvalued</v>
          </cell>
          <cell r="AM9" t="str">
            <v xml:space="preserve">total mortgage amount on machinery is 36,663,383,000￦ after add and subtract the additional mortgage, but 1,944,981,000￦ includes overlapped and disposed mortgage, net mortgage is 34,718,402,000￦ </v>
          </cell>
          <cell r="AN9">
            <v>0.2</v>
          </cell>
          <cell r="AR9">
            <v>27</v>
          </cell>
          <cell r="AS9" t="str">
            <v>93-97</v>
          </cell>
          <cell r="AT9" t="str">
            <v>AVG</v>
          </cell>
          <cell r="AU9">
            <v>34019000000</v>
          </cell>
          <cell r="AV9">
            <v>0.15494282606778564</v>
          </cell>
          <cell r="AZ9">
            <v>1</v>
          </cell>
          <cell r="BA9">
            <v>1</v>
          </cell>
          <cell r="BD9">
            <v>5271000000</v>
          </cell>
        </row>
        <row r="10">
          <cell r="A10">
            <v>8</v>
          </cell>
          <cell r="B10" t="str">
            <v>WS Kim</v>
          </cell>
          <cell r="C10">
            <v>36612</v>
          </cell>
          <cell r="D10" t="str">
            <v>KDB 2000-1</v>
          </cell>
          <cell r="E10" t="str">
            <v>Special</v>
          </cell>
          <cell r="F10" t="str">
            <v>123- 3</v>
          </cell>
          <cell r="G10" t="str">
            <v>천광산업</v>
          </cell>
          <cell r="H10" t="str">
            <v>Loan</v>
          </cell>
          <cell r="I10" t="str">
            <v>Factory</v>
          </cell>
          <cell r="J10" t="str">
            <v>FA07</v>
          </cell>
          <cell r="K10" t="str">
            <v xml:space="preserve">Cheonkwang Industry </v>
          </cell>
          <cell r="L10" t="str">
            <v>LB</v>
          </cell>
          <cell r="M10" t="str">
            <v>chungnam</v>
          </cell>
          <cell r="N10" t="str">
            <v>충남 예산군 신암면 두곡리 282 외</v>
          </cell>
          <cell r="O10">
            <v>28651</v>
          </cell>
          <cell r="P10">
            <v>28651</v>
          </cell>
          <cell r="Q10" t="str">
            <v>Quasi-agricultural</v>
          </cell>
          <cell r="R10" t="str">
            <v>Factory site</v>
          </cell>
          <cell r="S10" t="str">
            <v>Irregular</v>
          </cell>
          <cell r="T10">
            <v>29700</v>
          </cell>
          <cell r="U10" t="str">
            <v>신례원에서 합덕읍방향 3 km 북측 지방도변에 위치한 바닥 타일 제조 공장 부지. 주변은  지방도를 따라 공장 산재하고, 기타부분은 농경지임. 인근 신암농공단지 소재함</v>
          </cell>
          <cell r="V10" t="str">
            <v>floor tile product factory site, factories lie cluster, neighborhood: Shinahm agri-industrial complex zone</v>
          </cell>
          <cell r="W10">
            <v>9269.81</v>
          </cell>
          <cell r="X10">
            <v>9269.81</v>
          </cell>
          <cell r="Y10" t="str">
            <v>2F</v>
          </cell>
          <cell r="Z10">
            <v>190000</v>
          </cell>
          <cell r="AA10" t="str">
            <v>Avg</v>
          </cell>
          <cell r="AB10">
            <v>1991</v>
          </cell>
          <cell r="AC10">
            <v>30</v>
          </cell>
          <cell r="AD10">
            <v>0.37019999999999997</v>
          </cell>
          <cell r="AE10">
            <v>0.38100000000000001</v>
          </cell>
          <cell r="AF10">
            <v>0</v>
          </cell>
          <cell r="AG10" t="str">
            <v>Steel beem</v>
          </cell>
          <cell r="AH10" t="str">
            <v>Pannel,slab</v>
          </cell>
          <cell r="AI10" t="str">
            <v>Painting</v>
          </cell>
          <cell r="AJ10" t="str">
            <v>2500평 공장이외 7동의 사무실 창고 등 소재하고 있음(최대층고 8.21m). 공장은 타일 자동화 설비를 갖추고 있고 관리유지 상태 비교적 양호함(임금체불되지 않아 임직원들의 공장에 대한 애착이 큼)</v>
          </cell>
          <cell r="AK10" t="str">
            <v>기계기구중 일부는 담보제공되지 않은 리스물건으로 생산공정을 고려하면 일괄 인수 이용이 바람직하다고 판단됨</v>
          </cell>
          <cell r="AL10" t="str">
            <v>7 units office other than 2500 pyung factory( height: 8.2 km), automatic system equipped, maintenance condition: avg, no wage claim:employee presents high loyalty to company</v>
          </cell>
          <cell r="AM10" t="str">
            <v xml:space="preserve">part of machinery: leased, not mortgaged, better to take over as lump sum </v>
          </cell>
          <cell r="AN10">
            <v>0.1</v>
          </cell>
          <cell r="AR10">
            <v>14</v>
          </cell>
          <cell r="AS10">
            <v>1991</v>
          </cell>
          <cell r="AT10" t="str">
            <v>Avg</v>
          </cell>
          <cell r="AU10">
            <v>4286000000</v>
          </cell>
          <cell r="AV10">
            <v>0.13059999999999999</v>
          </cell>
          <cell r="AZ10">
            <v>1</v>
          </cell>
          <cell r="BA10">
            <v>1</v>
          </cell>
          <cell r="BD10">
            <v>559751600</v>
          </cell>
        </row>
        <row r="11">
          <cell r="A11">
            <v>9</v>
          </cell>
          <cell r="B11" t="str">
            <v>MSPark</v>
          </cell>
          <cell r="C11">
            <v>36624</v>
          </cell>
          <cell r="D11" t="str">
            <v>KDB 2000-1</v>
          </cell>
          <cell r="E11" t="str">
            <v>Special</v>
          </cell>
          <cell r="F11" t="str">
            <v>126- 1</v>
          </cell>
          <cell r="G11" t="str">
            <v>신동양기공</v>
          </cell>
          <cell r="H11" t="str">
            <v>Loan</v>
          </cell>
          <cell r="I11" t="str">
            <v>Factory</v>
          </cell>
          <cell r="J11" t="str">
            <v>FA06</v>
          </cell>
          <cell r="K11" t="str">
            <v>Shindongyang co.</v>
          </cell>
          <cell r="L11" t="str">
            <v>LB</v>
          </cell>
          <cell r="M11" t="str">
            <v>chungnam</v>
          </cell>
          <cell r="N11" t="str">
            <v>충남 당진군 순성면 성북리 198-1외</v>
          </cell>
          <cell r="O11">
            <v>81221</v>
          </cell>
          <cell r="P11">
            <v>81221</v>
          </cell>
          <cell r="Q11" t="str">
            <v>quasi-agricultural</v>
          </cell>
          <cell r="R11" t="str">
            <v>Factory,fodrest, road</v>
          </cell>
          <cell r="S11" t="str">
            <v>indetermined</v>
          </cell>
          <cell r="T11">
            <v>35979</v>
          </cell>
          <cell r="U11" t="str">
            <v>당진군 순성면소재지 북서측 약 3km 지점에 소재하며공장부지중 일부는 임야및 잡종지 상태이며 지방도에서 공장까지 사설도로(면적 3676m2)이용하며 도로부분의 가치는 별도 산정하지아니하고 공장용지에  화체된 것으로 하여 평가함</v>
          </cell>
          <cell r="V11" t="str">
            <v>part of land is forest and other use land, private road (3676 m) from local road to factory is used, didn't value this part</v>
          </cell>
          <cell r="W11">
            <v>12597.77</v>
          </cell>
          <cell r="X11">
            <v>12597.77</v>
          </cell>
          <cell r="Y11" t="str">
            <v>2F</v>
          </cell>
          <cell r="Z11">
            <v>260000</v>
          </cell>
          <cell r="AA11" t="str">
            <v>Avg</v>
          </cell>
          <cell r="AB11">
            <v>1997</v>
          </cell>
          <cell r="AC11">
            <v>30</v>
          </cell>
          <cell r="AD11">
            <v>0.17979999999999999</v>
          </cell>
          <cell r="AE11">
            <v>0.19209999999999999</v>
          </cell>
          <cell r="AF11">
            <v>0</v>
          </cell>
          <cell r="AG11" t="str">
            <v>Steel</v>
          </cell>
          <cell r="AH11" t="str">
            <v>pannel</v>
          </cell>
          <cell r="AI11" t="str">
            <v>pannel</v>
          </cell>
          <cell r="AJ11" t="str">
            <v>층고 13m정도이며 사무실은 2층에 소재하며, 유지관리상태 양호함</v>
          </cell>
          <cell r="AK11" t="str">
            <v>자동차차체공장과  거축물 비계제작 공장건물로 크게 구분됨</v>
          </cell>
          <cell r="AL11" t="str">
            <v>height of bldg: 13 m, office located at 2nd floor, fair condition.</v>
          </cell>
          <cell r="AM11" t="str">
            <v xml:space="preserve"> divided into a scaffold factory and car body factory</v>
          </cell>
          <cell r="AR11">
            <v>38</v>
          </cell>
          <cell r="AS11" t="str">
            <v>97-~93</v>
          </cell>
          <cell r="AT11" t="str">
            <v>avg</v>
          </cell>
          <cell r="AU11">
            <v>5730000000</v>
          </cell>
          <cell r="AV11">
            <v>0.2</v>
          </cell>
          <cell r="AZ11">
            <v>1</v>
          </cell>
          <cell r="BA11">
            <v>1</v>
          </cell>
          <cell r="BD11">
            <v>1146000000</v>
          </cell>
        </row>
        <row r="12">
          <cell r="A12">
            <v>10</v>
          </cell>
          <cell r="B12" t="str">
            <v>PKN</v>
          </cell>
          <cell r="C12">
            <v>36619</v>
          </cell>
          <cell r="D12" t="str">
            <v>KDB 2000-1</v>
          </cell>
          <cell r="E12" t="str">
            <v>Regular</v>
          </cell>
          <cell r="F12" t="str">
            <v>127- 1</v>
          </cell>
          <cell r="G12" t="str">
            <v>대륭</v>
          </cell>
          <cell r="H12" t="str">
            <v>Loan</v>
          </cell>
          <cell r="I12" t="str">
            <v>Factory</v>
          </cell>
          <cell r="J12" t="str">
            <v>FA06</v>
          </cell>
          <cell r="K12" t="str">
            <v>대륭</v>
          </cell>
          <cell r="L12" t="str">
            <v>LI</v>
          </cell>
          <cell r="M12" t="str">
            <v>Kyungbook</v>
          </cell>
          <cell r="N12" t="str">
            <v>경북 포항시 북구 흥해읍 학천리 806-2, 385, 107, 386-1, 387-1</v>
          </cell>
          <cell r="O12">
            <v>20263</v>
          </cell>
          <cell r="P12">
            <v>20263</v>
          </cell>
          <cell r="Q12" t="str">
            <v>도시지역</v>
          </cell>
          <cell r="R12" t="str">
            <v>공장용지, 전</v>
          </cell>
          <cell r="S12" t="str">
            <v>Irregular</v>
          </cell>
          <cell r="T12">
            <v>66828.154764842329</v>
          </cell>
          <cell r="U12" t="str">
            <v>본건은 포항시 북구 흥해읍에 위치한 공장으로서  포항시내와 청하농공단지의 중간지점인 학천리에 소재하며, 부정형의 토지임.</v>
          </cell>
          <cell r="V12" t="str">
            <v>factory lot located between Pohang city and Chungha agri-industrial complex, irregular</v>
          </cell>
          <cell r="W12">
            <v>6864</v>
          </cell>
          <cell r="X12">
            <v>6864</v>
          </cell>
          <cell r="Y12" t="str">
            <v>B1/2F</v>
          </cell>
          <cell r="Z12">
            <v>200000</v>
          </cell>
          <cell r="AA12" t="str">
            <v>Avg</v>
          </cell>
          <cell r="AB12">
            <v>1995</v>
          </cell>
          <cell r="AC12">
            <v>40</v>
          </cell>
          <cell r="AD12">
            <v>0.32415437003405223</v>
          </cell>
          <cell r="AE12">
            <v>0.33085821447959335</v>
          </cell>
          <cell r="AF12">
            <v>0</v>
          </cell>
          <cell r="AG12" t="str">
            <v>RC</v>
          </cell>
          <cell r="AH12" t="str">
            <v>Slab</v>
          </cell>
          <cell r="AJ12" t="str">
            <v>본건은 deck plate 및 철강제품을 제조하는 공장으로서 공장동과 사무동, 수위실이 있으며 현재 일부 가동중으로 관리상태는 무난시됨.</v>
          </cell>
          <cell r="AK12" t="str">
            <v>factory(deck plate),office and security office: partly in operation, avg condition</v>
          </cell>
          <cell r="AR12" t="str">
            <v>72식</v>
          </cell>
          <cell r="AS12">
            <v>1990</v>
          </cell>
          <cell r="AT12" t="str">
            <v>poor</v>
          </cell>
          <cell r="AU12">
            <v>3575800000</v>
          </cell>
          <cell r="AV12">
            <v>0.10707497622909559</v>
          </cell>
          <cell r="BD12">
            <v>382878700</v>
          </cell>
        </row>
        <row r="13">
          <cell r="A13">
            <v>11</v>
          </cell>
          <cell r="B13" t="str">
            <v>DYKIM</v>
          </cell>
          <cell r="C13">
            <v>36626</v>
          </cell>
          <cell r="D13" t="str">
            <v>KDB 2000-1</v>
          </cell>
          <cell r="E13" t="str">
            <v>Regular</v>
          </cell>
          <cell r="F13" t="str">
            <v>128- 1</v>
          </cell>
          <cell r="G13" t="str">
            <v>대륭기업</v>
          </cell>
          <cell r="H13" t="str">
            <v>Loan</v>
          </cell>
          <cell r="I13" t="str">
            <v>Factory</v>
          </cell>
          <cell r="J13" t="str">
            <v>FA13</v>
          </cell>
          <cell r="L13" t="str">
            <v>LI</v>
          </cell>
          <cell r="M13" t="str">
            <v>Kyungbuk</v>
          </cell>
          <cell r="N13" t="str">
            <v>경북 포항시 북구 청하면 고현리 233-1, -3, -4, -5, -6, -7, -8</v>
          </cell>
          <cell r="O13">
            <v>55578</v>
          </cell>
          <cell r="P13">
            <v>55578</v>
          </cell>
          <cell r="Q13" t="str">
            <v>Quasi-Urban, Quasi-Agricultural</v>
          </cell>
          <cell r="R13" t="str">
            <v>Factory Site</v>
          </cell>
          <cell r="S13" t="str">
            <v>Indeterminable</v>
          </cell>
          <cell r="T13">
            <v>49209</v>
          </cell>
          <cell r="U13" t="str">
            <v>7번 국도 인근의 '전'을 공장용지로 조성. 북하향 경사지를 평탄화하여 조성되었으며 인근에서 최대규모의 공장용지임.</v>
          </cell>
          <cell r="V13" t="str">
            <v>build paddy field to factory site, the largest factory site at this area, leveled an incline area</v>
          </cell>
          <cell r="W13">
            <v>8399.73</v>
          </cell>
          <cell r="X13">
            <v>8920.5300000000007</v>
          </cell>
          <cell r="Y13" t="str">
            <v>2F</v>
          </cell>
          <cell r="Z13">
            <v>420000</v>
          </cell>
          <cell r="AA13" t="str">
            <v>Good</v>
          </cell>
          <cell r="AB13">
            <v>1994</v>
          </cell>
          <cell r="AC13">
            <v>35</v>
          </cell>
          <cell r="AD13">
            <v>0.15510687682176402</v>
          </cell>
          <cell r="AE13">
            <v>0.16050469610277449</v>
          </cell>
          <cell r="AF13">
            <v>0.5</v>
          </cell>
          <cell r="AG13" t="str">
            <v>Steel Frame</v>
          </cell>
          <cell r="AH13" t="str">
            <v>Color Sheet</v>
          </cell>
          <cell r="AJ13" t="str">
            <v>강교, 철구조물, 선박부품 생산공장.  공장1동 및 사무실 외에는 기계-공장 일체형 작업장임. 주요 기계류는 자동 절단기, 쇼트라인, 도장라인임.</v>
          </cell>
          <cell r="AK13" t="str">
            <v>ship part, steel structure product, all are one workstations( factory and bldg. in one) except factory 1 and office, automatic cutter, short line, coating line</v>
          </cell>
          <cell r="AP13">
            <v>0</v>
          </cell>
          <cell r="AR13">
            <v>34</v>
          </cell>
          <cell r="AS13">
            <v>1994</v>
          </cell>
          <cell r="AT13" t="str">
            <v>Avg</v>
          </cell>
          <cell r="AU13">
            <v>5036000000</v>
          </cell>
          <cell r="AV13">
            <v>0.12916018427323273</v>
          </cell>
          <cell r="BD13">
            <v>650450688</v>
          </cell>
        </row>
        <row r="14">
          <cell r="A14">
            <v>12</v>
          </cell>
          <cell r="B14" t="str">
            <v>yelee,PMS</v>
          </cell>
          <cell r="C14">
            <v>36628</v>
          </cell>
          <cell r="D14" t="str">
            <v>KDB 2000-1</v>
          </cell>
          <cell r="E14" t="str">
            <v>Special</v>
          </cell>
          <cell r="F14" t="str">
            <v>130- 1</v>
          </cell>
          <cell r="G14" t="str">
            <v>㈜한보</v>
          </cell>
          <cell r="H14" t="str">
            <v>Loan</v>
          </cell>
          <cell r="I14" t="str">
            <v>Factory</v>
          </cell>
          <cell r="J14" t="str">
            <v>FA06</v>
          </cell>
          <cell r="K14" t="str">
            <v>HANBO Co.,Ltd.</v>
          </cell>
          <cell r="L14" t="str">
            <v>LI</v>
          </cell>
          <cell r="M14" t="str">
            <v>Pusan</v>
          </cell>
          <cell r="N14" t="str">
            <v>부산시 사하구 구평동48-1외 118필지</v>
          </cell>
          <cell r="O14">
            <v>229249</v>
          </cell>
          <cell r="P14">
            <v>292858</v>
          </cell>
          <cell r="Q14" t="str">
            <v>quasi-industrial</v>
          </cell>
          <cell r="R14" t="str">
            <v>factory site, lot, forest,,land</v>
          </cell>
          <cell r="S14" t="str">
            <v>indetermined</v>
          </cell>
          <cell r="T14">
            <v>409784</v>
          </cell>
          <cell r="U14" t="str">
            <v>감천만에  접해있는 대규모 공장용지로 일단지로 이용중, 일단지중에서 도로용지로 수용되거나 분리매각된 부분은 평가외함, 본건은 연산 100만톤의 철근및 형강과 보온관을 생산하는 공장, 전용사용권을 갖는 부두시설을 갖추고 있음.</v>
          </cell>
          <cell r="V14" t="str">
            <v>mega scale factory site as one, part of areas expropriated to road and sold in lots are excluded to valuation, an iron bar, section steel, lagging pipe factory, wharf facility has the sole right of use</v>
          </cell>
          <cell r="W14">
            <v>49390.15</v>
          </cell>
          <cell r="X14">
            <v>49390</v>
          </cell>
          <cell r="Y14" t="str">
            <v>3F</v>
          </cell>
          <cell r="Z14">
            <v>316630</v>
          </cell>
          <cell r="AA14" t="str">
            <v>Poor</v>
          </cell>
          <cell r="AB14">
            <v>1980</v>
          </cell>
          <cell r="AC14">
            <v>40</v>
          </cell>
          <cell r="AD14">
            <v>0.20400176227595321</v>
          </cell>
          <cell r="AE14">
            <v>0.21544259735047919</v>
          </cell>
          <cell r="AF14">
            <v>0.1</v>
          </cell>
          <cell r="AG14" t="str">
            <v>Steel, RC, 조적조</v>
          </cell>
          <cell r="AH14" t="str">
            <v>slate,slab</v>
          </cell>
          <cell r="AI14" t="str">
            <v>slate,pannel</v>
          </cell>
          <cell r="AJ14" t="str">
            <v>1976년 전후로 건축된 건물로 지속적인 유지보수로 인해  현황 공장건물로 계속 이용중이며 철근,앵글,보온관등을 제조하는 제강공장임</v>
          </cell>
          <cell r="AK14" t="str">
            <v>건물중 일부는 ㈜ 한보철강 소유로서 본건 담보물 에서 제외되는 것으로  평가외함</v>
          </cell>
          <cell r="AL14" t="str">
            <v>built in 1976,but still used as a factory due to continuous maintenance and repair</v>
          </cell>
          <cell r="AM14" t="str">
            <v>part of bldg. is owned by Hanbo Steel Mill Co, Ltd., excluded from mortgage</v>
          </cell>
          <cell r="AR14" t="str">
            <v>660식(10점 평가외)</v>
          </cell>
          <cell r="AS14" t="str">
            <v>1970~1990</v>
          </cell>
          <cell r="AT14" t="str">
            <v>B</v>
          </cell>
          <cell r="AU14">
            <v>89595590000</v>
          </cell>
          <cell r="AV14">
            <v>5.5E-2</v>
          </cell>
          <cell r="AZ14">
            <v>1</v>
          </cell>
          <cell r="BA14">
            <v>0.5</v>
          </cell>
          <cell r="BB14">
            <v>0.5</v>
          </cell>
          <cell r="BD14">
            <v>4927757450</v>
          </cell>
        </row>
        <row r="15">
          <cell r="A15">
            <v>13</v>
          </cell>
          <cell r="B15" t="str">
            <v>PMS</v>
          </cell>
          <cell r="D15" t="str">
            <v>KDB 2000-1</v>
          </cell>
          <cell r="E15" t="str">
            <v>Special</v>
          </cell>
          <cell r="F15" t="str">
            <v>130- 2</v>
          </cell>
          <cell r="G15" t="str">
            <v>㈜한보</v>
          </cell>
          <cell r="I15" t="str">
            <v>Inventory(재고자산)</v>
          </cell>
          <cell r="BD15">
            <v>0</v>
          </cell>
        </row>
        <row r="16">
          <cell r="A16">
            <v>14</v>
          </cell>
          <cell r="B16" t="str">
            <v>ESP</v>
          </cell>
          <cell r="C16">
            <v>36622</v>
          </cell>
          <cell r="D16" t="str">
            <v>KDB 2000-1</v>
          </cell>
          <cell r="E16" t="str">
            <v>Special</v>
          </cell>
          <cell r="F16" t="str">
            <v>131- 1</v>
          </cell>
          <cell r="G16" t="str">
            <v>정일산업</v>
          </cell>
          <cell r="H16" t="str">
            <v>Loan</v>
          </cell>
          <cell r="I16" t="str">
            <v>Factory</v>
          </cell>
          <cell r="J16" t="str">
            <v>FA20</v>
          </cell>
          <cell r="K16" t="str">
            <v>정일산업</v>
          </cell>
          <cell r="L16" t="str">
            <v>LI</v>
          </cell>
          <cell r="M16" t="str">
            <v>kyungbuk</v>
          </cell>
          <cell r="N16" t="str">
            <v>경북 경주시 안강읍 사방리 산2-5, 20-1, 20-3, 20-5</v>
          </cell>
          <cell r="O16">
            <v>32968</v>
          </cell>
          <cell r="P16">
            <v>32968</v>
          </cell>
          <cell r="Q16" t="str">
            <v>Agricultural,Quasi-agricultural</v>
          </cell>
          <cell r="R16" t="str">
            <v>forest land, road, factory site</v>
          </cell>
          <cell r="S16" t="str">
            <v>Irregular</v>
          </cell>
          <cell r="T16">
            <v>25480</v>
          </cell>
          <cell r="U16" t="str">
            <v>부정형의 토지로 동향의 완만한 하향 경사지대에 3계단으로 평탄하게 공장용지 조성되어 있으며, 본건은 상단부에 위치해 있음</v>
          </cell>
          <cell r="V16" t="str">
            <v>irregular, staircase of three steps flat, factory site</v>
          </cell>
          <cell r="W16">
            <v>11282.59</v>
          </cell>
          <cell r="X16">
            <v>11282.59</v>
          </cell>
          <cell r="Y16" t="str">
            <v>1F</v>
          </cell>
          <cell r="Z16">
            <v>400000</v>
          </cell>
          <cell r="AA16" t="str">
            <v>Good</v>
          </cell>
          <cell r="AB16">
            <v>1994</v>
          </cell>
          <cell r="AC16">
            <v>30</v>
          </cell>
          <cell r="AD16">
            <v>0.3422</v>
          </cell>
          <cell r="AE16">
            <v>0.3422</v>
          </cell>
          <cell r="AF16">
            <v>0</v>
          </cell>
          <cell r="AG16" t="str">
            <v>steel</v>
          </cell>
          <cell r="AH16" t="str">
            <v>slab</v>
          </cell>
          <cell r="AI16" t="str">
            <v>panel</v>
          </cell>
          <cell r="AJ16" t="str">
            <v>1994년 신축된 건물로, 현재 100% 공장 가동중임. 건물관리상태는 양호함.</v>
          </cell>
          <cell r="AK16" t="str">
            <v>자동차 부품 PISTON  생산업체임 -  현대자동차에 부품 납입중임.</v>
          </cell>
          <cell r="AL16" t="str">
            <v>built in 1994,  operatin ratio : 100%, bldg condition is avg</v>
          </cell>
          <cell r="AM16" t="str">
            <v>car parts PISTON, currently delivery to Hyundai car company</v>
          </cell>
          <cell r="AR16">
            <v>37</v>
          </cell>
          <cell r="AS16" t="str">
            <v>1994, 1995, 1997</v>
          </cell>
          <cell r="AT16" t="str">
            <v>Good</v>
          </cell>
          <cell r="AU16">
            <v>9608000000</v>
          </cell>
          <cell r="AV16">
            <v>0.25</v>
          </cell>
          <cell r="AZ16">
            <v>1</v>
          </cell>
          <cell r="BD16">
            <v>2402000000</v>
          </cell>
        </row>
        <row r="17">
          <cell r="A17">
            <v>15</v>
          </cell>
          <cell r="B17" t="str">
            <v>SSK</v>
          </cell>
          <cell r="C17">
            <v>36615</v>
          </cell>
          <cell r="D17" t="str">
            <v>KDB 2000-1</v>
          </cell>
          <cell r="E17" t="str">
            <v>Special</v>
          </cell>
          <cell r="F17" t="str">
            <v>132- 1</v>
          </cell>
          <cell r="G17" t="str">
            <v>상진</v>
          </cell>
          <cell r="H17" t="str">
            <v>Loan</v>
          </cell>
          <cell r="I17" t="str">
            <v>Land, Building(미준공)</v>
          </cell>
          <cell r="K17" t="str">
            <v>상진</v>
          </cell>
          <cell r="L17" t="str">
            <v>LB</v>
          </cell>
          <cell r="M17" t="str">
            <v>Choongnam</v>
          </cell>
          <cell r="N17" t="str">
            <v>충남 아산시 둔포면 신항리 산 10-1외</v>
          </cell>
          <cell r="O17">
            <v>29313</v>
          </cell>
          <cell r="P17">
            <v>29313</v>
          </cell>
          <cell r="Q17" t="str">
            <v>Quasi-urban</v>
          </cell>
          <cell r="R17" t="str">
            <v>dry field,paddy field,forest</v>
          </cell>
          <cell r="S17" t="str">
            <v>indetermined form</v>
          </cell>
          <cell r="T17">
            <v>6025</v>
          </cell>
          <cell r="U17" t="str">
            <v>5필지 일단으로 이용하며 현황은 공장용지이나 지목은 전,답,임야임. 준도시지역 중 시설용지지구임. 95년도에 11억5천만원에 채무자가 매입하였음(125,000원/평)</v>
          </cell>
          <cell r="V17" t="str">
            <v>5 plot as one unit. classification of land : paddy land, forest. Present use: factory site, Industrial facility designated area in quasi-city area. A debtor purchased at 1,150 billion won in 1995(125,000 won / pyung)</v>
          </cell>
          <cell r="W17">
            <v>16569</v>
          </cell>
          <cell r="X17">
            <v>16569</v>
          </cell>
          <cell r="Y17" t="str">
            <v>3F</v>
          </cell>
          <cell r="Z17">
            <v>400000</v>
          </cell>
          <cell r="AA17" t="str">
            <v>Good</v>
          </cell>
          <cell r="AB17">
            <v>1997</v>
          </cell>
          <cell r="AC17">
            <v>40</v>
          </cell>
          <cell r="AD17">
            <v>0.26</v>
          </cell>
          <cell r="AE17">
            <v>0.55000000000000004</v>
          </cell>
          <cell r="AF17">
            <v>1</v>
          </cell>
          <cell r="AG17" t="str">
            <v>경량철골조</v>
          </cell>
          <cell r="AH17" t="str">
            <v>pannel</v>
          </cell>
          <cell r="AJ17" t="str">
            <v>4개동 16,569㎡를 계획공사 하였으나 건물준공은 받지 못함. 본건 공장동은 일부 유리창틀이 파손되어 있고 내부 마감이 필요함. 공장동은 15,968㎡이며 이외 3개동은 601㎡임(폐수처리시설,경비실,전기실)</v>
          </cell>
          <cell r="AK17" t="str">
            <v>4 unit (16,569㎡) construction started as planned  but not completed. some window frame is damaged, factory unit:15,968㎡other 3 unit(601㎡): waste water treatment facility, security office, power room</v>
          </cell>
          <cell r="AL17" t="str">
            <v xml:space="preserve">외관상 3층이나 공장부분은 2층(층고8m)이며 사무실은 3층부분으로 구성됨. </v>
          </cell>
          <cell r="AM17" t="str">
            <v>3 story bldg seemingly,factory:1,2 fl,  office : 3 fl</v>
          </cell>
          <cell r="AN17">
            <v>0.2</v>
          </cell>
          <cell r="AR17" t="str">
            <v>38점, 1식</v>
          </cell>
          <cell r="AS17">
            <v>1997</v>
          </cell>
          <cell r="AT17" t="str">
            <v>Good</v>
          </cell>
          <cell r="AU17">
            <v>8131044000</v>
          </cell>
          <cell r="AV17">
            <v>0.3</v>
          </cell>
          <cell r="AZ17">
            <v>1</v>
          </cell>
          <cell r="BA17">
            <v>1</v>
          </cell>
          <cell r="BB17">
            <v>1</v>
          </cell>
          <cell r="BD17">
            <v>2439313200</v>
          </cell>
        </row>
        <row r="18">
          <cell r="A18">
            <v>16</v>
          </cell>
          <cell r="B18" t="str">
            <v>SSK</v>
          </cell>
          <cell r="D18" t="str">
            <v>KDB 2000-1</v>
          </cell>
          <cell r="E18" t="str">
            <v>Special</v>
          </cell>
          <cell r="F18" t="str">
            <v>132- 3</v>
          </cell>
          <cell r="G18" t="str">
            <v>상진</v>
          </cell>
          <cell r="I18" t="str">
            <v>Machinery</v>
          </cell>
          <cell r="N18" t="str">
            <v>충남 아산시 둔포면 신항리 산 10-1외</v>
          </cell>
          <cell r="BD18">
            <v>0</v>
          </cell>
        </row>
        <row r="19">
          <cell r="A19">
            <v>17</v>
          </cell>
          <cell r="B19" t="str">
            <v>MSPark</v>
          </cell>
          <cell r="C19">
            <v>36623</v>
          </cell>
          <cell r="D19" t="str">
            <v>KDB 2000-1</v>
          </cell>
          <cell r="E19" t="str">
            <v>Special</v>
          </cell>
          <cell r="F19" t="str">
            <v>134- 2</v>
          </cell>
          <cell r="G19" t="str">
            <v>Soosan P&amp;I Co.,LTD</v>
          </cell>
          <cell r="H19" t="str">
            <v>Loan</v>
          </cell>
          <cell r="I19" t="str">
            <v>Factory</v>
          </cell>
          <cell r="J19" t="str">
            <v>FA06</v>
          </cell>
          <cell r="K19" t="str">
            <v>수산정공</v>
          </cell>
          <cell r="L19" t="str">
            <v>LB</v>
          </cell>
          <cell r="M19" t="str">
            <v>Chungnam</v>
          </cell>
          <cell r="N19" t="str">
            <v>충남 홍성군 금마면 화양리 467,467-3,467-4</v>
          </cell>
          <cell r="O19">
            <v>29843</v>
          </cell>
          <cell r="P19">
            <v>29843</v>
          </cell>
          <cell r="Q19" t="str">
            <v>Quasi-agri</v>
          </cell>
          <cell r="R19" t="str">
            <v>industrial site</v>
          </cell>
          <cell r="S19" t="str">
            <v>indetermined</v>
          </cell>
          <cell r="T19">
            <v>48000</v>
          </cell>
          <cell r="U19" t="str">
            <v>화양리 467,467-3,467-4 등 3필지로 분필되었고 본건서측으로 철도인입선(청원선)이 설치된 상태임</v>
          </cell>
          <cell r="V19" t="str">
            <v>divided into 3 plots, railroad is built(Chungwon line)</v>
          </cell>
          <cell r="W19">
            <v>12117.45</v>
          </cell>
          <cell r="X19">
            <v>12117.45</v>
          </cell>
          <cell r="Y19" t="str">
            <v>2F</v>
          </cell>
          <cell r="Z19">
            <v>330000</v>
          </cell>
          <cell r="AA19" t="str">
            <v>good</v>
          </cell>
          <cell r="AB19">
            <v>1997</v>
          </cell>
          <cell r="AC19">
            <v>40</v>
          </cell>
          <cell r="AD19">
            <v>0.34300000000000003</v>
          </cell>
          <cell r="AE19">
            <v>0.40600000000000003</v>
          </cell>
          <cell r="AF19">
            <v>0</v>
          </cell>
          <cell r="AG19" t="str">
            <v>steel</v>
          </cell>
          <cell r="AH19" t="str">
            <v>pannel</v>
          </cell>
          <cell r="AI19" t="str">
            <v>pannel</v>
          </cell>
          <cell r="AJ19" t="str">
            <v>층고 약 13m , 일부 복층 구조로 이용중임</v>
          </cell>
          <cell r="AK19" t="str">
            <v>height: 13m, partly double floor structure</v>
          </cell>
          <cell r="AR19" t="str">
            <v>158( 33점  평가외)</v>
          </cell>
          <cell r="AS19">
            <v>1997</v>
          </cell>
          <cell r="AT19" t="str">
            <v>Good</v>
          </cell>
          <cell r="AU19">
            <v>1422600000</v>
          </cell>
          <cell r="AV19">
            <v>0.25</v>
          </cell>
          <cell r="AZ19">
            <v>1</v>
          </cell>
          <cell r="BA19">
            <v>1</v>
          </cell>
          <cell r="BD19">
            <v>355650000</v>
          </cell>
        </row>
        <row r="20">
          <cell r="A20">
            <v>18</v>
          </cell>
          <cell r="B20" t="str">
            <v>PKN</v>
          </cell>
          <cell r="C20">
            <v>36608</v>
          </cell>
          <cell r="D20" t="str">
            <v>KDB 2000-1</v>
          </cell>
          <cell r="E20" t="str">
            <v>Regular</v>
          </cell>
          <cell r="F20" t="str">
            <v>138- 1</v>
          </cell>
          <cell r="G20" t="str">
            <v>동호전기</v>
          </cell>
          <cell r="H20" t="str">
            <v>Loan</v>
          </cell>
          <cell r="I20" t="str">
            <v>Factory(Land,Building)</v>
          </cell>
          <cell r="J20" t="str">
            <v>FA01</v>
          </cell>
          <cell r="K20" t="str">
            <v>동호전기</v>
          </cell>
          <cell r="L20" t="str">
            <v>LB</v>
          </cell>
          <cell r="M20" t="str">
            <v>Kyungnam</v>
          </cell>
          <cell r="N20" t="str">
            <v>경남 진주시 지수면 승산리 101, 103-10, 108-1, 111, 111-1, 111-2, 111-3,  111-4, 111-5, 640-3</v>
          </cell>
          <cell r="O20">
            <v>44707</v>
          </cell>
          <cell r="P20">
            <v>44707</v>
          </cell>
          <cell r="Q20" t="str">
            <v>quasi-agricultural area</v>
          </cell>
          <cell r="R20" t="str">
            <v>paddy field, facorty site,dry field</v>
          </cell>
          <cell r="T20">
            <v>22125.606280895609</v>
          </cell>
          <cell r="U20" t="str">
            <v>진주시 지수톨게이트 인근의 동호전기 공장, 컴퓨터 모니터를 조립하는 공장, 인근지역은 전, 답, 농가주택이 혼재하고 있는 전형적인 농촌지역, 본건이 승산리 일대의 유일한 공장, 공장내 일부토지는 경사지.</v>
          </cell>
          <cell r="V20" t="str">
            <v>Dongho electricity factory manufacturing computer screen located near Jisu tollgate, neighborhood: typical farm village , the only one factory this town, part of land is an incline</v>
          </cell>
          <cell r="W20">
            <v>30917.63</v>
          </cell>
          <cell r="X20">
            <v>30917.63</v>
          </cell>
          <cell r="Y20" t="str">
            <v>3F</v>
          </cell>
          <cell r="Z20">
            <v>250000</v>
          </cell>
          <cell r="AA20" t="str">
            <v>Avg</v>
          </cell>
          <cell r="AB20">
            <v>1993</v>
          </cell>
          <cell r="AC20">
            <v>40</v>
          </cell>
          <cell r="AD20">
            <v>0.22048381685194712</v>
          </cell>
          <cell r="AE20">
            <v>0.69156127675755474</v>
          </cell>
          <cell r="AF20">
            <v>0</v>
          </cell>
          <cell r="AG20" t="str">
            <v>steel</v>
          </cell>
          <cell r="AH20" t="str">
            <v>slab</v>
          </cell>
          <cell r="AI20" t="str">
            <v>painting</v>
          </cell>
          <cell r="AJ20" t="str">
            <v>본건 건물은 93년 단층으로 신축되었으나, 95년 2층, 97년 3층으로 증축하였으며, 현재 가동중에 있고  2,3층 일부(3,199평)는 1997년 태일정밀㈜에  보증금 10억원에 2년 임대계약하였음.</v>
          </cell>
          <cell r="AK20" t="str">
            <v>single floor factory built in 1993, extend to 3 stories, in operation, part of 2 and 3 floor(3,199 pyung) is leased to Taeil precision industry at deposit of 1 billion won for two year in 1997</v>
          </cell>
          <cell r="AR20" t="str">
            <v>2식</v>
          </cell>
          <cell r="AS20">
            <v>1993</v>
          </cell>
          <cell r="AT20" t="str">
            <v>poor</v>
          </cell>
          <cell r="AU20">
            <v>576000000</v>
          </cell>
          <cell r="AV20">
            <v>0.1060763888888889</v>
          </cell>
          <cell r="AZ20">
            <v>1</v>
          </cell>
          <cell r="BA20">
            <v>0.6</v>
          </cell>
          <cell r="BB20">
            <v>0.6</v>
          </cell>
          <cell r="BD20">
            <v>61100000.000000007</v>
          </cell>
        </row>
        <row r="21">
          <cell r="A21">
            <v>19</v>
          </cell>
          <cell r="B21" t="str">
            <v>KJK</v>
          </cell>
          <cell r="C21">
            <v>36628</v>
          </cell>
          <cell r="D21" t="str">
            <v>KDB 2000-1</v>
          </cell>
          <cell r="E21" t="str">
            <v>Regular</v>
          </cell>
          <cell r="F21" t="str">
            <v>139- 1</v>
          </cell>
          <cell r="G21" t="str">
            <v>태용냉장</v>
          </cell>
          <cell r="H21" t="str">
            <v>FC</v>
          </cell>
          <cell r="I21" t="str">
            <v>Factory(Land,Building)</v>
          </cell>
          <cell r="J21" t="str">
            <v>FA14</v>
          </cell>
          <cell r="L21" t="str">
            <v>LI</v>
          </cell>
          <cell r="M21" t="str">
            <v>Kyunggi</v>
          </cell>
          <cell r="N21" t="str">
            <v>경기도 광주군 도척면 진우리 555-3 외 5필지</v>
          </cell>
          <cell r="O21">
            <v>62819</v>
          </cell>
          <cell r="P21">
            <v>62819</v>
          </cell>
          <cell r="Q21" t="str">
            <v>Quasi-agricultural</v>
          </cell>
          <cell r="R21" t="str">
            <v>Paddy field, Green, Lot</v>
          </cell>
          <cell r="S21" t="str">
            <v>Indetermined</v>
          </cell>
          <cell r="T21">
            <v>25845</v>
          </cell>
          <cell r="U21" t="str">
            <v>광주군 곤지암리에서 국도로 접근이 가능한 지역으로 중부고속도로 변에 입지. 토지형상은 부정형. 제2 냉동창고 건설 중 부도로 인하여 2층까지 건설되어 있음. 산업은행이 지상권을 갖고 있지 않아 토지이용상 문제발생 가능성.</v>
          </cell>
          <cell r="V21" t="str">
            <v>near Chungbu highway, irregular, built up to 2 nd floor(coundn't carry on construction due to defalut in payment), KDB doesn't have a surface right(ground lease): land used restricted</v>
          </cell>
          <cell r="W21">
            <v>12197.68</v>
          </cell>
          <cell r="X21">
            <v>12197.68</v>
          </cell>
          <cell r="Y21" t="str">
            <v>B1/4F</v>
          </cell>
          <cell r="Z21">
            <v>500000</v>
          </cell>
          <cell r="AA21" t="str">
            <v>Avg</v>
          </cell>
          <cell r="AB21">
            <v>1995</v>
          </cell>
          <cell r="AC21">
            <v>35</v>
          </cell>
          <cell r="AD21">
            <v>4.4890876963975868E-2</v>
          </cell>
          <cell r="AE21">
            <v>0.19417182699501745</v>
          </cell>
          <cell r="AF21">
            <v>0.5</v>
          </cell>
          <cell r="AG21" t="str">
            <v>RC</v>
          </cell>
          <cell r="AH21" t="str">
            <v>slab</v>
          </cell>
          <cell r="AI21" t="str">
            <v>painting</v>
          </cell>
          <cell r="AJ21" t="str">
            <v>지하1층 지상4층으로 95년 신축된 건물. 관리상태는 보통.</v>
          </cell>
          <cell r="AK21" t="str">
            <v>B1/4F, built in 1995, avg condition o fbldg</v>
          </cell>
          <cell r="AY21">
            <v>0.25</v>
          </cell>
          <cell r="AZ21">
            <v>1</v>
          </cell>
          <cell r="BA21">
            <v>1</v>
          </cell>
          <cell r="BB21">
            <v>1</v>
          </cell>
          <cell r="BC21">
            <v>1</v>
          </cell>
          <cell r="BD21">
            <v>0</v>
          </cell>
        </row>
        <row r="22">
          <cell r="A22">
            <v>20</v>
          </cell>
          <cell r="B22" t="str">
            <v>PKN</v>
          </cell>
          <cell r="C22">
            <v>36621</v>
          </cell>
          <cell r="D22" t="str">
            <v>KDB 2000-1</v>
          </cell>
          <cell r="E22" t="str">
            <v>Special</v>
          </cell>
          <cell r="F22" t="str">
            <v>143- 1</v>
          </cell>
          <cell r="G22" t="str">
            <v>대한모방</v>
          </cell>
          <cell r="H22" t="str">
            <v>Loan</v>
          </cell>
          <cell r="I22" t="str">
            <v>Factory</v>
          </cell>
          <cell r="J22" t="str">
            <v>FA03</v>
          </cell>
          <cell r="K22" t="str">
            <v>대한모방</v>
          </cell>
          <cell r="L22" t="str">
            <v>LI</v>
          </cell>
          <cell r="M22" t="str">
            <v>Kyunggi</v>
          </cell>
          <cell r="N22" t="str">
            <v>경기도 안산시 성곡동 599</v>
          </cell>
          <cell r="O22">
            <v>57379</v>
          </cell>
          <cell r="P22">
            <v>57379</v>
          </cell>
          <cell r="Q22" t="str">
            <v>General industrial</v>
          </cell>
          <cell r="R22" t="str">
            <v>factory area</v>
          </cell>
          <cell r="S22" t="str">
            <v>Rectangle</v>
          </cell>
          <cell r="T22">
            <v>170000</v>
          </cell>
          <cell r="U22" t="str">
            <v>본건은 안산시 반월공업단지 내 위치한 대한모방으로서 599번지에는 대한모방 공장이, 600번지에는 대한모방부설고등학교인 신의고등학교가 소재함.</v>
          </cell>
          <cell r="V22" t="str">
            <v>Daehan Spinning company located in Banwol industrial complex, 599 : Daehand spinning company, 600: Shineui high school  in affiliation with Daehan Spinning company</v>
          </cell>
          <cell r="W22">
            <v>28243</v>
          </cell>
          <cell r="X22">
            <v>28243</v>
          </cell>
          <cell r="Y22" t="str">
            <v>B1/2F</v>
          </cell>
          <cell r="Z22">
            <v>250000</v>
          </cell>
          <cell r="AA22" t="str">
            <v>Avg</v>
          </cell>
          <cell r="AB22">
            <v>1988</v>
          </cell>
          <cell r="AC22">
            <v>35</v>
          </cell>
          <cell r="AD22">
            <v>0.32508408999808291</v>
          </cell>
          <cell r="AE22">
            <v>0.45291831506300212</v>
          </cell>
          <cell r="AF22">
            <v>0</v>
          </cell>
          <cell r="AG22" t="str">
            <v>RC</v>
          </cell>
          <cell r="AH22" t="str">
            <v>Slab</v>
          </cell>
          <cell r="AI22" t="str">
            <v>painting</v>
          </cell>
          <cell r="AJ22" t="str">
            <v>본건은 대한모방㈜로서 모방직 제조업체이며 원재료(양모, 폴리에스터)를 소모-염색-방적-제직-가공하여 양복지를 생산하는 공장임.</v>
          </cell>
          <cell r="AK22" t="str">
            <v>본건 건물은 B1/2F공장동(사무실, 식당, 창고포함)과 B1/3F의 기숙사동, B1/4F 학교로 이루어져 있으며 현재 가동 및 운영중인 공장, 학교로서 관리상태 보통임.</v>
          </cell>
          <cell r="AL22" t="str">
            <v>suiting factory:dye, spinning, process raw material( wool, polyester) of suiting</v>
          </cell>
          <cell r="AM22" t="str">
            <v>factory bldg.( office, cafeteria, storage):B1/2F, dormB1/3F, school: B1/4F-  presently in operation, avg. condition</v>
          </cell>
          <cell r="AR22">
            <v>133</v>
          </cell>
          <cell r="AS22" t="str">
            <v>1988 외</v>
          </cell>
          <cell r="AT22" t="str">
            <v>Avg</v>
          </cell>
          <cell r="AU22">
            <v>6946150000</v>
          </cell>
          <cell r="AV22">
            <v>9.6147866084089748E-2</v>
          </cell>
          <cell r="AY22">
            <v>0</v>
          </cell>
          <cell r="AZ22">
            <v>1</v>
          </cell>
          <cell r="BA22">
            <v>0.5</v>
          </cell>
          <cell r="BB22">
            <v>0</v>
          </cell>
          <cell r="BC22">
            <v>0</v>
          </cell>
          <cell r="BD22">
            <v>667857500</v>
          </cell>
        </row>
        <row r="23">
          <cell r="A23">
            <v>21</v>
          </cell>
          <cell r="B23" t="str">
            <v>MSPark</v>
          </cell>
          <cell r="C23">
            <v>36625</v>
          </cell>
          <cell r="D23" t="str">
            <v>KDB 2000-1</v>
          </cell>
          <cell r="E23" t="str">
            <v>Regular</v>
          </cell>
          <cell r="F23" t="str">
            <v>145- 1</v>
          </cell>
          <cell r="G23" t="str">
            <v>남해요업</v>
          </cell>
          <cell r="H23" t="str">
            <v>laon</v>
          </cell>
          <cell r="I23" t="str">
            <v>Factory</v>
          </cell>
          <cell r="J23" t="str">
            <v>Fa07</v>
          </cell>
          <cell r="K23" t="str">
            <v>Nanhea ceramic co.,ltd</v>
          </cell>
          <cell r="L23" t="str">
            <v>LB</v>
          </cell>
          <cell r="M23" t="str">
            <v>chungnam</v>
          </cell>
          <cell r="N23" t="str">
            <v>충남 당진군 면천면 문봉리 236-1외</v>
          </cell>
          <cell r="O23">
            <v>21404</v>
          </cell>
          <cell r="P23">
            <v>44621</v>
          </cell>
          <cell r="Q23" t="str">
            <v>quasi-agricultural</v>
          </cell>
          <cell r="R23" t="str">
            <v>forest</v>
          </cell>
          <cell r="S23" t="str">
            <v>indetermined form</v>
          </cell>
          <cell r="T23">
            <v>28600</v>
          </cell>
          <cell r="U23" t="str">
            <v>공장부지는 당진군청으로부터 분양받았으나 대금의 일부(약 1억2천만원)만 납부한 상테, 소유권자는 당진군청이며 산업은행은 관련 체권양도계악을 체결하고 있는 상테, 평가대상토지는 본공장과 서측으로 연접한 임야(현황 일부 잡종지및 임야)</v>
          </cell>
          <cell r="V23" t="str">
            <v>ownership of subject site: Dangjin Kun office, default status(only payment of120 million made, KDB made cession of obligation contract. subject site is forest connected to a subject factory</v>
          </cell>
          <cell r="W23">
            <v>9215.08</v>
          </cell>
          <cell r="X23">
            <v>9215.08</v>
          </cell>
          <cell r="Y23" t="str">
            <v>1F</v>
          </cell>
          <cell r="Z23">
            <v>320000</v>
          </cell>
          <cell r="AA23" t="str">
            <v>Avg</v>
          </cell>
          <cell r="AB23">
            <v>1992</v>
          </cell>
          <cell r="AC23">
            <v>30</v>
          </cell>
          <cell r="AD23">
            <v>0.39690743851488136</v>
          </cell>
          <cell r="AE23">
            <v>0.4</v>
          </cell>
          <cell r="AF23">
            <v>1</v>
          </cell>
          <cell r="AG23" t="str">
            <v>Steel beem</v>
          </cell>
          <cell r="AH23" t="str">
            <v>pannel</v>
          </cell>
          <cell r="AI23" t="str">
            <v>Pannel</v>
          </cell>
          <cell r="AJ23" t="str">
            <v>층고 10m정도이고 유지관리상태 보통정도이나 일부 누수및 파손됨</v>
          </cell>
          <cell r="AK23" t="str">
            <v>the floor height:10m, avg maintenance, partly damaged and leaked</v>
          </cell>
          <cell r="AR23">
            <v>74</v>
          </cell>
          <cell r="AS23">
            <v>1992</v>
          </cell>
          <cell r="AT23" t="str">
            <v>Poor</v>
          </cell>
          <cell r="AU23">
            <v>2424000000</v>
          </cell>
          <cell r="AV23">
            <v>0.05</v>
          </cell>
          <cell r="AZ23">
            <v>1</v>
          </cell>
          <cell r="BD23">
            <v>121200000</v>
          </cell>
        </row>
        <row r="24">
          <cell r="A24">
            <v>22</v>
          </cell>
          <cell r="B24" t="str">
            <v>yelee</v>
          </cell>
          <cell r="C24">
            <v>36619</v>
          </cell>
          <cell r="D24" t="str">
            <v>KDB 2000-1</v>
          </cell>
          <cell r="E24" t="str">
            <v>Special</v>
          </cell>
          <cell r="F24" t="str">
            <v>83- 1</v>
          </cell>
          <cell r="G24" t="str">
            <v>원우유통</v>
          </cell>
          <cell r="H24" t="str">
            <v>Loan</v>
          </cell>
          <cell r="I24" t="str">
            <v>Factory(창고물건)</v>
          </cell>
          <cell r="J24" t="str">
            <v>FA14</v>
          </cell>
          <cell r="L24" t="str">
            <v>LI</v>
          </cell>
          <cell r="M24" t="str">
            <v>Yongin</v>
          </cell>
          <cell r="N24" t="str">
            <v>용인시 모현면 오산리 242-5외</v>
          </cell>
          <cell r="O24">
            <v>19170</v>
          </cell>
          <cell r="P24">
            <v>19203</v>
          </cell>
          <cell r="Q24" t="str">
            <v>Quasi-agricultural</v>
          </cell>
          <cell r="R24" t="str">
            <v>잡종지</v>
          </cell>
          <cell r="S24" t="str">
            <v>Indetermined</v>
          </cell>
          <cell r="T24">
            <v>129790</v>
          </cell>
          <cell r="U24" t="str">
            <v>43번 국도변에 소재하는 냉동 및 일반창고 부지로 이용중인 5필일단, 전체 5필지중 1필지(242-5번지,전체 5필지중 1필지(242-5번지,33㎡)는 43번국도의 확장공사로 분리되어 별도의 가치를 인정하기 어려운 바 본건 평가에서 제외하였음)</v>
          </cell>
          <cell r="V24" t="str">
            <v>5 plot, cold storage and general storage, 1 plot(242-5, 33㎥) is split due to road(no.43 nat'l)extension work, not acceptable as a separate value, so exclude from appraisal</v>
          </cell>
          <cell r="W24">
            <v>22718.38</v>
          </cell>
          <cell r="X24">
            <v>22718.38</v>
          </cell>
          <cell r="Y24" t="str">
            <v>7F/B1</v>
          </cell>
          <cell r="Z24">
            <v>450000</v>
          </cell>
          <cell r="AA24" t="str">
            <v>B</v>
          </cell>
          <cell r="AB24">
            <v>1995</v>
          </cell>
          <cell r="AC24">
            <v>35</v>
          </cell>
          <cell r="AD24">
            <v>0.14069999999999999</v>
          </cell>
          <cell r="AE24">
            <v>1.0436000000000001</v>
          </cell>
          <cell r="AF24">
            <v>0</v>
          </cell>
          <cell r="AG24" t="str">
            <v>RC,Steel beem</v>
          </cell>
          <cell r="AH24" t="str">
            <v>Slab,panel</v>
          </cell>
          <cell r="AI24" t="str">
            <v>mortar with painting,panel</v>
          </cell>
          <cell r="AJ24" t="str">
            <v>냉장창고 1 개동(19,770.55㎡)과　일반창고 １개동(２,927.83㎥,전체２개동의 건물로 일반창고는 임대중이며 냉장창고는 소유자가 이용, 영업중이며 주된 보관물은 축산물및 유가공 제품이며 건물의 관리 상태보통</v>
          </cell>
          <cell r="AK24" t="str">
            <v xml:space="preserve">two units :cold storage(19,770.55㎡)and general storage(２,927.83㎥), cold storage is used by owner. an article: dairy and livestock products), avg. bldg. condition </v>
          </cell>
          <cell r="AR24">
            <v>2</v>
          </cell>
          <cell r="AS24">
            <v>1995</v>
          </cell>
          <cell r="AT24" t="str">
            <v>B</v>
          </cell>
          <cell r="AU24">
            <v>0</v>
          </cell>
          <cell r="AY24">
            <v>1</v>
          </cell>
          <cell r="AZ24">
            <v>1</v>
          </cell>
          <cell r="BA24">
            <v>1</v>
          </cell>
          <cell r="BB24">
            <v>1</v>
          </cell>
          <cell r="BC24">
            <v>1</v>
          </cell>
          <cell r="BD24">
            <v>0</v>
          </cell>
        </row>
        <row r="25">
          <cell r="A25">
            <v>23</v>
          </cell>
          <cell r="BD25">
            <v>0</v>
          </cell>
        </row>
        <row r="26">
          <cell r="A26">
            <v>24</v>
          </cell>
          <cell r="B26" t="str">
            <v>Jklee</v>
          </cell>
          <cell r="C26" t="str">
            <v>2000.3.24</v>
          </cell>
          <cell r="D26" t="str">
            <v>KDB 2000-1</v>
          </cell>
          <cell r="E26" t="str">
            <v>Regular</v>
          </cell>
          <cell r="F26" t="str">
            <v>1- 1</v>
          </cell>
          <cell r="G26" t="str">
            <v>동신건설화학㈜</v>
          </cell>
          <cell r="H26" t="str">
            <v>Loan</v>
          </cell>
          <cell r="I26" t="str">
            <v>Factory</v>
          </cell>
          <cell r="J26" t="str">
            <v>FA01</v>
          </cell>
          <cell r="K26" t="str">
            <v>동신건설화학㈜</v>
          </cell>
          <cell r="L26" t="str">
            <v>LI</v>
          </cell>
          <cell r="M26" t="str">
            <v>Chunbuk</v>
          </cell>
          <cell r="N26" t="str">
            <v>전북 익산시 용제동 579</v>
          </cell>
          <cell r="O26">
            <v>23761.9</v>
          </cell>
          <cell r="P26">
            <v>23761.9</v>
          </cell>
          <cell r="Q26" t="str">
            <v>General Industrial</v>
          </cell>
          <cell r="R26" t="str">
            <v>Factory</v>
          </cell>
          <cell r="S26" t="str">
            <v>Rectangle</v>
          </cell>
          <cell r="T26">
            <v>63000</v>
          </cell>
          <cell r="U26" t="str">
            <v>본건은 익산제2공단 초입에 위치한 공장으로 원래는 마대생산공장이었으나 93년 화재로 공장일부 멸실후 컴팩트 형광전구 생산공장 건축중 96.12.20일자로 부도처리됨</v>
          </cell>
          <cell r="V26" t="str">
            <v>located at entrance of Iksan 2 industrial complex, a sand back product factory, part of bldg. is burnt in a fire in 1993, a florescent light factory, under construction, dishonor as of Dec, 12 in 1996</v>
          </cell>
          <cell r="W26">
            <v>5859.03</v>
          </cell>
          <cell r="X26">
            <v>5859.03</v>
          </cell>
          <cell r="Y26" t="str">
            <v>2F/B1</v>
          </cell>
          <cell r="Z26">
            <v>339683</v>
          </cell>
          <cell r="AA26" t="str">
            <v>AVG</v>
          </cell>
          <cell r="AB26">
            <v>1990</v>
          </cell>
          <cell r="AC26">
            <v>30</v>
          </cell>
          <cell r="AD26">
            <v>0.49984905139158836</v>
          </cell>
          <cell r="AE26">
            <v>0.57804733669432418</v>
          </cell>
          <cell r="AF26">
            <v>1</v>
          </cell>
          <cell r="AG26" t="str">
            <v>RC Ramen</v>
          </cell>
          <cell r="AH26" t="str">
            <v>경량철골 트러스, Slab</v>
          </cell>
          <cell r="AJ26" t="str">
            <v>건물은 89-90년에 창고,기숙사,경비실 총 3동, 96년에 공장 1동이 건축된 것으로 공장 및 경비실 건물은 상태 양호하나 창고 및 기숙사 건물은 매우 열악함</v>
          </cell>
          <cell r="AK26" t="str">
            <v>현재 건물내부에 11개의 기계류가 있으나 이는 리스회사소유이며, 기숙사 좌측에 있는 수변전시설만이 본건 담보이나 담보가로는 책정되지 않음</v>
          </cell>
          <cell r="AL26" t="str">
            <v>bldg.(storage, dorm and security office: 3 units) constructed in 1989, factory in 1996, factory and security office: in good condition while storage and dorm in poor condition</v>
          </cell>
          <cell r="AM26" t="str">
            <v xml:space="preserve">11 sets of machinery but leased, only water substation is mortgaged but no margin on it </v>
          </cell>
          <cell r="AN26">
            <v>0.3</v>
          </cell>
          <cell r="AR26">
            <v>0</v>
          </cell>
          <cell r="BD26">
            <v>0</v>
          </cell>
        </row>
        <row r="27">
          <cell r="A27">
            <v>25</v>
          </cell>
          <cell r="D27" t="str">
            <v>KDB 2000-1</v>
          </cell>
          <cell r="E27" t="str">
            <v>Regular</v>
          </cell>
          <cell r="F27" t="str">
            <v>3- 1</v>
          </cell>
          <cell r="G27" t="str">
            <v>계산금속㈜</v>
          </cell>
          <cell r="I27" t="str">
            <v>Factory</v>
          </cell>
          <cell r="BD27">
            <v>0</v>
          </cell>
        </row>
        <row r="28">
          <cell r="A28">
            <v>26</v>
          </cell>
          <cell r="B28" t="str">
            <v>HSH</v>
          </cell>
          <cell r="C28">
            <v>36616</v>
          </cell>
          <cell r="D28" t="str">
            <v>KDB 2000-1</v>
          </cell>
          <cell r="E28" t="str">
            <v>Special</v>
          </cell>
          <cell r="F28" t="str">
            <v>5- 1</v>
          </cell>
          <cell r="G28" t="str">
            <v>㈜청인</v>
          </cell>
          <cell r="H28" t="str">
            <v>Loan</v>
          </cell>
          <cell r="I28" t="str">
            <v>Land &amp; Building(수련원)</v>
          </cell>
          <cell r="J28" t="str">
            <v>CC04</v>
          </cell>
          <cell r="K28" t="str">
            <v>양평청소년 유스호스텔</v>
          </cell>
          <cell r="L28" t="str">
            <v>LI</v>
          </cell>
          <cell r="M28" t="str">
            <v>Kyunggi</v>
          </cell>
          <cell r="N28" t="str">
            <v>경기도 양평군 단월면 석산리 1외</v>
          </cell>
          <cell r="O28">
            <v>108942</v>
          </cell>
          <cell r="P28">
            <v>108942</v>
          </cell>
          <cell r="Q28" t="str">
            <v>준농림.농림</v>
          </cell>
          <cell r="R28" t="str">
            <v>Lot.Forest</v>
          </cell>
          <cell r="S28" t="str">
            <v>Indetermined</v>
          </cell>
          <cell r="T28">
            <v>11627</v>
          </cell>
          <cell r="U28" t="str">
            <v>양평유스호스텔 및 관련 부지로 이용중임.</v>
          </cell>
          <cell r="V28" t="str">
            <v>YangPyung youth hostel site</v>
          </cell>
          <cell r="W28">
            <v>8876.35</v>
          </cell>
          <cell r="X28">
            <v>8876.35</v>
          </cell>
          <cell r="Y28" t="str">
            <v>1B/4F</v>
          </cell>
          <cell r="Z28">
            <v>660000</v>
          </cell>
          <cell r="AA28" t="str">
            <v>B</v>
          </cell>
          <cell r="AB28">
            <v>1997</v>
          </cell>
          <cell r="AC28">
            <v>50</v>
          </cell>
          <cell r="AD28">
            <v>0.14630000000000001</v>
          </cell>
          <cell r="AE28">
            <v>0.4985</v>
          </cell>
          <cell r="AF28">
            <v>0</v>
          </cell>
          <cell r="AG28" t="str">
            <v>RC</v>
          </cell>
          <cell r="AH28" t="str">
            <v>Slab</v>
          </cell>
          <cell r="AI28" t="str">
            <v>Painting</v>
          </cell>
          <cell r="AJ28" t="str">
            <v>양평유스호스텔 및 부속시설로 이용중임.</v>
          </cell>
          <cell r="AK28" t="str">
            <v>Yang pyung youth hostel bldg. and an annex</v>
          </cell>
          <cell r="BD28">
            <v>0</v>
          </cell>
        </row>
        <row r="29">
          <cell r="A29">
            <v>27</v>
          </cell>
          <cell r="B29" t="str">
            <v>KJK</v>
          </cell>
          <cell r="C29">
            <v>36620</v>
          </cell>
          <cell r="D29" t="str">
            <v>KDB 2000-1</v>
          </cell>
          <cell r="E29" t="str">
            <v>Regular</v>
          </cell>
          <cell r="F29" t="str">
            <v>7- 1</v>
          </cell>
          <cell r="G29" t="str">
            <v>안홍선</v>
          </cell>
          <cell r="H29" t="str">
            <v>FC</v>
          </cell>
          <cell r="I29" t="str">
            <v>Lodging facility</v>
          </cell>
          <cell r="J29" t="str">
            <v>CB02</v>
          </cell>
          <cell r="L29" t="str">
            <v>LI</v>
          </cell>
          <cell r="M29" t="str">
            <v>Chollanam-do</v>
          </cell>
          <cell r="N29" t="str">
            <v>전남 구례군 산동면 관산리 714-1</v>
          </cell>
          <cell r="O29">
            <v>3165.6</v>
          </cell>
          <cell r="P29">
            <v>3165.6</v>
          </cell>
          <cell r="Q29" t="str">
            <v xml:space="preserve">Quasi-urban </v>
          </cell>
          <cell r="R29" t="str">
            <v>Lot</v>
          </cell>
          <cell r="S29" t="str">
            <v>Rectangle</v>
          </cell>
          <cell r="T29">
            <v>187000</v>
          </cell>
          <cell r="U29" t="str">
            <v>온천을 중심으로 개발진행 중인 지역으로 토지가 장,정방형으로 정리되어 있음.</v>
          </cell>
          <cell r="V29" t="str">
            <v>under development around a hot spring, land adjusted to square and rectagle</v>
          </cell>
          <cell r="W29">
            <v>4721.09</v>
          </cell>
          <cell r="X29">
            <v>4721.09</v>
          </cell>
          <cell r="Y29" t="str">
            <v>B1/4F</v>
          </cell>
          <cell r="Z29">
            <v>747000</v>
          </cell>
          <cell r="AA29" t="str">
            <v>A</v>
          </cell>
          <cell r="AB29">
            <v>1996</v>
          </cell>
          <cell r="AC29">
            <v>50</v>
          </cell>
          <cell r="AD29">
            <v>0.34649999999999997</v>
          </cell>
          <cell r="AE29">
            <v>1.3560000000000001</v>
          </cell>
          <cell r="AF29">
            <v>0.2</v>
          </cell>
          <cell r="AG29" t="str">
            <v>RC</v>
          </cell>
          <cell r="AH29" t="str">
            <v>Slab</v>
          </cell>
          <cell r="AI29" t="str">
            <v>Aspalt shingle</v>
          </cell>
          <cell r="AJ29" t="str">
            <v>현재 4년된 건물로 그 상태는 양호, 내부시설(옷장, 침대 등)이 양호하나 이들은 공급업자에 의해 가압류,가처분된 상태(약 10억).</v>
          </cell>
          <cell r="AK29" t="str">
            <v>built 4 yr. ago, avg condition of inside facility (bed, wardrobe), but under provisionary attachment and provisional disposition at 1 billion￦ by supplier</v>
          </cell>
          <cell r="AY29">
            <v>0</v>
          </cell>
          <cell r="AZ29">
            <v>1</v>
          </cell>
          <cell r="BA29">
            <v>1</v>
          </cell>
          <cell r="BB29">
            <v>1</v>
          </cell>
          <cell r="BC29">
            <v>1</v>
          </cell>
          <cell r="BD29">
            <v>0</v>
          </cell>
        </row>
        <row r="30">
          <cell r="A30">
            <v>28</v>
          </cell>
          <cell r="B30" t="str">
            <v>KJK</v>
          </cell>
          <cell r="D30" t="str">
            <v>KDB 2000-1</v>
          </cell>
          <cell r="E30" t="str">
            <v>Regular</v>
          </cell>
          <cell r="F30" t="str">
            <v>8- 1</v>
          </cell>
          <cell r="G30" t="str">
            <v>양영제지</v>
          </cell>
          <cell r="H30" t="str">
            <v>FC</v>
          </cell>
          <cell r="I30" t="str">
            <v>Land,Building,Machinery</v>
          </cell>
          <cell r="J30" t="str">
            <v>FA10</v>
          </cell>
          <cell r="L30" t="str">
            <v>LI</v>
          </cell>
          <cell r="M30" t="str">
            <v>Chollanam-do</v>
          </cell>
          <cell r="N30" t="str">
            <v>전남 담양군 대전면 대치리 1063-2외</v>
          </cell>
          <cell r="O30">
            <v>36511</v>
          </cell>
          <cell r="P30">
            <v>36511</v>
          </cell>
          <cell r="Q30" t="str">
            <v>General Industrial,residential</v>
          </cell>
          <cell r="R30" t="str">
            <v>Lot,Paddy field</v>
          </cell>
          <cell r="S30" t="str">
            <v xml:space="preserve">Indetermined </v>
          </cell>
          <cell r="T30">
            <v>76212</v>
          </cell>
          <cell r="U30" t="str">
            <v>광주광역시 북측 인접지역으로 시외곽 개발제한구역과 인접한 부정형의 일반공업지역내의 토지.</v>
          </cell>
          <cell r="V30" t="str">
            <v>irregular, general I.C land abutting on the outskirts where development is limited</v>
          </cell>
          <cell r="W30">
            <v>13795.02</v>
          </cell>
          <cell r="X30">
            <v>14061.300000000001</v>
          </cell>
          <cell r="Y30" t="str">
            <v>3F</v>
          </cell>
          <cell r="Z30">
            <v>363817</v>
          </cell>
          <cell r="AA30" t="str">
            <v>Poor</v>
          </cell>
          <cell r="AB30">
            <v>1991</v>
          </cell>
          <cell r="AC30">
            <v>40</v>
          </cell>
          <cell r="AD30">
            <v>0.27</v>
          </cell>
          <cell r="AE30">
            <v>0.38</v>
          </cell>
          <cell r="AF30">
            <v>1</v>
          </cell>
          <cell r="AG30" t="str">
            <v>RC, Steel beam</v>
          </cell>
          <cell r="AH30" t="str">
            <v>Slab,truss</v>
          </cell>
          <cell r="AI30" t="str">
            <v>painting</v>
          </cell>
          <cell r="AJ30" t="str">
            <v>제지 중 골판지를 생산하는 공장. 총 9개동으로 1동을 제외하고는 전체가 단층 규모임. 약 6-13년 경과된 건물로 건물 복성가격의</v>
          </cell>
          <cell r="AK30" t="str">
            <v xml:space="preserve"> 비중이 큰 3층 건물을 기준으로 감안함. 98년 태풍의 여파로 인하여 건물 지붕이 파손되어 수리가 필요함.  </v>
          </cell>
          <cell r="AL30" t="str">
            <v>cardboard box, 8 units are single floor, 6~13 yr. have passed, based on 3rd floor which has high percentage of replacement cost</v>
          </cell>
          <cell r="AM30" t="str">
            <v>bldg. roof is broke down due to typhoon, need repair</v>
          </cell>
          <cell r="AN30">
            <v>0.2</v>
          </cell>
          <cell r="AR30">
            <v>171</v>
          </cell>
          <cell r="AS30">
            <v>1993</v>
          </cell>
          <cell r="AT30" t="str">
            <v>Poor</v>
          </cell>
          <cell r="AU30">
            <v>63862600000</v>
          </cell>
          <cell r="AV30">
            <v>0.1</v>
          </cell>
          <cell r="AZ30">
            <v>1</v>
          </cell>
          <cell r="BA30">
            <v>1</v>
          </cell>
          <cell r="BB30">
            <v>1</v>
          </cell>
          <cell r="BD30">
            <v>6386260000</v>
          </cell>
        </row>
        <row r="31">
          <cell r="A31">
            <v>29</v>
          </cell>
          <cell r="B31" t="str">
            <v>ESP</v>
          </cell>
          <cell r="C31">
            <v>36622</v>
          </cell>
          <cell r="D31" t="str">
            <v>KDB 2000-1</v>
          </cell>
          <cell r="E31" t="str">
            <v>Regular</v>
          </cell>
          <cell r="F31" t="str">
            <v>14- 1</v>
          </cell>
          <cell r="G31" t="str">
            <v>모서산업</v>
          </cell>
          <cell r="H31" t="str">
            <v>Loan</v>
          </cell>
          <cell r="I31" t="str">
            <v>Factory</v>
          </cell>
          <cell r="J31" t="str">
            <v>FA20</v>
          </cell>
          <cell r="K31" t="str">
            <v>모서산업</v>
          </cell>
          <cell r="L31" t="str">
            <v>LI</v>
          </cell>
          <cell r="M31" t="str">
            <v>Kyungbuk</v>
          </cell>
          <cell r="N31" t="str">
            <v>경북 상주시 모서면 지산리 52-2,53-1,58-7,58-8</v>
          </cell>
          <cell r="O31">
            <v>8332</v>
          </cell>
          <cell r="P31">
            <v>8332</v>
          </cell>
          <cell r="Q31" t="str">
            <v>quasi-agricultural</v>
          </cell>
          <cell r="R31" t="str">
            <v>factory site, road</v>
          </cell>
          <cell r="S31" t="str">
            <v>Irregular</v>
          </cell>
          <cell r="T31">
            <v>8074</v>
          </cell>
          <cell r="U31" t="str">
            <v>일단지의 공장부지(적벽돌공장)로서 서측 농경지보다는 고지로 평탄하게 정지하였으며, 본건 도로를 진입로로 이용함.</v>
          </cell>
          <cell r="V31" t="str">
            <v xml:space="preserve">high ground level compared with west side, flat, </v>
          </cell>
          <cell r="W31">
            <v>3871</v>
          </cell>
          <cell r="X31">
            <v>3871</v>
          </cell>
          <cell r="Y31" t="str">
            <v>1F</v>
          </cell>
          <cell r="Z31">
            <v>300000</v>
          </cell>
          <cell r="AA31" t="str">
            <v>Poor</v>
          </cell>
          <cell r="AB31">
            <v>1991</v>
          </cell>
          <cell r="AC31">
            <v>25</v>
          </cell>
          <cell r="AD31">
            <v>0.47899999999999998</v>
          </cell>
          <cell r="AE31">
            <v>0.47899999999999998</v>
          </cell>
          <cell r="AF31">
            <v>1</v>
          </cell>
          <cell r="AG31" t="str">
            <v>RC</v>
          </cell>
          <cell r="AH31" t="str">
            <v>slab</v>
          </cell>
          <cell r="AJ31" t="str">
            <v>벽돌공장으로 운영되었으나 97년 9월 부도이후 가동을 중단한 상태임.  건물, 기계기구 등 관리 상태 불량함.</v>
          </cell>
          <cell r="AK31" t="str">
            <v>brick factory, not in operation since dishonor in Sep, 1997. poor maintenance of bldg. and machinery</v>
          </cell>
          <cell r="AN31">
            <v>0.6</v>
          </cell>
          <cell r="AR31">
            <v>14</v>
          </cell>
          <cell r="AS31" t="str">
            <v>1993, 1997</v>
          </cell>
          <cell r="AT31" t="str">
            <v>poor</v>
          </cell>
          <cell r="AU31">
            <v>1845000000</v>
          </cell>
          <cell r="AV31">
            <v>0.05</v>
          </cell>
          <cell r="BD31">
            <v>92250000</v>
          </cell>
        </row>
        <row r="32">
          <cell r="A32">
            <v>30</v>
          </cell>
          <cell r="B32" t="str">
            <v>DYKIM</v>
          </cell>
          <cell r="C32">
            <v>36620</v>
          </cell>
          <cell r="D32" t="str">
            <v>KDB 2000-1</v>
          </cell>
          <cell r="E32" t="str">
            <v>Regular</v>
          </cell>
          <cell r="F32" t="str">
            <v>24- 1</v>
          </cell>
          <cell r="G32" t="str">
            <v>제일튜브</v>
          </cell>
          <cell r="H32" t="str">
            <v>Loan</v>
          </cell>
          <cell r="I32" t="str">
            <v>Factory</v>
          </cell>
          <cell r="J32" t="str">
            <v>FA06</v>
          </cell>
          <cell r="K32" t="str">
            <v>제일튜빙</v>
          </cell>
          <cell r="L32" t="str">
            <v>LI</v>
          </cell>
          <cell r="M32" t="str">
            <v>Kyungbuk</v>
          </cell>
          <cell r="N32" t="str">
            <v>경북 성주군 월항면 장산리 1532</v>
          </cell>
          <cell r="O32">
            <v>9847.9</v>
          </cell>
          <cell r="P32">
            <v>9847.9</v>
          </cell>
          <cell r="Q32" t="str">
            <v>Quasi-urban</v>
          </cell>
          <cell r="R32" t="str">
            <v>factory site</v>
          </cell>
          <cell r="S32" t="str">
            <v>Rectangle</v>
          </cell>
          <cell r="T32">
            <v>42200</v>
          </cell>
          <cell r="U32" t="str">
            <v xml:space="preserve">월항농공단지내 공장용지. 농어촌 산업지구. </v>
          </cell>
          <cell r="V32" t="str">
            <v xml:space="preserve">Wolhang agri-indstrial complex. an industrial town of farm and fishery </v>
          </cell>
          <cell r="W32">
            <v>2511.7800000000002</v>
          </cell>
          <cell r="X32">
            <v>2511.7800000000002</v>
          </cell>
          <cell r="Y32" t="str">
            <v>3F</v>
          </cell>
          <cell r="Z32">
            <v>450000</v>
          </cell>
          <cell r="AA32" t="str">
            <v>Avg</v>
          </cell>
          <cell r="AB32">
            <v>1994</v>
          </cell>
          <cell r="AC32">
            <v>40</v>
          </cell>
          <cell r="AD32">
            <v>0.23437077955706292</v>
          </cell>
          <cell r="AE32">
            <v>0.25697661430355712</v>
          </cell>
          <cell r="AF32">
            <v>0.05</v>
          </cell>
          <cell r="AG32" t="str">
            <v>Steel Frame &amp; Concrete</v>
          </cell>
          <cell r="AH32" t="str">
            <v>Panel</v>
          </cell>
          <cell r="AI32" t="str">
            <v>painting</v>
          </cell>
          <cell r="AJ32" t="str">
            <v>O.H.Crane 3대 설치되어 있는 높이 약 9m의 제조공장으로 자동차부품, 전기기판, 인테리어 재료로 납품되는 구리튜브를 생산. 현재는 전체 두 생산라인 중 한 라인만 가동중.</v>
          </cell>
          <cell r="AK32" t="str">
            <v>본건내 기계기구는 수입에 의해 설치되었으나 현재는 대부분 국산화 되어, 현시점에서의 도입가치와 감정당시의 장부가 사이에는 큰 폭의 차이가 있음.</v>
          </cell>
          <cell r="AL32" t="str">
            <v>manufacturing factory(height:9m, O.H. Crane,3 sets),copper tube for car parts and electricity,only one product line out of two are under operation</v>
          </cell>
          <cell r="AM32" t="str">
            <v>machinery used to be imported, but getting localization, big difference between appraisal book value and present value</v>
          </cell>
          <cell r="AR32">
            <v>11</v>
          </cell>
          <cell r="AS32">
            <v>1994</v>
          </cell>
          <cell r="AT32" t="str">
            <v>Avg</v>
          </cell>
          <cell r="AU32">
            <v>2432400000</v>
          </cell>
          <cell r="AV32">
            <v>6.3289754974510781E-2</v>
          </cell>
          <cell r="BD32">
            <v>153946000.00000003</v>
          </cell>
        </row>
        <row r="33">
          <cell r="A33">
            <v>31</v>
          </cell>
          <cell r="B33" t="str">
            <v>yelee</v>
          </cell>
          <cell r="C33">
            <v>36612</v>
          </cell>
          <cell r="D33" t="str">
            <v>KDB 2000-1</v>
          </cell>
          <cell r="E33" t="str">
            <v>Regular</v>
          </cell>
          <cell r="F33" t="str">
            <v>25- 1</v>
          </cell>
          <cell r="G33" t="str">
            <v>대진페미리</v>
          </cell>
          <cell r="H33" t="str">
            <v>Loan</v>
          </cell>
          <cell r="I33" t="str">
            <v>Factory</v>
          </cell>
          <cell r="J33" t="str">
            <v>FA03</v>
          </cell>
          <cell r="L33" t="str">
            <v>LI</v>
          </cell>
          <cell r="M33" t="str">
            <v>kyungsan</v>
          </cell>
          <cell r="N33" t="str">
            <v>경북 경산시 진량면 다문리650,651,652,653,655</v>
          </cell>
          <cell r="O33">
            <v>5924</v>
          </cell>
          <cell r="P33">
            <v>6066</v>
          </cell>
          <cell r="Q33" t="str">
            <v>Agricultural,Quasi-agricultural</v>
          </cell>
          <cell r="R33" t="str">
            <v>공장용지</v>
          </cell>
          <cell r="S33" t="str">
            <v>Indetermined</v>
          </cell>
          <cell r="T33">
            <v>48178</v>
          </cell>
          <cell r="U33" t="str">
            <v>대진페밀리공장전체는 8필일단지이나 그중 6필지가 의뢰, 목록6필지중 1필지(647-1)는 타인소유로 담보취득시 제외되어 본건의 평가는 5필지만을 대상,북서측하향의 완경사지대이나 본건은 북서측에 높이 약2m정도의 축대를 구축하여 평탄하게 조성된 부정형 토지</v>
          </cell>
          <cell r="V33" t="str">
            <v>whole complex composed of 8 plots, 6 plots are requested but 1 plot(647-1) owned by third party is excluded in taking it as security, so only 5 plot is valued, flat(after building a ground high) and irregular shape.</v>
          </cell>
          <cell r="W33">
            <v>2912.4</v>
          </cell>
          <cell r="X33">
            <v>5176.88</v>
          </cell>
          <cell r="Y33" t="str">
            <v>1B</v>
          </cell>
          <cell r="Z33">
            <v>210000</v>
          </cell>
          <cell r="AA33" t="str">
            <v>B</v>
          </cell>
          <cell r="AB33">
            <v>1996</v>
          </cell>
          <cell r="AC33">
            <v>30</v>
          </cell>
          <cell r="AD33">
            <v>0.52010000000000001</v>
          </cell>
          <cell r="AE33">
            <v>0.51829999999999998</v>
          </cell>
          <cell r="AF33">
            <v>0</v>
          </cell>
          <cell r="AG33" t="str">
            <v>RC,Brick</v>
          </cell>
          <cell r="AH33" t="str">
            <v>Slate</v>
          </cell>
          <cell r="AI33" t="str">
            <v>mortar with painting</v>
          </cell>
          <cell r="AJ33" t="str">
            <v>건축물대장상 가동 및 다동(연면적;5,176.88㎡)이나 본건의 평가대상은 가동(2,912.4㎡)임, 건물 및 기계는 가동중단상태로 현상 및 관리상태는 보통시됨.원사를 구입하여 제직후 수출하던 업체였음</v>
          </cell>
          <cell r="AK33" t="str">
            <v>A, C unit(total floor area:5,176.88㎡) but subject for appraisal is A unit(2,912.4㎡), avg condition of bldg, not in operation</v>
          </cell>
          <cell r="AL33" t="str">
            <v>export the processed thread</v>
          </cell>
          <cell r="AR33">
            <v>221</v>
          </cell>
          <cell r="AS33">
            <v>1996</v>
          </cell>
          <cell r="AT33" t="str">
            <v>B</v>
          </cell>
          <cell r="AU33">
            <v>4292500000</v>
          </cell>
          <cell r="AV33">
            <v>0.2</v>
          </cell>
          <cell r="AZ33">
            <v>1</v>
          </cell>
          <cell r="BD33">
            <v>1198512000</v>
          </cell>
        </row>
        <row r="34">
          <cell r="A34">
            <v>32</v>
          </cell>
          <cell r="D34" t="str">
            <v>KDB 2000-1</v>
          </cell>
          <cell r="E34" t="str">
            <v>Regular</v>
          </cell>
          <cell r="F34" t="str">
            <v>29- 1</v>
          </cell>
          <cell r="G34" t="str">
            <v>신화산업</v>
          </cell>
          <cell r="I34" t="str">
            <v>Factory</v>
          </cell>
          <cell r="BD34">
            <v>0</v>
          </cell>
        </row>
        <row r="35">
          <cell r="A35">
            <v>33</v>
          </cell>
          <cell r="B35" t="str">
            <v>yelee</v>
          </cell>
          <cell r="C35">
            <v>36613</v>
          </cell>
          <cell r="D35" t="str">
            <v>KDB 2000-1</v>
          </cell>
          <cell r="E35" t="str">
            <v>Special</v>
          </cell>
          <cell r="F35" t="str">
            <v>30- 1</v>
          </cell>
          <cell r="G35" t="str">
            <v>뉴월드</v>
          </cell>
          <cell r="H35" t="str">
            <v>Loan</v>
          </cell>
          <cell r="I35" t="str">
            <v>Factory</v>
          </cell>
          <cell r="J35" t="str">
            <v>FA03</v>
          </cell>
          <cell r="L35" t="str">
            <v>LI</v>
          </cell>
          <cell r="M35" t="str">
            <v>Kyungbuk</v>
          </cell>
          <cell r="N35" t="str">
            <v>경북 청도군 풍각면 봉기리 1109</v>
          </cell>
          <cell r="O35">
            <v>6978</v>
          </cell>
          <cell r="P35">
            <v>6978</v>
          </cell>
          <cell r="Q35" t="str">
            <v>Quasi-urban</v>
          </cell>
          <cell r="R35" t="str">
            <v>공장용지</v>
          </cell>
          <cell r="S35" t="str">
            <v>직사각형</v>
          </cell>
          <cell r="T35">
            <v>45800</v>
          </cell>
          <cell r="U35" t="str">
            <v>풍각농공단지내 소재하는 공장으로 공단지역 전체(26개공장부지)가 평탄하게 조성되어 있고 단지내 도로망도 잘 갖추어져 있음.분양후 5년내에는 매매가 금지되어 있고 임대사업자가 아니면 임대도 불가능함</v>
          </cell>
          <cell r="V35" t="str">
            <v xml:space="preserve">Poonggak agri-industrial complex(total 26 factories), flat, well-ordered road, trade is prohibited 5 year after initial sale and rent is exclusive to lease businessman </v>
          </cell>
          <cell r="W35">
            <v>3759.39</v>
          </cell>
          <cell r="X35">
            <v>3759.39</v>
          </cell>
          <cell r="Y35" t="str">
            <v>2F</v>
          </cell>
          <cell r="Z35">
            <v>240000</v>
          </cell>
          <cell r="AA35" t="str">
            <v>A</v>
          </cell>
          <cell r="AB35">
            <v>1996</v>
          </cell>
          <cell r="AC35">
            <v>40</v>
          </cell>
          <cell r="AD35">
            <v>0.42349999999999999</v>
          </cell>
          <cell r="AE35">
            <v>0.53879999999999995</v>
          </cell>
          <cell r="AF35">
            <v>0</v>
          </cell>
          <cell r="AG35" t="str">
            <v>RC,Light steel beem</v>
          </cell>
          <cell r="AH35" t="str">
            <v>panel,slab</v>
          </cell>
          <cell r="AI35" t="str">
            <v>panel</v>
          </cell>
          <cell r="AJ35" t="str">
            <v>합성피혁제조업체인 ㈜뉴월드의공장으로 이용중인 4개동의 건물로 건물의 현상 및 관리상태는 비교적 양호한 편임</v>
          </cell>
          <cell r="AK35" t="str">
            <v>compound leather industry, 'New World'. 4 unit factory, bldg's condition is avg.</v>
          </cell>
          <cell r="AR35">
            <v>69</v>
          </cell>
          <cell r="AS35">
            <v>1996</v>
          </cell>
          <cell r="AT35" t="str">
            <v>B</v>
          </cell>
          <cell r="AU35">
            <v>5624100000</v>
          </cell>
          <cell r="AV35">
            <v>0.2</v>
          </cell>
          <cell r="BD35">
            <v>2282137000</v>
          </cell>
        </row>
        <row r="36">
          <cell r="A36">
            <v>34</v>
          </cell>
          <cell r="B36" t="str">
            <v>yelee</v>
          </cell>
          <cell r="C36">
            <v>36610</v>
          </cell>
          <cell r="D36" t="str">
            <v>KDB 2000-1</v>
          </cell>
          <cell r="E36" t="str">
            <v>Special</v>
          </cell>
          <cell r="F36" t="str">
            <v>31- 1</v>
          </cell>
          <cell r="G36" t="str">
            <v>유양의료재단</v>
          </cell>
          <cell r="H36" t="str">
            <v>Loan</v>
          </cell>
          <cell r="I36" t="str">
            <v>Hospital</v>
          </cell>
          <cell r="J36" t="str">
            <v>CD02</v>
          </cell>
          <cell r="K36" t="str">
            <v>명성병원</v>
          </cell>
          <cell r="L36" t="str">
            <v>LI</v>
          </cell>
          <cell r="M36" t="str">
            <v>Daegu</v>
          </cell>
          <cell r="N36" t="str">
            <v>대구광역시 수성구 황금동 687-3,688-3,688-14</v>
          </cell>
          <cell r="O36">
            <v>1190.7</v>
          </cell>
          <cell r="P36">
            <v>1190.7</v>
          </cell>
          <cell r="Q36" t="str">
            <v>General residential</v>
          </cell>
          <cell r="R36" t="str">
            <v>대</v>
          </cell>
          <cell r="S36" t="str">
            <v>Indeterminate Form</v>
          </cell>
          <cell r="T36">
            <v>685130</v>
          </cell>
          <cell r="U36" t="str">
            <v>어린이회관 서측인근 희망로변에 소재하는 명성병원 및 부속주차타워,주차장으로 이용중인 3필일단지의 부정형 토지로 인접지반 및 도로와 등고 평탄함</v>
          </cell>
          <cell r="V36" t="str">
            <v>Myungsun hospital and parking tower located at 'Hope' road nearby 'Children Hall', irregular shape. 3 plot as one unit, flat</v>
          </cell>
          <cell r="W36">
            <v>3874.08</v>
          </cell>
          <cell r="X36">
            <v>3874.08</v>
          </cell>
          <cell r="Y36" t="str">
            <v>B1/8F</v>
          </cell>
          <cell r="Z36">
            <v>900000</v>
          </cell>
          <cell r="AA36" t="str">
            <v>A</v>
          </cell>
          <cell r="AB36">
            <v>1998</v>
          </cell>
          <cell r="AC36">
            <v>50</v>
          </cell>
          <cell r="AD36">
            <v>0.42680000000000001</v>
          </cell>
          <cell r="AE36">
            <v>2.9266000000000001</v>
          </cell>
          <cell r="AF36">
            <v>0</v>
          </cell>
          <cell r="AG36" t="str">
            <v>RC</v>
          </cell>
          <cell r="AH36" t="str">
            <v>Slab</v>
          </cell>
          <cell r="AI36" t="str">
            <v>mortar with painting</v>
          </cell>
          <cell r="AJ36" t="str">
            <v>98년 5월 사용승인을 받은 건물로 조사일 현재 건물전체를 소유자(이승엽)가 명성병원으로 이용중이며 건물의 현상 및 관리상태는 양호함.일반외과,정형외과,내과,건강검진센타,물리치료실등으로 구성</v>
          </cell>
          <cell r="AK36" t="str">
            <v>owner currently use the bldg. as Myungsung hospital approved in May 1998, general surgery,orthopedics, physical therapy, , etc</v>
          </cell>
          <cell r="AR36">
            <v>20</v>
          </cell>
          <cell r="AS36">
            <v>1998</v>
          </cell>
          <cell r="AT36" t="str">
            <v>B</v>
          </cell>
          <cell r="AU36">
            <v>1139400000</v>
          </cell>
          <cell r="AV36">
            <v>0.23799999999999999</v>
          </cell>
          <cell r="AY36">
            <v>0</v>
          </cell>
          <cell r="AZ36">
            <v>2</v>
          </cell>
          <cell r="BA36">
            <v>1</v>
          </cell>
          <cell r="BB36">
            <v>0.8</v>
          </cell>
          <cell r="BC36">
            <v>0.8</v>
          </cell>
          <cell r="BD36">
            <v>271177200</v>
          </cell>
        </row>
        <row r="37">
          <cell r="A37">
            <v>35</v>
          </cell>
          <cell r="B37" t="str">
            <v>PKN</v>
          </cell>
          <cell r="C37">
            <v>36616</v>
          </cell>
          <cell r="D37" t="str">
            <v>KDB 2000-1</v>
          </cell>
          <cell r="E37" t="str">
            <v>Regular</v>
          </cell>
          <cell r="F37" t="str">
            <v>32- 1</v>
          </cell>
          <cell r="G37" t="str">
            <v>주식회사 우림무역</v>
          </cell>
          <cell r="H37" t="str">
            <v>Loan</v>
          </cell>
          <cell r="I37" t="str">
            <v>Factory</v>
          </cell>
          <cell r="J37" t="str">
            <v>FA20</v>
          </cell>
          <cell r="K37" t="str">
            <v>우림무역</v>
          </cell>
          <cell r="L37" t="str">
            <v>LI</v>
          </cell>
          <cell r="M37" t="str">
            <v>Kyungnam</v>
          </cell>
          <cell r="N37" t="str">
            <v>경남 창녕군 영산면 신제리 1327, 1329-8, 1331-1, 1332-8, 1332-9, 1334-2, 1334-14, 1337</v>
          </cell>
          <cell r="O37">
            <v>11636</v>
          </cell>
          <cell r="P37">
            <v>11636</v>
          </cell>
          <cell r="Q37" t="str">
            <v>Quasi-agricultural</v>
          </cell>
          <cell r="R37" t="str">
            <v>공장용지, 대, 답</v>
          </cell>
          <cell r="S37" t="str">
            <v>Indetermined</v>
          </cell>
          <cell r="T37">
            <v>38798.642145067031</v>
          </cell>
          <cell r="U37" t="str">
            <v>본건은 구마고속국도 남지 IC북동측 인근에 소재하는 목재공장으로서 토지는 대체로 부정형 평지임.</v>
          </cell>
          <cell r="V37" t="str">
            <v>N.E side of Namji IC at Kumi highway, timber factory, reregulat shape of land</v>
          </cell>
          <cell r="W37">
            <v>2914.38</v>
          </cell>
          <cell r="X37">
            <v>2914.38</v>
          </cell>
          <cell r="Y37" t="str">
            <v>1F</v>
          </cell>
          <cell r="Z37">
            <v>185000</v>
          </cell>
          <cell r="AA37" t="str">
            <v>Avg</v>
          </cell>
          <cell r="AB37">
            <v>1997</v>
          </cell>
          <cell r="AC37">
            <v>30</v>
          </cell>
          <cell r="AD37">
            <v>0.25046235819869372</v>
          </cell>
          <cell r="AE37">
            <v>0.25046235819869372</v>
          </cell>
          <cell r="AF37">
            <v>1</v>
          </cell>
          <cell r="AG37" t="str">
            <v>steel</v>
          </cell>
          <cell r="AH37" t="str">
            <v>Slab</v>
          </cell>
          <cell r="AI37" t="str">
            <v>painting</v>
          </cell>
          <cell r="AJ37" t="str">
            <v xml:space="preserve">본건은 경량철골조 샌드위치판넬 단층의 공장동, 창고동, 사무동(기숙사, 식당포함)으로 97년 신축되었으며 건물 관리상태 보통임. </v>
          </cell>
          <cell r="AK37" t="str">
            <v>light steel sandwitch panel, single floor: factory, storage, office room(dorm, cafeteria) built in 1997, avg. maintenance</v>
          </cell>
          <cell r="AR37" t="str">
            <v>기계기구10식</v>
          </cell>
          <cell r="AS37">
            <v>1997</v>
          </cell>
          <cell r="AT37" t="str">
            <v>Avg.</v>
          </cell>
          <cell r="AU37">
            <v>698000000</v>
          </cell>
          <cell r="AV37">
            <v>0.19957436819484239</v>
          </cell>
          <cell r="AZ37">
            <v>1</v>
          </cell>
          <cell r="BD37">
            <v>139302909</v>
          </cell>
        </row>
        <row r="38">
          <cell r="A38">
            <v>36</v>
          </cell>
          <cell r="B38" t="str">
            <v>WS Kim</v>
          </cell>
          <cell r="C38">
            <v>36609</v>
          </cell>
          <cell r="D38" t="str">
            <v>KDB 2000-1</v>
          </cell>
          <cell r="E38" t="str">
            <v>Regular</v>
          </cell>
          <cell r="F38" t="str">
            <v>33- 1</v>
          </cell>
          <cell r="G38" t="str">
            <v>Sung Kwang Cable Co.</v>
          </cell>
          <cell r="H38" t="str">
            <v>Loan</v>
          </cell>
          <cell r="I38" t="str">
            <v>Factory</v>
          </cell>
          <cell r="J38" t="str">
            <v>FA20</v>
          </cell>
          <cell r="K38" t="str">
            <v>성광전선</v>
          </cell>
          <cell r="L38" t="str">
            <v>LB</v>
          </cell>
          <cell r="M38" t="str">
            <v>Choongcheongbuk-do</v>
          </cell>
          <cell r="N38" t="str">
            <v>충북 옥천군 이원면 건진리 461-34</v>
          </cell>
          <cell r="O38">
            <v>6743</v>
          </cell>
          <cell r="P38">
            <v>6743</v>
          </cell>
          <cell r="Q38" t="str">
            <v>General Industrial</v>
          </cell>
          <cell r="R38" t="str">
            <v>factory site</v>
          </cell>
          <cell r="S38" t="str">
            <v>Rectangle</v>
          </cell>
          <cell r="T38">
            <v>47000</v>
          </cell>
          <cell r="U38" t="str">
            <v>옥천-영동간 4번국도 연결된 501지방도 변에 위치한 이원 농공단지 내 공장용지.단지내 8개 필지 7개 공장 입주해 있음</v>
          </cell>
          <cell r="V38" t="str">
            <v>factory site within Ewon industrial complex. 8 plots. 7 factories located. Abutting on 501 local road connected to no. 4 national road</v>
          </cell>
          <cell r="W38">
            <v>1911</v>
          </cell>
          <cell r="X38">
            <v>1911</v>
          </cell>
          <cell r="Y38" t="str">
            <v>1F</v>
          </cell>
          <cell r="Z38">
            <v>346500</v>
          </cell>
          <cell r="AA38" t="str">
            <v>Good</v>
          </cell>
          <cell r="AB38">
            <v>1997</v>
          </cell>
          <cell r="AC38">
            <v>45</v>
          </cell>
          <cell r="AD38">
            <v>0.28339999999999999</v>
          </cell>
          <cell r="AE38">
            <v>0.28339999999999999</v>
          </cell>
          <cell r="AF38">
            <v>1</v>
          </cell>
          <cell r="AG38" t="str">
            <v>Steel Frame</v>
          </cell>
          <cell r="AH38" t="str">
            <v>Steel Plate</v>
          </cell>
          <cell r="AI38" t="str">
            <v>painting</v>
          </cell>
          <cell r="AJ38" t="str">
            <v>공장 1, 사무동 1, 옥외 화장실 1동 총 3동으로 구성됨. 97년 12월 준공후 실 가동기간 6개월으로 건물 상태 양호함</v>
          </cell>
          <cell r="AK38" t="str">
            <v>office : 1 unit, factory : 1 unit, outdoor restroom : 1 unit. Actual operation period : 6 month since constructed in Dec 1997. Avg. condition of bldg.</v>
          </cell>
          <cell r="AL38" t="str">
            <v xml:space="preserve">제시외 건물(철골/천막지붕,창고 사용중) 있으나 가격 영향 미미하여 일관하여 평가함 </v>
          </cell>
          <cell r="AM38" t="str">
            <v xml:space="preserve">(steel structure/ roof/ storage) not included in list, but total sum too small to affect finding value. </v>
          </cell>
          <cell r="AR38">
            <v>17</v>
          </cell>
          <cell r="AS38" t="str">
            <v>1997,1998</v>
          </cell>
          <cell r="AT38" t="str">
            <v>Avg.</v>
          </cell>
          <cell r="AU38">
            <v>1792000000</v>
          </cell>
          <cell r="AV38">
            <v>0.3</v>
          </cell>
          <cell r="BD38">
            <v>537600000</v>
          </cell>
        </row>
        <row r="39">
          <cell r="A39">
            <v>37</v>
          </cell>
          <cell r="D39" t="str">
            <v>KDB 2000-1</v>
          </cell>
          <cell r="E39" t="str">
            <v>Regular</v>
          </cell>
          <cell r="F39" t="str">
            <v>37- 1</v>
          </cell>
          <cell r="G39" t="str">
            <v>금하방직</v>
          </cell>
          <cell r="I39" t="str">
            <v>Factory</v>
          </cell>
          <cell r="BD39">
            <v>0</v>
          </cell>
        </row>
        <row r="40">
          <cell r="A40">
            <v>38</v>
          </cell>
          <cell r="B40" t="str">
            <v>PMS</v>
          </cell>
          <cell r="C40" t="str">
            <v>00-04-014</v>
          </cell>
          <cell r="D40" t="str">
            <v>KDB 2000-1</v>
          </cell>
          <cell r="E40" t="str">
            <v>Regular</v>
          </cell>
          <cell r="F40" t="str">
            <v>44- 1</v>
          </cell>
          <cell r="G40" t="str">
            <v>대동석재</v>
          </cell>
          <cell r="H40" t="str">
            <v>Loan</v>
          </cell>
          <cell r="I40" t="str">
            <v>Factory</v>
          </cell>
          <cell r="J40" t="str">
            <v>FA07</v>
          </cell>
          <cell r="K40" t="str">
            <v>대동석재</v>
          </cell>
          <cell r="L40" t="str">
            <v>LB</v>
          </cell>
          <cell r="M40" t="str">
            <v>Kyunggi</v>
          </cell>
          <cell r="N40" t="str">
            <v>경기도 포천군 가산면 마산리 131외</v>
          </cell>
          <cell r="O40">
            <v>12972</v>
          </cell>
          <cell r="P40">
            <v>12972</v>
          </cell>
          <cell r="Q40" t="str">
            <v>quasi agricultural</v>
          </cell>
          <cell r="R40" t="str">
            <v>Factory site</v>
          </cell>
          <cell r="S40" t="str">
            <v>Rectangle</v>
          </cell>
          <cell r="T40">
            <v>71054.209065679926</v>
          </cell>
          <cell r="U40" t="str">
            <v>43변 국도에서 약 500m거리에 소재하며  진입로는 비포장도로이며 도로에 비해 다소저지이나 동측인근 하쳔에 비해 다소 높은지대에 위치함</v>
          </cell>
          <cell r="V40" t="str">
            <v>500 m from # 43 nat'l road, entrance is unpaved road, an inclined area compared to a riverbed at E.side</v>
          </cell>
          <cell r="W40">
            <v>3652.69</v>
          </cell>
          <cell r="X40">
            <v>3652.69</v>
          </cell>
          <cell r="Y40" t="str">
            <v>2F</v>
          </cell>
          <cell r="Z40">
            <v>300000</v>
          </cell>
          <cell r="AA40" t="str">
            <v>B</v>
          </cell>
          <cell r="AB40">
            <v>1995</v>
          </cell>
          <cell r="AC40">
            <v>30</v>
          </cell>
          <cell r="AD40">
            <v>0.26228723404255316</v>
          </cell>
          <cell r="AE40">
            <v>0.27</v>
          </cell>
          <cell r="AF40">
            <v>0</v>
          </cell>
          <cell r="AG40" t="str">
            <v>Steel, RC</v>
          </cell>
          <cell r="AH40" t="str">
            <v>Pannel, Slab</v>
          </cell>
          <cell r="AI40" t="str">
            <v>pannel,blick</v>
          </cell>
          <cell r="AJ40" t="str">
            <v>제시외 건물 (창고외 (471m2) 소재하나 전체에서 의 비중은 미미하여 별도로 평가하지 아니함</v>
          </cell>
          <cell r="AK40" t="str">
            <v>unlisted bldg.(471㎥) is located, but relatively not important portion, no valuation</v>
          </cell>
          <cell r="AR40">
            <v>42</v>
          </cell>
          <cell r="AS40" t="str">
            <v>1990~1996</v>
          </cell>
          <cell r="AT40" t="str">
            <v>B</v>
          </cell>
          <cell r="AU40">
            <v>899903000</v>
          </cell>
          <cell r="AV40">
            <v>0.2</v>
          </cell>
          <cell r="AZ40">
            <v>1</v>
          </cell>
          <cell r="BA40">
            <v>0.5</v>
          </cell>
          <cell r="BD40">
            <v>179980600</v>
          </cell>
        </row>
        <row r="41">
          <cell r="A41">
            <v>39</v>
          </cell>
          <cell r="B41" t="str">
            <v>yelee</v>
          </cell>
          <cell r="C41">
            <v>36623</v>
          </cell>
          <cell r="D41" t="str">
            <v>KDB 2000-1</v>
          </cell>
          <cell r="E41" t="str">
            <v>Regular</v>
          </cell>
          <cell r="F41" t="str">
            <v>45-1</v>
          </cell>
          <cell r="G41" t="str">
            <v>KRC</v>
          </cell>
          <cell r="H41" t="str">
            <v>Loan</v>
          </cell>
          <cell r="I41" t="str">
            <v>Factory</v>
          </cell>
          <cell r="J41" t="str">
            <v>FA20</v>
          </cell>
          <cell r="L41" t="str">
            <v>LI</v>
          </cell>
          <cell r="M41" t="str">
            <v>Kyunggi</v>
          </cell>
          <cell r="N41" t="str">
            <v>김포시 대곳면 송마리830-1,830-2,830-5,831,832-2,1012-3,1012-4,1012-5,1012-6</v>
          </cell>
          <cell r="O41">
            <v>5919</v>
          </cell>
          <cell r="P41">
            <v>8080</v>
          </cell>
          <cell r="Q41" t="str">
            <v>Quasi-agricultural</v>
          </cell>
          <cell r="R41" t="str">
            <v>공장용지</v>
          </cell>
          <cell r="S41" t="str">
            <v>Indetermined</v>
          </cell>
          <cell r="T41">
            <v>76202</v>
          </cell>
          <cell r="U41" t="str">
            <v>대곳초등학교 서측 직선거리 약1.5km지점에 소재.9필일단지의 공장부지, 평탄하,.담보감정시1012-3번지는 '99년 5월26일 1012-3번지와 1012-6번지로 분할되어 현재 평가대상은 9필지,</v>
          </cell>
          <cell r="V41" t="str">
            <v>그중 일부(830-2,830-5,1012-3,-4,-5,-6)는 공유지분토지로 지분비율에 의거 면적사정.동측진입로는 하천부지(1040번지)를 점용허가를 득하여 이용중,</v>
          </cell>
          <cell r="W41">
            <v>4152.8999999999996</v>
          </cell>
          <cell r="X41">
            <v>4152.8999999999996</v>
          </cell>
          <cell r="Y41" t="str">
            <v>3F</v>
          </cell>
          <cell r="Z41">
            <v>400000</v>
          </cell>
          <cell r="AA41" t="str">
            <v>A</v>
          </cell>
          <cell r="AB41">
            <v>1997</v>
          </cell>
          <cell r="AC41">
            <v>40</v>
          </cell>
          <cell r="AD41">
            <v>0.6</v>
          </cell>
          <cell r="AE41">
            <v>4</v>
          </cell>
          <cell r="AF41">
            <v>1</v>
          </cell>
          <cell r="AG41" t="str">
            <v>Steel beem</v>
          </cell>
          <cell r="AH41" t="str">
            <v>panel</v>
          </cell>
          <cell r="AI41" t="str">
            <v>panel</v>
          </cell>
          <cell r="AJ41" t="str">
            <v>9 plot factory site located 1.5 km from elementary school. 1012-3 is divided to 1012-3 and 1012-6 when taken as a security, appraisal plot: 9 plot</v>
          </cell>
          <cell r="AK41" t="str">
            <v>830-2,830-5, 1012-3,-4,-5,-6  is common equity land. Assess the area based on equity ratio, E. side entrance is composed of river site(1040) approved to co-use</v>
          </cell>
          <cell r="AL41" t="str">
            <v>1개동의 건물내에 사무동(3층)과 관리동(2층)이 소재하는 건물로 건물층고는 약14m,철골구조로 견고하게 건축된 건물로 관리상태는 양호함.Mold변압기를 생산,한국전력 및 조달처에 공급예정이었으나 시제품생산단계에서 부도</v>
          </cell>
          <cell r="AM41" t="str">
            <v>office ( 3rd fl), control office (2nd fl) located at one unit. Height of floor:14m,solid bldg., fair condition</v>
          </cell>
          <cell r="AR41">
            <v>66</v>
          </cell>
          <cell r="AS41">
            <v>1997</v>
          </cell>
          <cell r="AT41" t="str">
            <v>B</v>
          </cell>
          <cell r="AU41">
            <v>2211500000</v>
          </cell>
          <cell r="AV41">
            <v>0.3</v>
          </cell>
          <cell r="AZ41">
            <v>1</v>
          </cell>
          <cell r="BA41">
            <v>0.6</v>
          </cell>
          <cell r="BB41">
            <v>0.6</v>
          </cell>
          <cell r="BD41">
            <v>667086000</v>
          </cell>
        </row>
        <row r="42">
          <cell r="A42">
            <v>40</v>
          </cell>
          <cell r="B42" t="str">
            <v>ESP</v>
          </cell>
          <cell r="C42">
            <v>36619</v>
          </cell>
          <cell r="D42" t="str">
            <v>KDB 2000-1</v>
          </cell>
          <cell r="E42" t="str">
            <v>Regular</v>
          </cell>
          <cell r="F42" t="str">
            <v>46- 1</v>
          </cell>
          <cell r="G42" t="str">
            <v>고려금속</v>
          </cell>
          <cell r="H42" t="str">
            <v>Loan</v>
          </cell>
          <cell r="I42" t="str">
            <v>Factory</v>
          </cell>
          <cell r="J42" t="str">
            <v>FA20</v>
          </cell>
          <cell r="L42" t="str">
            <v>LI</v>
          </cell>
          <cell r="M42" t="str">
            <v>chollanam</v>
          </cell>
          <cell r="N42" t="str">
            <v>전라남도 무안군 일로읍 상신기리 749,749-1,몽탄면 양장리 1144,1144-1,1144-2</v>
          </cell>
          <cell r="O42">
            <v>7128</v>
          </cell>
          <cell r="P42">
            <v>7128</v>
          </cell>
          <cell r="Q42" t="str">
            <v>Quasi-urban</v>
          </cell>
          <cell r="R42" t="str">
            <v>factory site</v>
          </cell>
          <cell r="S42" t="str">
            <v>irregular</v>
          </cell>
          <cell r="T42">
            <v>36300</v>
          </cell>
          <cell r="U42" t="str">
            <v>상신기리 일로농공단지내에 소재한 공장으로, 남서측 15미터의 포장도로를 접하며 평탄한 지면의 부정형 다섯 필지의 토지로 이루어짐</v>
          </cell>
          <cell r="V42" t="str">
            <v>Ilro industrial complex.  15 m is abutting the paved road, flat, irregular, 5 plots</v>
          </cell>
          <cell r="W42">
            <v>3436.6</v>
          </cell>
          <cell r="X42">
            <v>3436.6</v>
          </cell>
          <cell r="Y42" t="str">
            <v>1F</v>
          </cell>
          <cell r="Z42">
            <v>200000</v>
          </cell>
          <cell r="AA42" t="str">
            <v>Poor</v>
          </cell>
          <cell r="AB42">
            <v>1995</v>
          </cell>
          <cell r="AC42">
            <v>25</v>
          </cell>
          <cell r="AD42">
            <v>0.48199999999999998</v>
          </cell>
          <cell r="AE42">
            <v>0.48199999999999998</v>
          </cell>
          <cell r="AF42">
            <v>1</v>
          </cell>
          <cell r="AG42" t="str">
            <v>RC</v>
          </cell>
          <cell r="AH42" t="str">
            <v>slab</v>
          </cell>
          <cell r="AI42" t="str">
            <v>panel</v>
          </cell>
          <cell r="AJ42" t="str">
            <v>세 동의 공장건물과 한 동의 사무실 냉동창고 건물로 이루어짐.  99년 9월 부도후 공장 가동 중단됨.  건물 관리 제대로 이루어지지 않아 건물 상태는 불량함.</v>
          </cell>
          <cell r="AK42" t="str">
            <v>자동차,중장비,농기계 주물부품 전문업체였음</v>
          </cell>
          <cell r="AL42" t="str">
            <v>3 unit of factory bldg, one unit: office and cold storage. Not in operation any longer since dishonour in Sep,1999.</v>
          </cell>
          <cell r="AM42" t="str">
            <v>poor maintenance, car, heavy machinery, farming machinery foundry</v>
          </cell>
          <cell r="AN42">
            <v>0.5</v>
          </cell>
          <cell r="AR42">
            <v>45</v>
          </cell>
          <cell r="AS42" t="str">
            <v>1996,97,99</v>
          </cell>
          <cell r="AT42" t="str">
            <v>AVG</v>
          </cell>
          <cell r="AU42">
            <v>3798100000</v>
          </cell>
          <cell r="AV42">
            <v>0.15</v>
          </cell>
          <cell r="BD42">
            <v>569715000</v>
          </cell>
        </row>
        <row r="43">
          <cell r="A43">
            <v>41</v>
          </cell>
          <cell r="B43" t="str">
            <v>ESP</v>
          </cell>
          <cell r="C43">
            <v>36619</v>
          </cell>
          <cell r="D43" t="str">
            <v>KDB 2000-1</v>
          </cell>
          <cell r="E43" t="str">
            <v>Regular</v>
          </cell>
          <cell r="F43" t="str">
            <v>49- 7</v>
          </cell>
          <cell r="G43" t="str">
            <v>정석기업</v>
          </cell>
          <cell r="H43" t="str">
            <v>Loan</v>
          </cell>
          <cell r="I43" t="str">
            <v>Factory</v>
          </cell>
          <cell r="J43" t="str">
            <v>FA20</v>
          </cell>
          <cell r="L43" t="str">
            <v>LI</v>
          </cell>
          <cell r="M43" t="str">
            <v>chollanam</v>
          </cell>
          <cell r="N43" t="str">
            <v>전라남도 무안군 일로읍 상신기리 750</v>
          </cell>
          <cell r="O43">
            <v>5334.8</v>
          </cell>
          <cell r="P43">
            <v>5334.8</v>
          </cell>
          <cell r="Q43" t="str">
            <v>Quasi-urban</v>
          </cell>
          <cell r="R43" t="str">
            <v>factory site</v>
          </cell>
          <cell r="S43" t="str">
            <v>rectangle</v>
          </cell>
          <cell r="T43">
            <v>36300</v>
          </cell>
          <cell r="U43" t="str">
            <v>상신기리 일로농공단지내에 소재한 공장으로, 서측 12미터의 포장도로를 접하며 평탄한 지면의 장방형 한필지의 토지로 이루어짐</v>
          </cell>
          <cell r="V43" t="str">
            <v>Ilro industrial complex, abutting on 12 m paved road from W. side. flat, square shape</v>
          </cell>
          <cell r="W43">
            <v>3096.6</v>
          </cell>
          <cell r="X43">
            <v>3096.6</v>
          </cell>
          <cell r="Y43" t="str">
            <v>1F</v>
          </cell>
          <cell r="Z43">
            <v>200000</v>
          </cell>
          <cell r="AA43" t="str">
            <v>Poor</v>
          </cell>
          <cell r="AB43">
            <v>1996</v>
          </cell>
          <cell r="AC43">
            <v>25</v>
          </cell>
          <cell r="AD43">
            <v>0.58040000000000003</v>
          </cell>
          <cell r="AE43">
            <v>0.58040000000000003</v>
          </cell>
          <cell r="AF43">
            <v>1</v>
          </cell>
          <cell r="AG43" t="str">
            <v>RC</v>
          </cell>
          <cell r="AH43" t="str">
            <v>slab</v>
          </cell>
          <cell r="AI43" t="str">
            <v>panel</v>
          </cell>
          <cell r="AJ43" t="str">
            <v>96년 한 동의 공장과 사무실이 신축되었으며, 97년에는 다른 한동의 공장과 기숙사, 제시외의 다용도실이 신축되었음. 부도(99년 8월경)이후 공장가동은 중단되어 공장의 외벽등이 일부 파손되어 관리상태는 미흡함.</v>
          </cell>
          <cell r="AK43" t="str">
            <v>육.해상용 펌프 전문제작업체였음.</v>
          </cell>
          <cell r="AL43" t="str">
            <v xml:space="preserve">one unit factory and office built in 1996, another factory, dorm &amp; multi-use room( not listed) built in 1997. </v>
          </cell>
          <cell r="AM43" t="str">
            <v>, not in operation any loner since dishonor in Aug 1998, exterior wall is deteriorated, pump manufacturer</v>
          </cell>
          <cell r="AN43">
            <v>0.5</v>
          </cell>
          <cell r="AR43">
            <v>42</v>
          </cell>
          <cell r="AS43" t="str">
            <v>1996, 1997</v>
          </cell>
          <cell r="AT43" t="str">
            <v>AVG</v>
          </cell>
          <cell r="AU43">
            <v>1602500000</v>
          </cell>
          <cell r="AV43">
            <v>0.15</v>
          </cell>
          <cell r="BD43">
            <v>240375000</v>
          </cell>
        </row>
        <row r="44">
          <cell r="A44">
            <v>42</v>
          </cell>
          <cell r="D44" t="str">
            <v>KDB 2000-1</v>
          </cell>
          <cell r="E44" t="str">
            <v>Regular</v>
          </cell>
          <cell r="F44" t="str">
            <v>53- 5</v>
          </cell>
          <cell r="G44" t="str">
            <v>진양강업</v>
          </cell>
          <cell r="I44" t="str">
            <v>Factory</v>
          </cell>
          <cell r="BD44">
            <v>0</v>
          </cell>
        </row>
        <row r="45">
          <cell r="A45">
            <v>43</v>
          </cell>
          <cell r="B45" t="str">
            <v>PKN</v>
          </cell>
          <cell r="C45">
            <v>36619</v>
          </cell>
          <cell r="D45" t="str">
            <v>KDB 2000-1</v>
          </cell>
          <cell r="E45" t="str">
            <v>Regular</v>
          </cell>
          <cell r="F45" t="str">
            <v>55- 1</v>
          </cell>
          <cell r="G45" t="str">
            <v>대동정기</v>
          </cell>
          <cell r="H45" t="str">
            <v>Loan</v>
          </cell>
          <cell r="I45" t="str">
            <v>Factory</v>
          </cell>
          <cell r="J45" t="str">
            <v>FA05</v>
          </cell>
          <cell r="K45" t="str">
            <v>대동정기</v>
          </cell>
          <cell r="L45" t="str">
            <v>LI</v>
          </cell>
          <cell r="M45" t="str">
            <v>Kyunggi</v>
          </cell>
          <cell r="N45" t="str">
            <v>경기도 광주군 실촌면 열미리 506-4, 5, 6, 10, 11</v>
          </cell>
          <cell r="O45">
            <v>8352</v>
          </cell>
          <cell r="P45">
            <v>8352</v>
          </cell>
          <cell r="Q45" t="str">
            <v>Quasi - Agricultural</v>
          </cell>
          <cell r="R45" t="str">
            <v>대, 잡종지</v>
          </cell>
          <cell r="S45" t="str">
            <v>irregular</v>
          </cell>
          <cell r="T45">
            <v>148521.19252873564</v>
          </cell>
          <cell r="U45" t="str">
            <v>본건은 광주군 실촌면 열미리 대우전선 남측 인근에 위치하는 5필 1단의 부정형 토지임.</v>
          </cell>
          <cell r="V45" t="str">
            <v>south side of Daewoo electricity, 5 plot as one, irregular shape,</v>
          </cell>
          <cell r="W45">
            <v>6187</v>
          </cell>
          <cell r="X45">
            <v>6187</v>
          </cell>
          <cell r="Y45" t="str">
            <v>B1/3F</v>
          </cell>
          <cell r="Z45">
            <v>180000</v>
          </cell>
          <cell r="AA45" t="str">
            <v>Avg</v>
          </cell>
          <cell r="AB45">
            <v>1995</v>
          </cell>
          <cell r="AC45">
            <v>40</v>
          </cell>
          <cell r="AD45">
            <v>0.40110153256704983</v>
          </cell>
          <cell r="AE45">
            <v>0.73898467432950188</v>
          </cell>
          <cell r="AF45">
            <v>0</v>
          </cell>
          <cell r="AG45" t="str">
            <v>Steel, RC</v>
          </cell>
          <cell r="AH45" t="str">
            <v>Pannel, Slab</v>
          </cell>
          <cell r="AJ45" t="str">
            <v>본건 건물은 2F 창고동, B1/3F 사무실동, 2F 공장동으로 구성되어 있으며 관리상태 보통임.</v>
          </cell>
          <cell r="AK45" t="str">
            <v>2F : storage, B1/3F : office, 2F: factory, avg. maintenance</v>
          </cell>
          <cell r="AR45" t="str">
            <v>15식</v>
          </cell>
          <cell r="AS45">
            <v>1996</v>
          </cell>
          <cell r="AT45" t="str">
            <v>poor</v>
          </cell>
          <cell r="AU45">
            <v>309000000</v>
          </cell>
          <cell r="AV45">
            <v>0.14187702265372168</v>
          </cell>
          <cell r="AY45">
            <v>0</v>
          </cell>
          <cell r="AZ45">
            <v>1</v>
          </cell>
          <cell r="BA45">
            <v>0.4</v>
          </cell>
          <cell r="BB45">
            <v>0.2</v>
          </cell>
          <cell r="BD45">
            <v>43840000</v>
          </cell>
        </row>
        <row r="46">
          <cell r="A46">
            <v>44</v>
          </cell>
          <cell r="B46" t="str">
            <v>SSK</v>
          </cell>
          <cell r="C46">
            <v>36619</v>
          </cell>
          <cell r="D46" t="str">
            <v>KDB 2000-1</v>
          </cell>
          <cell r="E46" t="str">
            <v>Regular</v>
          </cell>
          <cell r="F46" t="str">
            <v>56- 1</v>
          </cell>
          <cell r="G46" t="str">
            <v>대화트란스파워</v>
          </cell>
          <cell r="H46" t="str">
            <v>Loan</v>
          </cell>
          <cell r="I46" t="str">
            <v>Factory</v>
          </cell>
          <cell r="J46" t="str">
            <v>FA05</v>
          </cell>
          <cell r="K46" t="str">
            <v>대화트란스파워</v>
          </cell>
          <cell r="L46" t="str">
            <v>LB</v>
          </cell>
          <cell r="M46" t="str">
            <v>Inchon</v>
          </cell>
          <cell r="N46" t="str">
            <v>인천 남동구 고잔동 663-2</v>
          </cell>
          <cell r="O46">
            <v>5557.8</v>
          </cell>
          <cell r="P46">
            <v>5557.8</v>
          </cell>
          <cell r="Q46" t="str">
            <v>General Industrial</v>
          </cell>
          <cell r="R46" t="str">
            <v>Factory site</v>
          </cell>
          <cell r="S46" t="str">
            <v>Rectangle</v>
          </cell>
          <cell r="T46">
            <v>215000</v>
          </cell>
          <cell r="U46" t="str">
            <v>남동공단 제2단지내 북동측에 위치한 공업용 토지임. 인근 이용토지에 비해 중대형 평수에 속함.</v>
          </cell>
          <cell r="V46" t="str">
            <v>factory site locate at S.E. industrial complex, large scale land compared to neighborhood</v>
          </cell>
          <cell r="W46">
            <v>3687.67</v>
          </cell>
          <cell r="X46">
            <v>3687.67</v>
          </cell>
          <cell r="Y46" t="str">
            <v>1F</v>
          </cell>
          <cell r="Z46">
            <v>400000</v>
          </cell>
          <cell r="AA46" t="str">
            <v>Avg</v>
          </cell>
          <cell r="AB46">
            <v>1994</v>
          </cell>
          <cell r="AC46">
            <v>40</v>
          </cell>
          <cell r="AD46">
            <v>0.55620000000000003</v>
          </cell>
          <cell r="AE46">
            <v>0.66349999999999998</v>
          </cell>
          <cell r="AG46" t="str">
            <v>Steel</v>
          </cell>
          <cell r="AH46" t="str">
            <v>Pannel</v>
          </cell>
          <cell r="AJ46" t="str">
            <v>일반산업용 감속기 및 증속기등 동력전달장치를 생산하는 공장임. 동종업계 중에서 경쟁력이 있고 현재 매출계약이 지속적으로 체결되는 양호한 공장임.  층고는 9m정도로 대형크레인이 설치되어 있음</v>
          </cell>
          <cell r="AK46" t="str">
            <v>건물은 3개동. 제1동은 공장, 제2동은 식당및 사무실, 제3동은 수위실임. 3개동 관리상태 양호함. 현소유자가 일정기간동안 임차를 원하고 있으며 제품에 대한 경쟁력이 있어 매출은 지속적으로 증가할 것으로 판단하고 있음.</v>
          </cell>
          <cell r="AL46" t="str">
            <v>power supplying machine, has market competitive, biz contract is brong made continuously, large scale crane located, height: 9m</v>
          </cell>
          <cell r="AM46" t="str">
            <v>total 3 unit:1 unit: factory, 2nd unit: restaurant and office. 3 unit security guard office. Present owner want to lease for certain period, continuos market growth expected.</v>
          </cell>
          <cell r="AR46">
            <v>24</v>
          </cell>
          <cell r="AS46" t="str">
            <v>89,92</v>
          </cell>
          <cell r="AT46" t="str">
            <v>C</v>
          </cell>
          <cell r="AU46">
            <v>3663370000</v>
          </cell>
          <cell r="AV46">
            <v>0.15</v>
          </cell>
          <cell r="AZ46">
            <v>1</v>
          </cell>
          <cell r="BA46">
            <v>0</v>
          </cell>
          <cell r="BB46">
            <v>0</v>
          </cell>
          <cell r="BC46">
            <v>0</v>
          </cell>
          <cell r="BD46">
            <v>549505500</v>
          </cell>
        </row>
        <row r="47">
          <cell r="A47">
            <v>45</v>
          </cell>
          <cell r="B47" t="str">
            <v>JKLee</v>
          </cell>
          <cell r="C47" t="str">
            <v>2000.4.3</v>
          </cell>
          <cell r="D47" t="str">
            <v>KDB 2000-1</v>
          </cell>
          <cell r="E47" t="str">
            <v>Regular</v>
          </cell>
          <cell r="F47" t="str">
            <v>57- 1</v>
          </cell>
          <cell r="G47" t="str">
            <v>새론기계공업</v>
          </cell>
          <cell r="H47" t="str">
            <v>FC</v>
          </cell>
          <cell r="I47" t="str">
            <v>Factory</v>
          </cell>
          <cell r="J47" t="str">
            <v>FA06</v>
          </cell>
          <cell r="K47" t="str">
            <v>새론기계공업</v>
          </cell>
          <cell r="L47" t="str">
            <v>LI</v>
          </cell>
          <cell r="M47" t="str">
            <v>Kyunggi</v>
          </cell>
          <cell r="N47" t="str">
            <v>경기도 시흥시 정왕동 1255</v>
          </cell>
          <cell r="O47">
            <v>9714.4</v>
          </cell>
          <cell r="P47">
            <v>9714.4</v>
          </cell>
          <cell r="Q47" t="str">
            <v>General Industrial</v>
          </cell>
          <cell r="R47" t="str">
            <v>Factory</v>
          </cell>
          <cell r="S47" t="str">
            <v>Rectangle</v>
          </cell>
          <cell r="T47">
            <v>140000</v>
          </cell>
          <cell r="U47" t="str">
            <v xml:space="preserve">시흥시 소재 시화공단 2나블럭내 위치, 쇼트페인팅작업공장, 자연녹지지역, 4종미관지구, 대림아파트 남측 500m 지점 위치 </v>
          </cell>
          <cell r="V47" t="str">
            <v>factory lot located at Nan-dong industrial complex 2, large sale area compared to neighborhood</v>
          </cell>
          <cell r="W47">
            <v>6924.96</v>
          </cell>
          <cell r="X47">
            <v>6924.96</v>
          </cell>
          <cell r="Y47" t="str">
            <v>3F</v>
          </cell>
          <cell r="Z47">
            <v>363000</v>
          </cell>
          <cell r="AA47" t="str">
            <v>AVG</v>
          </cell>
          <cell r="AB47">
            <v>1997</v>
          </cell>
          <cell r="AC47">
            <v>30</v>
          </cell>
          <cell r="AD47">
            <v>0.58684839001894096</v>
          </cell>
          <cell r="AE47">
            <v>0.71285514288067198</v>
          </cell>
          <cell r="AF47">
            <v>0.1</v>
          </cell>
          <cell r="AG47" t="str">
            <v>Steel</v>
          </cell>
          <cell r="AH47" t="str">
            <v>트러스트위 판넬</v>
          </cell>
          <cell r="AJ47" t="str">
            <v xml:space="preserve">97년 건축, 건물전체적으로는 1층(층고 15.6m)이지만 부분적으로 3층 구조를 보임(건축물대장 참조), 새론기계 부도후 종업원들이 법인설립(삼승기계)하여 매출액중 인건비를 제외한 나머지를 산업은행 채무변제중  </v>
          </cell>
          <cell r="AK47" t="str">
            <v xml:space="preserve">새론기계측에서 공장 일부를 해찬정밀(임대면적 공장 80평, 마당 20평, 보 1900만, 월 170만), 신우철강(임대면적 120평, 보 2000만, 월 250만), 규수방(임대면적 177평, 보 2200만, 월 210만(IMF이후 110만), 월세 미납으로 보증금 1400만이 남아있는 상태)에게 임대해줌 </v>
          </cell>
          <cell r="AL47" t="str">
            <v>seems a story bldg, but 3 story bldg structure(under bldg ledger), employee founded corporation('SAmSeung) after Saerohn's backruptacy, renvue excluding wages goes to KDB for debt settlment</v>
          </cell>
          <cell r="AM47" t="str">
            <v>Haschan(80 pyung,yar:20 pyung, deposiot19 mil,monthly rent1.7 mil), Shinwoo(120 pyung, D:20 mil,monthly:2.5 mil), Kyusubang(177 pyung, D:22 mil, monthly:2.1mil(after IMF:1.1mil);monthly rent is in arrears, and deposit of 14 mil is unpaid yet</v>
          </cell>
          <cell r="AN47">
            <v>0.1</v>
          </cell>
          <cell r="AR47">
            <v>16</v>
          </cell>
          <cell r="AS47" t="str">
            <v>95-97</v>
          </cell>
          <cell r="AT47" t="str">
            <v>AVG</v>
          </cell>
          <cell r="AU47">
            <v>1837000000</v>
          </cell>
          <cell r="AV47">
            <v>0.13225911812738161</v>
          </cell>
          <cell r="AZ47">
            <v>1</v>
          </cell>
          <cell r="BA47">
            <v>0.5</v>
          </cell>
          <cell r="BB47">
            <v>0.4</v>
          </cell>
          <cell r="BD47">
            <v>242960000.00000003</v>
          </cell>
        </row>
        <row r="48">
          <cell r="A48">
            <v>46</v>
          </cell>
          <cell r="C48" t="str">
            <v/>
          </cell>
          <cell r="D48" t="str">
            <v>KDB 2000-1</v>
          </cell>
          <cell r="E48" t="str">
            <v>Regular</v>
          </cell>
          <cell r="F48" t="str">
            <v>59- 1</v>
          </cell>
          <cell r="G48" t="str">
            <v>박규철(호산국민호텔)</v>
          </cell>
          <cell r="I48" t="str">
            <v>Hotel</v>
          </cell>
          <cell r="BD48">
            <v>0</v>
          </cell>
        </row>
        <row r="49">
          <cell r="A49">
            <v>47</v>
          </cell>
          <cell r="B49" t="str">
            <v>HSH</v>
          </cell>
          <cell r="C49">
            <v>36614</v>
          </cell>
          <cell r="D49" t="str">
            <v>KDB 2000-1</v>
          </cell>
          <cell r="E49" t="str">
            <v>Regular</v>
          </cell>
          <cell r="F49" t="str">
            <v>61- 1</v>
          </cell>
          <cell r="G49" t="str">
            <v>연제면(곡산냉동)</v>
          </cell>
          <cell r="H49" t="str">
            <v>Loan</v>
          </cell>
          <cell r="I49" t="str">
            <v>Factory</v>
          </cell>
          <cell r="J49" t="str">
            <v>FA14</v>
          </cell>
          <cell r="K49" t="str">
            <v>곡산냉동</v>
          </cell>
          <cell r="L49" t="str">
            <v>LI</v>
          </cell>
          <cell r="M49" t="str">
            <v>Kangwon</v>
          </cell>
          <cell r="N49" t="str">
            <v>강원도 강릉시 연곡면 방내리 332외</v>
          </cell>
          <cell r="O49">
            <v>4148</v>
          </cell>
          <cell r="P49">
            <v>4148</v>
          </cell>
          <cell r="Q49" t="str">
            <v>Quasi - Agricultural</v>
          </cell>
          <cell r="R49" t="str">
            <v>Lot</v>
          </cell>
          <cell r="S49" t="str">
            <v>Indeterminate Form</v>
          </cell>
          <cell r="T49">
            <v>60000</v>
          </cell>
          <cell r="U49" t="str">
            <v>강원도 강릉시 연곡면 방내리 소재 연곡초교 서측 근거리 6번 국도변에 위치한 공장용지임.</v>
          </cell>
          <cell r="V49" t="str">
            <v>factory site abutting on no. 6 nat'l road</v>
          </cell>
          <cell r="W49">
            <v>2357.1999999999998</v>
          </cell>
          <cell r="X49">
            <v>2357.1999999999998</v>
          </cell>
          <cell r="Y49" t="str">
            <v>1B/4F</v>
          </cell>
          <cell r="Z49">
            <v>540000</v>
          </cell>
          <cell r="AA49" t="str">
            <v>Avg</v>
          </cell>
          <cell r="AB49">
            <v>1991</v>
          </cell>
          <cell r="AC49">
            <v>30</v>
          </cell>
          <cell r="AD49">
            <v>0.308</v>
          </cell>
          <cell r="AE49">
            <v>0.71599999999999997</v>
          </cell>
          <cell r="AF49">
            <v>1</v>
          </cell>
          <cell r="AG49" t="str">
            <v>RC</v>
          </cell>
          <cell r="AH49" t="str">
            <v>Slab</v>
          </cell>
          <cell r="AI49" t="str">
            <v>Brick</v>
          </cell>
          <cell r="AJ49" t="str">
            <v>냉동공장으로 사용 하였으며, 약 3년간 가동 중단된 상태임.</v>
          </cell>
          <cell r="AK49" t="str">
            <v>cold storage, not in operation for three years</v>
          </cell>
          <cell r="AN49">
            <v>0.3</v>
          </cell>
          <cell r="AR49">
            <v>14</v>
          </cell>
          <cell r="AS49">
            <v>1991</v>
          </cell>
          <cell r="AT49" t="str">
            <v>Poor</v>
          </cell>
          <cell r="AU49">
            <v>370000000</v>
          </cell>
          <cell r="AV49">
            <v>0.05</v>
          </cell>
          <cell r="BD49">
            <v>18500000</v>
          </cell>
        </row>
        <row r="50">
          <cell r="A50">
            <v>48</v>
          </cell>
          <cell r="B50" t="str">
            <v>HSH</v>
          </cell>
          <cell r="C50">
            <v>36608</v>
          </cell>
          <cell r="D50" t="str">
            <v>KDB 2000-1</v>
          </cell>
          <cell r="E50" t="str">
            <v>Special</v>
          </cell>
          <cell r="F50" t="str">
            <v>62- 1</v>
          </cell>
          <cell r="G50" t="str">
            <v>동보교역</v>
          </cell>
          <cell r="H50" t="str">
            <v>Loan</v>
          </cell>
          <cell r="I50" t="str">
            <v>Factory</v>
          </cell>
          <cell r="J50" t="str">
            <v>FA11</v>
          </cell>
          <cell r="K50" t="str">
            <v>동보교역</v>
          </cell>
          <cell r="L50" t="str">
            <v>LI</v>
          </cell>
          <cell r="M50" t="str">
            <v>Kangwon</v>
          </cell>
          <cell r="N50" t="str">
            <v>강원도 속초시 대포동 931</v>
          </cell>
          <cell r="O50">
            <v>9660.6</v>
          </cell>
          <cell r="P50">
            <v>9660.6</v>
          </cell>
          <cell r="Q50" t="str">
            <v>General Industrial</v>
          </cell>
          <cell r="R50" t="str">
            <v>Lot</v>
          </cell>
          <cell r="S50" t="str">
            <v>Indeterminate Form</v>
          </cell>
          <cell r="T50">
            <v>69500</v>
          </cell>
          <cell r="U50" t="str">
            <v>본건은 강원도 속초시 대포동 소재 대포농공단지내에 위치한 공장용지임.</v>
          </cell>
          <cell r="V50" t="str">
            <v>Daepo agri-industrial complex, factory site</v>
          </cell>
          <cell r="W50">
            <v>3712.165</v>
          </cell>
          <cell r="X50">
            <v>3712.165</v>
          </cell>
          <cell r="Y50" t="str">
            <v>4F</v>
          </cell>
          <cell r="Z50">
            <v>325000</v>
          </cell>
          <cell r="AA50" t="str">
            <v>Avg</v>
          </cell>
          <cell r="AB50">
            <v>1995</v>
          </cell>
          <cell r="AC50">
            <v>30</v>
          </cell>
          <cell r="AD50">
            <v>0.3</v>
          </cell>
          <cell r="AE50">
            <v>0.38</v>
          </cell>
          <cell r="AF50">
            <v>0</v>
          </cell>
          <cell r="AG50" t="str">
            <v>Steel</v>
          </cell>
          <cell r="AH50" t="str">
            <v>Panel</v>
          </cell>
          <cell r="AI50" t="str">
            <v>Panel</v>
          </cell>
          <cell r="AJ50" t="str">
            <v xml:space="preserve">대부분 건물의 관리상태는 보통이나 씨동공장(240㎡)의 관리상태는 열악함.   </v>
          </cell>
          <cell r="AK50" t="str">
            <v>avg bldg condition, C unit(240㎡): poor</v>
          </cell>
          <cell r="AN50">
            <v>0.4</v>
          </cell>
          <cell r="AR50" t="str">
            <v>구22식,신4식</v>
          </cell>
          <cell r="AS50" t="str">
            <v>95. 98년</v>
          </cell>
          <cell r="AT50" t="str">
            <v>구Poor.신Avg</v>
          </cell>
          <cell r="AU50">
            <v>1915000000</v>
          </cell>
          <cell r="AV50">
            <v>0.15</v>
          </cell>
          <cell r="BD50">
            <v>287250000</v>
          </cell>
        </row>
        <row r="51">
          <cell r="A51">
            <v>49</v>
          </cell>
          <cell r="B51" t="str">
            <v>HSH</v>
          </cell>
          <cell r="C51">
            <v>36614</v>
          </cell>
          <cell r="D51" t="str">
            <v>KDB 2000-1</v>
          </cell>
          <cell r="E51" t="str">
            <v>Special</v>
          </cell>
          <cell r="F51" t="str">
            <v>63- 1</v>
          </cell>
          <cell r="G51" t="str">
            <v>한주</v>
          </cell>
          <cell r="H51" t="str">
            <v>Loan</v>
          </cell>
          <cell r="I51" t="str">
            <v>Factory</v>
          </cell>
          <cell r="J51" t="str">
            <v>FA04</v>
          </cell>
          <cell r="K51" t="str">
            <v>㈜한주</v>
          </cell>
          <cell r="L51" t="str">
            <v>LI</v>
          </cell>
          <cell r="M51" t="str">
            <v>Kangwon</v>
          </cell>
          <cell r="N51" t="str">
            <v>강원도 강릉시 강동면 하시동리 46-1외</v>
          </cell>
          <cell r="O51">
            <v>45259</v>
          </cell>
          <cell r="P51">
            <v>45259</v>
          </cell>
          <cell r="Q51" t="str">
            <v>Quasi - Urban Area</v>
          </cell>
          <cell r="R51" t="str">
            <v>Lot</v>
          </cell>
          <cell r="S51" t="str">
            <v>Indeterminate Form</v>
          </cell>
          <cell r="T51">
            <v>47000</v>
          </cell>
          <cell r="U51" t="str">
            <v>본건은 강원도 강릉시 강동면 소재 안인역 서측 인근에 위치한 ㈜한주 강릉공장의 공장부지 및 진입로임.</v>
          </cell>
          <cell r="V51" t="str">
            <v>factory site and entrance</v>
          </cell>
          <cell r="W51">
            <v>9308.2199999999993</v>
          </cell>
          <cell r="X51">
            <v>9308.2199999999993</v>
          </cell>
          <cell r="Y51" t="str">
            <v>4F</v>
          </cell>
          <cell r="Z51">
            <v>330000</v>
          </cell>
          <cell r="AA51" t="str">
            <v>Avg</v>
          </cell>
          <cell r="AB51">
            <v>1994</v>
          </cell>
          <cell r="AC51">
            <v>40</v>
          </cell>
          <cell r="AD51">
            <v>0.1676</v>
          </cell>
          <cell r="AE51">
            <v>0.24390000000000001</v>
          </cell>
          <cell r="AF51">
            <v>0</v>
          </cell>
          <cell r="AG51" t="str">
            <v>Steel</v>
          </cell>
          <cell r="AH51" t="str">
            <v>Panel</v>
          </cell>
          <cell r="AI51" t="str">
            <v>Panel</v>
          </cell>
          <cell r="AJ51" t="str">
            <v>공장 및 관련 부대시설로 이용중이며 관리상태는 보통임.</v>
          </cell>
          <cell r="AK51" t="str">
            <v>factory and other facilities, avg condition of bldg</v>
          </cell>
          <cell r="AN51">
            <v>0.2</v>
          </cell>
          <cell r="AR51">
            <v>375</v>
          </cell>
          <cell r="AS51">
            <v>1994</v>
          </cell>
          <cell r="AT51" t="str">
            <v>C</v>
          </cell>
          <cell r="AU51">
            <v>25814057000</v>
          </cell>
          <cell r="AV51">
            <v>0.15</v>
          </cell>
          <cell r="BD51">
            <v>3872108550</v>
          </cell>
        </row>
        <row r="52">
          <cell r="A52">
            <v>50</v>
          </cell>
          <cell r="B52" t="str">
            <v>JKK</v>
          </cell>
          <cell r="C52">
            <v>36614</v>
          </cell>
          <cell r="D52" t="str">
            <v>KDB 2000-1</v>
          </cell>
          <cell r="E52" t="str">
            <v>Regular</v>
          </cell>
          <cell r="F52" t="str">
            <v>64- 1</v>
          </cell>
          <cell r="G52" t="str">
            <v>천지노블관광호텔</v>
          </cell>
          <cell r="H52" t="str">
            <v>FC</v>
          </cell>
          <cell r="I52" t="str">
            <v>Hotel</v>
          </cell>
          <cell r="J52" t="str">
            <v>CB01</v>
          </cell>
          <cell r="K52" t="str">
            <v>천지노블관광호텔</v>
          </cell>
          <cell r="L52" t="str">
            <v>LB</v>
          </cell>
          <cell r="M52" t="str">
            <v>Kangwon</v>
          </cell>
          <cell r="N52" t="str">
            <v>강원도 동해시 천곡동 460-3</v>
          </cell>
          <cell r="O52">
            <v>2571</v>
          </cell>
          <cell r="P52">
            <v>2571</v>
          </cell>
          <cell r="Q52" t="str">
            <v>General residential</v>
          </cell>
          <cell r="R52" t="str">
            <v>Lot</v>
          </cell>
          <cell r="S52" t="str">
            <v>Rectangle</v>
          </cell>
          <cell r="T52">
            <v>465000</v>
          </cell>
          <cell r="U52" t="str">
            <v>동해시 천곡동 소재 시외버스터미널 남측 인근에 위치하고 있음. 전체 토지가 호텔부지로 이용중이며 서고 동저의 완경사지임. 일부 상업지역,일부 주거지역이며,일부토지가 현황도로임.</v>
          </cell>
          <cell r="V52" t="str">
            <v>S. side of local bus terminal. Whole lot is used as hotel site. Slow slope to W. side. General commercial</v>
          </cell>
          <cell r="W52">
            <v>9568.33</v>
          </cell>
          <cell r="X52">
            <v>9568.33</v>
          </cell>
          <cell r="Y52" t="str">
            <v>B2/10F</v>
          </cell>
          <cell r="Z52">
            <v>1000000</v>
          </cell>
          <cell r="AA52" t="str">
            <v>Avg</v>
          </cell>
          <cell r="AB52">
            <v>1993</v>
          </cell>
          <cell r="AC52">
            <v>40</v>
          </cell>
          <cell r="AD52">
            <v>0.41599999999999998</v>
          </cell>
          <cell r="AE52">
            <v>2.3199999999999998</v>
          </cell>
          <cell r="AF52">
            <v>0.1</v>
          </cell>
          <cell r="AG52" t="str">
            <v>RC</v>
          </cell>
          <cell r="AH52" t="str">
            <v>slab</v>
          </cell>
          <cell r="AI52" t="str">
            <v>marble</v>
          </cell>
          <cell r="AJ52" t="str">
            <v>본 건물은 호텔로 이용중이며,4-8층은 객실 60개,9층은 객실이나 현재는 종업원 숙소로 이용주임.</v>
          </cell>
          <cell r="AK52" t="str">
            <v>10층:스카이라운지,1층: 로비,커피샵 , 2층 :연회장,한식당 3층 :오락실, 지하1층:나이트 클럽,스포츠맛사지등, 지하2층: 주차장,기계실</v>
          </cell>
          <cell r="AL52" t="str">
            <v>hotel, 4~8fl : 60 rooms 9fl: employee dorm</v>
          </cell>
          <cell r="AM52" t="str">
            <v>1fl: coffee shop, 2 fl:banquet, Korean restaurant. 3fl : gaming room. 10 fl : sky lounge. B1fl : club, sports message. B 2fl : parking lot and machinery room</v>
          </cell>
          <cell r="AN52">
            <v>0.3</v>
          </cell>
          <cell r="BD52">
            <v>0</v>
          </cell>
        </row>
        <row r="53">
          <cell r="A53">
            <v>51</v>
          </cell>
          <cell r="B53" t="str">
            <v>JKK</v>
          </cell>
          <cell r="C53">
            <v>36609</v>
          </cell>
          <cell r="D53" t="str">
            <v>KDB 2000-1</v>
          </cell>
          <cell r="E53" t="str">
            <v>Regular</v>
          </cell>
          <cell r="F53" t="str">
            <v>67- 1</v>
          </cell>
          <cell r="G53" t="str">
            <v>카이스엔지니어링</v>
          </cell>
          <cell r="H53" t="str">
            <v>FC</v>
          </cell>
          <cell r="I53" t="str">
            <v>Factory</v>
          </cell>
          <cell r="J53" t="str">
            <v>FA20</v>
          </cell>
          <cell r="K53" t="str">
            <v>카이스엔지니어링</v>
          </cell>
          <cell r="L53" t="str">
            <v>LBM</v>
          </cell>
          <cell r="M53" t="str">
            <v>kangwon</v>
          </cell>
          <cell r="N53" t="str">
            <v>강원도 동해시 구호동 235-1</v>
          </cell>
          <cell r="O53">
            <v>6598.6</v>
          </cell>
          <cell r="P53">
            <v>6598.6</v>
          </cell>
          <cell r="Q53" t="str">
            <v>exclusive industrial</v>
          </cell>
          <cell r="R53" t="str">
            <v>factory site</v>
          </cell>
          <cell r="S53" t="str">
            <v>Rectangle</v>
          </cell>
          <cell r="T53">
            <v>63700</v>
          </cell>
          <cell r="U53" t="str">
            <v>본 건은 동해시 북평공단내에 소재하고 있는 공장으로서 92년경 공단 분양 하였으나 (분양가 약 22-27만원/평) 대부분 미분양 상태임.(분양률 약 20%내외)</v>
          </cell>
          <cell r="V53" t="str">
            <v>Bukoyung industrail complex. Was on sale from 1992(sale price: 220~270,000￦), but mostly unslod(sale ratio: 20%)</v>
          </cell>
          <cell r="W53">
            <v>2968.44</v>
          </cell>
          <cell r="X53">
            <v>2968.44</v>
          </cell>
          <cell r="Y53" t="str">
            <v>b1/3f</v>
          </cell>
          <cell r="Z53">
            <v>360000</v>
          </cell>
          <cell r="AA53" t="str">
            <v>average</v>
          </cell>
          <cell r="AB53">
            <v>1997</v>
          </cell>
          <cell r="AC53">
            <v>35</v>
          </cell>
          <cell r="AD53">
            <v>0.38663999999999998</v>
          </cell>
          <cell r="AE53">
            <v>0.44350000000000001</v>
          </cell>
          <cell r="AF53">
            <v>0</v>
          </cell>
          <cell r="AG53" t="str">
            <v>RC</v>
          </cell>
          <cell r="AH53" t="str">
            <v>slab</v>
          </cell>
          <cell r="AI53" t="str">
            <v>pannel</v>
          </cell>
          <cell r="AJ53" t="str">
            <v>건물 관리 상태 보통이며, 대부분 공장으로 이용중이고, 일부는 사무실로 이용중임.</v>
          </cell>
          <cell r="AK53" t="str">
            <v>normal bldg condition. Mostly used as factory, partly office.</v>
          </cell>
          <cell r="AR53">
            <v>16</v>
          </cell>
          <cell r="AS53">
            <v>1997</v>
          </cell>
          <cell r="AT53" t="str">
            <v>average</v>
          </cell>
          <cell r="AU53">
            <v>1021200000</v>
          </cell>
          <cell r="AV53">
            <v>0.1</v>
          </cell>
          <cell r="AY53">
            <v>30</v>
          </cell>
          <cell r="AZ53">
            <v>100</v>
          </cell>
          <cell r="BA53">
            <v>100</v>
          </cell>
          <cell r="BB53">
            <v>100</v>
          </cell>
          <cell r="BD53">
            <v>102120000</v>
          </cell>
        </row>
        <row r="54">
          <cell r="A54">
            <v>52</v>
          </cell>
          <cell r="D54" t="str">
            <v>KDB 2000-1</v>
          </cell>
          <cell r="E54" t="str">
            <v>Regular</v>
          </cell>
          <cell r="F54" t="str">
            <v>68- 1</v>
          </cell>
          <cell r="G54" t="str">
            <v>한일산업</v>
          </cell>
          <cell r="I54" t="str">
            <v>Factory</v>
          </cell>
          <cell r="BD54">
            <v>0</v>
          </cell>
        </row>
        <row r="55">
          <cell r="A55">
            <v>53</v>
          </cell>
          <cell r="D55" t="str">
            <v>KDB 2000-1</v>
          </cell>
          <cell r="E55" t="str">
            <v>Regular</v>
          </cell>
          <cell r="F55" t="str">
            <v>71- 2</v>
          </cell>
          <cell r="G55" t="str">
            <v>동호</v>
          </cell>
          <cell r="I55" t="str">
            <v>Factory</v>
          </cell>
          <cell r="BD55">
            <v>0</v>
          </cell>
        </row>
        <row r="56">
          <cell r="A56">
            <v>54</v>
          </cell>
          <cell r="D56" t="str">
            <v>KDB 2000-1</v>
          </cell>
          <cell r="E56" t="str">
            <v>Regular</v>
          </cell>
          <cell r="F56" t="str">
            <v>71- 5</v>
          </cell>
          <cell r="G56" t="str">
            <v>동호</v>
          </cell>
          <cell r="I56" t="str">
            <v>Factory</v>
          </cell>
          <cell r="BD56">
            <v>0</v>
          </cell>
        </row>
        <row r="57">
          <cell r="A57">
            <v>55</v>
          </cell>
          <cell r="B57" t="str">
            <v>PKN</v>
          </cell>
          <cell r="C57">
            <v>36616</v>
          </cell>
          <cell r="D57" t="str">
            <v>KDB 2000-1</v>
          </cell>
          <cell r="E57" t="str">
            <v>Regular</v>
          </cell>
          <cell r="F57" t="str">
            <v>74- 6</v>
          </cell>
          <cell r="G57" t="str">
            <v>성신특수유리</v>
          </cell>
          <cell r="H57" t="str">
            <v>Loan</v>
          </cell>
          <cell r="I57" t="str">
            <v>Factory</v>
          </cell>
          <cell r="J57" t="str">
            <v>FA20</v>
          </cell>
          <cell r="K57" t="str">
            <v>성신특수유리</v>
          </cell>
          <cell r="L57" t="str">
            <v>LI</v>
          </cell>
          <cell r="M57" t="str">
            <v>Kyungbook</v>
          </cell>
          <cell r="N57" t="str">
            <v>경북 군위군 군위읍 수서리 421-20</v>
          </cell>
          <cell r="P57">
            <v>4336</v>
          </cell>
          <cell r="Q57" t="str">
            <v>준도시,산업촉진지구</v>
          </cell>
          <cell r="R57" t="str">
            <v>factory site</v>
          </cell>
          <cell r="S57" t="str">
            <v>Irregular</v>
          </cell>
          <cell r="T57">
            <v>57000</v>
          </cell>
          <cell r="U57" t="str">
            <v>토지는 군위군소유로서 1997.12.20.￦224,984,000 에 입주계약을 체결하였으나 미납하여(미납액 ￦130,667,200)소유권이전이 되지 않은 바, 평가제외하였으며, 토지취득은 미납액 불입 또는 환매실행으로 가능함.</v>
          </cell>
          <cell r="W57">
            <v>1382</v>
          </cell>
          <cell r="X57">
            <v>1382</v>
          </cell>
          <cell r="Y57" t="str">
            <v>2F</v>
          </cell>
          <cell r="Z57">
            <v>190000</v>
          </cell>
          <cell r="AA57" t="str">
            <v>AVG</v>
          </cell>
          <cell r="AB57">
            <v>1995</v>
          </cell>
          <cell r="AC57">
            <v>35</v>
          </cell>
          <cell r="AD57">
            <v>0.24077260147601476</v>
          </cell>
          <cell r="AE57">
            <v>0.31872693726937268</v>
          </cell>
          <cell r="AF57">
            <v>1</v>
          </cell>
          <cell r="AG57" t="str">
            <v>STEEL, BRICK</v>
          </cell>
          <cell r="AH57" t="str">
            <v>Collar sheet</v>
          </cell>
          <cell r="AJ57" t="str">
            <v>본건은 경북 군위군 군위농공단지(약 36개 제조업체 소재함) 내 공장으로서, 군위농공단지는 2000년 2월 25일 현재 가동률 72%로 비교적 높은 편이며 본건 토지는 북측 및 북동측도로보다는 다소 고지인 부정형 토지임.</v>
          </cell>
          <cell r="AK57" t="str">
            <v>36 factories located, Kunyui agri-industrial complex which has 72% operation ratio, which is relatively high, hillside. Irregular</v>
          </cell>
          <cell r="AL57" t="str">
            <v>본건은 철골조 2층 공장동(기숙사, 사무실 포함)과 시멘크블럭조 단층 수위실로  구성되어 있으며 건물관리상태 보통임.</v>
          </cell>
          <cell r="AM57" t="str">
            <v xml:space="preserve">2 fl factory(dorm, office), single cement block floor: security office. avg. condition </v>
          </cell>
          <cell r="AR57" t="str">
            <v>24식</v>
          </cell>
          <cell r="AS57">
            <v>1998</v>
          </cell>
          <cell r="AT57" t="str">
            <v>avg</v>
          </cell>
          <cell r="AU57">
            <v>1453400000</v>
          </cell>
          <cell r="AV57">
            <v>0.18516719416540528</v>
          </cell>
          <cell r="BD57">
            <v>269122000.00000006</v>
          </cell>
        </row>
        <row r="58">
          <cell r="A58">
            <v>56</v>
          </cell>
          <cell r="B58" t="str">
            <v>JKlee</v>
          </cell>
          <cell r="C58" t="str">
            <v>2000.4.7</v>
          </cell>
          <cell r="D58" t="str">
            <v>KDB 2000-1</v>
          </cell>
          <cell r="E58" t="str">
            <v>Regular</v>
          </cell>
          <cell r="F58" t="str">
            <v>75- 2</v>
          </cell>
          <cell r="G58" t="str">
            <v>월드탑필터</v>
          </cell>
          <cell r="H58" t="str">
            <v>Loan</v>
          </cell>
          <cell r="I58" t="str">
            <v>Factory</v>
          </cell>
          <cell r="J58" t="str">
            <v>FA10</v>
          </cell>
          <cell r="K58" t="str">
            <v>㈜월드탑필터</v>
          </cell>
          <cell r="L58" t="str">
            <v>LI</v>
          </cell>
          <cell r="M58" t="str">
            <v>Kyunggi</v>
          </cell>
          <cell r="N58" t="str">
            <v>경기도 파주시 광탄면 용미리 170-10</v>
          </cell>
          <cell r="O58">
            <v>5974</v>
          </cell>
          <cell r="P58">
            <v>5974</v>
          </cell>
          <cell r="Q58" t="str">
            <v>quasi-agricultural</v>
          </cell>
          <cell r="R58" t="str">
            <v>factory</v>
          </cell>
          <cell r="S58" t="str">
            <v>Irregular</v>
          </cell>
          <cell r="T58">
            <v>100000</v>
          </cell>
          <cell r="U58" t="str">
            <v xml:space="preserve">본건은 용미리 양천말부락 입구에 위치한 필터제작 공장으로 인근은 중소규모 공장 및 농경지대로 구성됨. </v>
          </cell>
          <cell r="V58" t="str">
            <v xml:space="preserve">located at the entrance of village, filter product factory, small and mid factory, </v>
          </cell>
          <cell r="W58">
            <v>2830.04</v>
          </cell>
          <cell r="X58">
            <v>2830.04</v>
          </cell>
          <cell r="Y58" t="str">
            <v>2F</v>
          </cell>
          <cell r="Z58">
            <v>289370</v>
          </cell>
          <cell r="AA58" t="str">
            <v>AVG</v>
          </cell>
          <cell r="AB58">
            <v>1997</v>
          </cell>
          <cell r="AC58">
            <v>30</v>
          </cell>
          <cell r="AD58">
            <v>0.40492802142618012</v>
          </cell>
          <cell r="AE58">
            <v>0.47372614663542018</v>
          </cell>
          <cell r="AF58">
            <v>1</v>
          </cell>
          <cell r="AG58" t="str">
            <v>경량철골조/RC</v>
          </cell>
          <cell r="AH58" t="str">
            <v>샌드위치판넬/Slab</v>
          </cell>
          <cell r="AJ58" t="str">
            <v xml:space="preserve">공장 2동, 사무실 1동으로 구성됨. 건축된지 3년 경과된 건물로 건물상태 양호함. 본 공장에서 생산되는 필터제품의 대부분은 국내 자동차3사에 전량 납부되는데 본 공장은 전량 수출에 의존하고 있음 </v>
          </cell>
          <cell r="AK58" t="str">
            <v>본 공장의 판로 대책은 주로 호주, 미국등지에 대한 수출이나 사업전망은 다소 불투명함. 현재 다량의 완제품이 공장내 창고에 적치되어 있음</v>
          </cell>
          <cell r="AL58" t="str">
            <v>factory 2 units, office 1 unit, 3 yr-old bldg, good condition, all products deliver to three car companies,whole products are exported</v>
          </cell>
          <cell r="AM58" t="str">
            <v>market: export to Australia and US biz outlook is uncertain, many finished products have piled up</v>
          </cell>
          <cell r="AN58">
            <v>0</v>
          </cell>
          <cell r="AR58" t="str">
            <v>담보상 66점(실제 63점)</v>
          </cell>
          <cell r="AS58" t="str">
            <v>97-98</v>
          </cell>
          <cell r="AT58" t="str">
            <v>AVG</v>
          </cell>
          <cell r="AU58">
            <v>4451000000</v>
          </cell>
          <cell r="AV58">
            <v>0.19087216355875083</v>
          </cell>
          <cell r="AZ58">
            <v>0.89790000000000003</v>
          </cell>
          <cell r="BA58">
            <v>0</v>
          </cell>
          <cell r="BD58">
            <v>849572000</v>
          </cell>
        </row>
        <row r="59">
          <cell r="A59">
            <v>57</v>
          </cell>
          <cell r="B59" t="str">
            <v>KJK</v>
          </cell>
          <cell r="C59">
            <v>36630</v>
          </cell>
          <cell r="D59" t="str">
            <v>KDB 2000-1</v>
          </cell>
          <cell r="E59" t="str">
            <v>Regular</v>
          </cell>
          <cell r="F59" t="str">
            <v>76- 1</v>
          </cell>
          <cell r="G59" t="str">
            <v>부영냉장</v>
          </cell>
          <cell r="H59" t="str">
            <v>FC</v>
          </cell>
          <cell r="I59" t="str">
            <v>Factory</v>
          </cell>
          <cell r="J59" t="str">
            <v>FA14</v>
          </cell>
          <cell r="L59" t="str">
            <v>LI</v>
          </cell>
          <cell r="M59" t="str">
            <v>Kyunggi</v>
          </cell>
          <cell r="N59" t="str">
            <v>경기도 여주군 가남면 은봉리 49,50,51,52-1,39</v>
          </cell>
          <cell r="O59">
            <v>7266</v>
          </cell>
          <cell r="P59">
            <v>7266</v>
          </cell>
          <cell r="Q59" t="str">
            <v>quasi-agricultural</v>
          </cell>
          <cell r="R59" t="str">
            <v>Lot</v>
          </cell>
          <cell r="S59" t="str">
            <v>Irregular</v>
          </cell>
          <cell r="T59">
            <v>55400</v>
          </cell>
          <cell r="U59" t="str">
            <v>본건은 부영물류와 연접한 냉동창고로 진입로를 공동 이용. 이천-장호원간 3번국도변에 위치</v>
          </cell>
          <cell r="V59" t="str">
            <v>cold storage abutting on Buyoung distribution company, co-use the entrance, near no.3 nat'l road(Ichun~changhowon)</v>
          </cell>
          <cell r="W59">
            <v>8516.0499999999993</v>
          </cell>
          <cell r="X59">
            <v>8516.0499999999993</v>
          </cell>
          <cell r="Y59" t="str">
            <v>B1/3F</v>
          </cell>
          <cell r="Z59">
            <v>450000</v>
          </cell>
          <cell r="AA59" t="str">
            <v>AVG</v>
          </cell>
          <cell r="AB59">
            <v>1997</v>
          </cell>
          <cell r="AC59">
            <v>40</v>
          </cell>
          <cell r="AD59">
            <v>0.36469108882104956</v>
          </cell>
          <cell r="AE59">
            <v>1.0652783834859718</v>
          </cell>
          <cell r="AF59">
            <v>1</v>
          </cell>
          <cell r="AG59" t="str">
            <v>RC</v>
          </cell>
          <cell r="AH59" t="str">
            <v>Slab</v>
          </cell>
          <cell r="AJ59" t="str">
            <v>1997년 냉동창고업을 목적으로 신축, 이후 98년에 물류창고도 신축. 98년 홍수로 인해 지층에 소재한 기계가 수몰되어 가동이 의문시됨.</v>
          </cell>
          <cell r="AK59" t="str">
            <v xml:space="preserve"> 99년 초부터 단전,단수로 인해 가동 중단 상태에 있음. 냉동창고 신축시 부실공사로 인해 누수.</v>
          </cell>
          <cell r="AL59" t="str">
            <v>built as a cold storage in1997, then  re-built in 98 as distribution center, machinery submerged by flood in 1998, doubt the normal operation</v>
          </cell>
          <cell r="AM59" t="str">
            <v>shut-off electricity and water since early 1999, not in operation, water leakage due to poor construction</v>
          </cell>
          <cell r="AY59">
            <v>1</v>
          </cell>
          <cell r="AZ59">
            <v>1</v>
          </cell>
          <cell r="BA59">
            <v>1</v>
          </cell>
          <cell r="BB59">
            <v>1</v>
          </cell>
          <cell r="BD59">
            <v>0</v>
          </cell>
        </row>
        <row r="60">
          <cell r="A60">
            <v>58</v>
          </cell>
          <cell r="B60" t="str">
            <v>KJK</v>
          </cell>
          <cell r="C60">
            <v>36570</v>
          </cell>
          <cell r="D60" t="str">
            <v>KDB 2000-1</v>
          </cell>
          <cell r="E60" t="str">
            <v>Regular</v>
          </cell>
          <cell r="F60" t="str">
            <v>77- 1</v>
          </cell>
          <cell r="G60" t="str">
            <v>부영물류</v>
          </cell>
          <cell r="H60" t="str">
            <v>FC</v>
          </cell>
          <cell r="I60" t="str">
            <v>Factory</v>
          </cell>
          <cell r="J60" t="str">
            <v>FA20</v>
          </cell>
          <cell r="L60" t="str">
            <v>LI</v>
          </cell>
          <cell r="M60" t="str">
            <v>Kyunggi</v>
          </cell>
          <cell r="N60" t="str">
            <v>경기도 여주군 가남면 은봉리 52,53,54,55</v>
          </cell>
          <cell r="O60">
            <v>8423</v>
          </cell>
          <cell r="P60">
            <v>8423</v>
          </cell>
          <cell r="Q60" t="str">
            <v>quasi-agricultural</v>
          </cell>
          <cell r="R60" t="str">
            <v>Lot</v>
          </cell>
          <cell r="S60" t="str">
            <v>Irregular</v>
          </cell>
          <cell r="T60">
            <v>55400</v>
          </cell>
          <cell r="U60" t="str">
            <v>본건은 부영물류와 연접한 냉동창고로 진입로를 공동 이용. 이천-장호원간 3번국도변에 위치</v>
          </cell>
          <cell r="V60" t="str">
            <v>cold storage abutting on Buyoung distribution company, co-use the entrance, near no.4 nat'l road(Ichun~changhowon)</v>
          </cell>
          <cell r="W60">
            <v>9956.16</v>
          </cell>
          <cell r="X60">
            <v>9956.16</v>
          </cell>
          <cell r="Y60" t="str">
            <v>3F</v>
          </cell>
          <cell r="Z60">
            <v>368000</v>
          </cell>
          <cell r="AA60" t="str">
            <v>AVG</v>
          </cell>
          <cell r="AB60">
            <v>1998</v>
          </cell>
          <cell r="AC60">
            <v>30</v>
          </cell>
          <cell r="AD60">
            <v>0.39400688590763383</v>
          </cell>
          <cell r="AE60">
            <v>1.1820206577229015</v>
          </cell>
          <cell r="AF60">
            <v>1</v>
          </cell>
          <cell r="AG60" t="str">
            <v>Steel beam</v>
          </cell>
          <cell r="AH60" t="str">
            <v>Sandwitch Panel</v>
          </cell>
          <cell r="AJ60" t="str">
            <v>부영냉장과 함께 상온창고업을 병행하려는 목적으로 1998년에 건축. 내부에 500평 규모의 냉동창고 있음(경매진행시 냉동설비가 제외 - 설비시설 대금 미납으로 인해(약 7000여만원))</v>
          </cell>
          <cell r="AL60" t="str">
            <v>buil in 1998 for the purpose of use to normal temp stroage along with Buyoung cold sttorage, 500 pyung facility inside</v>
          </cell>
          <cell r="AM60" t="str">
            <v>cooling facility is excluded from auction process due to amount of 70 million￦ of facility expense in arrears</v>
          </cell>
          <cell r="AR60">
            <v>5</v>
          </cell>
          <cell r="AS60" t="str">
            <v>97,98</v>
          </cell>
          <cell r="AT60" t="str">
            <v>Avg</v>
          </cell>
          <cell r="AU60">
            <v>118000000</v>
          </cell>
          <cell r="AV60">
            <v>0.25</v>
          </cell>
          <cell r="AZ60">
            <v>1</v>
          </cell>
          <cell r="BA60">
            <v>1</v>
          </cell>
          <cell r="BB60">
            <v>1</v>
          </cell>
          <cell r="BD60">
            <v>29500000</v>
          </cell>
        </row>
        <row r="61">
          <cell r="A61">
            <v>59</v>
          </cell>
          <cell r="B61" t="str">
            <v>yelee</v>
          </cell>
          <cell r="C61">
            <v>36620</v>
          </cell>
          <cell r="D61" t="str">
            <v>KDB 2000-1</v>
          </cell>
          <cell r="E61" t="str">
            <v>Regular</v>
          </cell>
          <cell r="F61" t="str">
            <v>81- 1</v>
          </cell>
          <cell r="G61" t="str">
            <v>대동물산</v>
          </cell>
          <cell r="H61" t="str">
            <v>Loan</v>
          </cell>
          <cell r="I61" t="str">
            <v>Factory(창고물건)</v>
          </cell>
          <cell r="J61" t="str">
            <v>FA14</v>
          </cell>
          <cell r="L61" t="str">
            <v>LI</v>
          </cell>
          <cell r="M61" t="str">
            <v>Yongin</v>
          </cell>
          <cell r="N61" t="str">
            <v>경기도 용인시 이동면 화산리 635-1,635-2,635-6,632-1,634,635</v>
          </cell>
          <cell r="O61">
            <v>10239</v>
          </cell>
          <cell r="P61">
            <v>13047</v>
          </cell>
          <cell r="Q61" t="str">
            <v>Agricultural</v>
          </cell>
          <cell r="R61" t="str">
            <v>other use, paddy land</v>
          </cell>
          <cell r="S61" t="str">
            <v>Indetermined</v>
          </cell>
          <cell r="T61">
            <v>49452</v>
          </cell>
          <cell r="U61" t="str">
            <v xml:space="preserve"> 6필지로 3필지는 냉장창고 부지로 일단지로 이용,잔여3필지는 사무실,기숙사 부지로 일단지로 이용중임,전체6필지중4필지(635-2,635-6,632-1,634)는 공유지분이나 각 공유자간의 위치가 특정되지 않아 전체면적을 기준한 평균가격 산출</v>
          </cell>
          <cell r="V61" t="str">
            <v>6 plot, 3 plot: cold storage, other 3 plots are used as an office and dormitory, 4 plot(635-2,-6,-1,634) out of 6 plots belong to common equity but the ownership and location not clearly identified, value based on total value</v>
          </cell>
          <cell r="W61">
            <v>6517.28</v>
          </cell>
          <cell r="X61">
            <v>6517.28</v>
          </cell>
          <cell r="Y61" t="str">
            <v>2F/B1</v>
          </cell>
          <cell r="Z61">
            <v>450000</v>
          </cell>
          <cell r="AA61" t="str">
            <v>B</v>
          </cell>
          <cell r="AB61">
            <v>1993</v>
          </cell>
          <cell r="AC61">
            <v>35</v>
          </cell>
          <cell r="AD61">
            <v>0.40570000000000001</v>
          </cell>
          <cell r="AE61">
            <v>0.81859999999999999</v>
          </cell>
          <cell r="AF61">
            <v>0.2</v>
          </cell>
          <cell r="AG61" t="str">
            <v>RC,Light steel beem</v>
          </cell>
          <cell r="AH61" t="str">
            <v>Slab,panel</v>
          </cell>
          <cell r="AI61" t="str">
            <v>mortar with painting,brick,panel</v>
          </cell>
          <cell r="AJ61" t="str">
            <v>2동의 건물로 1개동(6,321.28㎡)은 냉장창고 및 일부 사무실로 이용중,1개동(196㎡)은 기숙사로 이용중임</v>
          </cell>
          <cell r="AK61" t="str">
            <v>97년 6월경 3층 증축공사중  증축부분에 화재가 발생하여  공사중단후 2층건물을 현재까지 유지해오고 있음.이로 인해 2층에 약간의 누수 및 열손실이 있는 것으로 탐문</v>
          </cell>
          <cell r="AL61" t="str">
            <v>one unit(6,321.28㎡): cold storage and office, another one (196㎡): dorm.</v>
          </cell>
          <cell r="AM61" t="str">
            <v>in 1997, an extension bldg. burnt down during extension work, construction has been interrupted since then, leakage and heat loss on the 2nd floor</v>
          </cell>
          <cell r="AR61">
            <v>7</v>
          </cell>
          <cell r="AS61">
            <v>1993</v>
          </cell>
          <cell r="AT61" t="str">
            <v>B</v>
          </cell>
          <cell r="AU61">
            <v>437827000</v>
          </cell>
          <cell r="AV61">
            <v>0</v>
          </cell>
          <cell r="AY61">
            <v>0</v>
          </cell>
          <cell r="AZ61">
            <v>1</v>
          </cell>
          <cell r="BA61">
            <v>1</v>
          </cell>
          <cell r="BB61">
            <v>0</v>
          </cell>
          <cell r="BD61">
            <v>0</v>
          </cell>
        </row>
        <row r="62">
          <cell r="A62">
            <v>60</v>
          </cell>
          <cell r="D62" t="str">
            <v>KDB 2000-1</v>
          </cell>
          <cell r="E62" t="str">
            <v>Regular</v>
          </cell>
          <cell r="F62" t="str">
            <v>89- 3</v>
          </cell>
          <cell r="G62" t="str">
            <v>주식회사 삼아</v>
          </cell>
          <cell r="I62" t="str">
            <v>Factory</v>
          </cell>
          <cell r="BD62">
            <v>0</v>
          </cell>
        </row>
        <row r="63">
          <cell r="A63">
            <v>61</v>
          </cell>
          <cell r="B63" t="str">
            <v>WS Kim</v>
          </cell>
          <cell r="C63">
            <v>36613</v>
          </cell>
          <cell r="D63" t="str">
            <v>KDB 2000-1</v>
          </cell>
          <cell r="E63" t="str">
            <v>Regular</v>
          </cell>
          <cell r="F63" t="str">
            <v>90- 1</v>
          </cell>
          <cell r="G63" t="str">
            <v>현대산업</v>
          </cell>
          <cell r="H63" t="str">
            <v>Loan</v>
          </cell>
          <cell r="I63" t="str">
            <v>Factory</v>
          </cell>
          <cell r="J63" t="str">
            <v>FA20</v>
          </cell>
          <cell r="L63" t="str">
            <v>LB</v>
          </cell>
          <cell r="M63" t="str">
            <v>Choongcheongnam-do</v>
          </cell>
          <cell r="N63" t="str">
            <v>충남 논산군 가야곡면 야촌리 483-29</v>
          </cell>
          <cell r="O63">
            <v>7727</v>
          </cell>
          <cell r="P63">
            <v>12755</v>
          </cell>
          <cell r="Q63" t="str">
            <v>Quasi-urban</v>
          </cell>
          <cell r="R63" t="str">
            <v>Factory Site</v>
          </cell>
          <cell r="S63" t="str">
            <v>Rectangle</v>
          </cell>
          <cell r="T63">
            <v>65500</v>
          </cell>
          <cell r="U63" t="str">
            <v>논산IC 인근 가야곡 농공단지내 공장용지. 483-28,483-29번지 함께 사용중이나 평가 대상은 경매를 통해 97-5월 취득했던 483-29 번지만 대상임(토지,건물 681백만원, 1차에 낙찰)</v>
          </cell>
          <cell r="V63" t="str">
            <v>factory site near Nonsan I.C. used with 483-28, 29 but subject is only 483-29 that acquired in May 1997 from auction( land, bldg. at 6,810 million won/pyung</v>
          </cell>
          <cell r="W63">
            <v>1936</v>
          </cell>
          <cell r="X63">
            <v>4259.3999999999996</v>
          </cell>
          <cell r="Y63" t="str">
            <v>1F</v>
          </cell>
          <cell r="Z63">
            <v>330000</v>
          </cell>
          <cell r="AA63" t="str">
            <v>Avg</v>
          </cell>
          <cell r="AB63">
            <v>1990</v>
          </cell>
          <cell r="AC63">
            <v>30</v>
          </cell>
          <cell r="AD63">
            <v>0.2505</v>
          </cell>
          <cell r="AE63">
            <v>0.2505</v>
          </cell>
          <cell r="AF63">
            <v>0</v>
          </cell>
          <cell r="AG63" t="str">
            <v>Steel Beem</v>
          </cell>
          <cell r="AH63" t="str">
            <v>Pannel</v>
          </cell>
          <cell r="AI63" t="str">
            <v>Painting</v>
          </cell>
          <cell r="AJ63" t="str">
            <v>90년 신축된 공장을 경매로 취득후 97.9월 증축하였음. 기존건물과 신축건물 사이 불법 증축하였다가 현재 관청에 의해 철거된상태,.</v>
          </cell>
          <cell r="AK63" t="str">
            <v>기존 공장부분의 1/2은 인수희망자인 '모든화학'(업종: sash 조립)에서 월세 형태로 임차하여 사용중</v>
          </cell>
          <cell r="AL63" t="str">
            <v xml:space="preserve">in September 1997, extended the bldg. built in1990, after bought from auction, an illegal annex between and new bldg. and old bldg. be pulled down by gov't </v>
          </cell>
          <cell r="AM63" t="str">
            <v>1/2 of old bldg. is being leased by 'Modun Chemical' as monthly rent</v>
          </cell>
          <cell r="AN63">
            <v>0.05</v>
          </cell>
          <cell r="AR63">
            <v>20</v>
          </cell>
          <cell r="AS63" t="str">
            <v>1997,1998</v>
          </cell>
          <cell r="AT63" t="str">
            <v>Avg</v>
          </cell>
          <cell r="AU63">
            <v>3414000000</v>
          </cell>
          <cell r="AV63">
            <v>0.25</v>
          </cell>
          <cell r="AZ63">
            <v>1</v>
          </cell>
          <cell r="BD63">
            <v>853500000</v>
          </cell>
        </row>
        <row r="64">
          <cell r="A64">
            <v>62</v>
          </cell>
          <cell r="D64" t="str">
            <v>KDB 2000-1</v>
          </cell>
          <cell r="E64" t="str">
            <v>Regular</v>
          </cell>
          <cell r="F64" t="str">
            <v>93- 1</v>
          </cell>
          <cell r="G64" t="str">
            <v>원젤리</v>
          </cell>
          <cell r="I64" t="str">
            <v>Factory</v>
          </cell>
          <cell r="BD64">
            <v>0</v>
          </cell>
        </row>
        <row r="65">
          <cell r="A65">
            <v>63</v>
          </cell>
          <cell r="D65" t="str">
            <v>KDB 2000-1</v>
          </cell>
          <cell r="E65" t="str">
            <v>Regular</v>
          </cell>
          <cell r="F65" t="str">
            <v>94- 1</v>
          </cell>
          <cell r="G65" t="str">
            <v>엔케이텔레콤</v>
          </cell>
          <cell r="I65" t="str">
            <v>Factory</v>
          </cell>
          <cell r="BD65">
            <v>0</v>
          </cell>
        </row>
        <row r="66">
          <cell r="A66">
            <v>64</v>
          </cell>
          <cell r="D66" t="str">
            <v>KDB 2000-1</v>
          </cell>
          <cell r="E66" t="str">
            <v>Regular</v>
          </cell>
          <cell r="F66" t="str">
            <v>95- 1</v>
          </cell>
          <cell r="G66" t="str">
            <v>엔케이전자</v>
          </cell>
          <cell r="I66" t="str">
            <v>Warehouse(창고물건)</v>
          </cell>
          <cell r="BD66">
            <v>0</v>
          </cell>
        </row>
        <row r="67">
          <cell r="A67">
            <v>65</v>
          </cell>
          <cell r="B67" t="str">
            <v>JKK</v>
          </cell>
          <cell r="C67">
            <v>36624</v>
          </cell>
          <cell r="D67" t="str">
            <v>KDB 2000-1</v>
          </cell>
          <cell r="E67" t="str">
            <v>Regular</v>
          </cell>
          <cell r="F67" t="str">
            <v>96- 1</v>
          </cell>
          <cell r="G67" t="str">
            <v>장우산업</v>
          </cell>
          <cell r="H67" t="str">
            <v>FC</v>
          </cell>
          <cell r="I67" t="str">
            <v>Factory</v>
          </cell>
          <cell r="J67" t="str">
            <v>FA20</v>
          </cell>
          <cell r="K67" t="str">
            <v>장우산업</v>
          </cell>
          <cell r="L67" t="str">
            <v>LBM</v>
          </cell>
          <cell r="M67" t="str">
            <v>ulsan</v>
          </cell>
          <cell r="N67" t="str">
            <v>울산광역시 울주군 두서면 서하리 139,139-1,139-2,140-2,533,533-1,534,535,535-2,535-3,536,536-1</v>
          </cell>
          <cell r="O67">
            <v>6800</v>
          </cell>
          <cell r="P67">
            <v>6800</v>
          </cell>
          <cell r="Q67" t="str">
            <v>green natural</v>
          </cell>
          <cell r="R67" t="str">
            <v>site of factory</v>
          </cell>
          <cell r="S67" t="str">
            <v>irregular</v>
          </cell>
          <cell r="T67">
            <v>67900</v>
          </cell>
          <cell r="U67" t="str">
            <v>본건은 울산시 울주군 두서면 서하리 소재 두남초등교 북동측 인근 35번국도변에 위치하고,동측 인근에 경부고속도로가 통과하고 있음.</v>
          </cell>
          <cell r="V67" t="str">
            <v>abutting on the 39. nat'l road, Kyungbu express highway pass by</v>
          </cell>
          <cell r="W67">
            <v>1538.2</v>
          </cell>
          <cell r="X67">
            <v>1538.2</v>
          </cell>
          <cell r="Y67" t="str">
            <v>1F</v>
          </cell>
          <cell r="Z67">
            <v>240000</v>
          </cell>
          <cell r="AA67" t="str">
            <v>Avg</v>
          </cell>
          <cell r="AB67">
            <v>1996</v>
          </cell>
          <cell r="AC67">
            <v>30</v>
          </cell>
          <cell r="AD67">
            <v>0.22620000000000001</v>
          </cell>
          <cell r="AE67">
            <v>0.22620000000000001</v>
          </cell>
          <cell r="AF67">
            <v>1</v>
          </cell>
          <cell r="AG67" t="str">
            <v>steel frame&amp;pannel</v>
          </cell>
          <cell r="AH67" t="str">
            <v>pannel</v>
          </cell>
          <cell r="AI67" t="str">
            <v>pannel</v>
          </cell>
          <cell r="AJ67" t="str">
            <v>공장및 사무실,식당이며,현재 전체가 공실 상태임.(98년 부도) 건물 상태는 보통임. 본 건 지상에 제시외 건물이 소재하나 가격및 명도상에 문제 없음.</v>
          </cell>
          <cell r="AK67" t="str">
            <v>factory, office, cafeteria, 100 % vacant, dishonor in 1998, avg. condition</v>
          </cell>
          <cell r="AN67">
            <v>0.5</v>
          </cell>
          <cell r="AR67">
            <v>17</v>
          </cell>
          <cell r="AS67" t="str">
            <v>1996-1998</v>
          </cell>
          <cell r="AT67" t="str">
            <v>poor</v>
          </cell>
          <cell r="AU67">
            <v>1358000000</v>
          </cell>
          <cell r="AV67">
            <v>0.15</v>
          </cell>
          <cell r="BD67">
            <v>203700000</v>
          </cell>
        </row>
        <row r="68">
          <cell r="A68">
            <v>66</v>
          </cell>
          <cell r="B68" t="str">
            <v>JKK</v>
          </cell>
          <cell r="C68">
            <v>36617</v>
          </cell>
          <cell r="D68" t="str">
            <v>KDB 2000-1</v>
          </cell>
          <cell r="E68" t="str">
            <v>Regular</v>
          </cell>
          <cell r="F68" t="str">
            <v>97- 1</v>
          </cell>
          <cell r="G68" t="str">
            <v>신성프라임테크</v>
          </cell>
          <cell r="H68" t="str">
            <v>FC</v>
          </cell>
          <cell r="I68" t="str">
            <v>Factory</v>
          </cell>
          <cell r="J68" t="str">
            <v>FA20</v>
          </cell>
          <cell r="K68" t="str">
            <v>신성프라임테크</v>
          </cell>
          <cell r="L68" t="str">
            <v>LBM</v>
          </cell>
          <cell r="M68" t="str">
            <v>kyungbuk</v>
          </cell>
          <cell r="N68" t="str">
            <v>경상북도 경주시 외동읍 연안리 943-4,7</v>
          </cell>
          <cell r="O68">
            <v>3897</v>
          </cell>
          <cell r="P68">
            <v>3897</v>
          </cell>
          <cell r="Q68" t="str">
            <v>quasi agricultural</v>
          </cell>
          <cell r="R68" t="str">
            <v>site of factory</v>
          </cell>
          <cell r="S68" t="str">
            <v>irregular</v>
          </cell>
          <cell r="T68">
            <v>45600</v>
          </cell>
          <cell r="U68" t="str">
            <v>본 건은 공장용지로 이용중인 토지로서 평탄하며, 일부 토지가 현황 도로(약45sqm)로 이용중임.</v>
          </cell>
          <cell r="V68" t="str">
            <v>factory land, flat, 45 sq. of land is used as road in present</v>
          </cell>
          <cell r="W68">
            <v>1265.5999999999999</v>
          </cell>
          <cell r="X68">
            <v>1265.5999999999999</v>
          </cell>
          <cell r="Y68" t="str">
            <v>2F</v>
          </cell>
          <cell r="Z68">
            <v>360000</v>
          </cell>
          <cell r="AA68" t="str">
            <v>Good</v>
          </cell>
          <cell r="AB68">
            <v>1997</v>
          </cell>
          <cell r="AC68">
            <v>35</v>
          </cell>
          <cell r="AD68">
            <v>0.216</v>
          </cell>
          <cell r="AE68">
            <v>0.32469999999999999</v>
          </cell>
          <cell r="AF68">
            <v>0</v>
          </cell>
          <cell r="AG68" t="str">
            <v>steel frame</v>
          </cell>
          <cell r="AH68" t="str">
            <v>slab</v>
          </cell>
          <cell r="AI68" t="str">
            <v>pannel</v>
          </cell>
          <cell r="AJ68" t="str">
            <v>공장및 사무실로 이용중이며, 건물 관리 상태 양호함.</v>
          </cell>
          <cell r="AK68" t="str">
            <v>avg. maintenance. Office and factory</v>
          </cell>
          <cell r="AR68">
            <v>3</v>
          </cell>
          <cell r="AS68">
            <v>1997</v>
          </cell>
          <cell r="AT68" t="str">
            <v>good</v>
          </cell>
          <cell r="AU68">
            <v>1972000000</v>
          </cell>
          <cell r="AV68">
            <v>0.2</v>
          </cell>
          <cell r="BD68">
            <v>394400000</v>
          </cell>
        </row>
        <row r="69">
          <cell r="A69">
            <v>67</v>
          </cell>
          <cell r="B69" t="str">
            <v>JKK</v>
          </cell>
          <cell r="C69">
            <v>36617</v>
          </cell>
          <cell r="D69" t="str">
            <v>KDB 2000-1</v>
          </cell>
          <cell r="E69" t="str">
            <v>Regular</v>
          </cell>
          <cell r="F69" t="str">
            <v>99- 1</v>
          </cell>
          <cell r="G69" t="str">
            <v>영수정공</v>
          </cell>
          <cell r="H69" t="str">
            <v>Loan</v>
          </cell>
          <cell r="I69" t="str">
            <v>Factory</v>
          </cell>
          <cell r="J69" t="str">
            <v>FA05</v>
          </cell>
          <cell r="K69" t="str">
            <v>영수정공</v>
          </cell>
          <cell r="L69" t="str">
            <v>LBM</v>
          </cell>
          <cell r="M69" t="str">
            <v>kyungbuk</v>
          </cell>
          <cell r="N69" t="str">
            <v>경상북도 경주시 외동읍 입실리170-4,170-5,산20-15,산20-17</v>
          </cell>
          <cell r="O69">
            <v>25864</v>
          </cell>
          <cell r="P69">
            <v>25864</v>
          </cell>
          <cell r="Q69" t="str">
            <v>Natural Green</v>
          </cell>
          <cell r="R69" t="str">
            <v>site of factory &amp; forest</v>
          </cell>
          <cell r="S69" t="str">
            <v>irregular</v>
          </cell>
          <cell r="T69">
            <v>6910</v>
          </cell>
          <cell r="U69" t="str">
            <v>본 토지는 동고 서저의 완경사지로서 일부는 공장용지로 이용중이며, 일부는 임야및 잡종지 상태임. 전체 토지가 자연녹지지역이며, 일부는 공원저촉(약10000sqm) 이므로 이를 감안하여 평가함.</v>
          </cell>
          <cell r="V69" t="str">
            <v>slow slope toward W. side. some used factory land. Other : land and mixed use. Whole land: natural preservation area. 10,000sqm contrary to park area.</v>
          </cell>
          <cell r="W69">
            <v>6751.85</v>
          </cell>
          <cell r="X69">
            <v>6751.85</v>
          </cell>
          <cell r="Y69" t="str">
            <v>2F</v>
          </cell>
          <cell r="Z69">
            <v>380000</v>
          </cell>
          <cell r="AA69" t="str">
            <v>AVG</v>
          </cell>
          <cell r="AB69">
            <v>1996</v>
          </cell>
          <cell r="AC69">
            <v>35</v>
          </cell>
          <cell r="AD69">
            <v>0.31</v>
          </cell>
          <cell r="AE69">
            <v>0.47899999999999998</v>
          </cell>
          <cell r="AF69">
            <v>0</v>
          </cell>
          <cell r="AG69" t="str">
            <v>steel frame</v>
          </cell>
          <cell r="AH69" t="str">
            <v>slab</v>
          </cell>
          <cell r="AI69" t="str">
            <v>pannel</v>
          </cell>
          <cell r="AJ69" t="str">
            <v>공장및 사무실로 이용중이며, 건물 관리 상태 보통임.</v>
          </cell>
          <cell r="AK69" t="str">
            <v>factory and office. Normal condition</v>
          </cell>
          <cell r="AR69">
            <v>26</v>
          </cell>
          <cell r="AS69">
            <v>1996</v>
          </cell>
          <cell r="AT69" t="str">
            <v>Avg</v>
          </cell>
          <cell r="AU69">
            <v>2944000000</v>
          </cell>
          <cell r="AV69">
            <v>0.25</v>
          </cell>
          <cell r="BD69">
            <v>736000000</v>
          </cell>
        </row>
        <row r="70">
          <cell r="A70">
            <v>68</v>
          </cell>
          <cell r="B70" t="str">
            <v>ESP</v>
          </cell>
          <cell r="C70">
            <v>36619</v>
          </cell>
          <cell r="D70" t="str">
            <v>KDB 2000-1</v>
          </cell>
          <cell r="E70" t="str">
            <v>Regular</v>
          </cell>
          <cell r="F70" t="str">
            <v>103- 1</v>
          </cell>
          <cell r="G70" t="str">
            <v>코엔텍</v>
          </cell>
          <cell r="H70" t="str">
            <v>Loan</v>
          </cell>
          <cell r="I70" t="str">
            <v>Factory</v>
          </cell>
          <cell r="J70" t="str">
            <v>FA20</v>
          </cell>
          <cell r="K70" t="str">
            <v>코엔텍</v>
          </cell>
          <cell r="L70" t="str">
            <v>LI</v>
          </cell>
          <cell r="M70" t="str">
            <v>chungbuk</v>
          </cell>
          <cell r="N70" t="str">
            <v>충북 음성군 대소면 부윤리 450, 450-3</v>
          </cell>
          <cell r="O70">
            <v>9153</v>
          </cell>
          <cell r="P70">
            <v>9153</v>
          </cell>
          <cell r="Q70" t="str">
            <v>quasi-agricultural</v>
          </cell>
          <cell r="R70" t="str">
            <v>factory site</v>
          </cell>
          <cell r="S70" t="str">
            <v>irregular</v>
          </cell>
          <cell r="T70">
            <v>40900</v>
          </cell>
          <cell r="U70" t="str">
            <v>2필지 부정형으로 동측의 도로보다 약 3-4미터 저지이나 자체지면은 완만한 경사지를 평탄하게 조성(서측으로 약 3.5미터의 하향식 콘크리트 옹벽)한 공장지로 이용중임.</v>
          </cell>
          <cell r="V70" t="str">
            <v>2 plot, irregular shape. 3~ 4m lower than road but flat. Concrete retaining wall(3.5 m at W. Side)</v>
          </cell>
          <cell r="W70">
            <v>2075.02</v>
          </cell>
          <cell r="X70">
            <v>2075.02</v>
          </cell>
          <cell r="Y70" t="str">
            <v>1F/3F,옥탑</v>
          </cell>
          <cell r="Z70">
            <v>362000</v>
          </cell>
          <cell r="AA70" t="str">
            <v>Good</v>
          </cell>
          <cell r="AB70">
            <v>1998</v>
          </cell>
          <cell r="AC70">
            <v>30</v>
          </cell>
          <cell r="AD70">
            <v>0.17199999999999999</v>
          </cell>
          <cell r="AE70">
            <v>0.218</v>
          </cell>
          <cell r="AF70">
            <v>0</v>
          </cell>
          <cell r="AG70" t="str">
            <v>RC</v>
          </cell>
          <cell r="AH70" t="str">
            <v>panel</v>
          </cell>
          <cell r="AI70" t="str">
            <v>panel</v>
          </cell>
          <cell r="AJ70" t="str">
            <v xml:space="preserve">98년도에 신축된 건물로, 현재 공장 가동중임.  공장과 사무실. 기숙사 건물이 한 동에 위치하며, 공장의 층고는 16미터임.  건물관리상태는 양호함. </v>
          </cell>
          <cell r="AK70" t="str">
            <v>98년 담보 감정 당시 38점 중 6점만 가격조사 인정함. 현재도 6점의 기계만이 비중이 있음.  1점의 공작물-수변전설비가 있음.</v>
          </cell>
          <cell r="AL70" t="str">
            <v>built in 1998, in operation. factory, office and employee dorm located in one unit. Height of factory:16 m, fair bldg condition.</v>
          </cell>
          <cell r="AM70" t="str">
            <v>only 6 out of 38 machinery's price is acknowledged at an appraisal point. in present only 6 sets have weight on price</v>
          </cell>
          <cell r="AR70">
            <v>39</v>
          </cell>
          <cell r="AS70">
            <v>1998</v>
          </cell>
          <cell r="AT70" t="str">
            <v>good</v>
          </cell>
          <cell r="AU70">
            <v>391000000</v>
          </cell>
          <cell r="AV70">
            <v>0.15</v>
          </cell>
          <cell r="AZ70">
            <v>1</v>
          </cell>
          <cell r="BD70">
            <v>58650000</v>
          </cell>
        </row>
        <row r="71">
          <cell r="A71">
            <v>69</v>
          </cell>
          <cell r="B71" t="str">
            <v>JKLee</v>
          </cell>
          <cell r="C71" t="str">
            <v>2000.4.1</v>
          </cell>
          <cell r="D71" t="str">
            <v>KDB 2000-1</v>
          </cell>
          <cell r="E71" t="str">
            <v>Regular</v>
          </cell>
          <cell r="F71" t="str">
            <v>105- 1</v>
          </cell>
          <cell r="G71" t="str">
            <v>부안관광호텔</v>
          </cell>
          <cell r="H71" t="str">
            <v>Loan</v>
          </cell>
          <cell r="I71" t="str">
            <v>Land+Bldg(건축중)</v>
          </cell>
          <cell r="J71" t="str">
            <v>CB01</v>
          </cell>
          <cell r="K71" t="str">
            <v>부안관광호텔</v>
          </cell>
          <cell r="L71" t="str">
            <v>LI</v>
          </cell>
          <cell r="M71" t="str">
            <v>Chollabukdo</v>
          </cell>
          <cell r="N71" t="str">
            <v>전북 부안군 행암면 역리 산156-2,산156-3,산156-4,산156-5,319,319-1,320번지</v>
          </cell>
          <cell r="O71">
            <v>5360</v>
          </cell>
          <cell r="P71">
            <v>5360</v>
          </cell>
          <cell r="Q71" t="str">
            <v>Natural Green</v>
          </cell>
          <cell r="R71" t="str">
            <v>Forest, Dry Land</v>
          </cell>
          <cell r="S71" t="str">
            <v>irregular</v>
          </cell>
          <cell r="T71">
            <v>53391</v>
          </cell>
          <cell r="U71" t="str">
            <v xml:space="preserve">부안읍에서 동쪽으로 5분거리내, 왕복 2차선 30번 국도상에 위치, 건물뒤는 송림지역과 용화사(사찰), 전면은 농경지대가 펼쳐져 있음. 전망은 그다지 좋지않음, 주 타겟은 변산반도 관광객과 부안군민임. </v>
          </cell>
          <cell r="V71" t="str">
            <v>5 min from Buahn -eup,  abutting on the national road(no. 30)backside: Pine tree and Temple, doesn't command a fine view, marketing target: tourist for Byunsan peninsular</v>
          </cell>
          <cell r="W71">
            <v>6122.28</v>
          </cell>
          <cell r="X71">
            <v>6122.28</v>
          </cell>
          <cell r="Y71" t="str">
            <v>7F/B1</v>
          </cell>
          <cell r="Z71">
            <v>503621.66666666669</v>
          </cell>
          <cell r="AA71" t="str">
            <v>AVG</v>
          </cell>
          <cell r="AB71">
            <v>1998</v>
          </cell>
          <cell r="AC71">
            <v>50</v>
          </cell>
          <cell r="AD71">
            <v>0.1516026119402985</v>
          </cell>
          <cell r="AE71">
            <v>1.1422164179104477</v>
          </cell>
          <cell r="AF71">
            <v>0</v>
          </cell>
          <cell r="AG71" t="str">
            <v>RC</v>
          </cell>
          <cell r="AH71" t="str">
            <v>Slab</v>
          </cell>
          <cell r="AJ71" t="str">
            <v xml:space="preserve">건축중단된 지상 7층, 지하 1층, 객실 60실의 1급수준의 호텔용 건축물임. 건물은 완공후 담보설정 예정임(양도채권 조건), 건물면적 및 담보가격은 산업은행 담보서류상 수치와 기성고 금액임,객실부분 및 예식장 시설은 변산 및 </v>
          </cell>
          <cell r="AK71" t="str">
            <v xml:space="preserve"> 격포지역 관광객 및 부안지역민을 타겟으로,주요 부대시설인 나이트클럽과 남자용 사우나 시설 등은 주로 부안군민을 겨낭함. 예식장 및 나이트클럽은 부안지역 시설수준 고려시 타당성 있어보임 </v>
          </cell>
          <cell r="AL71" t="str">
            <v>construction interrupted, B1/7F, luxurious, 60 rooms, expected to be taken as a security after completion of bldg.(transferable bond condition)bldg area  is based on warranty deed and mortgage is accumulated amount</v>
          </cell>
          <cell r="AM71" t="str">
            <v>room and wedding hall is targeted to byunsan and Kyukpo area tourist and F&amp;B, men's sauna and nightclub to Byunsan residence, seems to have validity of business based on market analysis</v>
          </cell>
          <cell r="AN71">
            <v>0.1</v>
          </cell>
          <cell r="BD71">
            <v>0</v>
          </cell>
        </row>
        <row r="72">
          <cell r="A72">
            <v>70</v>
          </cell>
          <cell r="D72" t="str">
            <v>KDB 2000-1</v>
          </cell>
          <cell r="E72" t="str">
            <v>Regular</v>
          </cell>
          <cell r="F72" t="str">
            <v>106- 1</v>
          </cell>
          <cell r="G72" t="str">
            <v>빅코</v>
          </cell>
          <cell r="I72" t="str">
            <v>Factory</v>
          </cell>
          <cell r="BD72">
            <v>0</v>
          </cell>
        </row>
        <row r="73">
          <cell r="A73">
            <v>71</v>
          </cell>
          <cell r="B73" t="str">
            <v>WS Kim</v>
          </cell>
          <cell r="C73">
            <v>36605</v>
          </cell>
          <cell r="D73" t="str">
            <v>KDB 2000-1</v>
          </cell>
          <cell r="E73" t="str">
            <v>Regular</v>
          </cell>
          <cell r="F73" t="str">
            <v>115- 1</v>
          </cell>
          <cell r="G73" t="str">
            <v>부일양조산업</v>
          </cell>
          <cell r="H73" t="str">
            <v>Loan</v>
          </cell>
          <cell r="I73" t="str">
            <v>Factory</v>
          </cell>
          <cell r="J73" t="str">
            <v>FA11</v>
          </cell>
          <cell r="K73" t="str">
            <v>Booil Yangjo Co.</v>
          </cell>
          <cell r="L73" t="str">
            <v>LB</v>
          </cell>
          <cell r="M73" t="str">
            <v>Choongcheongnam-do</v>
          </cell>
          <cell r="N73" t="str">
            <v>충남 연기군 전의면 영당리 505-26 외</v>
          </cell>
          <cell r="O73">
            <v>3673</v>
          </cell>
          <cell r="P73">
            <v>3673</v>
          </cell>
          <cell r="Q73" t="str">
            <v>Quasi-agricultural</v>
          </cell>
          <cell r="R73" t="str">
            <v>Factory site</v>
          </cell>
          <cell r="S73" t="str">
            <v>Irregular</v>
          </cell>
          <cell r="T73">
            <v>43300</v>
          </cell>
          <cell r="U73" t="str">
            <v>조치원읍 북측 전의면기점 4km 서측 691지방도변 소재하는 공장용지로 인근 군부대 진입로를 주통로로 사용중. 토지일부(263 sqm) 국유지로 사용허가를 득하여 사용중</v>
          </cell>
          <cell r="V73" t="str">
            <v xml:space="preserve">near local road (no. 691) military camp entrance is used as a main road. part of land(263 sqm) is national land: use with permission </v>
          </cell>
          <cell r="W73">
            <v>1072.42</v>
          </cell>
          <cell r="X73">
            <v>1282.72</v>
          </cell>
          <cell r="Y73" t="str">
            <v>1F</v>
          </cell>
          <cell r="Z73">
            <v>200000</v>
          </cell>
          <cell r="AA73" t="str">
            <v>Good(A-part), Bad(B-part)</v>
          </cell>
          <cell r="AB73">
            <v>1996</v>
          </cell>
          <cell r="AC73">
            <v>30</v>
          </cell>
          <cell r="AD73">
            <v>0.34820000000000001</v>
          </cell>
          <cell r="AE73">
            <v>0.34820000000000001</v>
          </cell>
          <cell r="AF73">
            <v>0</v>
          </cell>
          <cell r="AG73" t="str">
            <v>Steel beem</v>
          </cell>
          <cell r="AH73" t="str">
            <v>Pannel</v>
          </cell>
          <cell r="AI73" t="str">
            <v>Brick &amp; Painting</v>
          </cell>
          <cell r="AJ73" t="str">
            <v>건축물 대장상 7동 등재되어 있으며, 제시외 사무동 2곳, 공장 증축 2동이 소재함. 건물2개동(공장 및 창고, 210.3sqm)은 근저당권 설정하지 않았으며 부도전에 제 3자(전 임차인) 앞으로 소유권 이전하여</v>
          </cell>
          <cell r="AK73" t="str">
            <v xml:space="preserve"> 법정지상권 설정 및 공장 전체 이용에 부정적 영향을 주고 있음. (산업은행 관계자도 현장조사 후 파악하였음).  A 부분(97년준공)= 양조공장, B 부분(기존공장)=아미노산 및 기숙사</v>
          </cell>
          <cell r="AL73" t="str">
            <v>7 unit are registered under bldg. ledger, not listed bldg:2 office bldg. and another 2 annex bldg. the other 2 units( factory and storage): not given a fixed collateral, ownership was transfer to third party(ex-tenant) before dishonor</v>
          </cell>
          <cell r="AM73" t="str">
            <v>legal surface right(ground lease) issue cause negative effect to whole bldg.( KDB found after site survey) A factory(97): brewing factory, B factory: amino acid factory and dorm</v>
          </cell>
          <cell r="AN73">
            <v>0.1</v>
          </cell>
          <cell r="AR73">
            <v>89</v>
          </cell>
          <cell r="AS73" t="str">
            <v>1997~1991</v>
          </cell>
          <cell r="AT73" t="str">
            <v>Good(A-part), Bad(B-part)</v>
          </cell>
          <cell r="AU73">
            <v>2059000000</v>
          </cell>
          <cell r="AV73">
            <v>0.28155000000000002</v>
          </cell>
          <cell r="AZ73">
            <v>1</v>
          </cell>
          <cell r="BD73">
            <v>579711450</v>
          </cell>
        </row>
        <row r="74">
          <cell r="A74">
            <v>72</v>
          </cell>
          <cell r="B74" t="str">
            <v>SSK</v>
          </cell>
          <cell r="C74">
            <v>36615</v>
          </cell>
          <cell r="D74" t="str">
            <v>KDB 2000-1</v>
          </cell>
          <cell r="E74" t="str">
            <v>Regular</v>
          </cell>
          <cell r="F74" t="str">
            <v>116- 1</v>
          </cell>
          <cell r="G74" t="str">
            <v>용암산업</v>
          </cell>
          <cell r="H74" t="str">
            <v>Loan</v>
          </cell>
          <cell r="I74" t="str">
            <v>Factory</v>
          </cell>
          <cell r="J74" t="str">
            <v>FA13</v>
          </cell>
          <cell r="K74" t="str">
            <v>용암산업</v>
          </cell>
          <cell r="L74" t="str">
            <v>LB</v>
          </cell>
          <cell r="M74" t="str">
            <v>Choongnam</v>
          </cell>
          <cell r="N74" t="str">
            <v>충남 천안시 광덕면 신덕리 162</v>
          </cell>
          <cell r="O74">
            <v>12541</v>
          </cell>
          <cell r="P74">
            <v>12541</v>
          </cell>
          <cell r="Q74" t="str">
            <v>Quasi-agriculture</v>
          </cell>
          <cell r="R74" t="str">
            <v>factory</v>
          </cell>
          <cell r="S74" t="str">
            <v>Indetermined form</v>
          </cell>
          <cell r="T74">
            <v>58000</v>
          </cell>
          <cell r="U74" t="str">
            <v>콘크리트제품(PC관, PHC 파일) 제조업체, 동종업계 4위. 99.8월 이후 가동중단된 상태. 제1공장과 제2공장으로 구분본건은 2공장으로 2가지 종류의 제품을 생산. 제1공장은 서울은행이 선순위채권으로 향후 본건 처리시 협의가  필요(본건만 분리매각시 가격하락 예상)</v>
          </cell>
          <cell r="V74" t="str">
            <v xml:space="preserve">PC pipe ranked 4 th in the industry. not in operation since1998.two units: unit 2: subject, unit 1: Seoul bank has senior lien. agreement with Seoul bank need, market price will be depreciated if separately sold. </v>
          </cell>
          <cell r="W74">
            <v>6531.03</v>
          </cell>
          <cell r="X74">
            <v>6531.03</v>
          </cell>
          <cell r="Y74" t="str">
            <v>1F</v>
          </cell>
          <cell r="Z74">
            <v>350000</v>
          </cell>
          <cell r="AA74" t="str">
            <v>Good</v>
          </cell>
          <cell r="AB74">
            <v>1992</v>
          </cell>
          <cell r="AC74">
            <v>40</v>
          </cell>
          <cell r="AD74">
            <v>0.5</v>
          </cell>
          <cell r="AE74">
            <v>0.5</v>
          </cell>
          <cell r="AF74">
            <v>1</v>
          </cell>
          <cell r="AG74" t="str">
            <v>철골조</v>
          </cell>
          <cell r="AH74" t="str">
            <v>금속단열판넬</v>
          </cell>
          <cell r="AJ74" t="str">
            <v>기존건물(3306.21㎡+2078.15㎡)에 1146.67㎡을 증축하여 사용중임.  기존 종업원 대표가 임대의사 있음. 폐수,전기시설은 제1공장과 같이 사용하며 ,야적장이 부족하여 향후 문제될 소지 있음.(기존에 1공장과 같이 사용)</v>
          </cell>
          <cell r="AK74" t="str">
            <v>1146.67㎡ is added to original subject(3306.21㎡+2078.15㎡). Union representative express the buying will.waste water,electric facility &amp; open air storage co-used with factory one, problem expected</v>
          </cell>
          <cell r="AL74" t="str">
            <v>국내 7개업체 중 2개업체가 부도처리 되었으며  현재 건설경기 및 동종업계의 부도로 수요물량이 많음. 대부분 관급공사로 현금수지 양호함.</v>
          </cell>
          <cell r="AM74" t="str">
            <v>2 out of 7 factory dishonored, market demand is high.positive outlook of cash inflow since most construction is done for gov't</v>
          </cell>
          <cell r="AN74">
            <v>0.2</v>
          </cell>
          <cell r="AR74" t="str">
            <v>3식</v>
          </cell>
          <cell r="AS74">
            <v>1994</v>
          </cell>
          <cell r="AT74" t="str">
            <v>Average</v>
          </cell>
          <cell r="AU74">
            <v>4355971000</v>
          </cell>
          <cell r="AV74">
            <v>0.15</v>
          </cell>
          <cell r="BD74">
            <v>653395650</v>
          </cell>
        </row>
        <row r="75">
          <cell r="A75">
            <v>73</v>
          </cell>
          <cell r="B75" t="str">
            <v>ESP</v>
          </cell>
          <cell r="C75">
            <v>36620</v>
          </cell>
          <cell r="D75" t="str">
            <v>KDB 2000-1</v>
          </cell>
          <cell r="E75" t="str">
            <v>Regular</v>
          </cell>
          <cell r="F75" t="str">
            <v>124- 1</v>
          </cell>
          <cell r="G75" t="str">
            <v>대성종합철강</v>
          </cell>
          <cell r="H75" t="str">
            <v>Loan</v>
          </cell>
          <cell r="I75" t="str">
            <v>Factory</v>
          </cell>
          <cell r="J75" t="str">
            <v>FA06</v>
          </cell>
          <cell r="K75" t="str">
            <v>대성종합철강</v>
          </cell>
          <cell r="L75" t="str">
            <v>LI</v>
          </cell>
          <cell r="M75" t="str">
            <v>choongbuk</v>
          </cell>
          <cell r="N75" t="str">
            <v>충북 청원군 오창면 모정리 193,197,193-7,193-13,193-5,95,201,200-1,200-2</v>
          </cell>
          <cell r="O75">
            <v>30782</v>
          </cell>
          <cell r="P75">
            <v>30782</v>
          </cell>
          <cell r="Q75" t="str">
            <v>quasi-agricultural</v>
          </cell>
          <cell r="R75" t="str">
            <v>factory site</v>
          </cell>
          <cell r="S75" t="str">
            <v>irregular</v>
          </cell>
          <cell r="T75">
            <v>49779</v>
          </cell>
          <cell r="U75" t="str">
            <v>9필 1단으로 이용되고 있는 토지로 지반은 견고 평탄하며 인접도로와 등고이며, 남측의 토지(3필지)는 여타 토지보다 다소 낮은 저지임</v>
          </cell>
          <cell r="V75" t="str">
            <v>9 plot as one unit, solid and flat ground, 3 plot located at S. side is low-lying ground</v>
          </cell>
          <cell r="W75">
            <v>9649.7900000000009</v>
          </cell>
          <cell r="X75">
            <v>9649.7900000000009</v>
          </cell>
          <cell r="Y75" t="str">
            <v>1F/2F</v>
          </cell>
          <cell r="Z75">
            <v>250000</v>
          </cell>
          <cell r="AA75" t="str">
            <v>AVG</v>
          </cell>
          <cell r="AB75">
            <v>1996</v>
          </cell>
          <cell r="AC75">
            <v>30</v>
          </cell>
          <cell r="AD75">
            <v>0.30599999999999999</v>
          </cell>
          <cell r="AE75">
            <v>0.313</v>
          </cell>
          <cell r="AF75">
            <v>1</v>
          </cell>
          <cell r="AG75" t="str">
            <v>RC</v>
          </cell>
          <cell r="AH75" t="str">
            <v>slab</v>
          </cell>
          <cell r="AI75" t="str">
            <v>panel</v>
          </cell>
          <cell r="AJ75" t="str">
            <v xml:space="preserve">10개동의 건물이 소재. 공장 4개동, 사무실,창고,기숙사등의 기타건물 6개동으로 현재는 공실상태임. 건물 관리 상태는 보통임.     기계기구 중 95년 구입한  COAL TAR COATING, ASPHALT COATING설비는 </v>
          </cell>
          <cell r="AK75" t="str">
            <v>96년도에 새로 도입하면서 철거되어 방치된 상태이며, 95년 설치한 수변전설비는 96년 증설하면서, 96년 감정서에 재감정되었음 (총 54점 기계목록에서 3점 제외 51점으로 기록함)</v>
          </cell>
          <cell r="AL75" t="str">
            <v>10 units bldg, factory: 4 unit, office, dorm, storage : 6 units, presently vacant, avg condition machinery purchased in 1995(coal Tar coating, asphalt coating) removed and left after introducing in 1996,</v>
          </cell>
          <cell r="AM75" t="str">
            <v>substation built in 1995 and extended to 1996, and re-appraisal in 1996(3 sets excluded, only 51 left under list)</v>
          </cell>
          <cell r="AN75">
            <v>0.2</v>
          </cell>
          <cell r="AR75">
            <v>51</v>
          </cell>
          <cell r="AS75" t="str">
            <v>1995, 1996, 1997</v>
          </cell>
          <cell r="AT75" t="str">
            <v>Average</v>
          </cell>
          <cell r="AU75">
            <v>6693252000</v>
          </cell>
          <cell r="AV75">
            <v>0.1</v>
          </cell>
          <cell r="BD75">
            <v>669325200</v>
          </cell>
        </row>
        <row r="76">
          <cell r="A76">
            <v>74</v>
          </cell>
          <cell r="B76" t="str">
            <v>KJK</v>
          </cell>
          <cell r="C76">
            <v>36623</v>
          </cell>
          <cell r="D76" t="str">
            <v>KDB 2000-1</v>
          </cell>
          <cell r="E76" t="str">
            <v>Regular</v>
          </cell>
          <cell r="F76" t="str">
            <v>137- 1</v>
          </cell>
          <cell r="G76" t="str">
            <v>전성기공</v>
          </cell>
          <cell r="H76" t="str">
            <v>FC</v>
          </cell>
          <cell r="I76" t="str">
            <v>Factory</v>
          </cell>
          <cell r="J76" t="str">
            <v>FA06</v>
          </cell>
          <cell r="L76" t="str">
            <v>LI</v>
          </cell>
          <cell r="M76" t="str">
            <v>Chollanam-do</v>
          </cell>
          <cell r="N76" t="str">
            <v>전남 영암군 삼호면 난전리 1697-5</v>
          </cell>
          <cell r="O76">
            <v>32447.9</v>
          </cell>
          <cell r="P76">
            <v>32447.9</v>
          </cell>
          <cell r="Q76" t="str">
            <v>General Industrial</v>
          </cell>
          <cell r="R76" t="str">
            <v>Factory site</v>
          </cell>
          <cell r="S76" t="str">
            <v>Rectangle</v>
          </cell>
          <cell r="T76">
            <v>64300</v>
          </cell>
          <cell r="U76" t="str">
            <v>전남 영암지역의 대불공단의 일단의 공장용지로 공단 전체적으로 구획정리되어 있어 장방형의 형태를 띠고 있음. 공단의 용지는 최소 1000평 - 20만평까지 매우 큰 필지형태를 띠고 있음.</v>
          </cell>
          <cell r="V76" t="str">
            <v>a factory site as one in Daebul IC, land readjustment is done, min 1,000 to max 200,000 pyung lot</v>
          </cell>
          <cell r="W76">
            <v>13475.04</v>
          </cell>
          <cell r="X76">
            <v>13475.04</v>
          </cell>
          <cell r="Y76" t="str">
            <v>2F</v>
          </cell>
          <cell r="Z76">
            <v>411703.9</v>
          </cell>
          <cell r="AA76" t="str">
            <v>AVG</v>
          </cell>
          <cell r="AB76">
            <v>1997</v>
          </cell>
          <cell r="AC76">
            <v>30</v>
          </cell>
          <cell r="AD76">
            <v>0.33616659321558556</v>
          </cell>
          <cell r="AE76">
            <v>0.41528234492833127</v>
          </cell>
          <cell r="AF76">
            <v>0</v>
          </cell>
          <cell r="AG76" t="str">
            <v>RC,Steel beam</v>
          </cell>
          <cell r="AH76" t="str">
            <v>slab</v>
          </cell>
          <cell r="AI76" t="str">
            <v>Painting,brick</v>
          </cell>
          <cell r="AJ76" t="str">
            <v>총 4개동 중 사무실 1개동, 공장 3개동으로 구성. 96,97년 신축된 건물로 관리상태는 보통. 공장 3개동의 구성은 배관공장 6610.8sqm, 도금공장 2959.2sqm, H-Beam 제조공장 2458.8sqm임.</v>
          </cell>
          <cell r="AK76" t="str">
            <v xml:space="preserve">전성기공 매출액의 60-80% 물량을 담당하던 한라중공업의 부도로 인한 동반부도. 최근 삼호중공업(전 한라중공업)이 현대중공업의 위탁경영으로 되살아나면서 2000년 6월에는 정상적으로 수주가 가능할 것으로 예측. </v>
          </cell>
          <cell r="AL76" t="str">
            <v>total 4 units: 1: office, 3 : factories built in 96, 97, avg. condition, three factories are pipe arrangement( 6610.8 sqm) and plating(2959.2sqm) and manufacturing factory(2458.8 sqm), Bankrutacy result from backrutacy of Halla Heavy industry company</v>
          </cell>
          <cell r="AM76" t="str">
            <v xml:space="preserve"> which Junsung company supply 60~80% of sales to, possible to recover June 2000 owing to recover of Samho (ex-Hall) held in trust by Hyundai Heavy industry </v>
          </cell>
          <cell r="AR76">
            <v>222</v>
          </cell>
          <cell r="AS76" t="str">
            <v>1995-1997</v>
          </cell>
          <cell r="AT76" t="str">
            <v>Average</v>
          </cell>
          <cell r="AU76">
            <v>5695000000</v>
          </cell>
          <cell r="AV76">
            <v>0.2</v>
          </cell>
          <cell r="BD76">
            <v>1139000000</v>
          </cell>
        </row>
        <row r="77">
          <cell r="A77">
            <v>75</v>
          </cell>
          <cell r="B77" t="str">
            <v>DYKIM</v>
          </cell>
          <cell r="C77">
            <v>36628</v>
          </cell>
          <cell r="D77" t="str">
            <v>KDB 2000-1</v>
          </cell>
          <cell r="E77" t="str">
            <v>Regular</v>
          </cell>
          <cell r="F77" t="str">
            <v>144- 1</v>
          </cell>
          <cell r="G77" t="str">
            <v>유승철강</v>
          </cell>
          <cell r="H77" t="str">
            <v>FC</v>
          </cell>
          <cell r="I77" t="str">
            <v>Factory</v>
          </cell>
          <cell r="J77" t="str">
            <v>FA06</v>
          </cell>
          <cell r="K77" t="str">
            <v>유승철강</v>
          </cell>
          <cell r="L77" t="str">
            <v>LI</v>
          </cell>
          <cell r="M77" t="str">
            <v>Kyungbuk</v>
          </cell>
          <cell r="N77" t="str">
            <v>경북 포항시 남구 옥명리 537-1</v>
          </cell>
          <cell r="O77">
            <v>6201.5</v>
          </cell>
          <cell r="P77">
            <v>6201.5</v>
          </cell>
          <cell r="Q77" t="str">
            <v>General Industrial</v>
          </cell>
          <cell r="R77" t="str">
            <v>Factory site</v>
          </cell>
          <cell r="S77" t="str">
            <v>Trapezoid</v>
          </cell>
          <cell r="T77">
            <v>87000</v>
          </cell>
          <cell r="U77" t="str">
            <v>포항 3공단 지역내 공장용지로 본 부지 맞은편은 공원시설, 후면은 임야. 국가산업단지인 1, 2단지와는 달리 3단지는 도시계획법에 근거하여 조성된 지방공단으로 취득세 및 등록세 감면혜택 없음.</v>
          </cell>
          <cell r="V77" t="str">
            <v>factory site, across the object: park, backside: forest, IC 3 is founded under Urban development plan, acquisition and registration tax emptied</v>
          </cell>
          <cell r="W77">
            <v>1966</v>
          </cell>
          <cell r="X77">
            <v>1966</v>
          </cell>
          <cell r="Y77" t="str">
            <v>1F</v>
          </cell>
          <cell r="Z77">
            <v>210000</v>
          </cell>
          <cell r="AA77" t="str">
            <v>Avg</v>
          </cell>
          <cell r="AB77">
            <v>1996</v>
          </cell>
          <cell r="AC77">
            <v>30</v>
          </cell>
          <cell r="AD77">
            <v>0.3171232766266226</v>
          </cell>
          <cell r="AE77">
            <v>0.3171232766266226</v>
          </cell>
          <cell r="AF77">
            <v>1</v>
          </cell>
          <cell r="AG77" t="str">
            <v>Steel Frame</v>
          </cell>
          <cell r="AH77" t="str">
            <v>Collar Steel Sheet</v>
          </cell>
          <cell r="AI77" t="str">
            <v>Painting</v>
          </cell>
          <cell r="AJ77" t="str">
            <v xml:space="preserve">철근 생산공장(압연공장)으로 고주파 가열로와 철근제조 Conveyor Line 및 냉각장치가 설치되어 있음. </v>
          </cell>
          <cell r="AK77" t="str">
            <v>가동 중단된지 1년 경과(1999. 3. 19 부도이후), 현재 단전상태이며 기계류의 노후정도가 심함.</v>
          </cell>
          <cell r="AL77" t="str">
            <v>a rolling mill and high frequency heating, conveyor line and cooling system</v>
          </cell>
          <cell r="AM77" t="str">
            <v>operation interrupted for 1 year(since dishonor 1999), shut off electricity, obsolete machinery</v>
          </cell>
          <cell r="AR77">
            <v>11</v>
          </cell>
          <cell r="AS77">
            <v>1996</v>
          </cell>
          <cell r="AT77" t="str">
            <v>Poor</v>
          </cell>
          <cell r="AU77">
            <v>1698000000</v>
          </cell>
          <cell r="AV77">
            <v>0.1</v>
          </cell>
          <cell r="BD77">
            <v>169800000</v>
          </cell>
        </row>
        <row r="78">
          <cell r="A78">
            <v>76</v>
          </cell>
          <cell r="D78" t="str">
            <v>KDB 2000-1</v>
          </cell>
          <cell r="E78" t="str">
            <v>Regular</v>
          </cell>
          <cell r="F78" t="str">
            <v>111- 1</v>
          </cell>
          <cell r="G78" t="str">
            <v>화성신약</v>
          </cell>
          <cell r="I78" t="str">
            <v>Factory</v>
          </cell>
          <cell r="BD78">
            <v>0</v>
          </cell>
        </row>
        <row r="79">
          <cell r="A79">
            <v>77</v>
          </cell>
          <cell r="B79" t="str">
            <v>SSK</v>
          </cell>
          <cell r="C79">
            <v>36623</v>
          </cell>
          <cell r="D79" t="str">
            <v>KDB 2000-1</v>
          </cell>
          <cell r="E79" t="str">
            <v>Regular</v>
          </cell>
          <cell r="F79" t="str">
            <v>149-1</v>
          </cell>
          <cell r="G79" t="str">
            <v>윤대섭(통도 알프스 호텔)</v>
          </cell>
          <cell r="H79" t="str">
            <v>Loan</v>
          </cell>
          <cell r="I79" t="str">
            <v>Hotel</v>
          </cell>
          <cell r="J79" t="str">
            <v>CB01</v>
          </cell>
          <cell r="K79" t="str">
            <v>통도알프스관광호텔</v>
          </cell>
          <cell r="L79" t="str">
            <v>LB</v>
          </cell>
          <cell r="M79" t="str">
            <v>Yangsan</v>
          </cell>
          <cell r="N79" t="str">
            <v>경남 양산시 하북면 지산리 7-12,-16,-27</v>
          </cell>
          <cell r="O79">
            <v>4178</v>
          </cell>
          <cell r="P79">
            <v>4178</v>
          </cell>
          <cell r="Q79" t="str">
            <v>general commercial</v>
          </cell>
          <cell r="R79" t="str">
            <v>잡종지</v>
          </cell>
          <cell r="S79" t="str">
            <v>irregular</v>
          </cell>
          <cell r="T79">
            <v>428000</v>
          </cell>
          <cell r="U79" t="str">
            <v>통도사 인근 여관 밀집지역에 소재하며 주차장및 제반시설 양호함. 진입로부분은 타인토지로 차후 문제소지 있음.</v>
          </cell>
          <cell r="V79" t="str">
            <v>areas that motels are clustered close together near Tongdo temple, parking lot and other amenities are favor, entrance land belongs to unrelated to person: at issue</v>
          </cell>
          <cell r="W79">
            <v>9983.67</v>
          </cell>
          <cell r="X79">
            <v>9983.67</v>
          </cell>
          <cell r="Y79" t="str">
            <v>3B/4F, 4F</v>
          </cell>
          <cell r="Z79">
            <v>600000</v>
          </cell>
          <cell r="AA79" t="str">
            <v>Good</v>
          </cell>
          <cell r="AB79">
            <v>1998</v>
          </cell>
          <cell r="AC79">
            <v>50</v>
          </cell>
          <cell r="AD79">
            <v>0.35720000000000002</v>
          </cell>
          <cell r="AE79">
            <v>1.3551</v>
          </cell>
          <cell r="AF79">
            <v>0</v>
          </cell>
          <cell r="AG79" t="str">
            <v>RC</v>
          </cell>
          <cell r="AH79" t="str">
            <v>Slab</v>
          </cell>
          <cell r="AJ79" t="str">
            <v xml:space="preserve">건물은 2동으로 호텔부분과 음식동으로 구분되어 있음.  지하주차장은 같이 사용함. 가등기권리자(김윤식)가 임차인들에게 지분투자하는 방식으로 임대를 주고 있음. 건물관리상태 아주 양호함. </v>
          </cell>
          <cell r="AK79" t="str">
            <v>임금채권(2억), 임차인(28억)등의 권리관계가 있으며 차후 문제될 소지 있음. 자체평가한 건물가격은 과대계상되어 있음(실제 소요금액: 약 56억원)</v>
          </cell>
          <cell r="AL79" t="str">
            <v xml:space="preserve">2 bldg: hotel and F&amp;B bldg, share the parking lot, provisional registrator leased to tenants in the way of equity investment. Excellent bldg condition </v>
          </cell>
          <cell r="AM79" t="str">
            <v>wage claim : 200 million won, tenants (2,8 billion won), complicated legal rights interest problem, bldg. appraisal value is overvalued(actual cost of bldg.: 5,6 billion won)</v>
          </cell>
          <cell r="AN79">
            <v>0.1</v>
          </cell>
          <cell r="AW79">
            <v>3394.31</v>
          </cell>
          <cell r="AX79">
            <v>1</v>
          </cell>
          <cell r="AY79">
            <v>0</v>
          </cell>
          <cell r="AZ79">
            <v>1</v>
          </cell>
          <cell r="BA79">
            <v>0.5</v>
          </cell>
          <cell r="BB79">
            <v>0.4</v>
          </cell>
          <cell r="BC79">
            <v>0.4</v>
          </cell>
          <cell r="BD79">
            <v>0</v>
          </cell>
        </row>
        <row r="80">
          <cell r="A80">
            <v>78</v>
          </cell>
          <cell r="B80" t="str">
            <v>HSH</v>
          </cell>
          <cell r="C80">
            <v>36623</v>
          </cell>
          <cell r="D80" t="str">
            <v>KDB 2000-1</v>
          </cell>
          <cell r="E80" t="str">
            <v>Regular</v>
          </cell>
          <cell r="F80" t="str">
            <v>80-1</v>
          </cell>
          <cell r="G80" t="str">
            <v>영화전자산업</v>
          </cell>
          <cell r="H80" t="str">
            <v>Loan</v>
          </cell>
          <cell r="I80" t="str">
            <v>Factory</v>
          </cell>
          <cell r="J80" t="str">
            <v>FA01</v>
          </cell>
          <cell r="K80" t="str">
            <v>영화전자산업</v>
          </cell>
          <cell r="L80" t="str">
            <v>LI</v>
          </cell>
          <cell r="M80" t="str">
            <v>Kyunggi</v>
          </cell>
          <cell r="N80" t="str">
            <v>경기도 이천시 설성면 상봉리 203-1외</v>
          </cell>
          <cell r="O80">
            <v>3940</v>
          </cell>
          <cell r="P80">
            <v>3940</v>
          </cell>
          <cell r="Q80" t="str">
            <v>준농림</v>
          </cell>
          <cell r="R80" t="str">
            <v>대. 전</v>
          </cell>
          <cell r="S80" t="str">
            <v>Irregular</v>
          </cell>
          <cell r="T80">
            <v>45690</v>
          </cell>
          <cell r="U80" t="str">
            <v>이천시 설성면 상봉리 소재 331번 지방도변에 위치한 영화전자산업의 공장용지 및 부속토지임.</v>
          </cell>
          <cell r="V80" t="str">
            <v>factory site and attached road located on local road</v>
          </cell>
          <cell r="W80">
            <v>1136.8900000000001</v>
          </cell>
          <cell r="X80">
            <v>1136.8900000000001</v>
          </cell>
          <cell r="Y80" t="str">
            <v>1F</v>
          </cell>
          <cell r="Z80">
            <v>360000</v>
          </cell>
          <cell r="AA80" t="str">
            <v>Avg</v>
          </cell>
          <cell r="AB80">
            <v>1997</v>
          </cell>
          <cell r="AC80">
            <v>40</v>
          </cell>
          <cell r="AD80">
            <v>0.28899999999999998</v>
          </cell>
          <cell r="AE80">
            <v>0.28999999999999998</v>
          </cell>
          <cell r="AF80">
            <v>0</v>
          </cell>
          <cell r="AG80" t="str">
            <v>Steel</v>
          </cell>
          <cell r="AH80" t="str">
            <v>Panel</v>
          </cell>
          <cell r="AI80" t="str">
            <v>Panel</v>
          </cell>
          <cell r="AJ80" t="str">
            <v>반도체 관련 공장 및 부속시설로 이용중임.</v>
          </cell>
          <cell r="AK80" t="str">
            <v>semiconductor factory and attached facility</v>
          </cell>
          <cell r="AN80">
            <v>0.2</v>
          </cell>
          <cell r="AR80">
            <v>31</v>
          </cell>
          <cell r="AS80" t="str">
            <v>95 ~ 99</v>
          </cell>
          <cell r="AT80" t="str">
            <v>B</v>
          </cell>
          <cell r="AU80">
            <v>1537300000</v>
          </cell>
          <cell r="AV80">
            <v>0.2</v>
          </cell>
          <cell r="BD80">
            <v>307460000</v>
          </cell>
        </row>
        <row r="81">
          <cell r="A81">
            <v>79</v>
          </cell>
          <cell r="B81" t="str">
            <v>KJK</v>
          </cell>
          <cell r="C81">
            <v>36628</v>
          </cell>
          <cell r="D81" t="str">
            <v>KDB 2000-1</v>
          </cell>
          <cell r="E81" t="str">
            <v>Regular</v>
          </cell>
          <cell r="F81" t="str">
            <v>82-1</v>
          </cell>
          <cell r="G81" t="str">
            <v>덕산냉장</v>
          </cell>
          <cell r="H81" t="str">
            <v>FC</v>
          </cell>
          <cell r="I81" t="str">
            <v>Factory</v>
          </cell>
          <cell r="J81" t="str">
            <v>FA14</v>
          </cell>
          <cell r="L81" t="str">
            <v>LI</v>
          </cell>
          <cell r="M81" t="str">
            <v>Kyunggi</v>
          </cell>
          <cell r="N81" t="str">
            <v>경기도 이천시 백사면 경사리 2-6,2-8</v>
          </cell>
          <cell r="O81">
            <v>3300</v>
          </cell>
          <cell r="P81">
            <v>3300</v>
          </cell>
          <cell r="Q81" t="str">
            <v>Quasi-agricultural</v>
          </cell>
          <cell r="R81" t="str">
            <v>Lot</v>
          </cell>
          <cell r="S81" t="str">
            <v>Rectangle</v>
          </cell>
          <cell r="T81">
            <v>66100</v>
          </cell>
          <cell r="U81" t="str">
            <v>이천시 북측 인근의 준농림지상  냉동창고 부지임. 주변지역은 전, 답으로 전형적인 농촌지역임.</v>
          </cell>
          <cell r="V81" t="str">
            <v>cold storage site near agri-industrial complex. neighborhood: paddy field and farm, typical farm town</v>
          </cell>
          <cell r="W81">
            <v>4307.68</v>
          </cell>
          <cell r="X81">
            <v>4307.68</v>
          </cell>
          <cell r="Y81" t="str">
            <v>B1/3F</v>
          </cell>
          <cell r="Z81">
            <v>450000</v>
          </cell>
          <cell r="AA81" t="str">
            <v>Avg</v>
          </cell>
          <cell r="AB81">
            <v>1993</v>
          </cell>
          <cell r="AC81">
            <v>40</v>
          </cell>
          <cell r="AD81">
            <v>0.40159393939393939</v>
          </cell>
          <cell r="AE81">
            <v>0.88887272727272737</v>
          </cell>
          <cell r="AF81">
            <v>0.1</v>
          </cell>
          <cell r="AG81" t="str">
            <v>RC</v>
          </cell>
          <cell r="AH81" t="str">
            <v>Slab</v>
          </cell>
          <cell r="AI81" t="str">
            <v>Painting</v>
          </cell>
          <cell r="AJ81" t="str">
            <v xml:space="preserve">냉동창고로 이용되고 있으며, 지층 창고공간(1374.4sqm)은 준공검사시 허가받지 않은 공간으로 경매감정시 제시외건물로 표기(가격에는 포함). </v>
          </cell>
          <cell r="AK81" t="str">
            <v>지층은 누수 등으로 인해 창고로서 이용하는데 문제가 있으므로 사용하지 않고 있음.</v>
          </cell>
          <cell r="AL81" t="str">
            <v>a cold storage, basement storage(1374.4sqm) isn't permitted in construction, unlisted bldg. under auction appraisal(included in price)</v>
          </cell>
          <cell r="AM81" t="str">
            <v>ground floor: water leakage, not usable as a storage</v>
          </cell>
          <cell r="AN81">
            <v>0.2</v>
          </cell>
          <cell r="AY81">
            <v>0</v>
          </cell>
          <cell r="AZ81">
            <v>1</v>
          </cell>
          <cell r="BA81">
            <v>1</v>
          </cell>
          <cell r="BD81">
            <v>0</v>
          </cell>
        </row>
        <row r="82">
          <cell r="A82">
            <v>80</v>
          </cell>
          <cell r="B82" t="str">
            <v>PKN</v>
          </cell>
          <cell r="C82">
            <v>36610</v>
          </cell>
          <cell r="D82" t="str">
            <v>KDB 2000-1</v>
          </cell>
          <cell r="E82" t="str">
            <v>Regular</v>
          </cell>
          <cell r="F82" t="str">
            <v>48-6</v>
          </cell>
          <cell r="G82" t="str">
            <v>오색산업</v>
          </cell>
          <cell r="H82" t="str">
            <v>loan</v>
          </cell>
          <cell r="I82" t="str">
            <v>Commercial</v>
          </cell>
          <cell r="J82" t="str">
            <v>BA01</v>
          </cell>
          <cell r="L82" t="str">
            <v>li</v>
          </cell>
          <cell r="M82" t="str">
            <v>Inchon</v>
          </cell>
          <cell r="N82" t="str">
            <v>인천시 서구 심곡동 256</v>
          </cell>
          <cell r="O82">
            <v>825.2</v>
          </cell>
          <cell r="P82">
            <v>825.2</v>
          </cell>
          <cell r="Q82" t="str">
            <v>General residential</v>
          </cell>
          <cell r="R82" t="str">
            <v>Lot</v>
          </cell>
          <cell r="S82" t="str">
            <v>rectangle</v>
          </cell>
          <cell r="T82">
            <v>608000</v>
          </cell>
          <cell r="U82" t="str">
            <v>본건은 인천 서구청 남측 인근에 위치하며 북측 및 동측이 도로에 접하는 각지에 소재함.</v>
          </cell>
          <cell r="V82" t="str">
            <v>S. side of Inchun city hall</v>
          </cell>
          <cell r="W82">
            <v>2952.17</v>
          </cell>
          <cell r="X82">
            <v>2952.17</v>
          </cell>
          <cell r="Y82" t="str">
            <v>B1/5F</v>
          </cell>
          <cell r="Z82">
            <v>500000</v>
          </cell>
          <cell r="AA82" t="str">
            <v>Avg</v>
          </cell>
          <cell r="AB82">
            <v>1993</v>
          </cell>
          <cell r="AC82">
            <v>45</v>
          </cell>
          <cell r="AD82">
            <v>0.56724430441105178</v>
          </cell>
          <cell r="AE82">
            <v>2.8344280174503145</v>
          </cell>
          <cell r="AF82">
            <v>0.2</v>
          </cell>
          <cell r="AG82" t="str">
            <v>RC</v>
          </cell>
          <cell r="AH82" t="str">
            <v>Slab</v>
          </cell>
          <cell r="AI82" t="str">
            <v>tile</v>
          </cell>
          <cell r="AJ82" t="str">
            <v>1993년 신축된 B1/5F 근린생활 및 주거용 건물로서 승강기설비 되어 있으며 건물관리상태는 보통임.</v>
          </cell>
          <cell r="AK82" t="str">
            <v>B1/5F bldg. built in 1993, neighborhood facility and residential bldg., elevator equipped, avg. condition of bldg.</v>
          </cell>
          <cell r="AN82">
            <v>0.2</v>
          </cell>
          <cell r="AY82">
            <v>0.3</v>
          </cell>
          <cell r="AZ82">
            <v>1</v>
          </cell>
          <cell r="BA82">
            <v>0.5</v>
          </cell>
          <cell r="BB82">
            <v>0.4</v>
          </cell>
          <cell r="BC82">
            <v>0.4</v>
          </cell>
          <cell r="BD82">
            <v>0</v>
          </cell>
        </row>
        <row r="83">
          <cell r="A83">
            <v>81</v>
          </cell>
          <cell r="B83" t="str">
            <v>DYKIM</v>
          </cell>
          <cell r="C83">
            <v>36627</v>
          </cell>
          <cell r="D83" t="str">
            <v>KDB 2000-1</v>
          </cell>
          <cell r="E83" t="str">
            <v>Regular</v>
          </cell>
          <cell r="F83" t="str">
            <v>129-1</v>
          </cell>
          <cell r="G83" t="str">
            <v>대륭산업</v>
          </cell>
          <cell r="H83" t="str">
            <v>Loan</v>
          </cell>
          <cell r="I83" t="str">
            <v>Factory</v>
          </cell>
          <cell r="J83" t="str">
            <v>FA13</v>
          </cell>
          <cell r="L83" t="str">
            <v>LI</v>
          </cell>
          <cell r="M83" t="str">
            <v>Kyungbuk</v>
          </cell>
          <cell r="N83" t="str">
            <v>경북 포항시 북구 청하면 고현리 227-2</v>
          </cell>
          <cell r="O83">
            <v>16529</v>
          </cell>
          <cell r="P83">
            <v>16529</v>
          </cell>
          <cell r="Q83" t="str">
            <v>Quasi-Agricultural</v>
          </cell>
          <cell r="R83" t="str">
            <v>factory site</v>
          </cell>
          <cell r="S83" t="str">
            <v>Indeterminable</v>
          </cell>
          <cell r="T83">
            <v>48900</v>
          </cell>
          <cell r="U83" t="str">
            <v>7번국도에 인접한 공장용지이며 대륭기업 맞은 편 공장임.</v>
          </cell>
          <cell r="V83" t="str">
            <v>factory site abutting on the no7 national road, across the Daeryung company</v>
          </cell>
          <cell r="W83">
            <v>4299.28</v>
          </cell>
          <cell r="X83">
            <v>4299.28</v>
          </cell>
          <cell r="Y83" t="str">
            <v>1F</v>
          </cell>
          <cell r="Z83">
            <v>420000</v>
          </cell>
          <cell r="AA83" t="str">
            <v>Avg</v>
          </cell>
          <cell r="AB83">
            <v>1995</v>
          </cell>
          <cell r="AC83">
            <v>35</v>
          </cell>
          <cell r="AD83">
            <v>0.25889527497126269</v>
          </cell>
          <cell r="AE83">
            <v>0.25889527497126269</v>
          </cell>
          <cell r="AF83">
            <v>1</v>
          </cell>
          <cell r="AG83" t="str">
            <v>Pipe, Steel frame</v>
          </cell>
          <cell r="AH83" t="str">
            <v>Collar sheet</v>
          </cell>
          <cell r="AI83" t="str">
            <v>Painting</v>
          </cell>
          <cell r="AJ83" t="str">
            <v>강교구조물인 Steel Box 생산공장. 강철판의 '절단-용접-조립'공정만 가능. 추가공정인 'Shotting-도장'은 불가능함. 생산품목 및 공정상 맞은편 대륭기업의 부속공장으로 건물의 형태, 구조, 기계기구의 내용이 대륭기업 공장내역과 동일함.</v>
          </cell>
          <cell r="AK83" t="str">
            <v>한전으로부터 단전조치 되어있으며, 식당은 대륭기업 임차인인 '신성기업'이 사용중. 1996년 증축한 바 있음. 바람이 강하게 부는 지역이며 이로인해 공장 주출입문이 파손되었음.</v>
          </cell>
          <cell r="AL83" t="str">
            <v>steel box manufacturing company, operation of shooting and printing is impossible subsidary factory of Daeryung, product line and structure is same as Daeryung</v>
          </cell>
          <cell r="AM83" t="str">
            <v xml:space="preserve">electricity shut off, café rent by shimgsung Shinsung company, extended in 1996, entrance broke down due to strong winds blow </v>
          </cell>
          <cell r="AR83">
            <v>8</v>
          </cell>
          <cell r="AS83">
            <v>1996</v>
          </cell>
          <cell r="AT83" t="str">
            <v>Avg</v>
          </cell>
          <cell r="AU83">
            <v>2296000000</v>
          </cell>
          <cell r="AV83">
            <v>8.7108013937282236E-2</v>
          </cell>
          <cell r="BD83">
            <v>200000000</v>
          </cell>
        </row>
        <row r="84">
          <cell r="A84">
            <v>82</v>
          </cell>
          <cell r="B84" t="str">
            <v>DYKIM</v>
          </cell>
          <cell r="C84">
            <v>36627</v>
          </cell>
          <cell r="D84" t="str">
            <v>KDB 2000-1</v>
          </cell>
          <cell r="E84" t="str">
            <v>Regular</v>
          </cell>
          <cell r="F84" t="str">
            <v>127-6</v>
          </cell>
          <cell r="G84" t="str">
            <v>대륭</v>
          </cell>
          <cell r="H84" t="str">
            <v>Loan</v>
          </cell>
          <cell r="I84" t="str">
            <v>Factory</v>
          </cell>
          <cell r="J84" t="str">
            <v>FA13</v>
          </cell>
          <cell r="K84" t="str">
            <v>대천산업</v>
          </cell>
          <cell r="L84" t="str">
            <v>LI</v>
          </cell>
          <cell r="M84" t="str">
            <v>Kyungbuk</v>
          </cell>
          <cell r="N84" t="str">
            <v>경북 포항시 북구 청하면 이가리 618-1</v>
          </cell>
          <cell r="O84">
            <v>23463</v>
          </cell>
          <cell r="P84">
            <v>23463</v>
          </cell>
          <cell r="Q84" t="str">
            <v>Quasi-Agricultural</v>
          </cell>
          <cell r="R84" t="str">
            <v>factory site</v>
          </cell>
          <cell r="S84" t="str">
            <v>Indeterminable</v>
          </cell>
          <cell r="T84">
            <v>30800</v>
          </cell>
          <cell r="U84" t="str">
            <v>912번 국도(2차선)에서 본건까지 6m 도로를 따라 농경지대로 약 600m 진입. 백암마을 남서측 1Km, 부정형 임야를 평탄화하여 조성한 공장용지이며 공장 진입부가 가파른 경사지임.</v>
          </cell>
          <cell r="V84" t="str">
            <v xml:space="preserve">need to pass 600m thorough the road(6m) from national road(2 line), level irregular shape, but entrance is an incline </v>
          </cell>
          <cell r="W84">
            <v>3499</v>
          </cell>
          <cell r="X84">
            <v>3499</v>
          </cell>
          <cell r="Y84" t="str">
            <v>1F</v>
          </cell>
          <cell r="Z84">
            <v>420000</v>
          </cell>
          <cell r="AA84" t="str">
            <v>Avg</v>
          </cell>
          <cell r="AB84">
            <v>1997</v>
          </cell>
          <cell r="AC84">
            <v>35</v>
          </cell>
          <cell r="AD84">
            <v>0.14912841495119977</v>
          </cell>
          <cell r="AE84">
            <v>0.14912841495119977</v>
          </cell>
          <cell r="AF84">
            <v>1</v>
          </cell>
          <cell r="AG84" t="str">
            <v>Pipe, Steel frame</v>
          </cell>
          <cell r="AH84" t="str">
            <v>Collar sheet, Sandwich Panel</v>
          </cell>
          <cell r="AI84" t="str">
            <v>Painting</v>
          </cell>
          <cell r="AJ84" t="str">
            <v>강교구조물인 Steel Box나 선박 철구조물 도장공장. 타공장에서 '절단-용접-조립' 된 철구조물을 '도장'할 수 있는 기계기구 설치되어 있음. 주요 기계류는 도장설비 및 이동식 하우스 이며 공장내부는 호이스트 크레인 외에 별다른 기계 없음</v>
          </cell>
          <cell r="AK84" t="str">
            <v>생산품목 및 공정상 고현리에 소재한 대륭기업의 부속공장으로 건물의 형태, 구조, 기계기구의 내용이 대륭기업 공장의 도장설비와 동일함.</v>
          </cell>
          <cell r="AL84" t="str">
            <v>steel box and a painting work for ship and steel structure are main machinery, movable house, no special machinery except crane</v>
          </cell>
          <cell r="AM84" t="str">
            <v>a subsidary factoy of Darryung company, bldg shape , design and machinery is same as Daeryung</v>
          </cell>
          <cell r="AR84">
            <v>9</v>
          </cell>
          <cell r="AS84">
            <v>1997</v>
          </cell>
          <cell r="AT84" t="str">
            <v>Good</v>
          </cell>
          <cell r="AU84">
            <v>837000000</v>
          </cell>
          <cell r="AV84">
            <v>0.10752688172043011</v>
          </cell>
          <cell r="BD84">
            <v>90000000</v>
          </cell>
        </row>
        <row r="85">
          <cell r="A85">
            <v>83</v>
          </cell>
          <cell r="B85" t="str">
            <v>HSH</v>
          </cell>
          <cell r="C85">
            <v>36628</v>
          </cell>
          <cell r="D85" t="str">
            <v>KDB 2000-1</v>
          </cell>
          <cell r="E85" t="str">
            <v>Regular</v>
          </cell>
          <cell r="F85" t="str">
            <v>136-1</v>
          </cell>
          <cell r="G85" t="str">
            <v>운산강업</v>
          </cell>
          <cell r="H85" t="str">
            <v>Loan</v>
          </cell>
          <cell r="I85" t="str">
            <v>Factory</v>
          </cell>
          <cell r="J85" t="str">
            <v>Fa13</v>
          </cell>
          <cell r="K85" t="str">
            <v>운산강업</v>
          </cell>
          <cell r="L85" t="str">
            <v>LI</v>
          </cell>
          <cell r="M85" t="str">
            <v>Choongnam</v>
          </cell>
          <cell r="N85" t="str">
            <v>충남 당진군 송악면 영천리 469외</v>
          </cell>
          <cell r="O85">
            <v>21737.5</v>
          </cell>
          <cell r="P85">
            <v>21737.5</v>
          </cell>
          <cell r="Q85" t="str">
            <v>Quasi-Urban Area</v>
          </cell>
          <cell r="R85" t="str">
            <v>Factory</v>
          </cell>
          <cell r="S85" t="str">
            <v>Indeterminable</v>
          </cell>
          <cell r="T85">
            <v>33600</v>
          </cell>
          <cell r="U85" t="str">
            <v>당진군 소재 신평농공단지내에 위치한 공장부지임.</v>
          </cell>
          <cell r="V85" t="str">
            <v>factory site location at Shinoyung agri-industrial complex</v>
          </cell>
          <cell r="W85">
            <v>4576.83</v>
          </cell>
          <cell r="X85">
            <v>4576.83</v>
          </cell>
          <cell r="Y85" t="str">
            <v>2F</v>
          </cell>
          <cell r="Z85">
            <v>300000</v>
          </cell>
          <cell r="AA85" t="str">
            <v>Avg</v>
          </cell>
          <cell r="AB85">
            <v>1995</v>
          </cell>
          <cell r="AC85">
            <v>30</v>
          </cell>
          <cell r="AD85">
            <v>0.21</v>
          </cell>
          <cell r="AE85">
            <v>0.21</v>
          </cell>
          <cell r="AF85">
            <v>0</v>
          </cell>
          <cell r="AG85" t="str">
            <v>Steel</v>
          </cell>
          <cell r="AH85" t="str">
            <v xml:space="preserve"> Sandwich Panel</v>
          </cell>
          <cell r="AI85" t="str">
            <v xml:space="preserve"> Sandwich Panel</v>
          </cell>
          <cell r="AJ85" t="str">
            <v>강구조물 생산공장으로 관리상태는 열악하며 공장,기숙사,식당,사무실,수위실등의 용도임.</v>
          </cell>
          <cell r="AK85" t="str">
            <v>poor condition, dorm, CAFé, office, security office</v>
          </cell>
          <cell r="AN85">
            <v>0.4</v>
          </cell>
          <cell r="AR85">
            <v>10</v>
          </cell>
          <cell r="AS85">
            <v>1995</v>
          </cell>
          <cell r="AT85" t="str">
            <v>Avg</v>
          </cell>
          <cell r="AU85">
            <v>960000000</v>
          </cell>
          <cell r="AV85">
            <v>0.15</v>
          </cell>
          <cell r="BD85">
            <v>144000000</v>
          </cell>
        </row>
        <row r="86">
          <cell r="A86">
            <v>84</v>
          </cell>
          <cell r="B86" t="str">
            <v>JKL, PKN</v>
          </cell>
          <cell r="C86">
            <v>36626</v>
          </cell>
          <cell r="D86" t="str">
            <v>KDB 2000-1</v>
          </cell>
          <cell r="E86" t="str">
            <v>Regular</v>
          </cell>
          <cell r="F86" t="str">
            <v>140-1,2</v>
          </cell>
          <cell r="G86" t="str">
            <v>한남실업</v>
          </cell>
          <cell r="H86" t="str">
            <v>Loan</v>
          </cell>
          <cell r="I86" t="str">
            <v>factory</v>
          </cell>
          <cell r="J86" t="str">
            <v>FA07</v>
          </cell>
          <cell r="K86" t="str">
            <v>한남실업</v>
          </cell>
          <cell r="L86" t="str">
            <v>LI</v>
          </cell>
          <cell r="M86" t="str">
            <v>kyounggi</v>
          </cell>
          <cell r="N86" t="str">
            <v>경기도 시흥시 정왕동 1250</v>
          </cell>
          <cell r="O86">
            <v>14165</v>
          </cell>
          <cell r="P86">
            <v>14165</v>
          </cell>
          <cell r="Q86" t="str">
            <v>General Industrial</v>
          </cell>
          <cell r="R86" t="str">
            <v>factory</v>
          </cell>
          <cell r="S86" t="str">
            <v>Rectangle</v>
          </cell>
          <cell r="T86">
            <v>130000</v>
          </cell>
          <cell r="U86" t="str">
            <v>본건은 시화공단 내 북서측에 위치한 한남실업 공장으로서 안료의 중간개체를 생산하는 공해공장임.</v>
          </cell>
          <cell r="V86" t="str">
            <v>Hannam company in siwha factory, polluter factory making pigment intermediary material</v>
          </cell>
          <cell r="W86">
            <v>5351.6399999999994</v>
          </cell>
          <cell r="X86">
            <v>5351.64</v>
          </cell>
          <cell r="Y86" t="str">
            <v>4F</v>
          </cell>
          <cell r="Z86">
            <v>305049</v>
          </cell>
          <cell r="AA86" t="str">
            <v>poor</v>
          </cell>
          <cell r="AB86">
            <v>1993</v>
          </cell>
          <cell r="AC86">
            <v>35</v>
          </cell>
          <cell r="AD86">
            <v>0.7</v>
          </cell>
          <cell r="AE86">
            <v>3.5</v>
          </cell>
          <cell r="AF86">
            <v>0</v>
          </cell>
          <cell r="AG86" t="str">
            <v>steel, RC</v>
          </cell>
          <cell r="AH86" t="str">
            <v>slab</v>
          </cell>
          <cell r="AJ86" t="str">
            <v>공장동, 사무동, 창고동, 동력실, 경비실로 구분되어 있으며, 공장 일대에 분진 및 화학물질로 인해 건물 및 기계의 부식정도가 심하고, 안료의 색상이 공장 전체에 묻어나와 관리상태 불량함.</v>
          </cell>
          <cell r="AK86" t="str">
            <v xml:space="preserve">factory, office, storage, power engineering room, security guard office, serious rust on bldg. and machinery, paint stain all over , poor condition </v>
          </cell>
          <cell r="AN86">
            <v>0.4</v>
          </cell>
          <cell r="AR86">
            <v>13</v>
          </cell>
          <cell r="AS86">
            <v>1992</v>
          </cell>
          <cell r="AT86" t="str">
            <v>poor</v>
          </cell>
          <cell r="AU86">
            <v>5012000000</v>
          </cell>
          <cell r="AV86">
            <v>4.8636544585987262E-2</v>
          </cell>
          <cell r="AZ86">
            <v>1</v>
          </cell>
          <cell r="BA86">
            <v>0.5</v>
          </cell>
          <cell r="BB86">
            <v>0.2</v>
          </cell>
          <cell r="BC86">
            <v>0.2</v>
          </cell>
          <cell r="BD86">
            <v>243766361.46496814</v>
          </cell>
        </row>
        <row r="87">
          <cell r="A87">
            <v>85</v>
          </cell>
          <cell r="B87" t="str">
            <v>JKK</v>
          </cell>
          <cell r="C87">
            <v>36627</v>
          </cell>
          <cell r="D87" t="str">
            <v>KDB 2000-1</v>
          </cell>
          <cell r="E87" t="str">
            <v>Regular</v>
          </cell>
          <cell r="F87" t="str">
            <v>135-1</v>
          </cell>
          <cell r="G87" t="str">
            <v>국제강건</v>
          </cell>
          <cell r="H87" t="str">
            <v>FC</v>
          </cell>
          <cell r="I87" t="str">
            <v>factory</v>
          </cell>
          <cell r="J87" t="str">
            <v>FA13</v>
          </cell>
          <cell r="K87" t="str">
            <v>국제강건</v>
          </cell>
          <cell r="L87" t="str">
            <v>LBM</v>
          </cell>
          <cell r="M87" t="str">
            <v>choongbuk</v>
          </cell>
          <cell r="N87" t="str">
            <v>충청북도 음성군 맹동면 용촌리 199-1,1994,199-5,199-7,199-8,199-9.</v>
          </cell>
          <cell r="O87">
            <v>18693</v>
          </cell>
          <cell r="P87">
            <v>18693</v>
          </cell>
          <cell r="Q87" t="str">
            <v>quasi-urban&amp;quasi-agricultural</v>
          </cell>
          <cell r="R87" t="str">
            <v>factory site&amp;paddy land&amp;forest</v>
          </cell>
          <cell r="S87" t="str">
            <v>irregular</v>
          </cell>
          <cell r="T87">
            <v>38700</v>
          </cell>
          <cell r="U87" t="str">
            <v>본 건은 충북 음성군 맹동면 용촌리에 소재하며, 금왕읍-진천군 간의 21번 국도변에 위치하고 있음. 총 18693sqm 중 593sqm은 지목및 현황 도로인바 이를 감안하여야 함. 도로 부분을 제외한 토지는 일단지로 공장용지로 이용중임.</v>
          </cell>
          <cell r="V87" t="str">
            <v xml:space="preserve">abutting on nat'l road. no 21, 593 sqm out of18693sqm-present use: road, need to consider, area that exclude this road is factory site </v>
          </cell>
          <cell r="W87">
            <v>6239.46</v>
          </cell>
          <cell r="X87">
            <v>6239.46</v>
          </cell>
          <cell r="Y87" t="str">
            <v>3F</v>
          </cell>
          <cell r="Z87">
            <v>300000</v>
          </cell>
          <cell r="AA87" t="str">
            <v>Avg</v>
          </cell>
          <cell r="AB87">
            <v>1994</v>
          </cell>
          <cell r="AC87">
            <v>30</v>
          </cell>
          <cell r="AD87">
            <v>0.312</v>
          </cell>
          <cell r="AE87">
            <v>0.33300000000000002</v>
          </cell>
          <cell r="AF87">
            <v>0</v>
          </cell>
          <cell r="AG87" t="str">
            <v>steel, RC</v>
          </cell>
          <cell r="AH87" t="str">
            <v>slab</v>
          </cell>
          <cell r="AI87" t="str">
            <v>Pannel</v>
          </cell>
          <cell r="AJ87" t="str">
            <v>관리 상태 보통이며, 공장으로서의 건물 상태 양호함.  공장중 2/3이 임대중임.</v>
          </cell>
          <cell r="AK87" t="str">
            <v>avg condition, good condition of bldg</v>
          </cell>
          <cell r="AR87">
            <v>28</v>
          </cell>
          <cell r="AS87">
            <v>1993</v>
          </cell>
          <cell r="AT87" t="str">
            <v>Avg</v>
          </cell>
          <cell r="AU87">
            <v>1807200000</v>
          </cell>
          <cell r="AV87">
            <v>0.15</v>
          </cell>
          <cell r="BD87">
            <v>271080000</v>
          </cell>
        </row>
        <row r="88">
          <cell r="A88">
            <v>86</v>
          </cell>
          <cell r="B88" t="str">
            <v>SSK</v>
          </cell>
          <cell r="C88">
            <v>36628</v>
          </cell>
          <cell r="D88" t="str">
            <v>KDB 2000-1</v>
          </cell>
          <cell r="E88" t="str">
            <v>Regular</v>
          </cell>
          <cell r="F88">
            <v>141</v>
          </cell>
          <cell r="G88" t="str">
            <v>강징식</v>
          </cell>
          <cell r="H88" t="str">
            <v>Loan</v>
          </cell>
          <cell r="I88" t="str">
            <v>Factory</v>
          </cell>
          <cell r="J88" t="str">
            <v>FA06</v>
          </cell>
          <cell r="K88" t="str">
            <v>대기정밀</v>
          </cell>
          <cell r="L88" t="str">
            <v>LB</v>
          </cell>
          <cell r="M88" t="str">
            <v>changwon</v>
          </cell>
          <cell r="N88" t="str">
            <v>경남 창원시 팔용동 44-3</v>
          </cell>
          <cell r="O88">
            <v>3175</v>
          </cell>
          <cell r="P88">
            <v>3175</v>
          </cell>
          <cell r="Q88" t="str">
            <v>General Industrial</v>
          </cell>
          <cell r="R88" t="str">
            <v>factory</v>
          </cell>
          <cell r="S88" t="str">
            <v>Rectangle</v>
          </cell>
          <cell r="T88">
            <v>200000</v>
          </cell>
          <cell r="U88" t="str">
            <v xml:space="preserve">(신)차용단지내에 소재하는 정밀기계 가공업체로 정상가동율은 50% 정도임. 신규 조성된 공장용지로 현재 입주업체가 늘어나고 있음. 토지면적은 주변과 비교하여 중규모임. </v>
          </cell>
          <cell r="V88" t="str">
            <v xml:space="preserve">precision machinery factory located in new chayoong unit, operation rate: 50%, newly built factory site, the number of factory moving in is increasing, mid size of land area </v>
          </cell>
          <cell r="W88">
            <v>2425.3000000000002</v>
          </cell>
          <cell r="X88">
            <v>2425.3000000000002</v>
          </cell>
          <cell r="Y88" t="str">
            <v>1F, 5F/B1</v>
          </cell>
          <cell r="Z88">
            <v>400000</v>
          </cell>
          <cell r="AA88" t="str">
            <v>Avg</v>
          </cell>
          <cell r="AB88">
            <v>1994</v>
          </cell>
          <cell r="AC88">
            <v>40</v>
          </cell>
          <cell r="AD88">
            <v>0.59240000000000004</v>
          </cell>
          <cell r="AE88">
            <v>0.72140000000000004</v>
          </cell>
          <cell r="AF88">
            <v>0</v>
          </cell>
          <cell r="AG88" t="str">
            <v>steel,RC</v>
          </cell>
          <cell r="AH88" t="str">
            <v>slab</v>
          </cell>
          <cell r="AI88" t="str">
            <v>Pannel</v>
          </cell>
          <cell r="AJ88" t="str">
            <v xml:space="preserve">건물은 사무실동과 공장동으로 구분됨. 사무실은 공부상 4층이나 실제 5층(증축) 건물임. 사무실은 1,2층: 소유자, 3,4,5층: 임대를 하고 있음. </v>
          </cell>
          <cell r="AK88" t="str">
            <v xml:space="preserve">공장부분은 면적 중 약 50%정도를 3개업체에게 임대를 주고 있음. 관리상태는 보통, 임대금액은 정확히 파악되지 않았으나 약 2-3억 정도인 것으로 파악됨. 기계기구는 일부 수리가 필요함 </v>
          </cell>
          <cell r="AL88" t="str">
            <v>bldg. is divided to factory and office, office bldg. is 4 story-bldg., under ledger but actually 5 story bldg.(extension),1,2 F office: owner use, 3,4,5 fl: lease</v>
          </cell>
          <cell r="AM88" t="str">
            <v>50 % of factory area leased to three companies, management is avg., couldn't figure the rent, assume 200~300 million￦, machinery need repair</v>
          </cell>
          <cell r="AR88">
            <v>25</v>
          </cell>
          <cell r="AS88" t="str">
            <v>88, 94</v>
          </cell>
          <cell r="AT88" t="str">
            <v>Avg</v>
          </cell>
          <cell r="AU88">
            <v>3104000000</v>
          </cell>
          <cell r="AV88">
            <v>0.15</v>
          </cell>
          <cell r="AY88">
            <v>0</v>
          </cell>
          <cell r="AZ88">
            <v>0.93</v>
          </cell>
          <cell r="BA88">
            <v>0</v>
          </cell>
          <cell r="BB88">
            <v>0</v>
          </cell>
          <cell r="BC88">
            <v>0</v>
          </cell>
          <cell r="BD88">
            <v>465600000</v>
          </cell>
        </row>
        <row r="89">
          <cell r="A89">
            <v>87</v>
          </cell>
        </row>
        <row r="90">
          <cell r="A90">
            <v>88</v>
          </cell>
        </row>
        <row r="91">
          <cell r="A91">
            <v>89</v>
          </cell>
          <cell r="B91" t="str">
            <v>PKN</v>
          </cell>
          <cell r="C91" t="str">
            <v>00-4-25</v>
          </cell>
          <cell r="D91" t="str">
            <v>KDB 2000-1</v>
          </cell>
          <cell r="E91" t="str">
            <v>Special</v>
          </cell>
          <cell r="F91" t="str">
            <v>143-1-1</v>
          </cell>
          <cell r="G91" t="str">
            <v>대한모방</v>
          </cell>
          <cell r="H91" t="str">
            <v>Loan</v>
          </cell>
          <cell r="I91" t="str">
            <v>high school, dormitory</v>
          </cell>
          <cell r="J91" t="str">
            <v>FA03</v>
          </cell>
          <cell r="K91" t="str">
            <v>신의고등학교, 기숙사</v>
          </cell>
          <cell r="L91" t="str">
            <v>LI</v>
          </cell>
          <cell r="M91" t="str">
            <v>Kyunggi</v>
          </cell>
          <cell r="N91" t="str">
            <v>경기도 안산시 성곡동 600</v>
          </cell>
          <cell r="O91">
            <v>5357</v>
          </cell>
          <cell r="P91">
            <v>5357</v>
          </cell>
          <cell r="Q91" t="str">
            <v>General industrial</v>
          </cell>
          <cell r="R91" t="str">
            <v>factory area</v>
          </cell>
          <cell r="S91" t="str">
            <v>Rectangle</v>
          </cell>
          <cell r="T91">
            <v>156000</v>
          </cell>
          <cell r="U91" t="str">
            <v>본건은 안산시 반월공업단지 내 위치한 대한모방으로서 599번지에는 대한모방 공장이, 600번지에는 대한모방부설고등학교인 신의고등학교가 소재함.</v>
          </cell>
          <cell r="V91" t="str">
            <v>Daehan Spinning company located in Banwol industrial complex, 599 : Daehand spinning company, 600: Shineui high school  in affiliation with Daehan Spinning company</v>
          </cell>
          <cell r="W91">
            <v>6547</v>
          </cell>
          <cell r="X91">
            <v>6547</v>
          </cell>
          <cell r="Y91" t="str">
            <v>B1/4F</v>
          </cell>
          <cell r="Z91">
            <v>300000</v>
          </cell>
          <cell r="AA91" t="str">
            <v>Avg</v>
          </cell>
          <cell r="AB91">
            <v>1988</v>
          </cell>
          <cell r="AC91">
            <v>35</v>
          </cell>
          <cell r="AD91">
            <v>0.32928878103416093</v>
          </cell>
          <cell r="AE91">
            <v>1.1017360462945678</v>
          </cell>
          <cell r="AF91">
            <v>0</v>
          </cell>
          <cell r="AG91" t="str">
            <v>RC</v>
          </cell>
          <cell r="AH91" t="str">
            <v>Slab</v>
          </cell>
          <cell r="AI91" t="str">
            <v>painting</v>
          </cell>
          <cell r="AJ91" t="str">
            <v>본건은 대한모방㈜의 부설고등학교인 신의고등학교와 기숙사 건물임.</v>
          </cell>
          <cell r="AK91" t="str">
            <v>본건 건물은  B1/3F의 기숙사동, B1/4F 학교로 이루어져 있으며 현재 운영중인 학교로서 관리상태 보통임.</v>
          </cell>
          <cell r="AM91" t="str">
            <v>dormB1/3F, school: B1/4F-  presently in operation, avg. condition</v>
          </cell>
          <cell r="AY91">
            <v>0</v>
          </cell>
          <cell r="AZ91">
            <v>0</v>
          </cell>
          <cell r="BA91">
            <v>0</v>
          </cell>
          <cell r="BB91">
            <v>0</v>
          </cell>
          <cell r="BC91">
            <v>0</v>
          </cell>
        </row>
        <row r="92">
          <cell r="A92">
            <v>90</v>
          </cell>
        </row>
        <row r="93">
          <cell r="A93">
            <v>91</v>
          </cell>
        </row>
        <row r="94">
          <cell r="A94">
            <v>92</v>
          </cell>
        </row>
        <row r="95">
          <cell r="A95">
            <v>93</v>
          </cell>
        </row>
        <row r="96">
          <cell r="A96">
            <v>94</v>
          </cell>
        </row>
        <row r="97">
          <cell r="A97">
            <v>95</v>
          </cell>
        </row>
        <row r="98">
          <cell r="A98">
            <v>96</v>
          </cell>
        </row>
        <row r="99">
          <cell r="A99">
            <v>97</v>
          </cell>
        </row>
        <row r="100">
          <cell r="A100">
            <v>98</v>
          </cell>
        </row>
        <row r="101">
          <cell r="A101">
            <v>99</v>
          </cell>
        </row>
        <row r="102">
          <cell r="A102">
            <v>100</v>
          </cell>
        </row>
        <row r="103">
          <cell r="A103">
            <v>101</v>
          </cell>
        </row>
        <row r="104">
          <cell r="A104">
            <v>102</v>
          </cell>
        </row>
        <row r="105">
          <cell r="A105">
            <v>103</v>
          </cell>
        </row>
        <row r="106">
          <cell r="A106">
            <v>104</v>
          </cell>
        </row>
        <row r="107">
          <cell r="A107">
            <v>105</v>
          </cell>
        </row>
        <row r="108">
          <cell r="A108">
            <v>106</v>
          </cell>
        </row>
        <row r="109">
          <cell r="A109">
            <v>107</v>
          </cell>
        </row>
        <row r="110">
          <cell r="A110">
            <v>108</v>
          </cell>
        </row>
        <row r="111">
          <cell r="A111">
            <v>109</v>
          </cell>
        </row>
        <row r="112">
          <cell r="A112">
            <v>110</v>
          </cell>
        </row>
        <row r="113">
          <cell r="A113">
            <v>111</v>
          </cell>
        </row>
        <row r="114">
          <cell r="A114">
            <v>112</v>
          </cell>
        </row>
        <row r="115">
          <cell r="A115">
            <v>113</v>
          </cell>
        </row>
        <row r="116">
          <cell r="A116">
            <v>114</v>
          </cell>
        </row>
        <row r="117">
          <cell r="A117">
            <v>115</v>
          </cell>
        </row>
        <row r="118">
          <cell r="A118">
            <v>116</v>
          </cell>
        </row>
        <row r="119">
          <cell r="A119">
            <v>117</v>
          </cell>
        </row>
        <row r="120">
          <cell r="A120">
            <v>118</v>
          </cell>
        </row>
        <row r="121">
          <cell r="A121">
            <v>119</v>
          </cell>
        </row>
        <row r="122">
          <cell r="A122">
            <v>120</v>
          </cell>
        </row>
        <row r="123">
          <cell r="A123">
            <v>121</v>
          </cell>
        </row>
        <row r="124">
          <cell r="A124">
            <v>122</v>
          </cell>
        </row>
        <row r="125">
          <cell r="A125">
            <v>123</v>
          </cell>
        </row>
        <row r="126">
          <cell r="A126">
            <v>124</v>
          </cell>
        </row>
        <row r="127">
          <cell r="A127">
            <v>125</v>
          </cell>
        </row>
        <row r="128">
          <cell r="A128">
            <v>126</v>
          </cell>
        </row>
        <row r="129">
          <cell r="A129">
            <v>127</v>
          </cell>
        </row>
        <row r="130">
          <cell r="A130">
            <v>128</v>
          </cell>
        </row>
        <row r="131">
          <cell r="A131">
            <v>129</v>
          </cell>
        </row>
        <row r="132">
          <cell r="A132">
            <v>130</v>
          </cell>
        </row>
        <row r="133">
          <cell r="A133">
            <v>131</v>
          </cell>
        </row>
        <row r="134">
          <cell r="A134">
            <v>132</v>
          </cell>
        </row>
        <row r="135">
          <cell r="A135">
            <v>133</v>
          </cell>
        </row>
        <row r="136">
          <cell r="A136">
            <v>134</v>
          </cell>
        </row>
        <row r="137">
          <cell r="A137">
            <v>135</v>
          </cell>
        </row>
        <row r="138">
          <cell r="A138">
            <v>136</v>
          </cell>
        </row>
        <row r="139">
          <cell r="A139">
            <v>137</v>
          </cell>
        </row>
        <row r="140">
          <cell r="A140">
            <v>138</v>
          </cell>
        </row>
        <row r="141">
          <cell r="A141">
            <v>139</v>
          </cell>
        </row>
        <row r="142">
          <cell r="A142">
            <v>140</v>
          </cell>
        </row>
        <row r="143">
          <cell r="A143">
            <v>141</v>
          </cell>
        </row>
        <row r="144">
          <cell r="A144">
            <v>142</v>
          </cell>
        </row>
        <row r="145">
          <cell r="A145">
            <v>143</v>
          </cell>
        </row>
        <row r="146">
          <cell r="A146">
            <v>144</v>
          </cell>
        </row>
        <row r="147">
          <cell r="A147">
            <v>145</v>
          </cell>
        </row>
        <row r="148">
          <cell r="A148">
            <v>146</v>
          </cell>
        </row>
        <row r="149">
          <cell r="A149">
            <v>147</v>
          </cell>
        </row>
        <row r="150">
          <cell r="A150">
            <v>148</v>
          </cell>
        </row>
        <row r="151">
          <cell r="A151">
            <v>149</v>
          </cell>
        </row>
        <row r="152">
          <cell r="A152">
            <v>150</v>
          </cell>
        </row>
        <row r="153">
          <cell r="A153">
            <v>151</v>
          </cell>
        </row>
        <row r="154">
          <cell r="A154">
            <v>152</v>
          </cell>
        </row>
        <row r="155">
          <cell r="A155">
            <v>153</v>
          </cell>
        </row>
        <row r="156">
          <cell r="A156">
            <v>154</v>
          </cell>
        </row>
        <row r="157">
          <cell r="A157">
            <v>155</v>
          </cell>
        </row>
        <row r="158">
          <cell r="A158">
            <v>156</v>
          </cell>
        </row>
        <row r="159">
          <cell r="A159">
            <v>157</v>
          </cell>
        </row>
        <row r="160">
          <cell r="A160">
            <v>158</v>
          </cell>
        </row>
        <row r="161">
          <cell r="A161">
            <v>159</v>
          </cell>
        </row>
        <row r="162">
          <cell r="A162">
            <v>160</v>
          </cell>
        </row>
        <row r="163">
          <cell r="A163">
            <v>161</v>
          </cell>
        </row>
        <row r="164">
          <cell r="A164">
            <v>162</v>
          </cell>
        </row>
        <row r="165">
          <cell r="A165">
            <v>163</v>
          </cell>
        </row>
        <row r="166">
          <cell r="A166">
            <v>164</v>
          </cell>
        </row>
        <row r="167">
          <cell r="A167">
            <v>165</v>
          </cell>
        </row>
        <row r="168">
          <cell r="A168">
            <v>166</v>
          </cell>
        </row>
        <row r="169">
          <cell r="A169">
            <v>167</v>
          </cell>
        </row>
        <row r="170">
          <cell r="A170">
            <v>168</v>
          </cell>
        </row>
        <row r="171">
          <cell r="A171">
            <v>169</v>
          </cell>
        </row>
        <row r="172">
          <cell r="A172">
            <v>170</v>
          </cell>
        </row>
        <row r="173">
          <cell r="A173">
            <v>171</v>
          </cell>
        </row>
        <row r="174">
          <cell r="A174">
            <v>172</v>
          </cell>
        </row>
        <row r="175">
          <cell r="A175">
            <v>173</v>
          </cell>
        </row>
        <row r="176">
          <cell r="A176">
            <v>174</v>
          </cell>
        </row>
        <row r="177">
          <cell r="A177">
            <v>175</v>
          </cell>
        </row>
        <row r="178">
          <cell r="A178">
            <v>176</v>
          </cell>
        </row>
        <row r="179">
          <cell r="A179">
            <v>177</v>
          </cell>
        </row>
        <row r="180">
          <cell r="A180">
            <v>178</v>
          </cell>
        </row>
        <row r="181">
          <cell r="A181">
            <v>179</v>
          </cell>
        </row>
        <row r="182">
          <cell r="A182">
            <v>180</v>
          </cell>
        </row>
        <row r="183">
          <cell r="A183">
            <v>181</v>
          </cell>
        </row>
        <row r="184">
          <cell r="A184">
            <v>182</v>
          </cell>
        </row>
        <row r="185">
          <cell r="A185">
            <v>183</v>
          </cell>
        </row>
        <row r="186">
          <cell r="A186">
            <v>184</v>
          </cell>
        </row>
        <row r="187">
          <cell r="A187">
            <v>185</v>
          </cell>
        </row>
        <row r="188">
          <cell r="A188">
            <v>186</v>
          </cell>
        </row>
        <row r="189">
          <cell r="A189">
            <v>187</v>
          </cell>
        </row>
        <row r="190">
          <cell r="A190">
            <v>188</v>
          </cell>
        </row>
        <row r="191">
          <cell r="A191">
            <v>189</v>
          </cell>
        </row>
        <row r="192">
          <cell r="A192">
            <v>190</v>
          </cell>
        </row>
        <row r="193">
          <cell r="A193">
            <v>191</v>
          </cell>
        </row>
        <row r="194">
          <cell r="A194">
            <v>192</v>
          </cell>
        </row>
        <row r="195">
          <cell r="A195">
            <v>193</v>
          </cell>
        </row>
        <row r="196">
          <cell r="A196">
            <v>194</v>
          </cell>
        </row>
        <row r="197">
          <cell r="A197">
            <v>195</v>
          </cell>
        </row>
        <row r="198">
          <cell r="A198">
            <v>196</v>
          </cell>
        </row>
        <row r="199">
          <cell r="A199">
            <v>197</v>
          </cell>
        </row>
        <row r="200">
          <cell r="A200">
            <v>198</v>
          </cell>
        </row>
        <row r="201">
          <cell r="A201">
            <v>199</v>
          </cell>
        </row>
        <row r="202">
          <cell r="A202">
            <v>200</v>
          </cell>
        </row>
      </sheetData>
      <sheetData sheetId="11"/>
      <sheetData sheetId="12"/>
      <sheetData sheetId="13"/>
      <sheetData sheetId="14"/>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설가계정"/>
      <sheetName val="재료비타계정"/>
      <sheetName val="매출타계정"/>
      <sheetName val="제조원가(확인)"/>
      <sheetName val="매출원가(확인)"/>
      <sheetName val="전년대비원가"/>
      <sheetName val="매출원가대비(확인)"/>
      <sheetName val="재고자산명세"/>
      <sheetName val="유형자산명세"/>
      <sheetName val="감가충당금"/>
      <sheetName val="감가상각비등"/>
      <sheetName val="제품수불명세"/>
      <sheetName val="반제품수불명세"/>
      <sheetName val="200303토지명세"/>
      <sheetName val="재공품"/>
      <sheetName val="제조원가"/>
      <sheetName val="재고자산명세(Y)"/>
    </sheetNames>
    <sheetDataSet>
      <sheetData sheetId="0" refreshError="1"/>
      <sheetData sheetId="1" refreshError="1"/>
      <sheetData sheetId="2"/>
      <sheetData sheetId="3"/>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anga"/>
      <sheetName val="ilch"/>
    </sheetNames>
    <sheetDataSet>
      <sheetData sheetId="0" refreshError="1"/>
      <sheetData sheetId="1" refreshError="1"/>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row>
        <row r="25">
          <cell r="A25" t="str">
            <v>t0023</v>
          </cell>
          <cell r="B25">
            <v>25</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자2"/>
      <sheetName val="산자3"/>
    </sheetNames>
    <sheetDataSet>
      <sheetData sheetId="0" refreshError="1"/>
      <sheetData sheetId="1">
        <row r="1">
          <cell r="A1" t="str">
            <v>산자사업본부</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금(총괄)"/>
      <sheetName val="요금(세부)"/>
      <sheetName val="견적-최종"/>
      <sheetName val="DS-최종"/>
      <sheetName val="NW-최종"/>
      <sheetName val="PC-최종"/>
      <sheetName val="99년 NW 공사비총계"/>
      <sheetName val="Port"/>
      <sheetName val="공사비(프로젝트성)"/>
      <sheetName val="99년 LAN Port집계"/>
      <sheetName val="전원설비"/>
      <sheetName val="UPS(종합)"/>
      <sheetName val="UPS(공사)"/>
      <sheetName val="UPS(내역)"/>
      <sheetName val="UPS(설치)"/>
      <sheetName val="OA교육비"/>
      <sheetName val="99년 ITC-PABX"/>
      <sheetName val="1998년 고객센타"/>
      <sheetName val="1999년 고객센타"/>
      <sheetName val="Oper Amount"/>
    </sheetNames>
    <sheetDataSet>
      <sheetData sheetId="0"/>
      <sheetData sheetId="1"/>
      <sheetData sheetId="2"/>
      <sheetData sheetId="3" refreshError="1">
        <row r="4">
          <cell r="J4">
            <v>0.13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월 사용료"/>
      <sheetName val="장비사용료"/>
      <sheetName val="인건비"/>
      <sheetName val="운영비"/>
      <sheetName val="DS상세 (2)"/>
      <sheetName val="DS-장비"/>
      <sheetName val="NW-장비"/>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케미칼정산"/>
      <sheetName val="SK케미칼-합의서"/>
      <sheetName val="SK케미칼_PMT"/>
      <sheetName val="케미칼PRID"/>
      <sheetName val="케미칼 AD"/>
      <sheetName val="케미칼 DS"/>
      <sheetName val="케미칼NW"/>
      <sheetName val="#REF"/>
      <sheetName val="unix-factor"/>
      <sheetName val="장비사용료"/>
    </sheetNames>
    <sheetDataSet>
      <sheetData sheetId="0" refreshError="1"/>
      <sheetData sheetId="1"/>
      <sheetData sheetId="2" refreshError="1"/>
      <sheetData sheetId="3" refreshError="1"/>
      <sheetData sheetId="4"/>
      <sheetData sheetId="5" refreshError="1"/>
      <sheetData sheetId="6"/>
      <sheetData sheetId="7" refreshError="1"/>
      <sheetData sheetId="8" refreshError="1"/>
      <sheetData sheetId="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ggle"/>
      <sheetName val="Range"/>
      <sheetName val="BS"/>
      <sheetName val="IS"/>
      <sheetName val="IS assumptions"/>
      <sheetName val="BS assumptions"/>
      <sheetName val="RegCap"/>
      <sheetName val="AssetQuality"/>
      <sheetName val="Ratios"/>
      <sheetName val="Valuation"/>
      <sheetName val="Sensitivities"/>
      <sheetName val="Assumptions"/>
      <sheetName val="Synergies"/>
      <sheetName val="Synergies Workings"/>
      <sheetName val="Seoulbank Income Statements"/>
      <sheetName val="Seoulbank Balance Sheets"/>
      <sheetName val="Estimates and Assumptions"/>
      <sheetName val="TransStructure"/>
      <sheetName val="NOL_schedule_SeoulBank"/>
      <sheetName val="Contribution"/>
      <sheetName val="CompanyInput"/>
      <sheetName val="Capital"/>
      <sheetName val="Capital revised"/>
      <sheetName val="EPS breakeven mix"/>
      <sheetName val="ValueMath"/>
      <sheetName val="Loans_deposits"/>
      <sheetName val="Ownership"/>
      <sheetName val="Sheet1"/>
      <sheetName val="NewValumath"/>
      <sheetName val="ExRatio"/>
      <sheetName val="Korean Market"/>
      <sheetName val="NewCoDialog"/>
      <sheetName val="PrintDialog"/>
      <sheetName val="KA011205"/>
      <sheetName val="Price List"/>
      <sheetName val="CP"/>
      <sheetName val="P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장생기"/>
      <sheetName val="제동생기"/>
      <sheetName val="조향생기"/>
      <sheetName val="공조생기"/>
      <sheetName val="압축생기"/>
      <sheetName val="전장품관"/>
      <sheetName val="제동품관"/>
      <sheetName val="조향품관"/>
      <sheetName val="압축품관"/>
      <sheetName val="환률"/>
      <sheetName val="부대"/>
      <sheetName val="Cost Reduction"/>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
      <sheetName val="S"/>
      <sheetName val="A"/>
      <sheetName val="P"/>
      <sheetName val="Price List"/>
      <sheetName val="CompanyInpu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 val=""/>
      <sheetName val="상각율표"/>
      <sheetName val="45,46"/>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s>
    <sheetDataSet>
      <sheetData sheetId="0"/>
      <sheetData sheetId="1"/>
      <sheetData sheetId="2"/>
      <sheetData sheetId="3"/>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
      <sheetName val="S"/>
      <sheetName val="A"/>
      <sheetName val="P"/>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feb"/>
      <sheetName val="mar"/>
      <sheetName val="apr"/>
      <sheetName val="may"/>
      <sheetName val="jun"/>
      <sheetName val="jul"/>
      <sheetName val="aug"/>
      <sheetName val="sep"/>
      <sheetName val="oct"/>
      <sheetName val="nov"/>
      <sheetName val="30101시산표11"/>
      <sheetName val="#REF"/>
      <sheetName val="경비예산"/>
      <sheetName val="생산성(2차)"/>
      <sheetName val="요약(1차)"/>
      <sheetName val="인원"/>
      <sheetName val="정부노임단가"/>
      <sheetName val="정의"/>
      <sheetName val="정산표"/>
      <sheetName val="매출"/>
      <sheetName val="성과급테이블"/>
      <sheetName val="년차계산분"/>
      <sheetName val="표지"/>
      <sheetName val="항목"/>
    </sheetNames>
    <sheetDataSet>
      <sheetData sheetId="0">
        <row r="1">
          <cell r="B1" t="str">
            <v>합계잔액시산표</v>
          </cell>
        </row>
        <row r="3">
          <cell r="A3" t="str">
            <v>회사명:(주)모닷텔</v>
          </cell>
        </row>
        <row r="4">
          <cell r="B4" t="str">
            <v>차변</v>
          </cell>
        </row>
        <row r="5">
          <cell r="A5" t="str">
            <v>계정과목</v>
          </cell>
          <cell r="B5" t="str">
            <v>더존화일</v>
          </cell>
          <cell r="D5">
            <v>37621</v>
          </cell>
          <cell r="E5" t="str">
            <v>증감</v>
          </cell>
        </row>
        <row r="6">
          <cell r="B6" t="str">
            <v>잔액</v>
          </cell>
          <cell r="C6" t="str">
            <v>합계</v>
          </cell>
          <cell r="E6" t="str">
            <v>누적</v>
          </cell>
        </row>
        <row r="7">
          <cell r="A7" t="str">
            <v>유동자산</v>
          </cell>
          <cell r="B7">
            <v>37755488845</v>
          </cell>
          <cell r="C7">
            <v>58055792601</v>
          </cell>
          <cell r="D7">
            <v>38559909273</v>
          </cell>
          <cell r="E7">
            <v>19495883328</v>
          </cell>
          <cell r="F7">
            <v>19495883328</v>
          </cell>
          <cell r="G7">
            <v>0</v>
          </cell>
          <cell r="H7">
            <v>20300303756</v>
          </cell>
          <cell r="I7">
            <v>20300303756</v>
          </cell>
          <cell r="J7">
            <v>20300303756</v>
          </cell>
          <cell r="K7">
            <v>0</v>
          </cell>
        </row>
        <row r="8">
          <cell r="A8" t="str">
            <v>&lt;당좌자산&gt;</v>
          </cell>
          <cell r="B8">
            <v>25166219513</v>
          </cell>
          <cell r="C8">
            <v>34129250743</v>
          </cell>
          <cell r="D8">
            <v>24490169050</v>
          </cell>
          <cell r="E8">
            <v>9639081693</v>
          </cell>
          <cell r="F8">
            <v>9639081693</v>
          </cell>
          <cell r="G8">
            <v>0</v>
          </cell>
          <cell r="H8">
            <v>8963031230</v>
          </cell>
          <cell r="I8">
            <v>8963031230</v>
          </cell>
          <cell r="J8">
            <v>8963031230</v>
          </cell>
          <cell r="K8">
            <v>0</v>
          </cell>
        </row>
        <row r="9">
          <cell r="A9" t="str">
            <v>현금및현금등가물</v>
          </cell>
          <cell r="B9">
            <v>741561580</v>
          </cell>
          <cell r="C9">
            <v>4500774631</v>
          </cell>
          <cell r="D9">
            <v>1751292437</v>
          </cell>
          <cell r="E9">
            <v>2749482194</v>
          </cell>
          <cell r="F9">
            <v>2749482194</v>
          </cell>
          <cell r="H9">
            <v>3759213051</v>
          </cell>
          <cell r="I9">
            <v>3759213051</v>
          </cell>
          <cell r="J9">
            <v>3759213051</v>
          </cell>
        </row>
        <row r="10">
          <cell r="A10" t="str">
            <v>금융상품</v>
          </cell>
          <cell r="B10">
            <v>8500000000</v>
          </cell>
          <cell r="C10">
            <v>8500000000</v>
          </cell>
          <cell r="D10">
            <v>8500000000</v>
          </cell>
          <cell r="E10">
            <v>0</v>
          </cell>
          <cell r="F10">
            <v>0</v>
          </cell>
          <cell r="H10">
            <v>0</v>
          </cell>
          <cell r="I10">
            <v>0</v>
          </cell>
          <cell r="J10">
            <v>0</v>
          </cell>
        </row>
        <row r="11">
          <cell r="A11" t="str">
            <v>유가증권</v>
          </cell>
          <cell r="B11">
            <v>390000</v>
          </cell>
          <cell r="C11">
            <v>390000</v>
          </cell>
          <cell r="D11">
            <v>390000</v>
          </cell>
          <cell r="E11">
            <v>0</v>
          </cell>
          <cell r="F11">
            <v>0</v>
          </cell>
          <cell r="H11">
            <v>0</v>
          </cell>
          <cell r="I11">
            <v>0</v>
          </cell>
        </row>
        <row r="12">
          <cell r="A12" t="str">
            <v>매출채권</v>
          </cell>
          <cell r="B12">
            <v>11316757152</v>
          </cell>
          <cell r="C12">
            <v>12475683242</v>
          </cell>
          <cell r="D12">
            <v>9253082582</v>
          </cell>
          <cell r="E12">
            <v>3222600660</v>
          </cell>
          <cell r="F12">
            <v>3222600660</v>
          </cell>
          <cell r="H12">
            <v>1158926090</v>
          </cell>
          <cell r="I12">
            <v>1158926090</v>
          </cell>
          <cell r="J12">
            <v>1158926090</v>
          </cell>
        </row>
        <row r="13">
          <cell r="A13" t="str">
            <v>대손충당금</v>
          </cell>
        </row>
        <row r="14">
          <cell r="A14" t="str">
            <v>단기대여금</v>
          </cell>
          <cell r="B14">
            <v>815375000</v>
          </cell>
          <cell r="C14">
            <v>820583333</v>
          </cell>
          <cell r="D14">
            <v>820583333</v>
          </cell>
          <cell r="E14">
            <v>0</v>
          </cell>
          <cell r="F14">
            <v>0</v>
          </cell>
          <cell r="H14">
            <v>5208333</v>
          </cell>
          <cell r="I14">
            <v>5208333</v>
          </cell>
          <cell r="J14">
            <v>5208333</v>
          </cell>
        </row>
        <row r="15">
          <cell r="A15" t="str">
            <v>미수수익</v>
          </cell>
          <cell r="B15">
            <v>242974310</v>
          </cell>
          <cell r="C15">
            <v>242974310</v>
          </cell>
          <cell r="D15">
            <v>193139388</v>
          </cell>
          <cell r="E15">
            <v>49834922</v>
          </cell>
          <cell r="F15">
            <v>49834922</v>
          </cell>
          <cell r="H15">
            <v>0</v>
          </cell>
          <cell r="I15">
            <v>0</v>
          </cell>
          <cell r="J15">
            <v>0</v>
          </cell>
        </row>
        <row r="16">
          <cell r="A16" t="str">
            <v>미수금</v>
          </cell>
          <cell r="B16">
            <v>1797218383</v>
          </cell>
          <cell r="C16">
            <v>5101227073</v>
          </cell>
          <cell r="D16">
            <v>2056024675</v>
          </cell>
          <cell r="E16">
            <v>3045202398</v>
          </cell>
          <cell r="F16">
            <v>3045202398</v>
          </cell>
          <cell r="H16">
            <v>3304008690</v>
          </cell>
          <cell r="I16">
            <v>3304008690</v>
          </cell>
          <cell r="J16">
            <v>3304008690</v>
          </cell>
        </row>
        <row r="17">
          <cell r="A17" t="str">
            <v>선급금</v>
          </cell>
          <cell r="B17">
            <v>1262028147</v>
          </cell>
          <cell r="C17">
            <v>1938637456</v>
          </cell>
          <cell r="D17">
            <v>1670145213</v>
          </cell>
          <cell r="E17">
            <v>268492243</v>
          </cell>
          <cell r="F17">
            <v>268492243</v>
          </cell>
          <cell r="H17">
            <v>676609309</v>
          </cell>
          <cell r="I17">
            <v>676609309</v>
          </cell>
          <cell r="J17">
            <v>676609309</v>
          </cell>
        </row>
        <row r="18">
          <cell r="A18" t="str">
            <v>선급비용</v>
          </cell>
          <cell r="B18">
            <v>53572375</v>
          </cell>
          <cell r="C18">
            <v>112638132</v>
          </cell>
          <cell r="D18">
            <v>124684203</v>
          </cell>
          <cell r="E18">
            <v>-12046071</v>
          </cell>
          <cell r="F18">
            <v>-12046071</v>
          </cell>
          <cell r="H18">
            <v>59065757</v>
          </cell>
          <cell r="I18">
            <v>59065757</v>
          </cell>
          <cell r="J18">
            <v>59065757</v>
          </cell>
        </row>
        <row r="19">
          <cell r="A19" t="str">
            <v>기타의당좌자산</v>
          </cell>
          <cell r="B19">
            <v>436342566</v>
          </cell>
          <cell r="C19">
            <v>436342566</v>
          </cell>
          <cell r="D19">
            <v>120827219</v>
          </cell>
          <cell r="E19">
            <v>315515347</v>
          </cell>
          <cell r="F19">
            <v>315515347</v>
          </cell>
          <cell r="H19">
            <v>0</v>
          </cell>
          <cell r="I19">
            <v>0</v>
          </cell>
          <cell r="J19">
            <v>0</v>
          </cell>
        </row>
        <row r="20">
          <cell r="A20" t="str">
            <v>&lt;재고자산&gt;</v>
          </cell>
          <cell r="B20">
            <v>12589269332</v>
          </cell>
          <cell r="C20">
            <v>23926541858</v>
          </cell>
          <cell r="D20">
            <v>14069740223</v>
          </cell>
          <cell r="E20">
            <v>9856801635</v>
          </cell>
          <cell r="F20">
            <v>9856801635</v>
          </cell>
          <cell r="G20">
            <v>0</v>
          </cell>
          <cell r="H20">
            <v>11337272526</v>
          </cell>
          <cell r="I20">
            <v>11337272526</v>
          </cell>
          <cell r="J20">
            <v>11337272526</v>
          </cell>
          <cell r="K20">
            <v>0</v>
          </cell>
        </row>
        <row r="21">
          <cell r="A21" t="str">
            <v>상품</v>
          </cell>
          <cell r="B21">
            <v>0</v>
          </cell>
          <cell r="C21">
            <v>21105365</v>
          </cell>
          <cell r="D21">
            <v>0</v>
          </cell>
          <cell r="E21">
            <v>21105365</v>
          </cell>
          <cell r="F21">
            <v>21105365</v>
          </cell>
          <cell r="H21">
            <v>21105365</v>
          </cell>
          <cell r="I21">
            <v>21105365</v>
          </cell>
          <cell r="J21">
            <v>21105365</v>
          </cell>
        </row>
        <row r="22">
          <cell r="A22" t="str">
            <v>제품</v>
          </cell>
          <cell r="B22">
            <v>0</v>
          </cell>
          <cell r="C22">
            <v>3403848701</v>
          </cell>
          <cell r="D22">
            <v>0</v>
          </cell>
          <cell r="E22">
            <v>3403848701</v>
          </cell>
          <cell r="F22">
            <v>3403848701</v>
          </cell>
          <cell r="H22">
            <v>3403848701</v>
          </cell>
          <cell r="I22">
            <v>3403848701</v>
          </cell>
          <cell r="J22">
            <v>3403848701</v>
          </cell>
        </row>
        <row r="23">
          <cell r="A23" t="str">
            <v>원재료</v>
          </cell>
          <cell r="B23">
            <v>9625739508</v>
          </cell>
          <cell r="C23">
            <v>12466371430</v>
          </cell>
          <cell r="D23">
            <v>9775114190</v>
          </cell>
          <cell r="E23">
            <v>2691257240</v>
          </cell>
          <cell r="F23">
            <v>2691257240</v>
          </cell>
          <cell r="H23">
            <v>2840631922</v>
          </cell>
          <cell r="I23">
            <v>2840631922</v>
          </cell>
          <cell r="J23">
            <v>2840631922</v>
          </cell>
        </row>
        <row r="24">
          <cell r="A24" t="str">
            <v>미착원재료</v>
          </cell>
          <cell r="B24">
            <v>2963529824</v>
          </cell>
          <cell r="C24">
            <v>4631367661</v>
          </cell>
          <cell r="D24">
            <v>4294626033</v>
          </cell>
          <cell r="E24">
            <v>336741628</v>
          </cell>
          <cell r="F24">
            <v>336741628</v>
          </cell>
          <cell r="H24">
            <v>1667837837</v>
          </cell>
          <cell r="I24">
            <v>1667837837</v>
          </cell>
          <cell r="J24">
            <v>1667837837</v>
          </cell>
        </row>
        <row r="25">
          <cell r="A25" t="str">
            <v>재공품</v>
          </cell>
          <cell r="B25">
            <v>0</v>
          </cell>
          <cell r="C25">
            <v>3403848701</v>
          </cell>
          <cell r="D25">
            <v>0</v>
          </cell>
          <cell r="E25">
            <v>3403848701</v>
          </cell>
          <cell r="F25">
            <v>3403848701</v>
          </cell>
          <cell r="H25">
            <v>3403848701</v>
          </cell>
          <cell r="I25">
            <v>3403848701</v>
          </cell>
          <cell r="J25">
            <v>3403848701</v>
          </cell>
        </row>
        <row r="26">
          <cell r="A26" t="str">
            <v>고정자산</v>
          </cell>
          <cell r="B26">
            <v>25736699370</v>
          </cell>
          <cell r="C26">
            <v>26048537251</v>
          </cell>
          <cell r="D26">
            <v>24115747589</v>
          </cell>
          <cell r="E26">
            <v>1932789662</v>
          </cell>
          <cell r="F26">
            <v>1932789662</v>
          </cell>
          <cell r="G26">
            <v>2909331760</v>
          </cell>
          <cell r="H26">
            <v>476324351</v>
          </cell>
          <cell r="I26">
            <v>476324351</v>
          </cell>
          <cell r="J26">
            <v>3385656111</v>
          </cell>
          <cell r="K26">
            <v>3073818230</v>
          </cell>
        </row>
        <row r="27">
          <cell r="A27" t="str">
            <v>&lt;투자자산&gt;</v>
          </cell>
          <cell r="B27">
            <v>2272855872</v>
          </cell>
          <cell r="C27">
            <v>2272855872</v>
          </cell>
          <cell r="D27">
            <v>2272855872</v>
          </cell>
          <cell r="E27">
            <v>0</v>
          </cell>
          <cell r="F27">
            <v>0</v>
          </cell>
          <cell r="G27">
            <v>0</v>
          </cell>
          <cell r="H27">
            <v>0</v>
          </cell>
          <cell r="I27">
            <v>0</v>
          </cell>
          <cell r="J27">
            <v>0</v>
          </cell>
          <cell r="K27">
            <v>0</v>
          </cell>
        </row>
        <row r="28">
          <cell r="A28" t="str">
            <v>장기금융상품</v>
          </cell>
          <cell r="B28">
            <v>450000000</v>
          </cell>
          <cell r="C28">
            <v>450000000</v>
          </cell>
          <cell r="D28">
            <v>450000000</v>
          </cell>
          <cell r="E28">
            <v>0</v>
          </cell>
          <cell r="F28">
            <v>0</v>
          </cell>
          <cell r="I28">
            <v>0</v>
          </cell>
        </row>
        <row r="29">
          <cell r="A29" t="str">
            <v>투자유가증권</v>
          </cell>
          <cell r="B29">
            <v>60000000</v>
          </cell>
          <cell r="C29">
            <v>60000000</v>
          </cell>
          <cell r="D29">
            <v>60000000</v>
          </cell>
          <cell r="E29">
            <v>0</v>
          </cell>
          <cell r="F29">
            <v>0</v>
          </cell>
          <cell r="H29">
            <v>0</v>
          </cell>
          <cell r="I29">
            <v>0</v>
          </cell>
          <cell r="J29">
            <v>0</v>
          </cell>
          <cell r="K29">
            <v>0</v>
          </cell>
        </row>
        <row r="30">
          <cell r="A30" t="str">
            <v>매도가능증권</v>
          </cell>
        </row>
        <row r="31">
          <cell r="A31" t="str">
            <v>보증금</v>
          </cell>
          <cell r="B31">
            <v>479528000</v>
          </cell>
          <cell r="C31">
            <v>479528000</v>
          </cell>
          <cell r="D31">
            <v>479528000</v>
          </cell>
          <cell r="E31">
            <v>0</v>
          </cell>
          <cell r="F31">
            <v>0</v>
          </cell>
          <cell r="H31">
            <v>0</v>
          </cell>
          <cell r="I31">
            <v>0</v>
          </cell>
          <cell r="J31">
            <v>0</v>
          </cell>
        </row>
        <row r="32">
          <cell r="A32" t="str">
            <v>이연법인세차</v>
          </cell>
          <cell r="B32">
            <v>1283327872</v>
          </cell>
          <cell r="C32">
            <v>1283327872</v>
          </cell>
          <cell r="D32">
            <v>1283327872</v>
          </cell>
          <cell r="E32">
            <v>0</v>
          </cell>
          <cell r="F32">
            <v>0</v>
          </cell>
          <cell r="H32">
            <v>0</v>
          </cell>
          <cell r="I32">
            <v>0</v>
          </cell>
          <cell r="J32">
            <v>0</v>
          </cell>
        </row>
        <row r="33">
          <cell r="A33" t="str">
            <v>&lt;유형자산&gt;</v>
          </cell>
          <cell r="B33">
            <v>6971157232</v>
          </cell>
          <cell r="C33">
            <v>6971157232</v>
          </cell>
          <cell r="D33">
            <v>6080067892</v>
          </cell>
          <cell r="E33">
            <v>891089340</v>
          </cell>
          <cell r="F33">
            <v>891089340</v>
          </cell>
          <cell r="G33">
            <v>2909331760</v>
          </cell>
          <cell r="H33">
            <v>164486470</v>
          </cell>
          <cell r="I33">
            <v>164486470</v>
          </cell>
          <cell r="J33">
            <v>3073818230</v>
          </cell>
          <cell r="K33">
            <v>3073818230</v>
          </cell>
        </row>
        <row r="34">
          <cell r="A34" t="str">
            <v>기계장치</v>
          </cell>
          <cell r="B34">
            <v>3702911139</v>
          </cell>
          <cell r="C34">
            <v>3702911139</v>
          </cell>
          <cell r="D34">
            <v>3092161937</v>
          </cell>
          <cell r="E34">
            <v>610749202</v>
          </cell>
          <cell r="F34">
            <v>610749202</v>
          </cell>
          <cell r="I34">
            <v>0</v>
          </cell>
        </row>
        <row r="35">
          <cell r="A35" t="str">
            <v>기계상각누계액</v>
          </cell>
          <cell r="E35">
            <v>0</v>
          </cell>
          <cell r="F35">
            <v>0</v>
          </cell>
          <cell r="G35">
            <v>1513259190</v>
          </cell>
          <cell r="H35">
            <v>82294360</v>
          </cell>
          <cell r="I35">
            <v>82294360</v>
          </cell>
          <cell r="J35">
            <v>1595553550</v>
          </cell>
          <cell r="K35">
            <v>1595553550</v>
          </cell>
        </row>
        <row r="36">
          <cell r="A36" t="str">
            <v>차량운반구</v>
          </cell>
          <cell r="B36">
            <v>35478199</v>
          </cell>
          <cell r="C36">
            <v>35478199</v>
          </cell>
          <cell r="D36">
            <v>15304909</v>
          </cell>
          <cell r="E36">
            <v>20173290</v>
          </cell>
          <cell r="F36">
            <v>20173290</v>
          </cell>
          <cell r="I36">
            <v>0</v>
          </cell>
        </row>
        <row r="37">
          <cell r="A37" t="str">
            <v>차량상각누계액</v>
          </cell>
          <cell r="F37">
            <v>0</v>
          </cell>
          <cell r="G37">
            <v>4713905</v>
          </cell>
          <cell r="H37">
            <v>1353628</v>
          </cell>
          <cell r="I37">
            <v>1353628</v>
          </cell>
          <cell r="J37">
            <v>6067533</v>
          </cell>
          <cell r="K37">
            <v>6067533</v>
          </cell>
        </row>
        <row r="38">
          <cell r="A38" t="str">
            <v>공구와기구</v>
          </cell>
          <cell r="B38">
            <v>158497310</v>
          </cell>
          <cell r="C38">
            <v>158497310</v>
          </cell>
          <cell r="D38">
            <v>158497310</v>
          </cell>
          <cell r="E38">
            <v>0</v>
          </cell>
          <cell r="F38">
            <v>0</v>
          </cell>
          <cell r="H38">
            <v>0</v>
          </cell>
          <cell r="I38">
            <v>0</v>
          </cell>
        </row>
        <row r="39">
          <cell r="A39" t="str">
            <v>공구상각누계액</v>
          </cell>
          <cell r="E39">
            <v>0</v>
          </cell>
          <cell r="F39">
            <v>0</v>
          </cell>
          <cell r="G39">
            <v>64277762</v>
          </cell>
          <cell r="H39">
            <v>4145641</v>
          </cell>
          <cell r="I39">
            <v>4145641</v>
          </cell>
          <cell r="J39">
            <v>68423403</v>
          </cell>
          <cell r="K39">
            <v>68423403</v>
          </cell>
        </row>
        <row r="40">
          <cell r="A40" t="str">
            <v>비품</v>
          </cell>
          <cell r="B40">
            <v>1200058407</v>
          </cell>
          <cell r="C40">
            <v>1200058407</v>
          </cell>
          <cell r="D40">
            <v>960958770</v>
          </cell>
          <cell r="E40">
            <v>239099637</v>
          </cell>
          <cell r="F40">
            <v>239099637</v>
          </cell>
          <cell r="H40">
            <v>0</v>
          </cell>
          <cell r="I40">
            <v>0</v>
          </cell>
        </row>
        <row r="41">
          <cell r="A41" t="str">
            <v>비품상각누계액</v>
          </cell>
          <cell r="E41">
            <v>0</v>
          </cell>
          <cell r="F41">
            <v>0</v>
          </cell>
          <cell r="G41">
            <v>522552890</v>
          </cell>
          <cell r="H41">
            <v>29810085</v>
          </cell>
          <cell r="I41">
            <v>29810085</v>
          </cell>
          <cell r="J41">
            <v>552362975</v>
          </cell>
          <cell r="K41">
            <v>552362975</v>
          </cell>
        </row>
        <row r="42">
          <cell r="A42" t="str">
            <v>미착기계</v>
          </cell>
          <cell r="B42">
            <v>4166177</v>
          </cell>
          <cell r="C42">
            <v>4166177</v>
          </cell>
          <cell r="D42">
            <v>98966</v>
          </cell>
          <cell r="E42">
            <v>4067211</v>
          </cell>
          <cell r="F42">
            <v>4067211</v>
          </cell>
          <cell r="H42">
            <v>0</v>
          </cell>
          <cell r="I42">
            <v>0</v>
          </cell>
        </row>
        <row r="43">
          <cell r="A43" t="str">
            <v>금형</v>
          </cell>
          <cell r="B43">
            <v>1870046000</v>
          </cell>
          <cell r="C43">
            <v>1870046000</v>
          </cell>
          <cell r="D43">
            <v>1853046000</v>
          </cell>
          <cell r="E43">
            <v>17000000</v>
          </cell>
          <cell r="F43">
            <v>17000000</v>
          </cell>
          <cell r="H43">
            <v>0</v>
          </cell>
          <cell r="I43">
            <v>0</v>
          </cell>
        </row>
        <row r="44">
          <cell r="A44" t="str">
            <v>금형상각누계액</v>
          </cell>
          <cell r="E44">
            <v>0</v>
          </cell>
          <cell r="F44">
            <v>0</v>
          </cell>
          <cell r="G44">
            <v>804528013</v>
          </cell>
          <cell r="H44">
            <v>46882756</v>
          </cell>
          <cell r="I44">
            <v>46882756</v>
          </cell>
          <cell r="J44">
            <v>851410769</v>
          </cell>
          <cell r="K44">
            <v>851410769</v>
          </cell>
        </row>
        <row r="45">
          <cell r="A45" t="str">
            <v>&lt;무형자산&gt;</v>
          </cell>
          <cell r="B45">
            <v>16492686266</v>
          </cell>
          <cell r="C45">
            <v>16804524147</v>
          </cell>
          <cell r="D45">
            <v>15762823825</v>
          </cell>
          <cell r="E45">
            <v>1041700322</v>
          </cell>
          <cell r="F45">
            <v>1041700322</v>
          </cell>
          <cell r="G45">
            <v>0</v>
          </cell>
          <cell r="H45">
            <v>311837881</v>
          </cell>
          <cell r="I45">
            <v>311837881</v>
          </cell>
          <cell r="J45">
            <v>311837881</v>
          </cell>
          <cell r="K45">
            <v>0</v>
          </cell>
        </row>
        <row r="46">
          <cell r="A46" t="str">
            <v>개발비</v>
          </cell>
          <cell r="B46">
            <v>7639624734</v>
          </cell>
          <cell r="C46">
            <v>7857114929</v>
          </cell>
          <cell r="D46">
            <v>7285734607</v>
          </cell>
          <cell r="E46">
            <v>571380322</v>
          </cell>
          <cell r="F46">
            <v>571380322</v>
          </cell>
          <cell r="G46">
            <v>0</v>
          </cell>
          <cell r="H46">
            <v>217490195</v>
          </cell>
          <cell r="I46">
            <v>217490195</v>
          </cell>
          <cell r="J46">
            <v>217490195</v>
          </cell>
          <cell r="K46">
            <v>0</v>
          </cell>
        </row>
        <row r="47">
          <cell r="A47" t="str">
            <v>기타의무형자산</v>
          </cell>
          <cell r="B47">
            <v>8838255976</v>
          </cell>
          <cell r="C47">
            <v>8932288650</v>
          </cell>
          <cell r="D47">
            <v>8461968650</v>
          </cell>
          <cell r="E47">
            <v>470320000</v>
          </cell>
          <cell r="F47">
            <v>470320000</v>
          </cell>
          <cell r="G47">
            <v>0</v>
          </cell>
          <cell r="H47">
            <v>94032674</v>
          </cell>
          <cell r="I47">
            <v>94032674</v>
          </cell>
          <cell r="J47">
            <v>94032674</v>
          </cell>
          <cell r="K47">
            <v>0</v>
          </cell>
        </row>
        <row r="48">
          <cell r="A48" t="str">
            <v>라이센스</v>
          </cell>
          <cell r="B48">
            <v>0</v>
          </cell>
          <cell r="C48">
            <v>0</v>
          </cell>
          <cell r="E48">
            <v>0</v>
          </cell>
          <cell r="F48">
            <v>0</v>
          </cell>
          <cell r="H48">
            <v>0</v>
          </cell>
          <cell r="I48">
            <v>0</v>
          </cell>
          <cell r="J48">
            <v>0</v>
          </cell>
          <cell r="K48">
            <v>0</v>
          </cell>
        </row>
        <row r="49">
          <cell r="A49" t="str">
            <v>컴퓨터소프트웨어</v>
          </cell>
          <cell r="B49">
            <v>0</v>
          </cell>
          <cell r="C49">
            <v>0</v>
          </cell>
          <cell r="E49">
            <v>0</v>
          </cell>
          <cell r="F49">
            <v>0</v>
          </cell>
          <cell r="H49">
            <v>0</v>
          </cell>
          <cell r="I49">
            <v>0</v>
          </cell>
          <cell r="J49">
            <v>0</v>
          </cell>
          <cell r="K49">
            <v>0</v>
          </cell>
        </row>
        <row r="50">
          <cell r="A50" t="str">
            <v>산업재산권</v>
          </cell>
          <cell r="B50">
            <v>14805556</v>
          </cell>
          <cell r="C50">
            <v>15120568</v>
          </cell>
          <cell r="D50">
            <v>15120568</v>
          </cell>
          <cell r="E50">
            <v>0</v>
          </cell>
          <cell r="F50">
            <v>0</v>
          </cell>
          <cell r="H50">
            <v>315012</v>
          </cell>
          <cell r="I50">
            <v>315012</v>
          </cell>
          <cell r="J50">
            <v>315012</v>
          </cell>
        </row>
        <row r="51">
          <cell r="A51" t="str">
            <v>&lt;유동부채&gt;</v>
          </cell>
          <cell r="B51">
            <v>0</v>
          </cell>
          <cell r="C51">
            <v>14528129329</v>
          </cell>
          <cell r="D51">
            <v>0</v>
          </cell>
          <cell r="E51">
            <v>14528129329</v>
          </cell>
          <cell r="F51">
            <v>14528129329</v>
          </cell>
          <cell r="G51">
            <v>39135314755</v>
          </cell>
          <cell r="H51">
            <v>15620989843</v>
          </cell>
          <cell r="I51">
            <v>15620989843</v>
          </cell>
          <cell r="J51">
            <v>54756304598</v>
          </cell>
          <cell r="K51">
            <v>40228175269</v>
          </cell>
        </row>
        <row r="52">
          <cell r="A52" t="str">
            <v>매입채무</v>
          </cell>
          <cell r="B52">
            <v>0</v>
          </cell>
          <cell r="C52">
            <v>6242114357</v>
          </cell>
          <cell r="D52">
            <v>0</v>
          </cell>
          <cell r="E52">
            <v>6242114357</v>
          </cell>
          <cell r="F52">
            <v>6242114357</v>
          </cell>
          <cell r="G52">
            <v>6569343259</v>
          </cell>
          <cell r="H52">
            <v>5047972118</v>
          </cell>
          <cell r="I52">
            <v>5047972118</v>
          </cell>
          <cell r="J52">
            <v>11617315377</v>
          </cell>
          <cell r="K52">
            <v>5375201020</v>
          </cell>
        </row>
        <row r="53">
          <cell r="A53" t="str">
            <v>미지급금</v>
          </cell>
          <cell r="C53">
            <v>476277794</v>
          </cell>
          <cell r="D53">
            <v>0</v>
          </cell>
          <cell r="E53">
            <v>476277794</v>
          </cell>
          <cell r="F53">
            <v>476277794</v>
          </cell>
          <cell r="G53">
            <v>5878596169</v>
          </cell>
          <cell r="H53">
            <v>440252726</v>
          </cell>
          <cell r="I53">
            <v>440252726</v>
          </cell>
          <cell r="J53">
            <v>6318848895</v>
          </cell>
          <cell r="K53">
            <v>5842571101</v>
          </cell>
        </row>
        <row r="54">
          <cell r="A54" t="str">
            <v>예수금</v>
          </cell>
          <cell r="C54">
            <v>35819580</v>
          </cell>
          <cell r="D54">
            <v>0</v>
          </cell>
          <cell r="E54">
            <v>35819580</v>
          </cell>
          <cell r="F54">
            <v>35819580</v>
          </cell>
          <cell r="G54">
            <v>37819030</v>
          </cell>
          <cell r="H54">
            <v>304744026</v>
          </cell>
          <cell r="I54">
            <v>304744026</v>
          </cell>
          <cell r="J54">
            <v>342563056</v>
          </cell>
          <cell r="K54">
            <v>306743476</v>
          </cell>
        </row>
        <row r="55">
          <cell r="A55" t="str">
            <v>가수금</v>
          </cell>
          <cell r="C55">
            <v>0</v>
          </cell>
          <cell r="D55">
            <v>0</v>
          </cell>
          <cell r="E55">
            <v>0</v>
          </cell>
          <cell r="F55">
            <v>0</v>
          </cell>
          <cell r="G55">
            <v>0</v>
          </cell>
          <cell r="H55">
            <v>0</v>
          </cell>
          <cell r="I55">
            <v>0</v>
          </cell>
          <cell r="K55">
            <v>0</v>
          </cell>
        </row>
        <row r="56">
          <cell r="A56" t="str">
            <v>예수보증금</v>
          </cell>
          <cell r="C56">
            <v>2772490531</v>
          </cell>
          <cell r="E56">
            <v>2772490531</v>
          </cell>
          <cell r="F56">
            <v>2772490531</v>
          </cell>
          <cell r="G56">
            <v>0</v>
          </cell>
          <cell r="H56">
            <v>2772490531</v>
          </cell>
          <cell r="I56">
            <v>2772490531</v>
          </cell>
          <cell r="J56">
            <v>2772490531</v>
          </cell>
          <cell r="K56">
            <v>0</v>
          </cell>
        </row>
        <row r="57">
          <cell r="A57" t="str">
            <v>선수금</v>
          </cell>
          <cell r="C57">
            <v>0</v>
          </cell>
          <cell r="D57">
            <v>0</v>
          </cell>
          <cell r="E57">
            <v>0</v>
          </cell>
          <cell r="F57">
            <v>0</v>
          </cell>
          <cell r="G57">
            <v>0</v>
          </cell>
          <cell r="H57">
            <v>0</v>
          </cell>
          <cell r="I57">
            <v>0</v>
          </cell>
          <cell r="K57">
            <v>0</v>
          </cell>
        </row>
        <row r="58">
          <cell r="A58" t="str">
            <v>단기차입금</v>
          </cell>
          <cell r="C58">
            <v>4801500335</v>
          </cell>
          <cell r="D58">
            <v>0</v>
          </cell>
          <cell r="E58">
            <v>4801500335</v>
          </cell>
          <cell r="F58">
            <v>4801500335</v>
          </cell>
          <cell r="G58">
            <v>25060889146</v>
          </cell>
          <cell r="H58">
            <v>6922438329</v>
          </cell>
          <cell r="I58">
            <v>6922438329</v>
          </cell>
          <cell r="J58">
            <v>31983327475</v>
          </cell>
          <cell r="K58">
            <v>27181827140</v>
          </cell>
        </row>
        <row r="59">
          <cell r="A59" t="str">
            <v>미지급세금</v>
          </cell>
          <cell r="C59">
            <v>0</v>
          </cell>
          <cell r="D59">
            <v>0</v>
          </cell>
          <cell r="E59">
            <v>0</v>
          </cell>
          <cell r="F59">
            <v>0</v>
          </cell>
          <cell r="G59">
            <v>123991414</v>
          </cell>
          <cell r="H59">
            <v>0</v>
          </cell>
          <cell r="I59">
            <v>0</v>
          </cell>
          <cell r="J59">
            <v>123991414</v>
          </cell>
          <cell r="K59">
            <v>123991414</v>
          </cell>
        </row>
        <row r="60">
          <cell r="A60" t="str">
            <v>미지급비용</v>
          </cell>
          <cell r="C60">
            <v>199926732</v>
          </cell>
          <cell r="D60">
            <v>0</v>
          </cell>
          <cell r="E60">
            <v>199926732</v>
          </cell>
          <cell r="F60">
            <v>199926732</v>
          </cell>
          <cell r="G60">
            <v>323095463</v>
          </cell>
          <cell r="H60">
            <v>128420880</v>
          </cell>
          <cell r="I60">
            <v>128420880</v>
          </cell>
          <cell r="J60">
            <v>451516343</v>
          </cell>
          <cell r="K60">
            <v>251589611</v>
          </cell>
        </row>
        <row r="61">
          <cell r="A61" t="str">
            <v>유동성장기부채</v>
          </cell>
          <cell r="C61">
            <v>0</v>
          </cell>
          <cell r="D61">
            <v>0</v>
          </cell>
          <cell r="E61">
            <v>0</v>
          </cell>
          <cell r="F61">
            <v>0</v>
          </cell>
          <cell r="G61">
            <v>326320000</v>
          </cell>
          <cell r="H61">
            <v>0</v>
          </cell>
          <cell r="I61">
            <v>0</v>
          </cell>
          <cell r="J61">
            <v>326320000</v>
          </cell>
          <cell r="K61">
            <v>326320000</v>
          </cell>
        </row>
        <row r="62">
          <cell r="A62" t="str">
            <v>미지급배당금</v>
          </cell>
          <cell r="G62">
            <v>230000000</v>
          </cell>
          <cell r="H62">
            <v>0</v>
          </cell>
          <cell r="I62">
            <v>0</v>
          </cell>
          <cell r="J62">
            <v>230000000</v>
          </cell>
          <cell r="K62">
            <v>230000000</v>
          </cell>
        </row>
        <row r="63">
          <cell r="A63" t="str">
            <v>유동성전환사채</v>
          </cell>
          <cell r="G63">
            <v>500000000</v>
          </cell>
          <cell r="H63">
            <v>0</v>
          </cell>
          <cell r="I63">
            <v>0</v>
          </cell>
          <cell r="J63">
            <v>500000000</v>
          </cell>
          <cell r="K63">
            <v>500000000</v>
          </cell>
        </row>
        <row r="64">
          <cell r="A64" t="str">
            <v>미지급이자</v>
          </cell>
          <cell r="G64">
            <v>85260274</v>
          </cell>
          <cell r="H64">
            <v>4671233</v>
          </cell>
          <cell r="I64">
            <v>4671233</v>
          </cell>
          <cell r="J64">
            <v>89931507</v>
          </cell>
          <cell r="K64">
            <v>89931507</v>
          </cell>
        </row>
        <row r="65">
          <cell r="A65" t="str">
            <v>&lt;고정부채&gt;</v>
          </cell>
          <cell r="B65">
            <v>0</v>
          </cell>
          <cell r="C65">
            <v>10381878</v>
          </cell>
          <cell r="D65">
            <v>0</v>
          </cell>
          <cell r="E65">
            <v>10381878</v>
          </cell>
          <cell r="F65">
            <v>10381878</v>
          </cell>
          <cell r="G65">
            <v>1560886263</v>
          </cell>
          <cell r="H65">
            <v>44158340</v>
          </cell>
          <cell r="I65">
            <v>44158340</v>
          </cell>
          <cell r="J65">
            <v>1605044603</v>
          </cell>
          <cell r="K65">
            <v>1594662725</v>
          </cell>
        </row>
        <row r="66">
          <cell r="A66" t="str">
            <v>장기차입금</v>
          </cell>
          <cell r="B66">
            <v>0</v>
          </cell>
          <cell r="C66">
            <v>10381878</v>
          </cell>
          <cell r="E66">
            <v>10381878</v>
          </cell>
          <cell r="F66">
            <v>10381878</v>
          </cell>
          <cell r="G66">
            <v>1081282888</v>
          </cell>
          <cell r="H66">
            <v>0</v>
          </cell>
          <cell r="I66">
            <v>0</v>
          </cell>
          <cell r="J66">
            <v>1081282888</v>
          </cell>
          <cell r="K66">
            <v>1070901010</v>
          </cell>
        </row>
        <row r="67">
          <cell r="A67" t="str">
            <v>퇴직급여충당금</v>
          </cell>
          <cell r="B67">
            <v>0</v>
          </cell>
          <cell r="C67">
            <v>0</v>
          </cell>
          <cell r="E67">
            <v>0</v>
          </cell>
          <cell r="F67">
            <v>0</v>
          </cell>
          <cell r="G67">
            <v>479603375</v>
          </cell>
          <cell r="H67">
            <v>44158340</v>
          </cell>
          <cell r="I67">
            <v>44158340</v>
          </cell>
          <cell r="J67">
            <v>523761715</v>
          </cell>
          <cell r="K67">
            <v>523761715</v>
          </cell>
        </row>
        <row r="68">
          <cell r="A68" t="str">
            <v>장기미지급금</v>
          </cell>
          <cell r="C68">
            <v>0</v>
          </cell>
          <cell r="E68">
            <v>0</v>
          </cell>
          <cell r="F68">
            <v>0</v>
          </cell>
          <cell r="G68">
            <v>0</v>
          </cell>
          <cell r="H68">
            <v>0</v>
          </cell>
          <cell r="I68">
            <v>0</v>
          </cell>
          <cell r="K68">
            <v>0</v>
          </cell>
        </row>
        <row r="69">
          <cell r="A69" t="str">
            <v>전환사채</v>
          </cell>
          <cell r="B69">
            <v>0</v>
          </cell>
          <cell r="C69">
            <v>0</v>
          </cell>
          <cell r="E69">
            <v>0</v>
          </cell>
          <cell r="F69">
            <v>0</v>
          </cell>
          <cell r="H69">
            <v>0</v>
          </cell>
          <cell r="I69">
            <v>0</v>
          </cell>
          <cell r="K69">
            <v>0</v>
          </cell>
        </row>
        <row r="70">
          <cell r="A70" t="str">
            <v>사채상환할증</v>
          </cell>
          <cell r="B70">
            <v>0</v>
          </cell>
          <cell r="C70">
            <v>0</v>
          </cell>
          <cell r="E70">
            <v>0</v>
          </cell>
          <cell r="F70">
            <v>0</v>
          </cell>
          <cell r="H70">
            <v>0</v>
          </cell>
          <cell r="I70">
            <v>0</v>
          </cell>
          <cell r="K70">
            <v>0</v>
          </cell>
        </row>
        <row r="71">
          <cell r="A71" t="str">
            <v>사채할인발행차금</v>
          </cell>
        </row>
        <row r="72">
          <cell r="A72" t="str">
            <v>전환권조정</v>
          </cell>
          <cell r="B72">
            <v>0</v>
          </cell>
          <cell r="C72">
            <v>0</v>
          </cell>
          <cell r="D72">
            <v>0</v>
          </cell>
          <cell r="E72">
            <v>0</v>
          </cell>
          <cell r="F72">
            <v>0</v>
          </cell>
          <cell r="G72">
            <v>0</v>
          </cell>
          <cell r="H72">
            <v>0</v>
          </cell>
          <cell r="I72">
            <v>0</v>
          </cell>
          <cell r="J72">
            <v>0</v>
          </cell>
          <cell r="K72">
            <v>0</v>
          </cell>
        </row>
        <row r="73">
          <cell r="A73" t="str">
            <v>&lt;자본금&gt;</v>
          </cell>
          <cell r="B73">
            <v>0</v>
          </cell>
          <cell r="C73">
            <v>0</v>
          </cell>
          <cell r="D73">
            <v>0</v>
          </cell>
          <cell r="E73">
            <v>0</v>
          </cell>
          <cell r="F73">
            <v>0</v>
          </cell>
          <cell r="G73">
            <v>14500247500</v>
          </cell>
          <cell r="H73">
            <v>0</v>
          </cell>
          <cell r="I73">
            <v>0</v>
          </cell>
          <cell r="J73">
            <v>14500247500</v>
          </cell>
          <cell r="K73">
            <v>14500247500</v>
          </cell>
        </row>
        <row r="74">
          <cell r="A74" t="str">
            <v>자본금</v>
          </cell>
          <cell r="B74">
            <v>0</v>
          </cell>
          <cell r="E74">
            <v>0</v>
          </cell>
          <cell r="F74">
            <v>0</v>
          </cell>
          <cell r="G74">
            <v>4600000000</v>
          </cell>
          <cell r="H74">
            <v>0</v>
          </cell>
          <cell r="I74">
            <v>0</v>
          </cell>
          <cell r="J74">
            <v>4600000000</v>
          </cell>
          <cell r="K74">
            <v>4600000000</v>
          </cell>
        </row>
        <row r="75">
          <cell r="A75" t="str">
            <v>자본잉여금</v>
          </cell>
          <cell r="C75">
            <v>0</v>
          </cell>
          <cell r="F75">
            <v>0</v>
          </cell>
          <cell r="G75">
            <v>9900247500</v>
          </cell>
          <cell r="H75">
            <v>0</v>
          </cell>
          <cell r="I75">
            <v>0</v>
          </cell>
          <cell r="J75">
            <v>9900247500</v>
          </cell>
          <cell r="K75">
            <v>9900247500</v>
          </cell>
        </row>
        <row r="76">
          <cell r="A76" t="str">
            <v>&lt;이익잉여금&gt;</v>
          </cell>
          <cell r="B76">
            <v>0</v>
          </cell>
          <cell r="C76">
            <v>0</v>
          </cell>
          <cell r="D76">
            <v>0</v>
          </cell>
          <cell r="E76">
            <v>0</v>
          </cell>
          <cell r="F76">
            <v>0</v>
          </cell>
          <cell r="G76">
            <v>4536176584</v>
          </cell>
          <cell r="H76">
            <v>0</v>
          </cell>
          <cell r="I76">
            <v>0</v>
          </cell>
          <cell r="J76">
            <v>4536176584</v>
          </cell>
          <cell r="K76">
            <v>4536176584</v>
          </cell>
        </row>
        <row r="77">
          <cell r="A77" t="str">
            <v>기업합리화적립금</v>
          </cell>
          <cell r="B77">
            <v>0</v>
          </cell>
          <cell r="C77">
            <v>0</v>
          </cell>
          <cell r="E77">
            <v>0</v>
          </cell>
          <cell r="F77">
            <v>0</v>
          </cell>
          <cell r="G77">
            <v>100000000</v>
          </cell>
          <cell r="H77">
            <v>0</v>
          </cell>
          <cell r="I77">
            <v>0</v>
          </cell>
          <cell r="J77">
            <v>100000000</v>
          </cell>
          <cell r="K77">
            <v>100000000</v>
          </cell>
        </row>
        <row r="78">
          <cell r="A78" t="str">
            <v>이익준비금</v>
          </cell>
          <cell r="G78">
            <v>23000000</v>
          </cell>
          <cell r="J78">
            <v>23000000</v>
          </cell>
          <cell r="K78">
            <v>23000000</v>
          </cell>
        </row>
        <row r="79">
          <cell r="A79" t="str">
            <v>이월이익잉여금</v>
          </cell>
          <cell r="B79">
            <v>0</v>
          </cell>
          <cell r="C79">
            <v>0</v>
          </cell>
          <cell r="E79">
            <v>0</v>
          </cell>
          <cell r="F79">
            <v>0</v>
          </cell>
          <cell r="G79">
            <v>4413176584</v>
          </cell>
          <cell r="H79">
            <v>0</v>
          </cell>
          <cell r="I79">
            <v>0</v>
          </cell>
          <cell r="J79">
            <v>4413176584</v>
          </cell>
          <cell r="K79">
            <v>4413176584</v>
          </cell>
        </row>
        <row r="80">
          <cell r="A80" t="str">
            <v>&lt;자본조정&gt;</v>
          </cell>
          <cell r="B80">
            <v>0</v>
          </cell>
          <cell r="C80">
            <v>0</v>
          </cell>
          <cell r="D80">
            <v>0</v>
          </cell>
          <cell r="E80">
            <v>0</v>
          </cell>
          <cell r="F80">
            <v>0</v>
          </cell>
          <cell r="G80">
            <v>33700000</v>
          </cell>
          <cell r="H80">
            <v>0</v>
          </cell>
          <cell r="I80">
            <v>0</v>
          </cell>
          <cell r="J80">
            <v>33700000</v>
          </cell>
          <cell r="K80">
            <v>33700000</v>
          </cell>
        </row>
        <row r="81">
          <cell r="A81" t="str">
            <v>주식매입선택권</v>
          </cell>
          <cell r="B81">
            <v>0</v>
          </cell>
          <cell r="C81">
            <v>0</v>
          </cell>
          <cell r="D81">
            <v>0</v>
          </cell>
          <cell r="E81">
            <v>0</v>
          </cell>
          <cell r="F81">
            <v>0</v>
          </cell>
          <cell r="G81">
            <v>33700000</v>
          </cell>
          <cell r="H81">
            <v>0</v>
          </cell>
          <cell r="I81">
            <v>0</v>
          </cell>
          <cell r="J81">
            <v>33700000</v>
          </cell>
          <cell r="K81">
            <v>33700000</v>
          </cell>
        </row>
        <row r="82">
          <cell r="A82" t="str">
            <v>전환권대가</v>
          </cell>
        </row>
        <row r="83">
          <cell r="A83" t="str">
            <v>&lt;매출&gt;</v>
          </cell>
          <cell r="B83">
            <v>0</v>
          </cell>
          <cell r="C83">
            <v>0</v>
          </cell>
          <cell r="D83">
            <v>0</v>
          </cell>
          <cell r="E83">
            <v>0</v>
          </cell>
          <cell r="F83">
            <v>0</v>
          </cell>
          <cell r="G83">
            <v>0</v>
          </cell>
          <cell r="H83">
            <v>3222588660</v>
          </cell>
          <cell r="I83">
            <v>3222588660</v>
          </cell>
          <cell r="J83">
            <v>3222588660</v>
          </cell>
          <cell r="K83">
            <v>3222588660</v>
          </cell>
        </row>
        <row r="84">
          <cell r="A84" t="str">
            <v>상품매출</v>
          </cell>
          <cell r="B84">
            <v>0</v>
          </cell>
          <cell r="E84">
            <v>0</v>
          </cell>
          <cell r="F84">
            <v>0</v>
          </cell>
          <cell r="G84">
            <v>0</v>
          </cell>
          <cell r="H84">
            <v>19448635</v>
          </cell>
          <cell r="I84">
            <v>19448635</v>
          </cell>
          <cell r="J84">
            <v>19448635</v>
          </cell>
          <cell r="K84">
            <v>19448635</v>
          </cell>
        </row>
        <row r="85">
          <cell r="A85" t="str">
            <v>제품매출</v>
          </cell>
          <cell r="B85">
            <v>0</v>
          </cell>
          <cell r="E85">
            <v>0</v>
          </cell>
          <cell r="F85">
            <v>0</v>
          </cell>
          <cell r="G85">
            <v>0</v>
          </cell>
          <cell r="H85">
            <v>3203140025</v>
          </cell>
          <cell r="I85">
            <v>3203140025</v>
          </cell>
          <cell r="J85">
            <v>3203140025</v>
          </cell>
          <cell r="K85">
            <v>3203140025</v>
          </cell>
        </row>
        <row r="86">
          <cell r="A86" t="str">
            <v>용역매출</v>
          </cell>
          <cell r="B86">
            <v>0</v>
          </cell>
          <cell r="E86">
            <v>0</v>
          </cell>
          <cell r="F86">
            <v>0</v>
          </cell>
          <cell r="G86">
            <v>0</v>
          </cell>
          <cell r="H86">
            <v>0</v>
          </cell>
          <cell r="I86">
            <v>0</v>
          </cell>
          <cell r="K86">
            <v>0</v>
          </cell>
        </row>
        <row r="87">
          <cell r="A87" t="str">
            <v>&lt;매출원가&gt;</v>
          </cell>
          <cell r="B87">
            <v>3424954066</v>
          </cell>
          <cell r="C87">
            <v>3424954066</v>
          </cell>
          <cell r="D87">
            <v>0</v>
          </cell>
          <cell r="E87">
            <v>3424954066</v>
          </cell>
          <cell r="F87">
            <v>3424954066</v>
          </cell>
          <cell r="G87">
            <v>0</v>
          </cell>
          <cell r="H87">
            <v>6685940</v>
          </cell>
          <cell r="I87">
            <v>6685940</v>
          </cell>
          <cell r="J87">
            <v>6685940</v>
          </cell>
          <cell r="K87">
            <v>6685940</v>
          </cell>
        </row>
        <row r="88">
          <cell r="A88" t="str">
            <v>상품매출원가</v>
          </cell>
          <cell r="B88">
            <v>21105365</v>
          </cell>
          <cell r="C88">
            <v>21105365</v>
          </cell>
          <cell r="D88">
            <v>0</v>
          </cell>
          <cell r="E88">
            <v>21105365</v>
          </cell>
          <cell r="F88">
            <v>21105365</v>
          </cell>
          <cell r="G88">
            <v>0</v>
          </cell>
          <cell r="H88">
            <v>0</v>
          </cell>
          <cell r="I88">
            <v>0</v>
          </cell>
          <cell r="J88">
            <v>0</v>
          </cell>
        </row>
        <row r="89">
          <cell r="A89" t="str">
            <v>제품매출원가</v>
          </cell>
          <cell r="B89">
            <v>3403848701</v>
          </cell>
          <cell r="C89">
            <v>3403848701</v>
          </cell>
          <cell r="D89">
            <v>0</v>
          </cell>
          <cell r="E89">
            <v>3403848701</v>
          </cell>
          <cell r="F89">
            <v>3403848701</v>
          </cell>
          <cell r="G89">
            <v>0</v>
          </cell>
          <cell r="H89">
            <v>0</v>
          </cell>
          <cell r="I89">
            <v>0</v>
          </cell>
          <cell r="J89">
            <v>0</v>
          </cell>
        </row>
        <row r="90">
          <cell r="A90" t="str">
            <v>용역매출원가</v>
          </cell>
          <cell r="B90">
            <v>0</v>
          </cell>
          <cell r="D90">
            <v>0</v>
          </cell>
          <cell r="E90">
            <v>0</v>
          </cell>
          <cell r="F90">
            <v>0</v>
          </cell>
          <cell r="G90">
            <v>0</v>
          </cell>
          <cell r="H90">
            <v>0</v>
          </cell>
          <cell r="I90">
            <v>0</v>
          </cell>
        </row>
        <row r="91">
          <cell r="A91" t="str">
            <v>관세환급금</v>
          </cell>
          <cell r="D91">
            <v>0</v>
          </cell>
          <cell r="E91">
            <v>0</v>
          </cell>
          <cell r="F91">
            <v>0</v>
          </cell>
          <cell r="G91">
            <v>0</v>
          </cell>
          <cell r="H91">
            <v>6685940</v>
          </cell>
          <cell r="I91">
            <v>6685940</v>
          </cell>
          <cell r="J91">
            <v>6685940</v>
          </cell>
          <cell r="K91">
            <v>6685940</v>
          </cell>
        </row>
        <row r="92">
          <cell r="A92" t="str">
            <v>&lt;제조원가&gt;</v>
          </cell>
          <cell r="B92">
            <v>0</v>
          </cell>
          <cell r="C92">
            <v>3403848701</v>
          </cell>
          <cell r="D92">
            <v>0</v>
          </cell>
          <cell r="E92">
            <v>3403848701</v>
          </cell>
          <cell r="F92">
            <v>3403848701</v>
          </cell>
          <cell r="G92">
            <v>0</v>
          </cell>
          <cell r="H92">
            <v>3403848701</v>
          </cell>
          <cell r="I92">
            <v>3403848701</v>
          </cell>
          <cell r="J92">
            <v>3403848701</v>
          </cell>
          <cell r="K92">
            <v>0</v>
          </cell>
        </row>
        <row r="93">
          <cell r="A93" t="str">
            <v>(원재료비)</v>
          </cell>
          <cell r="B93">
            <v>0</v>
          </cell>
          <cell r="C93">
            <v>2772490531</v>
          </cell>
          <cell r="D93">
            <v>0</v>
          </cell>
          <cell r="E93">
            <v>2772490531</v>
          </cell>
          <cell r="F93">
            <v>2772490531</v>
          </cell>
          <cell r="G93">
            <v>0</v>
          </cell>
          <cell r="H93">
            <v>2772490531</v>
          </cell>
          <cell r="I93">
            <v>2772490531</v>
          </cell>
          <cell r="J93">
            <v>2772490531</v>
          </cell>
          <cell r="K93">
            <v>0</v>
          </cell>
        </row>
        <row r="94">
          <cell r="A94" t="str">
            <v>원재료비1</v>
          </cell>
          <cell r="B94">
            <v>0</v>
          </cell>
          <cell r="C94">
            <v>2772490531</v>
          </cell>
          <cell r="D94">
            <v>0</v>
          </cell>
          <cell r="E94">
            <v>2772490531</v>
          </cell>
          <cell r="F94">
            <v>2772490531</v>
          </cell>
          <cell r="H94">
            <v>2772490531</v>
          </cell>
          <cell r="I94">
            <v>2772490531</v>
          </cell>
          <cell r="J94">
            <v>2772490531</v>
          </cell>
        </row>
        <row r="95">
          <cell r="A95" t="str">
            <v>(노무비)</v>
          </cell>
          <cell r="B95">
            <v>0</v>
          </cell>
          <cell r="C95">
            <v>40922874</v>
          </cell>
          <cell r="D95">
            <v>0</v>
          </cell>
          <cell r="E95">
            <v>40922874</v>
          </cell>
          <cell r="F95">
            <v>40922874</v>
          </cell>
          <cell r="G95">
            <v>0</v>
          </cell>
          <cell r="H95">
            <v>40922874</v>
          </cell>
          <cell r="I95">
            <v>40922874</v>
          </cell>
          <cell r="J95">
            <v>40922874</v>
          </cell>
          <cell r="K95">
            <v>0</v>
          </cell>
        </row>
        <row r="96">
          <cell r="A96" t="str">
            <v>급여1</v>
          </cell>
          <cell r="B96">
            <v>0</v>
          </cell>
          <cell r="C96">
            <v>38110630</v>
          </cell>
          <cell r="D96">
            <v>0</v>
          </cell>
          <cell r="E96">
            <v>38110630</v>
          </cell>
          <cell r="F96">
            <v>38110630</v>
          </cell>
          <cell r="H96">
            <v>38110630</v>
          </cell>
          <cell r="I96">
            <v>38110630</v>
          </cell>
          <cell r="J96">
            <v>38110630</v>
          </cell>
        </row>
        <row r="97">
          <cell r="A97" t="str">
            <v>퇴직급여1</v>
          </cell>
          <cell r="B97">
            <v>0</v>
          </cell>
          <cell r="C97">
            <v>2812244</v>
          </cell>
          <cell r="D97">
            <v>0</v>
          </cell>
          <cell r="E97">
            <v>2812244</v>
          </cell>
          <cell r="F97">
            <v>2812244</v>
          </cell>
          <cell r="H97">
            <v>2812244</v>
          </cell>
          <cell r="I97">
            <v>2812244</v>
          </cell>
          <cell r="J97">
            <v>2812244</v>
          </cell>
        </row>
        <row r="98">
          <cell r="A98" t="str">
            <v>(제조경비)</v>
          </cell>
          <cell r="B98">
            <v>0</v>
          </cell>
          <cell r="C98">
            <v>590435296</v>
          </cell>
          <cell r="D98">
            <v>0</v>
          </cell>
          <cell r="E98">
            <v>590435296</v>
          </cell>
          <cell r="F98">
            <v>590435296</v>
          </cell>
          <cell r="G98">
            <v>0</v>
          </cell>
          <cell r="H98">
            <v>590435296</v>
          </cell>
          <cell r="I98">
            <v>590435296</v>
          </cell>
          <cell r="J98">
            <v>590435296</v>
          </cell>
          <cell r="K98">
            <v>0</v>
          </cell>
        </row>
        <row r="99">
          <cell r="A99" t="str">
            <v>복리후생비1</v>
          </cell>
          <cell r="B99">
            <v>0</v>
          </cell>
          <cell r="C99">
            <v>1214000</v>
          </cell>
          <cell r="D99">
            <v>0</v>
          </cell>
          <cell r="E99">
            <v>1214000</v>
          </cell>
          <cell r="F99">
            <v>1214000</v>
          </cell>
          <cell r="H99">
            <v>1214000</v>
          </cell>
          <cell r="I99">
            <v>1214000</v>
          </cell>
          <cell r="J99">
            <v>1214000</v>
          </cell>
        </row>
        <row r="100">
          <cell r="A100" t="str">
            <v>여비교통비1</v>
          </cell>
          <cell r="B100">
            <v>0</v>
          </cell>
          <cell r="C100">
            <v>665100</v>
          </cell>
          <cell r="D100">
            <v>0</v>
          </cell>
          <cell r="E100">
            <v>665100</v>
          </cell>
          <cell r="F100">
            <v>665100</v>
          </cell>
          <cell r="H100">
            <v>665100</v>
          </cell>
          <cell r="I100">
            <v>665100</v>
          </cell>
          <cell r="J100">
            <v>665100</v>
          </cell>
        </row>
        <row r="101">
          <cell r="A101" t="str">
            <v>통신비1</v>
          </cell>
          <cell r="B101">
            <v>0</v>
          </cell>
          <cell r="D101">
            <v>0</v>
          </cell>
          <cell r="E101">
            <v>0</v>
          </cell>
          <cell r="F101">
            <v>0</v>
          </cell>
          <cell r="H101">
            <v>0</v>
          </cell>
          <cell r="I101">
            <v>0</v>
          </cell>
        </row>
        <row r="102">
          <cell r="A102" t="str">
            <v>수도광열비1</v>
          </cell>
          <cell r="B102">
            <v>0</v>
          </cell>
          <cell r="D102">
            <v>0</v>
          </cell>
          <cell r="E102">
            <v>0</v>
          </cell>
          <cell r="F102">
            <v>0</v>
          </cell>
          <cell r="H102">
            <v>0</v>
          </cell>
          <cell r="I102">
            <v>0</v>
          </cell>
        </row>
        <row r="103">
          <cell r="A103" t="str">
            <v>감가상각비1</v>
          </cell>
          <cell r="B103">
            <v>0</v>
          </cell>
          <cell r="C103">
            <v>31252661</v>
          </cell>
          <cell r="D103">
            <v>0</v>
          </cell>
          <cell r="E103">
            <v>31252661</v>
          </cell>
          <cell r="F103">
            <v>31252661</v>
          </cell>
          <cell r="H103">
            <v>31252661</v>
          </cell>
          <cell r="I103">
            <v>31252661</v>
          </cell>
          <cell r="J103">
            <v>31252661</v>
          </cell>
        </row>
        <row r="104">
          <cell r="A104" t="str">
            <v>지급임차료1</v>
          </cell>
          <cell r="B104">
            <v>0</v>
          </cell>
          <cell r="D104">
            <v>0</v>
          </cell>
          <cell r="E104">
            <v>0</v>
          </cell>
          <cell r="F104">
            <v>0</v>
          </cell>
          <cell r="H104">
            <v>0</v>
          </cell>
          <cell r="I104">
            <v>0</v>
          </cell>
        </row>
        <row r="105">
          <cell r="A105" t="str">
            <v>수선비1</v>
          </cell>
          <cell r="B105">
            <v>0</v>
          </cell>
          <cell r="D105">
            <v>0</v>
          </cell>
          <cell r="E105">
            <v>0</v>
          </cell>
          <cell r="F105">
            <v>0</v>
          </cell>
          <cell r="H105">
            <v>0</v>
          </cell>
          <cell r="I105">
            <v>0</v>
          </cell>
        </row>
        <row r="106">
          <cell r="A106" t="str">
            <v>차량유지비1</v>
          </cell>
          <cell r="B106">
            <v>0</v>
          </cell>
          <cell r="D106">
            <v>0</v>
          </cell>
          <cell r="E106">
            <v>0</v>
          </cell>
          <cell r="F106">
            <v>0</v>
          </cell>
          <cell r="H106">
            <v>0</v>
          </cell>
          <cell r="I106">
            <v>0</v>
          </cell>
        </row>
        <row r="107">
          <cell r="A107" t="str">
            <v>경상개발비1</v>
          </cell>
          <cell r="B107">
            <v>0</v>
          </cell>
          <cell r="C107">
            <v>103532943</v>
          </cell>
          <cell r="D107">
            <v>0</v>
          </cell>
          <cell r="E107">
            <v>103532943</v>
          </cell>
          <cell r="F107">
            <v>103532943</v>
          </cell>
          <cell r="H107">
            <v>103532943</v>
          </cell>
          <cell r="I107">
            <v>103532943</v>
          </cell>
          <cell r="J107">
            <v>103532943</v>
          </cell>
        </row>
        <row r="108">
          <cell r="A108" t="str">
            <v>운반비1</v>
          </cell>
        </row>
        <row r="109">
          <cell r="A109" t="str">
            <v>도서인쇄비1</v>
          </cell>
          <cell r="B109">
            <v>0</v>
          </cell>
          <cell r="D109">
            <v>0</v>
          </cell>
          <cell r="E109">
            <v>0</v>
          </cell>
          <cell r="F109">
            <v>0</v>
          </cell>
          <cell r="H109">
            <v>0</v>
          </cell>
          <cell r="I109">
            <v>0</v>
          </cell>
        </row>
        <row r="110">
          <cell r="A110" t="str">
            <v>접대비1</v>
          </cell>
          <cell r="B110">
            <v>0</v>
          </cell>
          <cell r="D110">
            <v>0</v>
          </cell>
          <cell r="E110">
            <v>0</v>
          </cell>
          <cell r="F110">
            <v>0</v>
          </cell>
          <cell r="H110">
            <v>0</v>
          </cell>
          <cell r="I110">
            <v>0</v>
          </cell>
        </row>
        <row r="111">
          <cell r="A111" t="str">
            <v>소모품비1</v>
          </cell>
          <cell r="B111">
            <v>0</v>
          </cell>
          <cell r="C111">
            <v>1410000</v>
          </cell>
          <cell r="D111">
            <v>0</v>
          </cell>
          <cell r="E111">
            <v>1410000</v>
          </cell>
          <cell r="F111">
            <v>1410000</v>
          </cell>
          <cell r="H111">
            <v>1410000</v>
          </cell>
          <cell r="I111">
            <v>1410000</v>
          </cell>
          <cell r="J111">
            <v>1410000</v>
          </cell>
        </row>
        <row r="112">
          <cell r="A112" t="str">
            <v>지급수수료1</v>
          </cell>
          <cell r="B112">
            <v>0</v>
          </cell>
          <cell r="C112">
            <v>1230060</v>
          </cell>
          <cell r="D112">
            <v>0</v>
          </cell>
          <cell r="E112">
            <v>1230060</v>
          </cell>
          <cell r="F112">
            <v>1230060</v>
          </cell>
          <cell r="H112">
            <v>1230060</v>
          </cell>
          <cell r="I112">
            <v>1230060</v>
          </cell>
          <cell r="J112">
            <v>1230060</v>
          </cell>
        </row>
        <row r="113">
          <cell r="A113" t="str">
            <v>외주가공비1</v>
          </cell>
          <cell r="B113">
            <v>0</v>
          </cell>
          <cell r="C113">
            <v>305548650</v>
          </cell>
          <cell r="D113">
            <v>0</v>
          </cell>
          <cell r="E113">
            <v>305548650</v>
          </cell>
          <cell r="F113">
            <v>305548650</v>
          </cell>
          <cell r="H113">
            <v>305548650</v>
          </cell>
          <cell r="I113">
            <v>305548650</v>
          </cell>
          <cell r="J113">
            <v>305548650</v>
          </cell>
        </row>
        <row r="114">
          <cell r="A114" t="str">
            <v>무형고정자산상각비1</v>
          </cell>
          <cell r="B114">
            <v>0</v>
          </cell>
          <cell r="C114">
            <v>60808800</v>
          </cell>
          <cell r="D114">
            <v>0</v>
          </cell>
          <cell r="E114">
            <v>60808800</v>
          </cell>
          <cell r="F114">
            <v>60808800</v>
          </cell>
          <cell r="H114">
            <v>60808800</v>
          </cell>
          <cell r="I114">
            <v>60808800</v>
          </cell>
          <cell r="J114">
            <v>60808800</v>
          </cell>
        </row>
        <row r="115">
          <cell r="A115" t="str">
            <v>개발비상각1</v>
          </cell>
          <cell r="B115">
            <v>0</v>
          </cell>
          <cell r="C115">
            <v>84773082</v>
          </cell>
          <cell r="D115">
            <v>0</v>
          </cell>
          <cell r="E115">
            <v>84773082</v>
          </cell>
          <cell r="F115">
            <v>84773082</v>
          </cell>
          <cell r="H115">
            <v>84773082</v>
          </cell>
          <cell r="I115">
            <v>84773082</v>
          </cell>
          <cell r="J115">
            <v>84773082</v>
          </cell>
        </row>
        <row r="116">
          <cell r="A116" t="str">
            <v>&lt;판매비와관리비&gt;</v>
          </cell>
          <cell r="B116">
            <v>416222391</v>
          </cell>
          <cell r="C116">
            <v>578291090</v>
          </cell>
          <cell r="D116">
            <v>0</v>
          </cell>
          <cell r="E116">
            <v>578291090</v>
          </cell>
          <cell r="F116">
            <v>578291090</v>
          </cell>
          <cell r="G116">
            <v>0</v>
          </cell>
          <cell r="H116">
            <v>162068699</v>
          </cell>
          <cell r="I116">
            <v>162068699</v>
          </cell>
          <cell r="J116">
            <v>162068699</v>
          </cell>
          <cell r="K116">
            <v>0</v>
          </cell>
        </row>
        <row r="117">
          <cell r="A117" t="str">
            <v>임직원급여</v>
          </cell>
          <cell r="B117">
            <v>97672724</v>
          </cell>
          <cell r="C117">
            <v>97672724</v>
          </cell>
          <cell r="D117">
            <v>0</v>
          </cell>
          <cell r="E117">
            <v>97672724</v>
          </cell>
          <cell r="F117">
            <v>97672724</v>
          </cell>
          <cell r="H117">
            <v>0</v>
          </cell>
          <cell r="I117">
            <v>0</v>
          </cell>
        </row>
        <row r="118">
          <cell r="A118" t="str">
            <v>퇴직급여</v>
          </cell>
          <cell r="B118">
            <v>8539457</v>
          </cell>
          <cell r="C118">
            <v>8539457</v>
          </cell>
          <cell r="D118">
            <v>0</v>
          </cell>
          <cell r="E118">
            <v>8539457</v>
          </cell>
          <cell r="F118">
            <v>8539457</v>
          </cell>
          <cell r="H118">
            <v>0</v>
          </cell>
          <cell r="I118">
            <v>0</v>
          </cell>
        </row>
        <row r="119">
          <cell r="A119" t="str">
            <v>복리후생비</v>
          </cell>
          <cell r="B119">
            <v>11265555</v>
          </cell>
          <cell r="C119">
            <v>45766317</v>
          </cell>
          <cell r="D119">
            <v>0</v>
          </cell>
          <cell r="E119">
            <v>45766317</v>
          </cell>
          <cell r="F119">
            <v>45766317</v>
          </cell>
          <cell r="H119">
            <v>34500762</v>
          </cell>
          <cell r="I119">
            <v>34500762</v>
          </cell>
          <cell r="J119">
            <v>34500762</v>
          </cell>
        </row>
        <row r="120">
          <cell r="A120" t="str">
            <v>여비교통비</v>
          </cell>
          <cell r="B120">
            <v>9710691</v>
          </cell>
          <cell r="C120">
            <v>39449682</v>
          </cell>
          <cell r="D120">
            <v>0</v>
          </cell>
          <cell r="E120">
            <v>39449682</v>
          </cell>
          <cell r="F120">
            <v>39449682</v>
          </cell>
          <cell r="H120">
            <v>29738991</v>
          </cell>
          <cell r="I120">
            <v>29738991</v>
          </cell>
          <cell r="J120">
            <v>29738991</v>
          </cell>
        </row>
        <row r="121">
          <cell r="A121" t="str">
            <v>접대비</v>
          </cell>
          <cell r="B121">
            <v>998151</v>
          </cell>
          <cell r="C121">
            <v>998151</v>
          </cell>
          <cell r="D121">
            <v>0</v>
          </cell>
          <cell r="E121">
            <v>998151</v>
          </cell>
          <cell r="F121">
            <v>998151</v>
          </cell>
          <cell r="H121">
            <v>0</v>
          </cell>
          <cell r="I121">
            <v>0</v>
          </cell>
        </row>
        <row r="122">
          <cell r="A122" t="str">
            <v>통신비</v>
          </cell>
          <cell r="B122">
            <v>15776926</v>
          </cell>
          <cell r="C122">
            <v>64093763</v>
          </cell>
          <cell r="D122">
            <v>0</v>
          </cell>
          <cell r="E122">
            <v>64093763</v>
          </cell>
          <cell r="F122">
            <v>64093763</v>
          </cell>
          <cell r="H122">
            <v>48316837</v>
          </cell>
          <cell r="I122">
            <v>48316837</v>
          </cell>
          <cell r="J122">
            <v>48316837</v>
          </cell>
        </row>
        <row r="123">
          <cell r="A123" t="str">
            <v>수도광열비</v>
          </cell>
          <cell r="B123">
            <v>141292</v>
          </cell>
          <cell r="C123">
            <v>574000</v>
          </cell>
          <cell r="D123">
            <v>0</v>
          </cell>
          <cell r="E123">
            <v>574000</v>
          </cell>
          <cell r="F123">
            <v>574000</v>
          </cell>
          <cell r="H123">
            <v>432708</v>
          </cell>
          <cell r="I123">
            <v>432708</v>
          </cell>
          <cell r="J123">
            <v>432708</v>
          </cell>
        </row>
        <row r="124">
          <cell r="A124" t="str">
            <v>세금과공과금</v>
          </cell>
          <cell r="B124">
            <v>15719970</v>
          </cell>
          <cell r="C124">
            <v>15719970</v>
          </cell>
          <cell r="D124">
            <v>0</v>
          </cell>
          <cell r="E124">
            <v>15719970</v>
          </cell>
          <cell r="F124">
            <v>15719970</v>
          </cell>
          <cell r="H124">
            <v>0</v>
          </cell>
          <cell r="I124">
            <v>0</v>
          </cell>
        </row>
        <row r="125">
          <cell r="A125" t="str">
            <v>감가상각비</v>
          </cell>
          <cell r="B125">
            <v>13141998</v>
          </cell>
          <cell r="C125">
            <v>13141998</v>
          </cell>
          <cell r="D125">
            <v>0</v>
          </cell>
          <cell r="E125">
            <v>13141998</v>
          </cell>
          <cell r="F125">
            <v>13141998</v>
          </cell>
          <cell r="H125">
            <v>0</v>
          </cell>
          <cell r="I125">
            <v>0</v>
          </cell>
        </row>
        <row r="126">
          <cell r="A126" t="str">
            <v>지급임차료</v>
          </cell>
          <cell r="B126">
            <v>7206163</v>
          </cell>
          <cell r="C126">
            <v>29941100</v>
          </cell>
          <cell r="D126">
            <v>0</v>
          </cell>
          <cell r="E126">
            <v>29941100</v>
          </cell>
          <cell r="F126">
            <v>29941100</v>
          </cell>
          <cell r="H126">
            <v>22734937</v>
          </cell>
          <cell r="I126">
            <v>22734937</v>
          </cell>
          <cell r="J126">
            <v>22734937</v>
          </cell>
        </row>
        <row r="127">
          <cell r="A127" t="str">
            <v>보험료</v>
          </cell>
          <cell r="B127">
            <v>861090</v>
          </cell>
          <cell r="C127">
            <v>861090</v>
          </cell>
          <cell r="D127">
            <v>0</v>
          </cell>
          <cell r="E127">
            <v>861090</v>
          </cell>
          <cell r="F127">
            <v>861090</v>
          </cell>
          <cell r="H127">
            <v>0</v>
          </cell>
          <cell r="I127">
            <v>0</v>
          </cell>
        </row>
        <row r="128">
          <cell r="A128" t="str">
            <v>차량유지비</v>
          </cell>
          <cell r="B128">
            <v>1224800</v>
          </cell>
          <cell r="C128">
            <v>1224800</v>
          </cell>
          <cell r="D128">
            <v>0</v>
          </cell>
          <cell r="E128">
            <v>1224800</v>
          </cell>
          <cell r="F128">
            <v>1224800</v>
          </cell>
          <cell r="H128">
            <v>0</v>
          </cell>
          <cell r="I128">
            <v>0</v>
          </cell>
        </row>
        <row r="129">
          <cell r="A129" t="str">
            <v>경상개발비</v>
          </cell>
          <cell r="B129">
            <v>0</v>
          </cell>
          <cell r="D129">
            <v>0</v>
          </cell>
          <cell r="E129">
            <v>0</v>
          </cell>
          <cell r="F129">
            <v>0</v>
          </cell>
          <cell r="H129">
            <v>0</v>
          </cell>
          <cell r="I129">
            <v>0</v>
          </cell>
        </row>
        <row r="130">
          <cell r="A130" t="str">
            <v>교육훈련비</v>
          </cell>
          <cell r="B130">
            <v>950000</v>
          </cell>
          <cell r="C130">
            <v>950000</v>
          </cell>
          <cell r="D130">
            <v>0</v>
          </cell>
          <cell r="E130">
            <v>950000</v>
          </cell>
          <cell r="F130">
            <v>950000</v>
          </cell>
          <cell r="H130">
            <v>0</v>
          </cell>
          <cell r="I130">
            <v>0</v>
          </cell>
          <cell r="J130">
            <v>0</v>
          </cell>
        </row>
        <row r="131">
          <cell r="A131" t="str">
            <v>운반비</v>
          </cell>
          <cell r="B131">
            <v>0</v>
          </cell>
          <cell r="D131">
            <v>0</v>
          </cell>
          <cell r="E131">
            <v>0</v>
          </cell>
          <cell r="F131">
            <v>0</v>
          </cell>
          <cell r="H131">
            <v>0</v>
          </cell>
          <cell r="I131">
            <v>0</v>
          </cell>
          <cell r="J131">
            <v>0</v>
          </cell>
        </row>
        <row r="132">
          <cell r="A132" t="str">
            <v>도서인쇄비</v>
          </cell>
          <cell r="B132">
            <v>0</v>
          </cell>
          <cell r="D132">
            <v>0</v>
          </cell>
          <cell r="E132">
            <v>0</v>
          </cell>
          <cell r="F132">
            <v>0</v>
          </cell>
          <cell r="H132">
            <v>0</v>
          </cell>
          <cell r="I132">
            <v>0</v>
          </cell>
          <cell r="J132">
            <v>0</v>
          </cell>
        </row>
        <row r="133">
          <cell r="A133" t="str">
            <v xml:space="preserve">수선비 </v>
          </cell>
          <cell r="B133">
            <v>0</v>
          </cell>
          <cell r="D133">
            <v>0</v>
          </cell>
          <cell r="E133">
            <v>0</v>
          </cell>
          <cell r="F133">
            <v>0</v>
          </cell>
          <cell r="H133">
            <v>0</v>
          </cell>
          <cell r="I133">
            <v>0</v>
          </cell>
        </row>
        <row r="134">
          <cell r="A134" t="str">
            <v>소모품비</v>
          </cell>
          <cell r="B134">
            <v>15397888</v>
          </cell>
          <cell r="C134">
            <v>15397888</v>
          </cell>
          <cell r="D134">
            <v>0</v>
          </cell>
          <cell r="E134">
            <v>15397888</v>
          </cell>
          <cell r="F134">
            <v>15397888</v>
          </cell>
          <cell r="H134">
            <v>0</v>
          </cell>
          <cell r="I134">
            <v>0</v>
          </cell>
          <cell r="J134">
            <v>0</v>
          </cell>
        </row>
        <row r="135">
          <cell r="A135" t="str">
            <v>지급수수료</v>
          </cell>
          <cell r="B135">
            <v>153904322</v>
          </cell>
          <cell r="C135">
            <v>153904322</v>
          </cell>
          <cell r="D135">
            <v>0</v>
          </cell>
          <cell r="E135">
            <v>153904322</v>
          </cell>
          <cell r="F135">
            <v>153904322</v>
          </cell>
          <cell r="H135">
            <v>0</v>
          </cell>
          <cell r="I135">
            <v>0</v>
          </cell>
          <cell r="J135">
            <v>0</v>
          </cell>
        </row>
        <row r="136">
          <cell r="A136" t="str">
            <v>광고선전비</v>
          </cell>
          <cell r="B136">
            <v>10562946</v>
          </cell>
          <cell r="C136">
            <v>10562946</v>
          </cell>
          <cell r="D136">
            <v>0</v>
          </cell>
          <cell r="E136">
            <v>10562946</v>
          </cell>
          <cell r="F136">
            <v>10562946</v>
          </cell>
          <cell r="H136">
            <v>0</v>
          </cell>
          <cell r="I136">
            <v>0</v>
          </cell>
          <cell r="J136">
            <v>0</v>
          </cell>
        </row>
        <row r="137">
          <cell r="A137" t="str">
            <v>대손상각비</v>
          </cell>
          <cell r="B137">
            <v>0</v>
          </cell>
          <cell r="D137">
            <v>0</v>
          </cell>
          <cell r="E137">
            <v>0</v>
          </cell>
          <cell r="F137">
            <v>0</v>
          </cell>
          <cell r="H137">
            <v>0</v>
          </cell>
          <cell r="I137">
            <v>0</v>
          </cell>
        </row>
        <row r="138">
          <cell r="A138" t="str">
            <v>수출제비용</v>
          </cell>
          <cell r="B138">
            <v>9177362</v>
          </cell>
          <cell r="C138">
            <v>9177362</v>
          </cell>
          <cell r="D138">
            <v>0</v>
          </cell>
          <cell r="E138">
            <v>9177362</v>
          </cell>
          <cell r="F138">
            <v>9177362</v>
          </cell>
          <cell r="H138">
            <v>0</v>
          </cell>
          <cell r="I138">
            <v>0</v>
          </cell>
          <cell r="J138">
            <v>0</v>
          </cell>
        </row>
        <row r="139">
          <cell r="A139" t="str">
            <v>견본비</v>
          </cell>
          <cell r="B139">
            <v>0</v>
          </cell>
          <cell r="D139">
            <v>0</v>
          </cell>
          <cell r="E139">
            <v>0</v>
          </cell>
          <cell r="F139">
            <v>0</v>
          </cell>
          <cell r="H139">
            <v>0</v>
          </cell>
          <cell r="I139">
            <v>0</v>
          </cell>
          <cell r="K139">
            <v>0</v>
          </cell>
        </row>
        <row r="140">
          <cell r="A140" t="str">
            <v>무형고정자산상각</v>
          </cell>
          <cell r="B140">
            <v>43971056</v>
          </cell>
          <cell r="C140">
            <v>43971056</v>
          </cell>
          <cell r="D140">
            <v>0</v>
          </cell>
          <cell r="E140">
            <v>43971056</v>
          </cell>
          <cell r="F140">
            <v>43971056</v>
          </cell>
          <cell r="H140">
            <v>0</v>
          </cell>
          <cell r="I140">
            <v>0</v>
          </cell>
          <cell r="J140">
            <v>0</v>
          </cell>
          <cell r="K140">
            <v>0</v>
          </cell>
        </row>
        <row r="141">
          <cell r="A141" t="str">
            <v>해외시장개척비</v>
          </cell>
          <cell r="B141">
            <v>0</v>
          </cell>
          <cell r="D141">
            <v>0</v>
          </cell>
          <cell r="E141">
            <v>0</v>
          </cell>
          <cell r="F141">
            <v>0</v>
          </cell>
          <cell r="H141">
            <v>0</v>
          </cell>
          <cell r="I141">
            <v>0</v>
          </cell>
          <cell r="J141">
            <v>0</v>
          </cell>
          <cell r="K141">
            <v>0</v>
          </cell>
        </row>
        <row r="142">
          <cell r="A142" t="str">
            <v>잡비</v>
          </cell>
          <cell r="B142">
            <v>0</v>
          </cell>
          <cell r="D142">
            <v>0</v>
          </cell>
          <cell r="E142">
            <v>0</v>
          </cell>
          <cell r="F142">
            <v>0</v>
          </cell>
          <cell r="H142">
            <v>0</v>
          </cell>
          <cell r="I142">
            <v>0</v>
          </cell>
          <cell r="J142">
            <v>0</v>
          </cell>
          <cell r="K142">
            <v>0</v>
          </cell>
        </row>
        <row r="143">
          <cell r="A143" t="str">
            <v>주식보상비용</v>
          </cell>
          <cell r="B143">
            <v>0</v>
          </cell>
          <cell r="D143">
            <v>0</v>
          </cell>
          <cell r="E143">
            <v>0</v>
          </cell>
          <cell r="F143">
            <v>0</v>
          </cell>
          <cell r="H143">
            <v>0</v>
          </cell>
          <cell r="I143">
            <v>0</v>
          </cell>
          <cell r="J143">
            <v>0</v>
          </cell>
          <cell r="K143">
            <v>0</v>
          </cell>
        </row>
        <row r="144">
          <cell r="A144" t="str">
            <v>외주용역비</v>
          </cell>
          <cell r="B144">
            <v>0</v>
          </cell>
          <cell r="C144">
            <v>4180000</v>
          </cell>
          <cell r="D144">
            <v>0</v>
          </cell>
          <cell r="E144">
            <v>4180000</v>
          </cell>
          <cell r="F144">
            <v>4180000</v>
          </cell>
          <cell r="H144">
            <v>4180000</v>
          </cell>
          <cell r="I144">
            <v>4180000</v>
          </cell>
          <cell r="J144">
            <v>4180000</v>
          </cell>
        </row>
        <row r="145">
          <cell r="A145" t="str">
            <v>해외승인비</v>
          </cell>
          <cell r="B145">
            <v>0</v>
          </cell>
          <cell r="C145">
            <v>22164464</v>
          </cell>
          <cell r="E145">
            <v>22164464</v>
          </cell>
          <cell r="F145">
            <v>22164464</v>
          </cell>
          <cell r="H145">
            <v>22164464</v>
          </cell>
          <cell r="I145">
            <v>22164464</v>
          </cell>
          <cell r="J145">
            <v>22164464</v>
          </cell>
        </row>
        <row r="146">
          <cell r="A146" t="str">
            <v>&lt;영업외수익&gt;</v>
          </cell>
          <cell r="B146">
            <v>0</v>
          </cell>
          <cell r="C146">
            <v>0</v>
          </cell>
          <cell r="D146">
            <v>0</v>
          </cell>
          <cell r="E146">
            <v>0</v>
          </cell>
          <cell r="F146">
            <v>0</v>
          </cell>
          <cell r="G146">
            <v>0</v>
          </cell>
          <cell r="H146">
            <v>569775130</v>
          </cell>
          <cell r="I146">
            <v>569775130</v>
          </cell>
          <cell r="J146">
            <v>569775130</v>
          </cell>
          <cell r="K146">
            <v>569775130</v>
          </cell>
        </row>
        <row r="147">
          <cell r="A147" t="str">
            <v>이자수익</v>
          </cell>
          <cell r="B147">
            <v>0</v>
          </cell>
          <cell r="C147">
            <v>0</v>
          </cell>
          <cell r="D147">
            <v>0</v>
          </cell>
          <cell r="E147">
            <v>0</v>
          </cell>
          <cell r="F147">
            <v>0</v>
          </cell>
          <cell r="G147">
            <v>0</v>
          </cell>
          <cell r="H147">
            <v>53508750</v>
          </cell>
          <cell r="I147">
            <v>53508750</v>
          </cell>
          <cell r="J147">
            <v>53508750</v>
          </cell>
          <cell r="K147">
            <v>53508750</v>
          </cell>
        </row>
        <row r="148">
          <cell r="A148" t="str">
            <v>외환차익</v>
          </cell>
          <cell r="B148">
            <v>0</v>
          </cell>
          <cell r="C148">
            <v>0</v>
          </cell>
          <cell r="D148">
            <v>0</v>
          </cell>
          <cell r="E148">
            <v>0</v>
          </cell>
          <cell r="F148">
            <v>0</v>
          </cell>
          <cell r="G148">
            <v>0</v>
          </cell>
          <cell r="H148">
            <v>67407796</v>
          </cell>
          <cell r="I148">
            <v>67407796</v>
          </cell>
          <cell r="J148">
            <v>67407796</v>
          </cell>
          <cell r="K148">
            <v>67407796</v>
          </cell>
        </row>
        <row r="149">
          <cell r="A149" t="str">
            <v>외화환산이익</v>
          </cell>
          <cell r="B149">
            <v>0</v>
          </cell>
          <cell r="D149">
            <v>0</v>
          </cell>
          <cell r="E149">
            <v>0</v>
          </cell>
          <cell r="F149">
            <v>0</v>
          </cell>
          <cell r="G149">
            <v>0</v>
          </cell>
          <cell r="H149">
            <v>448731147</v>
          </cell>
          <cell r="I149">
            <v>448731147</v>
          </cell>
          <cell r="J149">
            <v>448731147</v>
          </cell>
          <cell r="K149">
            <v>448731147</v>
          </cell>
        </row>
        <row r="150">
          <cell r="A150" t="str">
            <v>유형자산처분이익</v>
          </cell>
          <cell r="B150">
            <v>0</v>
          </cell>
          <cell r="D150">
            <v>0</v>
          </cell>
          <cell r="E150">
            <v>0</v>
          </cell>
          <cell r="F150">
            <v>0</v>
          </cell>
          <cell r="G150">
            <v>0</v>
          </cell>
          <cell r="H150">
            <v>0</v>
          </cell>
          <cell r="I150">
            <v>0</v>
          </cell>
          <cell r="K150">
            <v>0</v>
          </cell>
        </row>
        <row r="151">
          <cell r="A151" t="str">
            <v>퇴직급여충당금환입</v>
          </cell>
          <cell r="B151">
            <v>0</v>
          </cell>
          <cell r="C151">
            <v>0</v>
          </cell>
          <cell r="D151">
            <v>0</v>
          </cell>
          <cell r="E151">
            <v>0</v>
          </cell>
          <cell r="F151">
            <v>0</v>
          </cell>
          <cell r="G151">
            <v>0</v>
          </cell>
          <cell r="H151">
            <v>0</v>
          </cell>
          <cell r="I151">
            <v>0</v>
          </cell>
          <cell r="K151">
            <v>0</v>
          </cell>
        </row>
        <row r="152">
          <cell r="A152" t="str">
            <v>잡이익</v>
          </cell>
          <cell r="B152">
            <v>0</v>
          </cell>
          <cell r="C152">
            <v>0</v>
          </cell>
          <cell r="E152">
            <v>0</v>
          </cell>
          <cell r="F152">
            <v>0</v>
          </cell>
          <cell r="G152">
            <v>0</v>
          </cell>
          <cell r="H152">
            <v>127437</v>
          </cell>
          <cell r="I152">
            <v>127437</v>
          </cell>
          <cell r="J152">
            <v>127437</v>
          </cell>
          <cell r="K152">
            <v>127437</v>
          </cell>
        </row>
        <row r="153">
          <cell r="A153" t="str">
            <v>&lt;영업외비용&gt;</v>
          </cell>
          <cell r="B153">
            <v>432465366</v>
          </cell>
          <cell r="C153">
            <v>432465366</v>
          </cell>
          <cell r="D153">
            <v>0</v>
          </cell>
          <cell r="E153">
            <v>432465366</v>
          </cell>
          <cell r="F153">
            <v>432465366</v>
          </cell>
          <cell r="G153">
            <v>0</v>
          </cell>
          <cell r="H153">
            <v>0</v>
          </cell>
          <cell r="I153">
            <v>0</v>
          </cell>
          <cell r="J153">
            <v>0</v>
          </cell>
          <cell r="K153">
            <v>0</v>
          </cell>
        </row>
        <row r="154">
          <cell r="A154" t="str">
            <v>이자비용</v>
          </cell>
          <cell r="B154">
            <v>129170638</v>
          </cell>
          <cell r="C154">
            <v>129170638</v>
          </cell>
          <cell r="D154">
            <v>0</v>
          </cell>
          <cell r="E154">
            <v>129170638</v>
          </cell>
          <cell r="F154">
            <v>129170638</v>
          </cell>
          <cell r="H154">
            <v>0</v>
          </cell>
          <cell r="I154">
            <v>0</v>
          </cell>
          <cell r="J154">
            <v>0</v>
          </cell>
        </row>
        <row r="155">
          <cell r="A155" t="str">
            <v>매출채권처분손실</v>
          </cell>
          <cell r="B155">
            <v>0</v>
          </cell>
          <cell r="D155">
            <v>0</v>
          </cell>
          <cell r="E155">
            <v>0</v>
          </cell>
          <cell r="F155">
            <v>0</v>
          </cell>
          <cell r="H155">
            <v>0</v>
          </cell>
          <cell r="I155">
            <v>0</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98"/>
      <sheetName val="매출"/>
      <sheetName val="MOTOR"/>
      <sheetName val="년차계산분"/>
      <sheetName val="환률"/>
      <sheetName val="부대"/>
      <sheetName val="CompanyInput"/>
      <sheetName val="Price List"/>
      <sheetName val="목록"/>
      <sheetName val="공조생기"/>
      <sheetName val="Köpfe"/>
      <sheetName val="중연"/>
      <sheetName val="6월인원"/>
      <sheetName val="KA6"/>
      <sheetName val="산정표"/>
      <sheetName val="전체실적"/>
      <sheetName val="5월"/>
      <sheetName val="광주"/>
      <sheetName val="DEHACO"/>
      <sheetName val="사업부계"/>
      <sheetName val="DEHAMEX"/>
      <sheetName val="압축기"/>
      <sheetName val="냉장고계"/>
      <sheetName val=" 견적서"/>
      <sheetName val="Æo°¡±aAØ"/>
      <sheetName val="118.세금과공과"/>
      <sheetName val="AP HK"/>
      <sheetName val="항목"/>
      <sheetName val="예산M12A"/>
      <sheetName val="차수"/>
      <sheetName val="표지"/>
      <sheetName val="공무부"/>
      <sheetName val="W-DT "/>
      <sheetName val="지점분석00"/>
      <sheetName val="Pricing 3 year"/>
      <sheetName val="견적집계표"/>
      <sheetName val="Macro2"/>
      <sheetName val="A"/>
      <sheetName val="기계장치"/>
      <sheetName val="매입Data"/>
      <sheetName val="매출Data"/>
      <sheetName val="jan"/>
      <sheetName val="MRS세부"/>
      <sheetName val="물량산출근거"/>
      <sheetName val="세목별"/>
      <sheetName val="제조98"/>
      <sheetName val="Margins"/>
      <sheetName val="선적일정"/>
      <sheetName val="#REF"/>
      <sheetName val="3620SE"/>
      <sheetName val="년"/>
      <sheetName val="현금"/>
      <sheetName val="Start"/>
      <sheetName val="자본금99(수)"/>
      <sheetName val="유통망계획"/>
      <sheetName val="DT"/>
      <sheetName val="controll"/>
      <sheetName val="DS-최종"/>
      <sheetName val="급여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투자총괄 "/>
      <sheetName val="시설투자계획"/>
      <sheetName val="PJT별시설투자"/>
      <sheetName val="MRS세부"/>
      <sheetName val="SALE"/>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jan"/>
      <sheetName val="산출기준(파견전산실)"/>
      <sheetName val="수입2"/>
      <sheetName val="98MRS●"/>
      <sheetName val="HYNIX"/>
      <sheetName val="department"/>
      <sheetName val="DATE변환2"/>
      <sheetName val="FAB별"/>
      <sheetName val="주요업체"/>
      <sheetName val="외화금융(97-03)"/>
      <sheetName val="CompanyInput"/>
      <sheetName val="계약1차"/>
      <sheetName val="Menu_Link"/>
      <sheetName val="3ND 64M"/>
      <sheetName val="95TOTREV"/>
      <sheetName val="96재료"/>
      <sheetName val="FOB발"/>
      <sheetName val="FAB"/>
      <sheetName val="Controls"/>
      <sheetName val="가동비율"/>
      <sheetName val="8)중점관리장비현황"/>
      <sheetName val="소기"/>
      <sheetName val="전산자료조회(060418)"/>
      <sheetName val="9-1차이내역."/>
      <sheetName val="FT_금액"/>
      <sheetName val="FAB_I"/>
      <sheetName val="CHIP_O"/>
      <sheetName val="경비"/>
      <sheetName val="일반"/>
      <sheetName val="8-1차이내역"/>
      <sheetName val="소특"/>
      <sheetName val="sum"/>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보통신총계"/>
      <sheetName val="통신"/>
      <sheetName val="고객"/>
      <sheetName val="시스템"/>
      <sheetName val="네트워크"/>
      <sheetName val="WBS98"/>
      <sheetName val="정산표"/>
      <sheetName val="외화"/>
      <sheetName val="자금동향"/>
      <sheetName val="Price List"/>
      <sheetName val="KA011205"/>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공사표지"/>
      <sheetName val="설명서"/>
      <sheetName val="공종"/>
      <sheetName val="회선설계서"/>
      <sheetName val="북울산기별"/>
      <sheetName val="서면기별"/>
      <sheetName val="설계"/>
      <sheetName val="OPG일위"/>
      <sheetName val="설계(복)"/>
      <sheetName val="운반비집계"/>
      <sheetName val="공사계획서"/>
      <sheetName val="드럼조장"/>
      <sheetName val="발받침2"/>
      <sheetName val="발받침"/>
      <sheetName val="발받침 (2)"/>
      <sheetName val="북울산자재"/>
      <sheetName val="서면자재"/>
      <sheetName val="서면철거기별"/>
      <sheetName val="북울산철거기별"/>
      <sheetName val="북울산철거기별 (2)"/>
      <sheetName val="서면철거중량"/>
      <sheetName val="북울산철거중량"/>
      <sheetName val="설계 (2)"/>
      <sheetName val="정산"/>
      <sheetName val="준공검사"/>
      <sheetName val="세부공정"/>
      <sheetName val="공정표"/>
      <sheetName val="목차"/>
      <sheetName val="공사비예산서"/>
      <sheetName val="예산서"/>
      <sheetName val="공사비총괄표"/>
      <sheetName val="자재집결소"/>
      <sheetName val="측정기"/>
      <sheetName val="운반거리집계"/>
      <sheetName val="운반비"/>
      <sheetName val="가선장비"/>
      <sheetName val="발전기"/>
      <sheetName val="기타내역"/>
      <sheetName val="제경비 산출"/>
      <sheetName val="산출적용근거"/>
      <sheetName val="Sheet1"/>
      <sheetName val="안전"/>
      <sheetName val="안전표지"/>
      <sheetName val="회의"/>
      <sheetName val="개략도"/>
      <sheetName val="소운반"/>
    </sheetNames>
    <definedNames>
      <definedName name="KYNGSAYL"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ssion"/>
      <sheetName val="DASD"/>
      <sheetName val="S390 SW(SKT)"/>
      <sheetName val="PABX"/>
      <sheetName val="NW_weight"/>
      <sheetName val="부록C-2"/>
      <sheetName val="합의서 별첨 (11년)"/>
      <sheetName val="합의서 별첨 (1년)"/>
      <sheetName val="99년 서비스료 산정근거"/>
      <sheetName val="99년 IT 투자비용"/>
      <sheetName val="99년 사용량(1~6월)"/>
      <sheetName val="Baseline_98"/>
      <sheetName val="유지보수현황"/>
      <sheetName val="요율산정"/>
      <sheetName val="Labor Amount"/>
      <sheetName val="Labor Amount(Details)"/>
      <sheetName val="Oper Amount"/>
      <sheetName val="Oper Amount(Details)"/>
      <sheetName val="Acq Amount"/>
      <sheetName val="Mount"/>
      <sheetName val="Acq Amount(Details)"/>
      <sheetName val="Weight"/>
      <sheetName val="세무감사결과자료"/>
      <sheetName val="Ctrl_Panel"/>
      <sheetName val="운영인건비WEIGHT"/>
      <sheetName val="MA"/>
      <sheetName val="Inventory Sum"/>
      <sheetName val="dsum_cond"/>
      <sheetName val="Projection_All"/>
      <sheetName val="Service Space"/>
      <sheetName val="HW_Projection"/>
      <sheetName val="NW_Projection"/>
      <sheetName val="Labor_Projection"/>
      <sheetName val="Item별 현보유량 list"/>
      <sheetName val="통제부(통합)"/>
      <sheetName val="가중치작업"/>
      <sheetName val="Datacenter가중치_backdata"/>
      <sheetName val="서버가중치_backdata"/>
      <sheetName val="PC가중치_backdata"/>
      <sheetName val="Network가중치_back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기"/>
      <sheetName val="향후"/>
      <sheetName val="매출"/>
      <sheetName val="일수"/>
      <sheetName val="향후 (2)"/>
      <sheetName val="Sheet5"/>
      <sheetName val="Sheet6"/>
      <sheetName val="Sheet7"/>
      <sheetName val="Sheet8"/>
      <sheetName val="basic_info"/>
      <sheetName val="받check"/>
      <sheetName val="합계잔액시산표"/>
    </sheetNames>
    <sheetDataSet>
      <sheetData sheetId="0"/>
      <sheetData sheetId="1"/>
      <sheetData sheetId="2" refreshError="1">
        <row r="2">
          <cell r="EV2">
            <v>0.01</v>
          </cell>
        </row>
        <row r="3">
          <cell r="DJ3" t="str">
            <v>&lt; SM 특판제외&gt;</v>
          </cell>
          <cell r="DK3" t="str">
            <v>1월</v>
          </cell>
          <cell r="DM3" t="str">
            <v>2월</v>
          </cell>
          <cell r="DO3" t="str">
            <v>3월</v>
          </cell>
          <cell r="DQ3" t="str">
            <v>4월</v>
          </cell>
          <cell r="DS3" t="str">
            <v>5월</v>
          </cell>
          <cell r="DU3" t="str">
            <v>6월</v>
          </cell>
          <cell r="DW3" t="str">
            <v>7월</v>
          </cell>
          <cell r="DY3" t="str">
            <v>8월</v>
          </cell>
          <cell r="EA3" t="str">
            <v>9월</v>
          </cell>
          <cell r="EC3" t="str">
            <v>10월</v>
          </cell>
          <cell r="EE3" t="str">
            <v>11월</v>
          </cell>
          <cell r="EG3" t="str">
            <v>12월</v>
          </cell>
          <cell r="EI3" t="str">
            <v>1월</v>
          </cell>
          <cell r="EK3" t="str">
            <v>2월</v>
          </cell>
          <cell r="EM3" t="str">
            <v>3월</v>
          </cell>
          <cell r="EO3" t="str">
            <v>4월</v>
          </cell>
          <cell r="EQ3" t="str">
            <v>5월</v>
          </cell>
          <cell r="ES3" t="str">
            <v>6월</v>
          </cell>
          <cell r="EU3" t="str">
            <v>7월</v>
          </cell>
          <cell r="EW3" t="str">
            <v>8월</v>
          </cell>
          <cell r="EY3" t="str">
            <v>9월</v>
          </cell>
          <cell r="FA3" t="str">
            <v>10월</v>
          </cell>
          <cell r="FC3" t="str">
            <v>11월</v>
          </cell>
          <cell r="FE3" t="str">
            <v>12월</v>
          </cell>
          <cell r="FG3" t="str">
            <v>98연간</v>
          </cell>
        </row>
        <row r="4">
          <cell r="DK4" t="str">
            <v>전년매출</v>
          </cell>
          <cell r="DL4" t="str">
            <v>전년매익</v>
          </cell>
          <cell r="DM4" t="str">
            <v>전년매출</v>
          </cell>
          <cell r="DN4" t="str">
            <v>전년매익</v>
          </cell>
          <cell r="DO4" t="str">
            <v>전년매출</v>
          </cell>
          <cell r="DP4" t="str">
            <v>전년매익</v>
          </cell>
          <cell r="DQ4" t="str">
            <v>전년매출</v>
          </cell>
          <cell r="DR4" t="str">
            <v>전년매익</v>
          </cell>
          <cell r="DS4" t="str">
            <v>전년매출</v>
          </cell>
          <cell r="DT4" t="str">
            <v>전년매익</v>
          </cell>
          <cell r="DU4" t="str">
            <v>전년매출</v>
          </cell>
          <cell r="DV4" t="str">
            <v>전년매익</v>
          </cell>
          <cell r="DW4" t="str">
            <v>전년매출</v>
          </cell>
          <cell r="DX4" t="str">
            <v>전년매익</v>
          </cell>
          <cell r="DY4" t="str">
            <v>전년매출</v>
          </cell>
          <cell r="DZ4" t="str">
            <v>전년매익</v>
          </cell>
          <cell r="EA4" t="str">
            <v>전년매출</v>
          </cell>
          <cell r="EB4" t="str">
            <v>전년매익</v>
          </cell>
          <cell r="EC4" t="str">
            <v>전년매출</v>
          </cell>
          <cell r="ED4" t="str">
            <v>전년매익</v>
          </cell>
          <cell r="EE4" t="str">
            <v>전년매출</v>
          </cell>
          <cell r="EF4" t="str">
            <v>전년매익</v>
          </cell>
          <cell r="EG4" t="str">
            <v>전년매출</v>
          </cell>
          <cell r="EH4" t="str">
            <v>전년매익</v>
          </cell>
          <cell r="EI4" t="str">
            <v>매출실적</v>
          </cell>
          <cell r="EJ4" t="str">
            <v>매익실적</v>
          </cell>
          <cell r="EK4" t="str">
            <v>매출실적</v>
          </cell>
          <cell r="EL4" t="str">
            <v>매익실적</v>
          </cell>
          <cell r="EM4" t="str">
            <v>매출실적</v>
          </cell>
          <cell r="EN4" t="str">
            <v>매익실적</v>
          </cell>
          <cell r="EO4" t="str">
            <v>매출실적</v>
          </cell>
          <cell r="EP4" t="str">
            <v>매익실적</v>
          </cell>
          <cell r="EQ4" t="str">
            <v>매출실적</v>
          </cell>
          <cell r="ER4" t="str">
            <v>매익실적</v>
          </cell>
          <cell r="ES4" t="str">
            <v>매출실적</v>
          </cell>
          <cell r="ET4" t="str">
            <v>매익실적</v>
          </cell>
          <cell r="EU4" t="str">
            <v>매출실적</v>
          </cell>
          <cell r="EV4" t="str">
            <v>매익실적</v>
          </cell>
          <cell r="EW4" t="str">
            <v>매출실적</v>
          </cell>
          <cell r="EX4" t="str">
            <v>매익실적</v>
          </cell>
          <cell r="EY4" t="str">
            <v>매출실적</v>
          </cell>
          <cell r="EZ4" t="str">
            <v>매익실적</v>
          </cell>
          <cell r="FA4" t="str">
            <v>매출실적</v>
          </cell>
          <cell r="FB4" t="str">
            <v>매익실적</v>
          </cell>
          <cell r="FC4" t="str">
            <v>매출실적</v>
          </cell>
          <cell r="FD4" t="str">
            <v>매익실적</v>
          </cell>
          <cell r="FE4" t="str">
            <v>매출실적</v>
          </cell>
          <cell r="FF4" t="str">
            <v>매익실적</v>
          </cell>
          <cell r="FG4" t="str">
            <v>매출실적</v>
          </cell>
          <cell r="FH4" t="str">
            <v>매익실적</v>
          </cell>
          <cell r="FJ4" t="str">
            <v>일수</v>
          </cell>
        </row>
        <row r="5">
          <cell r="DJ5" t="str">
            <v>고덕</v>
          </cell>
          <cell r="DK5">
            <v>293536</v>
          </cell>
          <cell r="DL5">
            <v>55373</v>
          </cell>
          <cell r="DM5">
            <v>245408</v>
          </cell>
          <cell r="DN5">
            <v>43709</v>
          </cell>
          <cell r="DO5">
            <v>353559</v>
          </cell>
          <cell r="DP5">
            <v>47364</v>
          </cell>
          <cell r="DQ5">
            <v>307941</v>
          </cell>
          <cell r="DR5">
            <v>49787</v>
          </cell>
          <cell r="DS5">
            <v>312958</v>
          </cell>
          <cell r="DT5">
            <v>50193</v>
          </cell>
          <cell r="DU5">
            <v>306477</v>
          </cell>
          <cell r="DV5">
            <v>53874</v>
          </cell>
          <cell r="DW5">
            <v>284814</v>
          </cell>
          <cell r="DX5">
            <v>51316</v>
          </cell>
          <cell r="DY5">
            <v>291209</v>
          </cell>
          <cell r="DZ5">
            <v>49494</v>
          </cell>
          <cell r="EA5">
            <v>272495</v>
          </cell>
          <cell r="EB5">
            <v>48301</v>
          </cell>
          <cell r="EC5">
            <v>277031</v>
          </cell>
          <cell r="ED5">
            <v>47798</v>
          </cell>
          <cell r="EE5">
            <v>252070</v>
          </cell>
          <cell r="EF5">
            <v>45065</v>
          </cell>
          <cell r="EG5">
            <v>250356</v>
          </cell>
          <cell r="EH5">
            <v>42829</v>
          </cell>
          <cell r="EI5">
            <v>250514</v>
          </cell>
          <cell r="EJ5">
            <v>44747</v>
          </cell>
          <cell r="EK5">
            <v>248081</v>
          </cell>
          <cell r="EL5">
            <v>44150</v>
          </cell>
          <cell r="EM5">
            <v>274915</v>
          </cell>
          <cell r="EN5">
            <v>48755</v>
          </cell>
          <cell r="EO5">
            <v>293388</v>
          </cell>
          <cell r="EP5">
            <v>47070</v>
          </cell>
          <cell r="EQ5">
            <v>278890</v>
          </cell>
          <cell r="ER5">
            <v>41975</v>
          </cell>
          <cell r="ES5">
            <v>276237</v>
          </cell>
          <cell r="ET5">
            <v>41867</v>
          </cell>
          <cell r="EU5">
            <v>369960</v>
          </cell>
          <cell r="EV5">
            <v>69310</v>
          </cell>
          <cell r="EW5">
            <v>382292</v>
          </cell>
          <cell r="EX5">
            <v>71620</v>
          </cell>
          <cell r="EY5">
            <v>369960</v>
          </cell>
          <cell r="EZ5">
            <v>69310</v>
          </cell>
          <cell r="FA5">
            <v>357628</v>
          </cell>
          <cell r="FB5">
            <v>67000</v>
          </cell>
          <cell r="FC5">
            <v>369960</v>
          </cell>
          <cell r="FD5">
            <v>69310</v>
          </cell>
          <cell r="FE5">
            <v>357628</v>
          </cell>
          <cell r="FF5">
            <v>67000</v>
          </cell>
          <cell r="FG5">
            <v>3829453</v>
          </cell>
          <cell r="FH5">
            <v>682114</v>
          </cell>
          <cell r="FJ5">
            <v>349</v>
          </cell>
        </row>
        <row r="6">
          <cell r="DJ6" t="str">
            <v>가락</v>
          </cell>
          <cell r="DK6">
            <v>138672</v>
          </cell>
          <cell r="DL6">
            <v>22627</v>
          </cell>
          <cell r="DM6">
            <v>116815</v>
          </cell>
          <cell r="DN6">
            <v>19700</v>
          </cell>
          <cell r="DO6">
            <v>142361</v>
          </cell>
          <cell r="DP6">
            <v>22923</v>
          </cell>
          <cell r="DQ6">
            <v>160616</v>
          </cell>
          <cell r="DR6">
            <v>22280</v>
          </cell>
          <cell r="DS6">
            <v>178599</v>
          </cell>
          <cell r="DT6">
            <v>23157</v>
          </cell>
          <cell r="DU6">
            <v>124357</v>
          </cell>
          <cell r="DV6">
            <v>18680</v>
          </cell>
          <cell r="DW6">
            <v>121487</v>
          </cell>
          <cell r="DX6">
            <v>20096</v>
          </cell>
          <cell r="DY6">
            <v>118242</v>
          </cell>
          <cell r="DZ6">
            <v>19719</v>
          </cell>
          <cell r="EA6">
            <v>101844</v>
          </cell>
          <cell r="EB6">
            <v>17823</v>
          </cell>
          <cell r="EC6">
            <v>103552</v>
          </cell>
          <cell r="ED6">
            <v>18090</v>
          </cell>
          <cell r="EE6">
            <v>86415</v>
          </cell>
          <cell r="EF6">
            <v>15348</v>
          </cell>
          <cell r="EG6">
            <v>112147</v>
          </cell>
          <cell r="EH6">
            <v>18745</v>
          </cell>
          <cell r="EI6">
            <v>147468</v>
          </cell>
          <cell r="EJ6">
            <v>23977</v>
          </cell>
          <cell r="EK6">
            <v>148639</v>
          </cell>
          <cell r="EL6">
            <v>26235</v>
          </cell>
          <cell r="EM6">
            <v>162912</v>
          </cell>
          <cell r="EN6">
            <v>27459</v>
          </cell>
          <cell r="EO6">
            <v>169883</v>
          </cell>
          <cell r="EP6">
            <v>23406</v>
          </cell>
          <cell r="EQ6">
            <v>158171</v>
          </cell>
          <cell r="ER6">
            <v>24496</v>
          </cell>
          <cell r="ES6">
            <v>141258</v>
          </cell>
          <cell r="ET6">
            <v>22292</v>
          </cell>
          <cell r="EU6">
            <v>170694</v>
          </cell>
          <cell r="EV6">
            <v>30478</v>
          </cell>
          <cell r="EW6">
            <v>170694</v>
          </cell>
          <cell r="EX6">
            <v>30478</v>
          </cell>
          <cell r="EY6">
            <v>164808</v>
          </cell>
          <cell r="EZ6">
            <v>29427</v>
          </cell>
          <cell r="FA6">
            <v>164808</v>
          </cell>
          <cell r="FB6">
            <v>29427</v>
          </cell>
          <cell r="FC6">
            <v>164808</v>
          </cell>
          <cell r="FD6">
            <v>29427</v>
          </cell>
          <cell r="FE6">
            <v>170694</v>
          </cell>
          <cell r="FF6">
            <v>30478</v>
          </cell>
          <cell r="FG6">
            <v>1934837</v>
          </cell>
          <cell r="FH6">
            <v>327580</v>
          </cell>
          <cell r="FJ6">
            <v>346</v>
          </cell>
        </row>
        <row r="7">
          <cell r="DJ7" t="str">
            <v>명일</v>
          </cell>
          <cell r="DK7">
            <v>214336</v>
          </cell>
          <cell r="DL7">
            <v>39375</v>
          </cell>
          <cell r="DM7">
            <v>201059</v>
          </cell>
          <cell r="DN7">
            <v>36700</v>
          </cell>
          <cell r="DO7">
            <v>315270</v>
          </cell>
          <cell r="DP7">
            <v>42200</v>
          </cell>
          <cell r="DQ7">
            <v>267381</v>
          </cell>
          <cell r="DR7">
            <v>37313</v>
          </cell>
          <cell r="DS7">
            <v>271567</v>
          </cell>
          <cell r="DT7">
            <v>34929</v>
          </cell>
          <cell r="DU7">
            <v>242026</v>
          </cell>
          <cell r="DV7">
            <v>37732</v>
          </cell>
          <cell r="DW7">
            <v>231749</v>
          </cell>
          <cell r="DX7">
            <v>38531</v>
          </cell>
          <cell r="DY7">
            <v>231383</v>
          </cell>
          <cell r="DZ7">
            <v>38771</v>
          </cell>
          <cell r="EA7">
            <v>218111</v>
          </cell>
          <cell r="EB7">
            <v>37068</v>
          </cell>
          <cell r="EC7">
            <v>200916</v>
          </cell>
          <cell r="ED7">
            <v>33377</v>
          </cell>
          <cell r="EE7">
            <v>190498</v>
          </cell>
          <cell r="EF7">
            <v>32512</v>
          </cell>
          <cell r="EG7">
            <v>192524</v>
          </cell>
          <cell r="EH7">
            <v>32723</v>
          </cell>
          <cell r="EI7">
            <v>204435</v>
          </cell>
          <cell r="EJ7">
            <v>36405</v>
          </cell>
          <cell r="EK7">
            <v>179982</v>
          </cell>
          <cell r="EL7">
            <v>31758</v>
          </cell>
          <cell r="EM7">
            <v>224063</v>
          </cell>
          <cell r="EN7">
            <v>38660</v>
          </cell>
          <cell r="EO7">
            <v>237723</v>
          </cell>
          <cell r="EP7">
            <v>36948</v>
          </cell>
          <cell r="EQ7">
            <v>245879</v>
          </cell>
          <cell r="ER7">
            <v>36827</v>
          </cell>
          <cell r="ES7">
            <v>228393</v>
          </cell>
          <cell r="ET7">
            <v>32291</v>
          </cell>
          <cell r="EU7">
            <v>294996</v>
          </cell>
          <cell r="EV7">
            <v>53849</v>
          </cell>
          <cell r="EW7">
            <v>294996</v>
          </cell>
          <cell r="EX7">
            <v>53849</v>
          </cell>
          <cell r="EY7">
            <v>285480</v>
          </cell>
          <cell r="EZ7">
            <v>52112</v>
          </cell>
          <cell r="FA7">
            <v>275964</v>
          </cell>
          <cell r="FB7">
            <v>50375</v>
          </cell>
          <cell r="FC7">
            <v>285480</v>
          </cell>
          <cell r="FD7">
            <v>52112</v>
          </cell>
          <cell r="FE7">
            <v>294996</v>
          </cell>
          <cell r="FF7">
            <v>53849</v>
          </cell>
          <cell r="FG7">
            <v>3052387</v>
          </cell>
          <cell r="FH7">
            <v>529035</v>
          </cell>
          <cell r="FJ7">
            <v>361</v>
          </cell>
        </row>
        <row r="8">
          <cell r="DJ8" t="str">
            <v>금곡</v>
          </cell>
          <cell r="DK8">
            <v>233771</v>
          </cell>
          <cell r="DL8">
            <v>43050</v>
          </cell>
          <cell r="DM8">
            <v>265172</v>
          </cell>
          <cell r="DN8">
            <v>43198</v>
          </cell>
          <cell r="DO8">
            <v>295623</v>
          </cell>
          <cell r="DP8">
            <v>44996</v>
          </cell>
          <cell r="DQ8">
            <v>272091</v>
          </cell>
          <cell r="DR8">
            <v>35861</v>
          </cell>
          <cell r="DS8">
            <v>258089</v>
          </cell>
          <cell r="DT8">
            <v>34640</v>
          </cell>
          <cell r="DU8">
            <v>152800</v>
          </cell>
          <cell r="DV8">
            <v>20247</v>
          </cell>
          <cell r="DW8">
            <v>124350</v>
          </cell>
          <cell r="DX8">
            <v>17466</v>
          </cell>
          <cell r="DY8">
            <v>123145</v>
          </cell>
          <cell r="DZ8">
            <v>16346</v>
          </cell>
          <cell r="EA8">
            <v>117205</v>
          </cell>
          <cell r="EB8">
            <v>15784</v>
          </cell>
          <cell r="EC8">
            <v>118035</v>
          </cell>
          <cell r="ED8">
            <v>17050</v>
          </cell>
          <cell r="EE8">
            <v>104580</v>
          </cell>
          <cell r="EF8">
            <v>15366</v>
          </cell>
          <cell r="EG8">
            <v>102520</v>
          </cell>
          <cell r="EH8">
            <v>14950</v>
          </cell>
          <cell r="EI8">
            <v>109843</v>
          </cell>
          <cell r="EJ8">
            <v>17486</v>
          </cell>
          <cell r="EK8">
            <v>108332</v>
          </cell>
          <cell r="EL8">
            <v>17819</v>
          </cell>
          <cell r="EM8">
            <v>117326</v>
          </cell>
          <cell r="EN8">
            <v>17834</v>
          </cell>
          <cell r="EO8">
            <v>113017</v>
          </cell>
          <cell r="EP8">
            <v>16386</v>
          </cell>
          <cell r="EQ8">
            <v>129207</v>
          </cell>
          <cell r="ER8">
            <v>18666</v>
          </cell>
          <cell r="ES8">
            <v>106810</v>
          </cell>
          <cell r="ET8">
            <v>15159</v>
          </cell>
          <cell r="EU8">
            <v>137950</v>
          </cell>
          <cell r="EV8">
            <v>22348</v>
          </cell>
          <cell r="EW8">
            <v>137950</v>
          </cell>
          <cell r="EX8">
            <v>22348</v>
          </cell>
          <cell r="EY8">
            <v>133500</v>
          </cell>
          <cell r="EZ8">
            <v>21627</v>
          </cell>
          <cell r="FA8">
            <v>129050</v>
          </cell>
          <cell r="FB8">
            <v>20906</v>
          </cell>
          <cell r="FC8">
            <v>133500</v>
          </cell>
          <cell r="FD8">
            <v>21627</v>
          </cell>
          <cell r="FE8">
            <v>137950</v>
          </cell>
          <cell r="FF8">
            <v>22348</v>
          </cell>
          <cell r="FG8">
            <v>1494435</v>
          </cell>
          <cell r="FH8">
            <v>234554</v>
          </cell>
          <cell r="FJ8">
            <v>361</v>
          </cell>
        </row>
        <row r="9">
          <cell r="DJ9" t="str">
            <v>문정</v>
          </cell>
          <cell r="DK9">
            <v>163512</v>
          </cell>
          <cell r="DL9">
            <v>29434</v>
          </cell>
          <cell r="DM9">
            <v>150217</v>
          </cell>
          <cell r="DN9">
            <v>25263</v>
          </cell>
          <cell r="DO9">
            <v>257381</v>
          </cell>
          <cell r="DP9">
            <v>31946</v>
          </cell>
          <cell r="DQ9">
            <v>242893</v>
          </cell>
          <cell r="DR9">
            <v>31437</v>
          </cell>
          <cell r="DS9">
            <v>255833</v>
          </cell>
          <cell r="DT9">
            <v>32633</v>
          </cell>
          <cell r="DU9">
            <v>193966</v>
          </cell>
          <cell r="DV9">
            <v>30344</v>
          </cell>
          <cell r="DW9">
            <v>173589</v>
          </cell>
          <cell r="DX9">
            <v>28448</v>
          </cell>
          <cell r="DY9">
            <v>172707</v>
          </cell>
          <cell r="DZ9">
            <v>27365</v>
          </cell>
          <cell r="EA9">
            <v>155138</v>
          </cell>
          <cell r="EB9">
            <v>24447</v>
          </cell>
          <cell r="EC9">
            <v>147453</v>
          </cell>
          <cell r="ED9">
            <v>23692</v>
          </cell>
          <cell r="EE9">
            <v>136486</v>
          </cell>
          <cell r="EF9">
            <v>24430</v>
          </cell>
          <cell r="EG9">
            <v>142787</v>
          </cell>
          <cell r="EH9">
            <v>23609</v>
          </cell>
          <cell r="EI9">
            <v>142769</v>
          </cell>
          <cell r="EJ9">
            <v>24434</v>
          </cell>
          <cell r="EK9">
            <v>131716</v>
          </cell>
          <cell r="EL9">
            <v>22257</v>
          </cell>
          <cell r="EM9">
            <v>143503</v>
          </cell>
          <cell r="EN9">
            <v>24256</v>
          </cell>
          <cell r="EO9">
            <v>146976</v>
          </cell>
          <cell r="EP9">
            <v>22764</v>
          </cell>
          <cell r="EQ9">
            <v>145576</v>
          </cell>
          <cell r="ER9">
            <v>22597</v>
          </cell>
          <cell r="ES9">
            <v>135302</v>
          </cell>
          <cell r="ET9">
            <v>20483</v>
          </cell>
          <cell r="EU9">
            <v>174778</v>
          </cell>
          <cell r="EV9">
            <v>31290</v>
          </cell>
          <cell r="EW9">
            <v>174778</v>
          </cell>
          <cell r="EX9">
            <v>31290</v>
          </cell>
          <cell r="EY9">
            <v>169140</v>
          </cell>
          <cell r="EZ9">
            <v>30281</v>
          </cell>
          <cell r="FA9">
            <v>163502</v>
          </cell>
          <cell r="FB9">
            <v>29272</v>
          </cell>
          <cell r="FC9">
            <v>169140</v>
          </cell>
          <cell r="FD9">
            <v>30281</v>
          </cell>
          <cell r="FE9">
            <v>174778</v>
          </cell>
          <cell r="FF9">
            <v>31290</v>
          </cell>
          <cell r="FG9">
            <v>1871958</v>
          </cell>
          <cell r="FH9">
            <v>320495</v>
          </cell>
          <cell r="FJ9">
            <v>361</v>
          </cell>
        </row>
        <row r="10">
          <cell r="DJ10" t="str">
            <v>하남</v>
          </cell>
          <cell r="DK10">
            <v>196185</v>
          </cell>
          <cell r="DL10">
            <v>34907</v>
          </cell>
          <cell r="DM10">
            <v>169939</v>
          </cell>
          <cell r="DN10">
            <v>29150</v>
          </cell>
          <cell r="DO10">
            <v>217685</v>
          </cell>
          <cell r="DP10">
            <v>33509</v>
          </cell>
          <cell r="DQ10">
            <v>222688</v>
          </cell>
          <cell r="DR10">
            <v>26332</v>
          </cell>
          <cell r="DS10">
            <v>213068</v>
          </cell>
          <cell r="DT10">
            <v>32312</v>
          </cell>
          <cell r="DU10">
            <v>182261</v>
          </cell>
          <cell r="DV10">
            <v>27150</v>
          </cell>
          <cell r="DW10">
            <v>162041</v>
          </cell>
          <cell r="DX10">
            <v>24613</v>
          </cell>
          <cell r="DY10">
            <v>158025</v>
          </cell>
          <cell r="DZ10">
            <v>23338</v>
          </cell>
          <cell r="EA10">
            <v>145249</v>
          </cell>
          <cell r="EB10">
            <v>20630</v>
          </cell>
          <cell r="EC10">
            <v>139091</v>
          </cell>
          <cell r="ED10">
            <v>18801</v>
          </cell>
          <cell r="EE10">
            <v>103559</v>
          </cell>
          <cell r="EF10">
            <v>17414</v>
          </cell>
          <cell r="EG10">
            <v>133290</v>
          </cell>
          <cell r="EH10">
            <v>16665</v>
          </cell>
          <cell r="EI10">
            <v>136178</v>
          </cell>
          <cell r="EJ10">
            <v>17872</v>
          </cell>
          <cell r="EK10">
            <v>134755</v>
          </cell>
          <cell r="EL10">
            <v>20131</v>
          </cell>
          <cell r="EM10">
            <v>126330</v>
          </cell>
          <cell r="EN10">
            <v>18549</v>
          </cell>
          <cell r="EO10">
            <v>127378</v>
          </cell>
          <cell r="EP10">
            <v>17224</v>
          </cell>
          <cell r="EQ10">
            <v>136800</v>
          </cell>
          <cell r="ER10">
            <v>18394</v>
          </cell>
          <cell r="ES10">
            <v>121115</v>
          </cell>
          <cell r="ET10">
            <v>16453</v>
          </cell>
          <cell r="EU10">
            <v>156426</v>
          </cell>
          <cell r="EV10">
            <v>24532</v>
          </cell>
          <cell r="EW10">
            <v>156426</v>
          </cell>
          <cell r="EX10">
            <v>24532</v>
          </cell>
          <cell r="EY10">
            <v>151380</v>
          </cell>
          <cell r="EZ10">
            <v>23741</v>
          </cell>
          <cell r="FA10">
            <v>146334</v>
          </cell>
          <cell r="FB10">
            <v>22950</v>
          </cell>
          <cell r="FC10">
            <v>151380</v>
          </cell>
          <cell r="FD10">
            <v>23741</v>
          </cell>
          <cell r="FE10">
            <v>156426</v>
          </cell>
          <cell r="FF10">
            <v>24532</v>
          </cell>
          <cell r="FG10">
            <v>1700928</v>
          </cell>
          <cell r="FH10">
            <v>252651</v>
          </cell>
          <cell r="FJ10">
            <v>361</v>
          </cell>
        </row>
        <row r="11">
          <cell r="DJ11" t="str">
            <v>올림픽</v>
          </cell>
          <cell r="DK11">
            <v>524514</v>
          </cell>
          <cell r="DL11">
            <v>89733</v>
          </cell>
          <cell r="DM11">
            <v>515496</v>
          </cell>
          <cell r="DN11">
            <v>92874</v>
          </cell>
          <cell r="DO11">
            <v>660450</v>
          </cell>
          <cell r="DP11">
            <v>115393</v>
          </cell>
          <cell r="DQ11">
            <v>607312</v>
          </cell>
          <cell r="DR11">
            <v>100696</v>
          </cell>
          <cell r="DS11">
            <v>676889</v>
          </cell>
          <cell r="DT11">
            <v>108497</v>
          </cell>
          <cell r="DU11">
            <v>636912</v>
          </cell>
          <cell r="DV11">
            <v>108186</v>
          </cell>
          <cell r="DW11">
            <v>599878</v>
          </cell>
          <cell r="DX11">
            <v>106248</v>
          </cell>
          <cell r="DY11">
            <v>594186</v>
          </cell>
          <cell r="DZ11">
            <v>98901</v>
          </cell>
          <cell r="EA11">
            <v>580661</v>
          </cell>
          <cell r="EB11">
            <v>102403</v>
          </cell>
          <cell r="EC11">
            <v>574503</v>
          </cell>
          <cell r="ED11">
            <v>102709</v>
          </cell>
          <cell r="EE11">
            <v>561017</v>
          </cell>
          <cell r="EF11">
            <v>108588</v>
          </cell>
          <cell r="EG11">
            <v>639389</v>
          </cell>
          <cell r="EH11">
            <v>127641</v>
          </cell>
          <cell r="EI11">
            <v>562488</v>
          </cell>
          <cell r="EJ11">
            <v>114822</v>
          </cell>
          <cell r="EK11">
            <v>537422</v>
          </cell>
          <cell r="EL11">
            <v>107659</v>
          </cell>
          <cell r="EM11">
            <v>645362</v>
          </cell>
          <cell r="EN11">
            <v>123918</v>
          </cell>
          <cell r="EO11">
            <v>634398</v>
          </cell>
          <cell r="EP11">
            <v>112868</v>
          </cell>
          <cell r="EQ11">
            <v>649895</v>
          </cell>
          <cell r="ER11">
            <v>115762</v>
          </cell>
          <cell r="ES11">
            <v>629803</v>
          </cell>
          <cell r="ET11">
            <v>113605</v>
          </cell>
          <cell r="EU11">
            <v>815364</v>
          </cell>
          <cell r="EV11">
            <v>164714</v>
          </cell>
          <cell r="EW11">
            <v>759132</v>
          </cell>
          <cell r="EX11">
            <v>153354</v>
          </cell>
          <cell r="EY11">
            <v>787248</v>
          </cell>
          <cell r="EZ11">
            <v>159034</v>
          </cell>
          <cell r="FA11">
            <v>787248</v>
          </cell>
          <cell r="FB11">
            <v>159034</v>
          </cell>
          <cell r="FC11">
            <v>787248</v>
          </cell>
          <cell r="FD11">
            <v>159034</v>
          </cell>
          <cell r="FE11">
            <v>815364</v>
          </cell>
          <cell r="FF11">
            <v>164714</v>
          </cell>
          <cell r="FG11">
            <v>8410972</v>
          </cell>
          <cell r="FH11">
            <v>1648518</v>
          </cell>
          <cell r="FJ11">
            <v>337</v>
          </cell>
        </row>
        <row r="12">
          <cell r="DJ12" t="str">
            <v>평내</v>
          </cell>
          <cell r="DK12">
            <v>220925</v>
          </cell>
          <cell r="DL12">
            <v>41179</v>
          </cell>
          <cell r="DM12">
            <v>188776</v>
          </cell>
          <cell r="DN12">
            <v>32781</v>
          </cell>
          <cell r="DO12">
            <v>232497</v>
          </cell>
          <cell r="DP12">
            <v>36529</v>
          </cell>
          <cell r="DQ12">
            <v>212962</v>
          </cell>
          <cell r="DR12">
            <v>30692</v>
          </cell>
          <cell r="DS12">
            <v>216486</v>
          </cell>
          <cell r="DT12">
            <v>29772</v>
          </cell>
          <cell r="DU12">
            <v>165553</v>
          </cell>
          <cell r="DV12">
            <v>24481</v>
          </cell>
          <cell r="DW12">
            <v>165984</v>
          </cell>
          <cell r="DX12">
            <v>25494</v>
          </cell>
          <cell r="DY12">
            <v>178474</v>
          </cell>
          <cell r="DZ12">
            <v>26687</v>
          </cell>
          <cell r="EA12">
            <v>154158</v>
          </cell>
          <cell r="EB12">
            <v>23510</v>
          </cell>
          <cell r="EC12">
            <v>153476</v>
          </cell>
          <cell r="ED12">
            <v>24130</v>
          </cell>
          <cell r="EE12">
            <v>129288</v>
          </cell>
          <cell r="EF12">
            <v>21633</v>
          </cell>
          <cell r="EG12">
            <v>145804</v>
          </cell>
          <cell r="EH12">
            <v>23542</v>
          </cell>
          <cell r="EI12">
            <v>154441</v>
          </cell>
          <cell r="EJ12">
            <v>26084</v>
          </cell>
          <cell r="EK12">
            <v>136161</v>
          </cell>
          <cell r="EL12">
            <v>24083</v>
          </cell>
          <cell r="EM12">
            <v>144161</v>
          </cell>
          <cell r="EN12">
            <v>24196</v>
          </cell>
          <cell r="EO12">
            <v>148956</v>
          </cell>
          <cell r="EP12">
            <v>22491</v>
          </cell>
          <cell r="EQ12">
            <v>156818</v>
          </cell>
          <cell r="ER12">
            <v>22869</v>
          </cell>
          <cell r="ES12">
            <v>137338</v>
          </cell>
          <cell r="ET12">
            <v>19539</v>
          </cell>
          <cell r="EU12">
            <v>177382</v>
          </cell>
          <cell r="EV12">
            <v>31546</v>
          </cell>
          <cell r="EW12">
            <v>177382</v>
          </cell>
          <cell r="EX12">
            <v>31546</v>
          </cell>
          <cell r="EY12">
            <v>171660</v>
          </cell>
          <cell r="EZ12">
            <v>30528</v>
          </cell>
          <cell r="FA12">
            <v>165938</v>
          </cell>
          <cell r="FB12">
            <v>29510</v>
          </cell>
          <cell r="FC12">
            <v>171660</v>
          </cell>
          <cell r="FD12">
            <v>30528</v>
          </cell>
          <cell r="FE12">
            <v>177382</v>
          </cell>
          <cell r="FF12">
            <v>31546</v>
          </cell>
          <cell r="FG12">
            <v>1919279</v>
          </cell>
          <cell r="FH12">
            <v>324466</v>
          </cell>
          <cell r="FJ12">
            <v>361</v>
          </cell>
        </row>
        <row r="13">
          <cell r="DJ13" t="str">
            <v>덕소</v>
          </cell>
          <cell r="DK13">
            <v>316421</v>
          </cell>
          <cell r="DL13">
            <v>63649</v>
          </cell>
          <cell r="DM13">
            <v>250430</v>
          </cell>
          <cell r="DN13">
            <v>48231</v>
          </cell>
          <cell r="DO13">
            <v>309034</v>
          </cell>
          <cell r="DP13">
            <v>52767</v>
          </cell>
          <cell r="DQ13">
            <v>281217</v>
          </cell>
          <cell r="DR13">
            <v>43516</v>
          </cell>
          <cell r="DS13">
            <v>332208</v>
          </cell>
          <cell r="DT13">
            <v>51575</v>
          </cell>
          <cell r="DU13">
            <v>307546</v>
          </cell>
          <cell r="DV13">
            <v>52465</v>
          </cell>
          <cell r="DW13">
            <v>291407</v>
          </cell>
          <cell r="DX13">
            <v>52480</v>
          </cell>
          <cell r="DY13">
            <v>286677</v>
          </cell>
          <cell r="DZ13">
            <v>49693</v>
          </cell>
          <cell r="EA13">
            <v>276865</v>
          </cell>
          <cell r="EB13">
            <v>47759</v>
          </cell>
          <cell r="EC13">
            <v>289716</v>
          </cell>
          <cell r="ED13">
            <v>52575</v>
          </cell>
          <cell r="EE13">
            <v>262491</v>
          </cell>
          <cell r="EF13">
            <v>48214</v>
          </cell>
          <cell r="EG13">
            <v>302386</v>
          </cell>
          <cell r="EH13">
            <v>53876</v>
          </cell>
          <cell r="EI13">
            <v>320882</v>
          </cell>
          <cell r="EJ13">
            <v>60220</v>
          </cell>
          <cell r="EK13">
            <v>262299</v>
          </cell>
          <cell r="EL13">
            <v>45120</v>
          </cell>
          <cell r="EM13">
            <v>244941</v>
          </cell>
          <cell r="EN13">
            <v>39475</v>
          </cell>
          <cell r="EO13">
            <v>228954</v>
          </cell>
          <cell r="EP13">
            <v>35757</v>
          </cell>
          <cell r="EQ13">
            <v>228992</v>
          </cell>
          <cell r="ER13">
            <v>32218</v>
          </cell>
          <cell r="ES13">
            <v>206772</v>
          </cell>
          <cell r="ET13">
            <v>32819</v>
          </cell>
          <cell r="EU13">
            <v>267096</v>
          </cell>
          <cell r="EV13">
            <v>45716</v>
          </cell>
          <cell r="EW13">
            <v>267096</v>
          </cell>
          <cell r="EX13">
            <v>45716</v>
          </cell>
          <cell r="EY13">
            <v>258480</v>
          </cell>
          <cell r="EZ13">
            <v>44241</v>
          </cell>
          <cell r="FA13">
            <v>249864</v>
          </cell>
          <cell r="FB13">
            <v>42766</v>
          </cell>
          <cell r="FC13">
            <v>258480</v>
          </cell>
          <cell r="FD13">
            <v>44241</v>
          </cell>
          <cell r="FE13">
            <v>267096</v>
          </cell>
          <cell r="FF13">
            <v>45716</v>
          </cell>
          <cell r="FG13">
            <v>3060952</v>
          </cell>
          <cell r="FH13">
            <v>514005</v>
          </cell>
          <cell r="FJ13">
            <v>361</v>
          </cell>
        </row>
        <row r="14">
          <cell r="DJ14" t="str">
            <v>&lt;동부지역&gt;</v>
          </cell>
          <cell r="DK14">
            <v>2301872</v>
          </cell>
          <cell r="DL14">
            <v>419327</v>
          </cell>
          <cell r="DM14">
            <v>2103312</v>
          </cell>
          <cell r="DN14">
            <v>371606</v>
          </cell>
          <cell r="DO14">
            <v>2783860</v>
          </cell>
          <cell r="DP14">
            <v>427627</v>
          </cell>
          <cell r="DQ14">
            <v>2575101</v>
          </cell>
          <cell r="DR14">
            <v>377914</v>
          </cell>
          <cell r="DS14">
            <v>2715697</v>
          </cell>
          <cell r="DT14">
            <v>397708</v>
          </cell>
          <cell r="DU14">
            <v>2311898</v>
          </cell>
          <cell r="DV14">
            <v>373159</v>
          </cell>
          <cell r="DW14">
            <v>2155299</v>
          </cell>
          <cell r="DX14">
            <v>364692</v>
          </cell>
          <cell r="DY14">
            <v>2154048</v>
          </cell>
          <cell r="DZ14">
            <v>350314</v>
          </cell>
          <cell r="EA14">
            <v>2021726</v>
          </cell>
          <cell r="EB14">
            <v>337725</v>
          </cell>
          <cell r="EC14">
            <v>2003773</v>
          </cell>
          <cell r="ED14">
            <v>338222</v>
          </cell>
          <cell r="EE14">
            <v>1826404</v>
          </cell>
          <cell r="EF14">
            <v>328570</v>
          </cell>
          <cell r="EG14">
            <v>2021203</v>
          </cell>
          <cell r="EH14">
            <v>354580</v>
          </cell>
          <cell r="EI14">
            <v>2029018</v>
          </cell>
          <cell r="EJ14">
            <v>366047</v>
          </cell>
          <cell r="EK14">
            <v>1887387</v>
          </cell>
          <cell r="EL14">
            <v>339212</v>
          </cell>
          <cell r="EM14">
            <v>2083513</v>
          </cell>
          <cell r="EN14">
            <v>363102</v>
          </cell>
          <cell r="EO14">
            <v>2100673</v>
          </cell>
          <cell r="EP14">
            <v>334914</v>
          </cell>
          <cell r="EQ14">
            <v>2130228</v>
          </cell>
          <cell r="ER14">
            <v>333804</v>
          </cell>
          <cell r="ES14">
            <v>1983028</v>
          </cell>
          <cell r="ET14">
            <v>314508</v>
          </cell>
          <cell r="EU14">
            <v>2564646</v>
          </cell>
          <cell r="EV14">
            <v>473783</v>
          </cell>
          <cell r="EW14">
            <v>2520746</v>
          </cell>
          <cell r="EX14">
            <v>464733</v>
          </cell>
          <cell r="EY14">
            <v>2491656</v>
          </cell>
          <cell r="EZ14">
            <v>460301</v>
          </cell>
          <cell r="FA14">
            <v>2440336</v>
          </cell>
          <cell r="FB14">
            <v>451240</v>
          </cell>
          <cell r="FC14">
            <v>2491656</v>
          </cell>
          <cell r="FD14">
            <v>460301</v>
          </cell>
          <cell r="FE14">
            <v>2552314</v>
          </cell>
          <cell r="FF14">
            <v>471473</v>
          </cell>
          <cell r="FG14">
            <v>27275201</v>
          </cell>
          <cell r="FH14">
            <v>4833418</v>
          </cell>
          <cell r="FJ14">
            <v>3198</v>
          </cell>
        </row>
        <row r="15">
          <cell r="DJ15" t="str">
            <v>흑석</v>
          </cell>
          <cell r="DK15">
            <v>518229</v>
          </cell>
          <cell r="DL15">
            <v>100475</v>
          </cell>
          <cell r="DM15">
            <v>509756</v>
          </cell>
          <cell r="DN15">
            <v>88707</v>
          </cell>
          <cell r="DO15">
            <v>588796</v>
          </cell>
          <cell r="DP15">
            <v>101538</v>
          </cell>
          <cell r="DQ15">
            <v>600625</v>
          </cell>
          <cell r="DR15">
            <v>96600</v>
          </cell>
          <cell r="DS15">
            <v>617278</v>
          </cell>
          <cell r="DT15">
            <v>96315</v>
          </cell>
          <cell r="DU15">
            <v>513844</v>
          </cell>
          <cell r="DV15">
            <v>86481</v>
          </cell>
          <cell r="DW15">
            <v>526845</v>
          </cell>
          <cell r="DX15">
            <v>91277</v>
          </cell>
          <cell r="DY15">
            <v>533271</v>
          </cell>
          <cell r="DZ15">
            <v>95042</v>
          </cell>
          <cell r="EA15">
            <v>538277</v>
          </cell>
          <cell r="EB15">
            <v>91494</v>
          </cell>
          <cell r="EC15">
            <v>491475</v>
          </cell>
          <cell r="ED15">
            <v>85048</v>
          </cell>
          <cell r="EE15">
            <v>444458</v>
          </cell>
          <cell r="EF15">
            <v>80407</v>
          </cell>
          <cell r="EG15">
            <v>486402</v>
          </cell>
          <cell r="EH15">
            <v>82342</v>
          </cell>
          <cell r="EI15">
            <v>480625</v>
          </cell>
          <cell r="EJ15">
            <v>88838</v>
          </cell>
          <cell r="EK15">
            <v>433603</v>
          </cell>
          <cell r="EL15">
            <v>81240</v>
          </cell>
          <cell r="EM15">
            <v>449052</v>
          </cell>
          <cell r="EN15">
            <v>79517</v>
          </cell>
          <cell r="EO15">
            <v>464405</v>
          </cell>
          <cell r="EP15">
            <v>79234</v>
          </cell>
          <cell r="EQ15">
            <v>477152</v>
          </cell>
          <cell r="ER15">
            <v>75912</v>
          </cell>
          <cell r="ES15">
            <v>449704</v>
          </cell>
          <cell r="ET15">
            <v>73442</v>
          </cell>
          <cell r="EU15">
            <v>580878</v>
          </cell>
          <cell r="EV15">
            <v>108669</v>
          </cell>
          <cell r="EW15">
            <v>580878</v>
          </cell>
          <cell r="EX15">
            <v>108669</v>
          </cell>
          <cell r="EY15">
            <v>562140</v>
          </cell>
          <cell r="EZ15">
            <v>105164</v>
          </cell>
          <cell r="FA15">
            <v>543402</v>
          </cell>
          <cell r="FB15">
            <v>101659</v>
          </cell>
          <cell r="FC15">
            <v>562140</v>
          </cell>
          <cell r="FD15">
            <v>105164</v>
          </cell>
          <cell r="FE15">
            <v>580878</v>
          </cell>
          <cell r="FF15">
            <v>108669</v>
          </cell>
          <cell r="FG15">
            <v>6164857</v>
          </cell>
          <cell r="FH15">
            <v>1116177</v>
          </cell>
          <cell r="FJ15">
            <v>361</v>
          </cell>
        </row>
        <row r="16">
          <cell r="DJ16" t="str">
            <v>보광</v>
          </cell>
          <cell r="DK16">
            <v>340276</v>
          </cell>
          <cell r="DL16">
            <v>65232</v>
          </cell>
          <cell r="DM16">
            <v>294261</v>
          </cell>
          <cell r="DN16">
            <v>54652</v>
          </cell>
          <cell r="DO16">
            <v>373449</v>
          </cell>
          <cell r="DP16">
            <v>63528</v>
          </cell>
          <cell r="DQ16">
            <v>369401</v>
          </cell>
          <cell r="DR16">
            <v>56771</v>
          </cell>
          <cell r="DS16">
            <v>389354</v>
          </cell>
          <cell r="DT16">
            <v>60139</v>
          </cell>
          <cell r="DU16">
            <v>349993</v>
          </cell>
          <cell r="DV16">
            <v>58414</v>
          </cell>
          <cell r="DW16">
            <v>329917</v>
          </cell>
          <cell r="DX16">
            <v>59990</v>
          </cell>
          <cell r="DY16">
            <v>344711</v>
          </cell>
          <cell r="DZ16">
            <v>63743</v>
          </cell>
          <cell r="EA16">
            <v>310992</v>
          </cell>
          <cell r="EB16">
            <v>56923</v>
          </cell>
          <cell r="EC16">
            <v>303196</v>
          </cell>
          <cell r="ED16">
            <v>54921</v>
          </cell>
          <cell r="EE16">
            <v>291186</v>
          </cell>
          <cell r="EF16">
            <v>54720</v>
          </cell>
          <cell r="EG16">
            <v>321398</v>
          </cell>
          <cell r="EH16">
            <v>59751</v>
          </cell>
          <cell r="EI16">
            <v>319755</v>
          </cell>
          <cell r="EJ16">
            <v>60756</v>
          </cell>
          <cell r="EK16">
            <v>290679</v>
          </cell>
          <cell r="EL16">
            <v>56222</v>
          </cell>
          <cell r="EM16">
            <v>290264</v>
          </cell>
          <cell r="EN16">
            <v>53866</v>
          </cell>
          <cell r="EO16">
            <v>316789</v>
          </cell>
          <cell r="EP16">
            <v>54032</v>
          </cell>
          <cell r="EQ16">
            <v>334058</v>
          </cell>
          <cell r="ER16">
            <v>56113</v>
          </cell>
          <cell r="ES16">
            <v>330732</v>
          </cell>
          <cell r="ET16">
            <v>52998</v>
          </cell>
          <cell r="EU16">
            <v>427211</v>
          </cell>
          <cell r="EV16">
            <v>83552</v>
          </cell>
          <cell r="EW16">
            <v>427211</v>
          </cell>
          <cell r="EX16">
            <v>83552</v>
          </cell>
          <cell r="EY16">
            <v>413430</v>
          </cell>
          <cell r="EZ16">
            <v>80857</v>
          </cell>
          <cell r="FA16">
            <v>399649</v>
          </cell>
          <cell r="FB16">
            <v>78162</v>
          </cell>
          <cell r="FC16">
            <v>413430</v>
          </cell>
          <cell r="FD16">
            <v>80857</v>
          </cell>
          <cell r="FE16">
            <v>427211</v>
          </cell>
          <cell r="FF16">
            <v>83552</v>
          </cell>
          <cell r="FG16">
            <v>4390419</v>
          </cell>
          <cell r="FH16">
            <v>824519</v>
          </cell>
          <cell r="FJ16">
            <v>361</v>
          </cell>
        </row>
        <row r="17">
          <cell r="DJ17" t="str">
            <v>신림</v>
          </cell>
          <cell r="DK17">
            <v>205038</v>
          </cell>
          <cell r="DL17">
            <v>33901</v>
          </cell>
          <cell r="DM17">
            <v>164193</v>
          </cell>
          <cell r="DN17">
            <v>26494</v>
          </cell>
          <cell r="DO17">
            <v>211932</v>
          </cell>
          <cell r="DP17">
            <v>30351</v>
          </cell>
          <cell r="DQ17">
            <v>216430</v>
          </cell>
          <cell r="DR17">
            <v>29328</v>
          </cell>
          <cell r="DS17">
            <v>206158</v>
          </cell>
          <cell r="DT17">
            <v>27552</v>
          </cell>
          <cell r="DU17">
            <v>180949</v>
          </cell>
          <cell r="DV17">
            <v>25629</v>
          </cell>
          <cell r="DW17">
            <v>171793</v>
          </cell>
          <cell r="DX17">
            <v>24855</v>
          </cell>
          <cell r="DY17">
            <v>169812</v>
          </cell>
          <cell r="DZ17">
            <v>23699</v>
          </cell>
          <cell r="EA17">
            <v>155427</v>
          </cell>
          <cell r="EB17">
            <v>22559</v>
          </cell>
          <cell r="EC17">
            <v>159398</v>
          </cell>
          <cell r="ED17">
            <v>23201</v>
          </cell>
          <cell r="EE17">
            <v>138501</v>
          </cell>
          <cell r="EF17">
            <v>21402</v>
          </cell>
          <cell r="EG17">
            <v>156647</v>
          </cell>
          <cell r="EH17">
            <v>22063</v>
          </cell>
          <cell r="EI17">
            <v>157890</v>
          </cell>
          <cell r="EJ17">
            <v>24520</v>
          </cell>
          <cell r="EK17">
            <v>142306</v>
          </cell>
          <cell r="EL17">
            <v>22724</v>
          </cell>
          <cell r="EM17">
            <v>146101</v>
          </cell>
          <cell r="EN17">
            <v>23024</v>
          </cell>
          <cell r="EO17">
            <v>148032</v>
          </cell>
          <cell r="EP17">
            <v>21690</v>
          </cell>
          <cell r="EQ17">
            <v>150281</v>
          </cell>
          <cell r="ER17">
            <v>20655</v>
          </cell>
          <cell r="ES17">
            <v>147039</v>
          </cell>
          <cell r="ET17">
            <v>19721</v>
          </cell>
          <cell r="EU17">
            <v>189937</v>
          </cell>
          <cell r="EV17">
            <v>31831</v>
          </cell>
          <cell r="EW17">
            <v>189937</v>
          </cell>
          <cell r="EX17">
            <v>31831</v>
          </cell>
          <cell r="FG17">
            <v>1271523</v>
          </cell>
          <cell r="FH17">
            <v>195996</v>
          </cell>
          <cell r="FJ17">
            <v>241</v>
          </cell>
        </row>
        <row r="18">
          <cell r="DJ18" t="str">
            <v>독남</v>
          </cell>
          <cell r="DK18">
            <v>220261</v>
          </cell>
          <cell r="DL18">
            <v>39443</v>
          </cell>
          <cell r="DM18">
            <v>179131</v>
          </cell>
          <cell r="DN18">
            <v>30218</v>
          </cell>
          <cell r="DO18">
            <v>250851</v>
          </cell>
          <cell r="DP18">
            <v>37881</v>
          </cell>
          <cell r="DQ18">
            <v>253535</v>
          </cell>
          <cell r="DR18">
            <v>36293</v>
          </cell>
          <cell r="DS18">
            <v>239455</v>
          </cell>
          <cell r="DT18">
            <v>32535</v>
          </cell>
          <cell r="DU18">
            <v>209858</v>
          </cell>
          <cell r="DV18">
            <v>30885</v>
          </cell>
          <cell r="DW18">
            <v>182720</v>
          </cell>
          <cell r="DX18">
            <v>29126</v>
          </cell>
          <cell r="DY18">
            <v>177984</v>
          </cell>
          <cell r="DZ18">
            <v>28067</v>
          </cell>
          <cell r="EA18">
            <v>172214</v>
          </cell>
          <cell r="EB18">
            <v>27100</v>
          </cell>
          <cell r="EC18">
            <v>168873</v>
          </cell>
          <cell r="ED18">
            <v>25346</v>
          </cell>
          <cell r="EE18">
            <v>147255</v>
          </cell>
          <cell r="EF18">
            <v>23869</v>
          </cell>
          <cell r="EG18">
            <v>173919</v>
          </cell>
          <cell r="EH18">
            <v>27499</v>
          </cell>
          <cell r="EI18">
            <v>173981</v>
          </cell>
          <cell r="EJ18">
            <v>28804</v>
          </cell>
          <cell r="EK18">
            <v>162874</v>
          </cell>
          <cell r="EL18">
            <v>25691</v>
          </cell>
          <cell r="EM18">
            <v>161221</v>
          </cell>
          <cell r="EN18">
            <v>24938</v>
          </cell>
          <cell r="EO18">
            <v>154702</v>
          </cell>
          <cell r="EP18">
            <v>20884</v>
          </cell>
          <cell r="EQ18">
            <v>147303</v>
          </cell>
          <cell r="ER18">
            <v>17800</v>
          </cell>
          <cell r="ES18">
            <v>130991</v>
          </cell>
          <cell r="ET18">
            <v>15585</v>
          </cell>
          <cell r="EU18">
            <v>169198</v>
          </cell>
          <cell r="EV18">
            <v>27864</v>
          </cell>
          <cell r="EW18">
            <v>169198</v>
          </cell>
          <cell r="EX18">
            <v>27864</v>
          </cell>
          <cell r="EY18">
            <v>163740</v>
          </cell>
          <cell r="EZ18">
            <v>26965</v>
          </cell>
          <cell r="FA18">
            <v>158282</v>
          </cell>
          <cell r="FB18">
            <v>26066</v>
          </cell>
          <cell r="FC18">
            <v>163740</v>
          </cell>
          <cell r="FD18">
            <v>26965</v>
          </cell>
          <cell r="FE18">
            <v>169198</v>
          </cell>
          <cell r="FF18">
            <v>27864</v>
          </cell>
          <cell r="FG18">
            <v>1924428</v>
          </cell>
          <cell r="FH18">
            <v>297290</v>
          </cell>
          <cell r="FJ18">
            <v>361</v>
          </cell>
        </row>
        <row r="19">
          <cell r="DJ19" t="str">
            <v>약수</v>
          </cell>
          <cell r="DK19">
            <v>227093</v>
          </cell>
          <cell r="DL19">
            <v>44856</v>
          </cell>
          <cell r="DM19">
            <v>185158</v>
          </cell>
          <cell r="DN19">
            <v>35316</v>
          </cell>
          <cell r="DO19">
            <v>259614</v>
          </cell>
          <cell r="DP19">
            <v>43169</v>
          </cell>
          <cell r="DQ19">
            <v>259870</v>
          </cell>
          <cell r="DR19">
            <v>41086</v>
          </cell>
          <cell r="DS19">
            <v>278710</v>
          </cell>
          <cell r="DT19">
            <v>42479</v>
          </cell>
          <cell r="DU19">
            <v>240294</v>
          </cell>
          <cell r="DV19">
            <v>38934</v>
          </cell>
          <cell r="DW19">
            <v>207938</v>
          </cell>
          <cell r="DX19">
            <v>36105</v>
          </cell>
          <cell r="DY19">
            <v>203402</v>
          </cell>
          <cell r="DZ19">
            <v>34678</v>
          </cell>
          <cell r="EA19">
            <v>188158</v>
          </cell>
          <cell r="EB19">
            <v>31720</v>
          </cell>
          <cell r="EC19">
            <v>195279</v>
          </cell>
          <cell r="ED19">
            <v>33212</v>
          </cell>
          <cell r="EE19">
            <v>176672</v>
          </cell>
          <cell r="EF19">
            <v>29471</v>
          </cell>
          <cell r="EG19">
            <v>195030</v>
          </cell>
          <cell r="EH19">
            <v>31828</v>
          </cell>
          <cell r="EI19">
            <v>188023</v>
          </cell>
          <cell r="EJ19">
            <v>32588</v>
          </cell>
          <cell r="EK19">
            <v>175614</v>
          </cell>
          <cell r="EL19">
            <v>30451</v>
          </cell>
          <cell r="EM19">
            <v>169040</v>
          </cell>
          <cell r="EN19">
            <v>27872</v>
          </cell>
          <cell r="EO19">
            <v>188584</v>
          </cell>
          <cell r="EP19">
            <v>29632</v>
          </cell>
          <cell r="EQ19">
            <v>193428</v>
          </cell>
          <cell r="ER19">
            <v>27767</v>
          </cell>
          <cell r="ES19">
            <v>181433</v>
          </cell>
          <cell r="ET19">
            <v>26455</v>
          </cell>
          <cell r="EU19">
            <v>234360</v>
          </cell>
          <cell r="EV19">
            <v>40986</v>
          </cell>
          <cell r="EW19">
            <v>234360</v>
          </cell>
          <cell r="EX19">
            <v>40986</v>
          </cell>
          <cell r="EY19">
            <v>226800</v>
          </cell>
          <cell r="EZ19">
            <v>39664</v>
          </cell>
          <cell r="FA19">
            <v>219240</v>
          </cell>
          <cell r="FB19">
            <v>38342</v>
          </cell>
          <cell r="FC19">
            <v>226800</v>
          </cell>
          <cell r="FD19">
            <v>39664</v>
          </cell>
          <cell r="FE19">
            <v>234360</v>
          </cell>
          <cell r="FF19">
            <v>40986</v>
          </cell>
          <cell r="FG19">
            <v>2472042</v>
          </cell>
          <cell r="FH19">
            <v>415393</v>
          </cell>
          <cell r="FJ19">
            <v>361</v>
          </cell>
        </row>
        <row r="20">
          <cell r="DJ20" t="str">
            <v>남성</v>
          </cell>
          <cell r="DK20">
            <v>198211</v>
          </cell>
          <cell r="DL20">
            <v>34237</v>
          </cell>
          <cell r="DM20">
            <v>193006</v>
          </cell>
          <cell r="DN20">
            <v>28515</v>
          </cell>
          <cell r="DO20">
            <v>249907</v>
          </cell>
          <cell r="DP20">
            <v>36377</v>
          </cell>
          <cell r="DQ20">
            <v>224542</v>
          </cell>
          <cell r="DR20">
            <v>32885</v>
          </cell>
          <cell r="DS20">
            <v>223141</v>
          </cell>
          <cell r="DT20">
            <v>31969</v>
          </cell>
          <cell r="DU20">
            <v>203334</v>
          </cell>
          <cell r="DV20">
            <v>32473</v>
          </cell>
          <cell r="DW20">
            <v>192306</v>
          </cell>
          <cell r="DX20">
            <v>30196</v>
          </cell>
          <cell r="DY20">
            <v>170543</v>
          </cell>
          <cell r="DZ20">
            <v>27610</v>
          </cell>
          <cell r="EA20">
            <v>157257</v>
          </cell>
          <cell r="EB20">
            <v>24826</v>
          </cell>
          <cell r="EC20">
            <v>153764</v>
          </cell>
          <cell r="ED20">
            <v>22985</v>
          </cell>
          <cell r="EE20">
            <v>129052</v>
          </cell>
          <cell r="EF20">
            <v>21149</v>
          </cell>
          <cell r="EG20">
            <v>144981</v>
          </cell>
          <cell r="EH20">
            <v>23732</v>
          </cell>
          <cell r="EI20">
            <v>134294</v>
          </cell>
          <cell r="EJ20">
            <v>23559</v>
          </cell>
          <cell r="EK20">
            <v>128129</v>
          </cell>
          <cell r="EL20">
            <v>22719</v>
          </cell>
          <cell r="EM20">
            <v>135094</v>
          </cell>
          <cell r="EN20">
            <v>23434</v>
          </cell>
          <cell r="EO20">
            <v>135042</v>
          </cell>
          <cell r="EP20">
            <v>19884</v>
          </cell>
          <cell r="EQ20">
            <v>129697</v>
          </cell>
          <cell r="ER20">
            <v>18559</v>
          </cell>
          <cell r="ES20">
            <v>117974</v>
          </cell>
          <cell r="ET20">
            <v>16726</v>
          </cell>
          <cell r="EU20">
            <v>152396</v>
          </cell>
          <cell r="EV20">
            <v>27959</v>
          </cell>
          <cell r="EW20">
            <v>152396</v>
          </cell>
          <cell r="EX20">
            <v>27959</v>
          </cell>
          <cell r="EY20">
            <v>147480</v>
          </cell>
          <cell r="EZ20">
            <v>27057</v>
          </cell>
          <cell r="FA20">
            <v>142564</v>
          </cell>
          <cell r="FB20">
            <v>26155</v>
          </cell>
          <cell r="FC20">
            <v>147480</v>
          </cell>
          <cell r="FD20">
            <v>27057</v>
          </cell>
          <cell r="FE20">
            <v>152396</v>
          </cell>
          <cell r="FF20">
            <v>27959</v>
          </cell>
          <cell r="FG20">
            <v>1674942</v>
          </cell>
          <cell r="FH20">
            <v>289027</v>
          </cell>
          <cell r="FJ20">
            <v>360</v>
          </cell>
        </row>
        <row r="21">
          <cell r="DJ21" t="str">
            <v>관악</v>
          </cell>
          <cell r="DK21">
            <v>313055</v>
          </cell>
          <cell r="DL21">
            <v>63021</v>
          </cell>
          <cell r="DM21">
            <v>259171</v>
          </cell>
          <cell r="DN21">
            <v>50767</v>
          </cell>
          <cell r="DO21">
            <v>344826</v>
          </cell>
          <cell r="DP21">
            <v>61354</v>
          </cell>
          <cell r="DQ21">
            <v>358339</v>
          </cell>
          <cell r="DR21">
            <v>58540</v>
          </cell>
          <cell r="DS21">
            <v>365556</v>
          </cell>
          <cell r="DT21">
            <v>58109</v>
          </cell>
          <cell r="DU21">
            <v>320303</v>
          </cell>
          <cell r="DV21">
            <v>54616</v>
          </cell>
          <cell r="DW21">
            <v>301553</v>
          </cell>
          <cell r="DX21">
            <v>55093</v>
          </cell>
          <cell r="DY21">
            <v>291830</v>
          </cell>
          <cell r="DZ21">
            <v>55383</v>
          </cell>
          <cell r="EA21">
            <v>274150</v>
          </cell>
          <cell r="EB21">
            <v>51312</v>
          </cell>
          <cell r="EC21">
            <v>271848</v>
          </cell>
          <cell r="ED21">
            <v>48811</v>
          </cell>
          <cell r="EE21">
            <v>224327</v>
          </cell>
          <cell r="EF21">
            <v>40315</v>
          </cell>
          <cell r="EG21">
            <v>269373</v>
          </cell>
          <cell r="EH21">
            <v>46780</v>
          </cell>
          <cell r="EI21">
            <v>261815</v>
          </cell>
          <cell r="EJ21">
            <v>48838</v>
          </cell>
          <cell r="EK21">
            <v>253909</v>
          </cell>
          <cell r="EL21">
            <v>47244</v>
          </cell>
          <cell r="EM21">
            <v>234768</v>
          </cell>
          <cell r="EN21">
            <v>42514</v>
          </cell>
          <cell r="EO21">
            <v>223938</v>
          </cell>
          <cell r="EP21">
            <v>38053</v>
          </cell>
          <cell r="EQ21">
            <v>214052</v>
          </cell>
          <cell r="ER21">
            <v>32748</v>
          </cell>
          <cell r="ES21">
            <v>230806</v>
          </cell>
          <cell r="ET21">
            <v>35304</v>
          </cell>
          <cell r="EU21">
            <v>288510</v>
          </cell>
          <cell r="EV21">
            <v>55131</v>
          </cell>
          <cell r="EW21">
            <v>269276</v>
          </cell>
          <cell r="EX21">
            <v>51456</v>
          </cell>
          <cell r="EY21">
            <v>288510</v>
          </cell>
          <cell r="EZ21">
            <v>55131</v>
          </cell>
          <cell r="FA21">
            <v>278893</v>
          </cell>
          <cell r="FB21">
            <v>53293</v>
          </cell>
          <cell r="FC21">
            <v>278893</v>
          </cell>
          <cell r="FD21">
            <v>53293</v>
          </cell>
          <cell r="FE21">
            <v>288510</v>
          </cell>
          <cell r="FF21">
            <v>55131</v>
          </cell>
          <cell r="FG21">
            <v>3111880</v>
          </cell>
          <cell r="FH21">
            <v>568136</v>
          </cell>
          <cell r="FJ21">
            <v>352</v>
          </cell>
        </row>
        <row r="22">
          <cell r="DJ22" t="str">
            <v>동작</v>
          </cell>
          <cell r="DK22">
            <v>173596</v>
          </cell>
          <cell r="DL22">
            <v>20280</v>
          </cell>
          <cell r="DM22">
            <v>156042</v>
          </cell>
          <cell r="DN22">
            <v>24709</v>
          </cell>
          <cell r="DO22">
            <v>276100</v>
          </cell>
          <cell r="DP22">
            <v>33116</v>
          </cell>
          <cell r="DQ22">
            <v>209192</v>
          </cell>
          <cell r="DR22">
            <v>31638</v>
          </cell>
          <cell r="DS22">
            <v>202591</v>
          </cell>
          <cell r="DT22">
            <v>28118</v>
          </cell>
          <cell r="DU22">
            <v>196389</v>
          </cell>
          <cell r="DV22">
            <v>32272</v>
          </cell>
          <cell r="DW22">
            <v>176565</v>
          </cell>
          <cell r="DX22">
            <v>30393</v>
          </cell>
          <cell r="DY22">
            <v>197597</v>
          </cell>
          <cell r="DZ22">
            <v>31759</v>
          </cell>
          <cell r="EA22">
            <v>205516</v>
          </cell>
          <cell r="EB22">
            <v>31828</v>
          </cell>
          <cell r="EC22">
            <v>145592</v>
          </cell>
          <cell r="ED22">
            <v>22120</v>
          </cell>
          <cell r="EE22">
            <v>129634</v>
          </cell>
          <cell r="EF22">
            <v>20667</v>
          </cell>
          <cell r="EG22">
            <v>153382</v>
          </cell>
          <cell r="EH22">
            <v>22570</v>
          </cell>
          <cell r="EI22">
            <v>164819</v>
          </cell>
          <cell r="EJ22">
            <v>25647</v>
          </cell>
          <cell r="EK22">
            <v>147653</v>
          </cell>
          <cell r="EL22">
            <v>23588</v>
          </cell>
          <cell r="EM22">
            <v>166549</v>
          </cell>
          <cell r="EN22">
            <v>26048</v>
          </cell>
          <cell r="EO22">
            <v>174870</v>
          </cell>
          <cell r="EP22">
            <v>24508</v>
          </cell>
          <cell r="EQ22">
            <v>184695</v>
          </cell>
          <cell r="ER22">
            <v>24268</v>
          </cell>
          <cell r="ES22">
            <v>181133</v>
          </cell>
          <cell r="ET22">
            <v>25364</v>
          </cell>
          <cell r="EU22">
            <v>233957</v>
          </cell>
          <cell r="EV22">
            <v>38930</v>
          </cell>
          <cell r="EW22">
            <v>233957</v>
          </cell>
          <cell r="EX22">
            <v>38930</v>
          </cell>
          <cell r="EY22">
            <v>226410</v>
          </cell>
          <cell r="EZ22">
            <v>37674</v>
          </cell>
          <cell r="FA22">
            <v>218863</v>
          </cell>
          <cell r="FB22">
            <v>36418</v>
          </cell>
          <cell r="FC22">
            <v>226410</v>
          </cell>
          <cell r="FD22">
            <v>37674</v>
          </cell>
          <cell r="FE22">
            <v>233957</v>
          </cell>
          <cell r="FF22">
            <v>38930</v>
          </cell>
          <cell r="FG22">
            <v>2393273</v>
          </cell>
          <cell r="FH22">
            <v>377979</v>
          </cell>
          <cell r="FJ22">
            <v>361</v>
          </cell>
        </row>
        <row r="23">
          <cell r="DJ23" t="str">
            <v>이태원</v>
          </cell>
          <cell r="DK23">
            <v>381130</v>
          </cell>
          <cell r="DL23">
            <v>80559</v>
          </cell>
          <cell r="DM23">
            <v>335751</v>
          </cell>
          <cell r="DN23">
            <v>70502</v>
          </cell>
          <cell r="DO23">
            <v>412210</v>
          </cell>
          <cell r="DP23">
            <v>77814</v>
          </cell>
          <cell r="DQ23">
            <v>390088</v>
          </cell>
          <cell r="DR23">
            <v>70908</v>
          </cell>
          <cell r="DS23">
            <v>413994</v>
          </cell>
          <cell r="DT23">
            <v>74050</v>
          </cell>
          <cell r="DU23">
            <v>366300</v>
          </cell>
          <cell r="DV23">
            <v>68285</v>
          </cell>
          <cell r="DW23">
            <v>334199</v>
          </cell>
          <cell r="DX23">
            <v>67011</v>
          </cell>
          <cell r="DY23">
            <v>334208</v>
          </cell>
          <cell r="DZ23">
            <v>66130</v>
          </cell>
          <cell r="EA23">
            <v>318820</v>
          </cell>
          <cell r="EB23">
            <v>63469</v>
          </cell>
          <cell r="EC23">
            <v>336634</v>
          </cell>
          <cell r="ED23">
            <v>66090</v>
          </cell>
          <cell r="EE23">
            <v>314925</v>
          </cell>
          <cell r="EF23">
            <v>65053</v>
          </cell>
          <cell r="EG23">
            <v>349828</v>
          </cell>
          <cell r="EH23">
            <v>71195</v>
          </cell>
          <cell r="EI23">
            <v>346899</v>
          </cell>
          <cell r="EJ23">
            <v>73429</v>
          </cell>
          <cell r="EK23">
            <v>324569</v>
          </cell>
          <cell r="EL23">
            <v>69019</v>
          </cell>
          <cell r="EM23">
            <v>331699</v>
          </cell>
          <cell r="EN23">
            <v>67761</v>
          </cell>
          <cell r="EO23">
            <v>329490</v>
          </cell>
          <cell r="EP23">
            <v>62117</v>
          </cell>
          <cell r="EQ23">
            <v>335592</v>
          </cell>
          <cell r="ER23">
            <v>61024</v>
          </cell>
          <cell r="ES23">
            <v>302798</v>
          </cell>
          <cell r="ET23">
            <v>54707</v>
          </cell>
          <cell r="EU23">
            <v>391127</v>
          </cell>
          <cell r="EV23">
            <v>83812</v>
          </cell>
          <cell r="EW23">
            <v>391127</v>
          </cell>
          <cell r="EX23">
            <v>83812</v>
          </cell>
          <cell r="EY23">
            <v>378510</v>
          </cell>
          <cell r="EZ23">
            <v>81108</v>
          </cell>
          <cell r="FA23">
            <v>365893</v>
          </cell>
          <cell r="FB23">
            <v>78404</v>
          </cell>
          <cell r="FC23">
            <v>378510</v>
          </cell>
          <cell r="FD23">
            <v>81108</v>
          </cell>
          <cell r="FE23">
            <v>391127</v>
          </cell>
          <cell r="FF23">
            <v>83812</v>
          </cell>
          <cell r="FG23">
            <v>4267341</v>
          </cell>
          <cell r="FH23">
            <v>880113</v>
          </cell>
          <cell r="FJ23">
            <v>361</v>
          </cell>
        </row>
        <row r="24">
          <cell r="DJ24" t="str">
            <v>&lt;중부지역&gt;</v>
          </cell>
          <cell r="DK24">
            <v>2576889</v>
          </cell>
          <cell r="DL24">
            <v>482004</v>
          </cell>
          <cell r="DM24">
            <v>2276469</v>
          </cell>
          <cell r="DN24">
            <v>409880</v>
          </cell>
          <cell r="DO24">
            <v>2967685</v>
          </cell>
          <cell r="DP24">
            <v>485128</v>
          </cell>
          <cell r="DQ24">
            <v>2882022</v>
          </cell>
          <cell r="DR24">
            <v>454049</v>
          </cell>
          <cell r="DS24">
            <v>2936237</v>
          </cell>
          <cell r="DT24">
            <v>451266</v>
          </cell>
          <cell r="DU24">
            <v>2581264</v>
          </cell>
          <cell r="DV24">
            <v>427989</v>
          </cell>
          <cell r="DW24">
            <v>2423836</v>
          </cell>
          <cell r="DX24">
            <v>424046</v>
          </cell>
          <cell r="DY24">
            <v>2423358</v>
          </cell>
          <cell r="DZ24">
            <v>426111</v>
          </cell>
          <cell r="EA24">
            <v>2320811</v>
          </cell>
          <cell r="EB24">
            <v>401231</v>
          </cell>
          <cell r="EC24">
            <v>2226059</v>
          </cell>
          <cell r="ED24">
            <v>381734</v>
          </cell>
          <cell r="EE24">
            <v>1996010</v>
          </cell>
          <cell r="EF24">
            <v>357053</v>
          </cell>
          <cell r="EG24">
            <v>2250960</v>
          </cell>
          <cell r="EH24">
            <v>387760</v>
          </cell>
          <cell r="EI24">
            <v>2228101</v>
          </cell>
          <cell r="EJ24">
            <v>406979</v>
          </cell>
          <cell r="EK24">
            <v>2059336</v>
          </cell>
          <cell r="EL24">
            <v>378898</v>
          </cell>
          <cell r="EM24">
            <v>2083788</v>
          </cell>
          <cell r="EN24">
            <v>368974</v>
          </cell>
          <cell r="EO24">
            <v>2135852</v>
          </cell>
          <cell r="EP24">
            <v>350034</v>
          </cell>
          <cell r="EQ24">
            <v>2166258</v>
          </cell>
          <cell r="ER24">
            <v>334846</v>
          </cell>
          <cell r="ES24">
            <v>2072610</v>
          </cell>
          <cell r="ET24">
            <v>320302</v>
          </cell>
          <cell r="EU24">
            <v>2667574</v>
          </cell>
          <cell r="EV24">
            <v>498734</v>
          </cell>
          <cell r="EW24">
            <v>2648340</v>
          </cell>
          <cell r="EX24">
            <v>495059</v>
          </cell>
          <cell r="EY24">
            <v>2407020</v>
          </cell>
          <cell r="EZ24">
            <v>453620</v>
          </cell>
          <cell r="FA24">
            <v>2326786</v>
          </cell>
          <cell r="FB24">
            <v>438499</v>
          </cell>
          <cell r="FC24">
            <v>2397403</v>
          </cell>
          <cell r="FD24">
            <v>451782</v>
          </cell>
          <cell r="FE24">
            <v>2477637</v>
          </cell>
          <cell r="FF24">
            <v>466903</v>
          </cell>
          <cell r="FG24">
            <v>27670705</v>
          </cell>
          <cell r="FH24">
            <v>4964630</v>
          </cell>
          <cell r="FJ24">
            <v>3239</v>
          </cell>
        </row>
        <row r="25">
          <cell r="DJ25" t="str">
            <v>장안</v>
          </cell>
          <cell r="DK25">
            <v>306215</v>
          </cell>
          <cell r="DL25">
            <v>58174</v>
          </cell>
          <cell r="DM25">
            <v>243668</v>
          </cell>
          <cell r="DN25">
            <v>45021</v>
          </cell>
          <cell r="DO25">
            <v>327676</v>
          </cell>
          <cell r="DP25">
            <v>53476</v>
          </cell>
          <cell r="DQ25">
            <v>329483</v>
          </cell>
          <cell r="DR25">
            <v>50631</v>
          </cell>
          <cell r="DS25">
            <v>316865</v>
          </cell>
          <cell r="DT25">
            <v>48367</v>
          </cell>
          <cell r="DU25">
            <v>287547</v>
          </cell>
          <cell r="DV25">
            <v>48395</v>
          </cell>
          <cell r="DW25">
            <v>274486</v>
          </cell>
          <cell r="DX25">
            <v>45849</v>
          </cell>
          <cell r="DY25">
            <v>271455</v>
          </cell>
          <cell r="DZ25">
            <v>46875</v>
          </cell>
          <cell r="EA25">
            <v>255787</v>
          </cell>
          <cell r="EB25">
            <v>43547</v>
          </cell>
          <cell r="EC25">
            <v>249495</v>
          </cell>
          <cell r="ED25">
            <v>44859</v>
          </cell>
          <cell r="EE25">
            <v>222394</v>
          </cell>
          <cell r="EF25">
            <v>41118</v>
          </cell>
          <cell r="EG25">
            <v>250441</v>
          </cell>
          <cell r="EH25">
            <v>45266</v>
          </cell>
          <cell r="EI25">
            <v>255709</v>
          </cell>
          <cell r="EJ25">
            <v>48425</v>
          </cell>
          <cell r="EK25">
            <v>236850</v>
          </cell>
          <cell r="EL25">
            <v>44552</v>
          </cell>
          <cell r="EM25">
            <v>240516</v>
          </cell>
          <cell r="EN25">
            <v>42508</v>
          </cell>
          <cell r="EO25">
            <v>238930</v>
          </cell>
          <cell r="EP25">
            <v>36274</v>
          </cell>
          <cell r="EQ25">
            <v>246198</v>
          </cell>
          <cell r="ER25">
            <v>37816</v>
          </cell>
          <cell r="ES25">
            <v>236154</v>
          </cell>
          <cell r="ET25">
            <v>36359</v>
          </cell>
          <cell r="EU25">
            <v>305040</v>
          </cell>
          <cell r="EV25">
            <v>56962</v>
          </cell>
          <cell r="EW25">
            <v>305040</v>
          </cell>
          <cell r="EX25">
            <v>56962</v>
          </cell>
          <cell r="EY25">
            <v>295200</v>
          </cell>
          <cell r="EZ25">
            <v>55125</v>
          </cell>
          <cell r="FA25">
            <v>285360</v>
          </cell>
          <cell r="FB25">
            <v>53288</v>
          </cell>
          <cell r="FC25">
            <v>295200</v>
          </cell>
          <cell r="FD25">
            <v>55126</v>
          </cell>
          <cell r="FE25">
            <v>305040</v>
          </cell>
          <cell r="FF25">
            <v>56964</v>
          </cell>
          <cell r="FG25">
            <v>3245237</v>
          </cell>
          <cell r="FH25">
            <v>580361</v>
          </cell>
          <cell r="FJ25">
            <v>361</v>
          </cell>
        </row>
        <row r="26">
          <cell r="DJ26" t="str">
            <v>상계</v>
          </cell>
          <cell r="DK26">
            <v>177715</v>
          </cell>
          <cell r="DL26">
            <v>30384</v>
          </cell>
          <cell r="DM26">
            <v>155397</v>
          </cell>
          <cell r="DN26">
            <v>23604</v>
          </cell>
          <cell r="DO26">
            <v>197855</v>
          </cell>
          <cell r="DP26">
            <v>26219</v>
          </cell>
          <cell r="DQ26">
            <v>226608</v>
          </cell>
          <cell r="DR26">
            <v>30634</v>
          </cell>
          <cell r="DS26">
            <v>201448</v>
          </cell>
          <cell r="DT26">
            <v>28228</v>
          </cell>
          <cell r="DU26">
            <v>178575</v>
          </cell>
          <cell r="DV26">
            <v>25888</v>
          </cell>
          <cell r="DW26">
            <v>146118</v>
          </cell>
          <cell r="DX26">
            <v>22492</v>
          </cell>
          <cell r="DY26">
            <v>137508</v>
          </cell>
          <cell r="DZ26">
            <v>21810</v>
          </cell>
          <cell r="EA26">
            <v>123299</v>
          </cell>
          <cell r="EB26">
            <v>18869</v>
          </cell>
          <cell r="EC26">
            <v>126155</v>
          </cell>
          <cell r="ED26">
            <v>21416</v>
          </cell>
          <cell r="EE26">
            <v>107555</v>
          </cell>
          <cell r="EF26">
            <v>18939</v>
          </cell>
          <cell r="EG26">
            <v>119600</v>
          </cell>
          <cell r="EH26">
            <v>19955</v>
          </cell>
          <cell r="EI26">
            <v>115713</v>
          </cell>
          <cell r="EJ26">
            <v>20058</v>
          </cell>
          <cell r="EK26">
            <v>104082</v>
          </cell>
          <cell r="EL26">
            <v>18275</v>
          </cell>
          <cell r="EM26">
            <v>109889</v>
          </cell>
          <cell r="EN26">
            <v>18797</v>
          </cell>
          <cell r="EO26">
            <v>133707</v>
          </cell>
          <cell r="EP26">
            <v>19970</v>
          </cell>
          <cell r="EQ26">
            <v>130321</v>
          </cell>
          <cell r="ER26">
            <v>17513</v>
          </cell>
          <cell r="ES26">
            <v>108483</v>
          </cell>
          <cell r="ET26">
            <v>15506</v>
          </cell>
          <cell r="EU26">
            <v>140120</v>
          </cell>
          <cell r="EV26">
            <v>25369</v>
          </cell>
          <cell r="EW26">
            <v>140120</v>
          </cell>
          <cell r="EX26">
            <v>25369</v>
          </cell>
          <cell r="EY26">
            <v>135600</v>
          </cell>
          <cell r="EZ26">
            <v>24551</v>
          </cell>
          <cell r="FA26">
            <v>131080</v>
          </cell>
          <cell r="FB26">
            <v>23733</v>
          </cell>
          <cell r="FC26">
            <v>135600</v>
          </cell>
          <cell r="FD26">
            <v>24551</v>
          </cell>
          <cell r="FE26">
            <v>140120</v>
          </cell>
          <cell r="FF26">
            <v>25369</v>
          </cell>
          <cell r="FG26">
            <v>1524835</v>
          </cell>
          <cell r="FH26">
            <v>259061</v>
          </cell>
          <cell r="FJ26">
            <v>361</v>
          </cell>
        </row>
        <row r="27">
          <cell r="DJ27" t="str">
            <v>노원</v>
          </cell>
          <cell r="DK27">
            <v>206474</v>
          </cell>
          <cell r="DL27">
            <v>34476</v>
          </cell>
          <cell r="DM27">
            <v>165280</v>
          </cell>
          <cell r="DN27">
            <v>23490</v>
          </cell>
          <cell r="DO27">
            <v>246524</v>
          </cell>
          <cell r="DP27">
            <v>30388</v>
          </cell>
          <cell r="DQ27">
            <v>251055</v>
          </cell>
          <cell r="DR27">
            <v>34975</v>
          </cell>
          <cell r="DS27">
            <v>179123</v>
          </cell>
          <cell r="DT27">
            <v>22228</v>
          </cell>
          <cell r="DU27">
            <v>164560</v>
          </cell>
          <cell r="DV27">
            <v>21419</v>
          </cell>
          <cell r="DW27">
            <v>145412</v>
          </cell>
          <cell r="DX27">
            <v>20019</v>
          </cell>
          <cell r="DY27">
            <v>148475</v>
          </cell>
          <cell r="DZ27">
            <v>20993</v>
          </cell>
          <cell r="EA27">
            <v>131484</v>
          </cell>
          <cell r="EB27">
            <v>19291</v>
          </cell>
          <cell r="EC27">
            <v>139055</v>
          </cell>
          <cell r="ED27">
            <v>19457</v>
          </cell>
          <cell r="EE27">
            <v>124279</v>
          </cell>
          <cell r="EF27">
            <v>19196</v>
          </cell>
          <cell r="EG27">
            <v>129074</v>
          </cell>
          <cell r="EH27">
            <v>18496</v>
          </cell>
          <cell r="EI27">
            <v>128233</v>
          </cell>
          <cell r="EJ27">
            <v>19273</v>
          </cell>
          <cell r="EK27">
            <v>119584</v>
          </cell>
          <cell r="EL27">
            <v>18861</v>
          </cell>
          <cell r="EM27">
            <v>142071</v>
          </cell>
          <cell r="EN27">
            <v>21853</v>
          </cell>
          <cell r="EO27">
            <v>142361</v>
          </cell>
          <cell r="EP27">
            <v>20473</v>
          </cell>
          <cell r="EQ27">
            <v>125961</v>
          </cell>
          <cell r="ER27">
            <v>16991</v>
          </cell>
          <cell r="ES27">
            <v>114914</v>
          </cell>
          <cell r="ET27">
            <v>15844</v>
          </cell>
          <cell r="EU27">
            <v>148428</v>
          </cell>
          <cell r="EV27">
            <v>24315</v>
          </cell>
          <cell r="EW27">
            <v>148428</v>
          </cell>
          <cell r="EX27">
            <v>24315</v>
          </cell>
          <cell r="EY27">
            <v>143640</v>
          </cell>
          <cell r="EZ27">
            <v>23531</v>
          </cell>
          <cell r="FA27">
            <v>138852</v>
          </cell>
          <cell r="FB27">
            <v>22747</v>
          </cell>
          <cell r="FC27">
            <v>143640</v>
          </cell>
          <cell r="FD27">
            <v>23531</v>
          </cell>
          <cell r="FE27">
            <v>148428</v>
          </cell>
          <cell r="FF27">
            <v>24315</v>
          </cell>
          <cell r="FG27">
            <v>1644540</v>
          </cell>
          <cell r="FH27">
            <v>256049</v>
          </cell>
          <cell r="FJ27">
            <v>361</v>
          </cell>
        </row>
        <row r="28">
          <cell r="DJ28" t="str">
            <v>불광</v>
          </cell>
          <cell r="DK28">
            <v>231736</v>
          </cell>
          <cell r="DL28">
            <v>47263</v>
          </cell>
          <cell r="DM28">
            <v>201265</v>
          </cell>
          <cell r="DN28">
            <v>38064</v>
          </cell>
          <cell r="DO28">
            <v>262509</v>
          </cell>
          <cell r="DP28">
            <v>44834</v>
          </cell>
          <cell r="DQ28">
            <v>273057</v>
          </cell>
          <cell r="DR28">
            <v>44503</v>
          </cell>
          <cell r="DS28">
            <v>285314</v>
          </cell>
          <cell r="DT28">
            <v>47492</v>
          </cell>
          <cell r="DU28">
            <v>246571</v>
          </cell>
          <cell r="DV28">
            <v>44795</v>
          </cell>
          <cell r="DW28">
            <v>235670</v>
          </cell>
          <cell r="DX28">
            <v>42891</v>
          </cell>
          <cell r="DY28">
            <v>245166</v>
          </cell>
          <cell r="DZ28">
            <v>45541</v>
          </cell>
          <cell r="EA28">
            <v>219663</v>
          </cell>
          <cell r="EB28">
            <v>39982</v>
          </cell>
          <cell r="EC28">
            <v>207271</v>
          </cell>
          <cell r="ED28">
            <v>39074</v>
          </cell>
          <cell r="EE28">
            <v>192972</v>
          </cell>
          <cell r="EF28">
            <v>38034</v>
          </cell>
          <cell r="EG28">
            <v>209061</v>
          </cell>
          <cell r="EH28">
            <v>38428</v>
          </cell>
          <cell r="EI28">
            <v>217316</v>
          </cell>
          <cell r="EJ28">
            <v>43114</v>
          </cell>
          <cell r="EK28">
            <v>194289</v>
          </cell>
          <cell r="EL28">
            <v>38562</v>
          </cell>
          <cell r="EM28">
            <v>202140</v>
          </cell>
          <cell r="EN28">
            <v>39639</v>
          </cell>
          <cell r="EO28">
            <v>199618</v>
          </cell>
          <cell r="EP28">
            <v>36782</v>
          </cell>
          <cell r="EQ28">
            <v>190163</v>
          </cell>
          <cell r="ER28">
            <v>33525</v>
          </cell>
          <cell r="ES28">
            <v>189881</v>
          </cell>
          <cell r="ET28">
            <v>32348</v>
          </cell>
          <cell r="EU28">
            <v>245272</v>
          </cell>
          <cell r="EV28">
            <v>50550</v>
          </cell>
          <cell r="EW28">
            <v>245272</v>
          </cell>
          <cell r="EX28">
            <v>50550</v>
          </cell>
          <cell r="EY28">
            <v>237360</v>
          </cell>
          <cell r="EZ28">
            <v>48919</v>
          </cell>
          <cell r="FA28">
            <v>229448</v>
          </cell>
          <cell r="FB28">
            <v>47288</v>
          </cell>
          <cell r="FC28">
            <v>237360</v>
          </cell>
          <cell r="FD28">
            <v>48919</v>
          </cell>
          <cell r="FE28">
            <v>245272</v>
          </cell>
          <cell r="FF28">
            <v>50550</v>
          </cell>
          <cell r="FG28">
            <v>2633391</v>
          </cell>
          <cell r="FH28">
            <v>520746</v>
          </cell>
          <cell r="FJ28">
            <v>361</v>
          </cell>
        </row>
        <row r="29">
          <cell r="DJ29" t="str">
            <v>성북</v>
          </cell>
          <cell r="DK29">
            <v>245544</v>
          </cell>
          <cell r="DL29">
            <v>51566</v>
          </cell>
          <cell r="DM29">
            <v>229569</v>
          </cell>
          <cell r="DN29">
            <v>43026</v>
          </cell>
          <cell r="DO29">
            <v>286233</v>
          </cell>
          <cell r="DP29">
            <v>52805</v>
          </cell>
          <cell r="DQ29">
            <v>286669</v>
          </cell>
          <cell r="DR29">
            <v>51619</v>
          </cell>
          <cell r="DS29">
            <v>302351</v>
          </cell>
          <cell r="DT29">
            <v>54991</v>
          </cell>
          <cell r="DU29">
            <v>274169</v>
          </cell>
          <cell r="DV29">
            <v>50648</v>
          </cell>
          <cell r="DW29">
            <v>259392</v>
          </cell>
          <cell r="DX29">
            <v>50239</v>
          </cell>
          <cell r="DY29">
            <v>261114</v>
          </cell>
          <cell r="DZ29">
            <v>51135</v>
          </cell>
          <cell r="EA29">
            <v>221405</v>
          </cell>
          <cell r="EB29">
            <v>44210</v>
          </cell>
          <cell r="EC29">
            <v>215196</v>
          </cell>
          <cell r="ED29">
            <v>42718</v>
          </cell>
          <cell r="EE29">
            <v>198124</v>
          </cell>
          <cell r="EF29">
            <v>40184</v>
          </cell>
          <cell r="EG29">
            <v>213163</v>
          </cell>
          <cell r="EH29">
            <v>42507</v>
          </cell>
          <cell r="EI29">
            <v>220928</v>
          </cell>
          <cell r="EJ29">
            <v>45561</v>
          </cell>
          <cell r="EK29">
            <v>203687</v>
          </cell>
          <cell r="EL29">
            <v>40819</v>
          </cell>
          <cell r="EM29">
            <v>215011</v>
          </cell>
          <cell r="EN29">
            <v>41792</v>
          </cell>
          <cell r="EO29">
            <v>218519</v>
          </cell>
          <cell r="EP29">
            <v>39813</v>
          </cell>
          <cell r="EQ29">
            <v>228731</v>
          </cell>
          <cell r="ER29">
            <v>41082</v>
          </cell>
          <cell r="ES29">
            <v>234381</v>
          </cell>
          <cell r="ET29">
            <v>38622</v>
          </cell>
          <cell r="EU29">
            <v>302746</v>
          </cell>
          <cell r="EV29">
            <v>61873</v>
          </cell>
          <cell r="EW29">
            <v>302746</v>
          </cell>
          <cell r="EX29">
            <v>61873</v>
          </cell>
          <cell r="EY29">
            <v>292980</v>
          </cell>
          <cell r="EZ29">
            <v>59877</v>
          </cell>
          <cell r="FA29">
            <v>283214</v>
          </cell>
          <cell r="FB29">
            <v>57881</v>
          </cell>
          <cell r="FC29">
            <v>292980</v>
          </cell>
          <cell r="FD29">
            <v>59877</v>
          </cell>
          <cell r="FE29">
            <v>302746</v>
          </cell>
          <cell r="FF29">
            <v>61873</v>
          </cell>
          <cell r="FG29">
            <v>3098669</v>
          </cell>
          <cell r="FH29">
            <v>610943</v>
          </cell>
          <cell r="FJ29">
            <v>361</v>
          </cell>
        </row>
        <row r="30">
          <cell r="DJ30" t="str">
            <v>행신</v>
          </cell>
          <cell r="DK30">
            <v>212352</v>
          </cell>
          <cell r="DL30">
            <v>31340</v>
          </cell>
          <cell r="DM30">
            <v>177683</v>
          </cell>
          <cell r="DN30">
            <v>29235</v>
          </cell>
          <cell r="DO30">
            <v>241564</v>
          </cell>
          <cell r="DP30">
            <v>38898</v>
          </cell>
          <cell r="DQ30">
            <v>247744</v>
          </cell>
          <cell r="DR30">
            <v>37069</v>
          </cell>
          <cell r="DS30">
            <v>239737</v>
          </cell>
          <cell r="DT30">
            <v>35849</v>
          </cell>
          <cell r="DU30">
            <v>207386</v>
          </cell>
          <cell r="DV30">
            <v>33111</v>
          </cell>
          <cell r="DW30">
            <v>191823</v>
          </cell>
          <cell r="DX30">
            <v>33480</v>
          </cell>
          <cell r="DY30">
            <v>189481</v>
          </cell>
          <cell r="DZ30">
            <v>34389</v>
          </cell>
          <cell r="EA30">
            <v>177129</v>
          </cell>
          <cell r="EB30">
            <v>31233</v>
          </cell>
          <cell r="EC30">
            <v>168191</v>
          </cell>
          <cell r="ED30">
            <v>31528</v>
          </cell>
          <cell r="EE30">
            <v>151643</v>
          </cell>
          <cell r="EF30">
            <v>29415</v>
          </cell>
          <cell r="EG30">
            <v>159586</v>
          </cell>
          <cell r="EH30">
            <v>30141</v>
          </cell>
          <cell r="EI30">
            <v>177311</v>
          </cell>
          <cell r="EJ30">
            <v>34713</v>
          </cell>
          <cell r="EK30">
            <v>158105</v>
          </cell>
          <cell r="EL30">
            <v>28444</v>
          </cell>
          <cell r="EM30">
            <v>172907</v>
          </cell>
          <cell r="EN30">
            <v>29938</v>
          </cell>
          <cell r="EO30">
            <v>180142</v>
          </cell>
          <cell r="EP30">
            <v>26402</v>
          </cell>
          <cell r="EQ30">
            <v>185362</v>
          </cell>
          <cell r="ER30">
            <v>26835</v>
          </cell>
          <cell r="ES30">
            <v>164321</v>
          </cell>
          <cell r="ET30">
            <v>23836</v>
          </cell>
          <cell r="EU30">
            <v>212257</v>
          </cell>
          <cell r="EV30">
            <v>38874</v>
          </cell>
          <cell r="EW30">
            <v>212257</v>
          </cell>
          <cell r="EX30">
            <v>38874</v>
          </cell>
          <cell r="EY30">
            <v>205410</v>
          </cell>
          <cell r="EZ30">
            <v>37620</v>
          </cell>
          <cell r="FA30">
            <v>198563</v>
          </cell>
          <cell r="FB30">
            <v>36366</v>
          </cell>
          <cell r="FC30">
            <v>205410</v>
          </cell>
          <cell r="FD30">
            <v>37620</v>
          </cell>
          <cell r="FE30">
            <v>212257</v>
          </cell>
          <cell r="FF30">
            <v>38874</v>
          </cell>
          <cell r="FG30">
            <v>2284302</v>
          </cell>
          <cell r="FH30">
            <v>398396</v>
          </cell>
          <cell r="FJ30">
            <v>361</v>
          </cell>
        </row>
        <row r="31">
          <cell r="DJ31" t="str">
            <v>일산</v>
          </cell>
          <cell r="DK31">
            <v>208100</v>
          </cell>
          <cell r="DL31">
            <v>41611</v>
          </cell>
          <cell r="DM31">
            <v>177059</v>
          </cell>
          <cell r="DN31">
            <v>32666</v>
          </cell>
          <cell r="DO31">
            <v>236144</v>
          </cell>
          <cell r="DP31">
            <v>39764</v>
          </cell>
          <cell r="DQ31">
            <v>250819</v>
          </cell>
          <cell r="DR31">
            <v>39390</v>
          </cell>
          <cell r="DS31">
            <v>266644</v>
          </cell>
          <cell r="DT31">
            <v>42483</v>
          </cell>
          <cell r="DU31">
            <v>222699</v>
          </cell>
          <cell r="DV31">
            <v>37142</v>
          </cell>
          <cell r="DW31">
            <v>195215</v>
          </cell>
          <cell r="DX31">
            <v>33368</v>
          </cell>
          <cell r="DY31">
            <v>198203</v>
          </cell>
          <cell r="DZ31">
            <v>34227</v>
          </cell>
          <cell r="EA31">
            <v>183412</v>
          </cell>
          <cell r="EB31">
            <v>30733</v>
          </cell>
          <cell r="EC31">
            <v>167709</v>
          </cell>
          <cell r="ED31">
            <v>30719</v>
          </cell>
          <cell r="EE31">
            <v>149559</v>
          </cell>
          <cell r="EF31">
            <v>28599</v>
          </cell>
          <cell r="EG31">
            <v>161481</v>
          </cell>
          <cell r="EH31">
            <v>29014</v>
          </cell>
          <cell r="EI31">
            <v>160199</v>
          </cell>
          <cell r="EJ31">
            <v>29658</v>
          </cell>
          <cell r="EK31">
            <v>155294</v>
          </cell>
          <cell r="EL31">
            <v>29894</v>
          </cell>
          <cell r="EM31">
            <v>163103</v>
          </cell>
          <cell r="EN31">
            <v>29078</v>
          </cell>
          <cell r="EO31">
            <v>176356</v>
          </cell>
          <cell r="EP31">
            <v>27919</v>
          </cell>
          <cell r="EQ31">
            <v>191070</v>
          </cell>
          <cell r="ER31">
            <v>32032</v>
          </cell>
          <cell r="ES31">
            <v>173702</v>
          </cell>
          <cell r="ET31">
            <v>25642</v>
          </cell>
          <cell r="EU31">
            <v>224378</v>
          </cell>
          <cell r="EV31">
            <v>42246</v>
          </cell>
          <cell r="EW31">
            <v>224378</v>
          </cell>
          <cell r="EX31">
            <v>42246</v>
          </cell>
          <cell r="EY31">
            <v>217140</v>
          </cell>
          <cell r="EZ31">
            <v>40883</v>
          </cell>
          <cell r="FA31">
            <v>209902</v>
          </cell>
          <cell r="FB31">
            <v>39520</v>
          </cell>
          <cell r="FC31">
            <v>217140</v>
          </cell>
          <cell r="FD31">
            <v>40883</v>
          </cell>
          <cell r="FE31">
            <v>224378</v>
          </cell>
          <cell r="FF31">
            <v>42246</v>
          </cell>
          <cell r="FG31">
            <v>2337040</v>
          </cell>
          <cell r="FH31">
            <v>422247</v>
          </cell>
          <cell r="FJ31">
            <v>361</v>
          </cell>
        </row>
        <row r="32">
          <cell r="DJ32" t="str">
            <v>전농</v>
          </cell>
          <cell r="DK32">
            <v>192513</v>
          </cell>
          <cell r="DL32">
            <v>36434</v>
          </cell>
          <cell r="DM32">
            <v>193450</v>
          </cell>
          <cell r="DN32">
            <v>35508</v>
          </cell>
          <cell r="DO32">
            <v>223843</v>
          </cell>
          <cell r="DP32">
            <v>37141</v>
          </cell>
          <cell r="DQ32">
            <v>228094</v>
          </cell>
          <cell r="DR32">
            <v>31105</v>
          </cell>
          <cell r="DS32">
            <v>239451</v>
          </cell>
          <cell r="DT32">
            <v>32930</v>
          </cell>
          <cell r="DU32">
            <v>203864</v>
          </cell>
          <cell r="DV32">
            <v>33429</v>
          </cell>
          <cell r="DW32">
            <v>191858</v>
          </cell>
          <cell r="DX32">
            <v>33384</v>
          </cell>
          <cell r="DY32">
            <v>189715</v>
          </cell>
          <cell r="DZ32">
            <v>33199</v>
          </cell>
          <cell r="EA32">
            <v>173610</v>
          </cell>
          <cell r="EB32">
            <v>31529</v>
          </cell>
          <cell r="EC32">
            <v>176514</v>
          </cell>
          <cell r="ED32">
            <v>30991</v>
          </cell>
          <cell r="EE32">
            <v>152725</v>
          </cell>
          <cell r="EF32">
            <v>28124</v>
          </cell>
          <cell r="EG32">
            <v>174523</v>
          </cell>
          <cell r="EH32">
            <v>32087</v>
          </cell>
          <cell r="EI32">
            <v>176336</v>
          </cell>
          <cell r="EJ32">
            <v>34874</v>
          </cell>
          <cell r="EK32">
            <v>165589</v>
          </cell>
          <cell r="EL32">
            <v>31820</v>
          </cell>
          <cell r="EM32">
            <v>164829</v>
          </cell>
          <cell r="EN32">
            <v>31336</v>
          </cell>
          <cell r="EO32">
            <v>161008</v>
          </cell>
          <cell r="EP32">
            <v>27281</v>
          </cell>
          <cell r="EQ32">
            <v>163072</v>
          </cell>
          <cell r="ER32">
            <v>26487</v>
          </cell>
          <cell r="ES32">
            <v>156560</v>
          </cell>
          <cell r="ET32">
            <v>25646</v>
          </cell>
          <cell r="EU32">
            <v>202213</v>
          </cell>
          <cell r="EV32">
            <v>40465</v>
          </cell>
          <cell r="EW32">
            <v>195690</v>
          </cell>
          <cell r="EX32">
            <v>39160</v>
          </cell>
          <cell r="EY32">
            <v>195690</v>
          </cell>
          <cell r="EZ32">
            <v>39160</v>
          </cell>
          <cell r="FA32">
            <v>189167</v>
          </cell>
          <cell r="FB32">
            <v>37855</v>
          </cell>
          <cell r="FC32">
            <v>195690</v>
          </cell>
          <cell r="FD32">
            <v>39160</v>
          </cell>
          <cell r="FE32">
            <v>202213</v>
          </cell>
          <cell r="FF32">
            <v>40465</v>
          </cell>
          <cell r="FG32">
            <v>2168057</v>
          </cell>
          <cell r="FH32">
            <v>413709</v>
          </cell>
          <cell r="FJ32">
            <v>360</v>
          </cell>
        </row>
        <row r="33">
          <cell r="DJ33" t="str">
            <v>평창</v>
          </cell>
          <cell r="DK33">
            <v>190765</v>
          </cell>
          <cell r="DL33">
            <v>38221</v>
          </cell>
          <cell r="DM33">
            <v>173710</v>
          </cell>
          <cell r="DN33">
            <v>32808</v>
          </cell>
          <cell r="DO33">
            <v>232465</v>
          </cell>
          <cell r="DP33">
            <v>40311</v>
          </cell>
          <cell r="DQ33">
            <v>241922</v>
          </cell>
          <cell r="DR33">
            <v>41726</v>
          </cell>
          <cell r="DS33">
            <v>237659</v>
          </cell>
          <cell r="DT33">
            <v>37811</v>
          </cell>
          <cell r="DU33">
            <v>222858</v>
          </cell>
          <cell r="DV33">
            <v>38537</v>
          </cell>
          <cell r="DW33">
            <v>208630</v>
          </cell>
          <cell r="DX33">
            <v>35599</v>
          </cell>
          <cell r="DY33">
            <v>214771</v>
          </cell>
          <cell r="DZ33">
            <v>39082</v>
          </cell>
          <cell r="EA33">
            <v>198124</v>
          </cell>
          <cell r="EB33">
            <v>36277</v>
          </cell>
          <cell r="EC33">
            <v>186129</v>
          </cell>
          <cell r="ED33">
            <v>32540</v>
          </cell>
          <cell r="EE33">
            <v>169921</v>
          </cell>
          <cell r="EF33">
            <v>31452</v>
          </cell>
          <cell r="EG33">
            <v>189071</v>
          </cell>
          <cell r="EH33">
            <v>35929</v>
          </cell>
          <cell r="EI33">
            <v>191508</v>
          </cell>
          <cell r="EJ33">
            <v>37660</v>
          </cell>
          <cell r="EK33">
            <v>174129</v>
          </cell>
          <cell r="EL33">
            <v>34358</v>
          </cell>
          <cell r="EM33">
            <v>197489</v>
          </cell>
          <cell r="EN33">
            <v>36996</v>
          </cell>
          <cell r="EO33">
            <v>195182</v>
          </cell>
          <cell r="EP33">
            <v>33789</v>
          </cell>
          <cell r="EQ33">
            <v>200643</v>
          </cell>
          <cell r="ER33">
            <v>33524</v>
          </cell>
          <cell r="ES33">
            <v>186017</v>
          </cell>
          <cell r="ET33">
            <v>31950</v>
          </cell>
          <cell r="EU33">
            <v>240281</v>
          </cell>
          <cell r="EV33">
            <v>47415</v>
          </cell>
          <cell r="EW33">
            <v>240281</v>
          </cell>
          <cell r="EX33">
            <v>47415</v>
          </cell>
          <cell r="EY33">
            <v>232530</v>
          </cell>
          <cell r="EZ33">
            <v>45885</v>
          </cell>
          <cell r="FA33">
            <v>224779</v>
          </cell>
          <cell r="FB33">
            <v>44356</v>
          </cell>
          <cell r="FC33">
            <v>232530</v>
          </cell>
          <cell r="FD33">
            <v>45886</v>
          </cell>
          <cell r="FE33">
            <v>240281</v>
          </cell>
          <cell r="FF33">
            <v>47416</v>
          </cell>
          <cell r="FG33">
            <v>2555650</v>
          </cell>
          <cell r="FH33">
            <v>486650</v>
          </cell>
          <cell r="FJ33">
            <v>361</v>
          </cell>
        </row>
        <row r="34">
          <cell r="DJ34" t="str">
            <v>&lt;북부지역&gt;</v>
          </cell>
          <cell r="DK34">
            <v>1971414</v>
          </cell>
          <cell r="DL34">
            <v>369469</v>
          </cell>
          <cell r="DM34">
            <v>1717081</v>
          </cell>
          <cell r="DN34">
            <v>303422</v>
          </cell>
          <cell r="DO34">
            <v>2254813</v>
          </cell>
          <cell r="DP34">
            <v>363836</v>
          </cell>
          <cell r="DQ34">
            <v>2335451</v>
          </cell>
          <cell r="DR34">
            <v>361652</v>
          </cell>
          <cell r="DS34">
            <v>2268592</v>
          </cell>
          <cell r="DT34">
            <v>350379</v>
          </cell>
          <cell r="DU34">
            <v>2008229</v>
          </cell>
          <cell r="DV34">
            <v>333364</v>
          </cell>
          <cell r="DW34">
            <v>1848604</v>
          </cell>
          <cell r="DX34">
            <v>317321</v>
          </cell>
          <cell r="DY34">
            <v>1855888</v>
          </cell>
          <cell r="DZ34">
            <v>327251</v>
          </cell>
          <cell r="EA34">
            <v>1683913</v>
          </cell>
          <cell r="EB34">
            <v>295671</v>
          </cell>
          <cell r="EC34">
            <v>1635715</v>
          </cell>
          <cell r="ED34">
            <v>293302</v>
          </cell>
          <cell r="EE34">
            <v>1469172</v>
          </cell>
          <cell r="EF34">
            <v>275061</v>
          </cell>
          <cell r="EG34">
            <v>1606000</v>
          </cell>
          <cell r="EH34">
            <v>291823</v>
          </cell>
          <cell r="EI34">
            <v>1643253</v>
          </cell>
          <cell r="EJ34">
            <v>313336</v>
          </cell>
          <cell r="EK34">
            <v>1511609</v>
          </cell>
          <cell r="EL34">
            <v>285585</v>
          </cell>
          <cell r="EM34">
            <v>1607955</v>
          </cell>
          <cell r="EN34">
            <v>291937</v>
          </cell>
          <cell r="EO34">
            <v>1645823</v>
          </cell>
          <cell r="EP34">
            <v>268703</v>
          </cell>
          <cell r="EQ34">
            <v>1661521</v>
          </cell>
          <cell r="ER34">
            <v>265805</v>
          </cell>
          <cell r="ES34">
            <v>1564413</v>
          </cell>
          <cell r="ET34">
            <v>245753</v>
          </cell>
          <cell r="EU34">
            <v>2020735</v>
          </cell>
          <cell r="EV34">
            <v>388069</v>
          </cell>
          <cell r="EW34">
            <v>2014212</v>
          </cell>
          <cell r="EX34">
            <v>386764</v>
          </cell>
          <cell r="EY34">
            <v>1955550</v>
          </cell>
          <cell r="EZ34">
            <v>375551</v>
          </cell>
          <cell r="FA34">
            <v>1890365</v>
          </cell>
          <cell r="FB34">
            <v>363034</v>
          </cell>
          <cell r="FC34">
            <v>1955550</v>
          </cell>
          <cell r="FD34">
            <v>375553</v>
          </cell>
          <cell r="FE34">
            <v>2020735</v>
          </cell>
          <cell r="FF34">
            <v>388072</v>
          </cell>
          <cell r="FG34">
            <v>21491721</v>
          </cell>
          <cell r="FH34">
            <v>3948162</v>
          </cell>
          <cell r="FJ34">
            <v>3247</v>
          </cell>
        </row>
        <row r="35">
          <cell r="DJ35" t="str">
            <v>서초</v>
          </cell>
          <cell r="DK35">
            <v>259289</v>
          </cell>
          <cell r="DL35">
            <v>55929</v>
          </cell>
          <cell r="DM35">
            <v>220667</v>
          </cell>
          <cell r="DN35">
            <v>46678</v>
          </cell>
          <cell r="DO35">
            <v>291763</v>
          </cell>
          <cell r="DP35">
            <v>56535</v>
          </cell>
          <cell r="DQ35">
            <v>349917</v>
          </cell>
          <cell r="DR35">
            <v>58913</v>
          </cell>
          <cell r="DS35">
            <v>300519</v>
          </cell>
          <cell r="DT35">
            <v>54979</v>
          </cell>
          <cell r="DU35">
            <v>261446</v>
          </cell>
          <cell r="DV35">
            <v>48147</v>
          </cell>
          <cell r="DW35">
            <v>252011</v>
          </cell>
          <cell r="DX35">
            <v>48404</v>
          </cell>
          <cell r="DY35">
            <v>255241</v>
          </cell>
          <cell r="DZ35">
            <v>48981</v>
          </cell>
          <cell r="EA35">
            <v>233821</v>
          </cell>
          <cell r="EB35">
            <v>45498</v>
          </cell>
          <cell r="EC35">
            <v>232537</v>
          </cell>
          <cell r="ED35">
            <v>44638</v>
          </cell>
          <cell r="EE35">
            <v>221842</v>
          </cell>
          <cell r="EF35">
            <v>43899</v>
          </cell>
          <cell r="EG35">
            <v>246241</v>
          </cell>
          <cell r="EH35">
            <v>47091</v>
          </cell>
          <cell r="EI35">
            <v>234819</v>
          </cell>
          <cell r="EJ35">
            <v>46356</v>
          </cell>
          <cell r="EK35">
            <v>215423</v>
          </cell>
          <cell r="EL35">
            <v>42910</v>
          </cell>
          <cell r="EM35">
            <v>249472</v>
          </cell>
          <cell r="EN35">
            <v>48423</v>
          </cell>
          <cell r="EO35">
            <v>253562</v>
          </cell>
          <cell r="EP35">
            <v>44251</v>
          </cell>
          <cell r="EQ35">
            <v>250963</v>
          </cell>
          <cell r="ER35">
            <v>43625</v>
          </cell>
          <cell r="ES35">
            <v>239873</v>
          </cell>
          <cell r="ET35">
            <v>42814</v>
          </cell>
          <cell r="EU35">
            <v>309845</v>
          </cell>
          <cell r="EV35">
            <v>63240</v>
          </cell>
          <cell r="EW35">
            <v>309845</v>
          </cell>
          <cell r="EX35">
            <v>63240</v>
          </cell>
          <cell r="EY35">
            <v>299850</v>
          </cell>
          <cell r="EZ35">
            <v>61200</v>
          </cell>
          <cell r="FA35">
            <v>289855</v>
          </cell>
          <cell r="FB35">
            <v>59160</v>
          </cell>
          <cell r="FC35">
            <v>299850</v>
          </cell>
          <cell r="FD35">
            <v>61200</v>
          </cell>
          <cell r="FE35">
            <v>309845</v>
          </cell>
          <cell r="FF35">
            <v>63240</v>
          </cell>
          <cell r="FG35">
            <v>3263202</v>
          </cell>
          <cell r="FH35">
            <v>639659</v>
          </cell>
          <cell r="FJ35">
            <v>361</v>
          </cell>
        </row>
        <row r="36">
          <cell r="DJ36" t="str">
            <v>잠원</v>
          </cell>
          <cell r="DK36">
            <v>169709</v>
          </cell>
          <cell r="DL36">
            <v>34574</v>
          </cell>
          <cell r="DM36">
            <v>154243</v>
          </cell>
          <cell r="DN36">
            <v>27154</v>
          </cell>
          <cell r="DO36">
            <v>188167</v>
          </cell>
          <cell r="DP36">
            <v>32741</v>
          </cell>
          <cell r="DQ36">
            <v>198590</v>
          </cell>
          <cell r="DR36">
            <v>32134</v>
          </cell>
          <cell r="DS36">
            <v>199073</v>
          </cell>
          <cell r="DT36">
            <v>31774</v>
          </cell>
          <cell r="DU36">
            <v>184121</v>
          </cell>
          <cell r="DV36">
            <v>31656</v>
          </cell>
          <cell r="DW36">
            <v>178161</v>
          </cell>
          <cell r="DX36">
            <v>32722</v>
          </cell>
          <cell r="DY36">
            <v>164231</v>
          </cell>
          <cell r="DZ36">
            <v>25163</v>
          </cell>
          <cell r="EA36">
            <v>166602</v>
          </cell>
          <cell r="EB36">
            <v>30050</v>
          </cell>
          <cell r="EC36">
            <v>164608</v>
          </cell>
          <cell r="ED36">
            <v>30173</v>
          </cell>
          <cell r="EE36">
            <v>148476</v>
          </cell>
          <cell r="EF36">
            <v>28831</v>
          </cell>
          <cell r="EG36">
            <v>162018</v>
          </cell>
          <cell r="EH36">
            <v>30570</v>
          </cell>
          <cell r="EI36">
            <v>164859</v>
          </cell>
          <cell r="EJ36">
            <v>31190</v>
          </cell>
          <cell r="EK36">
            <v>160867</v>
          </cell>
          <cell r="EL36">
            <v>31195</v>
          </cell>
          <cell r="EM36">
            <v>170261</v>
          </cell>
          <cell r="EN36">
            <v>31158</v>
          </cell>
          <cell r="EO36">
            <v>179000</v>
          </cell>
          <cell r="EP36">
            <v>29861</v>
          </cell>
          <cell r="EQ36">
            <v>179624</v>
          </cell>
          <cell r="ER36">
            <v>29953</v>
          </cell>
          <cell r="ES36">
            <v>164820</v>
          </cell>
          <cell r="ET36">
            <v>26487</v>
          </cell>
          <cell r="EU36">
            <v>212908</v>
          </cell>
          <cell r="EV36">
            <v>41092</v>
          </cell>
          <cell r="EW36">
            <v>185436</v>
          </cell>
          <cell r="EX36">
            <v>35790</v>
          </cell>
          <cell r="EY36">
            <v>206040</v>
          </cell>
          <cell r="EZ36">
            <v>39767</v>
          </cell>
          <cell r="FA36">
            <v>199172</v>
          </cell>
          <cell r="FB36">
            <v>38441</v>
          </cell>
          <cell r="FC36">
            <v>206040</v>
          </cell>
          <cell r="FD36">
            <v>39767</v>
          </cell>
          <cell r="FE36">
            <v>212908</v>
          </cell>
          <cell r="FF36">
            <v>41093</v>
          </cell>
          <cell r="FG36">
            <v>2241935</v>
          </cell>
          <cell r="FH36">
            <v>415794</v>
          </cell>
          <cell r="FJ36">
            <v>357</v>
          </cell>
        </row>
        <row r="37">
          <cell r="DJ37" t="str">
            <v>은마</v>
          </cell>
          <cell r="DK37">
            <v>396003</v>
          </cell>
          <cell r="DL37">
            <v>77610</v>
          </cell>
          <cell r="DM37">
            <v>370673</v>
          </cell>
          <cell r="DN37">
            <v>70636</v>
          </cell>
          <cell r="DO37">
            <v>464582</v>
          </cell>
          <cell r="DP37">
            <v>82580</v>
          </cell>
          <cell r="DQ37">
            <v>446761</v>
          </cell>
          <cell r="DR37">
            <v>75202</v>
          </cell>
          <cell r="DS37">
            <v>455355</v>
          </cell>
          <cell r="DT37">
            <v>73576</v>
          </cell>
          <cell r="DU37">
            <v>421605</v>
          </cell>
          <cell r="DV37">
            <v>69602</v>
          </cell>
          <cell r="DW37">
            <v>385822</v>
          </cell>
          <cell r="DX37">
            <v>61788</v>
          </cell>
          <cell r="DY37">
            <v>438632</v>
          </cell>
          <cell r="DZ37">
            <v>78380</v>
          </cell>
          <cell r="EA37">
            <v>389423</v>
          </cell>
          <cell r="EB37">
            <v>62961</v>
          </cell>
          <cell r="EC37">
            <v>400568</v>
          </cell>
          <cell r="ED37">
            <v>59594</v>
          </cell>
          <cell r="EE37">
            <v>353772</v>
          </cell>
          <cell r="EF37">
            <v>62545</v>
          </cell>
          <cell r="EG37">
            <v>383214</v>
          </cell>
          <cell r="EH37">
            <v>63523</v>
          </cell>
          <cell r="EI37">
            <v>354994</v>
          </cell>
          <cell r="EJ37">
            <v>62434</v>
          </cell>
          <cell r="EK37">
            <v>329812</v>
          </cell>
          <cell r="EL37">
            <v>59893</v>
          </cell>
          <cell r="EM37">
            <v>375822</v>
          </cell>
          <cell r="EN37">
            <v>66983</v>
          </cell>
          <cell r="EO37">
            <v>369618</v>
          </cell>
          <cell r="EP37">
            <v>56890</v>
          </cell>
          <cell r="EQ37">
            <v>361194</v>
          </cell>
          <cell r="ER37">
            <v>50872</v>
          </cell>
          <cell r="ES37">
            <v>358947</v>
          </cell>
          <cell r="ET37">
            <v>54238</v>
          </cell>
          <cell r="EU37">
            <v>432648</v>
          </cell>
          <cell r="EV37">
            <v>81438</v>
          </cell>
          <cell r="EW37">
            <v>448672</v>
          </cell>
          <cell r="EX37">
            <v>84454</v>
          </cell>
          <cell r="EY37">
            <v>448672</v>
          </cell>
          <cell r="EZ37">
            <v>84454</v>
          </cell>
          <cell r="FA37">
            <v>448672</v>
          </cell>
          <cell r="FB37">
            <v>84454</v>
          </cell>
          <cell r="FC37">
            <v>448672</v>
          </cell>
          <cell r="FD37">
            <v>84454</v>
          </cell>
          <cell r="FE37">
            <v>464696</v>
          </cell>
          <cell r="FF37">
            <v>87470</v>
          </cell>
          <cell r="FG37">
            <v>4842419</v>
          </cell>
          <cell r="FH37">
            <v>858034</v>
          </cell>
          <cell r="FJ37">
            <v>335</v>
          </cell>
        </row>
        <row r="38">
          <cell r="DJ38" t="str">
            <v>개포</v>
          </cell>
          <cell r="DK38">
            <v>255721</v>
          </cell>
          <cell r="DL38">
            <v>44033</v>
          </cell>
          <cell r="DM38">
            <v>213077</v>
          </cell>
          <cell r="DN38">
            <v>42464</v>
          </cell>
          <cell r="DO38">
            <v>349094</v>
          </cell>
          <cell r="DP38">
            <v>52847</v>
          </cell>
          <cell r="DQ38">
            <v>290306</v>
          </cell>
          <cell r="DR38">
            <v>50267</v>
          </cell>
          <cell r="DS38">
            <v>284772</v>
          </cell>
          <cell r="DT38">
            <v>47371</v>
          </cell>
          <cell r="DU38">
            <v>259025</v>
          </cell>
          <cell r="DV38">
            <v>45391</v>
          </cell>
          <cell r="DW38">
            <v>239860</v>
          </cell>
          <cell r="DX38">
            <v>43134</v>
          </cell>
          <cell r="DY38">
            <v>228082</v>
          </cell>
          <cell r="DZ38">
            <v>40167</v>
          </cell>
          <cell r="EA38">
            <v>227970</v>
          </cell>
          <cell r="EB38">
            <v>41726</v>
          </cell>
          <cell r="EC38">
            <v>223127</v>
          </cell>
          <cell r="ED38">
            <v>41151</v>
          </cell>
          <cell r="EE38">
            <v>220026</v>
          </cell>
          <cell r="EF38">
            <v>42278</v>
          </cell>
          <cell r="EG38">
            <v>241747</v>
          </cell>
          <cell r="EH38">
            <v>43671</v>
          </cell>
          <cell r="EI38">
            <v>240601</v>
          </cell>
          <cell r="EJ38">
            <v>44119</v>
          </cell>
          <cell r="EK38">
            <v>224708</v>
          </cell>
          <cell r="EL38">
            <v>40287</v>
          </cell>
          <cell r="EM38">
            <v>253865</v>
          </cell>
          <cell r="EN38">
            <v>46465</v>
          </cell>
          <cell r="EO38">
            <v>273399</v>
          </cell>
          <cell r="EP38">
            <v>45008</v>
          </cell>
          <cell r="EQ38">
            <v>280496</v>
          </cell>
          <cell r="ER38">
            <v>43406</v>
          </cell>
          <cell r="ES38">
            <v>259960</v>
          </cell>
          <cell r="ET38">
            <v>41513</v>
          </cell>
          <cell r="EU38">
            <v>335792</v>
          </cell>
          <cell r="EV38">
            <v>64818</v>
          </cell>
          <cell r="EW38">
            <v>303296</v>
          </cell>
          <cell r="EX38">
            <v>58545</v>
          </cell>
          <cell r="EY38">
            <v>324960</v>
          </cell>
          <cell r="EZ38">
            <v>62727</v>
          </cell>
          <cell r="FA38">
            <v>314128</v>
          </cell>
          <cell r="FB38">
            <v>60636</v>
          </cell>
          <cell r="FC38">
            <v>303296</v>
          </cell>
          <cell r="FD38">
            <v>58545</v>
          </cell>
          <cell r="FE38">
            <v>314128</v>
          </cell>
          <cell r="FF38">
            <v>60636</v>
          </cell>
          <cell r="FG38">
            <v>3428629</v>
          </cell>
          <cell r="FH38">
            <v>626705</v>
          </cell>
          <cell r="FJ38">
            <v>351</v>
          </cell>
        </row>
        <row r="39">
          <cell r="DJ39" t="str">
            <v>청실</v>
          </cell>
          <cell r="DK39">
            <v>153345</v>
          </cell>
          <cell r="DL39">
            <v>28557</v>
          </cell>
          <cell r="DM39">
            <v>138728</v>
          </cell>
          <cell r="DN39">
            <v>24500</v>
          </cell>
          <cell r="DO39">
            <v>176263</v>
          </cell>
          <cell r="DP39">
            <v>28713</v>
          </cell>
          <cell r="DQ39">
            <v>173619</v>
          </cell>
          <cell r="DR39">
            <v>27432</v>
          </cell>
          <cell r="DS39">
            <v>183248</v>
          </cell>
          <cell r="DT39">
            <v>28927</v>
          </cell>
          <cell r="DU39">
            <v>167748</v>
          </cell>
          <cell r="DV39">
            <v>28380</v>
          </cell>
          <cell r="DW39">
            <v>168407</v>
          </cell>
          <cell r="DX39">
            <v>30162</v>
          </cell>
          <cell r="DY39">
            <v>167968</v>
          </cell>
          <cell r="DZ39">
            <v>29815</v>
          </cell>
          <cell r="EA39">
            <v>160188</v>
          </cell>
          <cell r="EB39">
            <v>27506</v>
          </cell>
          <cell r="EC39">
            <v>147267</v>
          </cell>
          <cell r="ED39">
            <v>25346</v>
          </cell>
          <cell r="EE39">
            <v>150046</v>
          </cell>
          <cell r="EF39">
            <v>26954</v>
          </cell>
          <cell r="EG39">
            <v>170942</v>
          </cell>
          <cell r="EH39">
            <v>29984</v>
          </cell>
          <cell r="EI39">
            <v>163585</v>
          </cell>
          <cell r="EJ39">
            <v>29254</v>
          </cell>
          <cell r="EK39">
            <v>159772</v>
          </cell>
          <cell r="EL39">
            <v>27942</v>
          </cell>
          <cell r="EM39">
            <v>189865</v>
          </cell>
          <cell r="EN39">
            <v>32796</v>
          </cell>
          <cell r="EO39">
            <v>185521</v>
          </cell>
          <cell r="EP39">
            <v>28352</v>
          </cell>
          <cell r="EQ39">
            <v>188305</v>
          </cell>
          <cell r="ER39">
            <v>29225</v>
          </cell>
          <cell r="ES39">
            <v>167134</v>
          </cell>
          <cell r="ET39">
            <v>27427</v>
          </cell>
          <cell r="EU39">
            <v>216369</v>
          </cell>
          <cell r="EV39">
            <v>39538</v>
          </cell>
          <cell r="EW39">
            <v>193986</v>
          </cell>
          <cell r="EX39">
            <v>35448</v>
          </cell>
          <cell r="EY39">
            <v>216369</v>
          </cell>
          <cell r="EZ39">
            <v>39538</v>
          </cell>
          <cell r="FA39">
            <v>201447</v>
          </cell>
          <cell r="FB39">
            <v>36811</v>
          </cell>
          <cell r="FC39">
            <v>208908</v>
          </cell>
          <cell r="FD39">
            <v>38174</v>
          </cell>
          <cell r="FE39">
            <v>216369</v>
          </cell>
          <cell r="FF39">
            <v>39537</v>
          </cell>
          <cell r="FG39">
            <v>2307630</v>
          </cell>
          <cell r="FH39">
            <v>404042</v>
          </cell>
          <cell r="FJ39">
            <v>336</v>
          </cell>
        </row>
        <row r="40">
          <cell r="DJ40" t="str">
            <v>대치</v>
          </cell>
          <cell r="DK40">
            <v>209705</v>
          </cell>
          <cell r="DL40">
            <v>39674</v>
          </cell>
          <cell r="DM40">
            <v>174277</v>
          </cell>
          <cell r="DN40">
            <v>33354</v>
          </cell>
          <cell r="DO40">
            <v>312512</v>
          </cell>
          <cell r="DP40">
            <v>40265</v>
          </cell>
          <cell r="DQ40">
            <v>256978</v>
          </cell>
          <cell r="DR40">
            <v>35985</v>
          </cell>
          <cell r="DS40">
            <v>242764</v>
          </cell>
          <cell r="DT40">
            <v>37422</v>
          </cell>
          <cell r="DU40">
            <v>224384</v>
          </cell>
          <cell r="DV40">
            <v>35076</v>
          </cell>
          <cell r="DW40">
            <v>204277</v>
          </cell>
          <cell r="DX40">
            <v>33241</v>
          </cell>
          <cell r="DY40">
            <v>208264</v>
          </cell>
          <cell r="DZ40">
            <v>33633</v>
          </cell>
          <cell r="EA40">
            <v>164356</v>
          </cell>
          <cell r="EB40">
            <v>28642</v>
          </cell>
          <cell r="EC40">
            <v>168744</v>
          </cell>
          <cell r="ED40">
            <v>27542</v>
          </cell>
          <cell r="EE40">
            <v>161432</v>
          </cell>
          <cell r="EF40">
            <v>28921</v>
          </cell>
          <cell r="EG40">
            <v>200593</v>
          </cell>
          <cell r="EH40">
            <v>32830</v>
          </cell>
          <cell r="EI40">
            <v>176773</v>
          </cell>
          <cell r="EJ40">
            <v>32074</v>
          </cell>
          <cell r="EK40">
            <v>170424</v>
          </cell>
          <cell r="EL40">
            <v>29638</v>
          </cell>
          <cell r="EM40">
            <v>189528</v>
          </cell>
          <cell r="EN40">
            <v>32152</v>
          </cell>
          <cell r="EO40">
            <v>179961</v>
          </cell>
          <cell r="EP40">
            <v>26665</v>
          </cell>
          <cell r="EQ40">
            <v>192065</v>
          </cell>
          <cell r="ER40">
            <v>28298</v>
          </cell>
          <cell r="ES40">
            <v>181137</v>
          </cell>
          <cell r="ET40">
            <v>26356</v>
          </cell>
          <cell r="EU40">
            <v>233957</v>
          </cell>
          <cell r="EV40">
            <v>42029</v>
          </cell>
          <cell r="EW40">
            <v>233957</v>
          </cell>
          <cell r="EX40">
            <v>42029</v>
          </cell>
          <cell r="EY40">
            <v>226410</v>
          </cell>
          <cell r="EZ40">
            <v>40673</v>
          </cell>
          <cell r="FA40">
            <v>218863</v>
          </cell>
          <cell r="FB40">
            <v>39317</v>
          </cell>
          <cell r="FC40">
            <v>226410</v>
          </cell>
          <cell r="FD40">
            <v>40673</v>
          </cell>
          <cell r="FE40">
            <v>233957</v>
          </cell>
          <cell r="FF40">
            <v>42029</v>
          </cell>
          <cell r="FG40">
            <v>2463442</v>
          </cell>
          <cell r="FH40">
            <v>421933</v>
          </cell>
          <cell r="FJ40">
            <v>361</v>
          </cell>
        </row>
        <row r="41">
          <cell r="DJ41" t="str">
            <v>강남</v>
          </cell>
          <cell r="DK41">
            <v>248870</v>
          </cell>
          <cell r="DL41">
            <v>39436</v>
          </cell>
          <cell r="DM41">
            <v>179763</v>
          </cell>
          <cell r="DN41">
            <v>29723</v>
          </cell>
          <cell r="DO41">
            <v>224748</v>
          </cell>
          <cell r="DP41">
            <v>32645</v>
          </cell>
          <cell r="DQ41">
            <v>222020</v>
          </cell>
          <cell r="DR41">
            <v>31570</v>
          </cell>
          <cell r="DS41">
            <v>234185</v>
          </cell>
          <cell r="DT41">
            <v>33105</v>
          </cell>
          <cell r="DU41">
            <v>214930</v>
          </cell>
          <cell r="DV41">
            <v>35910</v>
          </cell>
          <cell r="DW41">
            <v>195437</v>
          </cell>
          <cell r="DX41">
            <v>33678</v>
          </cell>
          <cell r="DY41">
            <v>207100</v>
          </cell>
          <cell r="DZ41">
            <v>36200</v>
          </cell>
          <cell r="EA41">
            <v>175342</v>
          </cell>
          <cell r="EB41">
            <v>30604</v>
          </cell>
          <cell r="EC41">
            <v>183530</v>
          </cell>
          <cell r="ED41">
            <v>31314</v>
          </cell>
          <cell r="EE41">
            <v>165719</v>
          </cell>
          <cell r="EF41">
            <v>29754</v>
          </cell>
          <cell r="EG41">
            <v>173967</v>
          </cell>
          <cell r="EH41">
            <v>29999</v>
          </cell>
          <cell r="EI41">
            <v>165153</v>
          </cell>
          <cell r="EJ41">
            <v>29394</v>
          </cell>
          <cell r="EK41">
            <v>150639</v>
          </cell>
          <cell r="EL41">
            <v>26715</v>
          </cell>
          <cell r="EM41">
            <v>178305</v>
          </cell>
          <cell r="EN41">
            <v>31278</v>
          </cell>
          <cell r="EO41">
            <v>177589</v>
          </cell>
          <cell r="EP41">
            <v>28729</v>
          </cell>
          <cell r="EQ41">
            <v>182102</v>
          </cell>
          <cell r="ER41">
            <v>27953</v>
          </cell>
          <cell r="ES41">
            <v>164847</v>
          </cell>
          <cell r="ET41">
            <v>24969</v>
          </cell>
          <cell r="EU41">
            <v>213411</v>
          </cell>
          <cell r="EV41">
            <v>39570</v>
          </cell>
          <cell r="EW41">
            <v>191334</v>
          </cell>
          <cell r="EX41">
            <v>35477</v>
          </cell>
          <cell r="EY41">
            <v>206052</v>
          </cell>
          <cell r="EZ41">
            <v>38206</v>
          </cell>
          <cell r="FA41">
            <v>213411</v>
          </cell>
          <cell r="FB41">
            <v>39571</v>
          </cell>
          <cell r="FC41">
            <v>206052</v>
          </cell>
          <cell r="FD41">
            <v>38206</v>
          </cell>
          <cell r="FE41">
            <v>213411</v>
          </cell>
          <cell r="FF41">
            <v>39571</v>
          </cell>
          <cell r="FG41">
            <v>2262306</v>
          </cell>
          <cell r="FH41">
            <v>399639</v>
          </cell>
          <cell r="FJ41">
            <v>336</v>
          </cell>
        </row>
        <row r="42">
          <cell r="DJ42" t="str">
            <v>양재</v>
          </cell>
          <cell r="DK42">
            <v>241920</v>
          </cell>
          <cell r="DL42">
            <v>45783</v>
          </cell>
          <cell r="DM42">
            <v>235709</v>
          </cell>
          <cell r="DN42">
            <v>42308</v>
          </cell>
          <cell r="DO42">
            <v>328465</v>
          </cell>
          <cell r="DP42">
            <v>49835</v>
          </cell>
          <cell r="DQ42">
            <v>281043</v>
          </cell>
          <cell r="DR42">
            <v>41047</v>
          </cell>
          <cell r="DS42">
            <v>253832</v>
          </cell>
          <cell r="DT42">
            <v>24741</v>
          </cell>
          <cell r="DU42">
            <v>185144</v>
          </cell>
          <cell r="DV42">
            <v>26967</v>
          </cell>
          <cell r="DW42">
            <v>185731</v>
          </cell>
          <cell r="DX42">
            <v>26381</v>
          </cell>
          <cell r="DY42">
            <v>152843</v>
          </cell>
          <cell r="DZ42">
            <v>24490</v>
          </cell>
          <cell r="EA42">
            <v>154532</v>
          </cell>
          <cell r="EB42">
            <v>23206</v>
          </cell>
          <cell r="EC42">
            <v>130790</v>
          </cell>
          <cell r="ED42">
            <v>21108</v>
          </cell>
          <cell r="EE42">
            <v>129462</v>
          </cell>
          <cell r="EF42">
            <v>20955</v>
          </cell>
          <cell r="EG42">
            <v>149091</v>
          </cell>
          <cell r="EH42">
            <v>22696</v>
          </cell>
          <cell r="EI42">
            <v>147104</v>
          </cell>
          <cell r="EJ42">
            <v>24395</v>
          </cell>
          <cell r="EK42">
            <v>135732</v>
          </cell>
          <cell r="EL42">
            <v>23421</v>
          </cell>
          <cell r="EM42">
            <v>160951</v>
          </cell>
          <cell r="EN42">
            <v>26874</v>
          </cell>
          <cell r="EO42">
            <v>158816</v>
          </cell>
          <cell r="EP42">
            <v>24236</v>
          </cell>
          <cell r="EQ42">
            <v>145289</v>
          </cell>
          <cell r="ER42">
            <v>22519</v>
          </cell>
          <cell r="ES42">
            <v>147982</v>
          </cell>
          <cell r="ET42">
            <v>22708</v>
          </cell>
          <cell r="EU42">
            <v>191146</v>
          </cell>
          <cell r="EV42">
            <v>33827</v>
          </cell>
          <cell r="EW42">
            <v>191146</v>
          </cell>
          <cell r="EX42">
            <v>33827</v>
          </cell>
          <cell r="FG42">
            <v>1278166</v>
          </cell>
          <cell r="FH42">
            <v>211807</v>
          </cell>
          <cell r="FJ42">
            <v>241</v>
          </cell>
        </row>
        <row r="43">
          <cell r="DJ43" t="str">
            <v>&lt;남부지역&gt;</v>
          </cell>
          <cell r="DK43">
            <v>1934562</v>
          </cell>
          <cell r="DL43">
            <v>365596</v>
          </cell>
          <cell r="DM43">
            <v>1687137</v>
          </cell>
          <cell r="DN43">
            <v>316817</v>
          </cell>
          <cell r="DO43">
            <v>2335594</v>
          </cell>
          <cell r="DP43">
            <v>376161</v>
          </cell>
          <cell r="DQ43">
            <v>2219234</v>
          </cell>
          <cell r="DR43">
            <v>352550</v>
          </cell>
          <cell r="DS43">
            <v>2153748</v>
          </cell>
          <cell r="DT43">
            <v>331895</v>
          </cell>
          <cell r="DU43">
            <v>1918403</v>
          </cell>
          <cell r="DV43">
            <v>321129</v>
          </cell>
          <cell r="DW43">
            <v>1809706</v>
          </cell>
          <cell r="DX43">
            <v>309510</v>
          </cell>
          <cell r="DY43">
            <v>1822361</v>
          </cell>
          <cell r="DZ43">
            <v>316829</v>
          </cell>
          <cell r="EA43">
            <v>1672234</v>
          </cell>
          <cell r="EB43">
            <v>290193</v>
          </cell>
          <cell r="EC43">
            <v>1651171</v>
          </cell>
          <cell r="ED43">
            <v>280866</v>
          </cell>
          <cell r="EE43">
            <v>1550775</v>
          </cell>
          <cell r="EF43">
            <v>284137</v>
          </cell>
          <cell r="EG43">
            <v>1727813</v>
          </cell>
          <cell r="EH43">
            <v>300364</v>
          </cell>
          <cell r="EI43">
            <v>1647888</v>
          </cell>
          <cell r="EJ43">
            <v>299216</v>
          </cell>
          <cell r="EK43">
            <v>1547377</v>
          </cell>
          <cell r="EL43">
            <v>282001</v>
          </cell>
          <cell r="EM43">
            <v>1768069</v>
          </cell>
          <cell r="EN43">
            <v>316129</v>
          </cell>
          <cell r="EO43">
            <v>1777466</v>
          </cell>
          <cell r="EP43">
            <v>283992</v>
          </cell>
          <cell r="EQ43">
            <v>1780038</v>
          </cell>
          <cell r="ER43">
            <v>275851</v>
          </cell>
          <cell r="ES43">
            <v>1684700</v>
          </cell>
          <cell r="ET43">
            <v>266512</v>
          </cell>
          <cell r="EU43">
            <v>2146076</v>
          </cell>
          <cell r="EV43">
            <v>405552</v>
          </cell>
          <cell r="EW43">
            <v>2057672</v>
          </cell>
          <cell r="EX43">
            <v>388810</v>
          </cell>
          <cell r="EY43">
            <v>1928353</v>
          </cell>
          <cell r="EZ43">
            <v>366565</v>
          </cell>
          <cell r="FA43">
            <v>1885548</v>
          </cell>
          <cell r="FB43">
            <v>358390</v>
          </cell>
          <cell r="FC43">
            <v>1899228</v>
          </cell>
          <cell r="FD43">
            <v>361019</v>
          </cell>
          <cell r="FE43">
            <v>1965314</v>
          </cell>
          <cell r="FF43">
            <v>373576</v>
          </cell>
          <cell r="FG43">
            <v>22087729</v>
          </cell>
          <cell r="FH43">
            <v>3977613</v>
          </cell>
          <cell r="FJ43">
            <v>2804</v>
          </cell>
        </row>
        <row r="44">
          <cell r="DJ44" t="str">
            <v>영업1본부</v>
          </cell>
          <cell r="DK44">
            <v>8784737</v>
          </cell>
          <cell r="DL44">
            <v>1636396</v>
          </cell>
          <cell r="DM44">
            <v>7783999</v>
          </cell>
          <cell r="DN44">
            <v>1401725</v>
          </cell>
          <cell r="DO44">
            <v>10341952</v>
          </cell>
          <cell r="DP44">
            <v>1652752</v>
          </cell>
          <cell r="DQ44">
            <v>10011808</v>
          </cell>
          <cell r="DR44">
            <v>1546165</v>
          </cell>
          <cell r="DS44">
            <v>10074274</v>
          </cell>
          <cell r="DT44">
            <v>1531248</v>
          </cell>
          <cell r="DU44">
            <v>8819794</v>
          </cell>
          <cell r="DV44">
            <v>1455641</v>
          </cell>
          <cell r="DW44">
            <v>8237445</v>
          </cell>
          <cell r="DX44">
            <v>1415569</v>
          </cell>
          <cell r="DY44">
            <v>8255655</v>
          </cell>
          <cell r="DZ44">
            <v>1420505</v>
          </cell>
          <cell r="EA44">
            <v>7698684</v>
          </cell>
          <cell r="EB44">
            <v>1324820</v>
          </cell>
          <cell r="EC44">
            <v>7516718</v>
          </cell>
          <cell r="ED44">
            <v>1294124</v>
          </cell>
          <cell r="EE44">
            <v>6842361</v>
          </cell>
          <cell r="EF44">
            <v>1244821</v>
          </cell>
          <cell r="EG44">
            <v>7605976</v>
          </cell>
          <cell r="EH44">
            <v>1334527</v>
          </cell>
          <cell r="EI44">
            <v>7548260</v>
          </cell>
          <cell r="EJ44">
            <v>1385578</v>
          </cell>
          <cell r="EK44">
            <v>7005709</v>
          </cell>
          <cell r="EL44">
            <v>1285696</v>
          </cell>
          <cell r="EM44">
            <v>7543325</v>
          </cell>
          <cell r="EN44">
            <v>1340142</v>
          </cell>
          <cell r="EO44">
            <v>7659814</v>
          </cell>
          <cell r="EP44">
            <v>1237643</v>
          </cell>
          <cell r="EQ44">
            <v>7738045</v>
          </cell>
          <cell r="ER44">
            <v>1210306</v>
          </cell>
          <cell r="ES44">
            <v>7304751</v>
          </cell>
          <cell r="ET44">
            <v>1147075</v>
          </cell>
          <cell r="EU44">
            <v>9399031</v>
          </cell>
          <cell r="EV44">
            <v>1766138</v>
          </cell>
          <cell r="EW44">
            <v>9240970</v>
          </cell>
          <cell r="EX44">
            <v>1735366</v>
          </cell>
          <cell r="EY44">
            <v>8782579</v>
          </cell>
          <cell r="EZ44">
            <v>1656037</v>
          </cell>
          <cell r="FA44">
            <v>8543035</v>
          </cell>
          <cell r="FB44">
            <v>1611163</v>
          </cell>
          <cell r="FC44">
            <v>8743837</v>
          </cell>
          <cell r="FD44">
            <v>1648655</v>
          </cell>
          <cell r="FE44">
            <v>9016000</v>
          </cell>
          <cell r="FF44">
            <v>1700024</v>
          </cell>
          <cell r="FG44">
            <v>98525356</v>
          </cell>
          <cell r="FH44">
            <v>17723823</v>
          </cell>
          <cell r="FJ44">
            <v>12488</v>
          </cell>
        </row>
        <row r="45">
          <cell r="DJ45" t="str">
            <v>기존점</v>
          </cell>
          <cell r="DK45">
            <v>8784737</v>
          </cell>
          <cell r="DL45">
            <v>1636396</v>
          </cell>
          <cell r="DM45">
            <v>7783999</v>
          </cell>
          <cell r="DN45">
            <v>1401725</v>
          </cell>
          <cell r="DO45">
            <v>10341952</v>
          </cell>
          <cell r="DP45">
            <v>1652752</v>
          </cell>
          <cell r="DQ45">
            <v>10011808</v>
          </cell>
          <cell r="DR45">
            <v>1546165</v>
          </cell>
          <cell r="DS45">
            <v>10074274</v>
          </cell>
          <cell r="DT45">
            <v>1531248</v>
          </cell>
          <cell r="DU45">
            <v>8819794</v>
          </cell>
          <cell r="DV45">
            <v>1455641</v>
          </cell>
          <cell r="DW45">
            <v>8237445</v>
          </cell>
          <cell r="DX45">
            <v>1415569</v>
          </cell>
          <cell r="DY45">
            <v>8255655</v>
          </cell>
          <cell r="DZ45">
            <v>1420505</v>
          </cell>
          <cell r="EA45">
            <v>7698684</v>
          </cell>
          <cell r="EB45">
            <v>1324820</v>
          </cell>
          <cell r="EC45">
            <v>7516718</v>
          </cell>
          <cell r="ED45">
            <v>1294124</v>
          </cell>
          <cell r="EE45">
            <v>6842361</v>
          </cell>
          <cell r="EF45">
            <v>1244821</v>
          </cell>
          <cell r="EG45">
            <v>7605976</v>
          </cell>
          <cell r="EH45">
            <v>1334527</v>
          </cell>
          <cell r="EI45">
            <v>7548260</v>
          </cell>
          <cell r="EJ45">
            <v>1385578</v>
          </cell>
          <cell r="EK45">
            <v>7005709</v>
          </cell>
          <cell r="EL45">
            <v>1285696</v>
          </cell>
          <cell r="EM45">
            <v>7543325</v>
          </cell>
          <cell r="EN45">
            <v>1340142</v>
          </cell>
          <cell r="FG45">
            <v>22097294</v>
          </cell>
          <cell r="FH45">
            <v>4011416</v>
          </cell>
          <cell r="FJ45">
            <v>10375</v>
          </cell>
        </row>
        <row r="46">
          <cell r="DJ46" t="str">
            <v>98신규점</v>
          </cell>
          <cell r="FG46">
            <v>0</v>
          </cell>
          <cell r="FH46">
            <v>0</v>
          </cell>
          <cell r="FJ46">
            <v>0</v>
          </cell>
        </row>
        <row r="47">
          <cell r="FG47">
            <v>0</v>
          </cell>
          <cell r="FH47">
            <v>0</v>
          </cell>
          <cell r="FJ47">
            <v>0</v>
          </cell>
        </row>
        <row r="48">
          <cell r="FG48">
            <v>0</v>
          </cell>
          <cell r="FH48">
            <v>0</v>
          </cell>
          <cell r="FJ48">
            <v>0</v>
          </cell>
        </row>
        <row r="49">
          <cell r="DJ49" t="str">
            <v>강화</v>
          </cell>
          <cell r="DK49">
            <v>394373</v>
          </cell>
          <cell r="DL49">
            <v>81372</v>
          </cell>
          <cell r="DM49">
            <v>311410</v>
          </cell>
          <cell r="DN49">
            <v>62358</v>
          </cell>
          <cell r="DO49">
            <v>387454</v>
          </cell>
          <cell r="DP49">
            <v>69884</v>
          </cell>
          <cell r="DQ49">
            <v>398222</v>
          </cell>
          <cell r="DR49">
            <v>63790</v>
          </cell>
          <cell r="DS49">
            <v>396272</v>
          </cell>
          <cell r="DT49">
            <v>65985</v>
          </cell>
          <cell r="DU49">
            <v>322558</v>
          </cell>
          <cell r="DV49">
            <v>53734</v>
          </cell>
          <cell r="DW49">
            <v>325220</v>
          </cell>
          <cell r="DX49">
            <v>56444</v>
          </cell>
          <cell r="DY49">
            <v>60934</v>
          </cell>
          <cell r="DZ49">
            <v>-2632</v>
          </cell>
          <cell r="EA49">
            <v>474653</v>
          </cell>
          <cell r="EB49">
            <v>65438</v>
          </cell>
          <cell r="EC49">
            <v>435910</v>
          </cell>
          <cell r="ED49">
            <v>67199</v>
          </cell>
          <cell r="EE49">
            <v>370803</v>
          </cell>
          <cell r="EF49">
            <v>60778</v>
          </cell>
          <cell r="EG49">
            <v>408087</v>
          </cell>
          <cell r="EH49">
            <v>67291</v>
          </cell>
          <cell r="EI49">
            <v>435737</v>
          </cell>
          <cell r="EJ49">
            <v>76641</v>
          </cell>
          <cell r="EK49">
            <v>416286</v>
          </cell>
          <cell r="EL49">
            <v>74904</v>
          </cell>
          <cell r="EM49">
            <v>391674</v>
          </cell>
          <cell r="EN49">
            <v>67602</v>
          </cell>
          <cell r="EO49">
            <v>384588</v>
          </cell>
          <cell r="EP49">
            <v>63576</v>
          </cell>
          <cell r="EQ49">
            <v>399603</v>
          </cell>
          <cell r="ER49">
            <v>64020</v>
          </cell>
          <cell r="ES49">
            <v>353881</v>
          </cell>
          <cell r="ET49">
            <v>58161</v>
          </cell>
          <cell r="EU49">
            <v>457095</v>
          </cell>
          <cell r="EV49">
            <v>83464</v>
          </cell>
          <cell r="EW49">
            <v>73725</v>
          </cell>
          <cell r="EX49">
            <v>13462</v>
          </cell>
          <cell r="EY49">
            <v>442350</v>
          </cell>
          <cell r="EZ49">
            <v>80772</v>
          </cell>
          <cell r="FA49">
            <v>427605</v>
          </cell>
          <cell r="FB49">
            <v>78080</v>
          </cell>
          <cell r="FC49">
            <v>442350</v>
          </cell>
          <cell r="FD49">
            <v>80772</v>
          </cell>
          <cell r="FE49">
            <v>457095</v>
          </cell>
          <cell r="FF49">
            <v>83464</v>
          </cell>
          <cell r="FG49">
            <v>4681989</v>
          </cell>
          <cell r="FH49">
            <v>824918</v>
          </cell>
          <cell r="FJ49">
            <v>335</v>
          </cell>
        </row>
        <row r="50">
          <cell r="DJ50" t="str">
            <v>강서</v>
          </cell>
          <cell r="DK50">
            <v>262394</v>
          </cell>
          <cell r="DL50">
            <v>46286</v>
          </cell>
          <cell r="DM50">
            <v>219350</v>
          </cell>
          <cell r="DN50">
            <v>38134</v>
          </cell>
          <cell r="DO50">
            <v>281722</v>
          </cell>
          <cell r="DP50">
            <v>43685</v>
          </cell>
          <cell r="DQ50">
            <v>291096</v>
          </cell>
          <cell r="DR50">
            <v>43023</v>
          </cell>
          <cell r="DS50">
            <v>279586</v>
          </cell>
          <cell r="DT50">
            <v>42980</v>
          </cell>
          <cell r="DU50">
            <v>230076</v>
          </cell>
          <cell r="DV50">
            <v>38388</v>
          </cell>
          <cell r="DW50">
            <v>209689</v>
          </cell>
          <cell r="DX50">
            <v>36899</v>
          </cell>
          <cell r="DY50">
            <v>215222</v>
          </cell>
          <cell r="DZ50">
            <v>38572</v>
          </cell>
          <cell r="EA50">
            <v>197837</v>
          </cell>
          <cell r="EB50">
            <v>34973</v>
          </cell>
          <cell r="EC50">
            <v>202175</v>
          </cell>
          <cell r="ED50">
            <v>36285</v>
          </cell>
          <cell r="EE50">
            <v>168265</v>
          </cell>
          <cell r="EF50">
            <v>30837</v>
          </cell>
          <cell r="EG50">
            <v>186157</v>
          </cell>
          <cell r="EH50">
            <v>33262</v>
          </cell>
          <cell r="EI50">
            <v>206808</v>
          </cell>
          <cell r="EJ50">
            <v>38724</v>
          </cell>
          <cell r="EK50">
            <v>202084</v>
          </cell>
          <cell r="EL50">
            <v>39103</v>
          </cell>
          <cell r="EM50">
            <v>180827</v>
          </cell>
          <cell r="EN50">
            <v>33597</v>
          </cell>
          <cell r="EO50">
            <v>180868</v>
          </cell>
          <cell r="EP50">
            <v>29571</v>
          </cell>
          <cell r="EQ50">
            <v>172190</v>
          </cell>
          <cell r="ER50">
            <v>26863</v>
          </cell>
          <cell r="ES50">
            <v>160299</v>
          </cell>
          <cell r="ET50">
            <v>25207</v>
          </cell>
          <cell r="EU50">
            <v>207049</v>
          </cell>
          <cell r="EV50">
            <v>40539</v>
          </cell>
          <cell r="EW50">
            <v>207049</v>
          </cell>
          <cell r="EX50">
            <v>40539</v>
          </cell>
          <cell r="EY50">
            <v>200370</v>
          </cell>
          <cell r="EZ50">
            <v>39231</v>
          </cell>
          <cell r="FA50">
            <v>193691</v>
          </cell>
          <cell r="FB50">
            <v>37923</v>
          </cell>
          <cell r="FC50">
            <v>200370</v>
          </cell>
          <cell r="FD50">
            <v>39231</v>
          </cell>
          <cell r="FE50">
            <v>207049</v>
          </cell>
          <cell r="FF50">
            <v>40539</v>
          </cell>
          <cell r="FG50">
            <v>2318654</v>
          </cell>
          <cell r="FH50">
            <v>431067</v>
          </cell>
          <cell r="FJ50">
            <v>361</v>
          </cell>
        </row>
        <row r="51">
          <cell r="DJ51" t="str">
            <v>여주</v>
          </cell>
          <cell r="DK51">
            <v>238000</v>
          </cell>
          <cell r="DL51">
            <v>45720</v>
          </cell>
          <cell r="DM51">
            <v>195122</v>
          </cell>
          <cell r="DN51">
            <v>35887</v>
          </cell>
          <cell r="DO51">
            <v>246487</v>
          </cell>
          <cell r="DP51">
            <v>43386</v>
          </cell>
          <cell r="DQ51">
            <v>300502</v>
          </cell>
          <cell r="DR51">
            <v>46191</v>
          </cell>
          <cell r="DS51">
            <v>290635</v>
          </cell>
          <cell r="DT51">
            <v>43721</v>
          </cell>
          <cell r="DU51">
            <v>248113</v>
          </cell>
          <cell r="DV51">
            <v>38774</v>
          </cell>
          <cell r="DW51">
            <v>222283</v>
          </cell>
          <cell r="DX51">
            <v>37258</v>
          </cell>
          <cell r="DY51">
            <v>232488</v>
          </cell>
          <cell r="DZ51">
            <v>40487</v>
          </cell>
          <cell r="EA51">
            <v>209769</v>
          </cell>
          <cell r="EB51">
            <v>37076</v>
          </cell>
          <cell r="EC51">
            <v>232609</v>
          </cell>
          <cell r="ED51">
            <v>39493</v>
          </cell>
          <cell r="EE51">
            <v>171118</v>
          </cell>
          <cell r="EF51">
            <v>29848</v>
          </cell>
          <cell r="EG51">
            <v>195627</v>
          </cell>
          <cell r="EH51">
            <v>33823</v>
          </cell>
          <cell r="EI51">
            <v>221250</v>
          </cell>
          <cell r="EJ51">
            <v>40070</v>
          </cell>
          <cell r="EK51">
            <v>196847</v>
          </cell>
          <cell r="EL51">
            <v>34880</v>
          </cell>
          <cell r="EM51">
            <v>193744</v>
          </cell>
          <cell r="EN51">
            <v>34296</v>
          </cell>
          <cell r="EO51">
            <v>202081</v>
          </cell>
          <cell r="EP51">
            <v>35439</v>
          </cell>
          <cell r="EQ51">
            <v>209056</v>
          </cell>
          <cell r="ER51">
            <v>34516</v>
          </cell>
          <cell r="ES51">
            <v>154914</v>
          </cell>
          <cell r="ET51">
            <v>23900</v>
          </cell>
          <cell r="EU51">
            <v>200105</v>
          </cell>
          <cell r="EV51">
            <v>37423</v>
          </cell>
          <cell r="EW51">
            <v>200105</v>
          </cell>
          <cell r="EX51">
            <v>37423</v>
          </cell>
          <cell r="EY51">
            <v>193650</v>
          </cell>
          <cell r="EZ51">
            <v>36216</v>
          </cell>
          <cell r="FA51">
            <v>187195</v>
          </cell>
          <cell r="FB51">
            <v>35009</v>
          </cell>
          <cell r="FC51">
            <v>193650</v>
          </cell>
          <cell r="FD51">
            <v>36216</v>
          </cell>
          <cell r="FE51">
            <v>200105</v>
          </cell>
          <cell r="FF51">
            <v>37423</v>
          </cell>
          <cell r="FG51">
            <v>2352702</v>
          </cell>
          <cell r="FH51">
            <v>422811</v>
          </cell>
          <cell r="FJ51">
            <v>361</v>
          </cell>
        </row>
        <row r="52">
          <cell r="DJ52" t="str">
            <v>구로</v>
          </cell>
          <cell r="DK52">
            <v>205761</v>
          </cell>
          <cell r="DL52">
            <v>27600</v>
          </cell>
          <cell r="DM52">
            <v>185486</v>
          </cell>
          <cell r="DN52">
            <v>23427</v>
          </cell>
          <cell r="DO52">
            <v>188880</v>
          </cell>
          <cell r="DP52">
            <v>25599</v>
          </cell>
          <cell r="DQ52">
            <v>332881</v>
          </cell>
          <cell r="DR52">
            <v>20118</v>
          </cell>
          <cell r="DS52">
            <v>406276</v>
          </cell>
          <cell r="DT52">
            <v>26078</v>
          </cell>
          <cell r="DU52">
            <v>379157</v>
          </cell>
          <cell r="DV52">
            <v>26855</v>
          </cell>
          <cell r="DW52">
            <v>338951</v>
          </cell>
          <cell r="DX52">
            <v>31724</v>
          </cell>
          <cell r="DY52">
            <v>335304</v>
          </cell>
          <cell r="DZ52">
            <v>33878</v>
          </cell>
          <cell r="EA52">
            <v>302405</v>
          </cell>
          <cell r="EB52">
            <v>33390</v>
          </cell>
          <cell r="EC52">
            <v>264391</v>
          </cell>
          <cell r="ED52">
            <v>27585</v>
          </cell>
          <cell r="EE52">
            <v>223043</v>
          </cell>
          <cell r="EF52">
            <v>25824</v>
          </cell>
          <cell r="EG52">
            <v>242564</v>
          </cell>
          <cell r="EH52">
            <v>26984</v>
          </cell>
          <cell r="EI52">
            <v>231360</v>
          </cell>
          <cell r="EJ52">
            <v>27205</v>
          </cell>
          <cell r="EK52">
            <v>205565</v>
          </cell>
          <cell r="EL52">
            <v>25782</v>
          </cell>
          <cell r="EM52">
            <v>197369</v>
          </cell>
          <cell r="EN52">
            <v>25661</v>
          </cell>
          <cell r="EO52">
            <v>177255</v>
          </cell>
          <cell r="EP52">
            <v>21413</v>
          </cell>
          <cell r="EQ52">
            <v>180616</v>
          </cell>
          <cell r="ER52">
            <v>22482</v>
          </cell>
          <cell r="ES52">
            <v>189928</v>
          </cell>
          <cell r="ET52">
            <v>24502</v>
          </cell>
          <cell r="EU52">
            <v>245334</v>
          </cell>
          <cell r="EV52">
            <v>34351</v>
          </cell>
          <cell r="EW52">
            <v>245334</v>
          </cell>
          <cell r="EX52">
            <v>34351</v>
          </cell>
          <cell r="EY52">
            <v>237420</v>
          </cell>
          <cell r="EZ52">
            <v>33243</v>
          </cell>
          <cell r="FA52">
            <v>229506</v>
          </cell>
          <cell r="FB52">
            <v>32135</v>
          </cell>
          <cell r="FC52">
            <v>237420</v>
          </cell>
          <cell r="FD52">
            <v>33243</v>
          </cell>
          <cell r="FE52">
            <v>245334</v>
          </cell>
          <cell r="FF52">
            <v>34351</v>
          </cell>
          <cell r="FG52">
            <v>2622441</v>
          </cell>
          <cell r="FH52">
            <v>348719</v>
          </cell>
          <cell r="FJ52">
            <v>361</v>
          </cell>
        </row>
        <row r="53">
          <cell r="DJ53" t="str">
            <v>중곡</v>
          </cell>
          <cell r="DK53">
            <v>351225</v>
          </cell>
          <cell r="DL53">
            <v>60787</v>
          </cell>
          <cell r="DM53">
            <v>313373</v>
          </cell>
          <cell r="DN53">
            <v>52216</v>
          </cell>
          <cell r="DO53">
            <v>390511</v>
          </cell>
          <cell r="DP53">
            <v>59248</v>
          </cell>
          <cell r="DQ53">
            <v>401092</v>
          </cell>
          <cell r="DR53">
            <v>55255</v>
          </cell>
          <cell r="DS53">
            <v>587535</v>
          </cell>
          <cell r="DT53">
            <v>64357</v>
          </cell>
          <cell r="DU53">
            <v>561147</v>
          </cell>
          <cell r="DV53">
            <v>61852</v>
          </cell>
          <cell r="DW53">
            <v>529281</v>
          </cell>
          <cell r="DX53">
            <v>70361</v>
          </cell>
          <cell r="DY53">
            <v>539760</v>
          </cell>
          <cell r="DZ53">
            <v>72800</v>
          </cell>
          <cell r="EA53">
            <v>486104</v>
          </cell>
          <cell r="EB53">
            <v>63569</v>
          </cell>
          <cell r="EC53">
            <v>414332</v>
          </cell>
          <cell r="ED53">
            <v>54341</v>
          </cell>
          <cell r="EE53">
            <v>383373</v>
          </cell>
          <cell r="EF53">
            <v>55619</v>
          </cell>
          <cell r="EG53">
            <v>440082</v>
          </cell>
          <cell r="EH53">
            <v>58037</v>
          </cell>
          <cell r="EI53">
            <v>425614</v>
          </cell>
          <cell r="EJ53">
            <v>64018</v>
          </cell>
          <cell r="EK53">
            <v>385253</v>
          </cell>
          <cell r="EL53">
            <v>58795</v>
          </cell>
          <cell r="EM53">
            <v>381056</v>
          </cell>
          <cell r="EN53">
            <v>59704</v>
          </cell>
          <cell r="EO53">
            <v>358234</v>
          </cell>
          <cell r="EP53">
            <v>52860</v>
          </cell>
          <cell r="EQ53">
            <v>351537</v>
          </cell>
          <cell r="ER53">
            <v>46357</v>
          </cell>
          <cell r="ES53">
            <v>358477</v>
          </cell>
          <cell r="ET53">
            <v>49016</v>
          </cell>
          <cell r="EU53">
            <v>463047</v>
          </cell>
          <cell r="EV53">
            <v>77181</v>
          </cell>
          <cell r="EW53">
            <v>463047</v>
          </cell>
          <cell r="EX53">
            <v>77181</v>
          </cell>
          <cell r="EY53">
            <v>448110</v>
          </cell>
          <cell r="EZ53">
            <v>74691</v>
          </cell>
          <cell r="FA53">
            <v>433173</v>
          </cell>
          <cell r="FB53">
            <v>72201</v>
          </cell>
          <cell r="FC53">
            <v>448110</v>
          </cell>
          <cell r="FD53">
            <v>74691</v>
          </cell>
          <cell r="FE53">
            <v>463047</v>
          </cell>
          <cell r="FF53">
            <v>77181</v>
          </cell>
          <cell r="FG53">
            <v>4978705</v>
          </cell>
          <cell r="FH53">
            <v>783876</v>
          </cell>
          <cell r="FJ53">
            <v>361</v>
          </cell>
        </row>
        <row r="54">
          <cell r="DJ54" t="str">
            <v>태릉</v>
          </cell>
          <cell r="DK54">
            <v>251077</v>
          </cell>
          <cell r="DL54">
            <v>46455</v>
          </cell>
          <cell r="DM54">
            <v>202333</v>
          </cell>
          <cell r="DN54">
            <v>36818</v>
          </cell>
          <cell r="DO54">
            <v>274894</v>
          </cell>
          <cell r="DP54">
            <v>44512</v>
          </cell>
          <cell r="DQ54">
            <v>283199</v>
          </cell>
          <cell r="DR54">
            <v>42732</v>
          </cell>
          <cell r="DS54">
            <v>296406</v>
          </cell>
          <cell r="DT54">
            <v>41739</v>
          </cell>
          <cell r="DU54">
            <v>257339</v>
          </cell>
          <cell r="DV54">
            <v>38429</v>
          </cell>
          <cell r="DW54">
            <v>231102</v>
          </cell>
          <cell r="DX54">
            <v>38055</v>
          </cell>
          <cell r="DY54">
            <v>229607</v>
          </cell>
          <cell r="DZ54">
            <v>37959</v>
          </cell>
          <cell r="EA54">
            <v>195057</v>
          </cell>
          <cell r="EB54">
            <v>32353</v>
          </cell>
          <cell r="EC54">
            <v>200434</v>
          </cell>
          <cell r="ED54">
            <v>32275</v>
          </cell>
          <cell r="EE54">
            <v>165904</v>
          </cell>
          <cell r="EF54">
            <v>28094</v>
          </cell>
          <cell r="EG54">
            <v>171187</v>
          </cell>
          <cell r="EH54">
            <v>27072</v>
          </cell>
          <cell r="EI54">
            <v>178261</v>
          </cell>
          <cell r="EJ54">
            <v>30679</v>
          </cell>
          <cell r="EK54">
            <v>168522</v>
          </cell>
          <cell r="EL54">
            <v>29066</v>
          </cell>
          <cell r="EM54">
            <v>158294</v>
          </cell>
          <cell r="EN54">
            <v>25527</v>
          </cell>
          <cell r="EO54">
            <v>141246</v>
          </cell>
          <cell r="EP54">
            <v>20876</v>
          </cell>
          <cell r="EQ54">
            <v>152013</v>
          </cell>
          <cell r="ER54">
            <v>20197</v>
          </cell>
          <cell r="ES54">
            <v>121226</v>
          </cell>
          <cell r="ET54">
            <v>15755</v>
          </cell>
          <cell r="EU54">
            <v>156581</v>
          </cell>
          <cell r="EV54">
            <v>26817</v>
          </cell>
          <cell r="EW54">
            <v>156581</v>
          </cell>
          <cell r="EX54">
            <v>26817</v>
          </cell>
          <cell r="EY54">
            <v>151530</v>
          </cell>
          <cell r="EZ54">
            <v>25952</v>
          </cell>
          <cell r="FA54">
            <v>146479</v>
          </cell>
          <cell r="FB54">
            <v>25087</v>
          </cell>
          <cell r="FC54">
            <v>151530</v>
          </cell>
          <cell r="FD54">
            <v>25952</v>
          </cell>
          <cell r="FE54">
            <v>156581</v>
          </cell>
          <cell r="FF54">
            <v>26817</v>
          </cell>
          <cell r="FG54">
            <v>1838844</v>
          </cell>
          <cell r="FH54">
            <v>299542</v>
          </cell>
          <cell r="FJ54">
            <v>361</v>
          </cell>
        </row>
        <row r="55">
          <cell r="DJ55" t="str">
            <v>청주</v>
          </cell>
          <cell r="DK55">
            <v>383590</v>
          </cell>
          <cell r="DL55">
            <v>70526</v>
          </cell>
          <cell r="DM55">
            <v>345538</v>
          </cell>
          <cell r="DN55">
            <v>56484</v>
          </cell>
          <cell r="DO55">
            <v>509082</v>
          </cell>
          <cell r="DP55">
            <v>71986</v>
          </cell>
          <cell r="DQ55">
            <v>517870</v>
          </cell>
          <cell r="DR55">
            <v>65531</v>
          </cell>
          <cell r="DS55">
            <v>557234</v>
          </cell>
          <cell r="DT55">
            <v>70558</v>
          </cell>
          <cell r="DU55">
            <v>506850</v>
          </cell>
          <cell r="DV55">
            <v>64363</v>
          </cell>
          <cell r="DW55">
            <v>382136</v>
          </cell>
          <cell r="DX55">
            <v>48591</v>
          </cell>
          <cell r="DY55">
            <v>395939</v>
          </cell>
          <cell r="DZ55">
            <v>54752</v>
          </cell>
          <cell r="EA55">
            <v>334198</v>
          </cell>
          <cell r="EB55">
            <v>47909</v>
          </cell>
          <cell r="EC55">
            <v>318935</v>
          </cell>
          <cell r="ED55">
            <v>45678</v>
          </cell>
          <cell r="EE55">
            <v>259835</v>
          </cell>
          <cell r="EF55">
            <v>39349</v>
          </cell>
          <cell r="EG55">
            <v>275767</v>
          </cell>
          <cell r="EH55">
            <v>38993</v>
          </cell>
          <cell r="EI55">
            <v>270675</v>
          </cell>
          <cell r="EJ55">
            <v>39749</v>
          </cell>
          <cell r="EK55">
            <v>265678</v>
          </cell>
          <cell r="EL55">
            <v>42358</v>
          </cell>
          <cell r="EM55">
            <v>296976</v>
          </cell>
          <cell r="EN55">
            <v>48690</v>
          </cell>
          <cell r="EO55">
            <v>299774</v>
          </cell>
          <cell r="EP55">
            <v>46825</v>
          </cell>
          <cell r="EQ55">
            <v>309393</v>
          </cell>
          <cell r="ER55">
            <v>44804</v>
          </cell>
          <cell r="ES55">
            <v>265755</v>
          </cell>
          <cell r="ET55">
            <v>35952</v>
          </cell>
          <cell r="EU55">
            <v>343263</v>
          </cell>
          <cell r="EV55">
            <v>59712</v>
          </cell>
          <cell r="EW55">
            <v>343263</v>
          </cell>
          <cell r="EX55">
            <v>59712</v>
          </cell>
          <cell r="EY55">
            <v>332190</v>
          </cell>
          <cell r="EZ55">
            <v>57786</v>
          </cell>
          <cell r="FA55">
            <v>321117</v>
          </cell>
          <cell r="FB55">
            <v>55860</v>
          </cell>
          <cell r="FC55">
            <v>332190</v>
          </cell>
          <cell r="FD55">
            <v>57786</v>
          </cell>
          <cell r="FE55">
            <v>343263</v>
          </cell>
          <cell r="FF55">
            <v>59712</v>
          </cell>
          <cell r="FG55">
            <v>3723537</v>
          </cell>
          <cell r="FH55">
            <v>608946</v>
          </cell>
          <cell r="FJ55">
            <v>361</v>
          </cell>
        </row>
        <row r="56">
          <cell r="DJ56" t="str">
            <v>동대전</v>
          </cell>
          <cell r="DK56">
            <v>167954</v>
          </cell>
          <cell r="DL56">
            <v>26691</v>
          </cell>
          <cell r="DM56">
            <v>150541</v>
          </cell>
          <cell r="DN56">
            <v>22403</v>
          </cell>
          <cell r="DO56">
            <v>204806</v>
          </cell>
          <cell r="DP56">
            <v>28002</v>
          </cell>
          <cell r="DQ56">
            <v>190563</v>
          </cell>
          <cell r="DR56">
            <v>24177</v>
          </cell>
          <cell r="DS56">
            <v>222255</v>
          </cell>
          <cell r="DT56">
            <v>23908</v>
          </cell>
          <cell r="DU56">
            <v>196503</v>
          </cell>
          <cell r="DV56">
            <v>21114</v>
          </cell>
          <cell r="DW56">
            <v>170543</v>
          </cell>
          <cell r="DX56">
            <v>22409</v>
          </cell>
          <cell r="DY56">
            <v>169325</v>
          </cell>
          <cell r="DZ56">
            <v>22542</v>
          </cell>
          <cell r="EA56">
            <v>148659</v>
          </cell>
          <cell r="EB56">
            <v>20869</v>
          </cell>
          <cell r="EC56">
            <v>144273</v>
          </cell>
          <cell r="ED56">
            <v>18414</v>
          </cell>
          <cell r="EE56">
            <v>126286</v>
          </cell>
          <cell r="EF56">
            <v>18053</v>
          </cell>
          <cell r="EG56">
            <v>137248</v>
          </cell>
          <cell r="EH56">
            <v>18572</v>
          </cell>
          <cell r="EI56">
            <v>146500</v>
          </cell>
          <cell r="EJ56">
            <v>21529</v>
          </cell>
          <cell r="EK56">
            <v>126638</v>
          </cell>
          <cell r="EL56">
            <v>20037</v>
          </cell>
          <cell r="EM56">
            <v>144470</v>
          </cell>
          <cell r="EN56">
            <v>20812</v>
          </cell>
          <cell r="EO56">
            <v>140765</v>
          </cell>
          <cell r="EP56">
            <v>20336</v>
          </cell>
          <cell r="EQ56">
            <v>139560</v>
          </cell>
          <cell r="ER56">
            <v>19110</v>
          </cell>
          <cell r="ES56">
            <v>121302</v>
          </cell>
          <cell r="ET56">
            <v>16930</v>
          </cell>
          <cell r="EU56">
            <v>156674</v>
          </cell>
          <cell r="EV56">
            <v>24137</v>
          </cell>
          <cell r="EW56">
            <v>156674</v>
          </cell>
          <cell r="EX56">
            <v>24137</v>
          </cell>
          <cell r="EY56">
            <v>151620</v>
          </cell>
          <cell r="EZ56">
            <v>23358</v>
          </cell>
          <cell r="FA56">
            <v>146566</v>
          </cell>
          <cell r="FB56">
            <v>22579</v>
          </cell>
          <cell r="FC56">
            <v>151620</v>
          </cell>
          <cell r="FD56">
            <v>23358</v>
          </cell>
          <cell r="FE56">
            <v>156674</v>
          </cell>
          <cell r="FF56">
            <v>24137</v>
          </cell>
          <cell r="FG56">
            <v>1739063</v>
          </cell>
          <cell r="FH56">
            <v>260460</v>
          </cell>
          <cell r="FJ56">
            <v>361</v>
          </cell>
        </row>
        <row r="57">
          <cell r="DJ57" t="str">
            <v>천안</v>
          </cell>
          <cell r="DK57">
            <v>425010</v>
          </cell>
          <cell r="DL57">
            <v>57645</v>
          </cell>
          <cell r="DM57">
            <v>409174</v>
          </cell>
          <cell r="DN57">
            <v>66456</v>
          </cell>
          <cell r="DO57">
            <v>576552</v>
          </cell>
          <cell r="DP57">
            <v>85518</v>
          </cell>
          <cell r="DQ57">
            <v>605166</v>
          </cell>
          <cell r="DR57">
            <v>88858</v>
          </cell>
          <cell r="DS57">
            <v>653314</v>
          </cell>
          <cell r="DT57">
            <v>83459</v>
          </cell>
          <cell r="DU57">
            <v>574644</v>
          </cell>
          <cell r="DV57">
            <v>84775</v>
          </cell>
          <cell r="DW57">
            <v>653707</v>
          </cell>
          <cell r="DX57">
            <v>98252</v>
          </cell>
          <cell r="DY57">
            <v>646233</v>
          </cell>
          <cell r="DZ57">
            <v>99528</v>
          </cell>
          <cell r="EA57">
            <v>603916</v>
          </cell>
          <cell r="EB57">
            <v>94074</v>
          </cell>
          <cell r="EC57">
            <v>601382</v>
          </cell>
          <cell r="ED57">
            <v>91931</v>
          </cell>
          <cell r="EE57">
            <v>539085</v>
          </cell>
          <cell r="EF57">
            <v>86287</v>
          </cell>
          <cell r="EG57">
            <v>580888</v>
          </cell>
          <cell r="EH57">
            <v>86751</v>
          </cell>
          <cell r="EI57">
            <v>646710</v>
          </cell>
          <cell r="EJ57">
            <v>102129</v>
          </cell>
          <cell r="EK57">
            <v>583719</v>
          </cell>
          <cell r="EL57">
            <v>94960</v>
          </cell>
          <cell r="EM57">
            <v>653507</v>
          </cell>
          <cell r="EN57">
            <v>104659</v>
          </cell>
          <cell r="EO57">
            <v>676224</v>
          </cell>
          <cell r="EP57">
            <v>104944</v>
          </cell>
          <cell r="EQ57">
            <v>706879</v>
          </cell>
          <cell r="ER57">
            <v>112323</v>
          </cell>
          <cell r="ES57">
            <v>641057</v>
          </cell>
          <cell r="ET57">
            <v>99137</v>
          </cell>
          <cell r="EU57">
            <v>828041</v>
          </cell>
          <cell r="EV57">
            <v>140891</v>
          </cell>
          <cell r="EW57">
            <v>828041</v>
          </cell>
          <cell r="EX57">
            <v>140891</v>
          </cell>
          <cell r="EY57">
            <v>801330</v>
          </cell>
          <cell r="EZ57">
            <v>136346</v>
          </cell>
          <cell r="FA57">
            <v>774619</v>
          </cell>
          <cell r="FB57">
            <v>131801</v>
          </cell>
          <cell r="FC57">
            <v>801330</v>
          </cell>
          <cell r="FD57">
            <v>136346</v>
          </cell>
          <cell r="FE57">
            <v>828041</v>
          </cell>
          <cell r="FF57">
            <v>140891</v>
          </cell>
          <cell r="FG57">
            <v>8769498</v>
          </cell>
          <cell r="FH57">
            <v>1445318</v>
          </cell>
          <cell r="FJ57">
            <v>361</v>
          </cell>
        </row>
        <row r="58">
          <cell r="DJ58" t="str">
            <v>청주2</v>
          </cell>
          <cell r="DK58">
            <v>623787</v>
          </cell>
          <cell r="DL58">
            <v>108143</v>
          </cell>
          <cell r="DM58">
            <v>603399</v>
          </cell>
          <cell r="DN58">
            <v>95443</v>
          </cell>
          <cell r="DO58">
            <v>765585</v>
          </cell>
          <cell r="DP58">
            <v>92618</v>
          </cell>
          <cell r="DQ58">
            <v>772244</v>
          </cell>
          <cell r="DR58">
            <v>93235</v>
          </cell>
          <cell r="DS58">
            <v>781773</v>
          </cell>
          <cell r="DT58">
            <v>93669</v>
          </cell>
          <cell r="DU58">
            <v>581269</v>
          </cell>
          <cell r="DV58">
            <v>65779</v>
          </cell>
          <cell r="DW58">
            <v>428490</v>
          </cell>
          <cell r="DX58">
            <v>53333</v>
          </cell>
          <cell r="DY58">
            <v>397774</v>
          </cell>
          <cell r="DZ58">
            <v>46285</v>
          </cell>
          <cell r="EA58">
            <v>313074</v>
          </cell>
          <cell r="EB58">
            <v>35052</v>
          </cell>
          <cell r="EC58">
            <v>304590</v>
          </cell>
          <cell r="ED58">
            <v>38522</v>
          </cell>
          <cell r="EE58">
            <v>228441</v>
          </cell>
          <cell r="EF58">
            <v>32204</v>
          </cell>
          <cell r="EG58">
            <v>259817</v>
          </cell>
          <cell r="EH58">
            <v>34261</v>
          </cell>
          <cell r="EI58">
            <v>285849</v>
          </cell>
          <cell r="EJ58">
            <v>40926</v>
          </cell>
          <cell r="EK58">
            <v>255016</v>
          </cell>
          <cell r="EL58">
            <v>38141</v>
          </cell>
          <cell r="EM58">
            <v>232207</v>
          </cell>
          <cell r="EN58">
            <v>34572</v>
          </cell>
          <cell r="EO58">
            <v>242050</v>
          </cell>
          <cell r="EP58">
            <v>32221</v>
          </cell>
          <cell r="EQ58">
            <v>276928</v>
          </cell>
          <cell r="ER58">
            <v>30937</v>
          </cell>
          <cell r="ES58">
            <v>249990</v>
          </cell>
          <cell r="ET58">
            <v>27308</v>
          </cell>
          <cell r="EU58">
            <v>322896</v>
          </cell>
          <cell r="EV58">
            <v>51303</v>
          </cell>
          <cell r="EW58">
            <v>322896</v>
          </cell>
          <cell r="EX58">
            <v>51303</v>
          </cell>
          <cell r="EY58">
            <v>312480</v>
          </cell>
          <cell r="EZ58">
            <v>49648</v>
          </cell>
          <cell r="FA58">
            <v>302064</v>
          </cell>
          <cell r="FB58">
            <v>47993</v>
          </cell>
          <cell r="FC58">
            <v>312480</v>
          </cell>
          <cell r="FD58">
            <v>49648</v>
          </cell>
          <cell r="FE58">
            <v>322896</v>
          </cell>
          <cell r="FF58">
            <v>51303</v>
          </cell>
          <cell r="FG58">
            <v>3437752</v>
          </cell>
          <cell r="FH58">
            <v>505303</v>
          </cell>
          <cell r="FJ58">
            <v>361</v>
          </cell>
        </row>
        <row r="59">
          <cell r="DJ59" t="str">
            <v>&lt;미래형&gt;</v>
          </cell>
          <cell r="DK59">
            <v>3303171</v>
          </cell>
          <cell r="DL59">
            <v>571225</v>
          </cell>
          <cell r="DM59">
            <v>2935726</v>
          </cell>
          <cell r="DN59">
            <v>489626</v>
          </cell>
          <cell r="DO59">
            <v>3825973</v>
          </cell>
          <cell r="DP59">
            <v>564438</v>
          </cell>
          <cell r="DQ59">
            <v>4092835</v>
          </cell>
          <cell r="DR59">
            <v>542910</v>
          </cell>
          <cell r="DS59">
            <v>4471286</v>
          </cell>
          <cell r="DT59">
            <v>556454</v>
          </cell>
          <cell r="DU59">
            <v>3857656</v>
          </cell>
          <cell r="DV59">
            <v>494063</v>
          </cell>
          <cell r="DW59">
            <v>3491402</v>
          </cell>
          <cell r="DX59">
            <v>493326</v>
          </cell>
          <cell r="DY59">
            <v>3222586</v>
          </cell>
          <cell r="DZ59">
            <v>444171</v>
          </cell>
          <cell r="EA59">
            <v>3265672</v>
          </cell>
          <cell r="EB59">
            <v>464703</v>
          </cell>
          <cell r="EC59">
            <v>3119031</v>
          </cell>
          <cell r="ED59">
            <v>451723</v>
          </cell>
          <cell r="EE59">
            <v>2636153</v>
          </cell>
          <cell r="EF59">
            <v>406893</v>
          </cell>
          <cell r="EG59">
            <v>2897424</v>
          </cell>
          <cell r="EH59">
            <v>425046</v>
          </cell>
          <cell r="EI59">
            <v>3048764</v>
          </cell>
          <cell r="EJ59">
            <v>481670</v>
          </cell>
          <cell r="EK59">
            <v>2805608</v>
          </cell>
          <cell r="EL59">
            <v>458026</v>
          </cell>
          <cell r="EM59">
            <v>2830124</v>
          </cell>
          <cell r="EN59">
            <v>455120</v>
          </cell>
          <cell r="EO59">
            <v>2803085</v>
          </cell>
          <cell r="EP59">
            <v>428061</v>
          </cell>
          <cell r="EQ59">
            <v>2897775</v>
          </cell>
          <cell r="ER59">
            <v>421609</v>
          </cell>
          <cell r="ES59">
            <v>2616829</v>
          </cell>
          <cell r="ET59">
            <v>375868</v>
          </cell>
          <cell r="EU59">
            <v>3380085</v>
          </cell>
          <cell r="EV59">
            <v>575818</v>
          </cell>
          <cell r="EW59">
            <v>2996715</v>
          </cell>
          <cell r="EX59">
            <v>505816</v>
          </cell>
          <cell r="EY59">
            <v>3271050</v>
          </cell>
          <cell r="EZ59">
            <v>557243</v>
          </cell>
          <cell r="FA59">
            <v>3162015</v>
          </cell>
          <cell r="FB59">
            <v>538668</v>
          </cell>
          <cell r="FC59">
            <v>3271050</v>
          </cell>
          <cell r="FD59">
            <v>557243</v>
          </cell>
          <cell r="FE59">
            <v>3380085</v>
          </cell>
          <cell r="FF59">
            <v>575818</v>
          </cell>
          <cell r="FG59">
            <v>36463185</v>
          </cell>
          <cell r="FH59">
            <v>5930960</v>
          </cell>
          <cell r="FJ59">
            <v>3579</v>
          </cell>
        </row>
        <row r="60">
          <cell r="DJ60" t="str">
            <v>만수</v>
          </cell>
          <cell r="DK60">
            <v>122844</v>
          </cell>
          <cell r="DL60">
            <v>24480</v>
          </cell>
          <cell r="DM60">
            <v>117974</v>
          </cell>
          <cell r="DN60">
            <v>21342</v>
          </cell>
          <cell r="DO60">
            <v>161135</v>
          </cell>
          <cell r="DP60">
            <v>25742</v>
          </cell>
          <cell r="DQ60">
            <v>160015</v>
          </cell>
          <cell r="DR60">
            <v>22912</v>
          </cell>
          <cell r="DS60">
            <v>155629</v>
          </cell>
          <cell r="DT60">
            <v>24088</v>
          </cell>
          <cell r="DU60">
            <v>134751</v>
          </cell>
          <cell r="DV60">
            <v>21218</v>
          </cell>
          <cell r="DW60">
            <v>128139</v>
          </cell>
          <cell r="DX60">
            <v>22009</v>
          </cell>
          <cell r="DY60">
            <v>119272</v>
          </cell>
          <cell r="DZ60">
            <v>20364</v>
          </cell>
          <cell r="EA60">
            <v>91541</v>
          </cell>
          <cell r="EB60">
            <v>18360</v>
          </cell>
          <cell r="EC60">
            <v>109085</v>
          </cell>
          <cell r="ED60">
            <v>18177</v>
          </cell>
          <cell r="EE60">
            <v>101197</v>
          </cell>
          <cell r="EF60">
            <v>18792</v>
          </cell>
          <cell r="EG60">
            <v>120038</v>
          </cell>
          <cell r="EH60">
            <v>21613</v>
          </cell>
          <cell r="EI60">
            <v>128513</v>
          </cell>
          <cell r="EJ60">
            <v>24079</v>
          </cell>
          <cell r="EK60">
            <v>118630</v>
          </cell>
          <cell r="EL60">
            <v>22113</v>
          </cell>
          <cell r="EM60">
            <v>92353</v>
          </cell>
          <cell r="EN60">
            <v>16456</v>
          </cell>
          <cell r="EO60">
            <v>96054</v>
          </cell>
          <cell r="EP60">
            <v>14978</v>
          </cell>
          <cell r="EQ60">
            <v>95536</v>
          </cell>
          <cell r="ER60">
            <v>13660</v>
          </cell>
          <cell r="ES60">
            <v>89052</v>
          </cell>
          <cell r="ET60">
            <v>12624</v>
          </cell>
          <cell r="EU60">
            <v>115041</v>
          </cell>
          <cell r="EV60">
            <v>21649</v>
          </cell>
          <cell r="EW60">
            <v>115041</v>
          </cell>
          <cell r="EX60">
            <v>21649</v>
          </cell>
          <cell r="EY60">
            <v>111330</v>
          </cell>
          <cell r="EZ60">
            <v>20951</v>
          </cell>
          <cell r="FA60">
            <v>107619</v>
          </cell>
          <cell r="FB60">
            <v>20253</v>
          </cell>
          <cell r="FC60">
            <v>111330</v>
          </cell>
          <cell r="FD60">
            <v>20951</v>
          </cell>
          <cell r="FE60">
            <v>115041</v>
          </cell>
          <cell r="FF60">
            <v>21649</v>
          </cell>
          <cell r="FG60">
            <v>1295540</v>
          </cell>
          <cell r="FH60">
            <v>231012</v>
          </cell>
          <cell r="FJ60">
            <v>361</v>
          </cell>
        </row>
        <row r="61">
          <cell r="DJ61" t="str">
            <v>목4</v>
          </cell>
          <cell r="DK61">
            <v>210474</v>
          </cell>
          <cell r="DL61">
            <v>40650</v>
          </cell>
          <cell r="DM61">
            <v>185532</v>
          </cell>
          <cell r="DN61">
            <v>34702</v>
          </cell>
          <cell r="DO61">
            <v>233746</v>
          </cell>
          <cell r="DP61">
            <v>39559</v>
          </cell>
          <cell r="DQ61">
            <v>242921</v>
          </cell>
          <cell r="DR61">
            <v>37984</v>
          </cell>
          <cell r="DS61">
            <v>251592</v>
          </cell>
          <cell r="DT61">
            <v>37860</v>
          </cell>
          <cell r="DU61">
            <v>233546</v>
          </cell>
          <cell r="DV61">
            <v>38447</v>
          </cell>
          <cell r="DW61">
            <v>223331</v>
          </cell>
          <cell r="DX61">
            <v>38191</v>
          </cell>
          <cell r="DY61">
            <v>239207</v>
          </cell>
          <cell r="DZ61">
            <v>41617</v>
          </cell>
          <cell r="EA61">
            <v>273780</v>
          </cell>
          <cell r="EB61">
            <v>47891</v>
          </cell>
          <cell r="EC61">
            <v>182347</v>
          </cell>
          <cell r="ED61">
            <v>29721</v>
          </cell>
          <cell r="EE61">
            <v>178106</v>
          </cell>
          <cell r="EF61">
            <v>31028</v>
          </cell>
          <cell r="EG61">
            <v>193447</v>
          </cell>
          <cell r="EH61">
            <v>32986</v>
          </cell>
          <cell r="EI61">
            <v>199980</v>
          </cell>
          <cell r="EJ61">
            <v>35142</v>
          </cell>
          <cell r="EK61">
            <v>171529</v>
          </cell>
          <cell r="EL61">
            <v>30950</v>
          </cell>
          <cell r="EM61">
            <v>190441</v>
          </cell>
          <cell r="EN61">
            <v>33626</v>
          </cell>
          <cell r="EO61">
            <v>190509</v>
          </cell>
          <cell r="EP61">
            <v>30050</v>
          </cell>
          <cell r="EQ61">
            <v>185834</v>
          </cell>
          <cell r="ER61">
            <v>28792</v>
          </cell>
          <cell r="ES61">
            <v>179168</v>
          </cell>
          <cell r="ET61">
            <v>28152</v>
          </cell>
          <cell r="EU61">
            <v>231415</v>
          </cell>
          <cell r="EV61">
            <v>43175</v>
          </cell>
          <cell r="EW61">
            <v>231415</v>
          </cell>
          <cell r="EX61">
            <v>43175</v>
          </cell>
          <cell r="EY61">
            <v>223950</v>
          </cell>
          <cell r="EZ61">
            <v>41782</v>
          </cell>
          <cell r="FA61">
            <v>216485</v>
          </cell>
          <cell r="FB61">
            <v>40389</v>
          </cell>
          <cell r="FC61">
            <v>223950</v>
          </cell>
          <cell r="FD61">
            <v>41782</v>
          </cell>
          <cell r="FE61">
            <v>231415</v>
          </cell>
          <cell r="FF61">
            <v>43175</v>
          </cell>
          <cell r="FG61">
            <v>2476091</v>
          </cell>
          <cell r="FH61">
            <v>440190</v>
          </cell>
          <cell r="FJ61">
            <v>361</v>
          </cell>
        </row>
        <row r="62">
          <cell r="DJ62" t="str">
            <v>목5</v>
          </cell>
          <cell r="DK62">
            <v>175082</v>
          </cell>
          <cell r="DL62">
            <v>32445</v>
          </cell>
          <cell r="DM62">
            <v>153490</v>
          </cell>
          <cell r="DN62">
            <v>28460</v>
          </cell>
          <cell r="DO62">
            <v>199350</v>
          </cell>
          <cell r="DP62">
            <v>35652</v>
          </cell>
          <cell r="DQ62">
            <v>210589</v>
          </cell>
          <cell r="DR62">
            <v>35733</v>
          </cell>
          <cell r="DS62">
            <v>198593</v>
          </cell>
          <cell r="DT62">
            <v>30316</v>
          </cell>
          <cell r="DU62">
            <v>178184</v>
          </cell>
          <cell r="DV62">
            <v>28904</v>
          </cell>
          <cell r="DW62">
            <v>163525</v>
          </cell>
          <cell r="DX62">
            <v>28583</v>
          </cell>
          <cell r="DY62">
            <v>159703</v>
          </cell>
          <cell r="DZ62">
            <v>27163</v>
          </cell>
          <cell r="EA62">
            <v>149276</v>
          </cell>
          <cell r="EB62">
            <v>25648</v>
          </cell>
          <cell r="EC62">
            <v>142024</v>
          </cell>
          <cell r="ED62">
            <v>24242</v>
          </cell>
          <cell r="EE62">
            <v>134321</v>
          </cell>
          <cell r="EF62">
            <v>24225</v>
          </cell>
          <cell r="EG62">
            <v>149234</v>
          </cell>
          <cell r="EH62">
            <v>27170</v>
          </cell>
          <cell r="EI62">
            <v>146007</v>
          </cell>
          <cell r="EJ62">
            <v>26639</v>
          </cell>
          <cell r="EK62">
            <v>130880</v>
          </cell>
          <cell r="EL62">
            <v>23988</v>
          </cell>
          <cell r="EM62">
            <v>145915</v>
          </cell>
          <cell r="EN62">
            <v>25091</v>
          </cell>
          <cell r="EO62">
            <v>152136</v>
          </cell>
          <cell r="EP62">
            <v>23848</v>
          </cell>
          <cell r="EQ62">
            <v>153646</v>
          </cell>
          <cell r="ER62">
            <v>23629</v>
          </cell>
          <cell r="ES62">
            <v>149930</v>
          </cell>
          <cell r="ET62">
            <v>23779</v>
          </cell>
          <cell r="EU62">
            <v>193657</v>
          </cell>
          <cell r="EV62">
            <v>35237</v>
          </cell>
          <cell r="EW62">
            <v>193657</v>
          </cell>
          <cell r="EX62">
            <v>35237</v>
          </cell>
          <cell r="EY62">
            <v>187410</v>
          </cell>
          <cell r="EZ62">
            <v>34100</v>
          </cell>
          <cell r="FA62">
            <v>181163</v>
          </cell>
          <cell r="FB62">
            <v>32963</v>
          </cell>
          <cell r="FC62">
            <v>187410</v>
          </cell>
          <cell r="FD62">
            <v>34100</v>
          </cell>
          <cell r="FE62">
            <v>193657</v>
          </cell>
          <cell r="FF62">
            <v>35237</v>
          </cell>
          <cell r="FG62">
            <v>2015468</v>
          </cell>
          <cell r="FH62">
            <v>353848</v>
          </cell>
          <cell r="FJ62">
            <v>361</v>
          </cell>
        </row>
        <row r="63">
          <cell r="DJ63" t="str">
            <v>개봉</v>
          </cell>
          <cell r="DK63">
            <v>188712</v>
          </cell>
          <cell r="DL63">
            <v>34896</v>
          </cell>
          <cell r="DM63">
            <v>159649</v>
          </cell>
          <cell r="DN63">
            <v>28119</v>
          </cell>
          <cell r="DO63">
            <v>215076</v>
          </cell>
          <cell r="DP63">
            <v>32492</v>
          </cell>
          <cell r="DQ63">
            <v>222326</v>
          </cell>
          <cell r="DR63">
            <v>33100</v>
          </cell>
          <cell r="DS63">
            <v>219942</v>
          </cell>
          <cell r="DT63">
            <v>28099</v>
          </cell>
          <cell r="DU63">
            <v>175465</v>
          </cell>
          <cell r="DV63">
            <v>25924</v>
          </cell>
          <cell r="DW63">
            <v>145275</v>
          </cell>
          <cell r="DX63">
            <v>24194</v>
          </cell>
          <cell r="DY63">
            <v>133443</v>
          </cell>
          <cell r="DZ63">
            <v>22080</v>
          </cell>
          <cell r="EA63">
            <v>110679</v>
          </cell>
          <cell r="EB63">
            <v>17863</v>
          </cell>
          <cell r="EC63">
            <v>112623</v>
          </cell>
          <cell r="ED63">
            <v>17898</v>
          </cell>
          <cell r="EE63">
            <v>98171</v>
          </cell>
          <cell r="EF63">
            <v>16928</v>
          </cell>
          <cell r="EG63">
            <v>105811</v>
          </cell>
          <cell r="EH63">
            <v>15716</v>
          </cell>
          <cell r="EI63">
            <v>110286</v>
          </cell>
          <cell r="EJ63">
            <v>18528</v>
          </cell>
          <cell r="EK63">
            <v>91154</v>
          </cell>
          <cell r="EL63">
            <v>14609</v>
          </cell>
          <cell r="EM63">
            <v>104265</v>
          </cell>
          <cell r="EN63">
            <v>14683</v>
          </cell>
          <cell r="EO63">
            <v>106525</v>
          </cell>
          <cell r="EP63">
            <v>11890</v>
          </cell>
          <cell r="EQ63">
            <v>107415</v>
          </cell>
          <cell r="ER63">
            <v>9814</v>
          </cell>
          <cell r="ES63">
            <v>90621</v>
          </cell>
          <cell r="ET63">
            <v>9383</v>
          </cell>
          <cell r="EU63">
            <v>117056</v>
          </cell>
          <cell r="EV63">
            <v>17655</v>
          </cell>
          <cell r="EW63">
            <v>117056</v>
          </cell>
          <cell r="EX63">
            <v>17655</v>
          </cell>
          <cell r="EY63">
            <v>113280</v>
          </cell>
          <cell r="EZ63">
            <v>17085</v>
          </cell>
          <cell r="FA63">
            <v>109504</v>
          </cell>
          <cell r="FB63">
            <v>16516</v>
          </cell>
          <cell r="FC63">
            <v>113280</v>
          </cell>
          <cell r="FD63">
            <v>17086</v>
          </cell>
          <cell r="FE63">
            <v>117056</v>
          </cell>
          <cell r="FF63">
            <v>17656</v>
          </cell>
          <cell r="FG63">
            <v>1297498</v>
          </cell>
          <cell r="FH63">
            <v>182560</v>
          </cell>
          <cell r="FJ63">
            <v>361</v>
          </cell>
        </row>
        <row r="64">
          <cell r="DJ64" t="str">
            <v>망원</v>
          </cell>
          <cell r="DK64">
            <v>201133</v>
          </cell>
          <cell r="DL64">
            <v>36785</v>
          </cell>
          <cell r="DM64">
            <v>170542</v>
          </cell>
          <cell r="DN64">
            <v>29744</v>
          </cell>
          <cell r="DO64">
            <v>207629</v>
          </cell>
          <cell r="DP64">
            <v>33188</v>
          </cell>
          <cell r="DQ64">
            <v>204823</v>
          </cell>
          <cell r="DR64">
            <v>30180</v>
          </cell>
          <cell r="DS64">
            <v>191115</v>
          </cell>
          <cell r="DT64">
            <v>24052</v>
          </cell>
          <cell r="DU64">
            <v>161725</v>
          </cell>
          <cell r="DV64">
            <v>23106</v>
          </cell>
          <cell r="DW64">
            <v>154276</v>
          </cell>
          <cell r="DX64">
            <v>23696</v>
          </cell>
          <cell r="DY64">
            <v>145921</v>
          </cell>
          <cell r="DZ64">
            <v>23219</v>
          </cell>
          <cell r="EA64">
            <v>125450</v>
          </cell>
          <cell r="EB64">
            <v>20090</v>
          </cell>
          <cell r="EC64">
            <v>124394</v>
          </cell>
          <cell r="ED64">
            <v>20520</v>
          </cell>
          <cell r="EE64">
            <v>112023</v>
          </cell>
          <cell r="EF64">
            <v>18318</v>
          </cell>
          <cell r="EG64">
            <v>122730</v>
          </cell>
          <cell r="EH64">
            <v>19523</v>
          </cell>
          <cell r="EI64">
            <v>137489</v>
          </cell>
          <cell r="EJ64">
            <v>24166</v>
          </cell>
          <cell r="EK64">
            <v>121049</v>
          </cell>
          <cell r="EL64">
            <v>21620</v>
          </cell>
          <cell r="EM64">
            <v>119923</v>
          </cell>
          <cell r="EN64">
            <v>20955</v>
          </cell>
          <cell r="EO64">
            <v>122181</v>
          </cell>
          <cell r="EP64">
            <v>18458</v>
          </cell>
          <cell r="EQ64">
            <v>124797</v>
          </cell>
          <cell r="ER64">
            <v>18261</v>
          </cell>
          <cell r="ES64">
            <v>111351</v>
          </cell>
          <cell r="ET64">
            <v>16465</v>
          </cell>
          <cell r="EU64">
            <v>143840</v>
          </cell>
          <cell r="EV64">
            <v>26573</v>
          </cell>
          <cell r="EW64">
            <v>143840</v>
          </cell>
          <cell r="EX64">
            <v>26573</v>
          </cell>
          <cell r="EY64">
            <v>139200</v>
          </cell>
          <cell r="EZ64">
            <v>25716</v>
          </cell>
          <cell r="FA64">
            <v>134560</v>
          </cell>
          <cell r="FB64">
            <v>24859</v>
          </cell>
          <cell r="FC64">
            <v>139200</v>
          </cell>
          <cell r="FD64">
            <v>25716</v>
          </cell>
          <cell r="FE64">
            <v>143840</v>
          </cell>
          <cell r="FF64">
            <v>26573</v>
          </cell>
          <cell r="FG64">
            <v>1581270</v>
          </cell>
          <cell r="FH64">
            <v>275935</v>
          </cell>
          <cell r="FJ64">
            <v>361</v>
          </cell>
        </row>
        <row r="65">
          <cell r="DJ65" t="str">
            <v>괴안</v>
          </cell>
          <cell r="DK65">
            <v>182075</v>
          </cell>
          <cell r="DL65">
            <v>33023</v>
          </cell>
          <cell r="DM65">
            <v>156323</v>
          </cell>
          <cell r="DN65">
            <v>27165</v>
          </cell>
          <cell r="DO65">
            <v>197271</v>
          </cell>
          <cell r="DP65">
            <v>30250</v>
          </cell>
          <cell r="DQ65">
            <v>209537</v>
          </cell>
          <cell r="DR65">
            <v>28955</v>
          </cell>
          <cell r="DS65">
            <v>211512</v>
          </cell>
          <cell r="DT65">
            <v>29148</v>
          </cell>
          <cell r="DU65">
            <v>175679</v>
          </cell>
          <cell r="DV65">
            <v>26933</v>
          </cell>
          <cell r="DW65">
            <v>167156</v>
          </cell>
          <cell r="DX65">
            <v>26558</v>
          </cell>
          <cell r="DY65">
            <v>158438</v>
          </cell>
          <cell r="DZ65">
            <v>24372</v>
          </cell>
          <cell r="EA65">
            <v>135812</v>
          </cell>
          <cell r="EB65">
            <v>22026</v>
          </cell>
          <cell r="EC65">
            <v>131355</v>
          </cell>
          <cell r="ED65">
            <v>20873</v>
          </cell>
          <cell r="EE65">
            <v>118322</v>
          </cell>
          <cell r="EF65">
            <v>19529</v>
          </cell>
          <cell r="EG65">
            <v>133129</v>
          </cell>
          <cell r="EH65">
            <v>21107</v>
          </cell>
          <cell r="EI65">
            <v>139128</v>
          </cell>
          <cell r="EJ65">
            <v>23809</v>
          </cell>
          <cell r="EK65">
            <v>116006</v>
          </cell>
          <cell r="EL65">
            <v>19084</v>
          </cell>
          <cell r="EM65">
            <v>126041</v>
          </cell>
          <cell r="EN65">
            <v>19678</v>
          </cell>
          <cell r="EO65">
            <v>123878</v>
          </cell>
          <cell r="EP65">
            <v>18356</v>
          </cell>
          <cell r="EQ65">
            <v>124405</v>
          </cell>
          <cell r="ER65">
            <v>17396</v>
          </cell>
          <cell r="ES65">
            <v>111901</v>
          </cell>
          <cell r="ET65">
            <v>15351</v>
          </cell>
          <cell r="EU65">
            <v>144553</v>
          </cell>
          <cell r="EV65">
            <v>24014</v>
          </cell>
          <cell r="EW65">
            <v>144553</v>
          </cell>
          <cell r="EX65">
            <v>24014</v>
          </cell>
          <cell r="EY65">
            <v>139890</v>
          </cell>
          <cell r="EZ65">
            <v>23239</v>
          </cell>
          <cell r="FA65">
            <v>135227</v>
          </cell>
          <cell r="FB65">
            <v>22464</v>
          </cell>
          <cell r="FC65">
            <v>139890</v>
          </cell>
          <cell r="FD65">
            <v>23239</v>
          </cell>
          <cell r="FE65">
            <v>144553</v>
          </cell>
          <cell r="FF65">
            <v>24014</v>
          </cell>
          <cell r="FG65">
            <v>1590025</v>
          </cell>
          <cell r="FH65">
            <v>254658</v>
          </cell>
          <cell r="FJ65">
            <v>361</v>
          </cell>
        </row>
        <row r="66">
          <cell r="DJ66" t="str">
            <v>가양</v>
          </cell>
          <cell r="DK66">
            <v>262083</v>
          </cell>
          <cell r="DL66">
            <v>55259</v>
          </cell>
          <cell r="DM66">
            <v>239303</v>
          </cell>
          <cell r="DN66">
            <v>47257</v>
          </cell>
          <cell r="DO66">
            <v>295532</v>
          </cell>
          <cell r="DP66">
            <v>54451</v>
          </cell>
          <cell r="DQ66">
            <v>338527</v>
          </cell>
          <cell r="DR66">
            <v>54851</v>
          </cell>
          <cell r="DS66">
            <v>364760</v>
          </cell>
          <cell r="DT66">
            <v>56361</v>
          </cell>
          <cell r="DU66">
            <v>334609</v>
          </cell>
          <cell r="DV66">
            <v>55764</v>
          </cell>
          <cell r="DW66">
            <v>316229</v>
          </cell>
          <cell r="DX66">
            <v>56456</v>
          </cell>
          <cell r="DY66">
            <v>311418</v>
          </cell>
          <cell r="DZ66">
            <v>55797</v>
          </cell>
          <cell r="EA66">
            <v>269690</v>
          </cell>
          <cell r="EB66">
            <v>47110</v>
          </cell>
          <cell r="EC66">
            <v>261164</v>
          </cell>
          <cell r="ED66">
            <v>44536</v>
          </cell>
          <cell r="EE66">
            <v>253143</v>
          </cell>
          <cell r="EF66">
            <v>46223</v>
          </cell>
          <cell r="EG66">
            <v>274364</v>
          </cell>
          <cell r="EH66">
            <v>47638</v>
          </cell>
          <cell r="EI66">
            <v>285036</v>
          </cell>
          <cell r="EJ66">
            <v>52727</v>
          </cell>
          <cell r="EK66">
            <v>248961</v>
          </cell>
          <cell r="EL66">
            <v>46247</v>
          </cell>
          <cell r="EM66">
            <v>266519</v>
          </cell>
          <cell r="EN66">
            <v>48875</v>
          </cell>
          <cell r="EO66">
            <v>277218</v>
          </cell>
          <cell r="EP66">
            <v>45636</v>
          </cell>
          <cell r="EQ66">
            <v>293085</v>
          </cell>
          <cell r="ER66">
            <v>47080</v>
          </cell>
          <cell r="ES66">
            <v>283048</v>
          </cell>
          <cell r="ET66">
            <v>44009</v>
          </cell>
          <cell r="EU66">
            <v>365614</v>
          </cell>
          <cell r="EV66">
            <v>70703</v>
          </cell>
          <cell r="EW66">
            <v>365614</v>
          </cell>
          <cell r="EX66">
            <v>70703</v>
          </cell>
          <cell r="EY66">
            <v>353820</v>
          </cell>
          <cell r="EZ66">
            <v>68422</v>
          </cell>
          <cell r="FA66">
            <v>342026</v>
          </cell>
          <cell r="FB66">
            <v>66141</v>
          </cell>
          <cell r="FC66">
            <v>353820</v>
          </cell>
          <cell r="FD66">
            <v>68422</v>
          </cell>
          <cell r="FE66">
            <v>365614</v>
          </cell>
          <cell r="FF66">
            <v>70703</v>
          </cell>
          <cell r="FG66">
            <v>3800375</v>
          </cell>
          <cell r="FH66">
            <v>699668</v>
          </cell>
          <cell r="FJ66">
            <v>361</v>
          </cell>
        </row>
        <row r="67">
          <cell r="DJ67" t="str">
            <v>작전</v>
          </cell>
          <cell r="DK67">
            <v>235985</v>
          </cell>
          <cell r="DL67">
            <v>44398</v>
          </cell>
          <cell r="DM67">
            <v>183052</v>
          </cell>
          <cell r="DN67">
            <v>33520</v>
          </cell>
          <cell r="DO67">
            <v>233236</v>
          </cell>
          <cell r="DP67">
            <v>39416</v>
          </cell>
          <cell r="DQ67">
            <v>244795</v>
          </cell>
          <cell r="DR67">
            <v>39833</v>
          </cell>
          <cell r="DS67">
            <v>249945</v>
          </cell>
          <cell r="DT67">
            <v>40747</v>
          </cell>
          <cell r="DU67">
            <v>222644</v>
          </cell>
          <cell r="DV67">
            <v>37234</v>
          </cell>
          <cell r="DW67">
            <v>216720</v>
          </cell>
          <cell r="DX67">
            <v>37821</v>
          </cell>
          <cell r="DY67">
            <v>189649</v>
          </cell>
          <cell r="DZ67">
            <v>30835</v>
          </cell>
          <cell r="EA67">
            <v>178901</v>
          </cell>
          <cell r="EB67">
            <v>29884</v>
          </cell>
          <cell r="EC67">
            <v>179214</v>
          </cell>
          <cell r="ED67">
            <v>30501</v>
          </cell>
          <cell r="EE67">
            <v>165699</v>
          </cell>
          <cell r="EF67">
            <v>29298</v>
          </cell>
          <cell r="EG67">
            <v>171694</v>
          </cell>
          <cell r="EH67">
            <v>27618</v>
          </cell>
          <cell r="EI67">
            <v>155429</v>
          </cell>
          <cell r="EJ67">
            <v>26214</v>
          </cell>
          <cell r="EK67">
            <v>139646</v>
          </cell>
          <cell r="EL67">
            <v>23037</v>
          </cell>
          <cell r="EM67">
            <v>142802</v>
          </cell>
          <cell r="EN67">
            <v>23164</v>
          </cell>
          <cell r="EO67">
            <v>142972</v>
          </cell>
          <cell r="EP67">
            <v>20267</v>
          </cell>
          <cell r="EQ67">
            <v>151533</v>
          </cell>
          <cell r="ER67">
            <v>20033</v>
          </cell>
          <cell r="ES67">
            <v>136343</v>
          </cell>
          <cell r="ET67">
            <v>17890</v>
          </cell>
          <cell r="EU67">
            <v>176111</v>
          </cell>
          <cell r="EV67">
            <v>30328</v>
          </cell>
          <cell r="EW67">
            <v>176111</v>
          </cell>
          <cell r="EX67">
            <v>30328</v>
          </cell>
          <cell r="EY67">
            <v>170430</v>
          </cell>
          <cell r="EZ67">
            <v>29350</v>
          </cell>
          <cell r="FA67">
            <v>164749</v>
          </cell>
          <cell r="FB67">
            <v>28372</v>
          </cell>
          <cell r="FC67">
            <v>170430</v>
          </cell>
          <cell r="FD67">
            <v>29350</v>
          </cell>
          <cell r="FE67">
            <v>176111</v>
          </cell>
          <cell r="FF67">
            <v>30328</v>
          </cell>
          <cell r="FG67">
            <v>1902667</v>
          </cell>
          <cell r="FH67">
            <v>308661</v>
          </cell>
          <cell r="FJ67">
            <v>361</v>
          </cell>
        </row>
        <row r="68">
          <cell r="DJ68" t="str">
            <v>광명</v>
          </cell>
          <cell r="DK68">
            <v>138519</v>
          </cell>
          <cell r="DL68">
            <v>26097</v>
          </cell>
          <cell r="DM68">
            <v>121493</v>
          </cell>
          <cell r="DN68">
            <v>21835</v>
          </cell>
          <cell r="DO68">
            <v>163671</v>
          </cell>
          <cell r="DP68">
            <v>27366</v>
          </cell>
          <cell r="DQ68">
            <v>173851</v>
          </cell>
          <cell r="DR68">
            <v>26427</v>
          </cell>
          <cell r="DS68">
            <v>176354</v>
          </cell>
          <cell r="DT68">
            <v>25075</v>
          </cell>
          <cell r="DU68">
            <v>161719</v>
          </cell>
          <cell r="DV68">
            <v>25135</v>
          </cell>
          <cell r="DW68">
            <v>146186</v>
          </cell>
          <cell r="DX68">
            <v>23400</v>
          </cell>
          <cell r="DY68">
            <v>151100</v>
          </cell>
          <cell r="DZ68">
            <v>24738</v>
          </cell>
          <cell r="EA68">
            <v>135106</v>
          </cell>
          <cell r="EB68">
            <v>22632</v>
          </cell>
          <cell r="EC68">
            <v>129977</v>
          </cell>
          <cell r="ED68">
            <v>21626</v>
          </cell>
          <cell r="EE68">
            <v>113420</v>
          </cell>
          <cell r="EF68">
            <v>20099</v>
          </cell>
          <cell r="EG68">
            <v>116192</v>
          </cell>
          <cell r="EH68">
            <v>19960</v>
          </cell>
          <cell r="EI68">
            <v>120340</v>
          </cell>
          <cell r="EJ68">
            <v>20932</v>
          </cell>
          <cell r="EK68">
            <v>101336</v>
          </cell>
          <cell r="EL68">
            <v>18061</v>
          </cell>
          <cell r="EM68">
            <v>109619</v>
          </cell>
          <cell r="EN68">
            <v>18676</v>
          </cell>
          <cell r="EO68">
            <v>105942</v>
          </cell>
          <cell r="EP68">
            <v>16084</v>
          </cell>
          <cell r="EQ68">
            <v>110056</v>
          </cell>
          <cell r="ER68">
            <v>15510</v>
          </cell>
          <cell r="ES68">
            <v>108455</v>
          </cell>
          <cell r="ET68">
            <v>14980</v>
          </cell>
          <cell r="EU68">
            <v>140089</v>
          </cell>
          <cell r="EV68">
            <v>25268</v>
          </cell>
          <cell r="EW68">
            <v>140089</v>
          </cell>
          <cell r="EX68">
            <v>25268</v>
          </cell>
          <cell r="EY68">
            <v>135570</v>
          </cell>
          <cell r="EZ68">
            <v>24453</v>
          </cell>
          <cell r="FA68">
            <v>131051</v>
          </cell>
          <cell r="FB68">
            <v>23638</v>
          </cell>
          <cell r="FC68">
            <v>135570</v>
          </cell>
          <cell r="FD68">
            <v>24453</v>
          </cell>
          <cell r="FE68">
            <v>140089</v>
          </cell>
          <cell r="FF68">
            <v>25268</v>
          </cell>
          <cell r="FG68">
            <v>1478206</v>
          </cell>
          <cell r="FH68">
            <v>252591</v>
          </cell>
          <cell r="FJ68">
            <v>361</v>
          </cell>
        </row>
        <row r="69">
          <cell r="DJ69" t="str">
            <v>&lt;서부지역&gt;</v>
          </cell>
          <cell r="DK69">
            <v>1716907</v>
          </cell>
          <cell r="DL69">
            <v>328033</v>
          </cell>
          <cell r="DM69">
            <v>1487358</v>
          </cell>
          <cell r="DN69">
            <v>272144</v>
          </cell>
          <cell r="DO69">
            <v>1906646</v>
          </cell>
          <cell r="DP69">
            <v>318116</v>
          </cell>
          <cell r="DQ69">
            <v>2007384</v>
          </cell>
          <cell r="DR69">
            <v>309975</v>
          </cell>
          <cell r="DS69">
            <v>2019442</v>
          </cell>
          <cell r="DT69">
            <v>295746</v>
          </cell>
          <cell r="DU69">
            <v>1778322</v>
          </cell>
          <cell r="DV69">
            <v>282665</v>
          </cell>
          <cell r="DW69">
            <v>1660837</v>
          </cell>
          <cell r="DX69">
            <v>280908</v>
          </cell>
          <cell r="DY69">
            <v>1608151</v>
          </cell>
          <cell r="DZ69">
            <v>270185</v>
          </cell>
          <cell r="EA69">
            <v>1470235</v>
          </cell>
          <cell r="EB69">
            <v>251504</v>
          </cell>
          <cell r="EC69">
            <v>1372183</v>
          </cell>
          <cell r="ED69">
            <v>228094</v>
          </cell>
          <cell r="EE69">
            <v>1274402</v>
          </cell>
          <cell r="EF69">
            <v>224440</v>
          </cell>
          <cell r="EG69">
            <v>1386639</v>
          </cell>
          <cell r="EH69">
            <v>233331</v>
          </cell>
          <cell r="EI69">
            <v>1422208</v>
          </cell>
          <cell r="EJ69">
            <v>252236</v>
          </cell>
          <cell r="EK69">
            <v>1239191</v>
          </cell>
          <cell r="EL69">
            <v>219709</v>
          </cell>
          <cell r="EM69">
            <v>1297878</v>
          </cell>
          <cell r="EN69">
            <v>221204</v>
          </cell>
          <cell r="EO69">
            <v>1317415</v>
          </cell>
          <cell r="EP69">
            <v>199567</v>
          </cell>
          <cell r="EQ69">
            <v>1346307</v>
          </cell>
          <cell r="ER69">
            <v>194175</v>
          </cell>
          <cell r="ES69">
            <v>1259869</v>
          </cell>
          <cell r="ET69">
            <v>182633</v>
          </cell>
          <cell r="EU69">
            <v>1627376</v>
          </cell>
          <cell r="EV69">
            <v>294602</v>
          </cell>
          <cell r="EW69">
            <v>1627376</v>
          </cell>
          <cell r="EX69">
            <v>294602</v>
          </cell>
          <cell r="EY69">
            <v>1574880</v>
          </cell>
          <cell r="EZ69">
            <v>285098</v>
          </cell>
          <cell r="FA69">
            <v>1522384</v>
          </cell>
          <cell r="FB69">
            <v>275595</v>
          </cell>
          <cell r="FC69">
            <v>1574880</v>
          </cell>
          <cell r="FD69">
            <v>285099</v>
          </cell>
          <cell r="FE69">
            <v>1627376</v>
          </cell>
          <cell r="FF69">
            <v>294603</v>
          </cell>
          <cell r="FG69">
            <v>17437140</v>
          </cell>
          <cell r="FH69">
            <v>2999123</v>
          </cell>
          <cell r="FJ69">
            <v>3247</v>
          </cell>
        </row>
        <row r="70">
          <cell r="DJ70" t="str">
            <v>동수원</v>
          </cell>
          <cell r="DK70">
            <v>334424</v>
          </cell>
          <cell r="DL70">
            <v>57591</v>
          </cell>
          <cell r="DM70">
            <v>323430</v>
          </cell>
          <cell r="DN70">
            <v>56436</v>
          </cell>
          <cell r="DO70">
            <v>399625</v>
          </cell>
          <cell r="DP70">
            <v>64248</v>
          </cell>
          <cell r="DQ70">
            <v>405698</v>
          </cell>
          <cell r="DR70">
            <v>64407</v>
          </cell>
          <cell r="DS70">
            <v>424319</v>
          </cell>
          <cell r="DT70">
            <v>63707</v>
          </cell>
          <cell r="DU70">
            <v>393362</v>
          </cell>
          <cell r="DV70">
            <v>61510</v>
          </cell>
          <cell r="DW70">
            <v>387075</v>
          </cell>
          <cell r="DX70">
            <v>67309</v>
          </cell>
          <cell r="DY70">
            <v>386723</v>
          </cell>
          <cell r="DZ70">
            <v>67222</v>
          </cell>
          <cell r="EA70">
            <v>350798</v>
          </cell>
          <cell r="EB70">
            <v>61845</v>
          </cell>
          <cell r="EC70">
            <v>347607</v>
          </cell>
          <cell r="ED70">
            <v>60523</v>
          </cell>
          <cell r="EE70">
            <v>327712</v>
          </cell>
          <cell r="EF70">
            <v>58899</v>
          </cell>
          <cell r="EG70">
            <v>353480</v>
          </cell>
          <cell r="EH70">
            <v>61786</v>
          </cell>
          <cell r="EI70">
            <v>350241</v>
          </cell>
          <cell r="EJ70">
            <v>67000</v>
          </cell>
          <cell r="EK70">
            <v>309872</v>
          </cell>
          <cell r="EL70">
            <v>58666</v>
          </cell>
          <cell r="EM70">
            <v>351233</v>
          </cell>
          <cell r="EN70">
            <v>64912</v>
          </cell>
          <cell r="EO70">
            <v>337587</v>
          </cell>
          <cell r="EP70">
            <v>57407</v>
          </cell>
          <cell r="EQ70">
            <v>345625</v>
          </cell>
          <cell r="ER70">
            <v>55651</v>
          </cell>
          <cell r="ES70">
            <v>318417</v>
          </cell>
          <cell r="ET70">
            <v>49056</v>
          </cell>
          <cell r="EU70">
            <v>411277</v>
          </cell>
          <cell r="EV70">
            <v>80122</v>
          </cell>
          <cell r="EW70">
            <v>411277</v>
          </cell>
          <cell r="EX70">
            <v>80122</v>
          </cell>
          <cell r="EY70">
            <v>398010</v>
          </cell>
          <cell r="EZ70">
            <v>77537</v>
          </cell>
          <cell r="FA70">
            <v>384743</v>
          </cell>
          <cell r="FB70">
            <v>74952</v>
          </cell>
          <cell r="FC70">
            <v>398010</v>
          </cell>
          <cell r="FD70">
            <v>77537</v>
          </cell>
          <cell r="FE70">
            <v>411277</v>
          </cell>
          <cell r="FF70">
            <v>80122</v>
          </cell>
          <cell r="FG70">
            <v>4427569</v>
          </cell>
          <cell r="FH70">
            <v>823084</v>
          </cell>
          <cell r="FJ70">
            <v>361</v>
          </cell>
        </row>
        <row r="71">
          <cell r="DJ71" t="str">
            <v>동신</v>
          </cell>
          <cell r="DK71">
            <v>302036</v>
          </cell>
          <cell r="DL71">
            <v>53221</v>
          </cell>
          <cell r="DM71">
            <v>261246</v>
          </cell>
          <cell r="DN71">
            <v>43711</v>
          </cell>
          <cell r="DO71">
            <v>326003</v>
          </cell>
          <cell r="DP71">
            <v>51032</v>
          </cell>
          <cell r="DQ71">
            <v>324920</v>
          </cell>
          <cell r="DR71">
            <v>46836</v>
          </cell>
          <cell r="DS71">
            <v>340422</v>
          </cell>
          <cell r="DT71">
            <v>43757</v>
          </cell>
          <cell r="DU71">
            <v>293764</v>
          </cell>
          <cell r="DV71">
            <v>38512</v>
          </cell>
          <cell r="DW71">
            <v>265751</v>
          </cell>
          <cell r="DX71">
            <v>37656</v>
          </cell>
          <cell r="DY71">
            <v>253299</v>
          </cell>
          <cell r="DZ71">
            <v>36469</v>
          </cell>
          <cell r="EA71">
            <v>224247</v>
          </cell>
          <cell r="EB71">
            <v>32483</v>
          </cell>
          <cell r="EC71">
            <v>206080</v>
          </cell>
          <cell r="ED71">
            <v>29981</v>
          </cell>
          <cell r="EE71">
            <v>216099</v>
          </cell>
          <cell r="EF71">
            <v>32041</v>
          </cell>
          <cell r="EG71">
            <v>250096</v>
          </cell>
          <cell r="EH71">
            <v>37609</v>
          </cell>
          <cell r="EI71">
            <v>256136</v>
          </cell>
          <cell r="EJ71">
            <v>40357</v>
          </cell>
          <cell r="EK71">
            <v>236502</v>
          </cell>
          <cell r="EL71">
            <v>38177</v>
          </cell>
          <cell r="EM71">
            <v>241136</v>
          </cell>
          <cell r="EN71">
            <v>40001</v>
          </cell>
          <cell r="EO71">
            <v>236401</v>
          </cell>
          <cell r="EP71">
            <v>34905</v>
          </cell>
          <cell r="EQ71">
            <v>240973</v>
          </cell>
          <cell r="ER71">
            <v>35006</v>
          </cell>
          <cell r="ES71">
            <v>226506</v>
          </cell>
          <cell r="ET71">
            <v>32003</v>
          </cell>
          <cell r="EU71">
            <v>292578</v>
          </cell>
          <cell r="EV71">
            <v>51460</v>
          </cell>
          <cell r="EW71">
            <v>292578</v>
          </cell>
          <cell r="EX71">
            <v>51460</v>
          </cell>
          <cell r="EY71">
            <v>283140</v>
          </cell>
          <cell r="EZ71">
            <v>49800</v>
          </cell>
          <cell r="FA71">
            <v>273702</v>
          </cell>
          <cell r="FB71">
            <v>48140</v>
          </cell>
          <cell r="FC71">
            <v>283140</v>
          </cell>
          <cell r="FD71">
            <v>49800</v>
          </cell>
          <cell r="FE71">
            <v>292578</v>
          </cell>
          <cell r="FF71">
            <v>51460</v>
          </cell>
          <cell r="FG71">
            <v>3155370</v>
          </cell>
          <cell r="FH71">
            <v>522569</v>
          </cell>
          <cell r="FJ71">
            <v>361</v>
          </cell>
        </row>
        <row r="72">
          <cell r="DJ72" t="str">
            <v>안양</v>
          </cell>
          <cell r="DK72">
            <v>204358</v>
          </cell>
          <cell r="DL72">
            <v>33747</v>
          </cell>
          <cell r="DM72">
            <v>208643</v>
          </cell>
          <cell r="DN72">
            <v>26681</v>
          </cell>
          <cell r="DO72">
            <v>244571</v>
          </cell>
          <cell r="DP72">
            <v>32102</v>
          </cell>
          <cell r="DQ72">
            <v>226858</v>
          </cell>
          <cell r="DR72">
            <v>29436</v>
          </cell>
          <cell r="DS72">
            <v>221306</v>
          </cell>
          <cell r="DT72">
            <v>29072</v>
          </cell>
          <cell r="DU72">
            <v>181599</v>
          </cell>
          <cell r="DV72">
            <v>27847</v>
          </cell>
          <cell r="DW72">
            <v>164766</v>
          </cell>
          <cell r="DX72">
            <v>25579</v>
          </cell>
          <cell r="DY72">
            <v>153204</v>
          </cell>
          <cell r="DZ72">
            <v>26175</v>
          </cell>
          <cell r="EA72">
            <v>140906</v>
          </cell>
          <cell r="EB72">
            <v>23209</v>
          </cell>
          <cell r="EC72">
            <v>142920</v>
          </cell>
          <cell r="ED72">
            <v>21864</v>
          </cell>
          <cell r="EE72">
            <v>146344</v>
          </cell>
          <cell r="EF72">
            <v>23353</v>
          </cell>
          <cell r="EG72">
            <v>144030</v>
          </cell>
          <cell r="EH72">
            <v>24474</v>
          </cell>
          <cell r="EI72">
            <v>140652</v>
          </cell>
          <cell r="EJ72">
            <v>26468</v>
          </cell>
          <cell r="EK72">
            <v>124402</v>
          </cell>
          <cell r="EL72">
            <v>21860</v>
          </cell>
          <cell r="EM72">
            <v>142641</v>
          </cell>
          <cell r="EN72">
            <v>23819</v>
          </cell>
          <cell r="EO72">
            <v>154417</v>
          </cell>
          <cell r="EP72">
            <v>23596</v>
          </cell>
          <cell r="EQ72">
            <v>156361</v>
          </cell>
          <cell r="ER72">
            <v>22935</v>
          </cell>
          <cell r="ES72">
            <v>141731</v>
          </cell>
          <cell r="ET72">
            <v>20665</v>
          </cell>
          <cell r="EU72">
            <v>183055</v>
          </cell>
          <cell r="EV72">
            <v>32398</v>
          </cell>
          <cell r="EW72">
            <v>183055</v>
          </cell>
          <cell r="EX72">
            <v>32398</v>
          </cell>
          <cell r="EY72">
            <v>177150</v>
          </cell>
          <cell r="EZ72">
            <v>31353</v>
          </cell>
          <cell r="FA72">
            <v>171245</v>
          </cell>
          <cell r="FB72">
            <v>30308</v>
          </cell>
          <cell r="FC72">
            <v>177150</v>
          </cell>
          <cell r="FD72">
            <v>31353</v>
          </cell>
          <cell r="FE72">
            <v>183055</v>
          </cell>
          <cell r="FF72">
            <v>32398</v>
          </cell>
          <cell r="FG72">
            <v>1934914</v>
          </cell>
          <cell r="FH72">
            <v>329551</v>
          </cell>
          <cell r="FJ72">
            <v>361</v>
          </cell>
        </row>
        <row r="73">
          <cell r="DJ73" t="str">
            <v>분당</v>
          </cell>
          <cell r="DK73">
            <v>326156</v>
          </cell>
          <cell r="DL73">
            <v>58791</v>
          </cell>
          <cell r="DM73">
            <v>243806</v>
          </cell>
          <cell r="DN73">
            <v>44194</v>
          </cell>
          <cell r="DO73">
            <v>334013</v>
          </cell>
          <cell r="DP73">
            <v>53918</v>
          </cell>
          <cell r="DQ73">
            <v>340338</v>
          </cell>
          <cell r="DR73">
            <v>52568</v>
          </cell>
          <cell r="DS73">
            <v>331889</v>
          </cell>
          <cell r="DT73">
            <v>47739</v>
          </cell>
          <cell r="DU73">
            <v>286543</v>
          </cell>
          <cell r="DV73">
            <v>43295</v>
          </cell>
          <cell r="DW73">
            <v>273643</v>
          </cell>
          <cell r="DX73">
            <v>41033</v>
          </cell>
          <cell r="DY73">
            <v>262935</v>
          </cell>
          <cell r="DZ73">
            <v>39372</v>
          </cell>
          <cell r="EA73">
            <v>245564</v>
          </cell>
          <cell r="EB73">
            <v>35451</v>
          </cell>
          <cell r="EC73">
            <v>250083</v>
          </cell>
          <cell r="ED73">
            <v>37404</v>
          </cell>
          <cell r="EE73">
            <v>236895</v>
          </cell>
          <cell r="EF73">
            <v>37701</v>
          </cell>
          <cell r="EG73">
            <v>254899</v>
          </cell>
          <cell r="EH73">
            <v>38755</v>
          </cell>
          <cell r="EI73">
            <v>262754</v>
          </cell>
          <cell r="EJ73">
            <v>44237</v>
          </cell>
          <cell r="EK73">
            <v>241885</v>
          </cell>
          <cell r="EL73">
            <v>42087</v>
          </cell>
          <cell r="EM73">
            <v>267462</v>
          </cell>
          <cell r="EN73">
            <v>43913</v>
          </cell>
          <cell r="EO73">
            <v>211470</v>
          </cell>
          <cell r="EP73">
            <v>30888</v>
          </cell>
          <cell r="EQ73">
            <v>215772</v>
          </cell>
          <cell r="ER73">
            <v>30424</v>
          </cell>
          <cell r="ES73">
            <v>206469</v>
          </cell>
          <cell r="ET73">
            <v>29467</v>
          </cell>
          <cell r="EU73">
            <v>266693</v>
          </cell>
          <cell r="EV73">
            <v>46454</v>
          </cell>
          <cell r="EW73">
            <v>266693</v>
          </cell>
          <cell r="EX73">
            <v>46454</v>
          </cell>
          <cell r="EY73">
            <v>258090</v>
          </cell>
          <cell r="EZ73">
            <v>44955</v>
          </cell>
          <cell r="FA73">
            <v>249487</v>
          </cell>
          <cell r="FB73">
            <v>43457</v>
          </cell>
          <cell r="FC73">
            <v>258090</v>
          </cell>
          <cell r="FD73">
            <v>44956</v>
          </cell>
          <cell r="FE73">
            <v>266693</v>
          </cell>
          <cell r="FF73">
            <v>46455</v>
          </cell>
          <cell r="FG73">
            <v>2971558</v>
          </cell>
          <cell r="FH73">
            <v>493747</v>
          </cell>
          <cell r="FJ73">
            <v>361</v>
          </cell>
        </row>
        <row r="74">
          <cell r="DJ74" t="str">
            <v>평촌</v>
          </cell>
          <cell r="DK74">
            <v>192448</v>
          </cell>
          <cell r="DL74">
            <v>31142</v>
          </cell>
          <cell r="DM74">
            <v>181591</v>
          </cell>
          <cell r="DN74">
            <v>27631</v>
          </cell>
          <cell r="DO74">
            <v>235572</v>
          </cell>
          <cell r="DP74">
            <v>30792</v>
          </cell>
          <cell r="DQ74">
            <v>236567</v>
          </cell>
          <cell r="DR74">
            <v>31708</v>
          </cell>
          <cell r="DS74">
            <v>238764</v>
          </cell>
          <cell r="DT74">
            <v>33307</v>
          </cell>
          <cell r="DU74">
            <v>200547</v>
          </cell>
          <cell r="DV74">
            <v>28150</v>
          </cell>
          <cell r="DW74">
            <v>180434</v>
          </cell>
          <cell r="DX74">
            <v>28199</v>
          </cell>
          <cell r="DY74">
            <v>175920</v>
          </cell>
          <cell r="DZ74">
            <v>27757</v>
          </cell>
          <cell r="EA74">
            <v>159913</v>
          </cell>
          <cell r="EB74">
            <v>24379</v>
          </cell>
          <cell r="EC74">
            <v>144730</v>
          </cell>
          <cell r="ED74">
            <v>22317</v>
          </cell>
          <cell r="EE74">
            <v>148769</v>
          </cell>
          <cell r="EF74">
            <v>25230</v>
          </cell>
          <cell r="EG74">
            <v>155650</v>
          </cell>
          <cell r="EH74">
            <v>25398</v>
          </cell>
          <cell r="EI74">
            <v>157640</v>
          </cell>
          <cell r="EJ74">
            <v>26827</v>
          </cell>
          <cell r="EK74">
            <v>131064</v>
          </cell>
          <cell r="EL74">
            <v>22718</v>
          </cell>
          <cell r="EM74">
            <v>156623</v>
          </cell>
          <cell r="EN74">
            <v>26470</v>
          </cell>
          <cell r="EO74">
            <v>172619</v>
          </cell>
          <cell r="EP74">
            <v>25227</v>
          </cell>
          <cell r="EQ74">
            <v>158655</v>
          </cell>
          <cell r="ER74">
            <v>22552</v>
          </cell>
          <cell r="ES74">
            <v>138894</v>
          </cell>
          <cell r="ET74">
            <v>20277</v>
          </cell>
          <cell r="EU74">
            <v>179397</v>
          </cell>
          <cell r="EV74">
            <v>32113</v>
          </cell>
          <cell r="EW74">
            <v>179397</v>
          </cell>
          <cell r="EX74">
            <v>32113</v>
          </cell>
          <cell r="EY74">
            <v>173610</v>
          </cell>
          <cell r="EZ74">
            <v>31077</v>
          </cell>
          <cell r="FA74">
            <v>167823</v>
          </cell>
          <cell r="FB74">
            <v>30041</v>
          </cell>
          <cell r="FC74">
            <v>173610</v>
          </cell>
          <cell r="FD74">
            <v>31077</v>
          </cell>
          <cell r="FE74">
            <v>179397</v>
          </cell>
          <cell r="FF74">
            <v>32113</v>
          </cell>
          <cell r="FG74">
            <v>1968729</v>
          </cell>
          <cell r="FH74">
            <v>332605</v>
          </cell>
          <cell r="FJ74">
            <v>361</v>
          </cell>
        </row>
        <row r="75">
          <cell r="DJ75" t="str">
            <v>신갈</v>
          </cell>
          <cell r="DK75">
            <v>188385</v>
          </cell>
          <cell r="DL75">
            <v>34643</v>
          </cell>
          <cell r="DM75">
            <v>162928</v>
          </cell>
          <cell r="DN75">
            <v>27214</v>
          </cell>
          <cell r="DO75">
            <v>200354</v>
          </cell>
          <cell r="DP75">
            <v>30175</v>
          </cell>
          <cell r="DQ75">
            <v>196427</v>
          </cell>
          <cell r="DR75">
            <v>25785</v>
          </cell>
          <cell r="DS75">
            <v>168811</v>
          </cell>
          <cell r="DT75">
            <v>19933</v>
          </cell>
          <cell r="DU75">
            <v>163360</v>
          </cell>
          <cell r="DV75">
            <v>21362</v>
          </cell>
          <cell r="DW75">
            <v>161292</v>
          </cell>
          <cell r="DX75">
            <v>20833</v>
          </cell>
          <cell r="DY75">
            <v>151367</v>
          </cell>
          <cell r="DZ75">
            <v>20074</v>
          </cell>
          <cell r="EA75">
            <v>143325</v>
          </cell>
          <cell r="EB75">
            <v>18746</v>
          </cell>
          <cell r="EC75">
            <v>140820</v>
          </cell>
          <cell r="ED75">
            <v>18359</v>
          </cell>
          <cell r="EE75">
            <v>137070</v>
          </cell>
          <cell r="EF75">
            <v>19244</v>
          </cell>
          <cell r="EG75">
            <v>150044</v>
          </cell>
          <cell r="EH75">
            <v>20131</v>
          </cell>
          <cell r="EI75">
            <v>164636</v>
          </cell>
          <cell r="EJ75">
            <v>22165</v>
          </cell>
          <cell r="EK75">
            <v>135792</v>
          </cell>
          <cell r="EL75">
            <v>19220</v>
          </cell>
          <cell r="EM75">
            <v>165207</v>
          </cell>
          <cell r="EN75">
            <v>22692</v>
          </cell>
          <cell r="EO75">
            <v>153903</v>
          </cell>
          <cell r="EP75">
            <v>20022</v>
          </cell>
          <cell r="EQ75">
            <v>165384</v>
          </cell>
          <cell r="ER75">
            <v>19332</v>
          </cell>
          <cell r="ES75">
            <v>166571</v>
          </cell>
          <cell r="ET75">
            <v>20456</v>
          </cell>
          <cell r="EU75">
            <v>215140</v>
          </cell>
          <cell r="EV75">
            <v>31702</v>
          </cell>
          <cell r="EW75">
            <v>215140</v>
          </cell>
          <cell r="EX75">
            <v>31702</v>
          </cell>
          <cell r="EY75">
            <v>208200</v>
          </cell>
          <cell r="EZ75">
            <v>30679</v>
          </cell>
          <cell r="FA75">
            <v>201260</v>
          </cell>
          <cell r="FB75">
            <v>29656</v>
          </cell>
          <cell r="FC75">
            <v>208200</v>
          </cell>
          <cell r="FD75">
            <v>30679</v>
          </cell>
          <cell r="FE75">
            <v>215140</v>
          </cell>
          <cell r="FF75">
            <v>31702</v>
          </cell>
          <cell r="FG75">
            <v>2214573</v>
          </cell>
          <cell r="FH75">
            <v>310007</v>
          </cell>
          <cell r="FJ75">
            <v>361</v>
          </cell>
        </row>
        <row r="76">
          <cell r="DJ76" t="str">
            <v>&lt;수원안양지역&gt;</v>
          </cell>
          <cell r="DK76">
            <v>1547807</v>
          </cell>
          <cell r="DL76">
            <v>269135</v>
          </cell>
          <cell r="DM76">
            <v>1381644</v>
          </cell>
          <cell r="DN76">
            <v>225867</v>
          </cell>
          <cell r="DO76">
            <v>1740138</v>
          </cell>
          <cell r="DP76">
            <v>262267</v>
          </cell>
          <cell r="DQ76">
            <v>1730808</v>
          </cell>
          <cell r="DR76">
            <v>250740</v>
          </cell>
          <cell r="DS76">
            <v>1725511</v>
          </cell>
          <cell r="DT76">
            <v>237515</v>
          </cell>
          <cell r="DU76">
            <v>1519175</v>
          </cell>
          <cell r="DV76">
            <v>220676</v>
          </cell>
          <cell r="DW76">
            <v>1432961</v>
          </cell>
          <cell r="DX76">
            <v>220609</v>
          </cell>
          <cell r="DY76">
            <v>1383448</v>
          </cell>
          <cell r="DZ76">
            <v>217069</v>
          </cell>
          <cell r="EA76">
            <v>1264753</v>
          </cell>
          <cell r="EB76">
            <v>196113</v>
          </cell>
          <cell r="EC76">
            <v>1232240</v>
          </cell>
          <cell r="ED76">
            <v>190448</v>
          </cell>
          <cell r="EE76">
            <v>1212889</v>
          </cell>
          <cell r="EF76">
            <v>196468</v>
          </cell>
          <cell r="EG76">
            <v>1308199</v>
          </cell>
          <cell r="EH76">
            <v>208153</v>
          </cell>
          <cell r="EI76">
            <v>1332059</v>
          </cell>
          <cell r="EJ76">
            <v>227054</v>
          </cell>
          <cell r="EK76">
            <v>1179517</v>
          </cell>
          <cell r="EL76">
            <v>202728</v>
          </cell>
          <cell r="EM76">
            <v>1324302</v>
          </cell>
          <cell r="EN76">
            <v>221807</v>
          </cell>
          <cell r="EO76">
            <v>1266397</v>
          </cell>
          <cell r="EP76">
            <v>192045</v>
          </cell>
          <cell r="EQ76">
            <v>1282770</v>
          </cell>
          <cell r="ER76">
            <v>185900</v>
          </cell>
          <cell r="ES76">
            <v>1198588</v>
          </cell>
          <cell r="ET76">
            <v>171924</v>
          </cell>
          <cell r="EU76">
            <v>1548140</v>
          </cell>
          <cell r="EV76">
            <v>274249</v>
          </cell>
          <cell r="EW76">
            <v>1548140</v>
          </cell>
          <cell r="EX76">
            <v>274249</v>
          </cell>
          <cell r="EY76">
            <v>1498200</v>
          </cell>
          <cell r="EZ76">
            <v>265401</v>
          </cell>
          <cell r="FA76">
            <v>1448260</v>
          </cell>
          <cell r="FB76">
            <v>256554</v>
          </cell>
          <cell r="FC76">
            <v>1498200</v>
          </cell>
          <cell r="FD76">
            <v>265402</v>
          </cell>
          <cell r="FE76">
            <v>1548140</v>
          </cell>
          <cell r="FF76">
            <v>274250</v>
          </cell>
          <cell r="FG76">
            <v>16672713</v>
          </cell>
          <cell r="FH76">
            <v>2811563</v>
          </cell>
          <cell r="FJ76">
            <v>2166</v>
          </cell>
        </row>
        <row r="77">
          <cell r="DJ77" t="str">
            <v>반월</v>
          </cell>
          <cell r="DK77">
            <v>163088</v>
          </cell>
          <cell r="DL77">
            <v>25184</v>
          </cell>
          <cell r="DM77">
            <v>150620</v>
          </cell>
          <cell r="DN77">
            <v>19075</v>
          </cell>
          <cell r="DO77">
            <v>218800</v>
          </cell>
          <cell r="DP77">
            <v>23342</v>
          </cell>
          <cell r="DQ77">
            <v>229564</v>
          </cell>
          <cell r="DR77">
            <v>20737</v>
          </cell>
          <cell r="DS77">
            <v>198586</v>
          </cell>
          <cell r="DT77">
            <v>17977</v>
          </cell>
          <cell r="DU77">
            <v>128944</v>
          </cell>
          <cell r="DV77">
            <v>15652</v>
          </cell>
          <cell r="DW77">
            <v>108355</v>
          </cell>
          <cell r="DX77">
            <v>13649</v>
          </cell>
          <cell r="DY77">
            <v>90203</v>
          </cell>
          <cell r="DZ77">
            <v>12493</v>
          </cell>
          <cell r="EA77">
            <v>83806</v>
          </cell>
          <cell r="EB77">
            <v>12681</v>
          </cell>
          <cell r="EC77">
            <v>81380</v>
          </cell>
          <cell r="ED77">
            <v>11813</v>
          </cell>
          <cell r="EE77">
            <v>67565</v>
          </cell>
          <cell r="EF77">
            <v>10256</v>
          </cell>
          <cell r="EG77">
            <v>80573</v>
          </cell>
          <cell r="EH77">
            <v>10894</v>
          </cell>
          <cell r="EI77">
            <v>86008</v>
          </cell>
          <cell r="EJ77">
            <v>12088</v>
          </cell>
          <cell r="EK77">
            <v>84837</v>
          </cell>
          <cell r="EL77">
            <v>13304</v>
          </cell>
          <cell r="EM77">
            <v>84839</v>
          </cell>
          <cell r="EN77">
            <v>12200</v>
          </cell>
          <cell r="EO77">
            <v>88802</v>
          </cell>
          <cell r="EP77">
            <v>11970</v>
          </cell>
          <cell r="EQ77">
            <v>90368</v>
          </cell>
          <cell r="ER77">
            <v>11360</v>
          </cell>
          <cell r="ES77">
            <v>81292</v>
          </cell>
          <cell r="ET77">
            <v>10067</v>
          </cell>
          <cell r="EU77">
            <v>104997</v>
          </cell>
          <cell r="EV77">
            <v>16149</v>
          </cell>
          <cell r="EW77">
            <v>94836</v>
          </cell>
          <cell r="EX77">
            <v>14586</v>
          </cell>
          <cell r="EY77">
            <v>101610</v>
          </cell>
          <cell r="EZ77">
            <v>15628</v>
          </cell>
          <cell r="FA77">
            <v>94836</v>
          </cell>
          <cell r="FB77">
            <v>14586</v>
          </cell>
          <cell r="FC77">
            <v>101610</v>
          </cell>
          <cell r="FD77">
            <v>15628</v>
          </cell>
          <cell r="FE77">
            <v>104997</v>
          </cell>
          <cell r="FF77">
            <v>16149</v>
          </cell>
          <cell r="FG77">
            <v>1119032</v>
          </cell>
          <cell r="FH77">
            <v>163715</v>
          </cell>
          <cell r="FJ77">
            <v>356</v>
          </cell>
        </row>
        <row r="78">
          <cell r="DJ78" t="str">
            <v>안산</v>
          </cell>
          <cell r="DK78">
            <v>313772</v>
          </cell>
          <cell r="DL78">
            <v>62186</v>
          </cell>
          <cell r="DM78">
            <v>310496</v>
          </cell>
          <cell r="DN78">
            <v>55349</v>
          </cell>
          <cell r="DO78">
            <v>371586</v>
          </cell>
          <cell r="DP78">
            <v>57498</v>
          </cell>
          <cell r="DQ78">
            <v>412402</v>
          </cell>
          <cell r="DR78">
            <v>57209</v>
          </cell>
          <cell r="DS78">
            <v>389609</v>
          </cell>
          <cell r="DT78">
            <v>58163</v>
          </cell>
          <cell r="DU78">
            <v>354712</v>
          </cell>
          <cell r="DV78">
            <v>53971</v>
          </cell>
          <cell r="DW78">
            <v>358868</v>
          </cell>
          <cell r="DX78">
            <v>59464</v>
          </cell>
          <cell r="DY78">
            <v>343570</v>
          </cell>
          <cell r="DZ78">
            <v>54736</v>
          </cell>
          <cell r="EA78">
            <v>338288</v>
          </cell>
          <cell r="EB78">
            <v>57780</v>
          </cell>
          <cell r="EC78">
            <v>333357</v>
          </cell>
          <cell r="ED78">
            <v>54716</v>
          </cell>
          <cell r="EE78">
            <v>350510</v>
          </cell>
          <cell r="EF78">
            <v>52366</v>
          </cell>
          <cell r="EG78">
            <v>371873</v>
          </cell>
          <cell r="EH78">
            <v>59417</v>
          </cell>
          <cell r="EI78">
            <v>378644</v>
          </cell>
          <cell r="EJ78">
            <v>64866</v>
          </cell>
          <cell r="EK78">
            <v>353320</v>
          </cell>
          <cell r="EL78">
            <v>52240</v>
          </cell>
          <cell r="EM78">
            <v>369560</v>
          </cell>
          <cell r="EN78">
            <v>53232</v>
          </cell>
          <cell r="EO78">
            <v>364838</v>
          </cell>
          <cell r="EP78">
            <v>48423</v>
          </cell>
          <cell r="EQ78">
            <v>359478</v>
          </cell>
          <cell r="ER78">
            <v>46453</v>
          </cell>
          <cell r="ES78">
            <v>339124</v>
          </cell>
          <cell r="ET78">
            <v>43389</v>
          </cell>
          <cell r="EU78">
            <v>438510</v>
          </cell>
          <cell r="EV78">
            <v>67549</v>
          </cell>
          <cell r="EW78">
            <v>409276</v>
          </cell>
          <cell r="EX78">
            <v>63046</v>
          </cell>
          <cell r="EY78">
            <v>423893</v>
          </cell>
          <cell r="EZ78">
            <v>65298</v>
          </cell>
          <cell r="FA78">
            <v>423893</v>
          </cell>
          <cell r="FB78">
            <v>65298</v>
          </cell>
          <cell r="FC78">
            <v>394659</v>
          </cell>
          <cell r="FD78">
            <v>60795</v>
          </cell>
          <cell r="FE78">
            <v>453127</v>
          </cell>
          <cell r="FF78">
            <v>69802</v>
          </cell>
          <cell r="FG78">
            <v>4708322</v>
          </cell>
          <cell r="FH78">
            <v>700391</v>
          </cell>
          <cell r="FJ78">
            <v>348</v>
          </cell>
        </row>
        <row r="79">
          <cell r="DJ79" t="str">
            <v>본오</v>
          </cell>
          <cell r="DK79">
            <v>217705</v>
          </cell>
          <cell r="DL79">
            <v>42493</v>
          </cell>
          <cell r="DM79">
            <v>230146</v>
          </cell>
          <cell r="DN79">
            <v>42742</v>
          </cell>
          <cell r="DO79">
            <v>257039</v>
          </cell>
          <cell r="DP79">
            <v>40579</v>
          </cell>
          <cell r="DQ79">
            <v>218954</v>
          </cell>
          <cell r="DR79">
            <v>35100</v>
          </cell>
          <cell r="DS79">
            <v>261228</v>
          </cell>
          <cell r="DT79">
            <v>37809</v>
          </cell>
          <cell r="DU79">
            <v>215530</v>
          </cell>
          <cell r="DV79">
            <v>33891</v>
          </cell>
          <cell r="DW79">
            <v>206576</v>
          </cell>
          <cell r="DX79">
            <v>35526</v>
          </cell>
          <cell r="DY79">
            <v>187598</v>
          </cell>
          <cell r="DZ79">
            <v>31379</v>
          </cell>
          <cell r="EA79">
            <v>192525</v>
          </cell>
          <cell r="EB79">
            <v>33898</v>
          </cell>
          <cell r="EC79">
            <v>197336</v>
          </cell>
          <cell r="ED79">
            <v>33516</v>
          </cell>
          <cell r="EE79">
            <v>176404</v>
          </cell>
          <cell r="EF79">
            <v>32270</v>
          </cell>
          <cell r="EG79">
            <v>199528</v>
          </cell>
          <cell r="EH79">
            <v>36379</v>
          </cell>
          <cell r="EI79">
            <v>216596</v>
          </cell>
          <cell r="EJ79">
            <v>40770</v>
          </cell>
          <cell r="EK79">
            <v>201286</v>
          </cell>
          <cell r="EL79">
            <v>36636</v>
          </cell>
          <cell r="EM79">
            <v>221390</v>
          </cell>
          <cell r="EN79">
            <v>39129</v>
          </cell>
          <cell r="EO79">
            <v>184750</v>
          </cell>
          <cell r="EP79">
            <v>29586</v>
          </cell>
          <cell r="EQ79">
            <v>182236</v>
          </cell>
          <cell r="ER79">
            <v>27473</v>
          </cell>
          <cell r="ES79">
            <v>164686</v>
          </cell>
          <cell r="ET79">
            <v>23961</v>
          </cell>
          <cell r="EU79">
            <v>212970</v>
          </cell>
          <cell r="EV79">
            <v>39771</v>
          </cell>
          <cell r="EW79">
            <v>198772</v>
          </cell>
          <cell r="EX79">
            <v>37120</v>
          </cell>
          <cell r="EY79">
            <v>205871</v>
          </cell>
          <cell r="EZ79">
            <v>38446</v>
          </cell>
          <cell r="FA79">
            <v>198772</v>
          </cell>
          <cell r="FB79">
            <v>37120</v>
          </cell>
          <cell r="FC79">
            <v>212970</v>
          </cell>
          <cell r="FD79">
            <v>39771</v>
          </cell>
          <cell r="FE79">
            <v>212970</v>
          </cell>
          <cell r="FF79">
            <v>39771</v>
          </cell>
          <cell r="FG79">
            <v>2413269</v>
          </cell>
          <cell r="FH79">
            <v>429554</v>
          </cell>
          <cell r="FJ79">
            <v>349</v>
          </cell>
        </row>
        <row r="80">
          <cell r="DJ80" t="str">
            <v>성포</v>
          </cell>
          <cell r="DK80">
            <v>147141</v>
          </cell>
          <cell r="DL80">
            <v>26667</v>
          </cell>
          <cell r="DM80">
            <v>128446</v>
          </cell>
          <cell r="DN80">
            <v>22137</v>
          </cell>
          <cell r="DO80">
            <v>161130</v>
          </cell>
          <cell r="DP80">
            <v>23102</v>
          </cell>
          <cell r="DQ80">
            <v>174790</v>
          </cell>
          <cell r="DR80">
            <v>22693</v>
          </cell>
          <cell r="DS80">
            <v>161905</v>
          </cell>
          <cell r="DT80">
            <v>21998</v>
          </cell>
          <cell r="DU80">
            <v>143064</v>
          </cell>
          <cell r="DV80">
            <v>19857</v>
          </cell>
          <cell r="DW80">
            <v>134043</v>
          </cell>
          <cell r="DX80">
            <v>19052</v>
          </cell>
          <cell r="DY80">
            <v>128727</v>
          </cell>
          <cell r="DZ80">
            <v>18350</v>
          </cell>
          <cell r="EA80">
            <v>119296</v>
          </cell>
          <cell r="EB80">
            <v>19224</v>
          </cell>
          <cell r="EC80">
            <v>109485</v>
          </cell>
          <cell r="ED80">
            <v>17534</v>
          </cell>
          <cell r="EE80">
            <v>95111</v>
          </cell>
          <cell r="EF80">
            <v>16109</v>
          </cell>
          <cell r="EG80">
            <v>115085</v>
          </cell>
          <cell r="EH80">
            <v>17794</v>
          </cell>
          <cell r="EI80">
            <v>116840</v>
          </cell>
          <cell r="EJ80">
            <v>19781</v>
          </cell>
          <cell r="EK80">
            <v>105301</v>
          </cell>
          <cell r="EL80">
            <v>18791</v>
          </cell>
          <cell r="EM80">
            <v>108208</v>
          </cell>
          <cell r="EN80">
            <v>18746</v>
          </cell>
          <cell r="EO80">
            <v>114326</v>
          </cell>
          <cell r="EP80">
            <v>17355</v>
          </cell>
          <cell r="EQ80">
            <v>108713</v>
          </cell>
          <cell r="ER80">
            <v>15810</v>
          </cell>
          <cell r="ES80">
            <v>119822</v>
          </cell>
          <cell r="ET80">
            <v>16532</v>
          </cell>
          <cell r="EU80">
            <v>154950</v>
          </cell>
          <cell r="EV80">
            <v>28393</v>
          </cell>
          <cell r="EW80">
            <v>154950</v>
          </cell>
          <cell r="EX80">
            <v>28393</v>
          </cell>
          <cell r="EY80">
            <v>149785</v>
          </cell>
          <cell r="EZ80">
            <v>27447</v>
          </cell>
          <cell r="FA80">
            <v>139455</v>
          </cell>
          <cell r="FB80">
            <v>25554</v>
          </cell>
          <cell r="FC80">
            <v>149785</v>
          </cell>
          <cell r="FD80">
            <v>27447</v>
          </cell>
          <cell r="FE80">
            <v>154950</v>
          </cell>
          <cell r="FF80">
            <v>28393</v>
          </cell>
          <cell r="FG80">
            <v>1577085</v>
          </cell>
          <cell r="FH80">
            <v>272642</v>
          </cell>
          <cell r="FJ80">
            <v>350</v>
          </cell>
        </row>
        <row r="81">
          <cell r="DJ81" t="str">
            <v>상록수</v>
          </cell>
          <cell r="DK81">
            <v>232418</v>
          </cell>
          <cell r="DL81">
            <v>40848</v>
          </cell>
          <cell r="DM81">
            <v>243675</v>
          </cell>
          <cell r="DN81">
            <v>39418</v>
          </cell>
          <cell r="DO81">
            <v>252130</v>
          </cell>
          <cell r="DP81">
            <v>37255</v>
          </cell>
          <cell r="DQ81">
            <v>266291</v>
          </cell>
          <cell r="DR81">
            <v>38870</v>
          </cell>
          <cell r="DS81">
            <v>270112</v>
          </cell>
          <cell r="DT81">
            <v>37426</v>
          </cell>
          <cell r="DU81">
            <v>242833</v>
          </cell>
          <cell r="DV81">
            <v>36638</v>
          </cell>
          <cell r="DW81">
            <v>232068</v>
          </cell>
          <cell r="DX81">
            <v>38278</v>
          </cell>
          <cell r="DY81">
            <v>217206</v>
          </cell>
          <cell r="DZ81">
            <v>34939</v>
          </cell>
          <cell r="EA81">
            <v>192470</v>
          </cell>
          <cell r="EB81">
            <v>31824</v>
          </cell>
          <cell r="EC81">
            <v>190586</v>
          </cell>
          <cell r="ED81">
            <v>30343</v>
          </cell>
          <cell r="EE81">
            <v>169190</v>
          </cell>
          <cell r="EF81">
            <v>28239</v>
          </cell>
          <cell r="EG81">
            <v>193138</v>
          </cell>
          <cell r="EH81">
            <v>29997</v>
          </cell>
          <cell r="EI81">
            <v>200693</v>
          </cell>
          <cell r="EJ81">
            <v>32210</v>
          </cell>
          <cell r="EK81">
            <v>241579</v>
          </cell>
          <cell r="EL81">
            <v>40509</v>
          </cell>
          <cell r="EM81">
            <v>267858</v>
          </cell>
          <cell r="EN81">
            <v>42728</v>
          </cell>
          <cell r="EO81">
            <v>177274</v>
          </cell>
          <cell r="EP81">
            <v>24904</v>
          </cell>
          <cell r="EQ81">
            <v>180131</v>
          </cell>
          <cell r="ER81">
            <v>25064</v>
          </cell>
          <cell r="ES81">
            <v>166336</v>
          </cell>
          <cell r="ET81">
            <v>21960</v>
          </cell>
          <cell r="EU81">
            <v>215354</v>
          </cell>
          <cell r="EV81">
            <v>36506</v>
          </cell>
          <cell r="EW81">
            <v>200502</v>
          </cell>
          <cell r="EX81">
            <v>33988</v>
          </cell>
          <cell r="EY81">
            <v>207928</v>
          </cell>
          <cell r="EZ81">
            <v>35247</v>
          </cell>
          <cell r="FA81">
            <v>200502</v>
          </cell>
          <cell r="FB81">
            <v>33988</v>
          </cell>
          <cell r="FC81">
            <v>215354</v>
          </cell>
          <cell r="FD81">
            <v>36506</v>
          </cell>
          <cell r="FE81">
            <v>215354</v>
          </cell>
          <cell r="FF81">
            <v>36506</v>
          </cell>
          <cell r="FG81">
            <v>2488865</v>
          </cell>
          <cell r="FH81">
            <v>400116</v>
          </cell>
          <cell r="FJ81">
            <v>340</v>
          </cell>
        </row>
        <row r="82">
          <cell r="DJ82" t="str">
            <v>감자골</v>
          </cell>
          <cell r="DK82">
            <v>176010</v>
          </cell>
          <cell r="DL82">
            <v>33920</v>
          </cell>
          <cell r="DM82">
            <v>174515</v>
          </cell>
          <cell r="DN82">
            <v>31428</v>
          </cell>
          <cell r="DO82">
            <v>199185</v>
          </cell>
          <cell r="DP82">
            <v>34398</v>
          </cell>
          <cell r="DQ82">
            <v>217766</v>
          </cell>
          <cell r="DR82">
            <v>35087</v>
          </cell>
          <cell r="DS82">
            <v>221972</v>
          </cell>
          <cell r="DT82">
            <v>35304</v>
          </cell>
          <cell r="DU82">
            <v>203491</v>
          </cell>
          <cell r="DV82">
            <v>34961</v>
          </cell>
          <cell r="DW82">
            <v>192901</v>
          </cell>
          <cell r="DX82">
            <v>33768</v>
          </cell>
          <cell r="DY82">
            <v>182350</v>
          </cell>
          <cell r="DZ82">
            <v>31232</v>
          </cell>
          <cell r="EA82">
            <v>172649</v>
          </cell>
          <cell r="EB82">
            <v>31813</v>
          </cell>
          <cell r="EC82">
            <v>165734</v>
          </cell>
          <cell r="ED82">
            <v>30236</v>
          </cell>
          <cell r="EE82">
            <v>151756</v>
          </cell>
          <cell r="EF82">
            <v>28398</v>
          </cell>
          <cell r="EG82">
            <v>174089</v>
          </cell>
          <cell r="EH82">
            <v>30174</v>
          </cell>
          <cell r="EI82">
            <v>184121</v>
          </cell>
          <cell r="EJ82">
            <v>34349</v>
          </cell>
          <cell r="EK82">
            <v>166247</v>
          </cell>
          <cell r="EL82">
            <v>30744</v>
          </cell>
          <cell r="EM82">
            <v>193591</v>
          </cell>
          <cell r="EN82">
            <v>35489</v>
          </cell>
          <cell r="EO82">
            <v>183278</v>
          </cell>
          <cell r="EP82">
            <v>30425</v>
          </cell>
          <cell r="EQ82">
            <v>198229</v>
          </cell>
          <cell r="ER82">
            <v>31673</v>
          </cell>
          <cell r="ES82">
            <v>186569</v>
          </cell>
          <cell r="ET82">
            <v>30088</v>
          </cell>
          <cell r="EU82">
            <v>240994</v>
          </cell>
          <cell r="EV82">
            <v>46589</v>
          </cell>
          <cell r="EW82">
            <v>240994</v>
          </cell>
          <cell r="EX82">
            <v>46589</v>
          </cell>
          <cell r="EY82">
            <v>233220</v>
          </cell>
          <cell r="EZ82">
            <v>45086</v>
          </cell>
          <cell r="FA82">
            <v>225446</v>
          </cell>
          <cell r="FB82">
            <v>43583</v>
          </cell>
          <cell r="FC82">
            <v>233220</v>
          </cell>
          <cell r="FD82">
            <v>45086</v>
          </cell>
          <cell r="FE82">
            <v>240994</v>
          </cell>
          <cell r="FF82">
            <v>46589</v>
          </cell>
          <cell r="FG82">
            <v>2526903</v>
          </cell>
          <cell r="FH82">
            <v>466290</v>
          </cell>
          <cell r="FJ82">
            <v>361</v>
          </cell>
        </row>
        <row r="83">
          <cell r="DJ83" t="str">
            <v>&lt;안산지역&gt;</v>
          </cell>
          <cell r="DK83">
            <v>1250134</v>
          </cell>
          <cell r="DL83">
            <v>231298</v>
          </cell>
          <cell r="DM83">
            <v>1237898</v>
          </cell>
          <cell r="DN83">
            <v>210149</v>
          </cell>
          <cell r="DO83">
            <v>1459870</v>
          </cell>
          <cell r="DP83">
            <v>216174</v>
          </cell>
          <cell r="DQ83">
            <v>1519767</v>
          </cell>
          <cell r="DR83">
            <v>209696</v>
          </cell>
          <cell r="DS83">
            <v>1503412</v>
          </cell>
          <cell r="DT83">
            <v>208677</v>
          </cell>
          <cell r="DU83">
            <v>1288574</v>
          </cell>
          <cell r="DV83">
            <v>194970</v>
          </cell>
          <cell r="DW83">
            <v>1232811</v>
          </cell>
          <cell r="DX83">
            <v>199737</v>
          </cell>
          <cell r="DY83">
            <v>1149654</v>
          </cell>
          <cell r="DZ83">
            <v>183129</v>
          </cell>
          <cell r="EA83">
            <v>1099034</v>
          </cell>
          <cell r="EB83">
            <v>187220</v>
          </cell>
          <cell r="EC83">
            <v>1077878</v>
          </cell>
          <cell r="ED83">
            <v>178158</v>
          </cell>
          <cell r="EE83">
            <v>1010536</v>
          </cell>
          <cell r="EF83">
            <v>167638</v>
          </cell>
          <cell r="EG83">
            <v>1134286</v>
          </cell>
          <cell r="EH83">
            <v>184655</v>
          </cell>
          <cell r="EI83">
            <v>1182902</v>
          </cell>
          <cell r="EJ83">
            <v>204064</v>
          </cell>
          <cell r="EK83">
            <v>1152570</v>
          </cell>
          <cell r="EL83">
            <v>192224</v>
          </cell>
          <cell r="EM83">
            <v>1245446</v>
          </cell>
          <cell r="EN83">
            <v>201524</v>
          </cell>
          <cell r="EO83">
            <v>1113268</v>
          </cell>
          <cell r="EP83">
            <v>162663</v>
          </cell>
          <cell r="EQ83">
            <v>1119155</v>
          </cell>
          <cell r="ER83">
            <v>157833</v>
          </cell>
          <cell r="ES83">
            <v>1057829</v>
          </cell>
          <cell r="ET83">
            <v>145997</v>
          </cell>
          <cell r="EU83">
            <v>1367775</v>
          </cell>
          <cell r="EV83">
            <v>234957</v>
          </cell>
          <cell r="EW83">
            <v>1299330</v>
          </cell>
          <cell r="EX83">
            <v>223722</v>
          </cell>
          <cell r="EY83">
            <v>1322307</v>
          </cell>
          <cell r="EZ83">
            <v>227152</v>
          </cell>
          <cell r="FA83">
            <v>1282904</v>
          </cell>
          <cell r="FB83">
            <v>220129</v>
          </cell>
          <cell r="FC83">
            <v>1307598</v>
          </cell>
          <cell r="FD83">
            <v>225233</v>
          </cell>
          <cell r="FE83">
            <v>1382392</v>
          </cell>
          <cell r="FF83">
            <v>237210</v>
          </cell>
          <cell r="FG83">
            <v>14833476</v>
          </cell>
          <cell r="FH83">
            <v>2432708</v>
          </cell>
          <cell r="FJ83">
            <v>2107</v>
          </cell>
        </row>
        <row r="84">
          <cell r="DJ84" t="str">
            <v>특판</v>
          </cell>
          <cell r="EI84">
            <v>366599</v>
          </cell>
          <cell r="EJ84">
            <v>37689</v>
          </cell>
          <cell r="EK84">
            <v>188717</v>
          </cell>
          <cell r="EL84">
            <v>16274</v>
          </cell>
          <cell r="EM84">
            <v>1299361</v>
          </cell>
          <cell r="EN84">
            <v>64295</v>
          </cell>
          <cell r="EO84">
            <v>1571941</v>
          </cell>
          <cell r="EP84">
            <v>73783</v>
          </cell>
          <cell r="EQ84">
            <v>1485369</v>
          </cell>
          <cell r="ER84">
            <v>71557</v>
          </cell>
          <cell r="ES84">
            <v>1563880</v>
          </cell>
          <cell r="ET84">
            <v>73453</v>
          </cell>
          <cell r="EU84">
            <v>500000</v>
          </cell>
          <cell r="EV84">
            <v>15000</v>
          </cell>
          <cell r="EW84">
            <v>500000</v>
          </cell>
          <cell r="EX84">
            <v>15000</v>
          </cell>
          <cell r="EY84">
            <v>500000</v>
          </cell>
          <cell r="EZ84">
            <v>15000</v>
          </cell>
          <cell r="FA84">
            <v>500000</v>
          </cell>
          <cell r="FB84">
            <v>15000</v>
          </cell>
          <cell r="FC84">
            <v>500000</v>
          </cell>
          <cell r="FD84">
            <v>15000</v>
          </cell>
          <cell r="FE84">
            <v>500000</v>
          </cell>
          <cell r="FF84">
            <v>15000</v>
          </cell>
          <cell r="FG84">
            <v>9475867</v>
          </cell>
          <cell r="FH84">
            <v>427051</v>
          </cell>
          <cell r="FJ84">
            <v>0</v>
          </cell>
        </row>
        <row r="85">
          <cell r="FG85">
            <v>0</v>
          </cell>
          <cell r="FH85">
            <v>0</v>
          </cell>
          <cell r="FJ85">
            <v>0</v>
          </cell>
        </row>
        <row r="86">
          <cell r="FG86">
            <v>0</v>
          </cell>
          <cell r="FH86">
            <v>0</v>
          </cell>
          <cell r="FJ86">
            <v>0</v>
          </cell>
        </row>
        <row r="87">
          <cell r="FG87">
            <v>0</v>
          </cell>
          <cell r="FH87">
            <v>0</v>
          </cell>
          <cell r="FJ87">
            <v>0</v>
          </cell>
        </row>
        <row r="88">
          <cell r="FG88">
            <v>0</v>
          </cell>
          <cell r="FH88">
            <v>0</v>
          </cell>
          <cell r="FJ88">
            <v>0</v>
          </cell>
        </row>
        <row r="89">
          <cell r="DJ89" t="str">
            <v>&lt;특판&gt;</v>
          </cell>
          <cell r="DK89">
            <v>0</v>
          </cell>
          <cell r="DL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cell r="EG89">
            <v>0</v>
          </cell>
          <cell r="EH89">
            <v>0</v>
          </cell>
          <cell r="EI89">
            <v>366599</v>
          </cell>
          <cell r="EJ89">
            <v>37689</v>
          </cell>
          <cell r="EK89">
            <v>188717</v>
          </cell>
          <cell r="EL89">
            <v>16274</v>
          </cell>
          <cell r="EM89">
            <v>1299361</v>
          </cell>
          <cell r="EN89">
            <v>64295</v>
          </cell>
          <cell r="EO89">
            <v>1571941</v>
          </cell>
          <cell r="EP89">
            <v>73783</v>
          </cell>
          <cell r="EQ89">
            <v>1485369</v>
          </cell>
          <cell r="ER89">
            <v>71557</v>
          </cell>
          <cell r="ES89">
            <v>1563880</v>
          </cell>
          <cell r="ET89">
            <v>73453</v>
          </cell>
          <cell r="EU89">
            <v>500000</v>
          </cell>
          <cell r="EV89">
            <v>15000</v>
          </cell>
          <cell r="EW89">
            <v>500000</v>
          </cell>
          <cell r="EX89">
            <v>15000</v>
          </cell>
          <cell r="EY89">
            <v>500000</v>
          </cell>
          <cell r="EZ89">
            <v>15000</v>
          </cell>
          <cell r="FA89">
            <v>500000</v>
          </cell>
          <cell r="FB89">
            <v>15000</v>
          </cell>
          <cell r="FC89">
            <v>500000</v>
          </cell>
          <cell r="FD89">
            <v>15000</v>
          </cell>
          <cell r="FE89">
            <v>500000</v>
          </cell>
          <cell r="FF89">
            <v>15000</v>
          </cell>
          <cell r="FG89">
            <v>9475867</v>
          </cell>
          <cell r="FH89">
            <v>427051</v>
          </cell>
          <cell r="FJ89">
            <v>0</v>
          </cell>
        </row>
        <row r="90">
          <cell r="DJ90" t="str">
            <v>영업2본부</v>
          </cell>
          <cell r="DK90">
            <v>7818019</v>
          </cell>
          <cell r="DL90">
            <v>1399691</v>
          </cell>
          <cell r="DM90">
            <v>7042626</v>
          </cell>
          <cell r="DN90">
            <v>1197786</v>
          </cell>
          <cell r="DO90">
            <v>8932627</v>
          </cell>
          <cell r="DP90">
            <v>1360995</v>
          </cell>
          <cell r="DQ90">
            <v>9350794</v>
          </cell>
          <cell r="DR90">
            <v>1313321</v>
          </cell>
          <cell r="DS90">
            <v>9719651</v>
          </cell>
          <cell r="DT90">
            <v>1298392</v>
          </cell>
          <cell r="DU90">
            <v>8443727</v>
          </cell>
          <cell r="DV90">
            <v>1192374</v>
          </cell>
          <cell r="DW90">
            <v>7818011</v>
          </cell>
          <cell r="DX90">
            <v>1194580</v>
          </cell>
          <cell r="DY90">
            <v>7363839</v>
          </cell>
          <cell r="DZ90">
            <v>1114554</v>
          </cell>
          <cell r="EA90">
            <v>7099694</v>
          </cell>
          <cell r="EB90">
            <v>1099540</v>
          </cell>
          <cell r="EC90">
            <v>6801332</v>
          </cell>
          <cell r="ED90">
            <v>1048423</v>
          </cell>
          <cell r="EE90">
            <v>6133980</v>
          </cell>
          <cell r="EF90">
            <v>995439</v>
          </cell>
          <cell r="EG90">
            <v>6726548</v>
          </cell>
          <cell r="EH90">
            <v>1051185</v>
          </cell>
          <cell r="EI90">
            <v>7352532</v>
          </cell>
          <cell r="EJ90">
            <v>1202713</v>
          </cell>
          <cell r="EK90">
            <v>6565603</v>
          </cell>
          <cell r="EL90">
            <v>1088961</v>
          </cell>
          <cell r="EM90">
            <v>7997111</v>
          </cell>
          <cell r="EN90">
            <v>1163950</v>
          </cell>
          <cell r="EO90">
            <v>8072106</v>
          </cell>
          <cell r="EP90">
            <v>1056119</v>
          </cell>
          <cell r="EQ90">
            <v>8131376</v>
          </cell>
          <cell r="ER90">
            <v>1031074</v>
          </cell>
          <cell r="ES90">
            <v>7696995</v>
          </cell>
          <cell r="ET90">
            <v>949875</v>
          </cell>
          <cell r="EU90">
            <v>8423376</v>
          </cell>
          <cell r="EV90">
            <v>1394626</v>
          </cell>
          <cell r="EW90">
            <v>7971561</v>
          </cell>
          <cell r="EX90">
            <v>1313389</v>
          </cell>
          <cell r="EY90">
            <v>8166437</v>
          </cell>
          <cell r="EZ90">
            <v>1349894</v>
          </cell>
          <cell r="FA90">
            <v>7915563</v>
          </cell>
          <cell r="FB90">
            <v>1305946</v>
          </cell>
          <cell r="FC90">
            <v>8151728</v>
          </cell>
          <cell r="FD90">
            <v>1347977</v>
          </cell>
          <cell r="FE90">
            <v>8437993</v>
          </cell>
          <cell r="FF90">
            <v>1396881</v>
          </cell>
          <cell r="FG90">
            <v>94882381</v>
          </cell>
          <cell r="FH90">
            <v>14601405</v>
          </cell>
          <cell r="FJ90">
            <v>11099</v>
          </cell>
        </row>
        <row r="91">
          <cell r="DJ91" t="str">
            <v>기존점</v>
          </cell>
          <cell r="DK91">
            <v>7194232</v>
          </cell>
          <cell r="DL91">
            <v>1291548</v>
          </cell>
          <cell r="DM91">
            <v>6439227</v>
          </cell>
          <cell r="DN91">
            <v>1102343</v>
          </cell>
          <cell r="DO91">
            <v>8167042</v>
          </cell>
          <cell r="DP91">
            <v>1268377</v>
          </cell>
          <cell r="DQ91">
            <v>8578550</v>
          </cell>
          <cell r="DR91">
            <v>1220086</v>
          </cell>
          <cell r="DS91">
            <v>8937878</v>
          </cell>
          <cell r="DT91">
            <v>1204723</v>
          </cell>
          <cell r="DU91">
            <v>7862458</v>
          </cell>
          <cell r="DV91">
            <v>1126595</v>
          </cell>
          <cell r="DW91">
            <v>7389521</v>
          </cell>
          <cell r="DX91">
            <v>1141247</v>
          </cell>
          <cell r="DY91">
            <v>6966065</v>
          </cell>
          <cell r="DZ91">
            <v>1068269</v>
          </cell>
          <cell r="EA91">
            <v>6786620</v>
          </cell>
          <cell r="EB91">
            <v>1064488</v>
          </cell>
          <cell r="EC91">
            <v>6496742</v>
          </cell>
          <cell r="ED91">
            <v>1009901</v>
          </cell>
          <cell r="EE91">
            <v>5905539</v>
          </cell>
          <cell r="EF91">
            <v>963235</v>
          </cell>
          <cell r="EG91">
            <v>6466731</v>
          </cell>
          <cell r="EH91">
            <v>1016924</v>
          </cell>
          <cell r="EI91">
            <v>6700084</v>
          </cell>
          <cell r="EJ91">
            <v>1124098</v>
          </cell>
          <cell r="EK91">
            <v>6121870</v>
          </cell>
          <cell r="EL91">
            <v>1034546</v>
          </cell>
          <cell r="EM91">
            <v>6465543</v>
          </cell>
          <cell r="EN91">
            <v>1065083</v>
          </cell>
          <cell r="FG91">
            <v>19287497</v>
          </cell>
          <cell r="FH91">
            <v>3223727</v>
          </cell>
          <cell r="FJ91">
            <v>10738</v>
          </cell>
        </row>
        <row r="92">
          <cell r="DJ92" t="str">
            <v>98신규점</v>
          </cell>
          <cell r="DK92">
            <v>623787</v>
          </cell>
          <cell r="DL92">
            <v>108143</v>
          </cell>
          <cell r="DM92">
            <v>603399</v>
          </cell>
          <cell r="DN92">
            <v>95443</v>
          </cell>
          <cell r="DO92">
            <v>765585</v>
          </cell>
          <cell r="DP92">
            <v>92618</v>
          </cell>
          <cell r="DQ92">
            <v>772244</v>
          </cell>
          <cell r="DR92">
            <v>93235</v>
          </cell>
          <cell r="DS92">
            <v>781773</v>
          </cell>
          <cell r="DT92">
            <v>93669</v>
          </cell>
          <cell r="DU92">
            <v>581269</v>
          </cell>
          <cell r="DV92">
            <v>65779</v>
          </cell>
          <cell r="DW92">
            <v>428490</v>
          </cell>
          <cell r="DX92">
            <v>53333</v>
          </cell>
          <cell r="DY92">
            <v>397774</v>
          </cell>
          <cell r="DZ92">
            <v>46285</v>
          </cell>
          <cell r="EA92">
            <v>313074</v>
          </cell>
          <cell r="EB92">
            <v>35052</v>
          </cell>
          <cell r="EC92">
            <v>304590</v>
          </cell>
          <cell r="ED92">
            <v>38522</v>
          </cell>
          <cell r="EE92">
            <v>228441</v>
          </cell>
          <cell r="EF92">
            <v>32204</v>
          </cell>
          <cell r="EG92">
            <v>259817</v>
          </cell>
          <cell r="EH92">
            <v>34261</v>
          </cell>
          <cell r="EI92">
            <v>285849</v>
          </cell>
          <cell r="EJ92">
            <v>40926</v>
          </cell>
          <cell r="EK92">
            <v>255016</v>
          </cell>
          <cell r="EL92">
            <v>38141</v>
          </cell>
          <cell r="EM92">
            <v>232207</v>
          </cell>
          <cell r="EN92">
            <v>34572</v>
          </cell>
          <cell r="FG92">
            <v>773072</v>
          </cell>
          <cell r="FH92">
            <v>113639</v>
          </cell>
          <cell r="FJ92">
            <v>361</v>
          </cell>
        </row>
        <row r="93">
          <cell r="DJ93" t="str">
            <v>99신규점</v>
          </cell>
          <cell r="FG93">
            <v>0</v>
          </cell>
          <cell r="FH93">
            <v>0</v>
          </cell>
          <cell r="FJ93">
            <v>0</v>
          </cell>
        </row>
        <row r="94">
          <cell r="DJ94" t="str">
            <v>영업 부문 계</v>
          </cell>
          <cell r="DK94">
            <v>16602756</v>
          </cell>
          <cell r="DL94">
            <v>3036087</v>
          </cell>
          <cell r="DM94">
            <v>14826625</v>
          </cell>
          <cell r="DN94">
            <v>2599511</v>
          </cell>
          <cell r="DO94">
            <v>19274579</v>
          </cell>
          <cell r="DP94">
            <v>3013747</v>
          </cell>
          <cell r="DQ94">
            <v>19362602</v>
          </cell>
          <cell r="DR94">
            <v>2859486</v>
          </cell>
          <cell r="DS94">
            <v>19793925</v>
          </cell>
          <cell r="DT94">
            <v>2829640</v>
          </cell>
          <cell r="DU94">
            <v>17263521</v>
          </cell>
          <cell r="DV94">
            <v>2648015</v>
          </cell>
          <cell r="DW94">
            <v>16055456</v>
          </cell>
          <cell r="DX94">
            <v>2610149</v>
          </cell>
          <cell r="DY94">
            <v>15619494</v>
          </cell>
          <cell r="DZ94">
            <v>2535059</v>
          </cell>
          <cell r="EA94">
            <v>14798378</v>
          </cell>
          <cell r="EB94">
            <v>2424360</v>
          </cell>
          <cell r="EC94">
            <v>14318050</v>
          </cell>
          <cell r="ED94">
            <v>2342547</v>
          </cell>
          <cell r="EE94">
            <v>12976341</v>
          </cell>
          <cell r="EF94">
            <v>2240260</v>
          </cell>
          <cell r="EG94">
            <v>14332524</v>
          </cell>
          <cell r="EH94">
            <v>2385712</v>
          </cell>
          <cell r="EI94">
            <v>14900792</v>
          </cell>
          <cell r="EJ94">
            <v>2588291</v>
          </cell>
          <cell r="EK94">
            <v>13571312</v>
          </cell>
          <cell r="EL94">
            <v>2374657</v>
          </cell>
          <cell r="EM94">
            <v>15540436</v>
          </cell>
          <cell r="EN94">
            <v>2504092</v>
          </cell>
          <cell r="EO94">
            <v>15731920</v>
          </cell>
          <cell r="EP94">
            <v>2293762</v>
          </cell>
          <cell r="EQ94">
            <v>15869421</v>
          </cell>
          <cell r="ER94">
            <v>2241380</v>
          </cell>
          <cell r="ES94">
            <v>15001746</v>
          </cell>
          <cell r="ET94">
            <v>2096950</v>
          </cell>
          <cell r="EU94">
            <v>17822407</v>
          </cell>
          <cell r="EV94">
            <v>3160764</v>
          </cell>
          <cell r="EW94">
            <v>17212531</v>
          </cell>
          <cell r="EX94">
            <v>3048755</v>
          </cell>
          <cell r="EY94">
            <v>16949016</v>
          </cell>
          <cell r="EZ94">
            <v>3005931</v>
          </cell>
          <cell r="FA94">
            <v>16458598</v>
          </cell>
          <cell r="FB94">
            <v>2917109</v>
          </cell>
          <cell r="FC94">
            <v>16895565</v>
          </cell>
          <cell r="FD94">
            <v>2996632</v>
          </cell>
          <cell r="FE94">
            <v>17453993</v>
          </cell>
          <cell r="FF94">
            <v>3096905</v>
          </cell>
          <cell r="FG94">
            <v>193407737</v>
          </cell>
          <cell r="FH94">
            <v>32325228</v>
          </cell>
          <cell r="FJ94">
            <v>23640</v>
          </cell>
        </row>
        <row r="95">
          <cell r="DJ95" t="str">
            <v>장위</v>
          </cell>
          <cell r="DK95">
            <v>142818</v>
          </cell>
          <cell r="DL95">
            <v>16426</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cell r="EG95">
            <v>0</v>
          </cell>
          <cell r="EH95">
            <v>0</v>
          </cell>
          <cell r="EI95">
            <v>0</v>
          </cell>
          <cell r="EJ95">
            <v>0</v>
          </cell>
          <cell r="EK95">
            <v>0</v>
          </cell>
          <cell r="EL95">
            <v>0</v>
          </cell>
          <cell r="EM95">
            <v>0</v>
          </cell>
          <cell r="EN95">
            <v>0</v>
          </cell>
          <cell r="FG95">
            <v>0</v>
          </cell>
          <cell r="FH95">
            <v>0</v>
          </cell>
          <cell r="FJ95">
            <v>0</v>
          </cell>
        </row>
        <row r="96">
          <cell r="DJ96" t="str">
            <v>반포</v>
          </cell>
          <cell r="DK96">
            <v>158699</v>
          </cell>
          <cell r="DL96">
            <v>29612</v>
          </cell>
          <cell r="DM96">
            <v>149607</v>
          </cell>
          <cell r="DN96">
            <v>27665</v>
          </cell>
          <cell r="DO96">
            <v>217881</v>
          </cell>
          <cell r="DP96">
            <v>29527</v>
          </cell>
          <cell r="DQ96">
            <v>0</v>
          </cell>
          <cell r="DR96">
            <v>0</v>
          </cell>
          <cell r="DS96">
            <v>0</v>
          </cell>
          <cell r="DT96">
            <v>0</v>
          </cell>
          <cell r="DU96">
            <v>0</v>
          </cell>
          <cell r="DV96">
            <v>0</v>
          </cell>
          <cell r="DW96">
            <v>0</v>
          </cell>
          <cell r="DX96">
            <v>0</v>
          </cell>
          <cell r="DY96">
            <v>0</v>
          </cell>
          <cell r="DZ96">
            <v>0</v>
          </cell>
          <cell r="EA96">
            <v>0</v>
          </cell>
          <cell r="EB96">
            <v>0</v>
          </cell>
          <cell r="EC96">
            <v>0</v>
          </cell>
          <cell r="ED96">
            <v>0</v>
          </cell>
          <cell r="EE96">
            <v>0</v>
          </cell>
          <cell r="EF96">
            <v>0</v>
          </cell>
          <cell r="EG96">
            <v>0</v>
          </cell>
          <cell r="EH96">
            <v>0</v>
          </cell>
          <cell r="EI96">
            <v>0</v>
          </cell>
          <cell r="EJ96">
            <v>0</v>
          </cell>
          <cell r="EK96">
            <v>0</v>
          </cell>
          <cell r="EL96">
            <v>0</v>
          </cell>
          <cell r="EM96">
            <v>0</v>
          </cell>
          <cell r="EN96">
            <v>0</v>
          </cell>
          <cell r="FG96">
            <v>0</v>
          </cell>
          <cell r="FH96">
            <v>0</v>
          </cell>
          <cell r="FJ96">
            <v>0</v>
          </cell>
        </row>
        <row r="97">
          <cell r="DJ97" t="str">
            <v>돈암</v>
          </cell>
          <cell r="DK97">
            <v>495160</v>
          </cell>
          <cell r="DL97">
            <v>101147</v>
          </cell>
          <cell r="DM97">
            <v>500202</v>
          </cell>
          <cell r="DN97">
            <v>92844</v>
          </cell>
          <cell r="DO97">
            <v>552899</v>
          </cell>
          <cell r="DP97">
            <v>102058</v>
          </cell>
          <cell r="DQ97">
            <v>522662</v>
          </cell>
          <cell r="DR97">
            <v>99315</v>
          </cell>
          <cell r="DS97">
            <v>335866</v>
          </cell>
          <cell r="DT97">
            <v>45919</v>
          </cell>
          <cell r="DU97">
            <v>0</v>
          </cell>
          <cell r="DV97">
            <v>0</v>
          </cell>
          <cell r="DW97">
            <v>0</v>
          </cell>
          <cell r="DX97">
            <v>0</v>
          </cell>
          <cell r="DY97">
            <v>0</v>
          </cell>
          <cell r="DZ97">
            <v>0</v>
          </cell>
          <cell r="EA97">
            <v>0</v>
          </cell>
          <cell r="EB97">
            <v>0</v>
          </cell>
          <cell r="EC97">
            <v>0</v>
          </cell>
          <cell r="ED97">
            <v>0</v>
          </cell>
          <cell r="EE97">
            <v>0</v>
          </cell>
          <cell r="EF97">
            <v>0</v>
          </cell>
          <cell r="EG97">
            <v>0</v>
          </cell>
          <cell r="EH97">
            <v>0</v>
          </cell>
          <cell r="EI97">
            <v>0</v>
          </cell>
          <cell r="EJ97">
            <v>0</v>
          </cell>
          <cell r="EK97">
            <v>0</v>
          </cell>
          <cell r="EL97">
            <v>0</v>
          </cell>
          <cell r="EM97">
            <v>0</v>
          </cell>
          <cell r="EN97">
            <v>0</v>
          </cell>
          <cell r="FG97">
            <v>0</v>
          </cell>
          <cell r="FH97">
            <v>0</v>
          </cell>
          <cell r="FJ97">
            <v>20</v>
          </cell>
        </row>
        <row r="98">
          <cell r="DJ98" t="str">
            <v>신월</v>
          </cell>
          <cell r="DK98">
            <v>262749</v>
          </cell>
          <cell r="DL98">
            <v>45499</v>
          </cell>
          <cell r="DM98">
            <v>222041</v>
          </cell>
          <cell r="DN98">
            <v>38186</v>
          </cell>
          <cell r="DO98">
            <v>271930</v>
          </cell>
          <cell r="DP98">
            <v>40319</v>
          </cell>
          <cell r="DQ98">
            <v>252923</v>
          </cell>
          <cell r="DR98">
            <v>36273</v>
          </cell>
          <cell r="DS98">
            <v>250423</v>
          </cell>
          <cell r="DT98">
            <v>35437</v>
          </cell>
          <cell r="DU98">
            <v>203085</v>
          </cell>
          <cell r="DV98">
            <v>24794</v>
          </cell>
          <cell r="DW98">
            <v>191504</v>
          </cell>
          <cell r="DX98">
            <v>29445</v>
          </cell>
          <cell r="DY98">
            <v>184423</v>
          </cell>
          <cell r="DZ98">
            <v>28003</v>
          </cell>
          <cell r="EA98">
            <v>168453</v>
          </cell>
          <cell r="EB98">
            <v>24147</v>
          </cell>
          <cell r="EC98">
            <v>46663</v>
          </cell>
          <cell r="ED98">
            <v>3210</v>
          </cell>
          <cell r="EE98">
            <v>0</v>
          </cell>
          <cell r="EF98">
            <v>0</v>
          </cell>
          <cell r="EG98">
            <v>0</v>
          </cell>
          <cell r="EH98">
            <v>0</v>
          </cell>
          <cell r="EI98">
            <v>0</v>
          </cell>
          <cell r="EJ98">
            <v>0</v>
          </cell>
          <cell r="EK98">
            <v>0</v>
          </cell>
          <cell r="EL98">
            <v>0</v>
          </cell>
          <cell r="EM98">
            <v>0</v>
          </cell>
          <cell r="EN98">
            <v>0</v>
          </cell>
          <cell r="FG98">
            <v>0</v>
          </cell>
          <cell r="FH98">
            <v>0</v>
          </cell>
          <cell r="FJ98">
            <v>157</v>
          </cell>
        </row>
        <row r="99">
          <cell r="DJ99" t="str">
            <v>98폐점계</v>
          </cell>
          <cell r="DK99">
            <v>1059426</v>
          </cell>
          <cell r="DL99">
            <v>192684</v>
          </cell>
          <cell r="DM99">
            <v>871850</v>
          </cell>
          <cell r="DN99">
            <v>158695</v>
          </cell>
          <cell r="DO99">
            <v>1042710</v>
          </cell>
          <cell r="DP99">
            <v>171904</v>
          </cell>
          <cell r="DQ99">
            <v>775585</v>
          </cell>
          <cell r="DR99">
            <v>135588</v>
          </cell>
          <cell r="DS99">
            <v>586289</v>
          </cell>
          <cell r="DT99">
            <v>81356</v>
          </cell>
          <cell r="DU99">
            <v>203085</v>
          </cell>
          <cell r="DV99">
            <v>24794</v>
          </cell>
          <cell r="DW99">
            <v>191504</v>
          </cell>
          <cell r="DX99">
            <v>29445</v>
          </cell>
          <cell r="DY99">
            <v>184423</v>
          </cell>
          <cell r="DZ99">
            <v>28003</v>
          </cell>
          <cell r="EA99">
            <v>168453</v>
          </cell>
          <cell r="EB99">
            <v>24147</v>
          </cell>
          <cell r="EC99">
            <v>46663</v>
          </cell>
          <cell r="ED99">
            <v>3210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W99">
            <v>0</v>
          </cell>
          <cell r="EX99">
            <v>0</v>
          </cell>
          <cell r="EY99">
            <v>0</v>
          </cell>
          <cell r="EZ99">
            <v>0</v>
          </cell>
          <cell r="FA99">
            <v>0</v>
          </cell>
          <cell r="FB99">
            <v>0</v>
          </cell>
          <cell r="FC99">
            <v>0</v>
          </cell>
          <cell r="FD99">
            <v>0</v>
          </cell>
          <cell r="FE99">
            <v>0</v>
          </cell>
          <cell r="FF99">
            <v>0</v>
          </cell>
          <cell r="FG99">
            <v>0</v>
          </cell>
          <cell r="FH99">
            <v>0</v>
          </cell>
          <cell r="FJ99">
            <v>177</v>
          </cell>
        </row>
        <row r="100">
          <cell r="FG100">
            <v>0</v>
          </cell>
          <cell r="FH100">
            <v>0</v>
          </cell>
          <cell r="FJ100">
            <v>0</v>
          </cell>
        </row>
        <row r="101">
          <cell r="FG101">
            <v>0</v>
          </cell>
          <cell r="FH101">
            <v>0</v>
          </cell>
          <cell r="FJ101">
            <v>0</v>
          </cell>
        </row>
        <row r="102">
          <cell r="FG102">
            <v>0</v>
          </cell>
          <cell r="FH102">
            <v>0</v>
          </cell>
          <cell r="FJ102">
            <v>0</v>
          </cell>
        </row>
        <row r="103">
          <cell r="DJ103" t="str">
            <v>99폐점계</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FG103">
            <v>0</v>
          </cell>
          <cell r="FH103">
            <v>0</v>
          </cell>
          <cell r="FJ103">
            <v>0</v>
          </cell>
        </row>
        <row r="104">
          <cell r="FG104">
            <v>0</v>
          </cell>
          <cell r="FH104">
            <v>0</v>
          </cell>
          <cell r="FJ104">
            <v>0</v>
          </cell>
        </row>
        <row r="105">
          <cell r="FG105">
            <v>0</v>
          </cell>
          <cell r="FH105">
            <v>0</v>
          </cell>
          <cell r="FJ105">
            <v>0</v>
          </cell>
        </row>
        <row r="106">
          <cell r="FG106">
            <v>0</v>
          </cell>
          <cell r="FH106">
            <v>0</v>
          </cell>
          <cell r="FJ106">
            <v>0</v>
          </cell>
        </row>
        <row r="107">
          <cell r="FG107">
            <v>0</v>
          </cell>
          <cell r="FH107">
            <v>0</v>
          </cell>
          <cell r="FJ107">
            <v>0</v>
          </cell>
        </row>
        <row r="108">
          <cell r="DJ108" t="str">
            <v>99개점계</v>
          </cell>
          <cell r="DK108">
            <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cell r="ED108">
            <v>0</v>
          </cell>
          <cell r="EE108">
            <v>0</v>
          </cell>
          <cell r="EF108">
            <v>0</v>
          </cell>
          <cell r="EG108">
            <v>0</v>
          </cell>
          <cell r="EH108">
            <v>0</v>
          </cell>
          <cell r="EI108">
            <v>0</v>
          </cell>
          <cell r="EJ108">
            <v>0</v>
          </cell>
          <cell r="EK108">
            <v>0</v>
          </cell>
          <cell r="EL108">
            <v>0</v>
          </cell>
          <cell r="EM108">
            <v>0</v>
          </cell>
          <cell r="EN108">
            <v>0</v>
          </cell>
          <cell r="FG108">
            <v>0</v>
          </cell>
          <cell r="FH108">
            <v>0</v>
          </cell>
          <cell r="FJ108">
            <v>0</v>
          </cell>
        </row>
        <row r="109">
          <cell r="DJ109" t="str">
            <v>개폐점계</v>
          </cell>
          <cell r="DK109">
            <v>1059426</v>
          </cell>
          <cell r="DL109">
            <v>192684</v>
          </cell>
          <cell r="DM109">
            <v>871850</v>
          </cell>
          <cell r="DN109">
            <v>158695</v>
          </cell>
          <cell r="DO109">
            <v>1042710</v>
          </cell>
          <cell r="DP109">
            <v>171904</v>
          </cell>
          <cell r="DQ109">
            <v>775585</v>
          </cell>
          <cell r="DR109">
            <v>135588</v>
          </cell>
          <cell r="DS109">
            <v>586289</v>
          </cell>
          <cell r="DT109">
            <v>81356</v>
          </cell>
          <cell r="DU109">
            <v>203085</v>
          </cell>
          <cell r="DV109">
            <v>24794</v>
          </cell>
          <cell r="DW109">
            <v>191504</v>
          </cell>
          <cell r="DX109">
            <v>29445</v>
          </cell>
          <cell r="DY109">
            <v>184423</v>
          </cell>
          <cell r="DZ109">
            <v>28003</v>
          </cell>
          <cell r="EA109">
            <v>168453</v>
          </cell>
          <cell r="EB109">
            <v>24147</v>
          </cell>
          <cell r="EC109">
            <v>46663</v>
          </cell>
          <cell r="ED109">
            <v>3210</v>
          </cell>
          <cell r="EE109">
            <v>0</v>
          </cell>
          <cell r="EF109">
            <v>0</v>
          </cell>
          <cell r="EG109">
            <v>0</v>
          </cell>
          <cell r="EH109">
            <v>0</v>
          </cell>
          <cell r="EI109">
            <v>0</v>
          </cell>
          <cell r="EJ109">
            <v>0</v>
          </cell>
          <cell r="EK109">
            <v>0</v>
          </cell>
          <cell r="EL109">
            <v>0</v>
          </cell>
          <cell r="EM109">
            <v>0</v>
          </cell>
          <cell r="EN109">
            <v>0</v>
          </cell>
          <cell r="FG109">
            <v>0</v>
          </cell>
          <cell r="FH109">
            <v>0</v>
          </cell>
          <cell r="FJ109">
            <v>177</v>
          </cell>
        </row>
        <row r="110">
          <cell r="DJ110" t="str">
            <v>&lt;&lt;합계&gt;&gt;</v>
          </cell>
          <cell r="DK110">
            <v>17662182</v>
          </cell>
          <cell r="DL110">
            <v>3228771</v>
          </cell>
          <cell r="DM110">
            <v>15698475</v>
          </cell>
          <cell r="DN110">
            <v>2758206</v>
          </cell>
          <cell r="DO110">
            <v>20317289</v>
          </cell>
          <cell r="DP110">
            <v>3185651</v>
          </cell>
          <cell r="DQ110">
            <v>20138187</v>
          </cell>
          <cell r="DR110">
            <v>2995074</v>
          </cell>
          <cell r="DS110">
            <v>20380214</v>
          </cell>
          <cell r="DT110">
            <v>2910996</v>
          </cell>
          <cell r="DU110">
            <v>17466606</v>
          </cell>
          <cell r="DV110">
            <v>2672809</v>
          </cell>
          <cell r="DW110">
            <v>16246960</v>
          </cell>
          <cell r="DX110">
            <v>2639594</v>
          </cell>
          <cell r="DY110">
            <v>15803917</v>
          </cell>
          <cell r="DZ110">
            <v>2563062</v>
          </cell>
          <cell r="EA110">
            <v>14966831</v>
          </cell>
          <cell r="EB110">
            <v>2448507</v>
          </cell>
          <cell r="EC110">
            <v>14364713</v>
          </cell>
          <cell r="ED110">
            <v>2345757</v>
          </cell>
          <cell r="EE110">
            <v>12976341</v>
          </cell>
          <cell r="EF110">
            <v>2240260</v>
          </cell>
          <cell r="EG110">
            <v>14332524</v>
          </cell>
          <cell r="EH110">
            <v>2385712</v>
          </cell>
          <cell r="EI110">
            <v>14900792</v>
          </cell>
          <cell r="EJ110">
            <v>2588291</v>
          </cell>
          <cell r="EK110">
            <v>13571312</v>
          </cell>
          <cell r="EL110">
            <v>2374657</v>
          </cell>
          <cell r="EM110">
            <v>15540436</v>
          </cell>
          <cell r="EN110">
            <v>2504092</v>
          </cell>
          <cell r="EO110">
            <v>15731920</v>
          </cell>
          <cell r="EP110">
            <v>2293762</v>
          </cell>
          <cell r="EQ110">
            <v>15869421</v>
          </cell>
          <cell r="ER110">
            <v>2241380</v>
          </cell>
          <cell r="ES110">
            <v>15001746</v>
          </cell>
          <cell r="ET110">
            <v>2096950</v>
          </cell>
          <cell r="EU110">
            <v>17822407</v>
          </cell>
          <cell r="EV110">
            <v>3160764</v>
          </cell>
          <cell r="EW110">
            <v>17212531</v>
          </cell>
          <cell r="EX110">
            <v>3048755</v>
          </cell>
          <cell r="EY110">
            <v>16949016</v>
          </cell>
          <cell r="EZ110">
            <v>3005931</v>
          </cell>
          <cell r="FA110">
            <v>16458598</v>
          </cell>
          <cell r="FB110">
            <v>2917109</v>
          </cell>
          <cell r="FC110">
            <v>16895565</v>
          </cell>
          <cell r="FD110">
            <v>2996632</v>
          </cell>
          <cell r="FE110">
            <v>17453993</v>
          </cell>
          <cell r="FF110">
            <v>3096905</v>
          </cell>
          <cell r="FG110">
            <v>193407737</v>
          </cell>
          <cell r="FH110">
            <v>32325228</v>
          </cell>
          <cell r="FJ110">
            <v>23758</v>
          </cell>
        </row>
        <row r="111">
          <cell r="DJ111" t="str">
            <v>기타수익</v>
          </cell>
          <cell r="DK111">
            <v>31600</v>
          </cell>
          <cell r="DL111">
            <v>31600</v>
          </cell>
          <cell r="DM111">
            <v>31190</v>
          </cell>
          <cell r="DN111">
            <v>31190</v>
          </cell>
          <cell r="DO111">
            <v>273569</v>
          </cell>
          <cell r="DP111">
            <v>273569</v>
          </cell>
          <cell r="DQ111">
            <v>28622</v>
          </cell>
          <cell r="DR111">
            <v>28622</v>
          </cell>
          <cell r="DS111">
            <v>29731</v>
          </cell>
          <cell r="DT111">
            <v>29731</v>
          </cell>
          <cell r="DU111">
            <v>27761</v>
          </cell>
          <cell r="DV111">
            <v>27761</v>
          </cell>
          <cell r="DW111">
            <v>51493</v>
          </cell>
          <cell r="DX111">
            <v>51493</v>
          </cell>
          <cell r="DY111">
            <v>42795</v>
          </cell>
          <cell r="DZ111">
            <v>42795</v>
          </cell>
          <cell r="EA111">
            <v>44103</v>
          </cell>
          <cell r="EB111">
            <v>44103</v>
          </cell>
          <cell r="EC111">
            <v>34228</v>
          </cell>
          <cell r="ED111">
            <v>34228</v>
          </cell>
          <cell r="EE111">
            <v>42360</v>
          </cell>
          <cell r="EF111">
            <v>42360</v>
          </cell>
          <cell r="EG111">
            <v>42676</v>
          </cell>
          <cell r="EH111">
            <v>42676</v>
          </cell>
          <cell r="EI111">
            <v>34130</v>
          </cell>
          <cell r="EJ111">
            <v>34130</v>
          </cell>
          <cell r="EK111">
            <v>35491</v>
          </cell>
          <cell r="EL111">
            <v>35491</v>
          </cell>
          <cell r="EM111">
            <v>38096</v>
          </cell>
          <cell r="EN111">
            <v>38096</v>
          </cell>
          <cell r="EO111">
            <v>39978</v>
          </cell>
          <cell r="EP111">
            <v>39978</v>
          </cell>
          <cell r="EQ111">
            <v>43394</v>
          </cell>
          <cell r="ER111">
            <v>43394</v>
          </cell>
          <cell r="ES111">
            <v>29808</v>
          </cell>
          <cell r="ET111">
            <v>29808</v>
          </cell>
          <cell r="EU111">
            <v>50000</v>
          </cell>
          <cell r="EV111">
            <v>50000</v>
          </cell>
          <cell r="EW111">
            <v>50000</v>
          </cell>
          <cell r="EX111">
            <v>50000</v>
          </cell>
          <cell r="EY111">
            <v>50000</v>
          </cell>
          <cell r="EZ111">
            <v>50000</v>
          </cell>
          <cell r="FA111">
            <v>50000</v>
          </cell>
          <cell r="FB111">
            <v>50000</v>
          </cell>
          <cell r="FC111">
            <v>50000</v>
          </cell>
          <cell r="FD111">
            <v>50000</v>
          </cell>
          <cell r="FE111">
            <v>50000</v>
          </cell>
          <cell r="FF111">
            <v>50000</v>
          </cell>
          <cell r="FG111">
            <v>520897</v>
          </cell>
          <cell r="FH111">
            <v>520897</v>
          </cell>
          <cell r="FJ111">
            <v>0</v>
          </cell>
        </row>
        <row r="112">
          <cell r="FG112">
            <v>0</v>
          </cell>
          <cell r="FH112">
            <v>0</v>
          </cell>
          <cell r="FJ112">
            <v>0</v>
          </cell>
        </row>
        <row r="113">
          <cell r="FG113">
            <v>0</v>
          </cell>
          <cell r="FH113">
            <v>0</v>
          </cell>
          <cell r="FJ113">
            <v>0</v>
          </cell>
        </row>
        <row r="114">
          <cell r="DJ114" t="str">
            <v>광주점</v>
          </cell>
          <cell r="DK114">
            <v>2376299</v>
          </cell>
          <cell r="DL114">
            <v>309325</v>
          </cell>
          <cell r="DM114">
            <v>1773231</v>
          </cell>
          <cell r="DN114">
            <v>198256</v>
          </cell>
          <cell r="DO114">
            <v>2866501</v>
          </cell>
          <cell r="DP114">
            <v>259208</v>
          </cell>
          <cell r="DQ114">
            <v>2842044</v>
          </cell>
          <cell r="DR114">
            <v>292500</v>
          </cell>
          <cell r="DS114">
            <v>2923033</v>
          </cell>
          <cell r="DT114">
            <v>280608</v>
          </cell>
          <cell r="DU114">
            <v>2207791</v>
          </cell>
          <cell r="DV114">
            <v>207046</v>
          </cell>
          <cell r="DW114">
            <v>2013252</v>
          </cell>
          <cell r="DX114">
            <v>199376</v>
          </cell>
          <cell r="DY114">
            <v>2089741</v>
          </cell>
          <cell r="DZ114">
            <v>219843</v>
          </cell>
          <cell r="EA114">
            <v>1970053</v>
          </cell>
          <cell r="EB114">
            <v>195183</v>
          </cell>
          <cell r="EC114">
            <v>2145470</v>
          </cell>
          <cell r="ED114">
            <v>223965</v>
          </cell>
          <cell r="EE114">
            <v>1630705</v>
          </cell>
          <cell r="EF114">
            <v>172614</v>
          </cell>
          <cell r="EG114">
            <v>1832399</v>
          </cell>
          <cell r="EH114">
            <v>197267</v>
          </cell>
          <cell r="EI114">
            <v>1869767</v>
          </cell>
          <cell r="EJ114">
            <v>197761</v>
          </cell>
          <cell r="EK114">
            <v>2052697</v>
          </cell>
          <cell r="EL114">
            <v>234618</v>
          </cell>
          <cell r="EM114">
            <v>1855809</v>
          </cell>
          <cell r="EN114">
            <v>219750</v>
          </cell>
          <cell r="EO114">
            <v>1771263</v>
          </cell>
          <cell r="EP114">
            <v>205097</v>
          </cell>
          <cell r="EQ114">
            <v>1917660</v>
          </cell>
          <cell r="ER114">
            <v>211755</v>
          </cell>
          <cell r="ES114">
            <v>1647530</v>
          </cell>
          <cell r="ET114">
            <v>179997</v>
          </cell>
          <cell r="EU114">
            <v>2319761</v>
          </cell>
          <cell r="EV114">
            <v>297885</v>
          </cell>
          <cell r="EW114">
            <v>2319761</v>
          </cell>
          <cell r="EX114">
            <v>297885</v>
          </cell>
          <cell r="EY114">
            <v>2244930</v>
          </cell>
          <cell r="EZ114">
            <v>288276</v>
          </cell>
          <cell r="FA114">
            <v>2244930</v>
          </cell>
          <cell r="FB114">
            <v>288276</v>
          </cell>
          <cell r="FC114">
            <v>2244930</v>
          </cell>
          <cell r="FD114">
            <v>288276</v>
          </cell>
          <cell r="FE114">
            <v>2319761</v>
          </cell>
          <cell r="FF114">
            <v>297885</v>
          </cell>
          <cell r="FG114">
            <v>24808799</v>
          </cell>
          <cell r="FH114">
            <v>3007461</v>
          </cell>
          <cell r="FJ114">
            <v>362</v>
          </cell>
        </row>
        <row r="115">
          <cell r="DJ115" t="str">
            <v>군산점</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500985</v>
          </cell>
          <cell r="DZ115">
            <v>71826</v>
          </cell>
          <cell r="EA115">
            <v>1602256</v>
          </cell>
          <cell r="EB115">
            <v>183508</v>
          </cell>
          <cell r="EC115">
            <v>1256399</v>
          </cell>
          <cell r="ED115">
            <v>129197</v>
          </cell>
          <cell r="EE115">
            <v>951614</v>
          </cell>
          <cell r="EF115">
            <v>117130</v>
          </cell>
          <cell r="EG115">
            <v>1041232</v>
          </cell>
          <cell r="EH115">
            <v>119432</v>
          </cell>
          <cell r="EI115">
            <v>1043365</v>
          </cell>
          <cell r="EJ115">
            <v>140282</v>
          </cell>
          <cell r="EK115">
            <v>1148516</v>
          </cell>
          <cell r="EL115">
            <v>147518</v>
          </cell>
          <cell r="EM115">
            <v>1043568</v>
          </cell>
          <cell r="EN115">
            <v>131870</v>
          </cell>
          <cell r="EO115">
            <v>990555</v>
          </cell>
          <cell r="EP115">
            <v>123291</v>
          </cell>
          <cell r="EQ115">
            <v>961873</v>
          </cell>
          <cell r="ER115">
            <v>113831</v>
          </cell>
          <cell r="ES115">
            <v>1002156</v>
          </cell>
          <cell r="ET115">
            <v>117046</v>
          </cell>
          <cell r="EU115">
            <v>1304449</v>
          </cell>
          <cell r="EV115">
            <v>177881</v>
          </cell>
          <cell r="EW115">
            <v>1304449</v>
          </cell>
          <cell r="EX115">
            <v>177881</v>
          </cell>
          <cell r="EY115">
            <v>1262370</v>
          </cell>
          <cell r="EZ115">
            <v>172143</v>
          </cell>
          <cell r="FA115">
            <v>1262370</v>
          </cell>
          <cell r="FB115">
            <v>172143</v>
          </cell>
          <cell r="FC115">
            <v>1262370</v>
          </cell>
          <cell r="FD115">
            <v>172143</v>
          </cell>
          <cell r="FE115">
            <v>1304449</v>
          </cell>
          <cell r="FF115">
            <v>177881</v>
          </cell>
          <cell r="FG115">
            <v>13890490</v>
          </cell>
          <cell r="FH115">
            <v>1823910</v>
          </cell>
          <cell r="FJ115">
            <v>362</v>
          </cell>
        </row>
        <row r="116">
          <cell r="DJ116" t="str">
            <v>고덕점</v>
          </cell>
          <cell r="DK116">
            <v>1538713</v>
          </cell>
          <cell r="DL116">
            <v>236319</v>
          </cell>
          <cell r="DM116">
            <v>1241193</v>
          </cell>
          <cell r="DN116">
            <v>136495</v>
          </cell>
          <cell r="DO116">
            <v>2054959</v>
          </cell>
          <cell r="DP116">
            <v>210320</v>
          </cell>
          <cell r="DQ116">
            <v>2089806</v>
          </cell>
          <cell r="DR116">
            <v>231241</v>
          </cell>
          <cell r="DS116">
            <v>1707329</v>
          </cell>
          <cell r="DT116">
            <v>199645</v>
          </cell>
          <cell r="DU116">
            <v>1631090</v>
          </cell>
          <cell r="DV116">
            <v>189086</v>
          </cell>
          <cell r="DW116">
            <v>1454399</v>
          </cell>
          <cell r="DX116">
            <v>184302</v>
          </cell>
          <cell r="DY116">
            <v>1391119</v>
          </cell>
          <cell r="DZ116">
            <v>188259</v>
          </cell>
          <cell r="EA116">
            <v>1396977</v>
          </cell>
          <cell r="EB116">
            <v>185522</v>
          </cell>
          <cell r="EC116">
            <v>1318135</v>
          </cell>
          <cell r="ED116">
            <v>176385</v>
          </cell>
          <cell r="EE116">
            <v>967779</v>
          </cell>
          <cell r="EF116">
            <v>133316</v>
          </cell>
          <cell r="EG116">
            <v>1065528</v>
          </cell>
          <cell r="EH116">
            <v>148495</v>
          </cell>
          <cell r="EI116">
            <v>1095582</v>
          </cell>
          <cell r="EJ116">
            <v>184845</v>
          </cell>
          <cell r="EK116">
            <v>1271639</v>
          </cell>
          <cell r="EL116">
            <v>222035</v>
          </cell>
          <cell r="EM116">
            <v>1088193</v>
          </cell>
          <cell r="EN116">
            <v>174912</v>
          </cell>
          <cell r="EO116">
            <v>1082835</v>
          </cell>
          <cell r="EP116">
            <v>165079</v>
          </cell>
          <cell r="EQ116">
            <v>1168838</v>
          </cell>
          <cell r="ER116">
            <v>180972</v>
          </cell>
          <cell r="ES116">
            <v>1080556</v>
          </cell>
          <cell r="ET116">
            <v>166539</v>
          </cell>
          <cell r="EU116">
            <v>1360249</v>
          </cell>
          <cell r="EV116">
            <v>232244</v>
          </cell>
          <cell r="EW116">
            <v>1360249</v>
          </cell>
          <cell r="EX116">
            <v>218641</v>
          </cell>
          <cell r="EY116">
            <v>1316370</v>
          </cell>
          <cell r="EZ116">
            <v>211588</v>
          </cell>
          <cell r="FA116">
            <v>0</v>
          </cell>
          <cell r="FB116">
            <v>0</v>
          </cell>
          <cell r="FC116">
            <v>0</v>
          </cell>
          <cell r="FD116">
            <v>0</v>
          </cell>
          <cell r="FE116">
            <v>0</v>
          </cell>
          <cell r="FF116">
            <v>0</v>
          </cell>
          <cell r="FG116">
            <v>10824511</v>
          </cell>
          <cell r="FH116">
            <v>1756855</v>
          </cell>
          <cell r="FJ116">
            <v>271</v>
          </cell>
        </row>
        <row r="117">
          <cell r="DJ117" t="str">
            <v>성남</v>
          </cell>
          <cell r="DK117">
            <v>939445</v>
          </cell>
          <cell r="DL117">
            <v>113588</v>
          </cell>
          <cell r="DM117">
            <v>783444</v>
          </cell>
          <cell r="DN117">
            <v>70541</v>
          </cell>
          <cell r="DO117">
            <v>504322</v>
          </cell>
          <cell r="DP117">
            <v>67410</v>
          </cell>
          <cell r="DQ117">
            <v>395900</v>
          </cell>
          <cell r="DR117">
            <v>60519</v>
          </cell>
          <cell r="DS117">
            <v>53873</v>
          </cell>
          <cell r="DT117">
            <v>-4709</v>
          </cell>
          <cell r="EO117">
            <v>0</v>
          </cell>
          <cell r="EP117">
            <v>0</v>
          </cell>
          <cell r="EQ117">
            <v>0</v>
          </cell>
          <cell r="ER117">
            <v>0</v>
          </cell>
          <cell r="ES117">
            <v>0</v>
          </cell>
          <cell r="ET117">
            <v>0</v>
          </cell>
          <cell r="FG117">
            <v>0</v>
          </cell>
          <cell r="FH117">
            <v>0</v>
          </cell>
          <cell r="FJ117">
            <v>5</v>
          </cell>
        </row>
        <row r="118">
          <cell r="DJ118" t="str">
            <v>직영</v>
          </cell>
          <cell r="DK118">
            <v>2087823</v>
          </cell>
          <cell r="DL118">
            <v>298796</v>
          </cell>
          <cell r="DM118">
            <v>2151598</v>
          </cell>
          <cell r="DN118">
            <v>310931</v>
          </cell>
          <cell r="DO118">
            <v>2986229</v>
          </cell>
          <cell r="DP118">
            <v>413719</v>
          </cell>
          <cell r="DQ118">
            <v>3357449</v>
          </cell>
          <cell r="DR118">
            <v>381784</v>
          </cell>
          <cell r="DS118">
            <v>2287876</v>
          </cell>
          <cell r="DT118">
            <v>299143</v>
          </cell>
          <cell r="DU118">
            <v>1514178</v>
          </cell>
          <cell r="DV118">
            <v>222896</v>
          </cell>
          <cell r="DW118">
            <v>1829950</v>
          </cell>
          <cell r="DX118">
            <v>255722</v>
          </cell>
          <cell r="DY118">
            <v>1336190</v>
          </cell>
          <cell r="DZ118">
            <v>175980</v>
          </cell>
          <cell r="EA118">
            <v>1677686</v>
          </cell>
          <cell r="EB118">
            <v>239025</v>
          </cell>
          <cell r="EC118">
            <v>1794532</v>
          </cell>
          <cell r="ED118">
            <v>272321</v>
          </cell>
          <cell r="EE118">
            <v>1530937</v>
          </cell>
          <cell r="EF118">
            <v>217151</v>
          </cell>
          <cell r="EG118">
            <v>1472918</v>
          </cell>
          <cell r="EH118">
            <v>194710</v>
          </cell>
          <cell r="EI118">
            <v>1411113</v>
          </cell>
          <cell r="EJ118">
            <v>166576</v>
          </cell>
          <cell r="EK118">
            <v>1712523</v>
          </cell>
          <cell r="EL118">
            <v>214106</v>
          </cell>
          <cell r="EM118">
            <v>1654476</v>
          </cell>
          <cell r="EN118">
            <v>200988</v>
          </cell>
          <cell r="EO118">
            <v>1605424</v>
          </cell>
          <cell r="EP118">
            <v>204192</v>
          </cell>
          <cell r="EQ118">
            <v>1791112</v>
          </cell>
          <cell r="ER118">
            <v>233057</v>
          </cell>
          <cell r="ES118">
            <v>1500549</v>
          </cell>
          <cell r="ET118">
            <v>191611</v>
          </cell>
          <cell r="EU118">
            <v>2068103</v>
          </cell>
          <cell r="EV118">
            <v>271917</v>
          </cell>
          <cell r="EW118">
            <v>2068103</v>
          </cell>
          <cell r="EX118">
            <v>251236</v>
          </cell>
          <cell r="EY118">
            <v>2001390</v>
          </cell>
          <cell r="EZ118">
            <v>243132</v>
          </cell>
          <cell r="FA118">
            <v>0</v>
          </cell>
          <cell r="FB118">
            <v>0</v>
          </cell>
          <cell r="FC118">
            <v>0</v>
          </cell>
          <cell r="FD118">
            <v>0</v>
          </cell>
          <cell r="FE118">
            <v>0</v>
          </cell>
          <cell r="FF118">
            <v>0</v>
          </cell>
          <cell r="FG118">
            <v>15812793</v>
          </cell>
          <cell r="FH118">
            <v>1976815</v>
          </cell>
          <cell r="FJ118">
            <v>271</v>
          </cell>
        </row>
        <row r="119">
          <cell r="DJ119" t="str">
            <v>전사</v>
          </cell>
          <cell r="DK119">
            <v>24957361</v>
          </cell>
          <cell r="DL119">
            <v>4276703</v>
          </cell>
          <cell r="DM119">
            <v>22127671</v>
          </cell>
          <cell r="DN119">
            <v>3570779</v>
          </cell>
          <cell r="DO119">
            <v>29958664</v>
          </cell>
          <cell r="DP119">
            <v>4676059</v>
          </cell>
          <cell r="DQ119">
            <v>29691381</v>
          </cell>
          <cell r="DR119">
            <v>4092862</v>
          </cell>
          <cell r="DS119">
            <v>28315297</v>
          </cell>
          <cell r="DT119">
            <v>3788287</v>
          </cell>
          <cell r="DU119">
            <v>23502382</v>
          </cell>
          <cell r="DV119">
            <v>3392330</v>
          </cell>
          <cell r="DW119">
            <v>20570056</v>
          </cell>
          <cell r="DX119">
            <v>3391693</v>
          </cell>
          <cell r="DY119">
            <v>21411747</v>
          </cell>
          <cell r="DZ119">
            <v>3335259</v>
          </cell>
          <cell r="EA119">
            <v>21991004</v>
          </cell>
          <cell r="EB119">
            <v>3397954</v>
          </cell>
          <cell r="EC119">
            <v>21078327</v>
          </cell>
          <cell r="ED119">
            <v>3221814</v>
          </cell>
          <cell r="EE119">
            <v>18268317</v>
          </cell>
          <cell r="EF119">
            <v>2980355</v>
          </cell>
          <cell r="EG119">
            <v>20046040</v>
          </cell>
          <cell r="EH119">
            <v>3193336</v>
          </cell>
          <cell r="EI119">
            <v>20354749</v>
          </cell>
          <cell r="EJ119">
            <v>3311885</v>
          </cell>
          <cell r="EK119">
            <v>19792178</v>
          </cell>
          <cell r="EL119">
            <v>3228425</v>
          </cell>
          <cell r="EM119">
            <v>21220578</v>
          </cell>
          <cell r="EN119">
            <v>3269708</v>
          </cell>
          <cell r="EO119">
            <v>21231997</v>
          </cell>
          <cell r="EP119">
            <v>3041421</v>
          </cell>
          <cell r="EQ119">
            <v>21758904</v>
          </cell>
          <cell r="ER119">
            <v>3030995</v>
          </cell>
          <cell r="ES119">
            <v>20282537</v>
          </cell>
          <cell r="ET119">
            <v>2802143</v>
          </cell>
          <cell r="EU119">
            <v>24924969</v>
          </cell>
          <cell r="EV119">
            <v>4190691</v>
          </cell>
          <cell r="EW119">
            <v>24315093</v>
          </cell>
          <cell r="EX119">
            <v>4044398</v>
          </cell>
          <cell r="EY119">
            <v>23824076</v>
          </cell>
          <cell r="EZ119">
            <v>3971070</v>
          </cell>
          <cell r="FA119">
            <v>20015898</v>
          </cell>
          <cell r="FB119">
            <v>3427528</v>
          </cell>
          <cell r="FC119">
            <v>20452865</v>
          </cell>
          <cell r="FD119">
            <v>3507051</v>
          </cell>
          <cell r="FE119">
            <v>21128203</v>
          </cell>
          <cell r="FF119">
            <v>3622671</v>
          </cell>
          <cell r="FG119">
            <v>259302047</v>
          </cell>
          <cell r="FH119">
            <v>41447986</v>
          </cell>
          <cell r="FJ119">
            <v>0</v>
          </cell>
        </row>
        <row r="120">
          <cell r="EV120">
            <v>16.813224521964301</v>
          </cell>
        </row>
        <row r="121">
          <cell r="EJ121">
            <v>16.27082210642833</v>
          </cell>
          <cell r="EL121">
            <v>16.31162068166525</v>
          </cell>
          <cell r="EN121">
            <v>15.408194819198609</v>
          </cell>
          <cell r="EP121">
            <v>14.324705302096641</v>
          </cell>
          <cell r="ER121">
            <v>13.929906579853471</v>
          </cell>
          <cell r="ET121">
            <v>13.815544869953891</v>
          </cell>
          <cell r="EV121">
            <v>16.813224521964301</v>
          </cell>
          <cell r="EX121">
            <v>16.633282052427273</v>
          </cell>
          <cell r="EZ121">
            <v>16.668306464435389</v>
          </cell>
          <cell r="FB121">
            <v>17.124028110055317</v>
          </cell>
          <cell r="FD121">
            <v>17.146991387270194</v>
          </cell>
          <cell r="FF121">
            <v>17.146138741662035</v>
          </cell>
        </row>
        <row r="125">
          <cell r="FG125">
            <v>134661104</v>
          </cell>
          <cell r="FH125">
            <v>22763409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실행(2차) "/>
      <sheetName val="집행현황"/>
      <sheetName val="년간계획"/>
      <sheetName val="월별실적"/>
      <sheetName val="손익분석"/>
      <sheetName val="간접공사비"/>
      <sheetName val="원가분석참고"/>
      <sheetName val="실행기성"/>
      <sheetName val="공정율 현황"/>
      <sheetName val="공사관리현황(토목)"/>
      <sheetName val="Sheet1"/>
      <sheetName val="Sheet2"/>
      <sheetName val="Sheet3"/>
      <sheetName val="laroux"/>
      <sheetName val="집행현황 "/>
      <sheetName val="현황집계"/>
      <sheetName val="년간계획 "/>
      <sheetName val="간접비"/>
      <sheetName val="자재대비"/>
      <sheetName val="실행3"/>
      <sheetName val="실행구분"/>
      <sheetName val="부사장"/>
      <sheetName val="VXXXXX"/>
      <sheetName val="청구내역(9807)"/>
      <sheetName val="발송문 (10)"/>
      <sheetName val="검사신청서"/>
      <sheetName val="기성개요"/>
      <sheetName val="청구내역(갑)"/>
      <sheetName val="암거공정표 (07.23)"/>
      <sheetName val="암거수량집계 (9807)"/>
      <sheetName val="투자대비표"/>
      <sheetName val="기성수량산출서"/>
      <sheetName val="배수공 수량 산출총괄표"/>
      <sheetName val="수로보호공수량집계표"/>
      <sheetName val="98년 레미콘재료"/>
      <sheetName val="98년혼합골재반입"/>
      <sheetName val="포장공수량집계표"/>
      <sheetName val="설계변경요구금액"/>
      <sheetName val="투입원가대비표"/>
      <sheetName val="세부실행"/>
      <sheetName val="기성"/>
      <sheetName val="월별실적(변경)"/>
      <sheetName val="구분갑지"/>
      <sheetName val="실행집행"/>
      <sheetName val="집행갑지"/>
      <sheetName val="변경실행_2차_ "/>
      <sheetName val="배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es판매"/>
      <sheetName val="판매요약(SK포함~최종)"/>
      <sheetName val="SKES점유율(SK포함)"/>
      <sheetName val="일반유(전년대비)"/>
      <sheetName val="가격"/>
    </sheetNames>
    <sheetDataSet>
      <sheetData sheetId="0" refreshError="1"/>
      <sheetData sheetId="1" refreshError="1"/>
      <sheetData sheetId="2" refreshError="1"/>
      <sheetData sheetId="3">
        <row r="78">
          <cell r="G78">
            <v>4851613</v>
          </cell>
        </row>
      </sheetData>
      <sheetData sheetId="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정전비교"/>
      <sheetName val="조정후비교"/>
      <sheetName val="연간서비스요금-2002.12"/>
      <sheetName val="연간서비스요금-조정전"/>
      <sheetName val="연간서비스요금-조정후"/>
      <sheetName val="UX"/>
      <sheetName val="NT"/>
      <sheetName val="LAN,PC사용량"/>
      <sheetName val="UX단가표"/>
      <sheetName val="NT단가표"/>
      <sheetName val="LAN,PC단가표"/>
      <sheetName val="LAN,PC금액"/>
      <sheetName val="index"/>
      <sheetName val="NT운영단가표"/>
      <sheetName val="일반유(전년대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C4" t="str">
            <v>TYPE</v>
          </cell>
        </row>
      </sheetData>
      <sheetData sheetId="9">
        <row r="4">
          <cell r="C4" t="str">
            <v>TYPE</v>
          </cell>
        </row>
      </sheetData>
      <sheetData sheetId="10" refreshError="1"/>
      <sheetData sheetId="11" refreshError="1"/>
      <sheetData sheetId="12" refreshError="1"/>
      <sheetData sheetId="13" refreshError="1"/>
      <sheetData sheetId="1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계정"/>
      <sheetName val="1월"/>
      <sheetName val="2월"/>
      <sheetName val="3월"/>
      <sheetName val="4월"/>
      <sheetName val="6월"/>
      <sheetName val="7월 "/>
      <sheetName val="8월계산서"/>
      <sheetName val="8월지출"/>
      <sheetName val="8월경영"/>
      <sheetName val="2001년매출"/>
      <sheetName val="업무실적계획"/>
      <sheetName val="지출품의 (2)"/>
      <sheetName val="2002지출품의"/>
      <sheetName val="2003지출품의"/>
      <sheetName val="계산서"/>
      <sheetName val="월건별"/>
      <sheetName val="2002판매"/>
      <sheetName val="2002년경영"/>
      <sheetName val="2002월건별"/>
      <sheetName val="2002월건별-1"/>
      <sheetName val="업무실적계획 (2)"/>
      <sheetName val="03판매원자료"/>
      <sheetName val="일반급여"/>
      <sheetName val="실행철강하도"/>
      <sheetName val="TOTAL"/>
      <sheetName val="지급월수"/>
      <sheetName val="INMD1198"/>
      <sheetName val="INFG1198"/>
      <sheetName val="시험기팀월별결산"/>
      <sheetName val="#REF"/>
      <sheetName val="해외생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산재평가"/>
      <sheetName val="Sheet1"/>
      <sheetName val="Sheet2"/>
      <sheetName val="Sheet3"/>
      <sheetName val="Price List"/>
    </sheetNames>
    <sheetDataSet>
      <sheetData sheetId="0"/>
      <sheetData sheetId="1"/>
      <sheetData sheetId="2"/>
      <sheetData sheetId="3"/>
      <sheetData sheetId="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t-usage(SK텔레콤)"/>
      <sheetName val="nt_dsum_cond"/>
      <sheetName val="NT운영단가표"/>
      <sheetName val="NT"/>
      <sheetName val="Unix단가표"/>
      <sheetName val="NT단가표"/>
      <sheetName val="UX단가표"/>
    </sheetNames>
    <sheetDataSet>
      <sheetData sheetId="0" refreshError="1"/>
      <sheetData sheetId="1" refreshError="1"/>
      <sheetData sheetId="2">
        <row r="2">
          <cell r="D2">
            <v>19727.804387551201</v>
          </cell>
        </row>
      </sheetData>
      <sheetData sheetId="3" refreshError="1"/>
      <sheetData sheetId="4" refreshError="1"/>
      <sheetData sheetId="5" refreshError="1"/>
      <sheetData sheetId="6"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
      <sheetName val="(T)"/>
      <sheetName val="(J)"/>
      <sheetName val="(U)"/>
      <sheetName val="(V)"/>
      <sheetName val="(V-2)"/>
      <sheetName val="(OMS)"/>
      <sheetName val="공문"/>
      <sheetName val="1.4(작성대상)"/>
      <sheetName val="지침1"/>
      <sheetName val="지침2"/>
      <sheetName val="지침3"/>
      <sheetName val="지침4"/>
      <sheetName val="1.1-3(생산지침,기간)"/>
      <sheetName val="전체목차"/>
      <sheetName val="Ⅰ.영업목차"/>
      <sheetName val="Ⅲ.재무계획목차"/>
      <sheetName val="■작성지침"/>
      <sheetName val="■경비작성지침"/>
      <sheetName val="III.별첨목차"/>
      <sheetName val="IV.생산법인only"/>
      <sheetName val="(Product Plan)"/>
      <sheetName val="M-CAR"/>
      <sheetName val="T-CAR"/>
      <sheetName val="J-CAR"/>
      <sheetName val="U-CAR SOP"/>
      <sheetName val="V-CAR"/>
      <sheetName val="V-CAR (2)"/>
      <sheetName val="U-CAR양식(SAMPLE)"/>
      <sheetName val="M-작성양식"/>
      <sheetName val="T-작성양식"/>
      <sheetName val="J-작성양식"/>
      <sheetName val="V-작성양식"/>
      <sheetName val="첨부5(생산성)"/>
      <sheetName val="재료비"/>
      <sheetName val="물류비"/>
      <sheetName val="DS상세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arly(Tower- infra)"/>
      <sheetName val="Yearly(Tower)"/>
      <sheetName val="Yearly(고객사별)"/>
      <sheetName val="6월"/>
      <sheetName val="5월"/>
      <sheetName val="4월"/>
      <sheetName val="3월"/>
      <sheetName val="2월"/>
      <sheetName val="1월"/>
      <sheetName val="계약현황(2001)"/>
      <sheetName val="계약현황"/>
      <sheetName val="delivery"/>
      <sheetName val="고객사별분석"/>
      <sheetName val="Sheet1"/>
      <sheetName val="cost 자료"/>
      <sheetName val="Hardware(OA기기)"/>
      <sheetName val="Hardware(NT)"/>
      <sheetName val="소프트웨어 현황"/>
      <sheetName val="6월 (2)"/>
      <sheetName val="5월 (2)"/>
      <sheetName val="Total(tower)"/>
      <sheetName val="Total(상각비)"/>
      <sheetName val="상각비기준"/>
      <sheetName val="취합"/>
      <sheetName val="분석"/>
    </sheetNames>
    <sheetDataSet>
      <sheetData sheetId="0" refreshError="1"/>
      <sheetData sheetId="1"/>
      <sheetData sheetId="2" refreshError="1"/>
      <sheetData sheetId="3" refreshError="1">
        <row r="38">
          <cell r="R38">
            <v>83346.624398698361</v>
          </cell>
        </row>
        <row r="39">
          <cell r="R39">
            <v>33516.85</v>
          </cell>
        </row>
        <row r="40">
          <cell r="R40">
            <v>11375</v>
          </cell>
        </row>
      </sheetData>
      <sheetData sheetId="4"/>
      <sheetData sheetId="5"/>
      <sheetData sheetId="6"/>
      <sheetData sheetId="7"/>
      <sheetData sheetId="8"/>
      <sheetData sheetId="9"/>
      <sheetData sheetId="10" refreshError="1"/>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3 Yrs"/>
      <sheetName val="60 - 100K"/>
      <sheetName val="100k"/>
      <sheetName val="Costing"/>
      <sheetName val="Retail Value"/>
      <sheetName val="Lookup"/>
      <sheetName val="Mileage"/>
      <sheetName val="Summary"/>
    </sheetNames>
    <sheetDataSet>
      <sheetData sheetId="0" refreshError="1"/>
      <sheetData sheetId="1"/>
      <sheetData sheetId="2"/>
      <sheetData sheetId="3"/>
      <sheetData sheetId="4"/>
      <sheetData sheetId="5"/>
      <sheetData sheetId="6"/>
      <sheetData sheetId="7"/>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XXX0"/>
      <sheetName val="XXX1"/>
      <sheetName val="XXX2"/>
      <sheetName val="XXX3"/>
      <sheetName val="XXX4"/>
      <sheetName val="Input"/>
      <sheetName val="Summary"/>
      <sheetName val="Market"/>
      <sheetName val="CostStruc"/>
      <sheetName val="Market (mon)"/>
      <sheetName val="Season"/>
      <sheetName val="CostStruc (mon)"/>
      <sheetName val="IS (mon)"/>
      <sheetName val="BS (mon)"/>
      <sheetName val="CF (mon)"/>
      <sheetName val="Debt (mon)"/>
      <sheetName val="Adj (2)"/>
      <sheetName val="IS"/>
      <sheetName val="BS"/>
      <sheetName val="CF"/>
      <sheetName val="CapEx"/>
      <sheetName val="Depr."/>
      <sheetName val="Debt"/>
      <sheetName val="IRR"/>
    </sheetNames>
    <sheetDataSet>
      <sheetData sheetId="0" refreshError="1"/>
      <sheetData sheetId="1" refreshError="1"/>
      <sheetData sheetId="2" refreshError="1"/>
      <sheetData sheetId="3" refreshError="1"/>
      <sheetData sheetId="4" refreshError="1"/>
      <sheetData sheetId="5" refreshError="1"/>
      <sheetData sheetId="6">
        <row r="4">
          <cell r="B4" t="str">
            <v>RH Cement Corp.</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변수"/>
      <sheetName val="DATE"/>
      <sheetName val="데이타"/>
      <sheetName val="ABUT수량-A1"/>
      <sheetName val="영업소실적"/>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설투자"/>
      <sheetName val="총시장판매"/>
      <sheetName val="년도별판매"/>
      <sheetName val="경쟁사판매"/>
      <sheetName val="년도별생산"/>
      <sheetName val="년도별경영실적"/>
      <sheetName val="전년대비손익"/>
      <sheetName val="공장운영"/>
      <sheetName val="비용현황"/>
      <sheetName val="재무구조"/>
      <sheetName val="금융비용"/>
      <sheetName val="Sensitivity 3 Yr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공사원가"/>
      <sheetName val="공사비총괄표"/>
      <sheetName val="공사비집계표"/>
      <sheetName val="인입선로공사"/>
      <sheetName val="수배전반 설비공사"/>
      <sheetName val="케이블 포설공사"/>
      <sheetName val="전선로 설치공사"/>
      <sheetName val="전등 및 전열설비"/>
      <sheetName val="접지 및 피뢰설비"/>
      <sheetName val="방송 설비"/>
      <sheetName val="전화 설비"/>
      <sheetName val="TV 설비"/>
      <sheetName val="시계설비"/>
      <sheetName val="화재 탐지 설비"/>
      <sheetName val="옥외설비공사"/>
      <sheetName val="일위대가"/>
      <sheetName val="자재"/>
      <sheetName val="견적"/>
      <sheetName val="노무비"/>
      <sheetName val="산출근거 "/>
      <sheetName val="표지"/>
      <sheetName val="예비품 "/>
      <sheetName val="특수공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2005"/>
      <sheetName val="서비스별 적용 마진-종합그래프"/>
      <sheetName val="종합 (사별)"/>
      <sheetName val="To-be(p)"/>
      <sheetName val="As-is(p)"/>
      <sheetName val="As-is(c)"/>
      <sheetName val="MF(3)"/>
      <sheetName val="MF(4)"/>
      <sheetName val="MF(5)"/>
      <sheetName val="HP(3)"/>
      <sheetName val="HP(4)"/>
      <sheetName val="HP(5)"/>
      <sheetName val="HU(3)"/>
      <sheetName val="HU(4)"/>
      <sheetName val="HU(5)"/>
      <sheetName val="HN(3)"/>
      <sheetName val="HN(4)"/>
      <sheetName val="HN(5)"/>
      <sheetName val="ln(3)"/>
      <sheetName val="ln(4)"/>
      <sheetName val="ln(5)"/>
      <sheetName val="pc(3)"/>
      <sheetName val="pc(4)"/>
      <sheetName val="pc(5)"/>
      <sheetName val="종합"/>
      <sheetName val="Dis조정"/>
      <sheetName val="sc조정(사별)"/>
      <sheetName val="SC(3)"/>
      <sheetName val="SC(4)"/>
      <sheetName val="SC(5)"/>
      <sheetName val="NT(3)"/>
      <sheetName val="NT(4)"/>
      <sheetName val="NT(5)"/>
      <sheetName val="UX(3)"/>
      <sheetName val="UX(4)"/>
      <sheetName val="UX(5)"/>
      <sheetName val="PT(NT)"/>
      <sheetName val="PT(UX)"/>
      <sheetName val="Cost조정(PC)"/>
      <sheetName val="Cost조정(NT)"/>
      <sheetName val="Cost조정(UX)"/>
      <sheetName val="Cost조정(LN)"/>
      <sheetName val="Global nt차감"/>
      <sheetName val="Global unix차감"/>
      <sheetName val="3.Unit price"/>
      <sheetName val="BRAK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0001"/>
      <sheetName val="Summary"/>
      <sheetName val="Sheet1"/>
      <sheetName val="Tenants"/>
      <sheetName val="L_back"/>
      <sheetName val="PGI"/>
      <sheetName val="Assumption"/>
      <sheetName val="Operation"/>
      <sheetName val="Analysis"/>
      <sheetName val="Expenses"/>
      <sheetName val="Sensetivity"/>
      <sheetName val="Chart2"/>
      <sheetName val="RE9604"/>
      <sheetName val="conclusion"/>
      <sheetName val="결정단가"/>
      <sheetName val="comparables"/>
      <sheetName val="Deduction"/>
      <sheetName val="other"/>
      <sheetName val="Macro(차단기)"/>
      <sheetName val="설계조건"/>
      <sheetName val="단자차입일별"/>
      <sheetName val="98지급계획"/>
      <sheetName val="영업소실적"/>
      <sheetName val="대우건설 CF"/>
      <sheetName val="여주,이천(명세)"/>
      <sheetName val="JUCKEYK"/>
      <sheetName val="DATE"/>
      <sheetName val="토지조서"/>
      <sheetName val="SMXEXPS"/>
      <sheetName val="노무비"/>
      <sheetName val="보차도경계석"/>
      <sheetName val="JUCK"/>
      <sheetName val="배부표"/>
      <sheetName val="P.M 별"/>
      <sheetName val="3BL공동구 수량"/>
    </sheetNames>
    <sheetDataSet>
      <sheetData sheetId="0"/>
      <sheetData sheetId="1"/>
      <sheetData sheetId="2"/>
      <sheetData sheetId="3"/>
      <sheetData sheetId="4" refreshError="1">
        <row r="59">
          <cell r="C59">
            <v>3.3058000000000001</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ACCOUNT"/>
      <sheetName val="현장CODE"/>
      <sheetName val="1.pro에서값복사"/>
      <sheetName val="2.1에서식연결"/>
      <sheetName val="1.외주공사"/>
      <sheetName val="2.직영공사"/>
      <sheetName val="3.제조원가 (결합))"/>
      <sheetName val=" 당기총원가"/>
      <sheetName val="Sheet11"/>
      <sheetName val="Sheet12"/>
      <sheetName val="Sheet13"/>
      <sheetName val="Sheet14"/>
      <sheetName val="1의전체연결"/>
      <sheetName val="Sheet15"/>
      <sheetName val="Sheet16"/>
      <sheetName val="무형조정"/>
      <sheetName val="Macro2"/>
      <sheetName val="예산실적비교"/>
      <sheetName val="실행철강하도"/>
      <sheetName val="산출내역서집계표"/>
      <sheetName val="산출기준(파견전산실)"/>
      <sheetName val="EX-외상(06)"/>
    </sheetNames>
    <sheetDataSet>
      <sheetData sheetId="0"/>
      <sheetData sheetId="1"/>
      <sheetData sheetId="2"/>
      <sheetData sheetId="3"/>
      <sheetData sheetId="4"/>
      <sheetData sheetId="5">
        <row r="4">
          <cell r="B4" t="str">
            <v>계정과목</v>
          </cell>
          <cell r="C4" t="str">
            <v>원주재개발조합</v>
          </cell>
          <cell r="D4" t="str">
            <v>의정부재건축</v>
          </cell>
          <cell r="E4" t="str">
            <v>덕천동조합</v>
          </cell>
          <cell r="F4" t="str">
            <v>동두천주공</v>
          </cell>
          <cell r="G4" t="str">
            <v>울산달동오피스</v>
          </cell>
          <cell r="H4" t="str">
            <v>CCK군산지붕벽체</v>
          </cell>
          <cell r="I4" t="str">
            <v>광양제철</v>
          </cell>
          <cell r="J4" t="str">
            <v>아남산업광주1차</v>
          </cell>
          <cell r="K4" t="str">
            <v>수서한전</v>
          </cell>
          <cell r="L4" t="str">
            <v>FED방벽설치</v>
          </cell>
          <cell r="M4" t="str">
            <v>아남산업새마을금고</v>
          </cell>
          <cell r="N4" t="str">
            <v>부천신용금고</v>
          </cell>
          <cell r="O4" t="str">
            <v>아남산업용인</v>
          </cell>
          <cell r="P4" t="str">
            <v>FED의정부사병숙소</v>
          </cell>
          <cell r="Q4" t="str">
            <v>아남산업부천</v>
          </cell>
          <cell r="R4" t="str">
            <v>제주3공구</v>
          </cell>
          <cell r="S4" t="str">
            <v>FED평택크럽보수</v>
          </cell>
          <cell r="T4" t="str">
            <v>중마공유수면매립</v>
          </cell>
          <cell r="U4" t="str">
            <v>광주제2순환도로</v>
          </cell>
          <cell r="V4" t="str">
            <v>아남산업광주2차</v>
          </cell>
          <cell r="W4" t="str">
            <v>제주6공구</v>
          </cell>
          <cell r="X4" t="str">
            <v>포항제7매립장</v>
          </cell>
          <cell r="Y4" t="str">
            <v>아남환경포항SHOT</v>
          </cell>
          <cell r="Z4" t="str">
            <v>포항제10매립장</v>
          </cell>
          <cell r="AA4" t="str">
            <v>서산전화국</v>
          </cell>
          <cell r="AB4" t="str">
            <v>광주제2순환도로접속</v>
          </cell>
          <cell r="AC4" t="str">
            <v>포항제11매립장</v>
          </cell>
          <cell r="AD4" t="str">
            <v>포항차단형매립</v>
          </cell>
          <cell r="AE4" t="str">
            <v>포항제11-1매립장</v>
          </cell>
          <cell r="AF4" t="str">
            <v>포항수고절개지복구</v>
          </cell>
          <cell r="AG4" t="str">
            <v>경원선2-1공구</v>
          </cell>
          <cell r="AH4" t="str">
            <v>베트남</v>
          </cell>
          <cell r="AI4" t="str">
            <v>FED평택혈액원창고</v>
          </cell>
          <cell r="AJ4" t="str">
            <v>FED평택병원창고보수</v>
          </cell>
          <cell r="AK4" t="str">
            <v>FED평택사회복지관</v>
          </cell>
          <cell r="AL4" t="str">
            <v>FED용산사병숙소</v>
          </cell>
          <cell r="AM4" t="str">
            <v>CCK평택건물보수</v>
          </cell>
          <cell r="AN4" t="str">
            <v>계</v>
          </cell>
        </row>
        <row r="5">
          <cell r="C5" t="str">
            <v>A9404</v>
          </cell>
          <cell r="D5" t="str">
            <v>A9405</v>
          </cell>
          <cell r="E5" t="str">
            <v>A9406</v>
          </cell>
          <cell r="F5" t="str">
            <v>A9414</v>
          </cell>
          <cell r="G5" t="str">
            <v>A9420</v>
          </cell>
          <cell r="H5" t="str">
            <v>A9505</v>
          </cell>
          <cell r="I5" t="str">
            <v>A9509</v>
          </cell>
          <cell r="J5" t="str">
            <v>A9510</v>
          </cell>
          <cell r="K5" t="str">
            <v>A9511</v>
          </cell>
          <cell r="L5" t="str">
            <v>A9514</v>
          </cell>
          <cell r="M5" t="str">
            <v>A9515</v>
          </cell>
          <cell r="N5" t="str">
            <v>A9601</v>
          </cell>
          <cell r="O5" t="str">
            <v>A9602</v>
          </cell>
          <cell r="P5" t="str">
            <v>A9603</v>
          </cell>
          <cell r="Q5" t="str">
            <v>A9604</v>
          </cell>
          <cell r="R5" t="str">
            <v>A9607</v>
          </cell>
          <cell r="S5" t="str">
            <v>A9609</v>
          </cell>
          <cell r="T5" t="str">
            <v>A9614</v>
          </cell>
          <cell r="U5" t="str">
            <v>A9615</v>
          </cell>
          <cell r="V5" t="str">
            <v>A9620</v>
          </cell>
          <cell r="W5" t="str">
            <v>A9621</v>
          </cell>
          <cell r="X5" t="str">
            <v>A9622</v>
          </cell>
          <cell r="Y5" t="str">
            <v>AA701</v>
          </cell>
          <cell r="Z5" t="str">
            <v>AA702</v>
          </cell>
          <cell r="AA5" t="str">
            <v>AA703</v>
          </cell>
          <cell r="AB5" t="str">
            <v>AA704</v>
          </cell>
          <cell r="AC5" t="str">
            <v>AA705</v>
          </cell>
          <cell r="AD5" t="str">
            <v>AA706</v>
          </cell>
          <cell r="AE5" t="str">
            <v>AA707</v>
          </cell>
          <cell r="AF5" t="str">
            <v>AA708</v>
          </cell>
          <cell r="AG5" t="str">
            <v>AA710</v>
          </cell>
          <cell r="AH5" t="str">
            <v>AC517</v>
          </cell>
          <cell r="AI5" t="str">
            <v>AF701</v>
          </cell>
          <cell r="AJ5" t="str">
            <v>AF702</v>
          </cell>
          <cell r="AK5" t="str">
            <v>AF703</v>
          </cell>
          <cell r="AL5" t="str">
            <v>AF704</v>
          </cell>
          <cell r="AM5" t="str">
            <v>AF705</v>
          </cell>
        </row>
        <row r="7">
          <cell r="B7" t="str">
            <v>재료비</v>
          </cell>
          <cell r="C7">
            <v>0</v>
          </cell>
          <cell r="D7">
            <v>1209367759</v>
          </cell>
          <cell r="E7">
            <v>2757414049</v>
          </cell>
          <cell r="F7">
            <v>559211</v>
          </cell>
          <cell r="G7">
            <v>63922</v>
          </cell>
          <cell r="H7">
            <v>23824000</v>
          </cell>
          <cell r="I7">
            <v>29249319</v>
          </cell>
          <cell r="J7">
            <v>0</v>
          </cell>
          <cell r="K7">
            <v>17458963</v>
          </cell>
          <cell r="L7">
            <v>8253560</v>
          </cell>
          <cell r="M7">
            <v>0</v>
          </cell>
          <cell r="N7">
            <v>711601779</v>
          </cell>
          <cell r="O7">
            <v>138827833</v>
          </cell>
          <cell r="P7">
            <v>1391890066</v>
          </cell>
          <cell r="Q7">
            <v>20860101061</v>
          </cell>
          <cell r="R7">
            <v>3775373239</v>
          </cell>
          <cell r="S7">
            <v>39414112</v>
          </cell>
          <cell r="T7">
            <v>56702230</v>
          </cell>
          <cell r="U7">
            <v>43766445</v>
          </cell>
          <cell r="V7">
            <v>3892590371</v>
          </cell>
          <cell r="W7">
            <v>3179591677</v>
          </cell>
          <cell r="X7">
            <v>329918</v>
          </cell>
          <cell r="Y7">
            <v>44924758</v>
          </cell>
          <cell r="Z7">
            <v>0</v>
          </cell>
          <cell r="AA7">
            <v>82086328</v>
          </cell>
          <cell r="AB7">
            <v>0</v>
          </cell>
          <cell r="AC7">
            <v>0</v>
          </cell>
          <cell r="AD7">
            <v>0</v>
          </cell>
          <cell r="AE7">
            <v>203105</v>
          </cell>
          <cell r="AF7">
            <v>0</v>
          </cell>
          <cell r="AG7">
            <v>0</v>
          </cell>
          <cell r="AH7">
            <v>0</v>
          </cell>
          <cell r="AI7">
            <v>21444675</v>
          </cell>
          <cell r="AJ7">
            <v>296485319</v>
          </cell>
          <cell r="AK7">
            <v>1129418085</v>
          </cell>
          <cell r="AL7">
            <v>440044858</v>
          </cell>
          <cell r="AM7">
            <v>3128361</v>
          </cell>
          <cell r="AN7">
            <v>40154115003</v>
          </cell>
        </row>
        <row r="8">
          <cell r="B8" t="str">
            <v>노무비</v>
          </cell>
          <cell r="C8">
            <v>430000</v>
          </cell>
          <cell r="D8">
            <v>215095000</v>
          </cell>
          <cell r="E8">
            <v>219110000</v>
          </cell>
          <cell r="F8">
            <v>5705000</v>
          </cell>
          <cell r="G8">
            <v>920000</v>
          </cell>
          <cell r="H8">
            <v>24377500</v>
          </cell>
          <cell r="I8">
            <v>437580000</v>
          </cell>
          <cell r="J8">
            <v>0</v>
          </cell>
          <cell r="K8">
            <v>0</v>
          </cell>
          <cell r="L8">
            <v>2995000</v>
          </cell>
          <cell r="M8">
            <v>0</v>
          </cell>
          <cell r="N8">
            <v>72390000</v>
          </cell>
          <cell r="O8">
            <v>55882000</v>
          </cell>
          <cell r="P8">
            <v>1252988930</v>
          </cell>
          <cell r="Q8">
            <v>1615725500</v>
          </cell>
          <cell r="R8">
            <v>745374461</v>
          </cell>
          <cell r="S8">
            <v>40480000</v>
          </cell>
          <cell r="T8">
            <v>73680118</v>
          </cell>
          <cell r="U8">
            <v>8692848</v>
          </cell>
          <cell r="V8">
            <v>338928000</v>
          </cell>
          <cell r="W8">
            <v>459387000</v>
          </cell>
          <cell r="X8">
            <v>9500000</v>
          </cell>
          <cell r="Y8">
            <v>20400000</v>
          </cell>
          <cell r="Z8">
            <v>0</v>
          </cell>
          <cell r="AA8">
            <v>39400000</v>
          </cell>
          <cell r="AB8">
            <v>0</v>
          </cell>
          <cell r="AC8">
            <v>0</v>
          </cell>
          <cell r="AD8">
            <v>0</v>
          </cell>
          <cell r="AE8">
            <v>2700000</v>
          </cell>
          <cell r="AF8">
            <v>0</v>
          </cell>
          <cell r="AG8">
            <v>0</v>
          </cell>
          <cell r="AH8">
            <v>0</v>
          </cell>
          <cell r="AI8">
            <v>73570000</v>
          </cell>
          <cell r="AJ8">
            <v>501979000</v>
          </cell>
          <cell r="AK8">
            <v>453573000</v>
          </cell>
          <cell r="AL8">
            <v>320255000</v>
          </cell>
          <cell r="AM8">
            <v>10050000</v>
          </cell>
          <cell r="AN8">
            <v>7001168357</v>
          </cell>
        </row>
        <row r="9">
          <cell r="B9" t="str">
            <v>급여</v>
          </cell>
          <cell r="C9">
            <v>7485010</v>
          </cell>
          <cell r="D9">
            <v>203930790</v>
          </cell>
          <cell r="E9">
            <v>288373080</v>
          </cell>
          <cell r="F9">
            <v>1986000</v>
          </cell>
          <cell r="G9">
            <v>14982040</v>
          </cell>
          <cell r="H9">
            <v>0</v>
          </cell>
          <cell r="I9">
            <v>123861890</v>
          </cell>
          <cell r="J9">
            <v>0</v>
          </cell>
          <cell r="K9">
            <v>0</v>
          </cell>
          <cell r="L9">
            <v>0</v>
          </cell>
          <cell r="M9">
            <v>0</v>
          </cell>
          <cell r="N9">
            <v>150721500</v>
          </cell>
          <cell r="O9">
            <v>34614100</v>
          </cell>
          <cell r="P9">
            <v>90360000</v>
          </cell>
          <cell r="Q9">
            <v>391128540</v>
          </cell>
          <cell r="R9">
            <v>243126015</v>
          </cell>
          <cell r="S9">
            <v>0</v>
          </cell>
          <cell r="T9">
            <v>42460333</v>
          </cell>
          <cell r="U9">
            <v>24977175</v>
          </cell>
          <cell r="V9">
            <v>311717880</v>
          </cell>
          <cell r="W9">
            <v>241706050</v>
          </cell>
          <cell r="X9">
            <v>8628660</v>
          </cell>
          <cell r="Y9">
            <v>19876000</v>
          </cell>
          <cell r="Z9">
            <v>12488000</v>
          </cell>
          <cell r="AA9">
            <v>54638540</v>
          </cell>
          <cell r="AB9">
            <v>0</v>
          </cell>
          <cell r="AC9">
            <v>0</v>
          </cell>
          <cell r="AD9">
            <v>0</v>
          </cell>
          <cell r="AE9">
            <v>4679100</v>
          </cell>
          <cell r="AF9">
            <v>0</v>
          </cell>
          <cell r="AG9">
            <v>0</v>
          </cell>
          <cell r="AH9">
            <v>96657400</v>
          </cell>
          <cell r="AI9">
            <v>0</v>
          </cell>
          <cell r="AJ9">
            <v>0</v>
          </cell>
          <cell r="AK9">
            <v>33873500</v>
          </cell>
          <cell r="AL9">
            <v>34800000</v>
          </cell>
          <cell r="AM9">
            <v>0</v>
          </cell>
          <cell r="AN9">
            <v>2437071603</v>
          </cell>
        </row>
        <row r="10">
          <cell r="B10" t="str">
            <v>상여금</v>
          </cell>
          <cell r="C10">
            <v>0</v>
          </cell>
          <cell r="D10">
            <v>51496200</v>
          </cell>
          <cell r="E10">
            <v>66460750</v>
          </cell>
          <cell r="F10">
            <v>970200</v>
          </cell>
          <cell r="G10">
            <v>828800</v>
          </cell>
          <cell r="H10">
            <v>0</v>
          </cell>
          <cell r="I10">
            <v>29751100</v>
          </cell>
          <cell r="J10">
            <v>0</v>
          </cell>
          <cell r="K10">
            <v>0</v>
          </cell>
          <cell r="L10">
            <v>0</v>
          </cell>
          <cell r="M10">
            <v>0</v>
          </cell>
          <cell r="N10">
            <v>39948100</v>
          </cell>
          <cell r="O10">
            <v>10242600</v>
          </cell>
          <cell r="P10">
            <v>0</v>
          </cell>
          <cell r="Q10">
            <v>114564600</v>
          </cell>
          <cell r="R10">
            <v>67392630</v>
          </cell>
          <cell r="S10">
            <v>0</v>
          </cell>
          <cell r="T10">
            <v>20888410</v>
          </cell>
          <cell r="U10">
            <v>6343803</v>
          </cell>
          <cell r="V10">
            <v>75286500</v>
          </cell>
          <cell r="W10">
            <v>65840310</v>
          </cell>
          <cell r="X10">
            <v>3304400</v>
          </cell>
          <cell r="Y10">
            <v>7821900</v>
          </cell>
          <cell r="Z10">
            <v>2062800</v>
          </cell>
          <cell r="AA10">
            <v>16096300</v>
          </cell>
          <cell r="AB10">
            <v>0</v>
          </cell>
          <cell r="AC10">
            <v>0</v>
          </cell>
          <cell r="AD10">
            <v>0</v>
          </cell>
          <cell r="AE10">
            <v>358400</v>
          </cell>
          <cell r="AF10">
            <v>0</v>
          </cell>
          <cell r="AG10">
            <v>0</v>
          </cell>
          <cell r="AH10">
            <v>18991800</v>
          </cell>
          <cell r="AI10">
            <v>0</v>
          </cell>
          <cell r="AJ10">
            <v>0</v>
          </cell>
          <cell r="AK10">
            <v>0</v>
          </cell>
          <cell r="AL10">
            <v>0</v>
          </cell>
          <cell r="AM10">
            <v>0</v>
          </cell>
          <cell r="AN10">
            <v>598649603</v>
          </cell>
        </row>
        <row r="11">
          <cell r="B11" t="str">
            <v>퇴직급여</v>
          </cell>
          <cell r="C11">
            <v>0</v>
          </cell>
          <cell r="D11">
            <v>35503643</v>
          </cell>
          <cell r="E11">
            <v>45820833</v>
          </cell>
          <cell r="F11">
            <v>668897</v>
          </cell>
          <cell r="G11">
            <v>571410</v>
          </cell>
          <cell r="H11">
            <v>0</v>
          </cell>
          <cell r="I11">
            <v>20511658</v>
          </cell>
          <cell r="J11">
            <v>0</v>
          </cell>
          <cell r="K11">
            <v>0</v>
          </cell>
          <cell r="L11">
            <v>0</v>
          </cell>
          <cell r="M11">
            <v>0</v>
          </cell>
          <cell r="N11">
            <v>27541898</v>
          </cell>
          <cell r="O11">
            <v>7061679</v>
          </cell>
          <cell r="P11">
            <v>0</v>
          </cell>
          <cell r="Q11">
            <v>78985647</v>
          </cell>
          <cell r="R11">
            <v>46463310</v>
          </cell>
          <cell r="S11">
            <v>0</v>
          </cell>
          <cell r="T11">
            <v>14401347</v>
          </cell>
          <cell r="U11">
            <v>4373684</v>
          </cell>
          <cell r="V11">
            <v>51905675</v>
          </cell>
          <cell r="W11">
            <v>45393075</v>
          </cell>
          <cell r="X11">
            <v>2278192</v>
          </cell>
          <cell r="Y11">
            <v>5392746</v>
          </cell>
          <cell r="Z11">
            <v>1422181</v>
          </cell>
          <cell r="AA11">
            <v>11097465</v>
          </cell>
          <cell r="AB11">
            <v>0</v>
          </cell>
          <cell r="AC11">
            <v>0</v>
          </cell>
          <cell r="AD11">
            <v>0</v>
          </cell>
          <cell r="AE11">
            <v>247096</v>
          </cell>
          <cell r="AF11">
            <v>0</v>
          </cell>
          <cell r="AG11">
            <v>0</v>
          </cell>
          <cell r="AH11">
            <v>13093745</v>
          </cell>
          <cell r="AI11">
            <v>0</v>
          </cell>
          <cell r="AJ11">
            <v>0</v>
          </cell>
          <cell r="AK11">
            <v>0</v>
          </cell>
          <cell r="AL11">
            <v>0</v>
          </cell>
          <cell r="AM11">
            <v>0</v>
          </cell>
          <cell r="AN11">
            <v>412734181</v>
          </cell>
        </row>
        <row r="12">
          <cell r="B12" t="str">
            <v>외주비</v>
          </cell>
          <cell r="C12">
            <v>0</v>
          </cell>
          <cell r="D12">
            <v>2178536567</v>
          </cell>
          <cell r="E12">
            <v>8750024064</v>
          </cell>
          <cell r="F12">
            <v>120000000</v>
          </cell>
          <cell r="G12">
            <v>0</v>
          </cell>
          <cell r="H12">
            <v>0</v>
          </cell>
          <cell r="I12">
            <v>2410140230</v>
          </cell>
          <cell r="J12">
            <v>0</v>
          </cell>
          <cell r="K12">
            <v>908400000</v>
          </cell>
          <cell r="L12">
            <v>0</v>
          </cell>
          <cell r="M12">
            <v>509333000</v>
          </cell>
          <cell r="N12">
            <v>2980719400</v>
          </cell>
          <cell r="O12">
            <v>2306134500</v>
          </cell>
          <cell r="P12">
            <v>355922500</v>
          </cell>
          <cell r="Q12">
            <v>97641017320</v>
          </cell>
          <cell r="R12">
            <v>9180219464</v>
          </cell>
          <cell r="S12">
            <v>0</v>
          </cell>
          <cell r="T12">
            <v>725303517</v>
          </cell>
          <cell r="U12">
            <v>103780000</v>
          </cell>
          <cell r="V12">
            <v>25525682923</v>
          </cell>
          <cell r="W12">
            <v>7872006647</v>
          </cell>
          <cell r="X12">
            <v>815200000</v>
          </cell>
          <cell r="Y12">
            <v>1886188000</v>
          </cell>
          <cell r="Z12">
            <v>0</v>
          </cell>
          <cell r="AA12">
            <v>413900000</v>
          </cell>
          <cell r="AB12">
            <v>0</v>
          </cell>
          <cell r="AC12">
            <v>0</v>
          </cell>
          <cell r="AD12">
            <v>125000000</v>
          </cell>
          <cell r="AE12">
            <v>460105860</v>
          </cell>
          <cell r="AF12">
            <v>52000000</v>
          </cell>
          <cell r="AG12">
            <v>0</v>
          </cell>
          <cell r="AH12">
            <v>7439533031</v>
          </cell>
          <cell r="AI12">
            <v>0</v>
          </cell>
          <cell r="AJ12">
            <v>0</v>
          </cell>
          <cell r="AK12">
            <v>71000000</v>
          </cell>
          <cell r="AL12">
            <v>144597500</v>
          </cell>
          <cell r="AM12">
            <v>0</v>
          </cell>
          <cell r="AN12">
            <v>172974744523</v>
          </cell>
        </row>
        <row r="14">
          <cell r="B14" t="str">
            <v>(경 비)</v>
          </cell>
          <cell r="C14">
            <v>356719094</v>
          </cell>
          <cell r="D14">
            <v>845000538</v>
          </cell>
          <cell r="E14">
            <v>1452594647</v>
          </cell>
          <cell r="F14">
            <v>6758296</v>
          </cell>
          <cell r="G14">
            <v>8175397</v>
          </cell>
          <cell r="H14">
            <v>1485080</v>
          </cell>
          <cell r="I14">
            <v>119766673</v>
          </cell>
          <cell r="J14">
            <v>0</v>
          </cell>
          <cell r="K14">
            <v>11240124</v>
          </cell>
          <cell r="L14">
            <v>345840</v>
          </cell>
          <cell r="M14">
            <v>5189597</v>
          </cell>
          <cell r="N14">
            <v>334237299</v>
          </cell>
          <cell r="O14">
            <v>86586684</v>
          </cell>
          <cell r="P14">
            <v>226195535</v>
          </cell>
          <cell r="Q14">
            <v>2205621234</v>
          </cell>
          <cell r="R14">
            <v>1022374628</v>
          </cell>
          <cell r="S14">
            <v>1366360</v>
          </cell>
          <cell r="T14">
            <v>194509056</v>
          </cell>
          <cell r="U14">
            <v>119341030</v>
          </cell>
          <cell r="V14">
            <v>861299187</v>
          </cell>
          <cell r="W14">
            <v>773815993</v>
          </cell>
          <cell r="X14">
            <v>19657700</v>
          </cell>
          <cell r="Y14">
            <v>49493918</v>
          </cell>
          <cell r="Z14">
            <v>149228554</v>
          </cell>
          <cell r="AA14">
            <v>69552784</v>
          </cell>
          <cell r="AB14">
            <v>2381130</v>
          </cell>
          <cell r="AC14">
            <v>79216000</v>
          </cell>
          <cell r="AD14">
            <v>1577087</v>
          </cell>
          <cell r="AE14">
            <v>10786301</v>
          </cell>
          <cell r="AF14">
            <v>596680</v>
          </cell>
          <cell r="AG14">
            <v>5921890</v>
          </cell>
          <cell r="AH14">
            <v>4586444</v>
          </cell>
          <cell r="AI14">
            <v>18052460</v>
          </cell>
          <cell r="AJ14">
            <v>78852541</v>
          </cell>
          <cell r="AK14">
            <v>199832334</v>
          </cell>
          <cell r="AL14">
            <v>170111837</v>
          </cell>
          <cell r="AM14">
            <v>321600</v>
          </cell>
          <cell r="AN14">
            <v>9492791552</v>
          </cell>
        </row>
        <row r="15">
          <cell r="B15" t="str">
            <v>복리후생비</v>
          </cell>
          <cell r="C15">
            <v>2048270</v>
          </cell>
          <cell r="D15">
            <v>43130380</v>
          </cell>
          <cell r="E15">
            <v>65811990</v>
          </cell>
          <cell r="F15">
            <v>1456450</v>
          </cell>
          <cell r="G15">
            <v>1119500</v>
          </cell>
          <cell r="H15">
            <v>297500</v>
          </cell>
          <cell r="I15">
            <v>32214710</v>
          </cell>
          <cell r="J15">
            <v>0</v>
          </cell>
          <cell r="K15">
            <v>0</v>
          </cell>
          <cell r="L15">
            <v>0</v>
          </cell>
          <cell r="M15">
            <v>0</v>
          </cell>
          <cell r="N15">
            <v>37481180</v>
          </cell>
          <cell r="O15">
            <v>11074420</v>
          </cell>
          <cell r="P15">
            <v>33513410</v>
          </cell>
          <cell r="Q15">
            <v>133763050</v>
          </cell>
          <cell r="R15">
            <v>77306448</v>
          </cell>
          <cell r="S15">
            <v>71000</v>
          </cell>
          <cell r="T15">
            <v>19339249</v>
          </cell>
          <cell r="U15">
            <v>16625487</v>
          </cell>
          <cell r="V15">
            <v>91342902</v>
          </cell>
          <cell r="W15">
            <v>65312733</v>
          </cell>
          <cell r="X15">
            <v>3014200</v>
          </cell>
          <cell r="Y15">
            <v>8437730</v>
          </cell>
          <cell r="Z15">
            <v>182100</v>
          </cell>
          <cell r="AA15">
            <v>12677140</v>
          </cell>
          <cell r="AB15">
            <v>0</v>
          </cell>
          <cell r="AC15">
            <v>0</v>
          </cell>
          <cell r="AD15">
            <v>0</v>
          </cell>
          <cell r="AE15">
            <v>1243370</v>
          </cell>
          <cell r="AF15">
            <v>0</v>
          </cell>
          <cell r="AG15">
            <v>0</v>
          </cell>
          <cell r="AH15">
            <v>909000</v>
          </cell>
          <cell r="AI15">
            <v>3592120</v>
          </cell>
          <cell r="AJ15">
            <v>8121580</v>
          </cell>
          <cell r="AK15">
            <v>11991250</v>
          </cell>
          <cell r="AL15">
            <v>2852590</v>
          </cell>
          <cell r="AM15">
            <v>0</v>
          </cell>
          <cell r="AN15">
            <v>684929759</v>
          </cell>
        </row>
        <row r="16">
          <cell r="B16" t="str">
            <v>여비교통비</v>
          </cell>
          <cell r="C16">
            <v>458710</v>
          </cell>
          <cell r="D16">
            <v>1303900</v>
          </cell>
          <cell r="E16">
            <v>2763600</v>
          </cell>
          <cell r="F16">
            <v>0</v>
          </cell>
          <cell r="G16">
            <v>0</v>
          </cell>
          <cell r="H16">
            <v>0</v>
          </cell>
          <cell r="I16">
            <v>1930600</v>
          </cell>
          <cell r="J16">
            <v>0</v>
          </cell>
          <cell r="K16">
            <v>0</v>
          </cell>
          <cell r="L16">
            <v>0</v>
          </cell>
          <cell r="M16">
            <v>0</v>
          </cell>
          <cell r="N16">
            <v>999000</v>
          </cell>
          <cell r="O16">
            <v>322300</v>
          </cell>
          <cell r="P16">
            <v>0</v>
          </cell>
          <cell r="Q16">
            <v>4862300</v>
          </cell>
          <cell r="R16">
            <v>26492863</v>
          </cell>
          <cell r="S16">
            <v>0</v>
          </cell>
          <cell r="T16">
            <v>4112003</v>
          </cell>
          <cell r="U16">
            <v>1717264</v>
          </cell>
          <cell r="V16">
            <v>3373780</v>
          </cell>
          <cell r="W16">
            <v>26570160</v>
          </cell>
          <cell r="X16">
            <v>684800</v>
          </cell>
          <cell r="Y16">
            <v>1083100</v>
          </cell>
          <cell r="Z16">
            <v>0</v>
          </cell>
          <cell r="AA16">
            <v>315000</v>
          </cell>
          <cell r="AB16">
            <v>0</v>
          </cell>
          <cell r="AC16">
            <v>0</v>
          </cell>
          <cell r="AD16">
            <v>0</v>
          </cell>
          <cell r="AE16">
            <v>270800</v>
          </cell>
          <cell r="AF16">
            <v>0</v>
          </cell>
          <cell r="AG16">
            <v>0</v>
          </cell>
          <cell r="AH16">
            <v>0</v>
          </cell>
          <cell r="AI16">
            <v>0</v>
          </cell>
          <cell r="AJ16">
            <v>191200</v>
          </cell>
          <cell r="AK16">
            <v>249400</v>
          </cell>
          <cell r="AL16">
            <v>0</v>
          </cell>
          <cell r="AM16">
            <v>0</v>
          </cell>
          <cell r="AN16">
            <v>77700780</v>
          </cell>
        </row>
        <row r="17">
          <cell r="B17" t="str">
            <v>통신비</v>
          </cell>
          <cell r="C17">
            <v>1262700</v>
          </cell>
          <cell r="D17">
            <v>4036990</v>
          </cell>
          <cell r="E17">
            <v>4130920</v>
          </cell>
          <cell r="F17">
            <v>88440</v>
          </cell>
          <cell r="G17">
            <v>56270</v>
          </cell>
          <cell r="H17">
            <v>0</v>
          </cell>
          <cell r="I17">
            <v>3614570</v>
          </cell>
          <cell r="J17">
            <v>0</v>
          </cell>
          <cell r="K17">
            <v>0</v>
          </cell>
          <cell r="L17">
            <v>0</v>
          </cell>
          <cell r="M17">
            <v>0</v>
          </cell>
          <cell r="N17">
            <v>3314230</v>
          </cell>
          <cell r="O17">
            <v>1510520</v>
          </cell>
          <cell r="P17">
            <v>0</v>
          </cell>
          <cell r="Q17">
            <v>13097400</v>
          </cell>
          <cell r="R17">
            <v>8640102</v>
          </cell>
          <cell r="S17">
            <v>0</v>
          </cell>
          <cell r="T17">
            <v>3467587</v>
          </cell>
          <cell r="U17">
            <v>1198007</v>
          </cell>
          <cell r="V17">
            <v>12362110</v>
          </cell>
          <cell r="W17">
            <v>7571010</v>
          </cell>
          <cell r="X17">
            <v>214480</v>
          </cell>
          <cell r="Y17">
            <v>2266370</v>
          </cell>
          <cell r="Z17">
            <v>0</v>
          </cell>
          <cell r="AA17">
            <v>1159760</v>
          </cell>
          <cell r="AB17">
            <v>0</v>
          </cell>
          <cell r="AC17">
            <v>0</v>
          </cell>
          <cell r="AD17">
            <v>0</v>
          </cell>
          <cell r="AE17">
            <v>382020</v>
          </cell>
          <cell r="AF17">
            <v>0</v>
          </cell>
          <cell r="AG17">
            <v>0</v>
          </cell>
          <cell r="AH17">
            <v>0</v>
          </cell>
          <cell r="AI17">
            <v>0</v>
          </cell>
          <cell r="AJ17">
            <v>21750</v>
          </cell>
          <cell r="AK17">
            <v>39350</v>
          </cell>
          <cell r="AL17">
            <v>378170</v>
          </cell>
          <cell r="AM17">
            <v>0</v>
          </cell>
          <cell r="AN17">
            <v>68812756</v>
          </cell>
        </row>
        <row r="18">
          <cell r="B18" t="str">
            <v>수도광열비</v>
          </cell>
          <cell r="C18">
            <v>529672</v>
          </cell>
          <cell r="D18">
            <v>96413879</v>
          </cell>
          <cell r="E18">
            <v>71588074</v>
          </cell>
          <cell r="F18">
            <v>3336576</v>
          </cell>
          <cell r="G18">
            <v>564760</v>
          </cell>
          <cell r="H18">
            <v>0</v>
          </cell>
          <cell r="I18">
            <v>1763518</v>
          </cell>
          <cell r="J18">
            <v>0</v>
          </cell>
          <cell r="K18">
            <v>0</v>
          </cell>
          <cell r="L18">
            <v>0</v>
          </cell>
          <cell r="M18">
            <v>0</v>
          </cell>
          <cell r="N18">
            <v>18820270</v>
          </cell>
          <cell r="O18">
            <v>5939727</v>
          </cell>
          <cell r="P18">
            <v>0</v>
          </cell>
          <cell r="Q18">
            <v>257721184</v>
          </cell>
          <cell r="R18">
            <v>24652620</v>
          </cell>
          <cell r="S18">
            <v>0</v>
          </cell>
          <cell r="T18">
            <v>5458419</v>
          </cell>
          <cell r="U18">
            <v>1467078</v>
          </cell>
          <cell r="V18">
            <v>74477395</v>
          </cell>
          <cell r="W18">
            <v>13568657</v>
          </cell>
          <cell r="X18">
            <v>390909</v>
          </cell>
          <cell r="Y18">
            <v>0</v>
          </cell>
          <cell r="Z18">
            <v>0</v>
          </cell>
          <cell r="AA18">
            <v>5720034</v>
          </cell>
          <cell r="AB18">
            <v>0</v>
          </cell>
          <cell r="AC18">
            <v>0</v>
          </cell>
          <cell r="AD18">
            <v>0</v>
          </cell>
          <cell r="AE18">
            <v>700000</v>
          </cell>
          <cell r="AF18">
            <v>0</v>
          </cell>
          <cell r="AG18">
            <v>0</v>
          </cell>
          <cell r="AH18">
            <v>0</v>
          </cell>
          <cell r="AI18">
            <v>0</v>
          </cell>
          <cell r="AJ18">
            <v>0</v>
          </cell>
          <cell r="AK18">
            <v>0</v>
          </cell>
          <cell r="AL18">
            <v>2347889</v>
          </cell>
          <cell r="AM18">
            <v>0</v>
          </cell>
          <cell r="AN18">
            <v>585460661</v>
          </cell>
        </row>
        <row r="19">
          <cell r="B19" t="str">
            <v>세금과공과</v>
          </cell>
          <cell r="C19">
            <v>8693210</v>
          </cell>
          <cell r="D19">
            <v>125562280</v>
          </cell>
          <cell r="E19">
            <v>218332500</v>
          </cell>
          <cell r="F19">
            <v>132854</v>
          </cell>
          <cell r="G19">
            <v>1478830</v>
          </cell>
          <cell r="H19">
            <v>0</v>
          </cell>
          <cell r="I19">
            <v>7302230</v>
          </cell>
          <cell r="J19">
            <v>0</v>
          </cell>
          <cell r="K19">
            <v>830000</v>
          </cell>
          <cell r="L19">
            <v>0</v>
          </cell>
          <cell r="M19">
            <v>300000</v>
          </cell>
          <cell r="N19">
            <v>5469200</v>
          </cell>
          <cell r="O19">
            <v>2649900</v>
          </cell>
          <cell r="P19">
            <v>2093400</v>
          </cell>
          <cell r="Q19">
            <v>31131350</v>
          </cell>
          <cell r="R19">
            <v>438777006</v>
          </cell>
          <cell r="S19">
            <v>0</v>
          </cell>
          <cell r="T19">
            <v>2654094</v>
          </cell>
          <cell r="U19">
            <v>1137672</v>
          </cell>
          <cell r="V19">
            <v>16117790</v>
          </cell>
          <cell r="W19">
            <v>335655315</v>
          </cell>
          <cell r="X19">
            <v>141200</v>
          </cell>
          <cell r="Y19">
            <v>2194200</v>
          </cell>
          <cell r="Z19">
            <v>190800</v>
          </cell>
          <cell r="AA19">
            <v>1316400</v>
          </cell>
          <cell r="AB19">
            <v>75000</v>
          </cell>
          <cell r="AC19">
            <v>0</v>
          </cell>
          <cell r="AD19">
            <v>150000</v>
          </cell>
          <cell r="AE19">
            <v>400000</v>
          </cell>
          <cell r="AF19">
            <v>0</v>
          </cell>
          <cell r="AG19">
            <v>0</v>
          </cell>
          <cell r="AH19">
            <v>1458400</v>
          </cell>
          <cell r="AI19">
            <v>0</v>
          </cell>
          <cell r="AJ19">
            <v>0</v>
          </cell>
          <cell r="AK19">
            <v>466000</v>
          </cell>
          <cell r="AL19">
            <v>482800</v>
          </cell>
          <cell r="AM19">
            <v>0</v>
          </cell>
          <cell r="AN19">
            <v>1205192431</v>
          </cell>
        </row>
        <row r="20">
          <cell r="B20" t="str">
            <v>지급임차료</v>
          </cell>
          <cell r="C20">
            <v>0</v>
          </cell>
          <cell r="D20">
            <v>82630000</v>
          </cell>
          <cell r="E20">
            <v>150280000</v>
          </cell>
          <cell r="F20">
            <v>0</v>
          </cell>
          <cell r="G20">
            <v>1200000</v>
          </cell>
          <cell r="H20">
            <v>250000</v>
          </cell>
          <cell r="I20">
            <v>19560000</v>
          </cell>
          <cell r="J20">
            <v>0</v>
          </cell>
          <cell r="K20">
            <v>0</v>
          </cell>
          <cell r="L20">
            <v>0</v>
          </cell>
          <cell r="M20">
            <v>0</v>
          </cell>
          <cell r="N20">
            <v>156869398</v>
          </cell>
          <cell r="O20">
            <v>3510000</v>
          </cell>
          <cell r="P20">
            <v>98959153</v>
          </cell>
          <cell r="Q20">
            <v>168639108</v>
          </cell>
          <cell r="R20">
            <v>96812765</v>
          </cell>
          <cell r="S20">
            <v>0</v>
          </cell>
          <cell r="T20">
            <v>22254132</v>
          </cell>
          <cell r="U20">
            <v>53328309</v>
          </cell>
          <cell r="V20">
            <v>43203000</v>
          </cell>
          <cell r="W20">
            <v>85891500</v>
          </cell>
          <cell r="X20">
            <v>490000</v>
          </cell>
          <cell r="Y20">
            <v>50000</v>
          </cell>
          <cell r="Z20">
            <v>0</v>
          </cell>
          <cell r="AA20">
            <v>6900000</v>
          </cell>
          <cell r="AB20">
            <v>0</v>
          </cell>
          <cell r="AC20">
            <v>0</v>
          </cell>
          <cell r="AD20">
            <v>0</v>
          </cell>
          <cell r="AE20">
            <v>0</v>
          </cell>
          <cell r="AF20">
            <v>0</v>
          </cell>
          <cell r="AG20">
            <v>0</v>
          </cell>
          <cell r="AH20">
            <v>0</v>
          </cell>
          <cell r="AI20">
            <v>11490000</v>
          </cell>
          <cell r="AJ20">
            <v>27180000</v>
          </cell>
          <cell r="AK20">
            <v>133195000</v>
          </cell>
          <cell r="AL20">
            <v>97706900</v>
          </cell>
          <cell r="AM20">
            <v>0</v>
          </cell>
          <cell r="AN20">
            <v>1260399265</v>
          </cell>
        </row>
        <row r="21">
          <cell r="B21" t="str">
            <v>감가상각비</v>
          </cell>
          <cell r="C21">
            <v>0</v>
          </cell>
          <cell r="D21">
            <v>8381493</v>
          </cell>
          <cell r="E21">
            <v>24161138</v>
          </cell>
          <cell r="F21">
            <v>243686</v>
          </cell>
          <cell r="G21">
            <v>44092</v>
          </cell>
          <cell r="H21">
            <v>0</v>
          </cell>
          <cell r="I21">
            <v>7860881</v>
          </cell>
          <cell r="J21">
            <v>0</v>
          </cell>
          <cell r="K21">
            <v>1680554</v>
          </cell>
          <cell r="L21">
            <v>0</v>
          </cell>
          <cell r="M21">
            <v>0</v>
          </cell>
          <cell r="N21">
            <v>7657374</v>
          </cell>
          <cell r="O21">
            <v>4714417</v>
          </cell>
          <cell r="P21">
            <v>0</v>
          </cell>
          <cell r="Q21">
            <v>231371139</v>
          </cell>
          <cell r="R21">
            <v>44643417</v>
          </cell>
          <cell r="S21">
            <v>0</v>
          </cell>
          <cell r="T21">
            <v>0</v>
          </cell>
          <cell r="U21">
            <v>0</v>
          </cell>
          <cell r="V21">
            <v>59640247</v>
          </cell>
          <cell r="W21">
            <v>29225777</v>
          </cell>
          <cell r="X21">
            <v>1535981</v>
          </cell>
          <cell r="Y21">
            <v>3636138</v>
          </cell>
          <cell r="Z21">
            <v>0</v>
          </cell>
          <cell r="AA21">
            <v>1204304</v>
          </cell>
          <cell r="AB21">
            <v>0</v>
          </cell>
          <cell r="AC21">
            <v>0</v>
          </cell>
          <cell r="AD21">
            <v>227087</v>
          </cell>
          <cell r="AE21">
            <v>858765</v>
          </cell>
          <cell r="AF21">
            <v>94360</v>
          </cell>
          <cell r="AG21">
            <v>0</v>
          </cell>
          <cell r="AH21">
            <v>0</v>
          </cell>
          <cell r="AI21">
            <v>0</v>
          </cell>
          <cell r="AJ21">
            <v>0</v>
          </cell>
          <cell r="AK21">
            <v>0</v>
          </cell>
          <cell r="AL21">
            <v>0</v>
          </cell>
          <cell r="AM21">
            <v>0</v>
          </cell>
          <cell r="AN21">
            <v>427180850</v>
          </cell>
        </row>
        <row r="22">
          <cell r="B22" t="str">
            <v>수선비</v>
          </cell>
          <cell r="C22">
            <v>0</v>
          </cell>
          <cell r="D22">
            <v>9272500</v>
          </cell>
          <cell r="E22">
            <v>904560</v>
          </cell>
          <cell r="F22">
            <v>0</v>
          </cell>
          <cell r="G22">
            <v>0</v>
          </cell>
          <cell r="H22">
            <v>0</v>
          </cell>
          <cell r="I22">
            <v>419000</v>
          </cell>
          <cell r="J22">
            <v>0</v>
          </cell>
          <cell r="K22">
            <v>0</v>
          </cell>
          <cell r="L22">
            <v>0</v>
          </cell>
          <cell r="M22">
            <v>0</v>
          </cell>
          <cell r="N22">
            <v>2170696</v>
          </cell>
          <cell r="O22">
            <v>86000</v>
          </cell>
          <cell r="P22">
            <v>790000</v>
          </cell>
          <cell r="Q22">
            <v>16619350</v>
          </cell>
          <cell r="R22">
            <v>590713</v>
          </cell>
          <cell r="S22">
            <v>0</v>
          </cell>
          <cell r="T22">
            <v>8000</v>
          </cell>
          <cell r="U22">
            <v>100316</v>
          </cell>
          <cell r="V22">
            <v>17410323</v>
          </cell>
          <cell r="W22">
            <v>6334650</v>
          </cell>
          <cell r="X22">
            <v>203630</v>
          </cell>
          <cell r="Y22">
            <v>5000</v>
          </cell>
          <cell r="Z22">
            <v>0</v>
          </cell>
          <cell r="AA22">
            <v>410000</v>
          </cell>
          <cell r="AB22">
            <v>0</v>
          </cell>
          <cell r="AC22">
            <v>0</v>
          </cell>
          <cell r="AD22">
            <v>0</v>
          </cell>
          <cell r="AE22">
            <v>150000</v>
          </cell>
          <cell r="AF22">
            <v>0</v>
          </cell>
          <cell r="AG22">
            <v>0</v>
          </cell>
          <cell r="AH22">
            <v>0</v>
          </cell>
          <cell r="AI22">
            <v>0</v>
          </cell>
          <cell r="AJ22">
            <v>1250000</v>
          </cell>
          <cell r="AK22">
            <v>110000</v>
          </cell>
          <cell r="AL22">
            <v>0</v>
          </cell>
          <cell r="AM22">
            <v>0</v>
          </cell>
          <cell r="AN22">
            <v>56834738</v>
          </cell>
        </row>
        <row r="23">
          <cell r="B23" t="str">
            <v>보험료</v>
          </cell>
          <cell r="C23">
            <v>295522</v>
          </cell>
          <cell r="D23">
            <v>39594263</v>
          </cell>
          <cell r="E23">
            <v>111428312</v>
          </cell>
          <cell r="F23">
            <v>1420290</v>
          </cell>
          <cell r="G23">
            <v>624645</v>
          </cell>
          <cell r="H23">
            <v>780080</v>
          </cell>
          <cell r="I23">
            <v>3420367</v>
          </cell>
          <cell r="J23">
            <v>0</v>
          </cell>
          <cell r="K23">
            <v>8720640</v>
          </cell>
          <cell r="L23">
            <v>95840</v>
          </cell>
          <cell r="M23">
            <v>4889597</v>
          </cell>
          <cell r="N23">
            <v>40498008</v>
          </cell>
          <cell r="O23">
            <v>27041700</v>
          </cell>
          <cell r="P23">
            <v>46901002</v>
          </cell>
          <cell r="Q23">
            <v>850935028</v>
          </cell>
          <cell r="R23">
            <v>154259491</v>
          </cell>
          <cell r="S23">
            <v>1295360</v>
          </cell>
          <cell r="T23">
            <v>12860989</v>
          </cell>
          <cell r="U23">
            <v>4462933</v>
          </cell>
          <cell r="V23">
            <v>296151642</v>
          </cell>
          <cell r="W23">
            <v>109677467</v>
          </cell>
          <cell r="X23">
            <v>8577409</v>
          </cell>
          <cell r="Y23">
            <v>19798874</v>
          </cell>
          <cell r="Z23">
            <v>545654</v>
          </cell>
          <cell r="AA23">
            <v>8295720</v>
          </cell>
          <cell r="AB23">
            <v>0</v>
          </cell>
          <cell r="AC23">
            <v>0</v>
          </cell>
          <cell r="AD23">
            <v>1200000</v>
          </cell>
          <cell r="AE23">
            <v>4692321</v>
          </cell>
          <cell r="AF23">
            <v>499200</v>
          </cell>
          <cell r="AG23">
            <v>0</v>
          </cell>
          <cell r="AH23">
            <v>636069</v>
          </cell>
          <cell r="AI23">
            <v>2354240</v>
          </cell>
          <cell r="AJ23">
            <v>16063328</v>
          </cell>
          <cell r="AK23">
            <v>17653374</v>
          </cell>
          <cell r="AL23">
            <v>13850381</v>
          </cell>
          <cell r="AM23">
            <v>321600</v>
          </cell>
          <cell r="AN23">
            <v>1809841346</v>
          </cell>
        </row>
        <row r="24">
          <cell r="B24" t="str">
            <v>접대비</v>
          </cell>
          <cell r="C24">
            <v>1360000</v>
          </cell>
          <cell r="D24">
            <v>8474800</v>
          </cell>
          <cell r="E24">
            <v>13564002</v>
          </cell>
          <cell r="F24">
            <v>0</v>
          </cell>
          <cell r="G24">
            <v>0</v>
          </cell>
          <cell r="H24">
            <v>0</v>
          </cell>
          <cell r="I24">
            <v>9198000</v>
          </cell>
          <cell r="J24">
            <v>0</v>
          </cell>
          <cell r="K24">
            <v>0</v>
          </cell>
          <cell r="L24">
            <v>0</v>
          </cell>
          <cell r="M24">
            <v>0</v>
          </cell>
          <cell r="N24">
            <v>7497300</v>
          </cell>
          <cell r="O24">
            <v>1961000</v>
          </cell>
          <cell r="P24">
            <v>261000</v>
          </cell>
          <cell r="Q24">
            <v>12873600</v>
          </cell>
          <cell r="R24">
            <v>5970775</v>
          </cell>
          <cell r="S24">
            <v>0</v>
          </cell>
          <cell r="T24">
            <v>0</v>
          </cell>
          <cell r="U24">
            <v>0</v>
          </cell>
          <cell r="V24">
            <v>2919700</v>
          </cell>
          <cell r="W24">
            <v>8482539</v>
          </cell>
          <cell r="X24">
            <v>1178600</v>
          </cell>
          <cell r="Y24">
            <v>2744000</v>
          </cell>
          <cell r="Z24">
            <v>0</v>
          </cell>
          <cell r="AA24">
            <v>2393910</v>
          </cell>
          <cell r="AB24">
            <v>0</v>
          </cell>
          <cell r="AC24">
            <v>0</v>
          </cell>
          <cell r="AD24">
            <v>0</v>
          </cell>
          <cell r="AE24">
            <v>410000</v>
          </cell>
          <cell r="AF24">
            <v>0</v>
          </cell>
          <cell r="AG24">
            <v>0</v>
          </cell>
          <cell r="AH24">
            <v>1582975</v>
          </cell>
          <cell r="AI24">
            <v>0</v>
          </cell>
          <cell r="AJ24">
            <v>0</v>
          </cell>
          <cell r="AK24">
            <v>382000</v>
          </cell>
          <cell r="AL24">
            <v>94000</v>
          </cell>
          <cell r="AM24">
            <v>0</v>
          </cell>
          <cell r="AN24">
            <v>81348201</v>
          </cell>
        </row>
        <row r="25">
          <cell r="B25" t="str">
            <v>광고선전비</v>
          </cell>
          <cell r="C25">
            <v>0</v>
          </cell>
          <cell r="D25">
            <v>132035636</v>
          </cell>
          <cell r="E25">
            <v>93876980</v>
          </cell>
          <cell r="F25">
            <v>0</v>
          </cell>
          <cell r="G25">
            <v>0</v>
          </cell>
          <cell r="H25">
            <v>0</v>
          </cell>
          <cell r="I25">
            <v>0</v>
          </cell>
          <cell r="J25">
            <v>0</v>
          </cell>
          <cell r="K25">
            <v>0</v>
          </cell>
          <cell r="L25">
            <v>0</v>
          </cell>
          <cell r="M25">
            <v>0</v>
          </cell>
          <cell r="N25">
            <v>1008400</v>
          </cell>
          <cell r="O25">
            <v>0</v>
          </cell>
          <cell r="P25">
            <v>0</v>
          </cell>
          <cell r="Q25">
            <v>410000</v>
          </cell>
          <cell r="R25">
            <v>0</v>
          </cell>
          <cell r="S25">
            <v>0</v>
          </cell>
          <cell r="T25">
            <v>0</v>
          </cell>
          <cell r="U25">
            <v>1006000</v>
          </cell>
          <cell r="V25">
            <v>1770000</v>
          </cell>
          <cell r="W25">
            <v>1611000</v>
          </cell>
          <cell r="X25">
            <v>0</v>
          </cell>
          <cell r="Y25">
            <v>0</v>
          </cell>
          <cell r="Z25">
            <v>0</v>
          </cell>
          <cell r="AA25">
            <v>500000</v>
          </cell>
          <cell r="AB25">
            <v>0</v>
          </cell>
          <cell r="AC25">
            <v>0</v>
          </cell>
          <cell r="AD25">
            <v>0</v>
          </cell>
          <cell r="AE25">
            <v>0</v>
          </cell>
          <cell r="AF25">
            <v>0</v>
          </cell>
          <cell r="AG25">
            <v>0</v>
          </cell>
          <cell r="AH25">
            <v>0</v>
          </cell>
          <cell r="AI25">
            <v>0</v>
          </cell>
          <cell r="AJ25">
            <v>0</v>
          </cell>
          <cell r="AK25">
            <v>0</v>
          </cell>
          <cell r="AL25">
            <v>0</v>
          </cell>
          <cell r="AM25">
            <v>0</v>
          </cell>
          <cell r="AN25">
            <v>232218016</v>
          </cell>
        </row>
        <row r="26">
          <cell r="B26" t="str">
            <v>운반비</v>
          </cell>
          <cell r="C26">
            <v>90000</v>
          </cell>
          <cell r="D26">
            <v>9777500</v>
          </cell>
          <cell r="E26">
            <v>23750100</v>
          </cell>
          <cell r="F26">
            <v>0</v>
          </cell>
          <cell r="G26">
            <v>0</v>
          </cell>
          <cell r="H26">
            <v>0</v>
          </cell>
          <cell r="I26">
            <v>10380000</v>
          </cell>
          <cell r="J26">
            <v>0</v>
          </cell>
          <cell r="K26">
            <v>0</v>
          </cell>
          <cell r="L26">
            <v>250000</v>
          </cell>
          <cell r="M26">
            <v>0</v>
          </cell>
          <cell r="N26">
            <v>3687500</v>
          </cell>
          <cell r="O26">
            <v>4974500</v>
          </cell>
          <cell r="P26">
            <v>5978000</v>
          </cell>
          <cell r="Q26">
            <v>80827660</v>
          </cell>
          <cell r="R26">
            <v>23260498</v>
          </cell>
          <cell r="S26">
            <v>0</v>
          </cell>
          <cell r="T26">
            <v>15163955</v>
          </cell>
          <cell r="U26">
            <v>193965</v>
          </cell>
          <cell r="V26">
            <v>20253500</v>
          </cell>
          <cell r="W26">
            <v>12268272</v>
          </cell>
          <cell r="X26">
            <v>493000</v>
          </cell>
          <cell r="Y26">
            <v>1692000</v>
          </cell>
          <cell r="Z26">
            <v>0</v>
          </cell>
          <cell r="AA26">
            <v>5753610</v>
          </cell>
          <cell r="AB26">
            <v>0</v>
          </cell>
          <cell r="AC26">
            <v>0</v>
          </cell>
          <cell r="AD26">
            <v>0</v>
          </cell>
          <cell r="AE26">
            <v>248000</v>
          </cell>
          <cell r="AF26">
            <v>0</v>
          </cell>
          <cell r="AG26">
            <v>0</v>
          </cell>
          <cell r="AH26">
            <v>0</v>
          </cell>
          <cell r="AI26">
            <v>272300</v>
          </cell>
          <cell r="AJ26">
            <v>2961400</v>
          </cell>
          <cell r="AK26">
            <v>3281000</v>
          </cell>
          <cell r="AL26">
            <v>2199100</v>
          </cell>
          <cell r="AM26">
            <v>0</v>
          </cell>
          <cell r="AN26">
            <v>227755860</v>
          </cell>
        </row>
        <row r="27">
          <cell r="B27" t="str">
            <v>장비유지비</v>
          </cell>
          <cell r="C27">
            <v>33300</v>
          </cell>
          <cell r="D27">
            <v>13863215</v>
          </cell>
          <cell r="E27">
            <v>1500000</v>
          </cell>
          <cell r="F27">
            <v>0</v>
          </cell>
          <cell r="G27">
            <v>0</v>
          </cell>
          <cell r="H27">
            <v>0</v>
          </cell>
          <cell r="I27">
            <v>2283000</v>
          </cell>
          <cell r="J27">
            <v>0</v>
          </cell>
          <cell r="K27">
            <v>0</v>
          </cell>
          <cell r="L27">
            <v>0</v>
          </cell>
          <cell r="M27">
            <v>0</v>
          </cell>
          <cell r="N27">
            <v>1149599</v>
          </cell>
          <cell r="O27">
            <v>0</v>
          </cell>
          <cell r="P27">
            <v>0</v>
          </cell>
          <cell r="Q27">
            <v>5020660</v>
          </cell>
          <cell r="R27">
            <v>51189</v>
          </cell>
          <cell r="S27">
            <v>0</v>
          </cell>
          <cell r="T27">
            <v>2641951</v>
          </cell>
          <cell r="U27">
            <v>0</v>
          </cell>
          <cell r="V27">
            <v>2404889</v>
          </cell>
          <cell r="W27">
            <v>1644300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30592103</v>
          </cell>
        </row>
        <row r="28">
          <cell r="B28" t="str">
            <v>차량유지비</v>
          </cell>
          <cell r="C28">
            <v>1552310</v>
          </cell>
          <cell r="D28">
            <v>3083632</v>
          </cell>
          <cell r="E28">
            <v>4866200</v>
          </cell>
          <cell r="F28">
            <v>0</v>
          </cell>
          <cell r="G28">
            <v>0</v>
          </cell>
          <cell r="H28">
            <v>113000</v>
          </cell>
          <cell r="I28">
            <v>3326217</v>
          </cell>
          <cell r="J28">
            <v>0</v>
          </cell>
          <cell r="K28">
            <v>0</v>
          </cell>
          <cell r="L28">
            <v>0</v>
          </cell>
          <cell r="M28">
            <v>0</v>
          </cell>
          <cell r="N28">
            <v>3426944</v>
          </cell>
          <cell r="O28">
            <v>1728200</v>
          </cell>
          <cell r="P28">
            <v>17322920</v>
          </cell>
          <cell r="Q28">
            <v>8925995</v>
          </cell>
          <cell r="R28">
            <v>9731073</v>
          </cell>
          <cell r="S28">
            <v>0</v>
          </cell>
          <cell r="T28">
            <v>4542039</v>
          </cell>
          <cell r="U28">
            <v>2164081</v>
          </cell>
          <cell r="V28">
            <v>5277288</v>
          </cell>
          <cell r="W28">
            <v>5921637</v>
          </cell>
          <cell r="X28">
            <v>656611</v>
          </cell>
          <cell r="Y28">
            <v>1590046</v>
          </cell>
          <cell r="Z28">
            <v>0</v>
          </cell>
          <cell r="AA28">
            <v>1230136</v>
          </cell>
          <cell r="AB28">
            <v>0</v>
          </cell>
          <cell r="AC28">
            <v>0</v>
          </cell>
          <cell r="AD28">
            <v>0</v>
          </cell>
          <cell r="AE28">
            <v>188205</v>
          </cell>
          <cell r="AF28">
            <v>0</v>
          </cell>
          <cell r="AG28">
            <v>0</v>
          </cell>
          <cell r="AH28">
            <v>0</v>
          </cell>
          <cell r="AI28">
            <v>0</v>
          </cell>
          <cell r="AJ28">
            <v>3806070</v>
          </cell>
          <cell r="AK28">
            <v>12604093</v>
          </cell>
          <cell r="AL28">
            <v>138747</v>
          </cell>
          <cell r="AM28">
            <v>0</v>
          </cell>
          <cell r="AN28">
            <v>92195444</v>
          </cell>
        </row>
        <row r="29">
          <cell r="B29" t="str">
            <v>소모품비</v>
          </cell>
          <cell r="C29">
            <v>530380</v>
          </cell>
          <cell r="D29">
            <v>2080200</v>
          </cell>
          <cell r="E29">
            <v>3545518</v>
          </cell>
          <cell r="F29">
            <v>0</v>
          </cell>
          <cell r="G29">
            <v>8000</v>
          </cell>
          <cell r="H29">
            <v>44500</v>
          </cell>
          <cell r="I29">
            <v>2216650</v>
          </cell>
          <cell r="J29">
            <v>0</v>
          </cell>
          <cell r="K29">
            <v>0</v>
          </cell>
          <cell r="L29">
            <v>0</v>
          </cell>
          <cell r="M29">
            <v>0</v>
          </cell>
          <cell r="N29">
            <v>2817310</v>
          </cell>
          <cell r="O29">
            <v>966900</v>
          </cell>
          <cell r="P29">
            <v>638800</v>
          </cell>
          <cell r="Q29">
            <v>16260940</v>
          </cell>
          <cell r="R29">
            <v>3956531</v>
          </cell>
          <cell r="S29">
            <v>0</v>
          </cell>
          <cell r="T29">
            <v>26171614</v>
          </cell>
          <cell r="U29">
            <v>5247647</v>
          </cell>
          <cell r="V29">
            <v>4948420</v>
          </cell>
          <cell r="W29">
            <v>7676595</v>
          </cell>
          <cell r="X29">
            <v>623800</v>
          </cell>
          <cell r="Y29">
            <v>2402300</v>
          </cell>
          <cell r="Z29">
            <v>0</v>
          </cell>
          <cell r="AA29">
            <v>1376250</v>
          </cell>
          <cell r="AB29">
            <v>0</v>
          </cell>
          <cell r="AC29">
            <v>0</v>
          </cell>
          <cell r="AD29">
            <v>0</v>
          </cell>
          <cell r="AE29">
            <v>841500</v>
          </cell>
          <cell r="AF29">
            <v>0</v>
          </cell>
          <cell r="AG29">
            <v>0</v>
          </cell>
          <cell r="AH29">
            <v>0</v>
          </cell>
          <cell r="AI29">
            <v>136100</v>
          </cell>
          <cell r="AJ29">
            <v>487300</v>
          </cell>
          <cell r="AK29">
            <v>2930910</v>
          </cell>
          <cell r="AL29">
            <v>2064520</v>
          </cell>
          <cell r="AM29">
            <v>0</v>
          </cell>
          <cell r="AN29">
            <v>87972685</v>
          </cell>
        </row>
        <row r="30">
          <cell r="B30" t="str">
            <v>지급수수료</v>
          </cell>
          <cell r="C30">
            <v>339270220</v>
          </cell>
          <cell r="D30">
            <v>256046670</v>
          </cell>
          <cell r="E30">
            <v>594730673</v>
          </cell>
          <cell r="F30">
            <v>80000</v>
          </cell>
          <cell r="G30">
            <v>0</v>
          </cell>
          <cell r="H30">
            <v>0</v>
          </cell>
          <cell r="I30">
            <v>7527980</v>
          </cell>
          <cell r="J30">
            <v>0</v>
          </cell>
          <cell r="K30">
            <v>8930</v>
          </cell>
          <cell r="L30">
            <v>0</v>
          </cell>
          <cell r="M30">
            <v>0</v>
          </cell>
          <cell r="N30">
            <v>24034700</v>
          </cell>
          <cell r="O30">
            <v>17574480</v>
          </cell>
          <cell r="P30">
            <v>18930000</v>
          </cell>
          <cell r="Q30">
            <v>212785440</v>
          </cell>
          <cell r="R30">
            <v>66539445</v>
          </cell>
          <cell r="S30">
            <v>0</v>
          </cell>
          <cell r="T30">
            <v>50424506</v>
          </cell>
          <cell r="U30">
            <v>26626201</v>
          </cell>
          <cell r="V30">
            <v>163175200</v>
          </cell>
          <cell r="W30">
            <v>34702680</v>
          </cell>
          <cell r="X30">
            <v>541600</v>
          </cell>
          <cell r="Y30">
            <v>1758100</v>
          </cell>
          <cell r="Z30">
            <v>148310000</v>
          </cell>
          <cell r="AA30">
            <v>5648110</v>
          </cell>
          <cell r="AB30">
            <v>2306130</v>
          </cell>
          <cell r="AC30">
            <v>79216000</v>
          </cell>
          <cell r="AD30">
            <v>0</v>
          </cell>
          <cell r="AE30">
            <v>15000</v>
          </cell>
          <cell r="AF30">
            <v>3120</v>
          </cell>
          <cell r="AG30">
            <v>5921890</v>
          </cell>
          <cell r="AH30">
            <v>0</v>
          </cell>
          <cell r="AI30">
            <v>0</v>
          </cell>
          <cell r="AJ30">
            <v>17553450</v>
          </cell>
          <cell r="AK30">
            <v>11783000</v>
          </cell>
          <cell r="AL30">
            <v>45556500</v>
          </cell>
          <cell r="AM30">
            <v>0</v>
          </cell>
          <cell r="AN30">
            <v>2131070025</v>
          </cell>
        </row>
        <row r="31">
          <cell r="B31" t="str">
            <v>도서인쇄비</v>
          </cell>
          <cell r="C31">
            <v>594800</v>
          </cell>
          <cell r="D31">
            <v>1591500</v>
          </cell>
          <cell r="E31">
            <v>3572460</v>
          </cell>
          <cell r="F31">
            <v>0</v>
          </cell>
          <cell r="G31">
            <v>0</v>
          </cell>
          <cell r="H31">
            <v>0</v>
          </cell>
          <cell r="I31">
            <v>1470050</v>
          </cell>
          <cell r="J31">
            <v>0</v>
          </cell>
          <cell r="K31">
            <v>0</v>
          </cell>
          <cell r="L31">
            <v>0</v>
          </cell>
          <cell r="M31">
            <v>0</v>
          </cell>
          <cell r="N31">
            <v>1887550</v>
          </cell>
          <cell r="O31">
            <v>2364620</v>
          </cell>
          <cell r="P31">
            <v>807850</v>
          </cell>
          <cell r="Q31">
            <v>14213430</v>
          </cell>
          <cell r="R31">
            <v>4605562</v>
          </cell>
          <cell r="S31">
            <v>0</v>
          </cell>
          <cell r="T31">
            <v>1511459</v>
          </cell>
          <cell r="U31">
            <v>1369922</v>
          </cell>
          <cell r="V31">
            <v>22926950</v>
          </cell>
          <cell r="W31">
            <v>7334123</v>
          </cell>
          <cell r="X31">
            <v>911480</v>
          </cell>
          <cell r="Y31">
            <v>1836060</v>
          </cell>
          <cell r="Z31">
            <v>0</v>
          </cell>
          <cell r="AA31">
            <v>1266910</v>
          </cell>
          <cell r="AB31">
            <v>0</v>
          </cell>
          <cell r="AC31">
            <v>0</v>
          </cell>
          <cell r="AD31">
            <v>0</v>
          </cell>
          <cell r="AE31">
            <v>386320</v>
          </cell>
          <cell r="AF31">
            <v>0</v>
          </cell>
          <cell r="AG31">
            <v>0</v>
          </cell>
          <cell r="AH31">
            <v>0</v>
          </cell>
          <cell r="AI31">
            <v>207700</v>
          </cell>
          <cell r="AJ31">
            <v>1216463</v>
          </cell>
          <cell r="AK31">
            <v>5146957</v>
          </cell>
          <cell r="AL31">
            <v>2440240</v>
          </cell>
          <cell r="AM31">
            <v>0</v>
          </cell>
          <cell r="AN31">
            <v>77662406</v>
          </cell>
        </row>
        <row r="32">
          <cell r="B32" t="str">
            <v>보상비</v>
          </cell>
          <cell r="C32">
            <v>0</v>
          </cell>
          <cell r="D32">
            <v>0</v>
          </cell>
          <cell r="E32">
            <v>2270000</v>
          </cell>
          <cell r="F32">
            <v>0</v>
          </cell>
          <cell r="G32">
            <v>3000000</v>
          </cell>
          <cell r="H32">
            <v>0</v>
          </cell>
          <cell r="I32">
            <v>0</v>
          </cell>
          <cell r="J32">
            <v>0</v>
          </cell>
          <cell r="K32">
            <v>0</v>
          </cell>
          <cell r="L32">
            <v>0</v>
          </cell>
          <cell r="M32">
            <v>0</v>
          </cell>
          <cell r="N32">
            <v>0</v>
          </cell>
          <cell r="O32">
            <v>0</v>
          </cell>
          <cell r="P32">
            <v>0</v>
          </cell>
          <cell r="Q32">
            <v>115000000</v>
          </cell>
          <cell r="R32">
            <v>338800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120608800</v>
          </cell>
        </row>
        <row r="33">
          <cell r="B33" t="str">
            <v>안전관리비</v>
          </cell>
          <cell r="C33">
            <v>0</v>
          </cell>
          <cell r="D33">
            <v>7721700</v>
          </cell>
          <cell r="E33">
            <v>61517620</v>
          </cell>
          <cell r="F33">
            <v>0</v>
          </cell>
          <cell r="G33">
            <v>79300</v>
          </cell>
          <cell r="H33">
            <v>0</v>
          </cell>
          <cell r="I33">
            <v>5278900</v>
          </cell>
          <cell r="J33">
            <v>0</v>
          </cell>
          <cell r="K33">
            <v>0</v>
          </cell>
          <cell r="L33">
            <v>0</v>
          </cell>
          <cell r="M33">
            <v>0</v>
          </cell>
          <cell r="N33">
            <v>15448640</v>
          </cell>
          <cell r="O33">
            <v>168000</v>
          </cell>
          <cell r="P33">
            <v>0</v>
          </cell>
          <cell r="Q33">
            <v>31163600</v>
          </cell>
          <cell r="R33">
            <v>35745330</v>
          </cell>
          <cell r="S33">
            <v>0</v>
          </cell>
          <cell r="T33">
            <v>23899059</v>
          </cell>
          <cell r="U33">
            <v>2469470</v>
          </cell>
          <cell r="V33">
            <v>23544051</v>
          </cell>
          <cell r="W33">
            <v>14367578</v>
          </cell>
          <cell r="X33">
            <v>0</v>
          </cell>
          <cell r="Y33">
            <v>0</v>
          </cell>
          <cell r="Z33">
            <v>0</v>
          </cell>
          <cell r="AA33">
            <v>13385500</v>
          </cell>
          <cell r="AB33">
            <v>0</v>
          </cell>
          <cell r="AC33">
            <v>0</v>
          </cell>
          <cell r="AD33">
            <v>0</v>
          </cell>
          <cell r="AE33">
            <v>0</v>
          </cell>
          <cell r="AF33">
            <v>0</v>
          </cell>
          <cell r="AG33">
            <v>0</v>
          </cell>
          <cell r="AH33">
            <v>0</v>
          </cell>
          <cell r="AI33">
            <v>0</v>
          </cell>
          <cell r="AJ33">
            <v>0</v>
          </cell>
          <cell r="AK33">
            <v>0</v>
          </cell>
          <cell r="AL33">
            <v>0</v>
          </cell>
          <cell r="AM33">
            <v>0</v>
          </cell>
          <cell r="AN33">
            <v>234788748</v>
          </cell>
        </row>
        <row r="34">
          <cell r="B34" t="str">
            <v>잡비</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226678</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226678</v>
          </cell>
        </row>
        <row r="35">
          <cell r="C35">
            <v>364634104</v>
          </cell>
          <cell r="D35">
            <v>4738930497</v>
          </cell>
          <cell r="E35">
            <v>13579797423</v>
          </cell>
          <cell r="F35">
            <v>136647604</v>
          </cell>
          <cell r="G35">
            <v>25541569</v>
          </cell>
          <cell r="H35">
            <v>49686580</v>
          </cell>
          <cell r="I35">
            <v>3170860870</v>
          </cell>
          <cell r="J35">
            <v>0</v>
          </cell>
          <cell r="K35">
            <v>937099087</v>
          </cell>
          <cell r="L35">
            <v>11594400</v>
          </cell>
          <cell r="M35">
            <v>514522597</v>
          </cell>
          <cell r="N35">
            <v>4317159976</v>
          </cell>
          <cell r="O35">
            <v>2639349396</v>
          </cell>
          <cell r="P35">
            <v>3317357031</v>
          </cell>
          <cell r="Q35">
            <v>122907143902</v>
          </cell>
          <cell r="R35">
            <v>15080323747</v>
          </cell>
          <cell r="S35">
            <v>81260472</v>
          </cell>
          <cell r="T35">
            <v>1127945011</v>
          </cell>
          <cell r="U35">
            <v>311274985</v>
          </cell>
          <cell r="V35">
            <v>31057410536</v>
          </cell>
          <cell r="W35">
            <v>12637740752</v>
          </cell>
          <cell r="X35">
            <v>858898870</v>
          </cell>
          <cell r="Y35">
            <v>2034097322</v>
          </cell>
          <cell r="Z35">
            <v>165201535</v>
          </cell>
          <cell r="AA35">
            <v>686771417</v>
          </cell>
          <cell r="AB35">
            <v>2381130</v>
          </cell>
          <cell r="AC35">
            <v>79216000</v>
          </cell>
          <cell r="AD35">
            <v>126577087</v>
          </cell>
          <cell r="AE35">
            <v>479079862</v>
          </cell>
          <cell r="AF35">
            <v>52596680</v>
          </cell>
          <cell r="AG35">
            <v>5921890</v>
          </cell>
          <cell r="AH35">
            <v>7572862420</v>
          </cell>
          <cell r="AI35">
            <v>113067135</v>
          </cell>
          <cell r="AJ35">
            <v>877316860</v>
          </cell>
          <cell r="AK35">
            <v>1887696919</v>
          </cell>
          <cell r="AL35">
            <v>1109809195</v>
          </cell>
          <cell r="AM35">
            <v>13499961</v>
          </cell>
          <cell r="AN35">
            <v>233071274822</v>
          </cell>
        </row>
        <row r="36">
          <cell r="B36" t="str">
            <v>하자보수충당금전입액</v>
          </cell>
          <cell r="C36">
            <v>0</v>
          </cell>
          <cell r="D36">
            <v>0</v>
          </cell>
          <cell r="E36">
            <v>0</v>
          </cell>
          <cell r="F36">
            <v>27768000</v>
          </cell>
          <cell r="G36">
            <v>0</v>
          </cell>
          <cell r="H36">
            <v>0</v>
          </cell>
          <cell r="I36">
            <v>32080900</v>
          </cell>
          <cell r="J36">
            <v>617980900</v>
          </cell>
          <cell r="K36">
            <v>4446200</v>
          </cell>
          <cell r="L36">
            <v>0</v>
          </cell>
          <cell r="M36">
            <v>7298000</v>
          </cell>
          <cell r="N36">
            <v>0</v>
          </cell>
          <cell r="O36">
            <v>11410600</v>
          </cell>
          <cell r="P36">
            <v>10842000</v>
          </cell>
          <cell r="Q36">
            <v>805450300</v>
          </cell>
          <cell r="R36">
            <v>47942500</v>
          </cell>
          <cell r="S36">
            <v>1068200</v>
          </cell>
          <cell r="T36">
            <v>0</v>
          </cell>
          <cell r="U36">
            <v>0</v>
          </cell>
          <cell r="V36">
            <v>0</v>
          </cell>
          <cell r="W36">
            <v>0</v>
          </cell>
          <cell r="X36">
            <v>4737200</v>
          </cell>
          <cell r="Y36">
            <v>6849500</v>
          </cell>
          <cell r="Z36">
            <v>475700</v>
          </cell>
          <cell r="AA36">
            <v>0</v>
          </cell>
          <cell r="AB36">
            <v>0</v>
          </cell>
          <cell r="AC36">
            <v>254100</v>
          </cell>
          <cell r="AD36">
            <v>425300</v>
          </cell>
          <cell r="AE36">
            <v>0</v>
          </cell>
          <cell r="AF36">
            <v>142100</v>
          </cell>
          <cell r="AG36">
            <v>0</v>
          </cell>
          <cell r="AH36">
            <v>0</v>
          </cell>
          <cell r="AI36">
            <v>498900</v>
          </cell>
          <cell r="AJ36">
            <v>2431000</v>
          </cell>
          <cell r="AK36">
            <v>0</v>
          </cell>
          <cell r="AL36">
            <v>0</v>
          </cell>
          <cell r="AM36">
            <v>0</v>
          </cell>
          <cell r="AN36">
            <v>1582101400</v>
          </cell>
        </row>
        <row r="37">
          <cell r="B37" t="str">
            <v>이자비용</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C38">
            <v>364634104</v>
          </cell>
          <cell r="D38">
            <v>4738930497</v>
          </cell>
          <cell r="E38">
            <v>13579797423</v>
          </cell>
          <cell r="F38">
            <v>164415604</v>
          </cell>
          <cell r="G38">
            <v>25541569</v>
          </cell>
          <cell r="H38">
            <v>49686580</v>
          </cell>
          <cell r="I38">
            <v>3202941770</v>
          </cell>
          <cell r="J38">
            <v>617980900</v>
          </cell>
          <cell r="K38">
            <v>941545287</v>
          </cell>
          <cell r="L38">
            <v>11594400</v>
          </cell>
          <cell r="M38">
            <v>521820597</v>
          </cell>
          <cell r="N38">
            <v>4317159976</v>
          </cell>
          <cell r="O38">
            <v>2650759996</v>
          </cell>
          <cell r="P38">
            <v>3328199031</v>
          </cell>
          <cell r="Q38">
            <v>123712594202</v>
          </cell>
          <cell r="R38">
            <v>15128266247</v>
          </cell>
          <cell r="S38">
            <v>82328672</v>
          </cell>
          <cell r="T38">
            <v>1127945011</v>
          </cell>
          <cell r="U38">
            <v>311274985</v>
          </cell>
          <cell r="V38">
            <v>31057410536</v>
          </cell>
          <cell r="W38">
            <v>12637740752</v>
          </cell>
          <cell r="X38">
            <v>863636070</v>
          </cell>
          <cell r="Y38">
            <v>2040946822</v>
          </cell>
          <cell r="Z38">
            <v>165677235</v>
          </cell>
          <cell r="AA38">
            <v>686771417</v>
          </cell>
          <cell r="AB38">
            <v>2381130</v>
          </cell>
          <cell r="AC38">
            <v>79470100</v>
          </cell>
          <cell r="AD38">
            <v>127002387</v>
          </cell>
          <cell r="AE38">
            <v>479079862</v>
          </cell>
          <cell r="AF38">
            <v>52738780</v>
          </cell>
          <cell r="AG38">
            <v>5921890</v>
          </cell>
          <cell r="AH38">
            <v>7572862420</v>
          </cell>
          <cell r="AI38">
            <v>113566035</v>
          </cell>
          <cell r="AJ38">
            <v>879747860</v>
          </cell>
          <cell r="AK38">
            <v>1887696919</v>
          </cell>
          <cell r="AL38">
            <v>1109809195</v>
          </cell>
          <cell r="AM38">
            <v>13499961</v>
          </cell>
          <cell r="AN38">
            <v>234653376222</v>
          </cell>
        </row>
        <row r="39">
          <cell r="B39" t="str">
            <v>공사손실충당금전입액</v>
          </cell>
          <cell r="C39">
            <v>0</v>
          </cell>
          <cell r="D39">
            <v>59448916</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59448916</v>
          </cell>
        </row>
      </sheetData>
      <sheetData sheetId="6">
        <row r="4">
          <cell r="B4" t="str">
            <v>계정과목</v>
          </cell>
          <cell r="C4" t="str">
            <v>연희동</v>
          </cell>
          <cell r="D4" t="str">
            <v>명륜동주상복합</v>
          </cell>
          <cell r="E4" t="str">
            <v>역삼동</v>
          </cell>
          <cell r="F4" t="str">
            <v>대전중리동</v>
          </cell>
          <cell r="G4" t="str">
            <v>진월동</v>
          </cell>
          <cell r="H4" t="str">
            <v>동해</v>
          </cell>
          <cell r="I4" t="str">
            <v>전주아중지구</v>
          </cell>
          <cell r="J4" t="str">
            <v>울산APT</v>
          </cell>
          <cell r="K4" t="str">
            <v>가평현장</v>
          </cell>
          <cell r="L4" t="str">
            <v>양평</v>
          </cell>
          <cell r="M4" t="str">
            <v>계</v>
          </cell>
        </row>
        <row r="5">
          <cell r="C5" t="str">
            <v>A1127</v>
          </cell>
          <cell r="D5" t="str">
            <v>A9309</v>
          </cell>
          <cell r="E5" t="str">
            <v>A9415</v>
          </cell>
          <cell r="F5" t="str">
            <v>A9427</v>
          </cell>
          <cell r="G5" t="str">
            <v>A9428</v>
          </cell>
          <cell r="H5" t="str">
            <v>A9508</v>
          </cell>
          <cell r="I5" t="str">
            <v>A9608</v>
          </cell>
          <cell r="J5" t="str">
            <v>A9311</v>
          </cell>
          <cell r="K5" t="str">
            <v>A9623</v>
          </cell>
          <cell r="L5" t="str">
            <v>AB701</v>
          </cell>
        </row>
        <row r="7">
          <cell r="B7" t="str">
            <v>재료비</v>
          </cell>
          <cell r="C7">
            <v>1174118082</v>
          </cell>
          <cell r="D7">
            <v>1113856577</v>
          </cell>
          <cell r="E7">
            <v>0</v>
          </cell>
          <cell r="F7">
            <v>377590229</v>
          </cell>
          <cell r="G7">
            <v>3798182446</v>
          </cell>
          <cell r="H7">
            <v>436368988</v>
          </cell>
          <cell r="I7">
            <v>2247449826</v>
          </cell>
          <cell r="J7">
            <v>111887760</v>
          </cell>
          <cell r="K7">
            <v>29267664</v>
          </cell>
          <cell r="L7">
            <v>0</v>
          </cell>
          <cell r="M7">
            <v>9288721572</v>
          </cell>
        </row>
        <row r="8">
          <cell r="B8" t="str">
            <v>노무비</v>
          </cell>
          <cell r="C8">
            <v>376725000</v>
          </cell>
          <cell r="D8">
            <v>105540000</v>
          </cell>
          <cell r="E8">
            <v>0</v>
          </cell>
          <cell r="F8">
            <v>30138000</v>
          </cell>
          <cell r="G8">
            <v>673488400</v>
          </cell>
          <cell r="H8">
            <v>36800000</v>
          </cell>
          <cell r="I8">
            <v>109825000</v>
          </cell>
          <cell r="J8">
            <v>0</v>
          </cell>
          <cell r="K8">
            <v>0</v>
          </cell>
          <cell r="L8">
            <v>0</v>
          </cell>
          <cell r="M8">
            <v>1332516400</v>
          </cell>
        </row>
        <row r="9">
          <cell r="B9" t="str">
            <v>급여</v>
          </cell>
          <cell r="C9">
            <v>28616000</v>
          </cell>
          <cell r="D9">
            <v>176339590</v>
          </cell>
          <cell r="E9">
            <v>43409140</v>
          </cell>
          <cell r="F9">
            <v>111702970</v>
          </cell>
          <cell r="G9">
            <v>255527650</v>
          </cell>
          <cell r="H9">
            <v>70868050</v>
          </cell>
          <cell r="I9">
            <v>196941840</v>
          </cell>
          <cell r="J9">
            <v>0</v>
          </cell>
          <cell r="K9">
            <v>0</v>
          </cell>
          <cell r="L9">
            <v>0</v>
          </cell>
          <cell r="M9">
            <v>883405240</v>
          </cell>
        </row>
        <row r="10">
          <cell r="B10" t="str">
            <v>상여금</v>
          </cell>
          <cell r="C10">
            <v>9054500</v>
          </cell>
          <cell r="D10">
            <v>42138700</v>
          </cell>
          <cell r="E10">
            <v>15246500</v>
          </cell>
          <cell r="F10">
            <v>31169000</v>
          </cell>
          <cell r="G10">
            <v>71161700</v>
          </cell>
          <cell r="H10">
            <v>16679400</v>
          </cell>
          <cell r="I10">
            <v>51289100</v>
          </cell>
          <cell r="J10">
            <v>0</v>
          </cell>
          <cell r="K10">
            <v>0</v>
          </cell>
          <cell r="L10">
            <v>0</v>
          </cell>
          <cell r="M10">
            <v>236738900</v>
          </cell>
        </row>
        <row r="11">
          <cell r="B11" t="str">
            <v>퇴직급여</v>
          </cell>
          <cell r="C11">
            <v>6242553</v>
          </cell>
          <cell r="D11">
            <v>29052190</v>
          </cell>
          <cell r="E11">
            <v>10511578</v>
          </cell>
          <cell r="F11">
            <v>21489218</v>
          </cell>
          <cell r="G11">
            <v>49061865</v>
          </cell>
          <cell r="H11">
            <v>11499479</v>
          </cell>
          <cell r="I11">
            <v>35360860</v>
          </cell>
          <cell r="J11">
            <v>0</v>
          </cell>
          <cell r="K11">
            <v>0</v>
          </cell>
          <cell r="L11">
            <v>0</v>
          </cell>
          <cell r="M11">
            <v>163217743</v>
          </cell>
        </row>
        <row r="12">
          <cell r="B12" t="str">
            <v>외주비</v>
          </cell>
          <cell r="C12">
            <v>654924000</v>
          </cell>
          <cell r="D12">
            <v>4234466706</v>
          </cell>
          <cell r="E12">
            <v>9906627866</v>
          </cell>
          <cell r="F12">
            <v>2187895350</v>
          </cell>
          <cell r="G12">
            <v>3560322110</v>
          </cell>
          <cell r="H12">
            <v>736520506</v>
          </cell>
          <cell r="I12">
            <v>5620556940</v>
          </cell>
          <cell r="J12">
            <v>91660000</v>
          </cell>
          <cell r="K12">
            <v>815760000</v>
          </cell>
          <cell r="L12">
            <v>0</v>
          </cell>
          <cell r="M12">
            <v>27808733478</v>
          </cell>
        </row>
        <row r="14">
          <cell r="B14" t="str">
            <v>(경 비)</v>
          </cell>
          <cell r="C14">
            <v>264009667</v>
          </cell>
          <cell r="D14">
            <v>1766580197</v>
          </cell>
          <cell r="E14">
            <v>395840473</v>
          </cell>
          <cell r="F14">
            <v>160927670</v>
          </cell>
          <cell r="G14">
            <v>2020917994</v>
          </cell>
          <cell r="H14">
            <v>593134533</v>
          </cell>
          <cell r="I14">
            <v>914369546</v>
          </cell>
          <cell r="J14">
            <v>879936</v>
          </cell>
          <cell r="K14">
            <v>44740789</v>
          </cell>
          <cell r="L14">
            <v>70000000</v>
          </cell>
          <cell r="M14">
            <v>6231400805</v>
          </cell>
        </row>
        <row r="15">
          <cell r="B15" t="str">
            <v>복리후생비</v>
          </cell>
          <cell r="C15">
            <v>7839680</v>
          </cell>
          <cell r="D15">
            <v>38990800</v>
          </cell>
          <cell r="E15">
            <v>5865900</v>
          </cell>
          <cell r="F15">
            <v>21525150</v>
          </cell>
          <cell r="G15">
            <v>60334300</v>
          </cell>
          <cell r="H15">
            <v>16074210</v>
          </cell>
          <cell r="I15">
            <v>47695820</v>
          </cell>
          <cell r="J15">
            <v>0</v>
          </cell>
          <cell r="K15">
            <v>0</v>
          </cell>
          <cell r="L15">
            <v>0</v>
          </cell>
          <cell r="M15">
            <v>198325860</v>
          </cell>
        </row>
        <row r="16">
          <cell r="B16" t="str">
            <v>여비교통비</v>
          </cell>
          <cell r="C16">
            <v>0</v>
          </cell>
          <cell r="D16">
            <v>285000</v>
          </cell>
          <cell r="E16">
            <v>84500</v>
          </cell>
          <cell r="F16">
            <v>1071500</v>
          </cell>
          <cell r="G16">
            <v>3970820</v>
          </cell>
          <cell r="H16">
            <v>1051400</v>
          </cell>
          <cell r="I16">
            <v>2647330</v>
          </cell>
          <cell r="J16">
            <v>0</v>
          </cell>
          <cell r="K16">
            <v>0</v>
          </cell>
          <cell r="L16">
            <v>0</v>
          </cell>
          <cell r="M16">
            <v>9110550</v>
          </cell>
        </row>
        <row r="17">
          <cell r="B17" t="str">
            <v>통신비</v>
          </cell>
          <cell r="C17">
            <v>699870</v>
          </cell>
          <cell r="D17">
            <v>2449940</v>
          </cell>
          <cell r="E17">
            <v>317680</v>
          </cell>
          <cell r="F17">
            <v>2659500</v>
          </cell>
          <cell r="G17">
            <v>7593070</v>
          </cell>
          <cell r="H17">
            <v>1540890</v>
          </cell>
          <cell r="I17">
            <v>5136340</v>
          </cell>
          <cell r="J17">
            <v>0</v>
          </cell>
          <cell r="K17">
            <v>0</v>
          </cell>
          <cell r="L17">
            <v>0</v>
          </cell>
          <cell r="M17">
            <v>20397290</v>
          </cell>
        </row>
        <row r="18">
          <cell r="B18" t="str">
            <v>수도광열비</v>
          </cell>
          <cell r="C18">
            <v>23592298</v>
          </cell>
          <cell r="D18">
            <v>19221168</v>
          </cell>
          <cell r="E18">
            <v>0</v>
          </cell>
          <cell r="F18">
            <v>8626532</v>
          </cell>
          <cell r="G18">
            <v>360100744</v>
          </cell>
          <cell r="H18">
            <v>5877821</v>
          </cell>
          <cell r="I18">
            <v>16456006</v>
          </cell>
          <cell r="J18">
            <v>0</v>
          </cell>
          <cell r="K18">
            <v>0</v>
          </cell>
          <cell r="L18">
            <v>0</v>
          </cell>
          <cell r="M18">
            <v>433874569</v>
          </cell>
        </row>
        <row r="19">
          <cell r="B19" t="str">
            <v>세금과공과</v>
          </cell>
          <cell r="C19">
            <v>130579400</v>
          </cell>
          <cell r="D19">
            <v>1330817581</v>
          </cell>
          <cell r="E19">
            <v>265759540</v>
          </cell>
          <cell r="F19">
            <v>12902840</v>
          </cell>
          <cell r="G19">
            <v>997832660</v>
          </cell>
          <cell r="H19">
            <v>35378570</v>
          </cell>
          <cell r="I19">
            <v>278401328</v>
          </cell>
          <cell r="J19">
            <v>0</v>
          </cell>
          <cell r="K19">
            <v>250000</v>
          </cell>
          <cell r="L19">
            <v>0</v>
          </cell>
          <cell r="M19">
            <v>3051921919</v>
          </cell>
        </row>
        <row r="20">
          <cell r="B20" t="str">
            <v>지급임차료</v>
          </cell>
          <cell r="C20">
            <v>0</v>
          </cell>
          <cell r="D20">
            <v>3790000</v>
          </cell>
          <cell r="E20">
            <v>0</v>
          </cell>
          <cell r="F20">
            <v>3900000</v>
          </cell>
          <cell r="G20">
            <v>13229545</v>
          </cell>
          <cell r="H20">
            <v>77540740</v>
          </cell>
          <cell r="I20">
            <v>106960000</v>
          </cell>
          <cell r="J20">
            <v>0</v>
          </cell>
          <cell r="K20">
            <v>0</v>
          </cell>
          <cell r="L20">
            <v>0</v>
          </cell>
          <cell r="M20">
            <v>205420285</v>
          </cell>
        </row>
        <row r="21">
          <cell r="B21" t="str">
            <v>감가상각비</v>
          </cell>
          <cell r="C21">
            <v>4442424</v>
          </cell>
          <cell r="D21">
            <v>25424988</v>
          </cell>
          <cell r="E21">
            <v>18590108</v>
          </cell>
          <cell r="F21">
            <v>5178351</v>
          </cell>
          <cell r="G21">
            <v>26953912</v>
          </cell>
          <cell r="H21">
            <v>3378079</v>
          </cell>
          <cell r="I21">
            <v>37008392</v>
          </cell>
          <cell r="J21">
            <v>0</v>
          </cell>
          <cell r="K21">
            <v>1595795</v>
          </cell>
          <cell r="L21">
            <v>0</v>
          </cell>
          <cell r="M21">
            <v>122572049</v>
          </cell>
        </row>
        <row r="22">
          <cell r="B22" t="str">
            <v>수선비</v>
          </cell>
          <cell r="C22">
            <v>0</v>
          </cell>
          <cell r="D22">
            <v>2975000</v>
          </cell>
          <cell r="E22">
            <v>0</v>
          </cell>
          <cell r="F22">
            <v>3306309</v>
          </cell>
          <cell r="G22">
            <v>1983540</v>
          </cell>
          <cell r="H22">
            <v>2657000</v>
          </cell>
          <cell r="I22">
            <v>3829000</v>
          </cell>
          <cell r="J22">
            <v>0</v>
          </cell>
          <cell r="K22">
            <v>0</v>
          </cell>
          <cell r="L22">
            <v>0</v>
          </cell>
          <cell r="M22">
            <v>14750849</v>
          </cell>
        </row>
        <row r="23">
          <cell r="B23" t="str">
            <v>보험료</v>
          </cell>
          <cell r="C23">
            <v>22303215</v>
          </cell>
          <cell r="D23">
            <v>55660795</v>
          </cell>
          <cell r="E23">
            <v>97303212</v>
          </cell>
          <cell r="F23">
            <v>29042175</v>
          </cell>
          <cell r="G23">
            <v>71112662</v>
          </cell>
          <cell r="H23">
            <v>12279356</v>
          </cell>
          <cell r="I23">
            <v>71270386</v>
          </cell>
          <cell r="J23">
            <v>879936</v>
          </cell>
          <cell r="K23">
            <v>7994994</v>
          </cell>
          <cell r="L23">
            <v>0</v>
          </cell>
          <cell r="M23">
            <v>367846731</v>
          </cell>
        </row>
        <row r="24">
          <cell r="B24" t="str">
            <v>접대비</v>
          </cell>
          <cell r="C24">
            <v>0</v>
          </cell>
          <cell r="D24">
            <v>6801900</v>
          </cell>
          <cell r="E24">
            <v>0</v>
          </cell>
          <cell r="F24">
            <v>3463600</v>
          </cell>
          <cell r="G24">
            <v>10281000</v>
          </cell>
          <cell r="H24">
            <v>3400000</v>
          </cell>
          <cell r="I24">
            <v>5024700</v>
          </cell>
          <cell r="J24">
            <v>0</v>
          </cell>
          <cell r="K24">
            <v>0</v>
          </cell>
          <cell r="L24">
            <v>0</v>
          </cell>
          <cell r="M24">
            <v>28971200</v>
          </cell>
        </row>
        <row r="25">
          <cell r="B25" t="str">
            <v>광고선전비</v>
          </cell>
          <cell r="C25">
            <v>0</v>
          </cell>
          <cell r="D25">
            <v>3424000</v>
          </cell>
          <cell r="E25">
            <v>0</v>
          </cell>
          <cell r="F25">
            <v>7500000</v>
          </cell>
          <cell r="G25">
            <v>0</v>
          </cell>
          <cell r="H25">
            <v>180000</v>
          </cell>
          <cell r="I25">
            <v>4600000</v>
          </cell>
          <cell r="J25">
            <v>0</v>
          </cell>
          <cell r="K25">
            <v>0</v>
          </cell>
          <cell r="L25">
            <v>0</v>
          </cell>
          <cell r="M25">
            <v>15704000</v>
          </cell>
        </row>
        <row r="26">
          <cell r="B26" t="str">
            <v>운반비</v>
          </cell>
          <cell r="C26">
            <v>1905000</v>
          </cell>
          <cell r="D26">
            <v>7700000</v>
          </cell>
          <cell r="E26">
            <v>24500</v>
          </cell>
          <cell r="F26">
            <v>3225000</v>
          </cell>
          <cell r="G26">
            <v>45230480</v>
          </cell>
          <cell r="H26">
            <v>8355500</v>
          </cell>
          <cell r="I26">
            <v>18542000</v>
          </cell>
          <cell r="J26">
            <v>0</v>
          </cell>
          <cell r="K26">
            <v>0</v>
          </cell>
          <cell r="L26">
            <v>0</v>
          </cell>
          <cell r="M26">
            <v>84982480</v>
          </cell>
        </row>
        <row r="27">
          <cell r="B27" t="str">
            <v>장비유지비</v>
          </cell>
          <cell r="C27">
            <v>0</v>
          </cell>
          <cell r="D27">
            <v>5615000</v>
          </cell>
          <cell r="E27">
            <v>0</v>
          </cell>
          <cell r="F27">
            <v>0</v>
          </cell>
          <cell r="G27">
            <v>3430000</v>
          </cell>
          <cell r="H27">
            <v>1092600</v>
          </cell>
          <cell r="I27">
            <v>1201309</v>
          </cell>
          <cell r="J27">
            <v>0</v>
          </cell>
          <cell r="K27">
            <v>0</v>
          </cell>
          <cell r="L27">
            <v>0</v>
          </cell>
          <cell r="M27">
            <v>11338909</v>
          </cell>
        </row>
        <row r="28">
          <cell r="B28" t="str">
            <v>차량유지비</v>
          </cell>
          <cell r="C28">
            <v>1364700</v>
          </cell>
          <cell r="D28">
            <v>1966315</v>
          </cell>
          <cell r="E28">
            <v>1549003</v>
          </cell>
          <cell r="F28">
            <v>2268399</v>
          </cell>
          <cell r="G28">
            <v>3440461</v>
          </cell>
          <cell r="H28">
            <v>1215637</v>
          </cell>
          <cell r="I28">
            <v>3389643</v>
          </cell>
          <cell r="J28">
            <v>0</v>
          </cell>
          <cell r="K28">
            <v>0</v>
          </cell>
          <cell r="L28">
            <v>0</v>
          </cell>
          <cell r="M28">
            <v>15194158</v>
          </cell>
        </row>
        <row r="29">
          <cell r="B29" t="str">
            <v>소모품비</v>
          </cell>
          <cell r="C29">
            <v>549250</v>
          </cell>
          <cell r="D29">
            <v>2004290</v>
          </cell>
          <cell r="E29">
            <v>1674130</v>
          </cell>
          <cell r="F29">
            <v>4367670</v>
          </cell>
          <cell r="G29">
            <v>4097790</v>
          </cell>
          <cell r="H29">
            <v>1161920</v>
          </cell>
          <cell r="I29">
            <v>3345280</v>
          </cell>
          <cell r="J29">
            <v>0</v>
          </cell>
          <cell r="K29">
            <v>0</v>
          </cell>
          <cell r="L29">
            <v>0</v>
          </cell>
          <cell r="M29">
            <v>17200330</v>
          </cell>
        </row>
        <row r="30">
          <cell r="B30" t="str">
            <v>지급수수료</v>
          </cell>
          <cell r="C30">
            <v>69942400</v>
          </cell>
          <cell r="D30">
            <v>249679620</v>
          </cell>
          <cell r="E30">
            <v>4008000</v>
          </cell>
          <cell r="F30">
            <v>45487010</v>
          </cell>
          <cell r="G30">
            <v>400379750</v>
          </cell>
          <cell r="H30">
            <v>380501160</v>
          </cell>
          <cell r="I30">
            <v>273113660</v>
          </cell>
          <cell r="J30">
            <v>0</v>
          </cell>
          <cell r="K30">
            <v>34900000</v>
          </cell>
          <cell r="L30">
            <v>70000000</v>
          </cell>
          <cell r="M30">
            <v>1528011600</v>
          </cell>
        </row>
        <row r="31">
          <cell r="B31" t="str">
            <v>도서인쇄비</v>
          </cell>
          <cell r="C31">
            <v>341430</v>
          </cell>
          <cell r="D31">
            <v>1742400</v>
          </cell>
          <cell r="E31">
            <v>446700</v>
          </cell>
          <cell r="F31">
            <v>1572270</v>
          </cell>
          <cell r="G31">
            <v>2235010</v>
          </cell>
          <cell r="H31">
            <v>1114200</v>
          </cell>
          <cell r="I31">
            <v>3389970</v>
          </cell>
          <cell r="J31">
            <v>0</v>
          </cell>
          <cell r="K31">
            <v>0</v>
          </cell>
          <cell r="L31">
            <v>0</v>
          </cell>
          <cell r="M31">
            <v>10841980</v>
          </cell>
        </row>
        <row r="32">
          <cell r="B32" t="str">
            <v>보상비</v>
          </cell>
          <cell r="C32">
            <v>0</v>
          </cell>
          <cell r="D32">
            <v>0</v>
          </cell>
          <cell r="E32">
            <v>0</v>
          </cell>
          <cell r="F32">
            <v>0</v>
          </cell>
          <cell r="G32">
            <v>0</v>
          </cell>
          <cell r="H32">
            <v>35100000</v>
          </cell>
          <cell r="I32">
            <v>0</v>
          </cell>
          <cell r="J32">
            <v>0</v>
          </cell>
          <cell r="K32">
            <v>0</v>
          </cell>
          <cell r="L32">
            <v>0</v>
          </cell>
          <cell r="M32">
            <v>35100000</v>
          </cell>
        </row>
        <row r="33">
          <cell r="B33" t="str">
            <v>안전관리비</v>
          </cell>
          <cell r="C33">
            <v>450000</v>
          </cell>
          <cell r="D33">
            <v>8031400</v>
          </cell>
          <cell r="E33">
            <v>217200</v>
          </cell>
          <cell r="F33">
            <v>4831364</v>
          </cell>
          <cell r="G33">
            <v>8712250</v>
          </cell>
          <cell r="H33">
            <v>5235450</v>
          </cell>
          <cell r="I33">
            <v>32358382</v>
          </cell>
          <cell r="J33">
            <v>0</v>
          </cell>
          <cell r="K33">
            <v>0</v>
          </cell>
          <cell r="L33">
            <v>0</v>
          </cell>
          <cell r="M33">
            <v>59836046</v>
          </cell>
        </row>
        <row r="34">
          <cell r="B34" t="str">
            <v>잡비</v>
          </cell>
          <cell r="C34">
            <v>0</v>
          </cell>
          <cell r="D34">
            <v>0</v>
          </cell>
          <cell r="E34">
            <v>0</v>
          </cell>
          <cell r="F34">
            <v>0</v>
          </cell>
          <cell r="G34">
            <v>0</v>
          </cell>
          <cell r="H34">
            <v>0</v>
          </cell>
          <cell r="I34">
            <v>0</v>
          </cell>
          <cell r="J34">
            <v>0</v>
          </cell>
          <cell r="K34">
            <v>0</v>
          </cell>
          <cell r="L34">
            <v>0</v>
          </cell>
          <cell r="M34">
            <v>0</v>
          </cell>
        </row>
        <row r="35">
          <cell r="C35">
            <v>2513689802</v>
          </cell>
          <cell r="D35">
            <v>7467973960</v>
          </cell>
          <cell r="E35">
            <v>10371635557</v>
          </cell>
          <cell r="F35">
            <v>2920912437</v>
          </cell>
          <cell r="G35">
            <v>10428662165</v>
          </cell>
          <cell r="H35">
            <v>1901870956</v>
          </cell>
          <cell r="I35">
            <v>9175793112</v>
          </cell>
          <cell r="J35">
            <v>204427696</v>
          </cell>
          <cell r="K35">
            <v>889768453</v>
          </cell>
          <cell r="L35">
            <v>70000000</v>
          </cell>
          <cell r="M35">
            <v>45944734138</v>
          </cell>
        </row>
        <row r="36">
          <cell r="B36" t="str">
            <v>하자보수충당금전입액</v>
          </cell>
          <cell r="C36">
            <v>25027300</v>
          </cell>
          <cell r="D36">
            <v>0</v>
          </cell>
          <cell r="E36">
            <v>0</v>
          </cell>
          <cell r="F36">
            <v>0</v>
          </cell>
          <cell r="G36">
            <v>106612400</v>
          </cell>
          <cell r="H36">
            <v>0</v>
          </cell>
          <cell r="I36">
            <v>0</v>
          </cell>
          <cell r="J36">
            <v>0</v>
          </cell>
          <cell r="K36">
            <v>0</v>
          </cell>
          <cell r="L36">
            <v>0</v>
          </cell>
          <cell r="M36">
            <v>131639700</v>
          </cell>
        </row>
        <row r="37">
          <cell r="B37" t="str">
            <v>이자비용</v>
          </cell>
          <cell r="C37">
            <v>501261005</v>
          </cell>
          <cell r="D37">
            <v>1648091526</v>
          </cell>
          <cell r="E37">
            <v>2655016453</v>
          </cell>
          <cell r="F37">
            <v>505593896</v>
          </cell>
          <cell r="G37">
            <v>2157800782</v>
          </cell>
          <cell r="H37">
            <v>388441285</v>
          </cell>
          <cell r="I37">
            <v>1112087649</v>
          </cell>
          <cell r="J37">
            <v>0</v>
          </cell>
          <cell r="K37">
            <v>158157586</v>
          </cell>
          <cell r="L37">
            <v>0</v>
          </cell>
          <cell r="M37">
            <v>9126450182</v>
          </cell>
        </row>
        <row r="38">
          <cell r="C38">
            <v>3039978107</v>
          </cell>
          <cell r="D38">
            <v>9116065486</v>
          </cell>
          <cell r="E38">
            <v>13026652010</v>
          </cell>
          <cell r="F38">
            <v>3426506333</v>
          </cell>
          <cell r="G38">
            <v>12693075347</v>
          </cell>
          <cell r="H38">
            <v>2290312241</v>
          </cell>
          <cell r="I38">
            <v>10287880761</v>
          </cell>
          <cell r="J38">
            <v>204427696</v>
          </cell>
          <cell r="K38">
            <v>1047926039</v>
          </cell>
          <cell r="L38">
            <v>70000000</v>
          </cell>
          <cell r="M38">
            <v>55202824020</v>
          </cell>
        </row>
        <row r="39">
          <cell r="B39" t="str">
            <v>공사손실충당금전입액</v>
          </cell>
          <cell r="C39">
            <v>0</v>
          </cell>
          <cell r="D39">
            <v>0</v>
          </cell>
          <cell r="E39">
            <v>0</v>
          </cell>
          <cell r="F39">
            <v>0</v>
          </cell>
          <cell r="G39">
            <v>0</v>
          </cell>
          <cell r="H39">
            <v>0</v>
          </cell>
          <cell r="I39">
            <v>0</v>
          </cell>
          <cell r="J39">
            <v>0</v>
          </cell>
          <cell r="K39">
            <v>0</v>
          </cell>
          <cell r="L39">
            <v>0</v>
          </cell>
          <cell r="M39">
            <v>0</v>
          </cell>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집행현황"/>
      <sheetName val="년간계획 "/>
      <sheetName val="월별실적"/>
      <sheetName val="손익분석"/>
      <sheetName val="간접비"/>
      <sheetName val="자재대비"/>
      <sheetName val="실행3"/>
      <sheetName val="실행구분"/>
      <sheetName val="부사장"/>
      <sheetName val="실행기성 (2)"/>
      <sheetName val="Sheet2"/>
      <sheetName val="Sheet3"/>
      <sheetName val="변경실행(2차) "/>
      <sheetName val="년간계획"/>
      <sheetName val="간접공사비"/>
      <sheetName val="실행기성"/>
      <sheetName val="VXXXXX"/>
      <sheetName val="집행현황 "/>
      <sheetName val="Sheet1"/>
      <sheetName val="세부실행"/>
      <sheetName val="기성"/>
      <sheetName val="월별실적(변경)"/>
      <sheetName val="구분갑지"/>
      <sheetName val="실행집행"/>
      <sheetName val="집행갑지"/>
      <sheetName val="변경실행_2차_ "/>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sheetData sheetId="12"/>
      <sheetData sheetId="13" refreshError="1"/>
      <sheetData sheetId="14" refreshError="1"/>
      <sheetData sheetId="15"/>
      <sheetData sheetId="16"/>
      <sheetData sheetId="17"/>
      <sheetData sheetId="18"/>
      <sheetData sheetId="19"/>
      <sheetData sheetId="20" refreshError="1"/>
      <sheetData sheetId="21" refreshError="1"/>
      <sheetData sheetId="22"/>
      <sheetData sheetId="23" refreshError="1"/>
      <sheetData sheetId="24" refreshError="1"/>
      <sheetData sheetId="25" refreshError="1"/>
      <sheetData sheetId="26"/>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YPE별손익 1"/>
      <sheetName val="손익계획"/>
      <sheetName val="매출"/>
      <sheetName val="매출1"/>
      <sheetName val="손익"/>
      <sheetName val="제조원가"/>
      <sheetName val="노무비"/>
      <sheetName val="제조경비"/>
      <sheetName val="비용"/>
      <sheetName val="관리"/>
      <sheetName val="판매"/>
      <sheetName val="총비용"/>
      <sheetName val="재무"/>
      <sheetName val="TYPE별매출자재비"/>
      <sheetName val="현지화"/>
      <sheetName val="TYPE별손익"/>
      <sheetName val="BEP"/>
      <sheetName val="#REF"/>
      <sheetName val="광주재료"/>
      <sheetName val="제조원가(I)"/>
      <sheetName val="2000년 상해손익"/>
      <sheetName val="Macro1"/>
      <sheetName val="변경실행(2차)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 val="대손충당금"/>
      <sheetName val="투자주식평가"/>
      <sheetName val="자본준비금"/>
      <sheetName val="산업재산권"/>
      <sheetName val="예금"/>
      <sheetName val="매출액"/>
      <sheetName val="시산"/>
      <sheetName val="BM_NEW2"/>
      <sheetName val="본봉표"/>
      <sheetName val="직무분석 (세로출력)"/>
      <sheetName val="외화96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분석"/>
      <sheetName val="지역별손익"/>
      <sheetName val="PANEL-MODULE"/>
      <sheetName val="Siemens2월손익"/>
      <sheetName val="Siemens누계"/>
      <sheetName val="제품별손익"/>
      <sheetName val="시산표"/>
      <sheetName val="외화금융(97-03)"/>
    </sheetNames>
    <sheetDataSet>
      <sheetData sheetId="0" refreshError="1"/>
      <sheetData sheetId="1" refreshError="1"/>
      <sheetData sheetId="2" refreshError="1"/>
      <sheetData sheetId="3" refreshError="1"/>
      <sheetData sheetId="4" refreshError="1"/>
      <sheetData sheetId="5">
        <row r="4">
          <cell r="I4" t="str">
            <v>재료비</v>
          </cell>
          <cell r="J4" t="str">
            <v>%</v>
          </cell>
          <cell r="K4" t="str">
            <v>노무비</v>
          </cell>
          <cell r="L4" t="str">
            <v>기타경비</v>
          </cell>
          <cell r="M4" t="str">
            <v>감가상각</v>
          </cell>
          <cell r="O4" t="str">
            <v>재료비</v>
          </cell>
          <cell r="P4" t="str">
            <v>노무비</v>
          </cell>
          <cell r="Q4" t="str">
            <v>기타경비</v>
          </cell>
          <cell r="R4" t="str">
            <v>감가상각</v>
          </cell>
          <cell r="U4" t="str">
            <v>%</v>
          </cell>
          <cell r="V4" t="str">
            <v>판매비</v>
          </cell>
          <cell r="W4" t="str">
            <v>일반관리비</v>
          </cell>
          <cell r="X4" t="str">
            <v>연구개발비</v>
          </cell>
          <cell r="AA4" t="str">
            <v>%</v>
          </cell>
          <cell r="AD4" t="str">
            <v>%</v>
          </cell>
          <cell r="AF4" t="str">
            <v>%</v>
          </cell>
          <cell r="AG4" t="str">
            <v>MAT</v>
          </cell>
          <cell r="AH4" t="str">
            <v>LAB</v>
          </cell>
          <cell r="AI4" t="str">
            <v>OTH</v>
          </cell>
          <cell r="AJ4" t="str">
            <v>DEP</v>
          </cell>
        </row>
        <row r="5">
          <cell r="A5" t="str">
            <v>AMI</v>
          </cell>
          <cell r="B5" t="str">
            <v>PANEL</v>
          </cell>
          <cell r="C5" t="str">
            <v>TN</v>
          </cell>
          <cell r="D5" t="str">
            <v>BZ-0164P</v>
          </cell>
          <cell r="E5" t="str">
            <v>001031201</v>
          </cell>
          <cell r="F5">
            <v>3360</v>
          </cell>
          <cell r="G5">
            <v>1021</v>
          </cell>
          <cell r="H5">
            <v>3432</v>
          </cell>
          <cell r="I5">
            <v>1388</v>
          </cell>
          <cell r="J5">
            <v>40.442890442890445</v>
          </cell>
          <cell r="K5">
            <v>677</v>
          </cell>
          <cell r="L5">
            <v>553</v>
          </cell>
          <cell r="M5">
            <v>351</v>
          </cell>
          <cell r="N5">
            <v>2969</v>
          </cell>
          <cell r="O5">
            <v>413</v>
          </cell>
          <cell r="P5">
            <v>201</v>
          </cell>
          <cell r="Q5">
            <v>165</v>
          </cell>
          <cell r="R5">
            <v>104</v>
          </cell>
          <cell r="S5">
            <v>883</v>
          </cell>
          <cell r="T5">
            <v>463</v>
          </cell>
          <cell r="U5">
            <v>13.490675990675991</v>
          </cell>
          <cell r="V5">
            <v>104</v>
          </cell>
          <cell r="W5">
            <v>52</v>
          </cell>
          <cell r="X5">
            <v>86</v>
          </cell>
          <cell r="Y5">
            <v>242</v>
          </cell>
          <cell r="Z5">
            <v>221</v>
          </cell>
          <cell r="AA5">
            <v>6.4393939393939394</v>
          </cell>
          <cell r="AB5">
            <v>110</v>
          </cell>
          <cell r="AC5">
            <v>3321</v>
          </cell>
          <cell r="AD5">
            <v>96.765734265734267</v>
          </cell>
          <cell r="AE5">
            <v>111</v>
          </cell>
          <cell r="AF5">
            <v>3.2342657342657342</v>
          </cell>
          <cell r="AG5">
            <v>412</v>
          </cell>
          <cell r="AH5">
            <v>201</v>
          </cell>
          <cell r="AI5">
            <v>164</v>
          </cell>
          <cell r="AJ5">
            <v>104</v>
          </cell>
        </row>
        <row r="6">
          <cell r="A6" t="str">
            <v>AMI</v>
          </cell>
          <cell r="B6" t="str">
            <v>PANEL</v>
          </cell>
          <cell r="C6" t="str">
            <v>TN</v>
          </cell>
          <cell r="D6" t="str">
            <v>BW-314L</v>
          </cell>
          <cell r="E6" t="str">
            <v>001031223</v>
          </cell>
          <cell r="F6">
            <v>2529</v>
          </cell>
          <cell r="G6">
            <v>1972</v>
          </cell>
          <cell r="H6">
            <v>4986</v>
          </cell>
          <cell r="I6">
            <v>1241</v>
          </cell>
          <cell r="J6">
            <v>24.889691135178499</v>
          </cell>
          <cell r="K6">
            <v>476</v>
          </cell>
          <cell r="L6">
            <v>557</v>
          </cell>
          <cell r="M6">
            <v>357</v>
          </cell>
          <cell r="N6">
            <v>2631</v>
          </cell>
          <cell r="O6">
            <v>491</v>
          </cell>
          <cell r="P6">
            <v>188</v>
          </cell>
          <cell r="Q6">
            <v>220</v>
          </cell>
          <cell r="R6">
            <v>141</v>
          </cell>
          <cell r="S6">
            <v>1040</v>
          </cell>
          <cell r="T6">
            <v>2355</v>
          </cell>
          <cell r="U6">
            <v>47.23225030084236</v>
          </cell>
          <cell r="V6">
            <v>151</v>
          </cell>
          <cell r="W6">
            <v>76</v>
          </cell>
          <cell r="X6">
            <v>125</v>
          </cell>
          <cell r="Y6">
            <v>352</v>
          </cell>
          <cell r="Z6">
            <v>2003</v>
          </cell>
          <cell r="AA6">
            <v>40.17248295226635</v>
          </cell>
          <cell r="AB6">
            <v>160</v>
          </cell>
          <cell r="AC6">
            <v>3143</v>
          </cell>
          <cell r="AD6">
            <v>63.036502206177289</v>
          </cell>
          <cell r="AE6">
            <v>1843</v>
          </cell>
          <cell r="AF6">
            <v>36.963497793822704</v>
          </cell>
          <cell r="AG6">
            <v>490</v>
          </cell>
          <cell r="AH6">
            <v>188</v>
          </cell>
          <cell r="AI6">
            <v>220</v>
          </cell>
          <cell r="AJ6">
            <v>141</v>
          </cell>
        </row>
        <row r="7">
          <cell r="A7" t="str">
            <v>AMI</v>
          </cell>
          <cell r="B7" t="str">
            <v>PANEL</v>
          </cell>
          <cell r="C7" t="str">
            <v>TN</v>
          </cell>
          <cell r="D7" t="str">
            <v>VW-0329</v>
          </cell>
          <cell r="E7" t="str">
            <v>001031228</v>
          </cell>
          <cell r="F7">
            <v>19008</v>
          </cell>
          <cell r="G7">
            <v>1410</v>
          </cell>
          <cell r="H7">
            <v>26802</v>
          </cell>
          <cell r="I7">
            <v>10385</v>
          </cell>
          <cell r="J7">
            <v>38.747108424744418</v>
          </cell>
          <cell r="K7">
            <v>4271</v>
          </cell>
          <cell r="L7">
            <v>4177</v>
          </cell>
          <cell r="M7">
            <v>3555</v>
          </cell>
          <cell r="N7">
            <v>22388</v>
          </cell>
          <cell r="O7">
            <v>546</v>
          </cell>
          <cell r="P7">
            <v>225</v>
          </cell>
          <cell r="Q7">
            <v>220</v>
          </cell>
          <cell r="R7">
            <v>187</v>
          </cell>
          <cell r="S7">
            <v>1178</v>
          </cell>
          <cell r="T7">
            <v>4414</v>
          </cell>
          <cell r="U7">
            <v>16.468920229833593</v>
          </cell>
          <cell r="V7">
            <v>813</v>
          </cell>
          <cell r="W7">
            <v>410</v>
          </cell>
          <cell r="X7">
            <v>673</v>
          </cell>
          <cell r="Y7">
            <v>1896</v>
          </cell>
          <cell r="Z7">
            <v>2518</v>
          </cell>
          <cell r="AA7">
            <v>9.394821281993881</v>
          </cell>
          <cell r="AB7">
            <v>859</v>
          </cell>
          <cell r="AC7">
            <v>25143</v>
          </cell>
          <cell r="AD7">
            <v>93.810163420640251</v>
          </cell>
          <cell r="AE7">
            <v>1659</v>
          </cell>
          <cell r="AF7">
            <v>6.1898365793597492</v>
          </cell>
          <cell r="AG7">
            <v>552</v>
          </cell>
          <cell r="AH7">
            <v>227</v>
          </cell>
          <cell r="AI7">
            <v>222</v>
          </cell>
          <cell r="AJ7">
            <v>189</v>
          </cell>
        </row>
        <row r="8">
          <cell r="A8" t="str">
            <v>AMI</v>
          </cell>
          <cell r="B8" t="str">
            <v>PANEL</v>
          </cell>
          <cell r="C8" t="str">
            <v>TN</v>
          </cell>
          <cell r="D8" t="str">
            <v>VDO-0340</v>
          </cell>
          <cell r="E8" t="str">
            <v>001031238</v>
          </cell>
          <cell r="F8">
            <v>7000</v>
          </cell>
          <cell r="G8">
            <v>911</v>
          </cell>
          <cell r="H8">
            <v>6376</v>
          </cell>
          <cell r="I8">
            <v>3490</v>
          </cell>
          <cell r="J8">
            <v>54.73651191969887</v>
          </cell>
          <cell r="K8">
            <v>1474</v>
          </cell>
          <cell r="L8">
            <v>3050</v>
          </cell>
          <cell r="M8">
            <v>889</v>
          </cell>
          <cell r="N8">
            <v>8903</v>
          </cell>
          <cell r="O8">
            <v>499</v>
          </cell>
          <cell r="P8">
            <v>211</v>
          </cell>
          <cell r="Q8">
            <v>436</v>
          </cell>
          <cell r="R8">
            <v>127</v>
          </cell>
          <cell r="S8">
            <v>1273</v>
          </cell>
          <cell r="T8">
            <v>-2527</v>
          </cell>
          <cell r="U8">
            <v>-39.632998745294856</v>
          </cell>
          <cell r="V8">
            <v>193</v>
          </cell>
          <cell r="W8">
            <v>98</v>
          </cell>
          <cell r="X8">
            <v>160</v>
          </cell>
          <cell r="Y8">
            <v>451</v>
          </cell>
          <cell r="Z8">
            <v>-2978</v>
          </cell>
          <cell r="AA8">
            <v>-46.70639899623589</v>
          </cell>
          <cell r="AB8">
            <v>204</v>
          </cell>
          <cell r="AC8">
            <v>9558</v>
          </cell>
          <cell r="AD8">
            <v>149.90589711417817</v>
          </cell>
          <cell r="AE8">
            <v>-3182</v>
          </cell>
          <cell r="AF8">
            <v>-49.905897114178167</v>
          </cell>
          <cell r="AG8">
            <v>412</v>
          </cell>
          <cell r="AH8">
            <v>174</v>
          </cell>
          <cell r="AI8">
            <v>360</v>
          </cell>
          <cell r="AJ8">
            <v>105</v>
          </cell>
        </row>
        <row r="9">
          <cell r="A9" t="str">
            <v>AMI</v>
          </cell>
          <cell r="B9" t="str">
            <v>PANEL</v>
          </cell>
          <cell r="C9" t="str">
            <v>TN</v>
          </cell>
          <cell r="D9" t="str">
            <v>VW-0333H</v>
          </cell>
          <cell r="E9" t="str">
            <v>001031257</v>
          </cell>
          <cell r="F9">
            <v>31620</v>
          </cell>
          <cell r="G9">
            <v>1408</v>
          </cell>
          <cell r="H9">
            <v>44513</v>
          </cell>
          <cell r="I9">
            <v>22913</v>
          </cell>
          <cell r="J9">
            <v>51.474850043807429</v>
          </cell>
          <cell r="K9">
            <v>6985</v>
          </cell>
          <cell r="L9">
            <v>7111</v>
          </cell>
          <cell r="M9">
            <v>5594</v>
          </cell>
          <cell r="N9">
            <v>42603</v>
          </cell>
          <cell r="O9">
            <v>725</v>
          </cell>
          <cell r="P9">
            <v>221</v>
          </cell>
          <cell r="Q9">
            <v>225</v>
          </cell>
          <cell r="R9">
            <v>177</v>
          </cell>
          <cell r="S9">
            <v>1348</v>
          </cell>
          <cell r="T9">
            <v>1910</v>
          </cell>
          <cell r="U9">
            <v>4.2908813155707319</v>
          </cell>
          <cell r="V9">
            <v>1351</v>
          </cell>
          <cell r="W9">
            <v>681</v>
          </cell>
          <cell r="X9">
            <v>1118</v>
          </cell>
          <cell r="Y9">
            <v>3150</v>
          </cell>
          <cell r="Z9">
            <v>-1240</v>
          </cell>
          <cell r="AA9">
            <v>-2.785703053040685</v>
          </cell>
          <cell r="AB9">
            <v>1427</v>
          </cell>
          <cell r="AC9">
            <v>47180</v>
          </cell>
          <cell r="AD9">
            <v>105.99150809875766</v>
          </cell>
          <cell r="AE9">
            <v>-2667</v>
          </cell>
          <cell r="AF9">
            <v>-5.9915080987576665</v>
          </cell>
          <cell r="AG9">
            <v>725</v>
          </cell>
          <cell r="AH9">
            <v>221</v>
          </cell>
          <cell r="AI9">
            <v>225</v>
          </cell>
          <cell r="AJ9">
            <v>177</v>
          </cell>
        </row>
        <row r="10">
          <cell r="A10" t="str">
            <v>AMI</v>
          </cell>
          <cell r="B10" t="str">
            <v>PANEL</v>
          </cell>
          <cell r="C10" t="str">
            <v>TN</v>
          </cell>
          <cell r="D10" t="str">
            <v>VW-0329H</v>
          </cell>
          <cell r="E10" t="str">
            <v>001031287</v>
          </cell>
          <cell r="F10">
            <v>35147</v>
          </cell>
          <cell r="G10">
            <v>1407</v>
          </cell>
          <cell r="H10">
            <v>49468</v>
          </cell>
          <cell r="I10">
            <v>24756</v>
          </cell>
          <cell r="J10">
            <v>50.044473194792594</v>
          </cell>
          <cell r="K10">
            <v>11042</v>
          </cell>
          <cell r="L10">
            <v>8897</v>
          </cell>
          <cell r="M10">
            <v>6153</v>
          </cell>
          <cell r="N10">
            <v>50848</v>
          </cell>
          <cell r="O10">
            <v>704</v>
          </cell>
          <cell r="P10">
            <v>314</v>
          </cell>
          <cell r="Q10">
            <v>253</v>
          </cell>
          <cell r="R10">
            <v>175</v>
          </cell>
          <cell r="S10">
            <v>1446</v>
          </cell>
          <cell r="T10">
            <v>-1380</v>
          </cell>
          <cell r="U10">
            <v>-2.7896822188081183</v>
          </cell>
          <cell r="V10">
            <v>1501</v>
          </cell>
          <cell r="W10">
            <v>757</v>
          </cell>
          <cell r="X10">
            <v>1243</v>
          </cell>
          <cell r="Y10">
            <v>3501</v>
          </cell>
          <cell r="Z10">
            <v>-4881</v>
          </cell>
          <cell r="AA10">
            <v>-9.8669847173930627</v>
          </cell>
          <cell r="AB10">
            <v>1586</v>
          </cell>
          <cell r="AC10">
            <v>55935</v>
          </cell>
          <cell r="AD10">
            <v>113.07309776016818</v>
          </cell>
          <cell r="AE10">
            <v>-6467</v>
          </cell>
          <cell r="AF10">
            <v>-13.07309776016819</v>
          </cell>
          <cell r="AG10">
            <v>704</v>
          </cell>
          <cell r="AH10">
            <v>314</v>
          </cell>
          <cell r="AI10">
            <v>253</v>
          </cell>
          <cell r="AJ10">
            <v>175</v>
          </cell>
        </row>
        <row r="11">
          <cell r="A11" t="str">
            <v>AMI</v>
          </cell>
          <cell r="B11" t="str">
            <v>PANEL</v>
          </cell>
          <cell r="C11" t="str">
            <v>TN</v>
          </cell>
          <cell r="D11" t="str">
            <v>VW-0335H</v>
          </cell>
          <cell r="E11" t="str">
            <v>001031289</v>
          </cell>
          <cell r="F11">
            <v>8532</v>
          </cell>
          <cell r="G11">
            <v>1246</v>
          </cell>
          <cell r="H11">
            <v>10630</v>
          </cell>
          <cell r="I11">
            <v>5503</v>
          </cell>
          <cell r="J11">
            <v>51.768579492003767</v>
          </cell>
          <cell r="K11">
            <v>1826</v>
          </cell>
          <cell r="L11">
            <v>1817</v>
          </cell>
          <cell r="M11">
            <v>1373</v>
          </cell>
          <cell r="N11">
            <v>10519</v>
          </cell>
          <cell r="O11">
            <v>645</v>
          </cell>
          <cell r="P11">
            <v>214</v>
          </cell>
          <cell r="Q11">
            <v>213</v>
          </cell>
          <cell r="R11">
            <v>161</v>
          </cell>
          <cell r="S11">
            <v>1233</v>
          </cell>
          <cell r="T11">
            <v>111</v>
          </cell>
          <cell r="U11">
            <v>1.044214487300094</v>
          </cell>
          <cell r="V11">
            <v>323</v>
          </cell>
          <cell r="W11">
            <v>163</v>
          </cell>
          <cell r="X11">
            <v>267</v>
          </cell>
          <cell r="Y11">
            <v>753</v>
          </cell>
          <cell r="Z11">
            <v>-642</v>
          </cell>
          <cell r="AA11">
            <v>-6.0395108184383819</v>
          </cell>
          <cell r="AB11">
            <v>341</v>
          </cell>
          <cell r="AC11">
            <v>11613</v>
          </cell>
          <cell r="AD11">
            <v>109.24741298212606</v>
          </cell>
          <cell r="AE11">
            <v>-983</v>
          </cell>
          <cell r="AF11">
            <v>-9.2474129821260593</v>
          </cell>
          <cell r="AG11">
            <v>645</v>
          </cell>
          <cell r="AH11">
            <v>214</v>
          </cell>
          <cell r="AI11">
            <v>213</v>
          </cell>
          <cell r="AJ11">
            <v>161</v>
          </cell>
        </row>
        <row r="12">
          <cell r="A12" t="str">
            <v>AMI</v>
          </cell>
          <cell r="B12" t="str">
            <v>PANEL</v>
          </cell>
          <cell r="C12" t="str">
            <v>TN</v>
          </cell>
          <cell r="D12" t="str">
            <v>VDO-043300</v>
          </cell>
          <cell r="E12" t="str">
            <v>001031326</v>
          </cell>
          <cell r="F12">
            <v>12721</v>
          </cell>
          <cell r="G12">
            <v>4068</v>
          </cell>
          <cell r="H12">
            <v>51747</v>
          </cell>
          <cell r="I12">
            <v>29079</v>
          </cell>
          <cell r="J12">
            <v>56.194562003594406</v>
          </cell>
          <cell r="K12">
            <v>4859</v>
          </cell>
          <cell r="L12">
            <v>11398</v>
          </cell>
          <cell r="M12">
            <v>6920</v>
          </cell>
          <cell r="N12">
            <v>52256</v>
          </cell>
          <cell r="O12">
            <v>2286</v>
          </cell>
          <cell r="P12">
            <v>382</v>
          </cell>
          <cell r="Q12">
            <v>896</v>
          </cell>
          <cell r="R12">
            <v>544</v>
          </cell>
          <cell r="S12">
            <v>4108</v>
          </cell>
          <cell r="T12">
            <v>-509</v>
          </cell>
          <cell r="U12">
            <v>-0.98363190136626277</v>
          </cell>
          <cell r="V12">
            <v>1570</v>
          </cell>
          <cell r="W12">
            <v>791</v>
          </cell>
          <cell r="X12">
            <v>1300</v>
          </cell>
          <cell r="Y12">
            <v>3661</v>
          </cell>
          <cell r="Z12">
            <v>-4170</v>
          </cell>
          <cell r="AA12">
            <v>-8.0584381703287153</v>
          </cell>
          <cell r="AB12">
            <v>1659</v>
          </cell>
          <cell r="AC12">
            <v>57576</v>
          </cell>
          <cell r="AD12">
            <v>111.26442112586237</v>
          </cell>
          <cell r="AE12">
            <v>-5829</v>
          </cell>
          <cell r="AF12">
            <v>-11.264421125862368</v>
          </cell>
          <cell r="AG12">
            <v>2286</v>
          </cell>
          <cell r="AH12">
            <v>382</v>
          </cell>
          <cell r="AI12">
            <v>896</v>
          </cell>
          <cell r="AJ12">
            <v>544</v>
          </cell>
        </row>
        <row r="13">
          <cell r="A13" t="str">
            <v>AMI</v>
          </cell>
          <cell r="B13" t="str">
            <v>PANEL</v>
          </cell>
          <cell r="C13" t="str">
            <v>TN</v>
          </cell>
          <cell r="D13" t="str">
            <v>VDO-047000</v>
          </cell>
          <cell r="E13" t="str">
            <v>001031340</v>
          </cell>
          <cell r="F13">
            <v>11000</v>
          </cell>
          <cell r="G13">
            <v>1206</v>
          </cell>
          <cell r="H13">
            <v>13271</v>
          </cell>
          <cell r="I13">
            <v>4439</v>
          </cell>
          <cell r="J13">
            <v>33.448873483535529</v>
          </cell>
          <cell r="K13">
            <v>2264</v>
          </cell>
          <cell r="L13">
            <v>2121</v>
          </cell>
          <cell r="M13">
            <v>1461</v>
          </cell>
          <cell r="N13">
            <v>10285</v>
          </cell>
          <cell r="O13">
            <v>404</v>
          </cell>
          <cell r="P13">
            <v>206</v>
          </cell>
          <cell r="Q13">
            <v>193</v>
          </cell>
          <cell r="R13">
            <v>133</v>
          </cell>
          <cell r="S13">
            <v>936</v>
          </cell>
          <cell r="T13">
            <v>2986</v>
          </cell>
          <cell r="U13">
            <v>22.500188380679678</v>
          </cell>
          <cell r="V13">
            <v>403</v>
          </cell>
          <cell r="W13">
            <v>203</v>
          </cell>
          <cell r="X13">
            <v>333</v>
          </cell>
          <cell r="Y13">
            <v>939</v>
          </cell>
          <cell r="Z13">
            <v>2047</v>
          </cell>
          <cell r="AA13">
            <v>15.424610051993067</v>
          </cell>
          <cell r="AB13">
            <v>425</v>
          </cell>
          <cell r="AC13">
            <v>11649</v>
          </cell>
          <cell r="AD13">
            <v>87.777861502524303</v>
          </cell>
          <cell r="AE13">
            <v>1622</v>
          </cell>
          <cell r="AF13">
            <v>12.222138497475699</v>
          </cell>
          <cell r="AG13">
            <v>404</v>
          </cell>
          <cell r="AH13">
            <v>206</v>
          </cell>
          <cell r="AI13">
            <v>193</v>
          </cell>
          <cell r="AJ13">
            <v>133</v>
          </cell>
        </row>
        <row r="14">
          <cell r="A14" t="str">
            <v>AMI</v>
          </cell>
          <cell r="B14" t="str">
            <v>PANEL</v>
          </cell>
          <cell r="C14" t="str">
            <v>TN</v>
          </cell>
          <cell r="D14" t="str">
            <v>VDO-047200</v>
          </cell>
          <cell r="E14" t="str">
            <v>001031341</v>
          </cell>
          <cell r="F14">
            <v>11000</v>
          </cell>
          <cell r="G14">
            <v>1145</v>
          </cell>
          <cell r="H14">
            <v>12592</v>
          </cell>
          <cell r="I14">
            <v>4646</v>
          </cell>
          <cell r="J14">
            <v>36.896442185514609</v>
          </cell>
          <cell r="K14">
            <v>2268</v>
          </cell>
          <cell r="L14">
            <v>2104</v>
          </cell>
          <cell r="M14">
            <v>1413</v>
          </cell>
          <cell r="N14">
            <v>10431</v>
          </cell>
          <cell r="O14">
            <v>422</v>
          </cell>
          <cell r="P14">
            <v>206</v>
          </cell>
          <cell r="Q14">
            <v>191</v>
          </cell>
          <cell r="R14">
            <v>128</v>
          </cell>
          <cell r="S14">
            <v>947</v>
          </cell>
          <cell r="T14">
            <v>2161</v>
          </cell>
          <cell r="U14">
            <v>17.161689961880558</v>
          </cell>
          <cell r="V14">
            <v>382</v>
          </cell>
          <cell r="W14">
            <v>193</v>
          </cell>
          <cell r="X14">
            <v>316</v>
          </cell>
          <cell r="Y14">
            <v>891</v>
          </cell>
          <cell r="Z14">
            <v>1270</v>
          </cell>
          <cell r="AA14">
            <v>10.08576874205845</v>
          </cell>
          <cell r="AB14">
            <v>404</v>
          </cell>
          <cell r="AC14">
            <v>11726</v>
          </cell>
          <cell r="AD14">
            <v>93.122617534942819</v>
          </cell>
          <cell r="AE14">
            <v>866</v>
          </cell>
          <cell r="AF14">
            <v>6.8773824650571784</v>
          </cell>
          <cell r="AG14">
            <v>424</v>
          </cell>
          <cell r="AH14">
            <v>207</v>
          </cell>
          <cell r="AI14">
            <v>192</v>
          </cell>
          <cell r="AJ14">
            <v>129</v>
          </cell>
        </row>
        <row r="15">
          <cell r="A15" t="str">
            <v>AMI</v>
          </cell>
          <cell r="B15" t="str">
            <v>PANEL</v>
          </cell>
          <cell r="C15" t="str">
            <v>TN</v>
          </cell>
          <cell r="D15" t="str">
            <v>VDO-005600</v>
          </cell>
          <cell r="E15" t="str">
            <v>001031391</v>
          </cell>
          <cell r="F15">
            <v>4800</v>
          </cell>
          <cell r="G15">
            <v>1111</v>
          </cell>
          <cell r="H15">
            <v>5331</v>
          </cell>
          <cell r="I15">
            <v>2445</v>
          </cell>
          <cell r="J15">
            <v>45.863815419245917</v>
          </cell>
          <cell r="K15">
            <v>966</v>
          </cell>
          <cell r="L15">
            <v>947</v>
          </cell>
          <cell r="M15">
            <v>623</v>
          </cell>
          <cell r="N15">
            <v>4981</v>
          </cell>
          <cell r="O15">
            <v>509</v>
          </cell>
          <cell r="P15">
            <v>201</v>
          </cell>
          <cell r="Q15">
            <v>197</v>
          </cell>
          <cell r="R15">
            <v>130</v>
          </cell>
          <cell r="S15">
            <v>1037</v>
          </cell>
          <cell r="T15">
            <v>350</v>
          </cell>
          <cell r="U15">
            <v>6.5653723504033019</v>
          </cell>
          <cell r="V15">
            <v>162</v>
          </cell>
          <cell r="W15">
            <v>82</v>
          </cell>
          <cell r="X15">
            <v>134</v>
          </cell>
          <cell r="Y15">
            <v>378</v>
          </cell>
          <cell r="Z15">
            <v>-28</v>
          </cell>
          <cell r="AA15">
            <v>-0.52522978803226417</v>
          </cell>
          <cell r="AB15">
            <v>171</v>
          </cell>
          <cell r="AC15">
            <v>5530</v>
          </cell>
          <cell r="AD15">
            <v>103.73288313637217</v>
          </cell>
          <cell r="AE15">
            <v>-199</v>
          </cell>
          <cell r="AF15">
            <v>-3.7328831363721631</v>
          </cell>
          <cell r="AG15">
            <v>514</v>
          </cell>
          <cell r="AH15">
            <v>203</v>
          </cell>
          <cell r="AI15">
            <v>199</v>
          </cell>
          <cell r="AJ15">
            <v>131</v>
          </cell>
        </row>
        <row r="16">
          <cell r="A16" t="str">
            <v>AMI</v>
          </cell>
          <cell r="B16" t="str">
            <v>PANEL</v>
          </cell>
          <cell r="C16" t="str">
            <v>TN</v>
          </cell>
          <cell r="D16" t="str">
            <v>VDO-0074A0</v>
          </cell>
          <cell r="E16" t="str">
            <v>001031423</v>
          </cell>
          <cell r="F16">
            <v>200</v>
          </cell>
          <cell r="G16">
            <v>1530</v>
          </cell>
          <cell r="H16">
            <v>306</v>
          </cell>
          <cell r="I16">
            <v>148</v>
          </cell>
          <cell r="J16">
            <v>48.366013071895424</v>
          </cell>
          <cell r="K16">
            <v>45</v>
          </cell>
          <cell r="L16">
            <v>50</v>
          </cell>
          <cell r="M16">
            <v>37</v>
          </cell>
          <cell r="N16">
            <v>280</v>
          </cell>
          <cell r="O16">
            <v>740</v>
          </cell>
          <cell r="P16">
            <v>225</v>
          </cell>
          <cell r="Q16">
            <v>250</v>
          </cell>
          <cell r="R16">
            <v>185</v>
          </cell>
          <cell r="S16">
            <v>1400</v>
          </cell>
          <cell r="T16">
            <v>26</v>
          </cell>
          <cell r="U16">
            <v>8.4967320261437909</v>
          </cell>
          <cell r="V16">
            <v>9</v>
          </cell>
          <cell r="W16">
            <v>5</v>
          </cell>
          <cell r="X16">
            <v>8</v>
          </cell>
          <cell r="Y16">
            <v>22</v>
          </cell>
          <cell r="Z16">
            <v>4</v>
          </cell>
          <cell r="AA16">
            <v>1.3071895424836601</v>
          </cell>
          <cell r="AB16">
            <v>10</v>
          </cell>
          <cell r="AC16">
            <v>312</v>
          </cell>
          <cell r="AD16">
            <v>101.96078431372548</v>
          </cell>
          <cell r="AE16">
            <v>-6</v>
          </cell>
          <cell r="AF16">
            <v>-1.9607843137254901</v>
          </cell>
          <cell r="AG16">
            <v>759</v>
          </cell>
          <cell r="AH16">
            <v>228</v>
          </cell>
          <cell r="AI16">
            <v>255</v>
          </cell>
          <cell r="AJ16">
            <v>192</v>
          </cell>
        </row>
        <row r="17">
          <cell r="A17" t="str">
            <v>AMI</v>
          </cell>
          <cell r="B17" t="str">
            <v>PANEL</v>
          </cell>
          <cell r="C17" t="str">
            <v>TN</v>
          </cell>
          <cell r="D17" t="str">
            <v>VDO-0079A0</v>
          </cell>
          <cell r="E17" t="str">
            <v>001031424</v>
          </cell>
          <cell r="F17">
            <v>200</v>
          </cell>
          <cell r="G17">
            <v>1530</v>
          </cell>
          <cell r="H17">
            <v>306</v>
          </cell>
          <cell r="I17">
            <v>140</v>
          </cell>
          <cell r="J17">
            <v>45.751633986928105</v>
          </cell>
          <cell r="K17">
            <v>44</v>
          </cell>
          <cell r="L17">
            <v>50</v>
          </cell>
          <cell r="M17">
            <v>37</v>
          </cell>
          <cell r="N17">
            <v>271</v>
          </cell>
          <cell r="O17">
            <v>700</v>
          </cell>
          <cell r="P17">
            <v>220</v>
          </cell>
          <cell r="Q17">
            <v>250</v>
          </cell>
          <cell r="R17">
            <v>185</v>
          </cell>
          <cell r="S17">
            <v>1355</v>
          </cell>
          <cell r="T17">
            <v>35</v>
          </cell>
          <cell r="U17">
            <v>11.437908496732026</v>
          </cell>
          <cell r="V17">
            <v>9</v>
          </cell>
          <cell r="W17">
            <v>5</v>
          </cell>
          <cell r="X17">
            <v>8</v>
          </cell>
          <cell r="Y17">
            <v>22</v>
          </cell>
          <cell r="Z17">
            <v>13</v>
          </cell>
          <cell r="AA17">
            <v>4.2483660130718954</v>
          </cell>
          <cell r="AB17">
            <v>10</v>
          </cell>
          <cell r="AC17">
            <v>303</v>
          </cell>
          <cell r="AD17">
            <v>99.019607843137265</v>
          </cell>
          <cell r="AE17">
            <v>3</v>
          </cell>
          <cell r="AF17">
            <v>0.98039215686274506</v>
          </cell>
          <cell r="AG17">
            <v>703</v>
          </cell>
          <cell r="AH17">
            <v>223</v>
          </cell>
          <cell r="AI17">
            <v>251</v>
          </cell>
          <cell r="AJ17">
            <v>187</v>
          </cell>
        </row>
        <row r="18">
          <cell r="A18" t="str">
            <v>AMI</v>
          </cell>
          <cell r="B18" t="str">
            <v>PANEL</v>
          </cell>
          <cell r="C18" t="str">
            <v>TN</v>
          </cell>
          <cell r="D18" t="str">
            <v>SIM-002(M)</v>
          </cell>
          <cell r="E18" t="str">
            <v>001031436</v>
          </cell>
          <cell r="F18">
            <v>50420</v>
          </cell>
          <cell r="G18">
            <v>4249</v>
          </cell>
          <cell r="H18">
            <v>214247</v>
          </cell>
          <cell r="I18">
            <v>166893</v>
          </cell>
          <cell r="J18">
            <v>77.897473476874822</v>
          </cell>
          <cell r="K18">
            <v>20925</v>
          </cell>
          <cell r="L18">
            <v>32269</v>
          </cell>
          <cell r="M18">
            <v>37059</v>
          </cell>
          <cell r="N18">
            <v>257146</v>
          </cell>
          <cell r="O18">
            <v>3310</v>
          </cell>
          <cell r="P18">
            <v>415</v>
          </cell>
          <cell r="Q18">
            <v>640</v>
          </cell>
          <cell r="R18">
            <v>735</v>
          </cell>
          <cell r="S18">
            <v>5100</v>
          </cell>
          <cell r="T18">
            <v>-42899</v>
          </cell>
          <cell r="U18">
            <v>-20.023150849253433</v>
          </cell>
          <cell r="V18">
            <v>6501</v>
          </cell>
          <cell r="W18">
            <v>3277</v>
          </cell>
          <cell r="X18">
            <v>5382</v>
          </cell>
          <cell r="Y18">
            <v>15160</v>
          </cell>
          <cell r="Z18">
            <v>-58059</v>
          </cell>
          <cell r="AA18">
            <v>-27.099095903326536</v>
          </cell>
          <cell r="AB18">
            <v>6869</v>
          </cell>
          <cell r="AC18">
            <v>279175</v>
          </cell>
          <cell r="AD18">
            <v>130.30520847433104</v>
          </cell>
          <cell r="AE18">
            <v>-64928</v>
          </cell>
          <cell r="AF18">
            <v>-30.305208474331032</v>
          </cell>
          <cell r="AG18">
            <v>3310</v>
          </cell>
          <cell r="AH18">
            <v>415</v>
          </cell>
          <cell r="AI18">
            <v>640</v>
          </cell>
          <cell r="AJ18">
            <v>735</v>
          </cell>
        </row>
        <row r="19">
          <cell r="A19" t="str">
            <v>AMI</v>
          </cell>
          <cell r="B19" t="str">
            <v>PANEL</v>
          </cell>
          <cell r="C19" t="str">
            <v>TN</v>
          </cell>
          <cell r="D19" t="str">
            <v>EP-A01G</v>
          </cell>
          <cell r="E19" t="str">
            <v>001191260</v>
          </cell>
          <cell r="F19">
            <v>35079</v>
          </cell>
          <cell r="G19">
            <v>1408</v>
          </cell>
          <cell r="H19">
            <v>49386</v>
          </cell>
          <cell r="I19">
            <v>17045</v>
          </cell>
          <cell r="J19">
            <v>34.513829830316283</v>
          </cell>
          <cell r="K19">
            <v>5822</v>
          </cell>
          <cell r="L19">
            <v>12170</v>
          </cell>
          <cell r="M19">
            <v>7820</v>
          </cell>
          <cell r="N19">
            <v>42857</v>
          </cell>
          <cell r="O19">
            <v>486</v>
          </cell>
          <cell r="P19">
            <v>166</v>
          </cell>
          <cell r="Q19">
            <v>347</v>
          </cell>
          <cell r="R19">
            <v>223</v>
          </cell>
          <cell r="S19">
            <v>1222</v>
          </cell>
          <cell r="T19">
            <v>6529</v>
          </cell>
          <cell r="U19">
            <v>13.220345847001175</v>
          </cell>
          <cell r="V19">
            <v>1498</v>
          </cell>
          <cell r="W19">
            <v>755</v>
          </cell>
          <cell r="X19">
            <v>1241</v>
          </cell>
          <cell r="Y19">
            <v>3494</v>
          </cell>
          <cell r="Z19">
            <v>3035</v>
          </cell>
          <cell r="AA19">
            <v>6.1454663264892888</v>
          </cell>
          <cell r="AB19">
            <v>1583</v>
          </cell>
          <cell r="AC19">
            <v>47934</v>
          </cell>
          <cell r="AD19">
            <v>97.059895516948131</v>
          </cell>
          <cell r="AE19">
            <v>1452</v>
          </cell>
          <cell r="AF19">
            <v>2.940104483051877</v>
          </cell>
          <cell r="AG19">
            <v>486</v>
          </cell>
          <cell r="AH19">
            <v>166</v>
          </cell>
          <cell r="AI19">
            <v>347</v>
          </cell>
          <cell r="AJ19">
            <v>223</v>
          </cell>
        </row>
        <row r="20">
          <cell r="A20" t="str">
            <v>AMI</v>
          </cell>
          <cell r="B20" t="str">
            <v>MODULE</v>
          </cell>
          <cell r="C20" t="str">
            <v>TN</v>
          </cell>
          <cell r="D20" t="str">
            <v>HC 20401</v>
          </cell>
          <cell r="E20" t="str">
            <v>011131022</v>
          </cell>
          <cell r="F20">
            <v>300</v>
          </cell>
          <cell r="G20">
            <v>16280</v>
          </cell>
          <cell r="H20">
            <v>4884</v>
          </cell>
          <cell r="I20">
            <v>2368</v>
          </cell>
          <cell r="J20">
            <v>48.484848484848484</v>
          </cell>
          <cell r="K20">
            <v>130</v>
          </cell>
          <cell r="L20">
            <v>358</v>
          </cell>
          <cell r="M20">
            <v>80</v>
          </cell>
          <cell r="N20">
            <v>2936</v>
          </cell>
          <cell r="O20">
            <v>7893</v>
          </cell>
          <cell r="P20">
            <v>433</v>
          </cell>
          <cell r="Q20">
            <v>1193</v>
          </cell>
          <cell r="R20">
            <v>267</v>
          </cell>
          <cell r="S20">
            <v>9786</v>
          </cell>
          <cell r="T20">
            <v>1948</v>
          </cell>
          <cell r="U20">
            <v>39.885339885339889</v>
          </cell>
          <cell r="V20">
            <v>148</v>
          </cell>
          <cell r="W20">
            <v>75</v>
          </cell>
          <cell r="X20">
            <v>123</v>
          </cell>
          <cell r="Y20">
            <v>346</v>
          </cell>
          <cell r="Z20">
            <v>1602</v>
          </cell>
          <cell r="AA20">
            <v>32.800982800982801</v>
          </cell>
          <cell r="AB20">
            <v>157</v>
          </cell>
          <cell r="AC20">
            <v>3439</v>
          </cell>
          <cell r="AD20">
            <v>70.413595413595402</v>
          </cell>
          <cell r="AE20">
            <v>1445</v>
          </cell>
          <cell r="AF20">
            <v>29.586404586404587</v>
          </cell>
          <cell r="AG20">
            <v>8149</v>
          </cell>
          <cell r="AH20">
            <v>446</v>
          </cell>
          <cell r="AI20">
            <v>1232</v>
          </cell>
          <cell r="AJ20">
            <v>277</v>
          </cell>
        </row>
        <row r="21">
          <cell r="A21" t="str">
            <v>AMI</v>
          </cell>
          <cell r="B21" t="str">
            <v>MODULE</v>
          </cell>
          <cell r="C21" t="str">
            <v>TN</v>
          </cell>
          <cell r="D21" t="str">
            <v>HC 08201S</v>
          </cell>
          <cell r="E21" t="str">
            <v>011131118</v>
          </cell>
          <cell r="F21">
            <v>298</v>
          </cell>
          <cell r="G21">
            <v>5604</v>
          </cell>
          <cell r="H21">
            <v>1670</v>
          </cell>
          <cell r="I21">
            <v>752</v>
          </cell>
          <cell r="J21">
            <v>45.029940119760482</v>
          </cell>
          <cell r="K21">
            <v>50</v>
          </cell>
          <cell r="L21">
            <v>148</v>
          </cell>
          <cell r="M21">
            <v>31</v>
          </cell>
          <cell r="N21">
            <v>981</v>
          </cell>
          <cell r="O21">
            <v>2523</v>
          </cell>
          <cell r="P21">
            <v>168</v>
          </cell>
          <cell r="Q21">
            <v>497</v>
          </cell>
          <cell r="R21">
            <v>104</v>
          </cell>
          <cell r="S21">
            <v>3292</v>
          </cell>
          <cell r="T21">
            <v>689</v>
          </cell>
          <cell r="U21">
            <v>41.257485029940121</v>
          </cell>
          <cell r="V21">
            <v>51</v>
          </cell>
          <cell r="W21">
            <v>26</v>
          </cell>
          <cell r="X21">
            <v>42</v>
          </cell>
          <cell r="Y21">
            <v>119</v>
          </cell>
          <cell r="Z21">
            <v>570</v>
          </cell>
          <cell r="AA21">
            <v>34.131736526946113</v>
          </cell>
          <cell r="AB21">
            <v>54</v>
          </cell>
          <cell r="AC21">
            <v>1154</v>
          </cell>
          <cell r="AD21">
            <v>69.101796407185631</v>
          </cell>
          <cell r="AE21">
            <v>516</v>
          </cell>
          <cell r="AF21">
            <v>30.898203592814372</v>
          </cell>
          <cell r="AG21">
            <v>2524</v>
          </cell>
          <cell r="AH21">
            <v>168</v>
          </cell>
          <cell r="AI21">
            <v>496</v>
          </cell>
          <cell r="AJ21">
            <v>104</v>
          </cell>
        </row>
        <row r="22">
          <cell r="A22" t="str">
            <v>AMI</v>
          </cell>
          <cell r="B22" t="str">
            <v>MODULE</v>
          </cell>
          <cell r="C22" t="str">
            <v>TN</v>
          </cell>
          <cell r="D22" t="str">
            <v>HC 16202P-F-05</v>
          </cell>
          <cell r="E22" t="str">
            <v>011131145</v>
          </cell>
          <cell r="F22">
            <v>199</v>
          </cell>
          <cell r="G22">
            <v>8719</v>
          </cell>
          <cell r="H22">
            <v>1735</v>
          </cell>
          <cell r="I22">
            <v>1247</v>
          </cell>
          <cell r="J22">
            <v>71.873198847262245</v>
          </cell>
          <cell r="K22">
            <v>47</v>
          </cell>
          <cell r="L22">
            <v>134</v>
          </cell>
          <cell r="M22">
            <v>30</v>
          </cell>
          <cell r="N22">
            <v>1458</v>
          </cell>
          <cell r="O22">
            <v>6266</v>
          </cell>
          <cell r="P22">
            <v>236</v>
          </cell>
          <cell r="Q22">
            <v>673</v>
          </cell>
          <cell r="R22">
            <v>151</v>
          </cell>
          <cell r="S22">
            <v>7326</v>
          </cell>
          <cell r="T22">
            <v>277</v>
          </cell>
          <cell r="U22">
            <v>15.965417867435159</v>
          </cell>
          <cell r="V22">
            <v>53</v>
          </cell>
          <cell r="W22">
            <v>27</v>
          </cell>
          <cell r="X22">
            <v>44</v>
          </cell>
          <cell r="Y22">
            <v>124</v>
          </cell>
          <cell r="Z22">
            <v>153</v>
          </cell>
          <cell r="AA22">
            <v>8.8184438040345832</v>
          </cell>
          <cell r="AB22">
            <v>56</v>
          </cell>
          <cell r="AC22">
            <v>1638</v>
          </cell>
          <cell r="AD22">
            <v>94.409221902017293</v>
          </cell>
          <cell r="AE22">
            <v>97</v>
          </cell>
          <cell r="AF22">
            <v>5.5907780979827093</v>
          </cell>
          <cell r="AG22">
            <v>6229</v>
          </cell>
          <cell r="AH22">
            <v>237</v>
          </cell>
          <cell r="AI22">
            <v>671</v>
          </cell>
          <cell r="AJ22">
            <v>147</v>
          </cell>
        </row>
        <row r="23">
          <cell r="A23" t="str">
            <v>AMI</v>
          </cell>
          <cell r="B23" t="str">
            <v>MODULE</v>
          </cell>
          <cell r="C23" t="str">
            <v>TN</v>
          </cell>
          <cell r="D23" t="str">
            <v>HC 20401-05</v>
          </cell>
          <cell r="E23" t="str">
            <v>011131179</v>
          </cell>
          <cell r="F23">
            <v>1080</v>
          </cell>
          <cell r="G23">
            <v>15535</v>
          </cell>
          <cell r="H23">
            <v>16778</v>
          </cell>
          <cell r="I23">
            <v>8833</v>
          </cell>
          <cell r="J23">
            <v>52.646322565264036</v>
          </cell>
          <cell r="K23">
            <v>482</v>
          </cell>
          <cell r="L23">
            <v>1387</v>
          </cell>
          <cell r="M23">
            <v>300</v>
          </cell>
          <cell r="N23">
            <v>11002</v>
          </cell>
          <cell r="O23">
            <v>8179</v>
          </cell>
          <cell r="P23">
            <v>446</v>
          </cell>
          <cell r="Q23">
            <v>1284</v>
          </cell>
          <cell r="R23">
            <v>278</v>
          </cell>
          <cell r="S23">
            <v>10187</v>
          </cell>
          <cell r="T23">
            <v>5776</v>
          </cell>
          <cell r="U23">
            <v>34.426034092263677</v>
          </cell>
          <cell r="V23">
            <v>509</v>
          </cell>
          <cell r="W23">
            <v>257</v>
          </cell>
          <cell r="X23">
            <v>421</v>
          </cell>
          <cell r="Y23">
            <v>1187</v>
          </cell>
          <cell r="Z23">
            <v>4589</v>
          </cell>
          <cell r="AA23">
            <v>27.351293360352841</v>
          </cell>
          <cell r="AB23">
            <v>538</v>
          </cell>
          <cell r="AC23">
            <v>12727</v>
          </cell>
          <cell r="AD23">
            <v>75.855286684944573</v>
          </cell>
          <cell r="AE23">
            <v>4051</v>
          </cell>
          <cell r="AF23">
            <v>24.14471331505543</v>
          </cell>
          <cell r="AG23">
            <v>8179</v>
          </cell>
          <cell r="AH23">
            <v>446</v>
          </cell>
          <cell r="AI23">
            <v>1284</v>
          </cell>
          <cell r="AJ23">
            <v>278</v>
          </cell>
        </row>
        <row r="24">
          <cell r="A24" t="str">
            <v>AMI</v>
          </cell>
          <cell r="B24" t="str">
            <v>MODULE</v>
          </cell>
          <cell r="C24" t="str">
            <v>TN</v>
          </cell>
          <cell r="D24" t="str">
            <v>HC 16101-01</v>
          </cell>
          <cell r="E24" t="str">
            <v>011131182</v>
          </cell>
          <cell r="F24">
            <v>812</v>
          </cell>
          <cell r="G24">
            <v>7206</v>
          </cell>
          <cell r="H24">
            <v>5851</v>
          </cell>
          <cell r="I24">
            <v>3289</v>
          </cell>
          <cell r="J24">
            <v>56.212613228507948</v>
          </cell>
          <cell r="K24">
            <v>168</v>
          </cell>
          <cell r="L24">
            <v>516</v>
          </cell>
          <cell r="M24">
            <v>105</v>
          </cell>
          <cell r="N24">
            <v>4078</v>
          </cell>
          <cell r="O24">
            <v>4050</v>
          </cell>
          <cell r="P24">
            <v>207</v>
          </cell>
          <cell r="Q24">
            <v>635</v>
          </cell>
          <cell r="R24">
            <v>129</v>
          </cell>
          <cell r="S24">
            <v>5021</v>
          </cell>
          <cell r="T24">
            <v>1773</v>
          </cell>
          <cell r="U24">
            <v>30.302512391044267</v>
          </cell>
          <cell r="V24">
            <v>178</v>
          </cell>
          <cell r="W24">
            <v>89</v>
          </cell>
          <cell r="X24">
            <v>147</v>
          </cell>
          <cell r="Y24">
            <v>414</v>
          </cell>
          <cell r="Z24">
            <v>1359</v>
          </cell>
          <cell r="AA24">
            <v>23.226798837805504</v>
          </cell>
          <cell r="AB24">
            <v>188</v>
          </cell>
          <cell r="AC24">
            <v>4680</v>
          </cell>
          <cell r="AD24">
            <v>79.986327123568628</v>
          </cell>
          <cell r="AE24">
            <v>1171</v>
          </cell>
          <cell r="AF24">
            <v>20.013672876431379</v>
          </cell>
          <cell r="AG24">
            <v>4051</v>
          </cell>
          <cell r="AH24">
            <v>207</v>
          </cell>
          <cell r="AI24">
            <v>636</v>
          </cell>
          <cell r="AJ24">
            <v>129</v>
          </cell>
        </row>
        <row r="25">
          <cell r="A25" t="str">
            <v>AMI</v>
          </cell>
          <cell r="B25" t="str">
            <v>MODULE</v>
          </cell>
          <cell r="C25" t="str">
            <v>TN</v>
          </cell>
          <cell r="D25" t="str">
            <v>HC 08103-F</v>
          </cell>
          <cell r="E25" t="str">
            <v>011131186</v>
          </cell>
          <cell r="F25">
            <v>859</v>
          </cell>
          <cell r="G25">
            <v>23434</v>
          </cell>
          <cell r="H25">
            <v>20130</v>
          </cell>
          <cell r="I25">
            <v>10998</v>
          </cell>
          <cell r="J25">
            <v>54.634873323397912</v>
          </cell>
          <cell r="K25">
            <v>815</v>
          </cell>
          <cell r="L25">
            <v>1540</v>
          </cell>
          <cell r="M25">
            <v>507</v>
          </cell>
          <cell r="N25">
            <v>13860</v>
          </cell>
          <cell r="O25">
            <v>12803</v>
          </cell>
          <cell r="P25">
            <v>949</v>
          </cell>
          <cell r="Q25">
            <v>1793</v>
          </cell>
          <cell r="R25">
            <v>590</v>
          </cell>
          <cell r="S25">
            <v>16135</v>
          </cell>
          <cell r="T25">
            <v>6270</v>
          </cell>
          <cell r="U25">
            <v>31.147540983606557</v>
          </cell>
          <cell r="V25">
            <v>611</v>
          </cell>
          <cell r="W25">
            <v>308</v>
          </cell>
          <cell r="X25">
            <v>506</v>
          </cell>
          <cell r="Y25">
            <v>1425</v>
          </cell>
          <cell r="Z25">
            <v>4845</v>
          </cell>
          <cell r="AA25">
            <v>24.068554396423249</v>
          </cell>
          <cell r="AB25">
            <v>645</v>
          </cell>
          <cell r="AC25">
            <v>15930</v>
          </cell>
          <cell r="AD25">
            <v>79.135618479880776</v>
          </cell>
          <cell r="AE25">
            <v>4200</v>
          </cell>
          <cell r="AF25">
            <v>20.864381520119224</v>
          </cell>
          <cell r="AG25">
            <v>12803</v>
          </cell>
          <cell r="AH25">
            <v>949</v>
          </cell>
          <cell r="AI25">
            <v>1793</v>
          </cell>
          <cell r="AJ25">
            <v>590</v>
          </cell>
        </row>
        <row r="26">
          <cell r="A26" t="str">
            <v>AMI</v>
          </cell>
          <cell r="B26" t="str">
            <v>MODULE</v>
          </cell>
          <cell r="C26" t="str">
            <v>TN</v>
          </cell>
          <cell r="D26" t="str">
            <v>HB 16118U-DYF</v>
          </cell>
          <cell r="E26" t="str">
            <v>014131047</v>
          </cell>
          <cell r="F26">
            <v>210</v>
          </cell>
          <cell r="G26">
            <v>30019</v>
          </cell>
          <cell r="H26">
            <v>6304</v>
          </cell>
          <cell r="I26">
            <v>1811</v>
          </cell>
          <cell r="J26">
            <v>28.727791878172589</v>
          </cell>
          <cell r="K26">
            <v>27</v>
          </cell>
          <cell r="L26">
            <v>275</v>
          </cell>
          <cell r="M26">
            <v>17</v>
          </cell>
          <cell r="N26">
            <v>2130</v>
          </cell>
          <cell r="O26">
            <v>8624</v>
          </cell>
          <cell r="P26">
            <v>129</v>
          </cell>
          <cell r="Q26">
            <v>1310</v>
          </cell>
          <cell r="R26">
            <v>81</v>
          </cell>
          <cell r="S26">
            <v>10144</v>
          </cell>
          <cell r="T26">
            <v>4174</v>
          </cell>
          <cell r="U26">
            <v>66.21192893401016</v>
          </cell>
          <cell r="V26">
            <v>191</v>
          </cell>
          <cell r="W26">
            <v>96</v>
          </cell>
          <cell r="X26">
            <v>158</v>
          </cell>
          <cell r="Y26">
            <v>445</v>
          </cell>
          <cell r="Z26">
            <v>3729</v>
          </cell>
          <cell r="AA26">
            <v>59.15291878172588</v>
          </cell>
          <cell r="AB26">
            <v>202</v>
          </cell>
          <cell r="AC26">
            <v>2777</v>
          </cell>
          <cell r="AD26">
            <v>44.051395939086298</v>
          </cell>
          <cell r="AE26">
            <v>3527</v>
          </cell>
          <cell r="AF26">
            <v>55.948604060913709</v>
          </cell>
          <cell r="AG26">
            <v>8622</v>
          </cell>
          <cell r="AH26">
            <v>130</v>
          </cell>
          <cell r="AI26">
            <v>1309</v>
          </cell>
          <cell r="AJ26">
            <v>81</v>
          </cell>
        </row>
        <row r="27">
          <cell r="A27" t="str">
            <v>AMI</v>
          </cell>
          <cell r="B27" t="str">
            <v>MODULE</v>
          </cell>
          <cell r="C27" t="str">
            <v>STN</v>
          </cell>
          <cell r="D27" t="str">
            <v>HC 16201NY-LY</v>
          </cell>
          <cell r="E27" t="str">
            <v>012131008</v>
          </cell>
          <cell r="F27">
            <v>400</v>
          </cell>
          <cell r="G27">
            <v>15278</v>
          </cell>
          <cell r="H27">
            <v>6111</v>
          </cell>
          <cell r="I27">
            <v>2799</v>
          </cell>
          <cell r="J27">
            <v>45.802650957290133</v>
          </cell>
          <cell r="K27">
            <v>100</v>
          </cell>
          <cell r="L27">
            <v>305</v>
          </cell>
          <cell r="M27">
            <v>63</v>
          </cell>
          <cell r="N27">
            <v>3267</v>
          </cell>
          <cell r="O27">
            <v>6998</v>
          </cell>
          <cell r="P27">
            <v>250</v>
          </cell>
          <cell r="Q27">
            <v>763</v>
          </cell>
          <cell r="R27">
            <v>158</v>
          </cell>
          <cell r="S27">
            <v>8169</v>
          </cell>
          <cell r="T27">
            <v>2844</v>
          </cell>
          <cell r="U27">
            <v>46.539027982326949</v>
          </cell>
          <cell r="V27">
            <v>185</v>
          </cell>
          <cell r="W27">
            <v>93</v>
          </cell>
          <cell r="X27">
            <v>154</v>
          </cell>
          <cell r="Y27">
            <v>432</v>
          </cell>
          <cell r="Z27">
            <v>2412</v>
          </cell>
          <cell r="AA27">
            <v>39.469808541973492</v>
          </cell>
          <cell r="AB27">
            <v>196</v>
          </cell>
          <cell r="AC27">
            <v>3895</v>
          </cell>
          <cell r="AD27">
            <v>63.737522500409092</v>
          </cell>
          <cell r="AE27">
            <v>2216</v>
          </cell>
          <cell r="AF27">
            <v>36.262477499590901</v>
          </cell>
          <cell r="AG27">
            <v>6997</v>
          </cell>
          <cell r="AH27">
            <v>251</v>
          </cell>
          <cell r="AI27">
            <v>762</v>
          </cell>
          <cell r="AJ27">
            <v>156</v>
          </cell>
        </row>
        <row r="28">
          <cell r="A28" t="str">
            <v>AMI</v>
          </cell>
          <cell r="B28" t="str">
            <v>MODULE</v>
          </cell>
          <cell r="C28" t="str">
            <v>STN</v>
          </cell>
          <cell r="D28" t="str">
            <v>HC 16203NY-LY</v>
          </cell>
          <cell r="E28" t="str">
            <v>012131014</v>
          </cell>
          <cell r="F28">
            <v>300</v>
          </cell>
          <cell r="G28">
            <v>20010</v>
          </cell>
          <cell r="H28">
            <v>6003</v>
          </cell>
          <cell r="I28">
            <v>2572</v>
          </cell>
          <cell r="J28">
            <v>42.845244044644346</v>
          </cell>
          <cell r="K28">
            <v>143</v>
          </cell>
          <cell r="L28">
            <v>323</v>
          </cell>
          <cell r="M28">
            <v>90</v>
          </cell>
          <cell r="N28">
            <v>3128</v>
          </cell>
          <cell r="O28">
            <v>8573</v>
          </cell>
          <cell r="P28">
            <v>477</v>
          </cell>
          <cell r="Q28">
            <v>1077</v>
          </cell>
          <cell r="R28">
            <v>300</v>
          </cell>
          <cell r="S28">
            <v>10427</v>
          </cell>
          <cell r="T28">
            <v>2875</v>
          </cell>
          <cell r="U28">
            <v>47.892720306513411</v>
          </cell>
          <cell r="V28">
            <v>182</v>
          </cell>
          <cell r="W28">
            <v>92</v>
          </cell>
          <cell r="X28">
            <v>151</v>
          </cell>
          <cell r="Y28">
            <v>425</v>
          </cell>
          <cell r="Z28">
            <v>2450</v>
          </cell>
          <cell r="AA28">
            <v>40.812926869898384</v>
          </cell>
          <cell r="AB28">
            <v>192</v>
          </cell>
          <cell r="AC28">
            <v>3745</v>
          </cell>
          <cell r="AD28">
            <v>62.385473929701817</v>
          </cell>
          <cell r="AE28">
            <v>2258</v>
          </cell>
          <cell r="AF28">
            <v>37.614526070298183</v>
          </cell>
          <cell r="AG28">
            <v>8553</v>
          </cell>
          <cell r="AH28">
            <v>476</v>
          </cell>
          <cell r="AI28">
            <v>1075</v>
          </cell>
          <cell r="AJ28">
            <v>296</v>
          </cell>
        </row>
        <row r="29">
          <cell r="A29" t="str">
            <v>AMI</v>
          </cell>
          <cell r="B29" t="str">
            <v>MODULE</v>
          </cell>
          <cell r="C29" t="str">
            <v>STN</v>
          </cell>
          <cell r="D29" t="str">
            <v>HC 16202NY-LY</v>
          </cell>
          <cell r="E29" t="str">
            <v>012131023</v>
          </cell>
          <cell r="F29">
            <v>300</v>
          </cell>
          <cell r="G29">
            <v>9977</v>
          </cell>
          <cell r="H29">
            <v>2993</v>
          </cell>
          <cell r="I29">
            <v>1923</v>
          </cell>
          <cell r="J29">
            <v>64.249916471767449</v>
          </cell>
          <cell r="K29">
            <v>85</v>
          </cell>
          <cell r="L29">
            <v>240</v>
          </cell>
          <cell r="M29">
            <v>53</v>
          </cell>
          <cell r="N29">
            <v>2301</v>
          </cell>
          <cell r="O29">
            <v>6410</v>
          </cell>
          <cell r="P29">
            <v>283</v>
          </cell>
          <cell r="Q29">
            <v>800</v>
          </cell>
          <cell r="R29">
            <v>177</v>
          </cell>
          <cell r="S29">
            <v>7670</v>
          </cell>
          <cell r="T29">
            <v>692</v>
          </cell>
          <cell r="U29">
            <v>23.120614767791515</v>
          </cell>
          <cell r="V29">
            <v>91</v>
          </cell>
          <cell r="W29">
            <v>46</v>
          </cell>
          <cell r="X29">
            <v>75</v>
          </cell>
          <cell r="Y29">
            <v>212</v>
          </cell>
          <cell r="Z29">
            <v>480</v>
          </cell>
          <cell r="AA29">
            <v>16.037420648179086</v>
          </cell>
          <cell r="AB29">
            <v>96</v>
          </cell>
          <cell r="AC29">
            <v>2609</v>
          </cell>
          <cell r="AD29">
            <v>87.170063481456722</v>
          </cell>
          <cell r="AE29">
            <v>384</v>
          </cell>
          <cell r="AF29">
            <v>12.829936518543267</v>
          </cell>
          <cell r="AG29">
            <v>6411</v>
          </cell>
          <cell r="AH29">
            <v>283</v>
          </cell>
          <cell r="AI29">
            <v>801</v>
          </cell>
          <cell r="AJ29">
            <v>176</v>
          </cell>
        </row>
        <row r="30">
          <cell r="A30" t="str">
            <v>AMI</v>
          </cell>
          <cell r="B30" t="str">
            <v>MODULE</v>
          </cell>
          <cell r="C30" t="str">
            <v>STN</v>
          </cell>
          <cell r="D30" t="str">
            <v>HG 24501NYE</v>
          </cell>
          <cell r="E30" t="str">
            <v>012131046</v>
          </cell>
          <cell r="F30">
            <v>852</v>
          </cell>
          <cell r="G30">
            <v>46269</v>
          </cell>
          <cell r="H30">
            <v>39421</v>
          </cell>
          <cell r="I30">
            <v>24004</v>
          </cell>
          <cell r="J30">
            <v>60.891403059283121</v>
          </cell>
          <cell r="K30">
            <v>1431</v>
          </cell>
          <cell r="L30">
            <v>3098</v>
          </cell>
          <cell r="M30">
            <v>889</v>
          </cell>
          <cell r="N30">
            <v>29422</v>
          </cell>
          <cell r="O30">
            <v>28174</v>
          </cell>
          <cell r="P30">
            <v>1680</v>
          </cell>
          <cell r="Q30">
            <v>3636</v>
          </cell>
          <cell r="R30">
            <v>1043</v>
          </cell>
          <cell r="S30">
            <v>34533</v>
          </cell>
          <cell r="T30">
            <v>9999</v>
          </cell>
          <cell r="U30">
            <v>25.364653357347606</v>
          </cell>
          <cell r="V30">
            <v>1196</v>
          </cell>
          <cell r="W30">
            <v>603</v>
          </cell>
          <cell r="X30">
            <v>990</v>
          </cell>
          <cell r="Y30">
            <v>2789</v>
          </cell>
          <cell r="Z30">
            <v>7210</v>
          </cell>
          <cell r="AA30">
            <v>18.289744045052132</v>
          </cell>
          <cell r="AB30">
            <v>1264</v>
          </cell>
          <cell r="AC30">
            <v>33475</v>
          </cell>
          <cell r="AD30">
            <v>84.916668780599167</v>
          </cell>
          <cell r="AE30">
            <v>5946</v>
          </cell>
          <cell r="AF30">
            <v>15.083331219400828</v>
          </cell>
          <cell r="AG30">
            <v>28167</v>
          </cell>
          <cell r="AH30">
            <v>1679</v>
          </cell>
          <cell r="AI30">
            <v>3635</v>
          </cell>
          <cell r="AJ30">
            <v>1044</v>
          </cell>
        </row>
        <row r="31">
          <cell r="A31" t="str">
            <v>AMI</v>
          </cell>
          <cell r="B31" t="str">
            <v>MODULE</v>
          </cell>
          <cell r="C31" t="str">
            <v>STN</v>
          </cell>
          <cell r="D31" t="str">
            <v>HC 16203QY-LY</v>
          </cell>
          <cell r="E31" t="str">
            <v>012131064</v>
          </cell>
          <cell r="F31">
            <v>400</v>
          </cell>
          <cell r="G31">
            <v>22013</v>
          </cell>
          <cell r="H31">
            <v>8805</v>
          </cell>
          <cell r="I31">
            <v>3497</v>
          </cell>
          <cell r="J31">
            <v>39.716070414537199</v>
          </cell>
          <cell r="K31">
            <v>201</v>
          </cell>
          <cell r="L31">
            <v>446</v>
          </cell>
          <cell r="M31">
            <v>124</v>
          </cell>
          <cell r="N31">
            <v>4268</v>
          </cell>
          <cell r="O31">
            <v>8743</v>
          </cell>
          <cell r="P31">
            <v>503</v>
          </cell>
          <cell r="Q31">
            <v>1115</v>
          </cell>
          <cell r="R31">
            <v>310</v>
          </cell>
          <cell r="S31">
            <v>10671</v>
          </cell>
          <cell r="T31">
            <v>4537</v>
          </cell>
          <cell r="U31">
            <v>51.527541169789892</v>
          </cell>
          <cell r="V31">
            <v>267</v>
          </cell>
          <cell r="W31">
            <v>135</v>
          </cell>
          <cell r="X31">
            <v>221</v>
          </cell>
          <cell r="Y31">
            <v>623</v>
          </cell>
          <cell r="Z31">
            <v>3914</v>
          </cell>
          <cell r="AA31">
            <v>44.452015900056786</v>
          </cell>
          <cell r="AB31">
            <v>282</v>
          </cell>
          <cell r="AC31">
            <v>5173</v>
          </cell>
          <cell r="AD31">
            <v>58.750709823963653</v>
          </cell>
          <cell r="AE31">
            <v>3632</v>
          </cell>
          <cell r="AF31">
            <v>41.24929017603634</v>
          </cell>
          <cell r="AG31">
            <v>8637</v>
          </cell>
          <cell r="AH31">
            <v>496</v>
          </cell>
          <cell r="AI31">
            <v>1101</v>
          </cell>
          <cell r="AJ31">
            <v>308</v>
          </cell>
        </row>
        <row r="32">
          <cell r="A32" t="str">
            <v>AMI</v>
          </cell>
          <cell r="B32" t="str">
            <v>MODULE</v>
          </cell>
          <cell r="C32" t="str">
            <v>STN</v>
          </cell>
          <cell r="D32" t="str">
            <v>HC 40401NG</v>
          </cell>
          <cell r="E32" t="str">
            <v>012131105</v>
          </cell>
          <cell r="F32">
            <v>1250</v>
          </cell>
          <cell r="G32">
            <v>36039</v>
          </cell>
          <cell r="H32">
            <v>45049</v>
          </cell>
          <cell r="I32">
            <v>21845</v>
          </cell>
          <cell r="J32">
            <v>48.491642433794311</v>
          </cell>
          <cell r="K32">
            <v>1162</v>
          </cell>
          <cell r="L32">
            <v>3169</v>
          </cell>
          <cell r="M32">
            <v>723</v>
          </cell>
          <cell r="N32">
            <v>26899</v>
          </cell>
          <cell r="O32">
            <v>17476</v>
          </cell>
          <cell r="P32">
            <v>930</v>
          </cell>
          <cell r="Q32">
            <v>2535</v>
          </cell>
          <cell r="R32">
            <v>578</v>
          </cell>
          <cell r="S32">
            <v>21519</v>
          </cell>
          <cell r="T32">
            <v>18150</v>
          </cell>
          <cell r="U32">
            <v>40.289462585185021</v>
          </cell>
          <cell r="V32">
            <v>1367</v>
          </cell>
          <cell r="W32">
            <v>689</v>
          </cell>
          <cell r="X32">
            <v>1132</v>
          </cell>
          <cell r="Y32">
            <v>3188</v>
          </cell>
          <cell r="Z32">
            <v>14962</v>
          </cell>
          <cell r="AA32">
            <v>33.212723922839579</v>
          </cell>
          <cell r="AB32">
            <v>1444</v>
          </cell>
          <cell r="AC32">
            <v>31531</v>
          </cell>
          <cell r="AD32">
            <v>69.992674643166325</v>
          </cell>
          <cell r="AE32">
            <v>13518</v>
          </cell>
          <cell r="AF32">
            <v>30.007325356833668</v>
          </cell>
          <cell r="AG32">
            <v>17477</v>
          </cell>
          <cell r="AH32">
            <v>930</v>
          </cell>
          <cell r="AI32">
            <v>2535</v>
          </cell>
          <cell r="AJ32">
            <v>578</v>
          </cell>
        </row>
        <row r="33">
          <cell r="A33" t="str">
            <v>AMI</v>
          </cell>
          <cell r="B33" t="str">
            <v>MODULE</v>
          </cell>
          <cell r="C33" t="str">
            <v>STN</v>
          </cell>
          <cell r="D33" t="str">
            <v>HC 20401NG-EW-07</v>
          </cell>
          <cell r="E33" t="str">
            <v>012131433</v>
          </cell>
          <cell r="F33">
            <v>320</v>
          </cell>
          <cell r="G33">
            <v>22688</v>
          </cell>
          <cell r="H33">
            <v>7260</v>
          </cell>
          <cell r="I33">
            <v>3323</v>
          </cell>
          <cell r="J33">
            <v>45.771349862258951</v>
          </cell>
          <cell r="K33">
            <v>170</v>
          </cell>
          <cell r="L33">
            <v>719</v>
          </cell>
          <cell r="M33">
            <v>106</v>
          </cell>
          <cell r="N33">
            <v>4318</v>
          </cell>
          <cell r="O33">
            <v>10384</v>
          </cell>
          <cell r="P33">
            <v>531</v>
          </cell>
          <cell r="Q33">
            <v>2247</v>
          </cell>
          <cell r="R33">
            <v>331</v>
          </cell>
          <cell r="S33">
            <v>13493</v>
          </cell>
          <cell r="T33">
            <v>2942</v>
          </cell>
          <cell r="U33">
            <v>40.523415977961427</v>
          </cell>
          <cell r="V33">
            <v>220</v>
          </cell>
          <cell r="W33">
            <v>111</v>
          </cell>
          <cell r="X33">
            <v>182</v>
          </cell>
          <cell r="Y33">
            <v>513</v>
          </cell>
          <cell r="Z33">
            <v>2429</v>
          </cell>
          <cell r="AA33">
            <v>33.457300275482091</v>
          </cell>
          <cell r="AB33">
            <v>233</v>
          </cell>
          <cell r="AC33">
            <v>5064</v>
          </cell>
          <cell r="AD33">
            <v>69.752066115702476</v>
          </cell>
          <cell r="AE33">
            <v>2196</v>
          </cell>
          <cell r="AF33">
            <v>30.247933884297524</v>
          </cell>
          <cell r="AG33">
            <v>10386</v>
          </cell>
          <cell r="AH33">
            <v>531</v>
          </cell>
          <cell r="AI33">
            <v>2248</v>
          </cell>
          <cell r="AJ33">
            <v>330</v>
          </cell>
        </row>
        <row r="34">
          <cell r="A34" t="str">
            <v>AMI</v>
          </cell>
          <cell r="B34" t="str">
            <v>MODULE</v>
          </cell>
          <cell r="C34" t="str">
            <v>STN</v>
          </cell>
          <cell r="D34" t="str">
            <v>HC 20401NG-DY-07</v>
          </cell>
          <cell r="E34" t="str">
            <v>012131437</v>
          </cell>
          <cell r="F34">
            <v>108</v>
          </cell>
          <cell r="G34">
            <v>28620</v>
          </cell>
          <cell r="H34">
            <v>3091</v>
          </cell>
          <cell r="I34">
            <v>1204</v>
          </cell>
          <cell r="J34">
            <v>38.951795535425425</v>
          </cell>
          <cell r="K34">
            <v>57</v>
          </cell>
          <cell r="L34">
            <v>157</v>
          </cell>
          <cell r="M34">
            <v>36</v>
          </cell>
          <cell r="N34">
            <v>1454</v>
          </cell>
          <cell r="O34">
            <v>11148</v>
          </cell>
          <cell r="P34">
            <v>528</v>
          </cell>
          <cell r="Q34">
            <v>1454</v>
          </cell>
          <cell r="R34">
            <v>333</v>
          </cell>
          <cell r="S34">
            <v>13463</v>
          </cell>
          <cell r="T34">
            <v>1637</v>
          </cell>
          <cell r="U34">
            <v>52.960207052733743</v>
          </cell>
          <cell r="V34">
            <v>94</v>
          </cell>
          <cell r="W34">
            <v>47</v>
          </cell>
          <cell r="X34">
            <v>78</v>
          </cell>
          <cell r="Y34">
            <v>219</v>
          </cell>
          <cell r="Z34">
            <v>1418</v>
          </cell>
          <cell r="AA34">
            <v>45.875121319961174</v>
          </cell>
          <cell r="AB34">
            <v>99</v>
          </cell>
          <cell r="AC34">
            <v>1772</v>
          </cell>
          <cell r="AD34">
            <v>57.327725655127793</v>
          </cell>
          <cell r="AE34">
            <v>1319</v>
          </cell>
          <cell r="AF34">
            <v>42.672274344872207</v>
          </cell>
          <cell r="AG34">
            <v>11147</v>
          </cell>
          <cell r="AH34">
            <v>532</v>
          </cell>
          <cell r="AI34">
            <v>1453</v>
          </cell>
          <cell r="AJ34">
            <v>331</v>
          </cell>
        </row>
        <row r="35">
          <cell r="A35" t="str">
            <v>AMI</v>
          </cell>
          <cell r="B35" t="str">
            <v>MODULE</v>
          </cell>
          <cell r="C35" t="str">
            <v>STN</v>
          </cell>
          <cell r="D35" t="str">
            <v>HC 16401NG-DY</v>
          </cell>
          <cell r="E35" t="str">
            <v>012131439</v>
          </cell>
          <cell r="F35">
            <v>79</v>
          </cell>
          <cell r="G35">
            <v>19291</v>
          </cell>
          <cell r="H35">
            <v>1524</v>
          </cell>
          <cell r="I35">
            <v>940</v>
          </cell>
          <cell r="J35">
            <v>61.679790026246714</v>
          </cell>
          <cell r="K35">
            <v>62</v>
          </cell>
          <cell r="L35">
            <v>187</v>
          </cell>
          <cell r="M35">
            <v>38</v>
          </cell>
          <cell r="N35">
            <v>1227</v>
          </cell>
          <cell r="O35">
            <v>11899</v>
          </cell>
          <cell r="P35">
            <v>785</v>
          </cell>
          <cell r="Q35">
            <v>2367</v>
          </cell>
          <cell r="R35">
            <v>481</v>
          </cell>
          <cell r="S35">
            <v>15532</v>
          </cell>
          <cell r="T35">
            <v>297</v>
          </cell>
          <cell r="U35">
            <v>19.488188976377952</v>
          </cell>
          <cell r="V35">
            <v>46</v>
          </cell>
          <cell r="W35">
            <v>23</v>
          </cell>
          <cell r="X35">
            <v>38</v>
          </cell>
          <cell r="Y35">
            <v>107</v>
          </cell>
          <cell r="Z35">
            <v>190</v>
          </cell>
          <cell r="AA35">
            <v>12.467191601049869</v>
          </cell>
          <cell r="AB35">
            <v>49</v>
          </cell>
          <cell r="AC35">
            <v>1383</v>
          </cell>
          <cell r="AD35">
            <v>90.748031496062993</v>
          </cell>
          <cell r="AE35">
            <v>141</v>
          </cell>
          <cell r="AF35">
            <v>9.2519685039370074</v>
          </cell>
          <cell r="AG35">
            <v>11899</v>
          </cell>
          <cell r="AH35">
            <v>779</v>
          </cell>
          <cell r="AI35">
            <v>2372</v>
          </cell>
          <cell r="AJ35">
            <v>485</v>
          </cell>
        </row>
        <row r="36">
          <cell r="A36" t="str">
            <v>AMI</v>
          </cell>
          <cell r="B36" t="str">
            <v>MODULE</v>
          </cell>
          <cell r="C36" t="str">
            <v>STN</v>
          </cell>
          <cell r="D36" t="str">
            <v>HC 20201NG-LY</v>
          </cell>
          <cell r="E36" t="str">
            <v>012131470</v>
          </cell>
          <cell r="F36">
            <v>500</v>
          </cell>
          <cell r="G36">
            <v>22236</v>
          </cell>
          <cell r="H36">
            <v>11118</v>
          </cell>
          <cell r="I36">
            <v>4339</v>
          </cell>
          <cell r="J36">
            <v>39.026803381903221</v>
          </cell>
          <cell r="K36">
            <v>177</v>
          </cell>
          <cell r="L36">
            <v>567</v>
          </cell>
          <cell r="M36">
            <v>109</v>
          </cell>
          <cell r="N36">
            <v>5192</v>
          </cell>
          <cell r="O36">
            <v>8678</v>
          </cell>
          <cell r="P36">
            <v>354</v>
          </cell>
          <cell r="Q36">
            <v>1134</v>
          </cell>
          <cell r="R36">
            <v>218</v>
          </cell>
          <cell r="S36">
            <v>10384</v>
          </cell>
          <cell r="T36">
            <v>5926</v>
          </cell>
          <cell r="U36">
            <v>53.300953408886485</v>
          </cell>
          <cell r="V36">
            <v>337</v>
          </cell>
          <cell r="W36">
            <v>170</v>
          </cell>
          <cell r="X36">
            <v>279</v>
          </cell>
          <cell r="Y36">
            <v>786</v>
          </cell>
          <cell r="Z36">
            <v>5140</v>
          </cell>
          <cell r="AA36">
            <v>46.231336571325777</v>
          </cell>
          <cell r="AB36">
            <v>356</v>
          </cell>
          <cell r="AC36">
            <v>6334</v>
          </cell>
          <cell r="AD36">
            <v>56.97067817952869</v>
          </cell>
          <cell r="AE36">
            <v>4784</v>
          </cell>
          <cell r="AF36">
            <v>43.029321820471303</v>
          </cell>
          <cell r="AG36">
            <v>8677</v>
          </cell>
          <cell r="AH36">
            <v>354</v>
          </cell>
          <cell r="AI36">
            <v>1133</v>
          </cell>
          <cell r="AJ36">
            <v>220</v>
          </cell>
        </row>
        <row r="37">
          <cell r="A37" t="str">
            <v>AMI</v>
          </cell>
          <cell r="B37" t="str">
            <v>MODULE</v>
          </cell>
          <cell r="C37" t="str">
            <v>STN</v>
          </cell>
          <cell r="D37" t="str">
            <v>HC 20401NGU-DY-0</v>
          </cell>
          <cell r="E37" t="str">
            <v>012131550</v>
          </cell>
          <cell r="F37">
            <v>240</v>
          </cell>
          <cell r="G37">
            <v>28700</v>
          </cell>
          <cell r="H37">
            <v>6888</v>
          </cell>
          <cell r="I37">
            <v>2670</v>
          </cell>
          <cell r="J37">
            <v>38.763066202090592</v>
          </cell>
          <cell r="K37">
            <v>127</v>
          </cell>
          <cell r="L37">
            <v>301</v>
          </cell>
          <cell r="M37">
            <v>80</v>
          </cell>
          <cell r="N37">
            <v>3178</v>
          </cell>
          <cell r="O37">
            <v>11125</v>
          </cell>
          <cell r="P37">
            <v>529</v>
          </cell>
          <cell r="Q37">
            <v>1254</v>
          </cell>
          <cell r="R37">
            <v>333</v>
          </cell>
          <cell r="S37">
            <v>13241</v>
          </cell>
          <cell r="T37">
            <v>3710</v>
          </cell>
          <cell r="U37">
            <v>53.861788617886177</v>
          </cell>
          <cell r="V37">
            <v>209</v>
          </cell>
          <cell r="W37">
            <v>105</v>
          </cell>
          <cell r="X37">
            <v>173</v>
          </cell>
          <cell r="Y37">
            <v>487</v>
          </cell>
          <cell r="Z37">
            <v>3223</v>
          </cell>
          <cell r="AA37">
            <v>46.79152148664344</v>
          </cell>
          <cell r="AB37">
            <v>221</v>
          </cell>
          <cell r="AC37">
            <v>3886</v>
          </cell>
          <cell r="AD37">
            <v>56.416957026713121</v>
          </cell>
          <cell r="AE37">
            <v>3002</v>
          </cell>
          <cell r="AF37">
            <v>43.583042973286879</v>
          </cell>
          <cell r="AG37">
            <v>11141</v>
          </cell>
          <cell r="AH37">
            <v>531</v>
          </cell>
          <cell r="AI37">
            <v>1257</v>
          </cell>
          <cell r="AJ37">
            <v>330</v>
          </cell>
        </row>
        <row r="38">
          <cell r="A38" t="str">
            <v>AMI</v>
          </cell>
          <cell r="B38" t="str">
            <v>MODULE</v>
          </cell>
          <cell r="C38" t="str">
            <v>STN</v>
          </cell>
          <cell r="D38" t="str">
            <v>HG 16501NG</v>
          </cell>
          <cell r="E38" t="str">
            <v>012131573</v>
          </cell>
          <cell r="F38">
            <v>7</v>
          </cell>
          <cell r="G38">
            <v>58571</v>
          </cell>
          <cell r="H38">
            <v>410</v>
          </cell>
          <cell r="I38">
            <v>174</v>
          </cell>
          <cell r="J38">
            <v>42.439024390243901</v>
          </cell>
          <cell r="K38">
            <v>15</v>
          </cell>
          <cell r="L38">
            <v>84</v>
          </cell>
          <cell r="M38">
            <v>10</v>
          </cell>
          <cell r="N38">
            <v>283</v>
          </cell>
          <cell r="O38">
            <v>24857</v>
          </cell>
          <cell r="P38">
            <v>2143</v>
          </cell>
          <cell r="Q38">
            <v>12000</v>
          </cell>
          <cell r="R38">
            <v>1429</v>
          </cell>
          <cell r="S38">
            <v>40429</v>
          </cell>
          <cell r="T38">
            <v>127</v>
          </cell>
          <cell r="U38">
            <v>30.975609756097562</v>
          </cell>
          <cell r="V38">
            <v>12</v>
          </cell>
          <cell r="W38">
            <v>6</v>
          </cell>
          <cell r="X38">
            <v>10</v>
          </cell>
          <cell r="Y38">
            <v>28</v>
          </cell>
          <cell r="Z38">
            <v>99</v>
          </cell>
          <cell r="AA38">
            <v>24.146341463414632</v>
          </cell>
          <cell r="AB38">
            <v>13</v>
          </cell>
          <cell r="AC38">
            <v>324</v>
          </cell>
          <cell r="AD38">
            <v>79.024390243902445</v>
          </cell>
          <cell r="AE38">
            <v>86</v>
          </cell>
          <cell r="AF38">
            <v>20.975609756097562</v>
          </cell>
          <cell r="AG38">
            <v>24141</v>
          </cell>
          <cell r="AH38">
            <v>2143</v>
          </cell>
          <cell r="AI38">
            <v>11608</v>
          </cell>
          <cell r="AJ38">
            <v>1333</v>
          </cell>
        </row>
        <row r="39">
          <cell r="A39" t="str">
            <v>AMI</v>
          </cell>
          <cell r="B39" t="str">
            <v>MODULE</v>
          </cell>
          <cell r="C39" t="str">
            <v>STN</v>
          </cell>
          <cell r="D39" t="str">
            <v>HT 16515R-EWF</v>
          </cell>
          <cell r="E39" t="str">
            <v>012131600</v>
          </cell>
          <cell r="F39">
            <v>838</v>
          </cell>
          <cell r="G39">
            <v>57999</v>
          </cell>
          <cell r="H39">
            <v>48603</v>
          </cell>
          <cell r="I39">
            <v>17775</v>
          </cell>
          <cell r="J39">
            <v>36.571816554533669</v>
          </cell>
          <cell r="K39">
            <v>1161</v>
          </cell>
          <cell r="L39">
            <v>1667</v>
          </cell>
          <cell r="M39">
            <v>722</v>
          </cell>
          <cell r="N39">
            <v>21325</v>
          </cell>
          <cell r="O39">
            <v>21211</v>
          </cell>
          <cell r="P39">
            <v>1385</v>
          </cell>
          <cell r="Q39">
            <v>1989</v>
          </cell>
          <cell r="R39">
            <v>862</v>
          </cell>
          <cell r="S39">
            <v>25447</v>
          </cell>
          <cell r="T39">
            <v>27278</v>
          </cell>
          <cell r="U39">
            <v>56.124107565376626</v>
          </cell>
          <cell r="V39">
            <v>1475</v>
          </cell>
          <cell r="W39">
            <v>743</v>
          </cell>
          <cell r="X39">
            <v>1221</v>
          </cell>
          <cell r="Y39">
            <v>3439</v>
          </cell>
          <cell r="Z39">
            <v>23839</v>
          </cell>
          <cell r="AA39">
            <v>49.048412649424932</v>
          </cell>
          <cell r="AB39">
            <v>1558</v>
          </cell>
          <cell r="AC39">
            <v>26322</v>
          </cell>
          <cell r="AD39">
            <v>54.157150793160916</v>
          </cell>
          <cell r="AE39">
            <v>22281</v>
          </cell>
          <cell r="AF39">
            <v>45.842849206839084</v>
          </cell>
          <cell r="AG39">
            <v>21195</v>
          </cell>
          <cell r="AH39">
            <v>1384</v>
          </cell>
          <cell r="AI39">
            <v>1988</v>
          </cell>
          <cell r="AJ39">
            <v>861</v>
          </cell>
        </row>
        <row r="40">
          <cell r="A40" t="str">
            <v>AMI</v>
          </cell>
          <cell r="B40" t="str">
            <v>MODULE</v>
          </cell>
          <cell r="C40" t="str">
            <v>STN</v>
          </cell>
          <cell r="D40" t="str">
            <v>HG 12631R-EWVO-0</v>
          </cell>
          <cell r="E40" t="str">
            <v>012131687</v>
          </cell>
          <cell r="F40">
            <v>27</v>
          </cell>
          <cell r="G40">
            <v>36741</v>
          </cell>
          <cell r="H40">
            <v>992</v>
          </cell>
          <cell r="I40">
            <v>588</v>
          </cell>
          <cell r="J40">
            <v>59.274193548387103</v>
          </cell>
          <cell r="K40">
            <v>31</v>
          </cell>
          <cell r="L40">
            <v>21904</v>
          </cell>
          <cell r="M40">
            <v>20</v>
          </cell>
          <cell r="N40">
            <v>22543</v>
          </cell>
          <cell r="O40">
            <v>21778</v>
          </cell>
          <cell r="P40">
            <v>1148</v>
          </cell>
          <cell r="Q40">
            <v>811259</v>
          </cell>
          <cell r="R40">
            <v>741</v>
          </cell>
          <cell r="S40">
            <v>834926</v>
          </cell>
          <cell r="T40">
            <v>-21551</v>
          </cell>
          <cell r="U40">
            <v>-2172.4798387096776</v>
          </cell>
          <cell r="V40">
            <v>30</v>
          </cell>
          <cell r="W40">
            <v>15</v>
          </cell>
          <cell r="X40">
            <v>25</v>
          </cell>
          <cell r="Y40">
            <v>70</v>
          </cell>
          <cell r="Z40">
            <v>-21621</v>
          </cell>
          <cell r="AA40">
            <v>-2179.536290322581</v>
          </cell>
          <cell r="AB40">
            <v>32</v>
          </cell>
          <cell r="AC40">
            <v>22645</v>
          </cell>
          <cell r="AD40">
            <v>2282.7620967741937</v>
          </cell>
          <cell r="AE40">
            <v>-21653</v>
          </cell>
          <cell r="AF40">
            <v>-2182.7620967741937</v>
          </cell>
          <cell r="AG40">
            <v>21774</v>
          </cell>
          <cell r="AH40">
            <v>1164</v>
          </cell>
          <cell r="AI40">
            <v>810715</v>
          </cell>
          <cell r="AJ40">
            <v>724</v>
          </cell>
        </row>
        <row r="41">
          <cell r="A41" t="str">
            <v>AMI</v>
          </cell>
          <cell r="B41" t="str">
            <v>MODULE</v>
          </cell>
          <cell r="C41" t="str">
            <v>STN</v>
          </cell>
          <cell r="D41" t="str">
            <v>HC 20215NYU-LYVO</v>
          </cell>
          <cell r="E41" t="str">
            <v>012131700</v>
          </cell>
          <cell r="F41">
            <v>1943</v>
          </cell>
          <cell r="G41">
            <v>22423</v>
          </cell>
          <cell r="H41">
            <v>43567</v>
          </cell>
          <cell r="I41">
            <v>29771</v>
          </cell>
          <cell r="J41">
            <v>68.33383065164</v>
          </cell>
          <cell r="K41">
            <v>1471</v>
          </cell>
          <cell r="L41">
            <v>2563</v>
          </cell>
          <cell r="M41">
            <v>915</v>
          </cell>
          <cell r="N41">
            <v>34720</v>
          </cell>
          <cell r="O41">
            <v>15322</v>
          </cell>
          <cell r="P41">
            <v>757</v>
          </cell>
          <cell r="Q41">
            <v>1319</v>
          </cell>
          <cell r="R41">
            <v>471</v>
          </cell>
          <cell r="S41">
            <v>17869</v>
          </cell>
          <cell r="T41">
            <v>8847</v>
          </cell>
          <cell r="U41">
            <v>20.306654118943239</v>
          </cell>
          <cell r="V41">
            <v>1322</v>
          </cell>
          <cell r="W41">
            <v>666</v>
          </cell>
          <cell r="X41">
            <v>1094</v>
          </cell>
          <cell r="Y41">
            <v>3082</v>
          </cell>
          <cell r="Z41">
            <v>5765</v>
          </cell>
          <cell r="AA41">
            <v>13.232492482842517</v>
          </cell>
          <cell r="AB41">
            <v>1397</v>
          </cell>
          <cell r="AC41">
            <v>39199</v>
          </cell>
          <cell r="AD41">
            <v>89.974062937544474</v>
          </cell>
          <cell r="AE41">
            <v>4368</v>
          </cell>
          <cell r="AF41">
            <v>10.025937062455528</v>
          </cell>
          <cell r="AG41">
            <v>15321</v>
          </cell>
          <cell r="AH41">
            <v>757</v>
          </cell>
          <cell r="AI41">
            <v>1319</v>
          </cell>
          <cell r="AJ41">
            <v>471</v>
          </cell>
        </row>
        <row r="42">
          <cell r="A42" t="str">
            <v>AMI</v>
          </cell>
          <cell r="B42" t="str">
            <v>MODULE</v>
          </cell>
          <cell r="C42" t="str">
            <v>STN</v>
          </cell>
          <cell r="D42" t="str">
            <v>HG 12628F-DYO-01</v>
          </cell>
          <cell r="E42" t="str">
            <v>012131701</v>
          </cell>
          <cell r="F42">
            <v>3051</v>
          </cell>
          <cell r="G42">
            <v>24403</v>
          </cell>
          <cell r="H42">
            <v>74454</v>
          </cell>
          <cell r="I42">
            <v>47500</v>
          </cell>
          <cell r="J42">
            <v>63.797781180326105</v>
          </cell>
          <cell r="K42">
            <v>2087</v>
          </cell>
          <cell r="L42">
            <v>8629</v>
          </cell>
          <cell r="M42">
            <v>1296</v>
          </cell>
          <cell r="N42">
            <v>59512</v>
          </cell>
          <cell r="O42">
            <v>15569</v>
          </cell>
          <cell r="P42">
            <v>684</v>
          </cell>
          <cell r="Q42">
            <v>2828</v>
          </cell>
          <cell r="R42">
            <v>425</v>
          </cell>
          <cell r="S42">
            <v>19506</v>
          </cell>
          <cell r="T42">
            <v>14942</v>
          </cell>
          <cell r="U42">
            <v>20.068767292556476</v>
          </cell>
          <cell r="V42">
            <v>2259</v>
          </cell>
          <cell r="W42">
            <v>1139</v>
          </cell>
          <cell r="X42">
            <v>1870</v>
          </cell>
          <cell r="Y42">
            <v>5268</v>
          </cell>
          <cell r="Z42">
            <v>9674</v>
          </cell>
          <cell r="AA42">
            <v>12.993257581862627</v>
          </cell>
          <cell r="AB42">
            <v>2387</v>
          </cell>
          <cell r="AC42">
            <v>67167</v>
          </cell>
          <cell r="AD42">
            <v>90.2127488113466</v>
          </cell>
          <cell r="AE42">
            <v>7287</v>
          </cell>
          <cell r="AF42">
            <v>9.7872511886533964</v>
          </cell>
          <cell r="AG42">
            <v>15568</v>
          </cell>
          <cell r="AH42">
            <v>684</v>
          </cell>
          <cell r="AI42">
            <v>2828</v>
          </cell>
          <cell r="AJ42">
            <v>425</v>
          </cell>
        </row>
        <row r="43">
          <cell r="A43" t="str">
            <v>AMI</v>
          </cell>
          <cell r="B43" t="str">
            <v>MODULE</v>
          </cell>
          <cell r="C43" t="str">
            <v>STN</v>
          </cell>
          <cell r="D43" t="str">
            <v>HB 10601NY-EWP-0</v>
          </cell>
          <cell r="E43" t="str">
            <v>015131142</v>
          </cell>
          <cell r="F43">
            <v>273</v>
          </cell>
          <cell r="G43">
            <v>35505</v>
          </cell>
          <cell r="H43">
            <v>9693</v>
          </cell>
          <cell r="I43">
            <v>5940</v>
          </cell>
          <cell r="J43">
            <v>61.281337047353759</v>
          </cell>
          <cell r="K43">
            <v>253</v>
          </cell>
          <cell r="L43">
            <v>2037</v>
          </cell>
          <cell r="M43">
            <v>157</v>
          </cell>
          <cell r="N43">
            <v>8387</v>
          </cell>
          <cell r="O43">
            <v>21758</v>
          </cell>
          <cell r="P43">
            <v>927</v>
          </cell>
          <cell r="Q43">
            <v>7462</v>
          </cell>
          <cell r="R43">
            <v>575</v>
          </cell>
          <cell r="S43">
            <v>30722</v>
          </cell>
          <cell r="T43">
            <v>1306</v>
          </cell>
          <cell r="U43">
            <v>13.473640771690912</v>
          </cell>
          <cell r="V43">
            <v>294</v>
          </cell>
          <cell r="W43">
            <v>148</v>
          </cell>
          <cell r="X43">
            <v>243</v>
          </cell>
          <cell r="Y43">
            <v>685</v>
          </cell>
          <cell r="Z43">
            <v>621</v>
          </cell>
          <cell r="AA43">
            <v>6.4066852367688023</v>
          </cell>
          <cell r="AB43">
            <v>311</v>
          </cell>
          <cell r="AC43">
            <v>9383</v>
          </cell>
          <cell r="AD43">
            <v>96.801815743319921</v>
          </cell>
          <cell r="AE43">
            <v>310</v>
          </cell>
          <cell r="AF43">
            <v>3.1981842566800784</v>
          </cell>
          <cell r="AG43">
            <v>21197</v>
          </cell>
          <cell r="AH43">
            <v>904</v>
          </cell>
          <cell r="AI43">
            <v>7268</v>
          </cell>
          <cell r="AJ43">
            <v>562</v>
          </cell>
        </row>
        <row r="44">
          <cell r="A44" t="str">
            <v>AMI</v>
          </cell>
          <cell r="B44" t="str">
            <v>MODULE</v>
          </cell>
          <cell r="C44" t="str">
            <v>STN</v>
          </cell>
          <cell r="D44" t="str">
            <v>HB 16202NGU-DYZ</v>
          </cell>
          <cell r="E44" t="str">
            <v>015131152</v>
          </cell>
          <cell r="F44">
            <v>9112</v>
          </cell>
          <cell r="G44">
            <v>9095</v>
          </cell>
          <cell r="H44">
            <v>82877</v>
          </cell>
          <cell r="I44">
            <v>58948</v>
          </cell>
          <cell r="J44">
            <v>71.127091955548579</v>
          </cell>
          <cell r="K44">
            <v>2326</v>
          </cell>
          <cell r="L44">
            <v>6743</v>
          </cell>
          <cell r="M44">
            <v>1445</v>
          </cell>
          <cell r="N44">
            <v>69462</v>
          </cell>
          <cell r="O44">
            <v>6469</v>
          </cell>
          <cell r="P44">
            <v>255</v>
          </cell>
          <cell r="Q44">
            <v>740</v>
          </cell>
          <cell r="R44">
            <v>159</v>
          </cell>
          <cell r="S44">
            <v>7623</v>
          </cell>
          <cell r="T44">
            <v>13415</v>
          </cell>
          <cell r="U44">
            <v>16.186638029851466</v>
          </cell>
          <cell r="V44">
            <v>2515</v>
          </cell>
          <cell r="W44">
            <v>1267</v>
          </cell>
          <cell r="X44">
            <v>2082</v>
          </cell>
          <cell r="Y44">
            <v>5864</v>
          </cell>
          <cell r="Z44">
            <v>7551</v>
          </cell>
          <cell r="AA44">
            <v>9.1110923416629461</v>
          </cell>
          <cell r="AB44">
            <v>2657</v>
          </cell>
          <cell r="AC44">
            <v>77983</v>
          </cell>
          <cell r="AD44">
            <v>94.094863472374726</v>
          </cell>
          <cell r="AE44">
            <v>4894</v>
          </cell>
          <cell r="AF44">
            <v>5.9051365276252756</v>
          </cell>
          <cell r="AG44">
            <v>6487</v>
          </cell>
          <cell r="AH44">
            <v>256</v>
          </cell>
          <cell r="AI44">
            <v>742</v>
          </cell>
          <cell r="AJ44">
            <v>159</v>
          </cell>
        </row>
        <row r="45">
          <cell r="A45" t="str">
            <v>AMI</v>
          </cell>
          <cell r="B45" t="str">
            <v>MODULE</v>
          </cell>
          <cell r="C45" t="str">
            <v>STN</v>
          </cell>
          <cell r="D45" t="str">
            <v>HB 12625NG-EWF-0</v>
          </cell>
          <cell r="E45" t="str">
            <v>015131162</v>
          </cell>
          <cell r="F45">
            <v>6</v>
          </cell>
          <cell r="G45">
            <v>20167</v>
          </cell>
          <cell r="H45">
            <v>121</v>
          </cell>
          <cell r="I45">
            <v>64</v>
          </cell>
          <cell r="J45">
            <v>52.892561983471076</v>
          </cell>
          <cell r="K45">
            <v>0</v>
          </cell>
          <cell r="L45">
            <v>2</v>
          </cell>
          <cell r="M45">
            <v>0</v>
          </cell>
          <cell r="N45">
            <v>66</v>
          </cell>
          <cell r="O45">
            <v>10667</v>
          </cell>
          <cell r="P45">
            <v>0</v>
          </cell>
          <cell r="Q45">
            <v>333</v>
          </cell>
          <cell r="R45">
            <v>0</v>
          </cell>
          <cell r="S45">
            <v>11000</v>
          </cell>
          <cell r="T45">
            <v>55</v>
          </cell>
          <cell r="U45">
            <v>45.454545454545453</v>
          </cell>
          <cell r="V45">
            <v>4</v>
          </cell>
          <cell r="W45">
            <v>2</v>
          </cell>
          <cell r="X45">
            <v>3</v>
          </cell>
          <cell r="Y45">
            <v>9</v>
          </cell>
          <cell r="Z45">
            <v>46</v>
          </cell>
          <cell r="AA45">
            <v>38.016528925619838</v>
          </cell>
          <cell r="AB45">
            <v>4</v>
          </cell>
          <cell r="AC45">
            <v>79</v>
          </cell>
          <cell r="AD45">
            <v>65.289256198347118</v>
          </cell>
          <cell r="AE45">
            <v>42</v>
          </cell>
          <cell r="AF45">
            <v>34.710743801652896</v>
          </cell>
          <cell r="AG45">
            <v>9537</v>
          </cell>
          <cell r="AH45">
            <v>0</v>
          </cell>
          <cell r="AI45">
            <v>269</v>
          </cell>
          <cell r="AJ45">
            <v>0</v>
          </cell>
        </row>
        <row r="46">
          <cell r="A46" t="str">
            <v>AMI</v>
          </cell>
          <cell r="B46" t="str">
            <v>MODULE</v>
          </cell>
          <cell r="C46" t="str">
            <v>STN</v>
          </cell>
          <cell r="D46" t="str">
            <v>HP 97507NG-DYPO-</v>
          </cell>
          <cell r="E46" t="str">
            <v>018132035</v>
          </cell>
          <cell r="F46">
            <v>6352</v>
          </cell>
          <cell r="G46">
            <v>7583</v>
          </cell>
          <cell r="H46">
            <v>48169</v>
          </cell>
          <cell r="I46">
            <v>37073</v>
          </cell>
          <cell r="J46">
            <v>76.964437708899908</v>
          </cell>
          <cell r="K46">
            <v>2110</v>
          </cell>
          <cell r="L46">
            <v>8675</v>
          </cell>
          <cell r="M46">
            <v>1313</v>
          </cell>
          <cell r="N46">
            <v>49171</v>
          </cell>
          <cell r="O46">
            <v>5836</v>
          </cell>
          <cell r="P46">
            <v>332</v>
          </cell>
          <cell r="Q46">
            <v>1366</v>
          </cell>
          <cell r="R46">
            <v>207</v>
          </cell>
          <cell r="S46">
            <v>7741</v>
          </cell>
          <cell r="T46">
            <v>-1002</v>
          </cell>
          <cell r="U46">
            <v>-2.0801760468351014</v>
          </cell>
          <cell r="V46">
            <v>1462</v>
          </cell>
          <cell r="W46">
            <v>737</v>
          </cell>
          <cell r="X46">
            <v>1210</v>
          </cell>
          <cell r="Y46">
            <v>3409</v>
          </cell>
          <cell r="Z46">
            <v>-4411</v>
          </cell>
          <cell r="AA46">
            <v>-9.157341858871888</v>
          </cell>
          <cell r="AB46">
            <v>1544</v>
          </cell>
          <cell r="AC46">
            <v>54124</v>
          </cell>
          <cell r="AD46">
            <v>112.36272291307688</v>
          </cell>
          <cell r="AE46">
            <v>-5955</v>
          </cell>
          <cell r="AF46">
            <v>-12.362722913076874</v>
          </cell>
          <cell r="AG46">
            <v>5816</v>
          </cell>
          <cell r="AH46">
            <v>331</v>
          </cell>
          <cell r="AI46">
            <v>1361</v>
          </cell>
          <cell r="AJ46">
            <v>206</v>
          </cell>
        </row>
        <row r="47">
          <cell r="A47" t="str">
            <v>AMI</v>
          </cell>
          <cell r="B47" t="str">
            <v>MODULE</v>
          </cell>
          <cell r="C47" t="str">
            <v>STN</v>
          </cell>
          <cell r="D47" t="str">
            <v>HG 12631R-EWVO-0</v>
          </cell>
          <cell r="E47" t="str">
            <v>032131002</v>
          </cell>
          <cell r="F47">
            <v>50000</v>
          </cell>
          <cell r="G47">
            <v>36537</v>
          </cell>
          <cell r="H47">
            <v>1826828</v>
          </cell>
          <cell r="I47">
            <v>1093405</v>
          </cell>
          <cell r="J47">
            <v>59.852651700105319</v>
          </cell>
          <cell r="K47">
            <v>59350</v>
          </cell>
          <cell r="L47">
            <v>129751</v>
          </cell>
          <cell r="M47">
            <v>36900</v>
          </cell>
          <cell r="N47">
            <v>1319406</v>
          </cell>
          <cell r="O47">
            <v>21868</v>
          </cell>
          <cell r="P47">
            <v>1187</v>
          </cell>
          <cell r="Q47">
            <v>2595</v>
          </cell>
          <cell r="R47">
            <v>738</v>
          </cell>
          <cell r="S47">
            <v>26388</v>
          </cell>
          <cell r="T47">
            <v>507422</v>
          </cell>
          <cell r="U47">
            <v>27.776123422675809</v>
          </cell>
          <cell r="V47">
            <v>55428</v>
          </cell>
          <cell r="W47">
            <v>27939</v>
          </cell>
          <cell r="X47">
            <v>45891</v>
          </cell>
          <cell r="Y47">
            <v>129258</v>
          </cell>
          <cell r="Z47">
            <v>378164</v>
          </cell>
          <cell r="AA47">
            <v>20.700580459682026</v>
          </cell>
          <cell r="AB47">
            <v>58570</v>
          </cell>
          <cell r="AC47">
            <v>1507234</v>
          </cell>
          <cell r="AD47">
            <v>82.505523234809189</v>
          </cell>
          <cell r="AE47">
            <v>319594</v>
          </cell>
          <cell r="AF47">
            <v>17.494476765190811</v>
          </cell>
          <cell r="AG47">
            <v>21868</v>
          </cell>
          <cell r="AH47">
            <v>1187</v>
          </cell>
          <cell r="AI47">
            <v>2595</v>
          </cell>
          <cell r="AJ47">
            <v>738</v>
          </cell>
        </row>
        <row r="48">
          <cell r="A48" t="str">
            <v>ASI</v>
          </cell>
          <cell r="B48" t="str">
            <v>PANEL</v>
          </cell>
          <cell r="C48" t="str">
            <v>TN</v>
          </cell>
          <cell r="D48" t="str">
            <v>EFT-0809</v>
          </cell>
          <cell r="E48" t="str">
            <v>001011591</v>
          </cell>
          <cell r="F48">
            <v>2220</v>
          </cell>
          <cell r="G48">
            <v>1682</v>
          </cell>
          <cell r="H48">
            <v>3733</v>
          </cell>
          <cell r="I48">
            <v>1177</v>
          </cell>
          <cell r="J48">
            <v>31.529600857219393</v>
          </cell>
          <cell r="K48">
            <v>324</v>
          </cell>
          <cell r="L48">
            <v>794</v>
          </cell>
          <cell r="M48">
            <v>394</v>
          </cell>
          <cell r="N48">
            <v>2689</v>
          </cell>
          <cell r="O48">
            <v>530</v>
          </cell>
          <cell r="P48">
            <v>146</v>
          </cell>
          <cell r="Q48">
            <v>358</v>
          </cell>
          <cell r="R48">
            <v>177</v>
          </cell>
          <cell r="S48">
            <v>1211</v>
          </cell>
          <cell r="T48">
            <v>1044</v>
          </cell>
          <cell r="U48">
            <v>27.966782748459686</v>
          </cell>
          <cell r="V48">
            <v>113</v>
          </cell>
          <cell r="W48">
            <v>57</v>
          </cell>
          <cell r="X48">
            <v>94</v>
          </cell>
          <cell r="Y48">
            <v>264</v>
          </cell>
          <cell r="Z48">
            <v>780</v>
          </cell>
          <cell r="AA48">
            <v>20.894722743102061</v>
          </cell>
          <cell r="AB48">
            <v>120</v>
          </cell>
          <cell r="AC48">
            <v>3073</v>
          </cell>
          <cell r="AD48">
            <v>82.319849986605945</v>
          </cell>
          <cell r="AE48">
            <v>660</v>
          </cell>
          <cell r="AF48">
            <v>17.680150013394051</v>
          </cell>
          <cell r="AG48">
            <v>538</v>
          </cell>
          <cell r="AH48">
            <v>148</v>
          </cell>
          <cell r="AI48">
            <v>363</v>
          </cell>
          <cell r="AJ48">
            <v>180</v>
          </cell>
        </row>
        <row r="49">
          <cell r="A49" t="str">
            <v>ASI</v>
          </cell>
          <cell r="B49" t="str">
            <v>PANEL</v>
          </cell>
          <cell r="C49" t="str">
            <v>TN</v>
          </cell>
          <cell r="D49" t="str">
            <v>FT-0419TD</v>
          </cell>
          <cell r="E49" t="str">
            <v>001011640</v>
          </cell>
          <cell r="F49">
            <v>5629</v>
          </cell>
          <cell r="G49">
            <v>1720</v>
          </cell>
          <cell r="H49">
            <v>9683</v>
          </cell>
          <cell r="I49">
            <v>3108</v>
          </cell>
          <cell r="J49">
            <v>32.097490447175467</v>
          </cell>
          <cell r="K49">
            <v>859</v>
          </cell>
          <cell r="L49">
            <v>1520</v>
          </cell>
          <cell r="M49">
            <v>1057</v>
          </cell>
          <cell r="N49">
            <v>6544</v>
          </cell>
          <cell r="O49">
            <v>552</v>
          </cell>
          <cell r="P49">
            <v>153</v>
          </cell>
          <cell r="Q49">
            <v>270</v>
          </cell>
          <cell r="R49">
            <v>188</v>
          </cell>
          <cell r="S49">
            <v>1163</v>
          </cell>
          <cell r="T49">
            <v>3139</v>
          </cell>
          <cell r="U49">
            <v>32.417639161416915</v>
          </cell>
          <cell r="V49">
            <v>294</v>
          </cell>
          <cell r="W49">
            <v>148</v>
          </cell>
          <cell r="X49">
            <v>243</v>
          </cell>
          <cell r="Y49">
            <v>685</v>
          </cell>
          <cell r="Z49">
            <v>2454</v>
          </cell>
          <cell r="AA49">
            <v>25.343385314468659</v>
          </cell>
          <cell r="AB49">
            <v>310</v>
          </cell>
          <cell r="AC49">
            <v>7539</v>
          </cell>
          <cell r="AD49">
            <v>77.858101827945887</v>
          </cell>
          <cell r="AE49">
            <v>2144</v>
          </cell>
          <cell r="AF49">
            <v>22.141898172054113</v>
          </cell>
          <cell r="AG49">
            <v>550</v>
          </cell>
          <cell r="AH49">
            <v>152</v>
          </cell>
          <cell r="AI49">
            <v>269</v>
          </cell>
          <cell r="AJ49">
            <v>187</v>
          </cell>
        </row>
        <row r="50">
          <cell r="A50" t="str">
            <v>ASI</v>
          </cell>
          <cell r="B50" t="str">
            <v>PANEL</v>
          </cell>
          <cell r="C50" t="str">
            <v>TN</v>
          </cell>
          <cell r="D50" t="str">
            <v>GM-5651</v>
          </cell>
          <cell r="E50" t="str">
            <v>001011686</v>
          </cell>
          <cell r="F50">
            <v>10584</v>
          </cell>
          <cell r="G50">
            <v>1694</v>
          </cell>
          <cell r="H50">
            <v>17928</v>
          </cell>
          <cell r="I50">
            <v>8123</v>
          </cell>
          <cell r="J50">
            <v>45.309013833110221</v>
          </cell>
          <cell r="K50">
            <v>1673</v>
          </cell>
          <cell r="L50">
            <v>5539</v>
          </cell>
          <cell r="M50">
            <v>1631</v>
          </cell>
          <cell r="N50">
            <v>16966</v>
          </cell>
          <cell r="O50">
            <v>767</v>
          </cell>
          <cell r="P50">
            <v>158</v>
          </cell>
          <cell r="Q50">
            <v>523</v>
          </cell>
          <cell r="R50">
            <v>154</v>
          </cell>
          <cell r="S50">
            <v>1602</v>
          </cell>
          <cell r="T50">
            <v>962</v>
          </cell>
          <cell r="U50">
            <v>5.3659080767514498</v>
          </cell>
          <cell r="V50">
            <v>544</v>
          </cell>
          <cell r="W50">
            <v>274</v>
          </cell>
          <cell r="X50">
            <v>450</v>
          </cell>
          <cell r="Y50">
            <v>1268</v>
          </cell>
          <cell r="Z50">
            <v>-306</v>
          </cell>
          <cell r="AA50">
            <v>-1.7068273092369479</v>
          </cell>
          <cell r="AB50">
            <v>575</v>
          </cell>
          <cell r="AC50">
            <v>18809</v>
          </cell>
          <cell r="AD50">
            <v>104.91410084783578</v>
          </cell>
          <cell r="AE50">
            <v>-881</v>
          </cell>
          <cell r="AF50">
            <v>-4.9141008478357877</v>
          </cell>
          <cell r="AG50">
            <v>767</v>
          </cell>
          <cell r="AH50">
            <v>158</v>
          </cell>
          <cell r="AI50">
            <v>523</v>
          </cell>
          <cell r="AJ50">
            <v>154</v>
          </cell>
        </row>
        <row r="51">
          <cell r="A51" t="str">
            <v>ASI</v>
          </cell>
          <cell r="B51" t="str">
            <v>PANEL</v>
          </cell>
          <cell r="C51" t="str">
            <v>TN</v>
          </cell>
          <cell r="D51" t="str">
            <v>GM-5651B</v>
          </cell>
          <cell r="E51" t="str">
            <v>001011687</v>
          </cell>
          <cell r="F51">
            <v>7938</v>
          </cell>
          <cell r="G51">
            <v>1692</v>
          </cell>
          <cell r="H51">
            <v>13433</v>
          </cell>
          <cell r="I51">
            <v>5362</v>
          </cell>
          <cell r="J51">
            <v>39.916623241271495</v>
          </cell>
          <cell r="K51">
            <v>1107</v>
          </cell>
          <cell r="L51">
            <v>4069</v>
          </cell>
          <cell r="M51">
            <v>1452</v>
          </cell>
          <cell r="N51">
            <v>11990</v>
          </cell>
          <cell r="O51">
            <v>675</v>
          </cell>
          <cell r="P51">
            <v>139</v>
          </cell>
          <cell r="Q51">
            <v>513</v>
          </cell>
          <cell r="R51">
            <v>183</v>
          </cell>
          <cell r="S51">
            <v>1510</v>
          </cell>
          <cell r="T51">
            <v>1443</v>
          </cell>
          <cell r="U51">
            <v>10.742202039752847</v>
          </cell>
          <cell r="V51">
            <v>408</v>
          </cell>
          <cell r="W51">
            <v>205</v>
          </cell>
          <cell r="X51">
            <v>337</v>
          </cell>
          <cell r="Y51">
            <v>950</v>
          </cell>
          <cell r="Z51">
            <v>493</v>
          </cell>
          <cell r="AA51">
            <v>3.6700662547457754</v>
          </cell>
          <cell r="AB51">
            <v>431</v>
          </cell>
          <cell r="AC51">
            <v>13371</v>
          </cell>
          <cell r="AD51">
            <v>99.538450085610066</v>
          </cell>
          <cell r="AE51">
            <v>62</v>
          </cell>
          <cell r="AF51">
            <v>0.4615499143899352</v>
          </cell>
          <cell r="AG51">
            <v>746</v>
          </cell>
          <cell r="AH51">
            <v>154</v>
          </cell>
          <cell r="AI51">
            <v>566</v>
          </cell>
          <cell r="AJ51">
            <v>202</v>
          </cell>
        </row>
        <row r="52">
          <cell r="A52" t="str">
            <v>ASI</v>
          </cell>
          <cell r="B52" t="str">
            <v>PANEL</v>
          </cell>
          <cell r="C52" t="str">
            <v>TN</v>
          </cell>
          <cell r="D52" t="str">
            <v>DEC-105TA</v>
          </cell>
          <cell r="E52" t="str">
            <v>001011710</v>
          </cell>
          <cell r="F52">
            <v>3250</v>
          </cell>
          <cell r="G52">
            <v>3868</v>
          </cell>
          <cell r="H52">
            <v>12572</v>
          </cell>
          <cell r="I52">
            <v>5900</v>
          </cell>
          <cell r="J52">
            <v>46.929685014317528</v>
          </cell>
          <cell r="K52">
            <v>864</v>
          </cell>
          <cell r="L52">
            <v>1933</v>
          </cell>
          <cell r="M52">
            <v>1981</v>
          </cell>
          <cell r="N52">
            <v>10678</v>
          </cell>
          <cell r="O52">
            <v>1815</v>
          </cell>
          <cell r="P52">
            <v>266</v>
          </cell>
          <cell r="Q52">
            <v>595</v>
          </cell>
          <cell r="R52">
            <v>610</v>
          </cell>
          <cell r="S52">
            <v>3286</v>
          </cell>
          <cell r="T52">
            <v>1894</v>
          </cell>
          <cell r="U52">
            <v>15.065224307986</v>
          </cell>
          <cell r="V52">
            <v>381</v>
          </cell>
          <cell r="W52">
            <v>192</v>
          </cell>
          <cell r="X52">
            <v>316</v>
          </cell>
          <cell r="Y52">
            <v>889</v>
          </cell>
          <cell r="Z52">
            <v>1005</v>
          </cell>
          <cell r="AA52">
            <v>7.9939548202354436</v>
          </cell>
          <cell r="AB52">
            <v>403</v>
          </cell>
          <cell r="AC52">
            <v>11970</v>
          </cell>
          <cell r="AD52">
            <v>95.211581291759458</v>
          </cell>
          <cell r="AE52">
            <v>602</v>
          </cell>
          <cell r="AF52">
            <v>4.7884187082405347</v>
          </cell>
          <cell r="AG52">
            <v>1810</v>
          </cell>
          <cell r="AH52">
            <v>265</v>
          </cell>
          <cell r="AI52">
            <v>593</v>
          </cell>
          <cell r="AJ52">
            <v>608</v>
          </cell>
        </row>
        <row r="53">
          <cell r="A53" t="str">
            <v>ASI</v>
          </cell>
          <cell r="B53" t="str">
            <v>PANEL</v>
          </cell>
          <cell r="C53" t="str">
            <v>TN</v>
          </cell>
          <cell r="D53" t="str">
            <v>DEC-120TA</v>
          </cell>
          <cell r="E53" t="str">
            <v>001011723</v>
          </cell>
          <cell r="F53">
            <v>200</v>
          </cell>
          <cell r="G53">
            <v>1520</v>
          </cell>
          <cell r="H53">
            <v>304</v>
          </cell>
          <cell r="I53">
            <v>221</v>
          </cell>
          <cell r="J53">
            <v>72.69736842105263</v>
          </cell>
          <cell r="K53">
            <v>68</v>
          </cell>
          <cell r="L53">
            <v>55</v>
          </cell>
          <cell r="M53">
            <v>71</v>
          </cell>
          <cell r="N53">
            <v>415</v>
          </cell>
          <cell r="O53">
            <v>1105</v>
          </cell>
          <cell r="P53">
            <v>340</v>
          </cell>
          <cell r="Q53">
            <v>275</v>
          </cell>
          <cell r="R53">
            <v>355</v>
          </cell>
          <cell r="S53">
            <v>2075</v>
          </cell>
          <cell r="T53">
            <v>-111</v>
          </cell>
          <cell r="U53">
            <v>-36.513157894736842</v>
          </cell>
          <cell r="V53">
            <v>9</v>
          </cell>
          <cell r="W53">
            <v>5</v>
          </cell>
          <cell r="X53">
            <v>8</v>
          </cell>
          <cell r="Y53">
            <v>22</v>
          </cell>
          <cell r="Z53">
            <v>-133</v>
          </cell>
          <cell r="AA53">
            <v>-43.75</v>
          </cell>
          <cell r="AB53">
            <v>10</v>
          </cell>
          <cell r="AC53">
            <v>447</v>
          </cell>
          <cell r="AD53">
            <v>147.03947368421052</v>
          </cell>
          <cell r="AE53">
            <v>-143</v>
          </cell>
          <cell r="AF53">
            <v>-47.039473684210527</v>
          </cell>
          <cell r="AG53">
            <v>1104</v>
          </cell>
          <cell r="AH53">
            <v>341</v>
          </cell>
          <cell r="AI53">
            <v>277</v>
          </cell>
          <cell r="AJ53">
            <v>355</v>
          </cell>
        </row>
        <row r="54">
          <cell r="A54" t="str">
            <v>ASI</v>
          </cell>
          <cell r="B54" t="str">
            <v>PANEL</v>
          </cell>
          <cell r="C54" t="str">
            <v>TN</v>
          </cell>
          <cell r="D54" t="str">
            <v>DEC-190TA</v>
          </cell>
          <cell r="E54" t="str">
            <v>001011737</v>
          </cell>
          <cell r="F54">
            <v>438</v>
          </cell>
          <cell r="G54">
            <v>2495</v>
          </cell>
          <cell r="H54">
            <v>1093</v>
          </cell>
          <cell r="I54">
            <v>514</v>
          </cell>
          <cell r="J54">
            <v>47.026532479414456</v>
          </cell>
          <cell r="K54">
            <v>133</v>
          </cell>
          <cell r="L54">
            <v>304</v>
          </cell>
          <cell r="M54">
            <v>121</v>
          </cell>
          <cell r="N54">
            <v>1072</v>
          </cell>
          <cell r="O54">
            <v>1174</v>
          </cell>
          <cell r="P54">
            <v>304</v>
          </cell>
          <cell r="Q54">
            <v>694</v>
          </cell>
          <cell r="R54">
            <v>276</v>
          </cell>
          <cell r="S54">
            <v>2448</v>
          </cell>
          <cell r="T54">
            <v>21</v>
          </cell>
          <cell r="U54">
            <v>1.9213174748398902</v>
          </cell>
          <cell r="V54">
            <v>33</v>
          </cell>
          <cell r="W54">
            <v>17</v>
          </cell>
          <cell r="X54">
            <v>27</v>
          </cell>
          <cell r="Y54">
            <v>77</v>
          </cell>
          <cell r="Z54">
            <v>-56</v>
          </cell>
          <cell r="AA54">
            <v>-5.1235132662397067</v>
          </cell>
          <cell r="AB54">
            <v>35</v>
          </cell>
          <cell r="AC54">
            <v>1184</v>
          </cell>
          <cell r="AD54">
            <v>108.32570905763951</v>
          </cell>
          <cell r="AE54">
            <v>-91</v>
          </cell>
          <cell r="AF54">
            <v>-8.325709057639525</v>
          </cell>
          <cell r="AG54">
            <v>6081</v>
          </cell>
          <cell r="AH54">
            <v>1574</v>
          </cell>
          <cell r="AI54">
            <v>3595</v>
          </cell>
          <cell r="AJ54">
            <v>1425</v>
          </cell>
        </row>
        <row r="55">
          <cell r="A55" t="str">
            <v>ASI</v>
          </cell>
          <cell r="B55" t="str">
            <v>PANEL</v>
          </cell>
          <cell r="C55" t="str">
            <v>TN</v>
          </cell>
          <cell r="D55" t="str">
            <v>DEC-123TB</v>
          </cell>
          <cell r="E55" t="str">
            <v>001011738</v>
          </cell>
          <cell r="F55">
            <v>450</v>
          </cell>
          <cell r="G55">
            <v>5416</v>
          </cell>
          <cell r="H55">
            <v>2437</v>
          </cell>
          <cell r="I55">
            <v>1340</v>
          </cell>
          <cell r="J55">
            <v>54.985638079606069</v>
          </cell>
          <cell r="K55">
            <v>188</v>
          </cell>
          <cell r="L55">
            <v>292</v>
          </cell>
          <cell r="M55">
            <v>365</v>
          </cell>
          <cell r="N55">
            <v>2185</v>
          </cell>
          <cell r="O55">
            <v>2978</v>
          </cell>
          <cell r="P55">
            <v>418</v>
          </cell>
          <cell r="Q55">
            <v>649</v>
          </cell>
          <cell r="R55">
            <v>811</v>
          </cell>
          <cell r="S55">
            <v>4856</v>
          </cell>
          <cell r="T55">
            <v>252</v>
          </cell>
          <cell r="U55">
            <v>10.340582683627412</v>
          </cell>
          <cell r="V55">
            <v>74</v>
          </cell>
          <cell r="W55">
            <v>37</v>
          </cell>
          <cell r="X55">
            <v>61</v>
          </cell>
          <cell r="Y55">
            <v>172</v>
          </cell>
          <cell r="Z55">
            <v>80</v>
          </cell>
          <cell r="AA55">
            <v>3.2827246614690191</v>
          </cell>
          <cell r="AB55">
            <v>78</v>
          </cell>
          <cell r="AC55">
            <v>2435</v>
          </cell>
          <cell r="AD55">
            <v>99.917931883463268</v>
          </cell>
          <cell r="AE55">
            <v>2</v>
          </cell>
          <cell r="AF55">
            <v>8.206811653672548E-2</v>
          </cell>
          <cell r="AG55">
            <v>2977</v>
          </cell>
          <cell r="AH55">
            <v>418</v>
          </cell>
          <cell r="AI55">
            <v>650</v>
          </cell>
          <cell r="AJ55">
            <v>811</v>
          </cell>
        </row>
        <row r="56">
          <cell r="A56" t="str">
            <v>ASI</v>
          </cell>
          <cell r="B56" t="str">
            <v>PANEL</v>
          </cell>
          <cell r="C56" t="str">
            <v>TN</v>
          </cell>
          <cell r="D56" t="str">
            <v>DEC-140TA</v>
          </cell>
          <cell r="E56" t="str">
            <v>001031415</v>
          </cell>
          <cell r="F56">
            <v>2500</v>
          </cell>
          <cell r="G56">
            <v>1872</v>
          </cell>
          <cell r="H56">
            <v>4679</v>
          </cell>
          <cell r="I56">
            <v>2087</v>
          </cell>
          <cell r="J56">
            <v>44.603547766616799</v>
          </cell>
          <cell r="K56">
            <v>450</v>
          </cell>
          <cell r="L56">
            <v>1027</v>
          </cell>
          <cell r="M56">
            <v>671</v>
          </cell>
          <cell r="N56">
            <v>4235</v>
          </cell>
          <cell r="O56">
            <v>835</v>
          </cell>
          <cell r="P56">
            <v>180</v>
          </cell>
          <cell r="Q56">
            <v>411</v>
          </cell>
          <cell r="R56">
            <v>268</v>
          </cell>
          <cell r="S56">
            <v>1694</v>
          </cell>
          <cell r="T56">
            <v>444</v>
          </cell>
          <cell r="U56">
            <v>9.4892070955332333</v>
          </cell>
          <cell r="V56">
            <v>142</v>
          </cell>
          <cell r="W56">
            <v>72</v>
          </cell>
          <cell r="X56">
            <v>118</v>
          </cell>
          <cell r="Y56">
            <v>332</v>
          </cell>
          <cell r="Z56">
            <v>112</v>
          </cell>
          <cell r="AA56">
            <v>2.3936738619363114</v>
          </cell>
          <cell r="AB56">
            <v>150</v>
          </cell>
          <cell r="AC56">
            <v>4717</v>
          </cell>
          <cell r="AD56">
            <v>100.81213934601409</v>
          </cell>
          <cell r="AE56">
            <v>-38</v>
          </cell>
          <cell r="AF56">
            <v>-0.81213934601410565</v>
          </cell>
          <cell r="AG56">
            <v>821</v>
          </cell>
          <cell r="AH56">
            <v>177</v>
          </cell>
          <cell r="AI56">
            <v>404</v>
          </cell>
          <cell r="AJ56">
            <v>264</v>
          </cell>
        </row>
        <row r="57">
          <cell r="A57" t="str">
            <v>ASI</v>
          </cell>
          <cell r="B57" t="str">
            <v>PANEL</v>
          </cell>
          <cell r="C57" t="str">
            <v>TN</v>
          </cell>
          <cell r="D57" t="str">
            <v>GMT-257</v>
          </cell>
          <cell r="E57" t="str">
            <v>001031422</v>
          </cell>
          <cell r="F57">
            <v>1778</v>
          </cell>
          <cell r="G57">
            <v>2164</v>
          </cell>
          <cell r="H57">
            <v>3847</v>
          </cell>
          <cell r="I57">
            <v>3346</v>
          </cell>
          <cell r="J57">
            <v>86.97686508968026</v>
          </cell>
          <cell r="K57">
            <v>354</v>
          </cell>
          <cell r="L57">
            <v>679</v>
          </cell>
          <cell r="M57">
            <v>436</v>
          </cell>
          <cell r="N57">
            <v>4815</v>
          </cell>
          <cell r="O57">
            <v>1882</v>
          </cell>
          <cell r="P57">
            <v>199</v>
          </cell>
          <cell r="Q57">
            <v>382</v>
          </cell>
          <cell r="R57">
            <v>245</v>
          </cell>
          <cell r="S57">
            <v>2708</v>
          </cell>
          <cell r="T57">
            <v>-968</v>
          </cell>
          <cell r="U57">
            <v>-25.16246425786327</v>
          </cell>
          <cell r="V57">
            <v>117</v>
          </cell>
          <cell r="W57">
            <v>59</v>
          </cell>
          <cell r="X57">
            <v>97</v>
          </cell>
          <cell r="Y57">
            <v>273</v>
          </cell>
          <cell r="Z57">
            <v>-1241</v>
          </cell>
          <cell r="AA57">
            <v>-32.258903041330903</v>
          </cell>
          <cell r="AB57">
            <v>123</v>
          </cell>
          <cell r="AC57">
            <v>5211</v>
          </cell>
          <cell r="AD57">
            <v>135.45619963608007</v>
          </cell>
          <cell r="AE57">
            <v>-1364</v>
          </cell>
          <cell r="AF57">
            <v>-35.456199636080058</v>
          </cell>
          <cell r="AG57">
            <v>1881</v>
          </cell>
          <cell r="AH57">
            <v>199</v>
          </cell>
          <cell r="AI57">
            <v>382</v>
          </cell>
          <cell r="AJ57">
            <v>245</v>
          </cell>
        </row>
        <row r="58">
          <cell r="A58" t="str">
            <v>ASI</v>
          </cell>
          <cell r="B58" t="str">
            <v>PANEL</v>
          </cell>
          <cell r="C58" t="str">
            <v>TN</v>
          </cell>
          <cell r="D58" t="str">
            <v xml:space="preserve">EP-A01S  </v>
          </cell>
          <cell r="E58" t="str">
            <v>001191317</v>
          </cell>
          <cell r="F58">
            <v>80360</v>
          </cell>
          <cell r="G58">
            <v>1309</v>
          </cell>
          <cell r="H58">
            <v>105186</v>
          </cell>
          <cell r="I58">
            <v>35182</v>
          </cell>
          <cell r="J58">
            <v>33.447416956629212</v>
          </cell>
          <cell r="K58">
            <v>0</v>
          </cell>
          <cell r="L58">
            <v>10442</v>
          </cell>
          <cell r="M58">
            <v>16386</v>
          </cell>
          <cell r="N58">
            <v>62010</v>
          </cell>
          <cell r="O58">
            <v>438</v>
          </cell>
          <cell r="P58">
            <v>0</v>
          </cell>
          <cell r="Q58">
            <v>130</v>
          </cell>
          <cell r="R58">
            <v>204</v>
          </cell>
          <cell r="S58">
            <v>772</v>
          </cell>
          <cell r="T58">
            <v>43176</v>
          </cell>
          <cell r="U58">
            <v>41.047287661856139</v>
          </cell>
          <cell r="V58">
            <v>3191</v>
          </cell>
          <cell r="W58">
            <v>1609</v>
          </cell>
          <cell r="X58">
            <v>2642</v>
          </cell>
          <cell r="Y58">
            <v>7442</v>
          </cell>
          <cell r="Z58">
            <v>35734</v>
          </cell>
          <cell r="AA58">
            <v>33.972201623790241</v>
          </cell>
          <cell r="AB58">
            <v>3372</v>
          </cell>
          <cell r="AC58">
            <v>72824</v>
          </cell>
          <cell r="AD58">
            <v>69.233548190823882</v>
          </cell>
          <cell r="AE58">
            <v>32362</v>
          </cell>
          <cell r="AF58">
            <v>30.766451809176125</v>
          </cell>
          <cell r="AG58">
            <v>438</v>
          </cell>
          <cell r="AH58">
            <v>0</v>
          </cell>
          <cell r="AI58">
            <v>130</v>
          </cell>
          <cell r="AJ58">
            <v>204</v>
          </cell>
        </row>
        <row r="59">
          <cell r="A59" t="str">
            <v>ASI</v>
          </cell>
          <cell r="B59" t="str">
            <v>MODULE</v>
          </cell>
          <cell r="C59" t="str">
            <v>STN</v>
          </cell>
          <cell r="D59" t="str">
            <v>HC 40201NY-LY</v>
          </cell>
          <cell r="E59" t="str">
            <v>012131054</v>
          </cell>
          <cell r="F59">
            <v>212</v>
          </cell>
          <cell r="G59">
            <v>18717</v>
          </cell>
          <cell r="H59">
            <v>3968</v>
          </cell>
          <cell r="I59">
            <v>2622</v>
          </cell>
          <cell r="J59">
            <v>66.078629032258064</v>
          </cell>
          <cell r="K59">
            <v>119</v>
          </cell>
          <cell r="L59">
            <v>157</v>
          </cell>
          <cell r="M59">
            <v>74</v>
          </cell>
          <cell r="N59">
            <v>2972</v>
          </cell>
          <cell r="O59">
            <v>12368</v>
          </cell>
          <cell r="P59">
            <v>561</v>
          </cell>
          <cell r="Q59">
            <v>741</v>
          </cell>
          <cell r="R59">
            <v>349</v>
          </cell>
          <cell r="S59">
            <v>14019</v>
          </cell>
          <cell r="T59">
            <v>996</v>
          </cell>
          <cell r="U59">
            <v>25.100806451612907</v>
          </cell>
          <cell r="V59">
            <v>120</v>
          </cell>
          <cell r="W59">
            <v>61</v>
          </cell>
          <cell r="X59">
            <v>100</v>
          </cell>
          <cell r="Y59">
            <v>281</v>
          </cell>
          <cell r="Z59">
            <v>715</v>
          </cell>
          <cell r="AA59">
            <v>18.019153225806452</v>
          </cell>
          <cell r="AB59">
            <v>127</v>
          </cell>
          <cell r="AC59">
            <v>3380</v>
          </cell>
          <cell r="AD59">
            <v>85.181451612903231</v>
          </cell>
          <cell r="AE59">
            <v>588</v>
          </cell>
          <cell r="AF59">
            <v>14.818548387096776</v>
          </cell>
          <cell r="AG59">
            <v>12349</v>
          </cell>
          <cell r="AH59">
            <v>562</v>
          </cell>
          <cell r="AI59">
            <v>740</v>
          </cell>
          <cell r="AJ59">
            <v>349</v>
          </cell>
        </row>
        <row r="60">
          <cell r="A60" t="str">
            <v>ASI</v>
          </cell>
          <cell r="B60" t="str">
            <v>MODULE</v>
          </cell>
          <cell r="C60" t="str">
            <v>STN</v>
          </cell>
          <cell r="D60" t="str">
            <v>HC 16401NG</v>
          </cell>
          <cell r="E60" t="str">
            <v>012131070</v>
          </cell>
          <cell r="F60">
            <v>100</v>
          </cell>
          <cell r="G60">
            <v>11230</v>
          </cell>
          <cell r="H60">
            <v>1123</v>
          </cell>
          <cell r="I60">
            <v>583</v>
          </cell>
          <cell r="J60">
            <v>51.914514692787172</v>
          </cell>
          <cell r="K60">
            <v>35</v>
          </cell>
          <cell r="L60">
            <v>95</v>
          </cell>
          <cell r="M60">
            <v>25</v>
          </cell>
          <cell r="N60">
            <v>738</v>
          </cell>
          <cell r="O60">
            <v>5830</v>
          </cell>
          <cell r="P60">
            <v>350</v>
          </cell>
          <cell r="Q60">
            <v>950</v>
          </cell>
          <cell r="R60">
            <v>250</v>
          </cell>
          <cell r="S60">
            <v>7380</v>
          </cell>
          <cell r="T60">
            <v>385</v>
          </cell>
          <cell r="U60">
            <v>34.283170080142476</v>
          </cell>
          <cell r="V60">
            <v>34</v>
          </cell>
          <cell r="W60">
            <v>17</v>
          </cell>
          <cell r="X60">
            <v>28</v>
          </cell>
          <cell r="Y60">
            <v>79</v>
          </cell>
          <cell r="Z60">
            <v>306</v>
          </cell>
          <cell r="AA60">
            <v>27.248441674087264</v>
          </cell>
          <cell r="AB60">
            <v>36</v>
          </cell>
          <cell r="AC60">
            <v>853</v>
          </cell>
          <cell r="AD60">
            <v>75.95725734639359</v>
          </cell>
          <cell r="AE60">
            <v>270</v>
          </cell>
          <cell r="AF60">
            <v>24.04274265360641</v>
          </cell>
          <cell r="AG60">
            <v>5398</v>
          </cell>
          <cell r="AH60">
            <v>326</v>
          </cell>
          <cell r="AI60">
            <v>880</v>
          </cell>
          <cell r="AJ60">
            <v>232</v>
          </cell>
        </row>
        <row r="61">
          <cell r="A61" t="str">
            <v>ASI</v>
          </cell>
          <cell r="B61" t="str">
            <v>MODULE</v>
          </cell>
          <cell r="C61" t="str">
            <v>STN</v>
          </cell>
          <cell r="D61" t="str">
            <v>HG 12605QY-LY</v>
          </cell>
          <cell r="E61" t="str">
            <v>012131542</v>
          </cell>
          <cell r="F61">
            <v>2000</v>
          </cell>
          <cell r="G61">
            <v>19620</v>
          </cell>
          <cell r="H61">
            <v>39240</v>
          </cell>
          <cell r="I61">
            <v>26170</v>
          </cell>
          <cell r="J61">
            <v>66.692150866462796</v>
          </cell>
          <cell r="K61">
            <v>1080</v>
          </cell>
          <cell r="L61">
            <v>1422</v>
          </cell>
          <cell r="M61">
            <v>672</v>
          </cell>
          <cell r="N61">
            <v>29344</v>
          </cell>
          <cell r="O61">
            <v>13085</v>
          </cell>
          <cell r="P61">
            <v>540</v>
          </cell>
          <cell r="Q61">
            <v>711</v>
          </cell>
          <cell r="R61">
            <v>336</v>
          </cell>
          <cell r="S61">
            <v>14672</v>
          </cell>
          <cell r="T61">
            <v>9896</v>
          </cell>
          <cell r="U61">
            <v>25.219164118246688</v>
          </cell>
          <cell r="V61">
            <v>1191</v>
          </cell>
          <cell r="W61">
            <v>600</v>
          </cell>
          <cell r="X61">
            <v>986</v>
          </cell>
          <cell r="Y61">
            <v>2777</v>
          </cell>
          <cell r="Z61">
            <v>7119</v>
          </cell>
          <cell r="AA61">
            <v>18.142201834862384</v>
          </cell>
          <cell r="AB61">
            <v>1258</v>
          </cell>
          <cell r="AC61">
            <v>33379</v>
          </cell>
          <cell r="AD61">
            <v>85.063710499490313</v>
          </cell>
          <cell r="AE61">
            <v>5861</v>
          </cell>
          <cell r="AF61">
            <v>14.936289500509684</v>
          </cell>
          <cell r="AG61">
            <v>13086</v>
          </cell>
          <cell r="AH61">
            <v>540</v>
          </cell>
          <cell r="AI61">
            <v>711</v>
          </cell>
          <cell r="AJ61">
            <v>336</v>
          </cell>
        </row>
        <row r="62">
          <cell r="A62" t="str">
            <v>ASI</v>
          </cell>
          <cell r="B62" t="str">
            <v>MODULE</v>
          </cell>
          <cell r="C62" t="str">
            <v>STN</v>
          </cell>
          <cell r="D62" t="str">
            <v>HG 25501NG-EW-01</v>
          </cell>
          <cell r="E62" t="str">
            <v>012131692</v>
          </cell>
          <cell r="F62">
            <v>7</v>
          </cell>
          <cell r="G62">
            <v>61714</v>
          </cell>
          <cell r="H62">
            <v>432</v>
          </cell>
          <cell r="I62">
            <v>329</v>
          </cell>
          <cell r="J62">
            <v>76.157407407407405</v>
          </cell>
          <cell r="K62">
            <v>37</v>
          </cell>
          <cell r="L62">
            <v>90</v>
          </cell>
          <cell r="M62">
            <v>22</v>
          </cell>
          <cell r="N62">
            <v>478</v>
          </cell>
          <cell r="O62">
            <v>47000</v>
          </cell>
          <cell r="P62">
            <v>5286</v>
          </cell>
          <cell r="Q62">
            <v>12857</v>
          </cell>
          <cell r="R62">
            <v>3143</v>
          </cell>
          <cell r="S62">
            <v>68286</v>
          </cell>
          <cell r="T62">
            <v>-46</v>
          </cell>
          <cell r="U62">
            <v>-10.648148148148149</v>
          </cell>
          <cell r="V62">
            <v>13</v>
          </cell>
          <cell r="W62">
            <v>7</v>
          </cell>
          <cell r="X62">
            <v>11</v>
          </cell>
          <cell r="Y62">
            <v>31</v>
          </cell>
          <cell r="Z62">
            <v>-77</v>
          </cell>
          <cell r="AA62">
            <v>-17.824074074074073</v>
          </cell>
          <cell r="AB62">
            <v>14</v>
          </cell>
          <cell r="AC62">
            <v>523</v>
          </cell>
          <cell r="AD62">
            <v>121.06481481481481</v>
          </cell>
          <cell r="AE62">
            <v>-91</v>
          </cell>
          <cell r="AF62">
            <v>-21.064814814814813</v>
          </cell>
          <cell r="AG62">
            <v>54130</v>
          </cell>
          <cell r="AH62">
            <v>6041</v>
          </cell>
          <cell r="AI62">
            <v>14778</v>
          </cell>
          <cell r="AJ62">
            <v>3756</v>
          </cell>
        </row>
        <row r="63">
          <cell r="A63" t="str">
            <v>ASI</v>
          </cell>
          <cell r="B63" t="str">
            <v>MODULE</v>
          </cell>
          <cell r="C63" t="str">
            <v>STN</v>
          </cell>
          <cell r="D63" t="str">
            <v>HG 19501NY-EWS-0</v>
          </cell>
          <cell r="E63" t="str">
            <v>012131711</v>
          </cell>
          <cell r="F63">
            <v>294</v>
          </cell>
          <cell r="G63">
            <v>50537</v>
          </cell>
          <cell r="H63">
            <v>14858</v>
          </cell>
          <cell r="I63">
            <v>7648</v>
          </cell>
          <cell r="J63">
            <v>51.473953425763895</v>
          </cell>
          <cell r="K63">
            <v>307</v>
          </cell>
          <cell r="L63">
            <v>404</v>
          </cell>
          <cell r="M63">
            <v>191</v>
          </cell>
          <cell r="N63">
            <v>8550</v>
          </cell>
          <cell r="O63">
            <v>26014</v>
          </cell>
          <cell r="P63">
            <v>1044</v>
          </cell>
          <cell r="Q63">
            <v>1374</v>
          </cell>
          <cell r="R63">
            <v>650</v>
          </cell>
          <cell r="S63">
            <v>29082</v>
          </cell>
          <cell r="T63">
            <v>6308</v>
          </cell>
          <cell r="U63">
            <v>42.455242966751918</v>
          </cell>
          <cell r="V63">
            <v>451</v>
          </cell>
          <cell r="W63">
            <v>227</v>
          </cell>
          <cell r="X63">
            <v>373</v>
          </cell>
          <cell r="Y63">
            <v>1051</v>
          </cell>
          <cell r="Z63">
            <v>5257</v>
          </cell>
          <cell r="AA63">
            <v>35.381612599273119</v>
          </cell>
          <cell r="AB63">
            <v>476</v>
          </cell>
          <cell r="AC63">
            <v>10077</v>
          </cell>
          <cell r="AD63">
            <v>67.822048727958006</v>
          </cell>
          <cell r="AE63">
            <v>4781</v>
          </cell>
          <cell r="AF63">
            <v>32.177951272042002</v>
          </cell>
          <cell r="AG63">
            <v>25997</v>
          </cell>
          <cell r="AH63">
            <v>1043</v>
          </cell>
          <cell r="AI63">
            <v>1374</v>
          </cell>
          <cell r="AJ63">
            <v>648</v>
          </cell>
        </row>
        <row r="64">
          <cell r="A64" t="str">
            <v>ASI</v>
          </cell>
          <cell r="B64" t="str">
            <v>MODULE</v>
          </cell>
          <cell r="C64" t="str">
            <v>STN</v>
          </cell>
          <cell r="D64" t="str">
            <v>HG 32606FR-HWJO-</v>
          </cell>
          <cell r="E64" t="str">
            <v>012131718</v>
          </cell>
          <cell r="F64">
            <v>5737</v>
          </cell>
          <cell r="G64">
            <v>61084</v>
          </cell>
          <cell r="H64">
            <v>350438</v>
          </cell>
          <cell r="I64">
            <v>277584</v>
          </cell>
          <cell r="J64">
            <v>79.210587892865505</v>
          </cell>
          <cell r="K64">
            <v>30759</v>
          </cell>
          <cell r="L64">
            <v>61694</v>
          </cell>
          <cell r="M64">
            <v>19121</v>
          </cell>
          <cell r="N64">
            <v>389158</v>
          </cell>
          <cell r="O64">
            <v>48385</v>
          </cell>
          <cell r="P64">
            <v>5362</v>
          </cell>
          <cell r="Q64">
            <v>10754</v>
          </cell>
          <cell r="R64">
            <v>3333</v>
          </cell>
          <cell r="S64">
            <v>67834</v>
          </cell>
          <cell r="T64">
            <v>-38720</v>
          </cell>
          <cell r="U64">
            <v>-11.049030070939796</v>
          </cell>
          <cell r="V64">
            <v>10633</v>
          </cell>
          <cell r="W64">
            <v>5359</v>
          </cell>
          <cell r="X64">
            <v>8803</v>
          </cell>
          <cell r="Y64">
            <v>24795</v>
          </cell>
          <cell r="Z64">
            <v>-63515</v>
          </cell>
          <cell r="AA64">
            <v>-18.124461388319759</v>
          </cell>
          <cell r="AB64">
            <v>11235</v>
          </cell>
          <cell r="AC64">
            <v>425188</v>
          </cell>
          <cell r="AD64">
            <v>121.33044932341812</v>
          </cell>
          <cell r="AE64">
            <v>-74750</v>
          </cell>
          <cell r="AF64">
            <v>-21.330449323418122</v>
          </cell>
          <cell r="AG64">
            <v>48994</v>
          </cell>
          <cell r="AH64">
            <v>5429</v>
          </cell>
          <cell r="AI64">
            <v>10889</v>
          </cell>
          <cell r="AJ64">
            <v>3375</v>
          </cell>
        </row>
        <row r="65">
          <cell r="A65" t="str">
            <v>ASI</v>
          </cell>
          <cell r="B65" t="str">
            <v>MODULE</v>
          </cell>
          <cell r="C65" t="str">
            <v>STN</v>
          </cell>
          <cell r="D65" t="str">
            <v>HG 25501QG-EW-01</v>
          </cell>
          <cell r="E65" t="str">
            <v>012131739</v>
          </cell>
          <cell r="F65">
            <v>500</v>
          </cell>
          <cell r="G65">
            <v>57302</v>
          </cell>
          <cell r="H65">
            <v>28651</v>
          </cell>
          <cell r="I65">
            <v>19086</v>
          </cell>
          <cell r="J65">
            <v>66.615475899619554</v>
          </cell>
          <cell r="K65">
            <v>1140</v>
          </cell>
          <cell r="L65">
            <v>1502</v>
          </cell>
          <cell r="M65">
            <v>710</v>
          </cell>
          <cell r="N65">
            <v>22438</v>
          </cell>
          <cell r="O65">
            <v>38172</v>
          </cell>
          <cell r="P65">
            <v>2280</v>
          </cell>
          <cell r="Q65">
            <v>3004</v>
          </cell>
          <cell r="R65">
            <v>1420</v>
          </cell>
          <cell r="S65">
            <v>44876</v>
          </cell>
          <cell r="T65">
            <v>6213</v>
          </cell>
          <cell r="U65">
            <v>21.685106977068862</v>
          </cell>
          <cell r="V65">
            <v>869</v>
          </cell>
          <cell r="W65">
            <v>438</v>
          </cell>
          <cell r="X65">
            <v>720</v>
          </cell>
          <cell r="Y65">
            <v>2027</v>
          </cell>
          <cell r="Z65">
            <v>4186</v>
          </cell>
          <cell r="AA65">
            <v>14.610310285853897</v>
          </cell>
          <cell r="AB65">
            <v>919</v>
          </cell>
          <cell r="AC65">
            <v>25384</v>
          </cell>
          <cell r="AD65">
            <v>88.597256640256887</v>
          </cell>
          <cell r="AE65">
            <v>3267</v>
          </cell>
          <cell r="AF65">
            <v>11.402743359743116</v>
          </cell>
          <cell r="AG65">
            <v>38201</v>
          </cell>
          <cell r="AH65">
            <v>2282</v>
          </cell>
          <cell r="AI65">
            <v>3007</v>
          </cell>
          <cell r="AJ65">
            <v>1419</v>
          </cell>
        </row>
        <row r="66">
          <cell r="A66" t="str">
            <v>EUR</v>
          </cell>
          <cell r="B66" t="str">
            <v>PANEL</v>
          </cell>
          <cell r="C66" t="str">
            <v>TN</v>
          </cell>
          <cell r="D66" t="str">
            <v>VAUBZ-46630E</v>
          </cell>
          <cell r="E66" t="str">
            <v>001031080</v>
          </cell>
          <cell r="F66">
            <v>848</v>
          </cell>
          <cell r="G66">
            <v>1304</v>
          </cell>
          <cell r="H66">
            <v>1106</v>
          </cell>
          <cell r="I66">
            <v>314</v>
          </cell>
          <cell r="J66">
            <v>28.390596745027125</v>
          </cell>
          <cell r="K66">
            <v>166</v>
          </cell>
          <cell r="L66">
            <v>146</v>
          </cell>
          <cell r="M66">
            <v>99</v>
          </cell>
          <cell r="N66">
            <v>725</v>
          </cell>
          <cell r="O66">
            <v>370</v>
          </cell>
          <cell r="P66">
            <v>196</v>
          </cell>
          <cell r="Q66">
            <v>172</v>
          </cell>
          <cell r="R66">
            <v>117</v>
          </cell>
          <cell r="S66">
            <v>855</v>
          </cell>
          <cell r="T66">
            <v>381</v>
          </cell>
          <cell r="U66">
            <v>34.448462929475589</v>
          </cell>
          <cell r="V66">
            <v>34</v>
          </cell>
          <cell r="W66">
            <v>17</v>
          </cell>
          <cell r="X66">
            <v>28</v>
          </cell>
          <cell r="Y66">
            <v>79</v>
          </cell>
          <cell r="Z66">
            <v>302</v>
          </cell>
          <cell r="AA66">
            <v>27.305605786618447</v>
          </cell>
          <cell r="AB66">
            <v>35</v>
          </cell>
          <cell r="AC66">
            <v>839</v>
          </cell>
          <cell r="AD66">
            <v>75.858951175406872</v>
          </cell>
          <cell r="AE66">
            <v>267</v>
          </cell>
          <cell r="AF66">
            <v>24.141048824593128</v>
          </cell>
          <cell r="AG66">
            <v>370</v>
          </cell>
          <cell r="AH66">
            <v>196</v>
          </cell>
          <cell r="AI66">
            <v>172</v>
          </cell>
          <cell r="AJ66">
            <v>117</v>
          </cell>
        </row>
        <row r="67">
          <cell r="A67" t="str">
            <v>EUR</v>
          </cell>
          <cell r="B67" t="str">
            <v>PANEL</v>
          </cell>
          <cell r="C67" t="str">
            <v>TN</v>
          </cell>
          <cell r="D67" t="str">
            <v>VDO-0273</v>
          </cell>
          <cell r="E67" t="str">
            <v>001031129</v>
          </cell>
          <cell r="F67">
            <v>12600</v>
          </cell>
          <cell r="G67">
            <v>1385</v>
          </cell>
          <cell r="H67">
            <v>17452</v>
          </cell>
          <cell r="I67">
            <v>6790</v>
          </cell>
          <cell r="J67">
            <v>38.906715562686223</v>
          </cell>
          <cell r="K67">
            <v>2872</v>
          </cell>
          <cell r="L67">
            <v>2683</v>
          </cell>
          <cell r="M67">
            <v>2344</v>
          </cell>
          <cell r="N67">
            <v>14689</v>
          </cell>
          <cell r="O67">
            <v>539</v>
          </cell>
          <cell r="P67">
            <v>228</v>
          </cell>
          <cell r="Q67">
            <v>213</v>
          </cell>
          <cell r="R67">
            <v>186</v>
          </cell>
          <cell r="S67">
            <v>1166</v>
          </cell>
          <cell r="T67">
            <v>2763</v>
          </cell>
          <cell r="U67">
            <v>15.831996332798534</v>
          </cell>
          <cell r="V67">
            <v>530</v>
          </cell>
          <cell r="W67">
            <v>267</v>
          </cell>
          <cell r="X67">
            <v>438</v>
          </cell>
          <cell r="Y67">
            <v>1235</v>
          </cell>
          <cell r="Z67">
            <v>1528</v>
          </cell>
          <cell r="AA67">
            <v>8.7554435021774015</v>
          </cell>
          <cell r="AB67">
            <v>560</v>
          </cell>
          <cell r="AC67">
            <v>16484</v>
          </cell>
          <cell r="AD67">
            <v>94.453357781343115</v>
          </cell>
          <cell r="AE67">
            <v>968</v>
          </cell>
          <cell r="AF67">
            <v>5.5466422186568876</v>
          </cell>
          <cell r="AG67">
            <v>539</v>
          </cell>
          <cell r="AH67">
            <v>228</v>
          </cell>
          <cell r="AI67">
            <v>213</v>
          </cell>
          <cell r="AJ67">
            <v>186</v>
          </cell>
        </row>
        <row r="68">
          <cell r="A68" t="str">
            <v>EUR</v>
          </cell>
          <cell r="B68" t="str">
            <v>PANEL</v>
          </cell>
          <cell r="C68" t="str">
            <v>TN</v>
          </cell>
          <cell r="D68" t="str">
            <v>VW-011G</v>
          </cell>
          <cell r="E68" t="str">
            <v>001031133</v>
          </cell>
          <cell r="F68">
            <v>5120</v>
          </cell>
          <cell r="G68">
            <v>936</v>
          </cell>
          <cell r="H68">
            <v>4792</v>
          </cell>
          <cell r="I68">
            <v>2218</v>
          </cell>
          <cell r="J68">
            <v>46.285475792988315</v>
          </cell>
          <cell r="K68">
            <v>1056</v>
          </cell>
          <cell r="L68">
            <v>969</v>
          </cell>
          <cell r="M68">
            <v>688</v>
          </cell>
          <cell r="N68">
            <v>4931</v>
          </cell>
          <cell r="O68">
            <v>433</v>
          </cell>
          <cell r="P68">
            <v>206</v>
          </cell>
          <cell r="Q68">
            <v>189</v>
          </cell>
          <cell r="R68">
            <v>134</v>
          </cell>
          <cell r="S68">
            <v>962</v>
          </cell>
          <cell r="T68">
            <v>-139</v>
          </cell>
          <cell r="U68">
            <v>-2.9006677796327209</v>
          </cell>
          <cell r="V68">
            <v>145</v>
          </cell>
          <cell r="W68">
            <v>73</v>
          </cell>
          <cell r="X68">
            <v>120</v>
          </cell>
          <cell r="Y68">
            <v>338</v>
          </cell>
          <cell r="Z68">
            <v>-477</v>
          </cell>
          <cell r="AA68">
            <v>-9.9540901502504173</v>
          </cell>
          <cell r="AB68">
            <v>154</v>
          </cell>
          <cell r="AC68">
            <v>5423</v>
          </cell>
          <cell r="AD68">
            <v>113.16777963272119</v>
          </cell>
          <cell r="AE68">
            <v>-631</v>
          </cell>
          <cell r="AF68">
            <v>-13.167779632721203</v>
          </cell>
          <cell r="AG68">
            <v>435</v>
          </cell>
          <cell r="AH68">
            <v>207</v>
          </cell>
          <cell r="AI68">
            <v>190</v>
          </cell>
          <cell r="AJ68">
            <v>135</v>
          </cell>
        </row>
        <row r="69">
          <cell r="A69" t="str">
            <v>EUR</v>
          </cell>
          <cell r="B69" t="str">
            <v>PANEL</v>
          </cell>
          <cell r="C69" t="str">
            <v>TN</v>
          </cell>
          <cell r="D69" t="str">
            <v>VW-012G</v>
          </cell>
          <cell r="E69" t="str">
            <v>001031134</v>
          </cell>
          <cell r="F69">
            <v>14080</v>
          </cell>
          <cell r="G69">
            <v>934</v>
          </cell>
          <cell r="H69">
            <v>13156</v>
          </cell>
          <cell r="I69">
            <v>6282</v>
          </cell>
          <cell r="J69">
            <v>47.750076010945577</v>
          </cell>
          <cell r="K69">
            <v>2966</v>
          </cell>
          <cell r="L69">
            <v>2812</v>
          </cell>
          <cell r="M69">
            <v>1932</v>
          </cell>
          <cell r="N69">
            <v>13992</v>
          </cell>
          <cell r="O69">
            <v>446</v>
          </cell>
          <cell r="P69">
            <v>211</v>
          </cell>
          <cell r="Q69">
            <v>200</v>
          </cell>
          <cell r="R69">
            <v>137</v>
          </cell>
          <cell r="S69">
            <v>994</v>
          </cell>
          <cell r="T69">
            <v>-836</v>
          </cell>
          <cell r="U69">
            <v>-6.3545150501672243</v>
          </cell>
          <cell r="V69">
            <v>399</v>
          </cell>
          <cell r="W69">
            <v>201</v>
          </cell>
          <cell r="X69">
            <v>330</v>
          </cell>
          <cell r="Y69">
            <v>930</v>
          </cell>
          <cell r="Z69">
            <v>-1766</v>
          </cell>
          <cell r="AA69">
            <v>-13.423532988750381</v>
          </cell>
          <cell r="AB69">
            <v>422</v>
          </cell>
          <cell r="AC69">
            <v>15344</v>
          </cell>
          <cell r="AD69">
            <v>116.63119489206446</v>
          </cell>
          <cell r="AE69">
            <v>-2188</v>
          </cell>
          <cell r="AF69">
            <v>-16.631194892064457</v>
          </cell>
          <cell r="AG69">
            <v>449</v>
          </cell>
          <cell r="AH69">
            <v>212</v>
          </cell>
          <cell r="AI69">
            <v>201</v>
          </cell>
          <cell r="AJ69">
            <v>138</v>
          </cell>
        </row>
        <row r="70">
          <cell r="A70" t="str">
            <v>EUR</v>
          </cell>
          <cell r="B70" t="str">
            <v>PANEL</v>
          </cell>
          <cell r="C70" t="str">
            <v>TN</v>
          </cell>
          <cell r="D70" t="str">
            <v>VW-013G</v>
          </cell>
          <cell r="E70" t="str">
            <v>001031135</v>
          </cell>
          <cell r="F70">
            <v>1280</v>
          </cell>
          <cell r="G70">
            <v>936</v>
          </cell>
          <cell r="H70">
            <v>1198</v>
          </cell>
          <cell r="I70">
            <v>573</v>
          </cell>
          <cell r="J70">
            <v>47.82971619365609</v>
          </cell>
          <cell r="K70">
            <v>272</v>
          </cell>
          <cell r="L70">
            <v>257</v>
          </cell>
          <cell r="M70">
            <v>177</v>
          </cell>
          <cell r="N70">
            <v>1279</v>
          </cell>
          <cell r="O70">
            <v>448</v>
          </cell>
          <cell r="P70">
            <v>213</v>
          </cell>
          <cell r="Q70">
            <v>201</v>
          </cell>
          <cell r="R70">
            <v>138</v>
          </cell>
          <cell r="S70">
            <v>1000</v>
          </cell>
          <cell r="T70">
            <v>-81</v>
          </cell>
          <cell r="U70">
            <v>-6.7612687813021699</v>
          </cell>
          <cell r="V70">
            <v>36</v>
          </cell>
          <cell r="W70">
            <v>18</v>
          </cell>
          <cell r="X70">
            <v>30</v>
          </cell>
          <cell r="Y70">
            <v>84</v>
          </cell>
          <cell r="Z70">
            <v>-165</v>
          </cell>
          <cell r="AA70">
            <v>-13.772954924874792</v>
          </cell>
          <cell r="AB70">
            <v>38</v>
          </cell>
          <cell r="AC70">
            <v>1401</v>
          </cell>
          <cell r="AD70">
            <v>116.9449081803005</v>
          </cell>
          <cell r="AE70">
            <v>-203</v>
          </cell>
          <cell r="AF70">
            <v>-16.944908180300501</v>
          </cell>
          <cell r="AG70">
            <v>449</v>
          </cell>
          <cell r="AH70">
            <v>213</v>
          </cell>
          <cell r="AI70">
            <v>201</v>
          </cell>
          <cell r="AJ70">
            <v>139</v>
          </cell>
        </row>
        <row r="71">
          <cell r="A71" t="str">
            <v>EUR</v>
          </cell>
          <cell r="B71" t="str">
            <v>PANEL</v>
          </cell>
          <cell r="C71" t="str">
            <v>TN</v>
          </cell>
          <cell r="D71" t="str">
            <v>VW-0270</v>
          </cell>
          <cell r="E71" t="str">
            <v>001031143</v>
          </cell>
          <cell r="F71">
            <v>2000</v>
          </cell>
          <cell r="G71">
            <v>2718</v>
          </cell>
          <cell r="H71">
            <v>5435</v>
          </cell>
          <cell r="I71">
            <v>2244</v>
          </cell>
          <cell r="J71">
            <v>41.287948482060713</v>
          </cell>
          <cell r="K71">
            <v>440</v>
          </cell>
          <cell r="L71">
            <v>734</v>
          </cell>
          <cell r="M71">
            <v>384</v>
          </cell>
          <cell r="N71">
            <v>3802</v>
          </cell>
          <cell r="O71">
            <v>1122</v>
          </cell>
          <cell r="P71">
            <v>220</v>
          </cell>
          <cell r="Q71">
            <v>367</v>
          </cell>
          <cell r="R71">
            <v>192</v>
          </cell>
          <cell r="S71">
            <v>1901</v>
          </cell>
          <cell r="T71">
            <v>1633</v>
          </cell>
          <cell r="U71">
            <v>30.045998160073594</v>
          </cell>
          <cell r="V71">
            <v>165</v>
          </cell>
          <cell r="W71">
            <v>83</v>
          </cell>
          <cell r="X71">
            <v>137</v>
          </cell>
          <cell r="Y71">
            <v>385</v>
          </cell>
          <cell r="Z71">
            <v>1248</v>
          </cell>
          <cell r="AA71">
            <v>22.96228150873965</v>
          </cell>
          <cell r="AB71">
            <v>174</v>
          </cell>
          <cell r="AC71">
            <v>4361</v>
          </cell>
          <cell r="AD71">
            <v>80.239190432382699</v>
          </cell>
          <cell r="AE71">
            <v>1074</v>
          </cell>
          <cell r="AF71">
            <v>19.760809567617297</v>
          </cell>
          <cell r="AG71">
            <v>1086</v>
          </cell>
          <cell r="AH71">
            <v>213</v>
          </cell>
          <cell r="AI71">
            <v>355</v>
          </cell>
          <cell r="AJ71">
            <v>186</v>
          </cell>
        </row>
        <row r="72">
          <cell r="A72" t="str">
            <v>EUR</v>
          </cell>
          <cell r="B72" t="str">
            <v>PANEL</v>
          </cell>
          <cell r="C72" t="str">
            <v>TN</v>
          </cell>
          <cell r="D72" t="str">
            <v>MOTO-049</v>
          </cell>
          <cell r="E72" t="str">
            <v>001031161</v>
          </cell>
          <cell r="F72">
            <v>2500</v>
          </cell>
          <cell r="G72">
            <v>2496</v>
          </cell>
          <cell r="H72">
            <v>6239</v>
          </cell>
          <cell r="I72">
            <v>2310</v>
          </cell>
          <cell r="J72">
            <v>37.025164289148904</v>
          </cell>
          <cell r="K72">
            <v>493</v>
          </cell>
          <cell r="L72">
            <v>1126</v>
          </cell>
          <cell r="M72">
            <v>812</v>
          </cell>
          <cell r="N72">
            <v>4741</v>
          </cell>
          <cell r="O72">
            <v>924</v>
          </cell>
          <cell r="P72">
            <v>197</v>
          </cell>
          <cell r="Q72">
            <v>450</v>
          </cell>
          <cell r="R72">
            <v>325</v>
          </cell>
          <cell r="S72">
            <v>1896</v>
          </cell>
          <cell r="T72">
            <v>1498</v>
          </cell>
          <cell r="U72">
            <v>24.010258054175349</v>
          </cell>
          <cell r="V72">
            <v>189</v>
          </cell>
          <cell r="W72">
            <v>95</v>
          </cell>
          <cell r="X72">
            <v>157</v>
          </cell>
          <cell r="Y72">
            <v>441</v>
          </cell>
          <cell r="Z72">
            <v>1057</v>
          </cell>
          <cell r="AA72">
            <v>16.941817598974197</v>
          </cell>
          <cell r="AB72">
            <v>200</v>
          </cell>
          <cell r="AC72">
            <v>5382</v>
          </cell>
          <cell r="AD72">
            <v>86.263824330822246</v>
          </cell>
          <cell r="AE72">
            <v>857</v>
          </cell>
          <cell r="AF72">
            <v>13.736175669177753</v>
          </cell>
          <cell r="AG72">
            <v>923</v>
          </cell>
          <cell r="AH72">
            <v>197</v>
          </cell>
          <cell r="AI72">
            <v>450</v>
          </cell>
          <cell r="AJ72">
            <v>324</v>
          </cell>
        </row>
        <row r="73">
          <cell r="A73" t="str">
            <v>EUR</v>
          </cell>
          <cell r="B73" t="str">
            <v>PANEL</v>
          </cell>
          <cell r="C73" t="str">
            <v>TN</v>
          </cell>
          <cell r="D73" t="str">
            <v>MAG-180</v>
          </cell>
          <cell r="E73" t="str">
            <v>001031178</v>
          </cell>
          <cell r="F73">
            <v>2961</v>
          </cell>
          <cell r="G73">
            <v>5094</v>
          </cell>
          <cell r="H73">
            <v>15083</v>
          </cell>
          <cell r="I73">
            <v>6919</v>
          </cell>
          <cell r="J73">
            <v>45.872836968772788</v>
          </cell>
          <cell r="K73">
            <v>1255</v>
          </cell>
          <cell r="L73">
            <v>1821</v>
          </cell>
          <cell r="M73">
            <v>1901</v>
          </cell>
          <cell r="N73">
            <v>11896</v>
          </cell>
          <cell r="O73">
            <v>2337</v>
          </cell>
          <cell r="P73">
            <v>424</v>
          </cell>
          <cell r="Q73">
            <v>615</v>
          </cell>
          <cell r="R73">
            <v>642</v>
          </cell>
          <cell r="S73">
            <v>4018</v>
          </cell>
          <cell r="T73">
            <v>3187</v>
          </cell>
          <cell r="U73">
            <v>21.129748723728699</v>
          </cell>
          <cell r="V73">
            <v>458</v>
          </cell>
          <cell r="W73">
            <v>231</v>
          </cell>
          <cell r="X73">
            <v>379</v>
          </cell>
          <cell r="Y73">
            <v>1068</v>
          </cell>
          <cell r="Z73">
            <v>2119</v>
          </cell>
          <cell r="AA73">
            <v>14.048929258105153</v>
          </cell>
          <cell r="AB73">
            <v>484</v>
          </cell>
          <cell r="AC73">
            <v>13448</v>
          </cell>
          <cell r="AD73">
            <v>89.15998143605384</v>
          </cell>
          <cell r="AE73">
            <v>1635</v>
          </cell>
          <cell r="AF73">
            <v>10.840018563946165</v>
          </cell>
          <cell r="AG73">
            <v>2337</v>
          </cell>
          <cell r="AH73">
            <v>424</v>
          </cell>
          <cell r="AI73">
            <v>615</v>
          </cell>
          <cell r="AJ73">
            <v>642</v>
          </cell>
        </row>
        <row r="74">
          <cell r="A74" t="str">
            <v>EUR</v>
          </cell>
          <cell r="B74" t="str">
            <v>PANEL</v>
          </cell>
          <cell r="C74" t="str">
            <v>TN</v>
          </cell>
          <cell r="D74" t="str">
            <v>MAG0181</v>
          </cell>
          <cell r="E74" t="str">
            <v>001031179</v>
          </cell>
          <cell r="F74">
            <v>1797</v>
          </cell>
          <cell r="G74">
            <v>5094</v>
          </cell>
          <cell r="H74">
            <v>9154</v>
          </cell>
          <cell r="I74">
            <v>3898</v>
          </cell>
          <cell r="J74">
            <v>42.582477605418397</v>
          </cell>
          <cell r="K74">
            <v>713</v>
          </cell>
          <cell r="L74">
            <v>1048</v>
          </cell>
          <cell r="M74">
            <v>1091</v>
          </cell>
          <cell r="N74">
            <v>6750</v>
          </cell>
          <cell r="O74">
            <v>2169</v>
          </cell>
          <cell r="P74">
            <v>397</v>
          </cell>
          <cell r="Q74">
            <v>583</v>
          </cell>
          <cell r="R74">
            <v>607</v>
          </cell>
          <cell r="S74">
            <v>3756</v>
          </cell>
          <cell r="T74">
            <v>2404</v>
          </cell>
          <cell r="U74">
            <v>26.26174350010924</v>
          </cell>
          <cell r="V74">
            <v>278</v>
          </cell>
          <cell r="W74">
            <v>140</v>
          </cell>
          <cell r="X74">
            <v>230</v>
          </cell>
          <cell r="Y74">
            <v>648</v>
          </cell>
          <cell r="Z74">
            <v>1756</v>
          </cell>
          <cell r="AA74">
            <v>19.182870876119729</v>
          </cell>
          <cell r="AB74">
            <v>293</v>
          </cell>
          <cell r="AC74">
            <v>7691</v>
          </cell>
          <cell r="AD74">
            <v>84.017915665282942</v>
          </cell>
          <cell r="AE74">
            <v>1463</v>
          </cell>
          <cell r="AF74">
            <v>15.982084334717065</v>
          </cell>
          <cell r="AG74">
            <v>2169</v>
          </cell>
          <cell r="AH74">
            <v>397</v>
          </cell>
          <cell r="AI74">
            <v>583</v>
          </cell>
          <cell r="AJ74">
            <v>607</v>
          </cell>
        </row>
        <row r="75">
          <cell r="A75" t="str">
            <v>EUR</v>
          </cell>
          <cell r="B75" t="str">
            <v>PANEL</v>
          </cell>
          <cell r="C75" t="str">
            <v>TN</v>
          </cell>
          <cell r="D75" t="str">
            <v>VDO-0312</v>
          </cell>
          <cell r="E75" t="str">
            <v>001031184</v>
          </cell>
          <cell r="F75">
            <v>10000</v>
          </cell>
          <cell r="G75">
            <v>1635</v>
          </cell>
          <cell r="H75">
            <v>16346</v>
          </cell>
          <cell r="I75">
            <v>5299</v>
          </cell>
          <cell r="J75">
            <v>32.417716872629384</v>
          </cell>
          <cell r="K75">
            <v>2300</v>
          </cell>
          <cell r="L75">
            <v>2150</v>
          </cell>
          <cell r="M75">
            <v>1689</v>
          </cell>
          <cell r="N75">
            <v>11438</v>
          </cell>
          <cell r="O75">
            <v>530</v>
          </cell>
          <cell r="P75">
            <v>230</v>
          </cell>
          <cell r="Q75">
            <v>215</v>
          </cell>
          <cell r="R75">
            <v>169</v>
          </cell>
          <cell r="S75">
            <v>1144</v>
          </cell>
          <cell r="T75">
            <v>4908</v>
          </cell>
          <cell r="U75">
            <v>30.025694359476322</v>
          </cell>
          <cell r="V75">
            <v>496</v>
          </cell>
          <cell r="W75">
            <v>250</v>
          </cell>
          <cell r="X75">
            <v>411</v>
          </cell>
          <cell r="Y75">
            <v>1157</v>
          </cell>
          <cell r="Z75">
            <v>3751</v>
          </cell>
          <cell r="AA75">
            <v>22.94751009421265</v>
          </cell>
          <cell r="AB75">
            <v>524</v>
          </cell>
          <cell r="AC75">
            <v>13119</v>
          </cell>
          <cell r="AD75">
            <v>80.258167135690684</v>
          </cell>
          <cell r="AE75">
            <v>3227</v>
          </cell>
          <cell r="AF75">
            <v>19.741832864309313</v>
          </cell>
          <cell r="AG75">
            <v>530</v>
          </cell>
          <cell r="AH75">
            <v>230</v>
          </cell>
          <cell r="AI75">
            <v>215</v>
          </cell>
          <cell r="AJ75">
            <v>169</v>
          </cell>
        </row>
        <row r="76">
          <cell r="A76" t="str">
            <v>EUR</v>
          </cell>
          <cell r="B76" t="str">
            <v>PANEL</v>
          </cell>
          <cell r="C76" t="str">
            <v>TN</v>
          </cell>
          <cell r="D76" t="str">
            <v>VDO-0313</v>
          </cell>
          <cell r="E76" t="str">
            <v>001031215</v>
          </cell>
          <cell r="F76">
            <v>7000</v>
          </cell>
          <cell r="G76">
            <v>1635</v>
          </cell>
          <cell r="H76">
            <v>11442</v>
          </cell>
          <cell r="I76">
            <v>3661</v>
          </cell>
          <cell r="J76">
            <v>31.996154518440832</v>
          </cell>
          <cell r="K76">
            <v>1589</v>
          </cell>
          <cell r="L76">
            <v>1498</v>
          </cell>
          <cell r="M76">
            <v>1169</v>
          </cell>
          <cell r="N76">
            <v>7917</v>
          </cell>
          <cell r="O76">
            <v>523</v>
          </cell>
          <cell r="P76">
            <v>227</v>
          </cell>
          <cell r="Q76">
            <v>214</v>
          </cell>
          <cell r="R76">
            <v>167</v>
          </cell>
          <cell r="S76">
            <v>1131</v>
          </cell>
          <cell r="T76">
            <v>3525</v>
          </cell>
          <cell r="U76">
            <v>30.807551127425274</v>
          </cell>
          <cell r="V76">
            <v>347</v>
          </cell>
          <cell r="W76">
            <v>175</v>
          </cell>
          <cell r="X76">
            <v>287</v>
          </cell>
          <cell r="Y76">
            <v>809</v>
          </cell>
          <cell r="Z76">
            <v>2716</v>
          </cell>
          <cell r="AA76">
            <v>23.737108897045971</v>
          </cell>
          <cell r="AB76">
            <v>367</v>
          </cell>
          <cell r="AC76">
            <v>9093</v>
          </cell>
          <cell r="AD76">
            <v>79.470372312532774</v>
          </cell>
          <cell r="AE76">
            <v>2349</v>
          </cell>
          <cell r="AF76">
            <v>20.529627687467226</v>
          </cell>
          <cell r="AG76">
            <v>523</v>
          </cell>
          <cell r="AH76">
            <v>227</v>
          </cell>
          <cell r="AI76">
            <v>214</v>
          </cell>
          <cell r="AJ76">
            <v>167</v>
          </cell>
        </row>
        <row r="77">
          <cell r="A77" t="str">
            <v>EUR</v>
          </cell>
          <cell r="B77" t="str">
            <v>PANEL</v>
          </cell>
          <cell r="C77" t="str">
            <v>TN</v>
          </cell>
          <cell r="D77" t="str">
            <v>VDO-0310L</v>
          </cell>
          <cell r="E77" t="str">
            <v>001031216</v>
          </cell>
          <cell r="F77">
            <v>29590</v>
          </cell>
          <cell r="G77">
            <v>1459</v>
          </cell>
          <cell r="H77">
            <v>43158</v>
          </cell>
          <cell r="I77">
            <v>15153</v>
          </cell>
          <cell r="J77">
            <v>35.110524120672878</v>
          </cell>
          <cell r="K77">
            <v>6600</v>
          </cell>
          <cell r="L77">
            <v>6186</v>
          </cell>
          <cell r="M77">
            <v>5031</v>
          </cell>
          <cell r="N77">
            <v>32970</v>
          </cell>
          <cell r="O77">
            <v>512</v>
          </cell>
          <cell r="P77">
            <v>223</v>
          </cell>
          <cell r="Q77">
            <v>209</v>
          </cell>
          <cell r="R77">
            <v>170</v>
          </cell>
          <cell r="S77">
            <v>1114</v>
          </cell>
          <cell r="T77">
            <v>10188</v>
          </cell>
          <cell r="U77">
            <v>23.606283887112468</v>
          </cell>
          <cell r="V77">
            <v>1309</v>
          </cell>
          <cell r="W77">
            <v>660</v>
          </cell>
          <cell r="X77">
            <v>1084</v>
          </cell>
          <cell r="Y77">
            <v>3053</v>
          </cell>
          <cell r="Z77">
            <v>7135</v>
          </cell>
          <cell r="AA77">
            <v>16.532276750544511</v>
          </cell>
          <cell r="AB77">
            <v>1384</v>
          </cell>
          <cell r="AC77">
            <v>37407</v>
          </cell>
          <cell r="AD77">
            <v>86.674544696232445</v>
          </cell>
          <cell r="AE77">
            <v>5751</v>
          </cell>
          <cell r="AF77">
            <v>13.325455303767553</v>
          </cell>
          <cell r="AG77">
            <v>512</v>
          </cell>
          <cell r="AH77">
            <v>223</v>
          </cell>
          <cell r="AI77">
            <v>209</v>
          </cell>
          <cell r="AJ77">
            <v>170</v>
          </cell>
        </row>
        <row r="78">
          <cell r="A78" t="str">
            <v>EUR</v>
          </cell>
          <cell r="B78" t="str">
            <v>PANEL</v>
          </cell>
          <cell r="C78" t="str">
            <v>TN</v>
          </cell>
          <cell r="D78" t="str">
            <v>PR-011PR-A</v>
          </cell>
          <cell r="E78" t="str">
            <v>001031231</v>
          </cell>
          <cell r="F78">
            <v>2880</v>
          </cell>
          <cell r="G78">
            <v>2030</v>
          </cell>
          <cell r="H78">
            <v>5845</v>
          </cell>
          <cell r="I78">
            <v>3175</v>
          </cell>
          <cell r="J78">
            <v>54.319931565440548</v>
          </cell>
          <cell r="K78">
            <v>887</v>
          </cell>
          <cell r="L78">
            <v>1237</v>
          </cell>
          <cell r="M78">
            <v>629</v>
          </cell>
          <cell r="N78">
            <v>5928</v>
          </cell>
          <cell r="O78">
            <v>1102</v>
          </cell>
          <cell r="P78">
            <v>308</v>
          </cell>
          <cell r="Q78">
            <v>430</v>
          </cell>
          <cell r="R78">
            <v>218</v>
          </cell>
          <cell r="S78">
            <v>2058</v>
          </cell>
          <cell r="T78">
            <v>-83</v>
          </cell>
          <cell r="U78">
            <v>-1.420017108639863</v>
          </cell>
          <cell r="V78">
            <v>177</v>
          </cell>
          <cell r="W78">
            <v>89</v>
          </cell>
          <cell r="X78">
            <v>147</v>
          </cell>
          <cell r="Y78">
            <v>413</v>
          </cell>
          <cell r="Z78">
            <v>-496</v>
          </cell>
          <cell r="AA78">
            <v>-8.4858853721129162</v>
          </cell>
          <cell r="AB78">
            <v>187</v>
          </cell>
          <cell r="AC78">
            <v>6528</v>
          </cell>
          <cell r="AD78">
            <v>111.6852010265184</v>
          </cell>
          <cell r="AE78">
            <v>-683</v>
          </cell>
          <cell r="AF78">
            <v>-11.685201026518392</v>
          </cell>
          <cell r="AG78">
            <v>1288</v>
          </cell>
          <cell r="AH78">
            <v>360</v>
          </cell>
          <cell r="AI78">
            <v>502</v>
          </cell>
          <cell r="AJ78">
            <v>255</v>
          </cell>
        </row>
        <row r="79">
          <cell r="A79" t="str">
            <v>EUR</v>
          </cell>
          <cell r="B79" t="str">
            <v>PANEL</v>
          </cell>
          <cell r="C79" t="str">
            <v>TN</v>
          </cell>
          <cell r="D79" t="str">
            <v>PR-012PR-A</v>
          </cell>
          <cell r="E79" t="str">
            <v>001031232</v>
          </cell>
          <cell r="F79">
            <v>1440</v>
          </cell>
          <cell r="G79">
            <v>2034</v>
          </cell>
          <cell r="H79">
            <v>2929</v>
          </cell>
          <cell r="I79">
            <v>1775</v>
          </cell>
          <cell r="J79">
            <v>60.600887674974388</v>
          </cell>
          <cell r="K79">
            <v>495</v>
          </cell>
          <cell r="L79">
            <v>514</v>
          </cell>
          <cell r="M79">
            <v>349</v>
          </cell>
          <cell r="N79">
            <v>3133</v>
          </cell>
          <cell r="O79">
            <v>1233</v>
          </cell>
          <cell r="P79">
            <v>344</v>
          </cell>
          <cell r="Q79">
            <v>357</v>
          </cell>
          <cell r="R79">
            <v>242</v>
          </cell>
          <cell r="S79">
            <v>2176</v>
          </cell>
          <cell r="T79">
            <v>-204</v>
          </cell>
          <cell r="U79">
            <v>-6.9648344144759307</v>
          </cell>
          <cell r="V79">
            <v>89</v>
          </cell>
          <cell r="W79">
            <v>45</v>
          </cell>
          <cell r="X79">
            <v>74</v>
          </cell>
          <cell r="Y79">
            <v>208</v>
          </cell>
          <cell r="Z79">
            <v>-412</v>
          </cell>
          <cell r="AA79">
            <v>-14.06623420962786</v>
          </cell>
          <cell r="AB79">
            <v>94</v>
          </cell>
          <cell r="AC79">
            <v>3435</v>
          </cell>
          <cell r="AD79">
            <v>117.27552065551383</v>
          </cell>
          <cell r="AE79">
            <v>-506</v>
          </cell>
          <cell r="AF79">
            <v>-17.275520655513827</v>
          </cell>
          <cell r="AG79">
            <v>1273</v>
          </cell>
          <cell r="AH79">
            <v>355</v>
          </cell>
          <cell r="AI79">
            <v>369</v>
          </cell>
          <cell r="AJ79">
            <v>250</v>
          </cell>
        </row>
        <row r="80">
          <cell r="A80" t="str">
            <v>EUR</v>
          </cell>
          <cell r="B80" t="str">
            <v>PANEL</v>
          </cell>
          <cell r="C80" t="str">
            <v>TN</v>
          </cell>
          <cell r="D80" t="str">
            <v>TOYO-0344</v>
          </cell>
          <cell r="E80" t="str">
            <v>001031242</v>
          </cell>
          <cell r="F80">
            <v>9408</v>
          </cell>
          <cell r="G80">
            <v>1210</v>
          </cell>
          <cell r="H80">
            <v>11380</v>
          </cell>
          <cell r="I80">
            <v>4102</v>
          </cell>
          <cell r="J80">
            <v>36.045694200351491</v>
          </cell>
          <cell r="K80">
            <v>1729</v>
          </cell>
          <cell r="L80">
            <v>1383</v>
          </cell>
          <cell r="M80">
            <v>1191</v>
          </cell>
          <cell r="N80">
            <v>8405</v>
          </cell>
          <cell r="O80">
            <v>436</v>
          </cell>
          <cell r="P80">
            <v>184</v>
          </cell>
          <cell r="Q80">
            <v>147</v>
          </cell>
          <cell r="R80">
            <v>127</v>
          </cell>
          <cell r="S80">
            <v>894</v>
          </cell>
          <cell r="T80">
            <v>2975</v>
          </cell>
          <cell r="U80">
            <v>26.142355008787344</v>
          </cell>
          <cell r="V80">
            <v>345</v>
          </cell>
          <cell r="W80">
            <v>174</v>
          </cell>
          <cell r="X80">
            <v>286</v>
          </cell>
          <cell r="Y80">
            <v>805</v>
          </cell>
          <cell r="Z80">
            <v>2170</v>
          </cell>
          <cell r="AA80">
            <v>19.068541300527244</v>
          </cell>
          <cell r="AB80">
            <v>365</v>
          </cell>
          <cell r="AC80">
            <v>9575</v>
          </cell>
          <cell r="AD80">
            <v>84.13884007029877</v>
          </cell>
          <cell r="AE80">
            <v>1805</v>
          </cell>
          <cell r="AF80">
            <v>15.86115992970123</v>
          </cell>
          <cell r="AG80">
            <v>427</v>
          </cell>
          <cell r="AH80">
            <v>180</v>
          </cell>
          <cell r="AI80">
            <v>144</v>
          </cell>
          <cell r="AJ80">
            <v>124</v>
          </cell>
        </row>
        <row r="81">
          <cell r="A81" t="str">
            <v>EUR</v>
          </cell>
          <cell r="B81" t="str">
            <v>PANEL</v>
          </cell>
          <cell r="C81" t="str">
            <v>TN</v>
          </cell>
          <cell r="D81" t="str">
            <v>EBZ-583</v>
          </cell>
          <cell r="E81" t="str">
            <v>001031256</v>
          </cell>
          <cell r="F81">
            <v>13250</v>
          </cell>
          <cell r="G81">
            <v>3301</v>
          </cell>
          <cell r="H81">
            <v>43735</v>
          </cell>
          <cell r="I81">
            <v>19111</v>
          </cell>
          <cell r="J81">
            <v>43.697267634617582</v>
          </cell>
          <cell r="K81">
            <v>3867</v>
          </cell>
          <cell r="L81">
            <v>6582</v>
          </cell>
          <cell r="M81">
            <v>6199</v>
          </cell>
          <cell r="N81">
            <v>35759</v>
          </cell>
          <cell r="O81">
            <v>1442</v>
          </cell>
          <cell r="P81">
            <v>292</v>
          </cell>
          <cell r="Q81">
            <v>497</v>
          </cell>
          <cell r="R81">
            <v>468</v>
          </cell>
          <cell r="S81">
            <v>2699</v>
          </cell>
          <cell r="T81">
            <v>7976</v>
          </cell>
          <cell r="U81">
            <v>18.237109866239855</v>
          </cell>
          <cell r="V81">
            <v>1327</v>
          </cell>
          <cell r="W81">
            <v>669</v>
          </cell>
          <cell r="X81">
            <v>1099</v>
          </cell>
          <cell r="Y81">
            <v>3095</v>
          </cell>
          <cell r="Z81">
            <v>4881</v>
          </cell>
          <cell r="AA81">
            <v>11.160397850691666</v>
          </cell>
          <cell r="AB81">
            <v>1402</v>
          </cell>
          <cell r="AC81">
            <v>40256</v>
          </cell>
          <cell r="AD81">
            <v>92.045272664913682</v>
          </cell>
          <cell r="AE81">
            <v>3479</v>
          </cell>
          <cell r="AF81">
            <v>7.9547273350863161</v>
          </cell>
          <cell r="AG81">
            <v>1443</v>
          </cell>
          <cell r="AH81">
            <v>292</v>
          </cell>
          <cell r="AI81">
            <v>497</v>
          </cell>
          <cell r="AJ81">
            <v>468</v>
          </cell>
        </row>
        <row r="82">
          <cell r="A82" t="str">
            <v>EUR</v>
          </cell>
          <cell r="B82" t="str">
            <v>PANEL</v>
          </cell>
          <cell r="C82" t="str">
            <v>TN</v>
          </cell>
          <cell r="D82" t="str">
            <v>VW-0333H</v>
          </cell>
          <cell r="E82" t="str">
            <v>001031257</v>
          </cell>
          <cell r="F82">
            <v>25920</v>
          </cell>
          <cell r="G82">
            <v>1521</v>
          </cell>
          <cell r="H82">
            <v>39420</v>
          </cell>
          <cell r="I82">
            <v>18783</v>
          </cell>
          <cell r="J82">
            <v>47.648401826484019</v>
          </cell>
          <cell r="K82">
            <v>5726</v>
          </cell>
          <cell r="L82">
            <v>5829</v>
          </cell>
          <cell r="M82">
            <v>4585</v>
          </cell>
          <cell r="N82">
            <v>34923</v>
          </cell>
          <cell r="O82">
            <v>725</v>
          </cell>
          <cell r="P82">
            <v>221</v>
          </cell>
          <cell r="Q82">
            <v>225</v>
          </cell>
          <cell r="R82">
            <v>177</v>
          </cell>
          <cell r="S82">
            <v>1348</v>
          </cell>
          <cell r="T82">
            <v>4497</v>
          </cell>
          <cell r="U82">
            <v>11.407914764079148</v>
          </cell>
          <cell r="V82">
            <v>1196</v>
          </cell>
          <cell r="W82">
            <v>603</v>
          </cell>
          <cell r="X82">
            <v>990</v>
          </cell>
          <cell r="Y82">
            <v>2789</v>
          </cell>
          <cell r="Z82">
            <v>1708</v>
          </cell>
          <cell r="AA82">
            <v>4.3328259766615931</v>
          </cell>
          <cell r="AB82">
            <v>1264</v>
          </cell>
          <cell r="AC82">
            <v>38976</v>
          </cell>
          <cell r="AD82">
            <v>98.873668188736687</v>
          </cell>
          <cell r="AE82">
            <v>444</v>
          </cell>
          <cell r="AF82">
            <v>1.1263318112633183</v>
          </cell>
          <cell r="AG82">
            <v>725</v>
          </cell>
          <cell r="AH82">
            <v>221</v>
          </cell>
          <cell r="AI82">
            <v>225</v>
          </cell>
          <cell r="AJ82">
            <v>177</v>
          </cell>
        </row>
        <row r="83">
          <cell r="A83" t="str">
            <v>EUR</v>
          </cell>
          <cell r="B83" t="str">
            <v>PANEL</v>
          </cell>
          <cell r="C83" t="str">
            <v>TN</v>
          </cell>
          <cell r="D83" t="str">
            <v>VW-0329H</v>
          </cell>
          <cell r="E83" t="str">
            <v>001031287</v>
          </cell>
          <cell r="F83">
            <v>43752</v>
          </cell>
          <cell r="G83">
            <v>1521</v>
          </cell>
          <cell r="H83">
            <v>66556</v>
          </cell>
          <cell r="I83">
            <v>30817</v>
          </cell>
          <cell r="J83">
            <v>46.302361920788506</v>
          </cell>
          <cell r="K83">
            <v>13745</v>
          </cell>
          <cell r="L83">
            <v>11075</v>
          </cell>
          <cell r="M83">
            <v>7660</v>
          </cell>
          <cell r="N83">
            <v>63297</v>
          </cell>
          <cell r="O83">
            <v>704</v>
          </cell>
          <cell r="P83">
            <v>314</v>
          </cell>
          <cell r="Q83">
            <v>253</v>
          </cell>
          <cell r="R83">
            <v>175</v>
          </cell>
          <cell r="S83">
            <v>1446</v>
          </cell>
          <cell r="T83">
            <v>3259</v>
          </cell>
          <cell r="U83">
            <v>4.8966284031492275</v>
          </cell>
          <cell r="V83">
            <v>2019</v>
          </cell>
          <cell r="W83">
            <v>1018</v>
          </cell>
          <cell r="X83">
            <v>1672</v>
          </cell>
          <cell r="Y83">
            <v>4709</v>
          </cell>
          <cell r="Z83">
            <v>-1450</v>
          </cell>
          <cell r="AA83">
            <v>-2.1786165033956371</v>
          </cell>
          <cell r="AB83">
            <v>2134</v>
          </cell>
          <cell r="AC83">
            <v>70140</v>
          </cell>
          <cell r="AD83">
            <v>105.38493899873791</v>
          </cell>
          <cell r="AE83">
            <v>-3584</v>
          </cell>
          <cell r="AF83">
            <v>-5.3849389987379048</v>
          </cell>
          <cell r="AG83">
            <v>704</v>
          </cell>
          <cell r="AH83">
            <v>314</v>
          </cell>
          <cell r="AI83">
            <v>253</v>
          </cell>
          <cell r="AJ83">
            <v>175</v>
          </cell>
        </row>
        <row r="84">
          <cell r="A84" t="str">
            <v>EUR</v>
          </cell>
          <cell r="B84" t="str">
            <v>PANEL</v>
          </cell>
          <cell r="C84" t="str">
            <v>TN</v>
          </cell>
          <cell r="D84" t="str">
            <v>VW-0335H</v>
          </cell>
          <cell r="E84" t="str">
            <v>001031289</v>
          </cell>
          <cell r="F84">
            <v>1820</v>
          </cell>
          <cell r="G84">
            <v>1398</v>
          </cell>
          <cell r="H84">
            <v>2544</v>
          </cell>
          <cell r="I84">
            <v>1174</v>
          </cell>
          <cell r="J84">
            <v>46.147798742138363</v>
          </cell>
          <cell r="K84">
            <v>389</v>
          </cell>
          <cell r="L84">
            <v>388</v>
          </cell>
          <cell r="M84">
            <v>293</v>
          </cell>
          <cell r="N84">
            <v>2244</v>
          </cell>
          <cell r="O84">
            <v>645</v>
          </cell>
          <cell r="P84">
            <v>214</v>
          </cell>
          <cell r="Q84">
            <v>213</v>
          </cell>
          <cell r="R84">
            <v>161</v>
          </cell>
          <cell r="S84">
            <v>1233</v>
          </cell>
          <cell r="T84">
            <v>300</v>
          </cell>
          <cell r="U84">
            <v>11.79245283018868</v>
          </cell>
          <cell r="V84">
            <v>77</v>
          </cell>
          <cell r="W84">
            <v>39</v>
          </cell>
          <cell r="X84">
            <v>64</v>
          </cell>
          <cell r="Y84">
            <v>180</v>
          </cell>
          <cell r="Z84">
            <v>120</v>
          </cell>
          <cell r="AA84">
            <v>4.716981132075472</v>
          </cell>
          <cell r="AB84">
            <v>82</v>
          </cell>
          <cell r="AC84">
            <v>2506</v>
          </cell>
          <cell r="AD84">
            <v>98.506289308176093</v>
          </cell>
          <cell r="AE84">
            <v>38</v>
          </cell>
          <cell r="AF84">
            <v>1.4937106918238994</v>
          </cell>
          <cell r="AG84">
            <v>645</v>
          </cell>
          <cell r="AH84">
            <v>214</v>
          </cell>
          <cell r="AI84">
            <v>213</v>
          </cell>
          <cell r="AJ84">
            <v>161</v>
          </cell>
        </row>
        <row r="85">
          <cell r="A85" t="str">
            <v>EUR</v>
          </cell>
          <cell r="B85" t="str">
            <v>PANEL</v>
          </cell>
          <cell r="C85" t="str">
            <v>TN</v>
          </cell>
          <cell r="D85" t="str">
            <v>BZ-600</v>
          </cell>
          <cell r="E85" t="str">
            <v>001031291</v>
          </cell>
          <cell r="F85">
            <v>4158</v>
          </cell>
          <cell r="G85">
            <v>1310</v>
          </cell>
          <cell r="H85">
            <v>5448</v>
          </cell>
          <cell r="I85">
            <v>2260</v>
          </cell>
          <cell r="J85">
            <v>41.483113069016156</v>
          </cell>
          <cell r="K85">
            <v>885</v>
          </cell>
          <cell r="L85">
            <v>864</v>
          </cell>
          <cell r="M85">
            <v>657</v>
          </cell>
          <cell r="N85">
            <v>4666</v>
          </cell>
          <cell r="O85">
            <v>544</v>
          </cell>
          <cell r="P85">
            <v>213</v>
          </cell>
          <cell r="Q85">
            <v>208</v>
          </cell>
          <cell r="R85">
            <v>158</v>
          </cell>
          <cell r="S85">
            <v>1123</v>
          </cell>
          <cell r="T85">
            <v>782</v>
          </cell>
          <cell r="U85">
            <v>14.353891336270191</v>
          </cell>
          <cell r="V85">
            <v>165</v>
          </cell>
          <cell r="W85">
            <v>83</v>
          </cell>
          <cell r="X85">
            <v>137</v>
          </cell>
          <cell r="Y85">
            <v>385</v>
          </cell>
          <cell r="Z85">
            <v>397</v>
          </cell>
          <cell r="AA85">
            <v>7.2870778267254037</v>
          </cell>
          <cell r="AB85">
            <v>175</v>
          </cell>
          <cell r="AC85">
            <v>5226</v>
          </cell>
          <cell r="AD85">
            <v>95.925110132158579</v>
          </cell>
          <cell r="AE85">
            <v>222</v>
          </cell>
          <cell r="AF85">
            <v>4.0748898678414092</v>
          </cell>
          <cell r="AG85">
            <v>544</v>
          </cell>
          <cell r="AH85">
            <v>213</v>
          </cell>
          <cell r="AI85">
            <v>208</v>
          </cell>
          <cell r="AJ85">
            <v>158</v>
          </cell>
        </row>
        <row r="86">
          <cell r="A86" t="str">
            <v>EUR</v>
          </cell>
          <cell r="B86" t="str">
            <v>PANEL</v>
          </cell>
          <cell r="C86" t="str">
            <v>TN</v>
          </cell>
          <cell r="D86" t="str">
            <v>VDO-0427A0</v>
          </cell>
          <cell r="E86" t="str">
            <v>001031322</v>
          </cell>
          <cell r="F86">
            <v>44800</v>
          </cell>
          <cell r="G86">
            <v>1454</v>
          </cell>
          <cell r="H86">
            <v>65122</v>
          </cell>
          <cell r="I86">
            <v>23242</v>
          </cell>
          <cell r="J86">
            <v>35.689935812782167</v>
          </cell>
          <cell r="K86">
            <v>9986</v>
          </cell>
          <cell r="L86">
            <v>10031</v>
          </cell>
          <cell r="M86">
            <v>7792</v>
          </cell>
          <cell r="N86">
            <v>51051</v>
          </cell>
          <cell r="O86">
            <v>519</v>
          </cell>
          <cell r="P86">
            <v>223</v>
          </cell>
          <cell r="Q86">
            <v>224</v>
          </cell>
          <cell r="R86">
            <v>174</v>
          </cell>
          <cell r="S86">
            <v>1140</v>
          </cell>
          <cell r="T86">
            <v>14071</v>
          </cell>
          <cell r="U86">
            <v>21.607137372930808</v>
          </cell>
          <cell r="V86">
            <v>1976</v>
          </cell>
          <cell r="W86">
            <v>996</v>
          </cell>
          <cell r="X86">
            <v>1636</v>
          </cell>
          <cell r="Y86">
            <v>4608</v>
          </cell>
          <cell r="Z86">
            <v>9463</v>
          </cell>
          <cell r="AA86">
            <v>14.531187617087927</v>
          </cell>
          <cell r="AB86">
            <v>2088</v>
          </cell>
          <cell r="AC86">
            <v>57747</v>
          </cell>
          <cell r="AD86">
            <v>88.675102116028384</v>
          </cell>
          <cell r="AE86">
            <v>7375</v>
          </cell>
          <cell r="AF86">
            <v>11.324897883971623</v>
          </cell>
          <cell r="AG86">
            <v>519</v>
          </cell>
          <cell r="AH86">
            <v>223</v>
          </cell>
          <cell r="AI86">
            <v>224</v>
          </cell>
          <cell r="AJ86">
            <v>174</v>
          </cell>
        </row>
        <row r="87">
          <cell r="A87" t="str">
            <v>EUR</v>
          </cell>
          <cell r="B87" t="str">
            <v>PANEL</v>
          </cell>
          <cell r="C87" t="str">
            <v>TN</v>
          </cell>
          <cell r="D87" t="str">
            <v>VDO-0429B0</v>
          </cell>
          <cell r="E87" t="str">
            <v>001031323</v>
          </cell>
          <cell r="F87">
            <v>4200</v>
          </cell>
          <cell r="G87">
            <v>1456</v>
          </cell>
          <cell r="H87">
            <v>6114</v>
          </cell>
          <cell r="I87">
            <v>2156</v>
          </cell>
          <cell r="J87">
            <v>35.263330062152434</v>
          </cell>
          <cell r="K87">
            <v>950</v>
          </cell>
          <cell r="L87">
            <v>908</v>
          </cell>
          <cell r="M87">
            <v>726</v>
          </cell>
          <cell r="N87">
            <v>4740</v>
          </cell>
          <cell r="O87">
            <v>513</v>
          </cell>
          <cell r="P87">
            <v>226</v>
          </cell>
          <cell r="Q87">
            <v>216</v>
          </cell>
          <cell r="R87">
            <v>173</v>
          </cell>
          <cell r="S87">
            <v>1128</v>
          </cell>
          <cell r="T87">
            <v>1374</v>
          </cell>
          <cell r="U87">
            <v>22.473012757605495</v>
          </cell>
          <cell r="V87">
            <v>186</v>
          </cell>
          <cell r="W87">
            <v>94</v>
          </cell>
          <cell r="X87">
            <v>154</v>
          </cell>
          <cell r="Y87">
            <v>434</v>
          </cell>
          <cell r="Z87">
            <v>940</v>
          </cell>
          <cell r="AA87">
            <v>15.374550212626758</v>
          </cell>
          <cell r="AB87">
            <v>196</v>
          </cell>
          <cell r="AC87">
            <v>5370</v>
          </cell>
          <cell r="AD87">
            <v>87.831207065750732</v>
          </cell>
          <cell r="AE87">
            <v>744</v>
          </cell>
          <cell r="AF87">
            <v>12.168792934249264</v>
          </cell>
          <cell r="AG87">
            <v>513</v>
          </cell>
          <cell r="AH87">
            <v>226</v>
          </cell>
          <cell r="AI87">
            <v>216</v>
          </cell>
          <cell r="AJ87">
            <v>173</v>
          </cell>
        </row>
        <row r="88">
          <cell r="A88" t="str">
            <v>EUR</v>
          </cell>
          <cell r="B88" t="str">
            <v>PANEL</v>
          </cell>
          <cell r="C88" t="str">
            <v>TN</v>
          </cell>
          <cell r="D88" t="str">
            <v>VDO-631B0</v>
          </cell>
          <cell r="E88" t="str">
            <v>001031335</v>
          </cell>
          <cell r="F88">
            <v>1120</v>
          </cell>
          <cell r="G88">
            <v>1497</v>
          </cell>
          <cell r="H88">
            <v>1677</v>
          </cell>
          <cell r="I88">
            <v>919</v>
          </cell>
          <cell r="J88">
            <v>54.800238521168751</v>
          </cell>
          <cell r="K88">
            <v>273</v>
          </cell>
          <cell r="L88">
            <v>313</v>
          </cell>
          <cell r="M88">
            <v>264</v>
          </cell>
          <cell r="N88">
            <v>1769</v>
          </cell>
          <cell r="O88">
            <v>821</v>
          </cell>
          <cell r="P88">
            <v>244</v>
          </cell>
          <cell r="Q88">
            <v>279</v>
          </cell>
          <cell r="R88">
            <v>236</v>
          </cell>
          <cell r="S88">
            <v>1580</v>
          </cell>
          <cell r="T88">
            <v>-92</v>
          </cell>
          <cell r="U88">
            <v>-5.4859868813357187</v>
          </cell>
          <cell r="V88">
            <v>51</v>
          </cell>
          <cell r="W88">
            <v>26</v>
          </cell>
          <cell r="X88">
            <v>42</v>
          </cell>
          <cell r="Y88">
            <v>119</v>
          </cell>
          <cell r="Z88">
            <v>-211</v>
          </cell>
          <cell r="AA88">
            <v>-12.581991651759095</v>
          </cell>
          <cell r="AB88">
            <v>54</v>
          </cell>
          <cell r="AC88">
            <v>1942</v>
          </cell>
          <cell r="AD88">
            <v>115.80202742993441</v>
          </cell>
          <cell r="AE88">
            <v>-265</v>
          </cell>
          <cell r="AF88">
            <v>-15.802027429934407</v>
          </cell>
          <cell r="AG88">
            <v>820</v>
          </cell>
          <cell r="AH88">
            <v>244</v>
          </cell>
          <cell r="AI88">
            <v>279</v>
          </cell>
          <cell r="AJ88">
            <v>236</v>
          </cell>
        </row>
        <row r="89">
          <cell r="A89" t="str">
            <v>EUR</v>
          </cell>
          <cell r="B89" t="str">
            <v>PANEL</v>
          </cell>
          <cell r="C89" t="str">
            <v>TN</v>
          </cell>
          <cell r="D89" t="str">
            <v>VDO-632B0</v>
          </cell>
          <cell r="E89" t="str">
            <v>001031339</v>
          </cell>
          <cell r="F89">
            <v>1832</v>
          </cell>
          <cell r="G89">
            <v>1497</v>
          </cell>
          <cell r="H89">
            <v>2743</v>
          </cell>
          <cell r="I89">
            <v>1520</v>
          </cell>
          <cell r="J89">
            <v>55.413780532263942</v>
          </cell>
          <cell r="K89">
            <v>452</v>
          </cell>
          <cell r="L89">
            <v>506</v>
          </cell>
          <cell r="M89">
            <v>438</v>
          </cell>
          <cell r="N89">
            <v>2916</v>
          </cell>
          <cell r="O89">
            <v>830</v>
          </cell>
          <cell r="P89">
            <v>247</v>
          </cell>
          <cell r="Q89">
            <v>276</v>
          </cell>
          <cell r="R89">
            <v>239</v>
          </cell>
          <cell r="S89">
            <v>1592</v>
          </cell>
          <cell r="T89">
            <v>-173</v>
          </cell>
          <cell r="U89">
            <v>-6.3069631790010936</v>
          </cell>
          <cell r="V89">
            <v>83</v>
          </cell>
          <cell r="W89">
            <v>42</v>
          </cell>
          <cell r="X89">
            <v>69</v>
          </cell>
          <cell r="Y89">
            <v>194</v>
          </cell>
          <cell r="Z89">
            <v>-367</v>
          </cell>
          <cell r="AA89">
            <v>-13.379511483776888</v>
          </cell>
          <cell r="AB89">
            <v>88</v>
          </cell>
          <cell r="AC89">
            <v>3198</v>
          </cell>
          <cell r="AD89">
            <v>116.58767772511848</v>
          </cell>
          <cell r="AE89">
            <v>-455</v>
          </cell>
          <cell r="AF89">
            <v>-16.587677725118482</v>
          </cell>
          <cell r="AG89">
            <v>830</v>
          </cell>
          <cell r="AH89">
            <v>247</v>
          </cell>
          <cell r="AI89">
            <v>276</v>
          </cell>
          <cell r="AJ89">
            <v>239</v>
          </cell>
        </row>
        <row r="90">
          <cell r="A90" t="str">
            <v>EUR</v>
          </cell>
          <cell r="B90" t="str">
            <v>PANEL</v>
          </cell>
          <cell r="C90" t="str">
            <v>TN</v>
          </cell>
          <cell r="D90" t="str">
            <v>MAG-0888A0</v>
          </cell>
          <cell r="E90" t="str">
            <v>001031344</v>
          </cell>
          <cell r="F90">
            <v>3672</v>
          </cell>
          <cell r="G90">
            <v>3544</v>
          </cell>
          <cell r="H90">
            <v>13013</v>
          </cell>
          <cell r="I90">
            <v>7409</v>
          </cell>
          <cell r="J90">
            <v>56.935372319987707</v>
          </cell>
          <cell r="K90">
            <v>899</v>
          </cell>
          <cell r="L90">
            <v>2010</v>
          </cell>
          <cell r="M90">
            <v>1554</v>
          </cell>
          <cell r="N90">
            <v>11872</v>
          </cell>
          <cell r="O90">
            <v>2018</v>
          </cell>
          <cell r="P90">
            <v>245</v>
          </cell>
          <cell r="Q90">
            <v>547</v>
          </cell>
          <cell r="R90">
            <v>423</v>
          </cell>
          <cell r="S90">
            <v>3233</v>
          </cell>
          <cell r="T90">
            <v>1141</v>
          </cell>
          <cell r="U90">
            <v>8.7681549220010755</v>
          </cell>
          <cell r="V90">
            <v>395</v>
          </cell>
          <cell r="W90">
            <v>199</v>
          </cell>
          <cell r="X90">
            <v>327</v>
          </cell>
          <cell r="Y90">
            <v>921</v>
          </cell>
          <cell r="Z90">
            <v>220</v>
          </cell>
          <cell r="AA90">
            <v>1.6906170752324601</v>
          </cell>
          <cell r="AB90">
            <v>417</v>
          </cell>
          <cell r="AC90">
            <v>13210</v>
          </cell>
          <cell r="AD90">
            <v>101.51387074463997</v>
          </cell>
          <cell r="AE90">
            <v>-197</v>
          </cell>
          <cell r="AF90">
            <v>-1.5138707446399753</v>
          </cell>
          <cell r="AG90">
            <v>2020</v>
          </cell>
          <cell r="AH90">
            <v>245</v>
          </cell>
          <cell r="AI90">
            <v>548</v>
          </cell>
          <cell r="AJ90">
            <v>424</v>
          </cell>
        </row>
        <row r="91">
          <cell r="A91" t="str">
            <v>EUR</v>
          </cell>
          <cell r="B91" t="str">
            <v>PANEL</v>
          </cell>
          <cell r="C91" t="str">
            <v>TN</v>
          </cell>
          <cell r="D91" t="str">
            <v>VDO-0031A0</v>
          </cell>
          <cell r="E91" t="str">
            <v>001031351</v>
          </cell>
          <cell r="F91">
            <v>19600</v>
          </cell>
          <cell r="G91">
            <v>1068</v>
          </cell>
          <cell r="H91">
            <v>20942</v>
          </cell>
          <cell r="I91">
            <v>7518</v>
          </cell>
          <cell r="J91">
            <v>35.899150033425656</v>
          </cell>
          <cell r="K91">
            <v>4072</v>
          </cell>
          <cell r="L91">
            <v>3348</v>
          </cell>
          <cell r="M91">
            <v>2564</v>
          </cell>
          <cell r="N91">
            <v>17502</v>
          </cell>
          <cell r="O91">
            <v>384</v>
          </cell>
          <cell r="P91">
            <v>208</v>
          </cell>
          <cell r="Q91">
            <v>171</v>
          </cell>
          <cell r="R91">
            <v>131</v>
          </cell>
          <cell r="S91">
            <v>894</v>
          </cell>
          <cell r="T91">
            <v>3440</v>
          </cell>
          <cell r="U91">
            <v>16.426320313246109</v>
          </cell>
          <cell r="V91">
            <v>635</v>
          </cell>
          <cell r="W91">
            <v>320</v>
          </cell>
          <cell r="X91">
            <v>526</v>
          </cell>
          <cell r="Y91">
            <v>1481</v>
          </cell>
          <cell r="Z91">
            <v>1959</v>
          </cell>
          <cell r="AA91">
            <v>9.3544074109445141</v>
          </cell>
          <cell r="AB91">
            <v>671</v>
          </cell>
          <cell r="AC91">
            <v>19654</v>
          </cell>
          <cell r="AD91">
            <v>93.849680068761344</v>
          </cell>
          <cell r="AE91">
            <v>1288</v>
          </cell>
          <cell r="AF91">
            <v>6.1503199312386592</v>
          </cell>
          <cell r="AG91">
            <v>384</v>
          </cell>
          <cell r="AH91">
            <v>208</v>
          </cell>
          <cell r="AI91">
            <v>171</v>
          </cell>
          <cell r="AJ91">
            <v>131</v>
          </cell>
        </row>
        <row r="92">
          <cell r="A92" t="str">
            <v>EUR</v>
          </cell>
          <cell r="B92" t="str">
            <v>PANEL</v>
          </cell>
          <cell r="C92" t="str">
            <v>TN</v>
          </cell>
          <cell r="D92" t="str">
            <v>VDO-665B0</v>
          </cell>
          <cell r="E92" t="str">
            <v>001031363</v>
          </cell>
          <cell r="F92">
            <v>10000</v>
          </cell>
          <cell r="G92">
            <v>1360</v>
          </cell>
          <cell r="H92">
            <v>13601</v>
          </cell>
          <cell r="I92">
            <v>6969</v>
          </cell>
          <cell r="J92">
            <v>51.238879494154844</v>
          </cell>
          <cell r="K92">
            <v>2216</v>
          </cell>
          <cell r="L92">
            <v>2065</v>
          </cell>
          <cell r="M92">
            <v>1701</v>
          </cell>
          <cell r="N92">
            <v>12951</v>
          </cell>
          <cell r="O92">
            <v>697</v>
          </cell>
          <cell r="P92">
            <v>222</v>
          </cell>
          <cell r="Q92">
            <v>207</v>
          </cell>
          <cell r="R92">
            <v>170</v>
          </cell>
          <cell r="S92">
            <v>1296</v>
          </cell>
          <cell r="T92">
            <v>650</v>
          </cell>
          <cell r="U92">
            <v>4.779060363208588</v>
          </cell>
          <cell r="V92">
            <v>413</v>
          </cell>
          <cell r="W92">
            <v>208</v>
          </cell>
          <cell r="X92">
            <v>342</v>
          </cell>
          <cell r="Y92">
            <v>963</v>
          </cell>
          <cell r="Z92">
            <v>-313</v>
          </cell>
          <cell r="AA92">
            <v>-2.3013013748989044</v>
          </cell>
          <cell r="AB92">
            <v>436</v>
          </cell>
          <cell r="AC92">
            <v>14350</v>
          </cell>
          <cell r="AD92">
            <v>105.50694801852805</v>
          </cell>
          <cell r="AE92">
            <v>-749</v>
          </cell>
          <cell r="AF92">
            <v>-5.5069480185280497</v>
          </cell>
          <cell r="AG92">
            <v>692</v>
          </cell>
          <cell r="AH92">
            <v>220</v>
          </cell>
          <cell r="AI92">
            <v>205</v>
          </cell>
          <cell r="AJ92">
            <v>169</v>
          </cell>
        </row>
        <row r="93">
          <cell r="A93" t="str">
            <v>EUR</v>
          </cell>
          <cell r="B93" t="str">
            <v>PANEL</v>
          </cell>
          <cell r="C93" t="str">
            <v>TN</v>
          </cell>
          <cell r="D93" t="str">
            <v>VDO-663A0</v>
          </cell>
          <cell r="E93" t="str">
            <v>001031364</v>
          </cell>
          <cell r="F93">
            <v>10000</v>
          </cell>
          <cell r="G93">
            <v>1360</v>
          </cell>
          <cell r="H93">
            <v>13601</v>
          </cell>
          <cell r="I93">
            <v>7568</v>
          </cell>
          <cell r="J93">
            <v>55.642967428865518</v>
          </cell>
          <cell r="K93">
            <v>2414</v>
          </cell>
          <cell r="L93">
            <v>2326</v>
          </cell>
          <cell r="M93">
            <v>1846</v>
          </cell>
          <cell r="N93">
            <v>14154</v>
          </cell>
          <cell r="O93">
            <v>757</v>
          </cell>
          <cell r="P93">
            <v>241</v>
          </cell>
          <cell r="Q93">
            <v>233</v>
          </cell>
          <cell r="R93">
            <v>185</v>
          </cell>
          <cell r="S93">
            <v>1416</v>
          </cell>
          <cell r="T93">
            <v>-553</v>
          </cell>
          <cell r="U93">
            <v>-4.0658775090066905</v>
          </cell>
          <cell r="V93">
            <v>413</v>
          </cell>
          <cell r="W93">
            <v>208</v>
          </cell>
          <cell r="X93">
            <v>342</v>
          </cell>
          <cell r="Y93">
            <v>963</v>
          </cell>
          <cell r="Z93">
            <v>-1516</v>
          </cell>
          <cell r="AA93">
            <v>-11.146239247114183</v>
          </cell>
          <cell r="AB93">
            <v>436</v>
          </cell>
          <cell r="AC93">
            <v>15553</v>
          </cell>
          <cell r="AD93">
            <v>114.35188589074332</v>
          </cell>
          <cell r="AE93">
            <v>-1952</v>
          </cell>
          <cell r="AF93">
            <v>-14.351885890743327</v>
          </cell>
          <cell r="AG93">
            <v>693</v>
          </cell>
          <cell r="AH93">
            <v>221</v>
          </cell>
          <cell r="AI93">
            <v>213</v>
          </cell>
          <cell r="AJ93">
            <v>169</v>
          </cell>
        </row>
        <row r="94">
          <cell r="A94" t="str">
            <v>EUR</v>
          </cell>
          <cell r="B94" t="str">
            <v>PANEL</v>
          </cell>
          <cell r="C94" t="str">
            <v>TN</v>
          </cell>
          <cell r="D94" t="str">
            <v>VDO-666A0</v>
          </cell>
          <cell r="E94" t="str">
            <v>001031366</v>
          </cell>
          <cell r="F94">
            <v>20000</v>
          </cell>
          <cell r="G94">
            <v>1360</v>
          </cell>
          <cell r="H94">
            <v>27202</v>
          </cell>
          <cell r="I94">
            <v>13715</v>
          </cell>
          <cell r="J94">
            <v>50.419086831850599</v>
          </cell>
          <cell r="K94">
            <v>4399</v>
          </cell>
          <cell r="L94">
            <v>4998</v>
          </cell>
          <cell r="M94">
            <v>3359</v>
          </cell>
          <cell r="N94">
            <v>26471</v>
          </cell>
          <cell r="O94">
            <v>686</v>
          </cell>
          <cell r="P94">
            <v>220</v>
          </cell>
          <cell r="Q94">
            <v>250</v>
          </cell>
          <cell r="R94">
            <v>168</v>
          </cell>
          <cell r="S94">
            <v>1324</v>
          </cell>
          <cell r="T94">
            <v>731</v>
          </cell>
          <cell r="U94">
            <v>2.6873024042349827</v>
          </cell>
          <cell r="V94">
            <v>825</v>
          </cell>
          <cell r="W94">
            <v>416</v>
          </cell>
          <cell r="X94">
            <v>683</v>
          </cell>
          <cell r="Y94">
            <v>1924</v>
          </cell>
          <cell r="Z94">
            <v>-1193</v>
          </cell>
          <cell r="AA94">
            <v>-4.3857069333137266</v>
          </cell>
          <cell r="AB94">
            <v>872</v>
          </cell>
          <cell r="AC94">
            <v>29267</v>
          </cell>
          <cell r="AD94">
            <v>107.59135357694288</v>
          </cell>
          <cell r="AE94">
            <v>-2065</v>
          </cell>
          <cell r="AF94">
            <v>-7.5913535769428719</v>
          </cell>
          <cell r="AG94">
            <v>686</v>
          </cell>
          <cell r="AH94">
            <v>220</v>
          </cell>
          <cell r="AI94">
            <v>250</v>
          </cell>
          <cell r="AJ94">
            <v>168</v>
          </cell>
        </row>
        <row r="95">
          <cell r="A95" t="str">
            <v>EUR</v>
          </cell>
          <cell r="B95" t="str">
            <v>PANEL</v>
          </cell>
          <cell r="C95" t="str">
            <v>TN</v>
          </cell>
          <cell r="D95" t="str">
            <v>VDO-67400</v>
          </cell>
          <cell r="E95" t="str">
            <v>001031373</v>
          </cell>
          <cell r="F95">
            <v>34300</v>
          </cell>
          <cell r="G95">
            <v>1194</v>
          </cell>
          <cell r="H95">
            <v>40957</v>
          </cell>
          <cell r="I95">
            <v>17128</v>
          </cell>
          <cell r="J95">
            <v>41.819469199404253</v>
          </cell>
          <cell r="K95">
            <v>7419</v>
          </cell>
          <cell r="L95">
            <v>7043</v>
          </cell>
          <cell r="M95">
            <v>5538</v>
          </cell>
          <cell r="N95">
            <v>37128</v>
          </cell>
          <cell r="O95">
            <v>499</v>
          </cell>
          <cell r="P95">
            <v>216</v>
          </cell>
          <cell r="Q95">
            <v>205</v>
          </cell>
          <cell r="R95">
            <v>161</v>
          </cell>
          <cell r="S95">
            <v>1081</v>
          </cell>
          <cell r="T95">
            <v>3829</v>
          </cell>
          <cell r="U95">
            <v>9.3488292599555631</v>
          </cell>
          <cell r="V95">
            <v>1243</v>
          </cell>
          <cell r="W95">
            <v>626</v>
          </cell>
          <cell r="X95">
            <v>1029</v>
          </cell>
          <cell r="Y95">
            <v>2898</v>
          </cell>
          <cell r="Z95">
            <v>931</v>
          </cell>
          <cell r="AA95">
            <v>2.2731157067168004</v>
          </cell>
          <cell r="AB95">
            <v>1313</v>
          </cell>
          <cell r="AC95">
            <v>41339</v>
          </cell>
          <cell r="AD95">
            <v>100.93268549942623</v>
          </cell>
          <cell r="AE95">
            <v>-382</v>
          </cell>
          <cell r="AF95">
            <v>-0.93268549942622758</v>
          </cell>
          <cell r="AG95">
            <v>501</v>
          </cell>
          <cell r="AH95">
            <v>217</v>
          </cell>
          <cell r="AI95">
            <v>206</v>
          </cell>
          <cell r="AJ95">
            <v>162</v>
          </cell>
        </row>
        <row r="96">
          <cell r="A96" t="str">
            <v>EUR</v>
          </cell>
          <cell r="B96" t="str">
            <v>PANEL</v>
          </cell>
          <cell r="C96" t="str">
            <v>TN</v>
          </cell>
          <cell r="D96" t="str">
            <v>VDO-67500</v>
          </cell>
          <cell r="E96" t="str">
            <v>001031374</v>
          </cell>
          <cell r="F96">
            <v>39449</v>
          </cell>
          <cell r="G96">
            <v>1195</v>
          </cell>
          <cell r="H96">
            <v>47145</v>
          </cell>
          <cell r="I96">
            <v>20013</v>
          </cell>
          <cell r="J96">
            <v>42.449888641425389</v>
          </cell>
          <cell r="K96">
            <v>8763</v>
          </cell>
          <cell r="L96">
            <v>8447</v>
          </cell>
          <cell r="M96">
            <v>6514</v>
          </cell>
          <cell r="N96">
            <v>43737</v>
          </cell>
          <cell r="O96">
            <v>507</v>
          </cell>
          <cell r="P96">
            <v>222</v>
          </cell>
          <cell r="Q96">
            <v>214</v>
          </cell>
          <cell r="R96">
            <v>165</v>
          </cell>
          <cell r="S96">
            <v>1108</v>
          </cell>
          <cell r="T96">
            <v>3408</v>
          </cell>
          <cell r="U96">
            <v>7.228762328985046</v>
          </cell>
          <cell r="V96">
            <v>1430</v>
          </cell>
          <cell r="W96">
            <v>721</v>
          </cell>
          <cell r="X96">
            <v>1184</v>
          </cell>
          <cell r="Y96">
            <v>3335</v>
          </cell>
          <cell r="Z96">
            <v>73</v>
          </cell>
          <cell r="AA96">
            <v>0.15484144660091206</v>
          </cell>
          <cell r="AB96">
            <v>1512</v>
          </cell>
          <cell r="AC96">
            <v>48584</v>
          </cell>
          <cell r="AD96">
            <v>103.05228550217413</v>
          </cell>
          <cell r="AE96">
            <v>-1439</v>
          </cell>
          <cell r="AF96">
            <v>-3.0522855021741435</v>
          </cell>
          <cell r="AG96">
            <v>507</v>
          </cell>
          <cell r="AH96">
            <v>222</v>
          </cell>
          <cell r="AI96">
            <v>214</v>
          </cell>
          <cell r="AJ96">
            <v>165</v>
          </cell>
        </row>
        <row r="97">
          <cell r="A97" t="str">
            <v>EUR</v>
          </cell>
          <cell r="B97" t="str">
            <v>PANEL</v>
          </cell>
          <cell r="C97" t="str">
            <v>TN</v>
          </cell>
          <cell r="D97" t="str">
            <v>VDO-68100</v>
          </cell>
          <cell r="E97" t="str">
            <v>001031378</v>
          </cell>
          <cell r="F97">
            <v>360</v>
          </cell>
          <cell r="G97">
            <v>3117</v>
          </cell>
          <cell r="H97">
            <v>1122</v>
          </cell>
          <cell r="I97">
            <v>571</v>
          </cell>
          <cell r="J97">
            <v>50.89126559714795</v>
          </cell>
          <cell r="K97">
            <v>114</v>
          </cell>
          <cell r="L97">
            <v>123</v>
          </cell>
          <cell r="M97">
            <v>120</v>
          </cell>
          <cell r="N97">
            <v>928</v>
          </cell>
          <cell r="O97">
            <v>1586</v>
          </cell>
          <cell r="P97">
            <v>317</v>
          </cell>
          <cell r="Q97">
            <v>342</v>
          </cell>
          <cell r="R97">
            <v>333</v>
          </cell>
          <cell r="S97">
            <v>2578</v>
          </cell>
          <cell r="T97">
            <v>194</v>
          </cell>
          <cell r="U97">
            <v>17.290552584670234</v>
          </cell>
          <cell r="V97">
            <v>34</v>
          </cell>
          <cell r="W97">
            <v>17</v>
          </cell>
          <cell r="X97">
            <v>28</v>
          </cell>
          <cell r="Y97">
            <v>79</v>
          </cell>
          <cell r="Z97">
            <v>115</v>
          </cell>
          <cell r="AA97">
            <v>10.249554367201426</v>
          </cell>
          <cell r="AB97">
            <v>36</v>
          </cell>
          <cell r="AC97">
            <v>1043</v>
          </cell>
          <cell r="AD97">
            <v>92.959001782531189</v>
          </cell>
          <cell r="AE97">
            <v>79</v>
          </cell>
          <cell r="AF97">
            <v>7.0409982174688048</v>
          </cell>
          <cell r="AG97">
            <v>1582</v>
          </cell>
          <cell r="AH97">
            <v>316</v>
          </cell>
          <cell r="AI97">
            <v>342</v>
          </cell>
          <cell r="AJ97">
            <v>331</v>
          </cell>
        </row>
        <row r="98">
          <cell r="A98" t="str">
            <v>EUR</v>
          </cell>
          <cell r="B98" t="str">
            <v>PANEL</v>
          </cell>
          <cell r="C98" t="str">
            <v>TN</v>
          </cell>
          <cell r="D98" t="str">
            <v>VDO-68200</v>
          </cell>
          <cell r="E98" t="str">
            <v>001031379</v>
          </cell>
          <cell r="F98">
            <v>1600</v>
          </cell>
          <cell r="G98">
            <v>3118</v>
          </cell>
          <cell r="H98">
            <v>4988</v>
          </cell>
          <cell r="I98">
            <v>2271</v>
          </cell>
          <cell r="J98">
            <v>45.529270248596632</v>
          </cell>
          <cell r="K98">
            <v>442</v>
          </cell>
          <cell r="L98">
            <v>473</v>
          </cell>
          <cell r="M98">
            <v>473</v>
          </cell>
          <cell r="N98">
            <v>3659</v>
          </cell>
          <cell r="O98">
            <v>1419</v>
          </cell>
          <cell r="P98">
            <v>276</v>
          </cell>
          <cell r="Q98">
            <v>296</v>
          </cell>
          <cell r="R98">
            <v>296</v>
          </cell>
          <cell r="S98">
            <v>2287</v>
          </cell>
          <cell r="T98">
            <v>1329</v>
          </cell>
          <cell r="U98">
            <v>26.643945469125903</v>
          </cell>
          <cell r="V98">
            <v>151</v>
          </cell>
          <cell r="W98">
            <v>76</v>
          </cell>
          <cell r="X98">
            <v>125</v>
          </cell>
          <cell r="Y98">
            <v>352</v>
          </cell>
          <cell r="Z98">
            <v>977</v>
          </cell>
          <cell r="AA98">
            <v>19.587008821170809</v>
          </cell>
          <cell r="AB98">
            <v>160</v>
          </cell>
          <cell r="AC98">
            <v>4171</v>
          </cell>
          <cell r="AD98">
            <v>83.620689655172413</v>
          </cell>
          <cell r="AE98">
            <v>817</v>
          </cell>
          <cell r="AF98">
            <v>16.379310344827587</v>
          </cell>
          <cell r="AG98">
            <v>1407</v>
          </cell>
          <cell r="AH98">
            <v>274</v>
          </cell>
          <cell r="AI98">
            <v>293</v>
          </cell>
          <cell r="AJ98">
            <v>293</v>
          </cell>
        </row>
        <row r="99">
          <cell r="A99" t="str">
            <v>EUR</v>
          </cell>
          <cell r="B99" t="str">
            <v>PANEL</v>
          </cell>
          <cell r="C99" t="str">
            <v>TN</v>
          </cell>
          <cell r="D99" t="str">
            <v>VDO-051300</v>
          </cell>
          <cell r="E99" t="str">
            <v>001031383</v>
          </cell>
          <cell r="F99">
            <v>30000</v>
          </cell>
          <cell r="G99">
            <v>1454</v>
          </cell>
          <cell r="H99">
            <v>43621</v>
          </cell>
          <cell r="I99">
            <v>21727</v>
          </cell>
          <cell r="J99">
            <v>49.808578436991354</v>
          </cell>
          <cell r="K99">
            <v>6602</v>
          </cell>
          <cell r="L99">
            <v>6242</v>
          </cell>
          <cell r="M99">
            <v>5101</v>
          </cell>
          <cell r="N99">
            <v>39672</v>
          </cell>
          <cell r="O99">
            <v>724</v>
          </cell>
          <cell r="P99">
            <v>220</v>
          </cell>
          <cell r="Q99">
            <v>208</v>
          </cell>
          <cell r="R99">
            <v>170</v>
          </cell>
          <cell r="S99">
            <v>1322</v>
          </cell>
          <cell r="T99">
            <v>3949</v>
          </cell>
          <cell r="U99">
            <v>9.0529790697141284</v>
          </cell>
          <cell r="V99">
            <v>1324</v>
          </cell>
          <cell r="W99">
            <v>667</v>
          </cell>
          <cell r="X99">
            <v>1096</v>
          </cell>
          <cell r="Y99">
            <v>3087</v>
          </cell>
          <cell r="Z99">
            <v>862</v>
          </cell>
          <cell r="AA99">
            <v>1.9761124229155682</v>
          </cell>
          <cell r="AB99">
            <v>1399</v>
          </cell>
          <cell r="AC99">
            <v>44158</v>
          </cell>
          <cell r="AD99">
            <v>101.23105843515738</v>
          </cell>
          <cell r="AE99">
            <v>-537</v>
          </cell>
          <cell r="AF99">
            <v>-1.2310584351573783</v>
          </cell>
          <cell r="AG99">
            <v>724</v>
          </cell>
          <cell r="AH99">
            <v>220</v>
          </cell>
          <cell r="AI99">
            <v>208</v>
          </cell>
          <cell r="AJ99">
            <v>170</v>
          </cell>
        </row>
        <row r="100">
          <cell r="A100" t="str">
            <v>EUR</v>
          </cell>
          <cell r="B100" t="str">
            <v>PANEL</v>
          </cell>
          <cell r="C100" t="str">
            <v>TN</v>
          </cell>
          <cell r="D100" t="str">
            <v>VDO-052000</v>
          </cell>
          <cell r="E100" t="str">
            <v>001031387</v>
          </cell>
          <cell r="F100">
            <v>1014</v>
          </cell>
          <cell r="G100">
            <v>1545</v>
          </cell>
          <cell r="H100">
            <v>1567</v>
          </cell>
          <cell r="I100">
            <v>575</v>
          </cell>
          <cell r="J100">
            <v>36.694320357370778</v>
          </cell>
          <cell r="K100">
            <v>186</v>
          </cell>
          <cell r="L100">
            <v>300</v>
          </cell>
          <cell r="M100">
            <v>124</v>
          </cell>
          <cell r="N100">
            <v>1185</v>
          </cell>
          <cell r="O100">
            <v>567</v>
          </cell>
          <cell r="P100">
            <v>183</v>
          </cell>
          <cell r="Q100">
            <v>296</v>
          </cell>
          <cell r="R100">
            <v>122</v>
          </cell>
          <cell r="S100">
            <v>1168</v>
          </cell>
          <cell r="T100">
            <v>382</v>
          </cell>
          <cell r="U100">
            <v>24.377791959157626</v>
          </cell>
          <cell r="V100">
            <v>48</v>
          </cell>
          <cell r="W100">
            <v>24</v>
          </cell>
          <cell r="X100">
            <v>39</v>
          </cell>
          <cell r="Y100">
            <v>111</v>
          </cell>
          <cell r="Z100">
            <v>271</v>
          </cell>
          <cell r="AA100">
            <v>17.294192724952136</v>
          </cell>
          <cell r="AB100">
            <v>50</v>
          </cell>
          <cell r="AC100">
            <v>1346</v>
          </cell>
          <cell r="AD100">
            <v>85.896617740906194</v>
          </cell>
          <cell r="AE100">
            <v>221</v>
          </cell>
          <cell r="AF100">
            <v>14.103382259093811</v>
          </cell>
          <cell r="AG100">
            <v>567</v>
          </cell>
          <cell r="AH100">
            <v>183</v>
          </cell>
          <cell r="AI100">
            <v>296</v>
          </cell>
          <cell r="AJ100">
            <v>122</v>
          </cell>
        </row>
        <row r="101">
          <cell r="A101" t="str">
            <v>EUR</v>
          </cell>
          <cell r="B101" t="str">
            <v>PANEL</v>
          </cell>
          <cell r="C101" t="str">
            <v>TN</v>
          </cell>
          <cell r="D101" t="str">
            <v>VDO-052100</v>
          </cell>
          <cell r="E101" t="str">
            <v>001031388</v>
          </cell>
          <cell r="F101">
            <v>1119</v>
          </cell>
          <cell r="G101">
            <v>2020</v>
          </cell>
          <cell r="H101">
            <v>2260</v>
          </cell>
          <cell r="I101">
            <v>818</v>
          </cell>
          <cell r="J101">
            <v>36.19469026548672</v>
          </cell>
          <cell r="K101">
            <v>227</v>
          </cell>
          <cell r="L101">
            <v>425</v>
          </cell>
          <cell r="M101">
            <v>185</v>
          </cell>
          <cell r="N101">
            <v>1655</v>
          </cell>
          <cell r="O101">
            <v>731</v>
          </cell>
          <cell r="P101">
            <v>203</v>
          </cell>
          <cell r="Q101">
            <v>380</v>
          </cell>
          <cell r="R101">
            <v>165</v>
          </cell>
          <cell r="S101">
            <v>1479</v>
          </cell>
          <cell r="T101">
            <v>605</v>
          </cell>
          <cell r="U101">
            <v>26.769911504424783</v>
          </cell>
          <cell r="V101">
            <v>69</v>
          </cell>
          <cell r="W101">
            <v>35</v>
          </cell>
          <cell r="X101">
            <v>57</v>
          </cell>
          <cell r="Y101">
            <v>161</v>
          </cell>
          <cell r="Z101">
            <v>444</v>
          </cell>
          <cell r="AA101">
            <v>19.646017699115045</v>
          </cell>
          <cell r="AB101">
            <v>72</v>
          </cell>
          <cell r="AC101">
            <v>1888</v>
          </cell>
          <cell r="AD101">
            <v>83.539823008849552</v>
          </cell>
          <cell r="AE101">
            <v>372</v>
          </cell>
          <cell r="AF101">
            <v>16.460176991150444</v>
          </cell>
          <cell r="AG101">
            <v>730</v>
          </cell>
          <cell r="AH101">
            <v>203</v>
          </cell>
          <cell r="AI101">
            <v>379</v>
          </cell>
          <cell r="AJ101">
            <v>165</v>
          </cell>
        </row>
        <row r="102">
          <cell r="A102" t="str">
            <v>EUR</v>
          </cell>
          <cell r="B102" t="str">
            <v>PANEL</v>
          </cell>
          <cell r="C102" t="str">
            <v>TN</v>
          </cell>
          <cell r="D102" t="str">
            <v>VDO-081A0</v>
          </cell>
          <cell r="E102" t="str">
            <v>001031399</v>
          </cell>
          <cell r="F102">
            <v>18819</v>
          </cell>
          <cell r="G102">
            <v>2080</v>
          </cell>
          <cell r="H102">
            <v>39135</v>
          </cell>
          <cell r="I102">
            <v>13397</v>
          </cell>
          <cell r="J102">
            <v>34.232783952983262</v>
          </cell>
          <cell r="K102">
            <v>3932</v>
          </cell>
          <cell r="L102">
            <v>6604</v>
          </cell>
          <cell r="M102">
            <v>2860</v>
          </cell>
          <cell r="N102">
            <v>26793</v>
          </cell>
          <cell r="O102">
            <v>712</v>
          </cell>
          <cell r="P102">
            <v>209</v>
          </cell>
          <cell r="Q102">
            <v>351</v>
          </cell>
          <cell r="R102">
            <v>152</v>
          </cell>
          <cell r="S102">
            <v>1424</v>
          </cell>
          <cell r="T102">
            <v>12342</v>
          </cell>
          <cell r="U102">
            <v>31.536987351475659</v>
          </cell>
          <cell r="V102">
            <v>1187</v>
          </cell>
          <cell r="W102">
            <v>599</v>
          </cell>
          <cell r="X102">
            <v>983</v>
          </cell>
          <cell r="Y102">
            <v>2769</v>
          </cell>
          <cell r="Z102">
            <v>9573</v>
          </cell>
          <cell r="AA102">
            <v>24.461479494059027</v>
          </cell>
          <cell r="AB102">
            <v>1255</v>
          </cell>
          <cell r="AC102">
            <v>30817</v>
          </cell>
          <cell r="AD102">
            <v>78.745368595886035</v>
          </cell>
          <cell r="AE102">
            <v>8318</v>
          </cell>
          <cell r="AF102">
            <v>21.254631404113962</v>
          </cell>
          <cell r="AG102">
            <v>712</v>
          </cell>
          <cell r="AH102">
            <v>209</v>
          </cell>
          <cell r="AI102">
            <v>351</v>
          </cell>
          <cell r="AJ102">
            <v>152</v>
          </cell>
        </row>
        <row r="103">
          <cell r="A103" t="str">
            <v>EUR</v>
          </cell>
          <cell r="B103" t="str">
            <v>PANEL</v>
          </cell>
          <cell r="C103" t="str">
            <v>TN</v>
          </cell>
          <cell r="D103" t="str">
            <v>VDO-082A0</v>
          </cell>
          <cell r="E103" t="str">
            <v>001031400</v>
          </cell>
          <cell r="F103">
            <v>2400</v>
          </cell>
          <cell r="G103">
            <v>2271</v>
          </cell>
          <cell r="H103">
            <v>5450</v>
          </cell>
          <cell r="I103">
            <v>1877</v>
          </cell>
          <cell r="J103">
            <v>34.440366972477065</v>
          </cell>
          <cell r="K103">
            <v>1042</v>
          </cell>
          <cell r="L103">
            <v>670</v>
          </cell>
          <cell r="M103">
            <v>350</v>
          </cell>
          <cell r="N103">
            <v>3939</v>
          </cell>
          <cell r="O103">
            <v>782</v>
          </cell>
          <cell r="P103">
            <v>434</v>
          </cell>
          <cell r="Q103">
            <v>279</v>
          </cell>
          <cell r="R103">
            <v>146</v>
          </cell>
          <cell r="S103">
            <v>1641</v>
          </cell>
          <cell r="T103">
            <v>1511</v>
          </cell>
          <cell r="U103">
            <v>27.724770642201836</v>
          </cell>
          <cell r="V103">
            <v>165</v>
          </cell>
          <cell r="W103">
            <v>83</v>
          </cell>
          <cell r="X103">
            <v>137</v>
          </cell>
          <cell r="Y103">
            <v>385</v>
          </cell>
          <cell r="Z103">
            <v>1126</v>
          </cell>
          <cell r="AA103">
            <v>20.660550458715594</v>
          </cell>
          <cell r="AB103">
            <v>175</v>
          </cell>
          <cell r="AC103">
            <v>4499</v>
          </cell>
          <cell r="AD103">
            <v>82.550458715596335</v>
          </cell>
          <cell r="AE103">
            <v>951</v>
          </cell>
          <cell r="AF103">
            <v>17.449541284403669</v>
          </cell>
          <cell r="AG103">
            <v>782</v>
          </cell>
          <cell r="AH103">
            <v>434</v>
          </cell>
          <cell r="AI103">
            <v>279</v>
          </cell>
          <cell r="AJ103">
            <v>146</v>
          </cell>
        </row>
        <row r="104">
          <cell r="A104" t="str">
            <v>EUR</v>
          </cell>
          <cell r="B104" t="str">
            <v>PANEL</v>
          </cell>
          <cell r="C104" t="str">
            <v>TN</v>
          </cell>
          <cell r="D104" t="str">
            <v>VDO-007000</v>
          </cell>
          <cell r="E104" t="str">
            <v>001031403</v>
          </cell>
          <cell r="F104">
            <v>6823</v>
          </cell>
          <cell r="G104">
            <v>1230</v>
          </cell>
          <cell r="H104">
            <v>8392</v>
          </cell>
          <cell r="I104">
            <v>3408</v>
          </cell>
          <cell r="J104">
            <v>40.610104861773117</v>
          </cell>
          <cell r="K104">
            <v>1530</v>
          </cell>
          <cell r="L104">
            <v>1482</v>
          </cell>
          <cell r="M104">
            <v>1167</v>
          </cell>
          <cell r="N104">
            <v>7587</v>
          </cell>
          <cell r="O104">
            <v>499</v>
          </cell>
          <cell r="P104">
            <v>224</v>
          </cell>
          <cell r="Q104">
            <v>217</v>
          </cell>
          <cell r="R104">
            <v>171</v>
          </cell>
          <cell r="S104">
            <v>1111</v>
          </cell>
          <cell r="T104">
            <v>805</v>
          </cell>
          <cell r="U104">
            <v>9.5924690181124888</v>
          </cell>
          <cell r="V104">
            <v>255</v>
          </cell>
          <cell r="W104">
            <v>128</v>
          </cell>
          <cell r="X104">
            <v>211</v>
          </cell>
          <cell r="Y104">
            <v>594</v>
          </cell>
          <cell r="Z104">
            <v>211</v>
          </cell>
          <cell r="AA104">
            <v>2.5142993326978074</v>
          </cell>
          <cell r="AB104">
            <v>269</v>
          </cell>
          <cell r="AC104">
            <v>8450</v>
          </cell>
          <cell r="AD104">
            <v>100.69113441372737</v>
          </cell>
          <cell r="AE104">
            <v>-58</v>
          </cell>
          <cell r="AF104">
            <v>-0.6911344137273594</v>
          </cell>
          <cell r="AG104">
            <v>499</v>
          </cell>
          <cell r="AH104">
            <v>224</v>
          </cell>
          <cell r="AI104">
            <v>217</v>
          </cell>
          <cell r="AJ104">
            <v>171</v>
          </cell>
        </row>
        <row r="105">
          <cell r="A105" t="str">
            <v>EUR</v>
          </cell>
          <cell r="B105" t="str">
            <v>PANEL</v>
          </cell>
          <cell r="C105" t="str">
            <v>TN</v>
          </cell>
          <cell r="D105" t="str">
            <v>VDO-007100</v>
          </cell>
          <cell r="E105" t="str">
            <v>001031404</v>
          </cell>
          <cell r="F105">
            <v>14118</v>
          </cell>
          <cell r="G105">
            <v>1230</v>
          </cell>
          <cell r="H105">
            <v>17365</v>
          </cell>
          <cell r="I105">
            <v>7017</v>
          </cell>
          <cell r="J105">
            <v>40.408868413475382</v>
          </cell>
          <cell r="K105">
            <v>3106</v>
          </cell>
          <cell r="L105">
            <v>3036</v>
          </cell>
          <cell r="M105">
            <v>2386</v>
          </cell>
          <cell r="N105">
            <v>15545</v>
          </cell>
          <cell r="O105">
            <v>497</v>
          </cell>
          <cell r="P105">
            <v>220</v>
          </cell>
          <cell r="Q105">
            <v>215</v>
          </cell>
          <cell r="R105">
            <v>169</v>
          </cell>
          <cell r="S105">
            <v>1101</v>
          </cell>
          <cell r="T105">
            <v>1820</v>
          </cell>
          <cell r="U105">
            <v>10.480852289087245</v>
          </cell>
          <cell r="V105">
            <v>527</v>
          </cell>
          <cell r="W105">
            <v>266</v>
          </cell>
          <cell r="X105">
            <v>436</v>
          </cell>
          <cell r="Y105">
            <v>1229</v>
          </cell>
          <cell r="Z105">
            <v>591</v>
          </cell>
          <cell r="AA105">
            <v>3.4033976389288796</v>
          </cell>
          <cell r="AB105">
            <v>557</v>
          </cell>
          <cell r="AC105">
            <v>17331</v>
          </cell>
          <cell r="AD105">
            <v>99.80420385833574</v>
          </cell>
          <cell r="AE105">
            <v>34</v>
          </cell>
          <cell r="AF105">
            <v>0.1957961416642672</v>
          </cell>
          <cell r="AG105">
            <v>497</v>
          </cell>
          <cell r="AH105">
            <v>220</v>
          </cell>
          <cell r="AI105">
            <v>215</v>
          </cell>
          <cell r="AJ105">
            <v>169</v>
          </cell>
        </row>
        <row r="106">
          <cell r="A106" t="str">
            <v>EUR</v>
          </cell>
          <cell r="B106" t="str">
            <v>PANEL</v>
          </cell>
          <cell r="C106" t="str">
            <v>TN</v>
          </cell>
          <cell r="D106" t="str">
            <v>VDO-007200</v>
          </cell>
          <cell r="E106" t="str">
            <v>001031405</v>
          </cell>
          <cell r="F106">
            <v>1986</v>
          </cell>
          <cell r="G106">
            <v>1235</v>
          </cell>
          <cell r="H106">
            <v>2453</v>
          </cell>
          <cell r="I106">
            <v>979</v>
          </cell>
          <cell r="J106">
            <v>39.91031390134529</v>
          </cell>
          <cell r="K106">
            <v>435</v>
          </cell>
          <cell r="L106">
            <v>429</v>
          </cell>
          <cell r="M106">
            <v>335</v>
          </cell>
          <cell r="N106">
            <v>2178</v>
          </cell>
          <cell r="O106">
            <v>493</v>
          </cell>
          <cell r="P106">
            <v>219</v>
          </cell>
          <cell r="Q106">
            <v>216</v>
          </cell>
          <cell r="R106">
            <v>169</v>
          </cell>
          <cell r="S106">
            <v>1097</v>
          </cell>
          <cell r="T106">
            <v>275</v>
          </cell>
          <cell r="U106">
            <v>11.210762331838566</v>
          </cell>
          <cell r="V106">
            <v>74</v>
          </cell>
          <cell r="W106">
            <v>38</v>
          </cell>
          <cell r="X106">
            <v>62</v>
          </cell>
          <cell r="Y106">
            <v>174</v>
          </cell>
          <cell r="Z106">
            <v>101</v>
          </cell>
          <cell r="AA106">
            <v>4.1174072564207096</v>
          </cell>
          <cell r="AB106">
            <v>79</v>
          </cell>
          <cell r="AC106">
            <v>2431</v>
          </cell>
          <cell r="AD106">
            <v>99.103139013452918</v>
          </cell>
          <cell r="AE106">
            <v>22</v>
          </cell>
          <cell r="AF106">
            <v>0.89686098654708524</v>
          </cell>
          <cell r="AG106">
            <v>502</v>
          </cell>
          <cell r="AH106">
            <v>223</v>
          </cell>
          <cell r="AI106">
            <v>220</v>
          </cell>
          <cell r="AJ106">
            <v>172</v>
          </cell>
        </row>
        <row r="107">
          <cell r="A107" t="str">
            <v>EUR</v>
          </cell>
          <cell r="B107" t="str">
            <v>PANEL</v>
          </cell>
          <cell r="C107" t="str">
            <v>TN</v>
          </cell>
          <cell r="D107" t="str">
            <v>VDO-693A0</v>
          </cell>
          <cell r="E107" t="str">
            <v>001031416</v>
          </cell>
          <cell r="F107">
            <v>4837</v>
          </cell>
          <cell r="G107">
            <v>1148</v>
          </cell>
          <cell r="H107">
            <v>5553</v>
          </cell>
          <cell r="I107">
            <v>2413</v>
          </cell>
          <cell r="J107">
            <v>43.453988834864035</v>
          </cell>
          <cell r="K107">
            <v>1059</v>
          </cell>
          <cell r="L107">
            <v>987</v>
          </cell>
          <cell r="M107">
            <v>788</v>
          </cell>
          <cell r="N107">
            <v>5247</v>
          </cell>
          <cell r="O107">
            <v>499</v>
          </cell>
          <cell r="P107">
            <v>219</v>
          </cell>
          <cell r="Q107">
            <v>204</v>
          </cell>
          <cell r="R107">
            <v>163</v>
          </cell>
          <cell r="S107">
            <v>1085</v>
          </cell>
          <cell r="T107">
            <v>306</v>
          </cell>
          <cell r="U107">
            <v>5.5105348460291737</v>
          </cell>
          <cell r="V107">
            <v>168</v>
          </cell>
          <cell r="W107">
            <v>85</v>
          </cell>
          <cell r="X107">
            <v>139</v>
          </cell>
          <cell r="Y107">
            <v>392</v>
          </cell>
          <cell r="Z107">
            <v>-86</v>
          </cell>
          <cell r="AA107">
            <v>-1.5487124077075456</v>
          </cell>
          <cell r="AB107">
            <v>178</v>
          </cell>
          <cell r="AC107">
            <v>5817</v>
          </cell>
          <cell r="AD107">
            <v>104.75418692598595</v>
          </cell>
          <cell r="AE107">
            <v>-264</v>
          </cell>
          <cell r="AF107">
            <v>-4.7541869259859535</v>
          </cell>
          <cell r="AG107">
            <v>499</v>
          </cell>
          <cell r="AH107">
            <v>219</v>
          </cell>
          <cell r="AI107">
            <v>204</v>
          </cell>
          <cell r="AJ107">
            <v>163</v>
          </cell>
        </row>
        <row r="108">
          <cell r="A108" t="str">
            <v>EUR</v>
          </cell>
          <cell r="B108" t="str">
            <v>PANEL</v>
          </cell>
          <cell r="C108" t="str">
            <v>TN</v>
          </cell>
          <cell r="D108" t="str">
            <v>VDO-0074A0</v>
          </cell>
          <cell r="E108" t="str">
            <v>001031423</v>
          </cell>
          <cell r="F108">
            <v>99324</v>
          </cell>
          <cell r="G108">
            <v>1534</v>
          </cell>
          <cell r="H108">
            <v>152319</v>
          </cell>
          <cell r="I108">
            <v>73608</v>
          </cell>
          <cell r="J108">
            <v>48.32489709097355</v>
          </cell>
          <cell r="K108">
            <v>22112</v>
          </cell>
          <cell r="L108">
            <v>24730</v>
          </cell>
          <cell r="M108">
            <v>18620</v>
          </cell>
          <cell r="N108">
            <v>139070</v>
          </cell>
          <cell r="O108">
            <v>741</v>
          </cell>
          <cell r="P108">
            <v>223</v>
          </cell>
          <cell r="Q108">
            <v>249</v>
          </cell>
          <cell r="R108">
            <v>187</v>
          </cell>
          <cell r="S108">
            <v>1400</v>
          </cell>
          <cell r="T108">
            <v>13249</v>
          </cell>
          <cell r="U108">
            <v>8.698192608932569</v>
          </cell>
          <cell r="V108">
            <v>4622</v>
          </cell>
          <cell r="W108">
            <v>2329</v>
          </cell>
          <cell r="X108">
            <v>3826</v>
          </cell>
          <cell r="Y108">
            <v>10777</v>
          </cell>
          <cell r="Z108">
            <v>2472</v>
          </cell>
          <cell r="AA108">
            <v>1.6229098142713647</v>
          </cell>
          <cell r="AB108">
            <v>4884</v>
          </cell>
          <cell r="AC108">
            <v>154731</v>
          </cell>
          <cell r="AD108">
            <v>101.58351879936187</v>
          </cell>
          <cell r="AE108">
            <v>-2412</v>
          </cell>
          <cell r="AF108">
            <v>-1.5835187993618656</v>
          </cell>
          <cell r="AG108">
            <v>759</v>
          </cell>
          <cell r="AH108">
            <v>228</v>
          </cell>
          <cell r="AI108">
            <v>255</v>
          </cell>
          <cell r="AJ108">
            <v>192</v>
          </cell>
        </row>
        <row r="109">
          <cell r="A109" t="str">
            <v>EUR</v>
          </cell>
          <cell r="B109" t="str">
            <v>PANEL</v>
          </cell>
          <cell r="C109" t="str">
            <v>TN</v>
          </cell>
          <cell r="D109" t="str">
            <v>VDO-0079A0</v>
          </cell>
          <cell r="E109" t="str">
            <v>001031424</v>
          </cell>
          <cell r="F109">
            <v>90224</v>
          </cell>
          <cell r="G109">
            <v>1533</v>
          </cell>
          <cell r="H109">
            <v>138353</v>
          </cell>
          <cell r="I109">
            <v>62925</v>
          </cell>
          <cell r="J109">
            <v>45.481485764674417</v>
          </cell>
          <cell r="K109">
            <v>19961</v>
          </cell>
          <cell r="L109">
            <v>22467</v>
          </cell>
          <cell r="M109">
            <v>16738</v>
          </cell>
          <cell r="N109">
            <v>122091</v>
          </cell>
          <cell r="O109">
            <v>697</v>
          </cell>
          <cell r="P109">
            <v>221</v>
          </cell>
          <cell r="Q109">
            <v>249</v>
          </cell>
          <cell r="R109">
            <v>186</v>
          </cell>
          <cell r="S109">
            <v>1353</v>
          </cell>
          <cell r="T109">
            <v>16262</v>
          </cell>
          <cell r="U109">
            <v>11.753991601194047</v>
          </cell>
          <cell r="V109">
            <v>4198</v>
          </cell>
          <cell r="W109">
            <v>2116</v>
          </cell>
          <cell r="X109">
            <v>3476</v>
          </cell>
          <cell r="Y109">
            <v>9790</v>
          </cell>
          <cell r="Z109">
            <v>6472</v>
          </cell>
          <cell r="AA109">
            <v>4.6778891675641292</v>
          </cell>
          <cell r="AB109">
            <v>4436</v>
          </cell>
          <cell r="AC109">
            <v>136317</v>
          </cell>
          <cell r="AD109">
            <v>98.528401986223642</v>
          </cell>
          <cell r="AE109">
            <v>2036</v>
          </cell>
          <cell r="AF109">
            <v>1.4715980137763547</v>
          </cell>
          <cell r="AG109">
            <v>703</v>
          </cell>
          <cell r="AH109">
            <v>223</v>
          </cell>
          <cell r="AI109">
            <v>251</v>
          </cell>
          <cell r="AJ109">
            <v>187</v>
          </cell>
        </row>
        <row r="110">
          <cell r="A110" t="str">
            <v>EUR</v>
          </cell>
          <cell r="B110" t="str">
            <v>PANEL</v>
          </cell>
          <cell r="C110" t="str">
            <v>TN</v>
          </cell>
          <cell r="D110" t="str">
            <v>VDO-0080AO</v>
          </cell>
          <cell r="E110" t="str">
            <v>001031426</v>
          </cell>
          <cell r="F110">
            <v>9221</v>
          </cell>
          <cell r="G110">
            <v>1356</v>
          </cell>
          <cell r="H110">
            <v>12505</v>
          </cell>
          <cell r="I110">
            <v>5319</v>
          </cell>
          <cell r="J110">
            <v>42.534986005597766</v>
          </cell>
          <cell r="K110">
            <v>2093</v>
          </cell>
          <cell r="L110">
            <v>2102</v>
          </cell>
          <cell r="M110">
            <v>1751</v>
          </cell>
          <cell r="N110">
            <v>11265</v>
          </cell>
          <cell r="O110">
            <v>577</v>
          </cell>
          <cell r="P110">
            <v>227</v>
          </cell>
          <cell r="Q110">
            <v>228</v>
          </cell>
          <cell r="R110">
            <v>190</v>
          </cell>
          <cell r="S110">
            <v>1222</v>
          </cell>
          <cell r="T110">
            <v>1240</v>
          </cell>
          <cell r="U110">
            <v>9.9160335865653746</v>
          </cell>
          <cell r="V110">
            <v>379</v>
          </cell>
          <cell r="W110">
            <v>191</v>
          </cell>
          <cell r="X110">
            <v>314</v>
          </cell>
          <cell r="Y110">
            <v>884</v>
          </cell>
          <cell r="Z110">
            <v>356</v>
          </cell>
          <cell r="AA110">
            <v>2.8468612554978008</v>
          </cell>
          <cell r="AB110">
            <v>401</v>
          </cell>
          <cell r="AC110">
            <v>12550</v>
          </cell>
          <cell r="AD110">
            <v>100.35985605757698</v>
          </cell>
          <cell r="AE110">
            <v>-45</v>
          </cell>
          <cell r="AF110">
            <v>-0.3598560575769692</v>
          </cell>
          <cell r="AG110">
            <v>577</v>
          </cell>
          <cell r="AH110">
            <v>227</v>
          </cell>
          <cell r="AI110">
            <v>228</v>
          </cell>
          <cell r="AJ110">
            <v>190</v>
          </cell>
        </row>
        <row r="111">
          <cell r="A111" t="str">
            <v>EUR</v>
          </cell>
          <cell r="B111" t="str">
            <v>PANEL</v>
          </cell>
          <cell r="C111" t="str">
            <v>TN</v>
          </cell>
          <cell r="D111" t="str">
            <v>VDO-69100</v>
          </cell>
          <cell r="E111" t="str">
            <v>001031435</v>
          </cell>
          <cell r="F111">
            <v>13000</v>
          </cell>
          <cell r="G111">
            <v>1455</v>
          </cell>
          <cell r="H111">
            <v>18913</v>
          </cell>
          <cell r="I111">
            <v>6633</v>
          </cell>
          <cell r="J111">
            <v>35.071115106011739</v>
          </cell>
          <cell r="K111">
            <v>2861</v>
          </cell>
          <cell r="L111">
            <v>3108</v>
          </cell>
          <cell r="M111">
            <v>2237</v>
          </cell>
          <cell r="N111">
            <v>14839</v>
          </cell>
          <cell r="O111">
            <v>510</v>
          </cell>
          <cell r="P111">
            <v>220</v>
          </cell>
          <cell r="Q111">
            <v>239</v>
          </cell>
          <cell r="R111">
            <v>172</v>
          </cell>
          <cell r="S111">
            <v>1141</v>
          </cell>
          <cell r="T111">
            <v>4074</v>
          </cell>
          <cell r="U111">
            <v>21.540739174113043</v>
          </cell>
          <cell r="V111">
            <v>574</v>
          </cell>
          <cell r="W111">
            <v>289</v>
          </cell>
          <cell r="X111">
            <v>475</v>
          </cell>
          <cell r="Y111">
            <v>1338</v>
          </cell>
          <cell r="Z111">
            <v>2736</v>
          </cell>
          <cell r="AA111">
            <v>14.466240152276214</v>
          </cell>
          <cell r="AB111">
            <v>606</v>
          </cell>
          <cell r="AC111">
            <v>16783</v>
          </cell>
          <cell r="AD111">
            <v>88.737905144609527</v>
          </cell>
          <cell r="AE111">
            <v>2130</v>
          </cell>
          <cell r="AF111">
            <v>11.262094855390473</v>
          </cell>
          <cell r="AG111">
            <v>510</v>
          </cell>
          <cell r="AH111">
            <v>220</v>
          </cell>
          <cell r="AI111">
            <v>239</v>
          </cell>
          <cell r="AJ111">
            <v>172</v>
          </cell>
        </row>
        <row r="112">
          <cell r="A112" t="str">
            <v>EUR</v>
          </cell>
          <cell r="B112" t="str">
            <v>PANEL</v>
          </cell>
          <cell r="C112" t="str">
            <v>TN</v>
          </cell>
          <cell r="D112" t="str">
            <v>VDO-751A0</v>
          </cell>
          <cell r="E112" t="str">
            <v>001031462</v>
          </cell>
          <cell r="F112">
            <v>14629</v>
          </cell>
          <cell r="G112">
            <v>1360</v>
          </cell>
          <cell r="H112">
            <v>19897</v>
          </cell>
          <cell r="I112">
            <v>8384</v>
          </cell>
          <cell r="J112">
            <v>42.137005578730466</v>
          </cell>
          <cell r="K112">
            <v>3351</v>
          </cell>
          <cell r="L112">
            <v>4053</v>
          </cell>
          <cell r="M112">
            <v>2795</v>
          </cell>
          <cell r="N112">
            <v>18583</v>
          </cell>
          <cell r="O112">
            <v>573</v>
          </cell>
          <cell r="P112">
            <v>229</v>
          </cell>
          <cell r="Q112">
            <v>277</v>
          </cell>
          <cell r="R112">
            <v>191</v>
          </cell>
          <cell r="S112">
            <v>1270</v>
          </cell>
          <cell r="T112">
            <v>1314</v>
          </cell>
          <cell r="U112">
            <v>6.6040106548725941</v>
          </cell>
          <cell r="V112">
            <v>604</v>
          </cell>
          <cell r="W112">
            <v>304</v>
          </cell>
          <cell r="X112">
            <v>500</v>
          </cell>
          <cell r="Y112">
            <v>1408</v>
          </cell>
          <cell r="Z112">
            <v>-94</v>
          </cell>
          <cell r="AA112">
            <v>-0.47243303010504101</v>
          </cell>
          <cell r="AB112">
            <v>638</v>
          </cell>
          <cell r="AC112">
            <v>20629</v>
          </cell>
          <cell r="AD112">
            <v>103.67894657486055</v>
          </cell>
          <cell r="AE112">
            <v>-732</v>
          </cell>
          <cell r="AF112">
            <v>-3.6789465748605319</v>
          </cell>
          <cell r="AG112">
            <v>573</v>
          </cell>
          <cell r="AH112">
            <v>229</v>
          </cell>
          <cell r="AI112">
            <v>277</v>
          </cell>
          <cell r="AJ112">
            <v>191</v>
          </cell>
        </row>
        <row r="113">
          <cell r="A113" t="str">
            <v>EUR</v>
          </cell>
          <cell r="B113" t="str">
            <v>PANEL</v>
          </cell>
          <cell r="C113" t="str">
            <v>TN</v>
          </cell>
          <cell r="D113" t="str">
            <v>VDO-766AO</v>
          </cell>
          <cell r="E113" t="str">
            <v>001031466</v>
          </cell>
          <cell r="F113">
            <v>4050</v>
          </cell>
          <cell r="G113">
            <v>3918</v>
          </cell>
          <cell r="H113">
            <v>15868</v>
          </cell>
          <cell r="I113">
            <v>5818</v>
          </cell>
          <cell r="J113">
            <v>36.664986135618854</v>
          </cell>
          <cell r="K113">
            <v>1215</v>
          </cell>
          <cell r="L113">
            <v>1385</v>
          </cell>
          <cell r="M113">
            <v>1315</v>
          </cell>
          <cell r="N113">
            <v>9733</v>
          </cell>
          <cell r="O113">
            <v>1437</v>
          </cell>
          <cell r="P113">
            <v>300</v>
          </cell>
          <cell r="Q113">
            <v>342</v>
          </cell>
          <cell r="R113">
            <v>325</v>
          </cell>
          <cell r="S113">
            <v>2404</v>
          </cell>
          <cell r="T113">
            <v>6135</v>
          </cell>
          <cell r="U113">
            <v>38.662717418704311</v>
          </cell>
          <cell r="V113">
            <v>481</v>
          </cell>
          <cell r="W113">
            <v>243</v>
          </cell>
          <cell r="X113">
            <v>399</v>
          </cell>
          <cell r="Y113">
            <v>1123</v>
          </cell>
          <cell r="Z113">
            <v>5012</v>
          </cell>
          <cell r="AA113">
            <v>31.585581043609778</v>
          </cell>
          <cell r="AB113">
            <v>509</v>
          </cell>
          <cell r="AC113">
            <v>11365</v>
          </cell>
          <cell r="AD113">
            <v>71.622132593899664</v>
          </cell>
          <cell r="AE113">
            <v>4503</v>
          </cell>
          <cell r="AF113">
            <v>28.377867406100325</v>
          </cell>
          <cell r="AG113">
            <v>1437</v>
          </cell>
          <cell r="AH113">
            <v>300</v>
          </cell>
          <cell r="AI113">
            <v>342</v>
          </cell>
          <cell r="AJ113">
            <v>325</v>
          </cell>
        </row>
        <row r="114">
          <cell r="A114" t="str">
            <v>EUR</v>
          </cell>
          <cell r="B114" t="str">
            <v>PANEL</v>
          </cell>
          <cell r="C114" t="str">
            <v>TN</v>
          </cell>
          <cell r="D114" t="str">
            <v>VDO-763A0</v>
          </cell>
          <cell r="E114" t="str">
            <v>001031467</v>
          </cell>
          <cell r="F114">
            <v>15669</v>
          </cell>
          <cell r="G114">
            <v>4696</v>
          </cell>
          <cell r="H114">
            <v>73586</v>
          </cell>
          <cell r="I114">
            <v>32836</v>
          </cell>
          <cell r="J114">
            <v>44.622618432854075</v>
          </cell>
          <cell r="K114">
            <v>5644</v>
          </cell>
          <cell r="L114">
            <v>11629</v>
          </cell>
          <cell r="M114">
            <v>9826</v>
          </cell>
          <cell r="N114">
            <v>59935</v>
          </cell>
          <cell r="O114">
            <v>2096</v>
          </cell>
          <cell r="P114">
            <v>360</v>
          </cell>
          <cell r="Q114">
            <v>742</v>
          </cell>
          <cell r="R114">
            <v>627</v>
          </cell>
          <cell r="S114">
            <v>3825</v>
          </cell>
          <cell r="T114">
            <v>13651</v>
          </cell>
          <cell r="U114">
            <v>18.551083086456664</v>
          </cell>
          <cell r="V114">
            <v>2233</v>
          </cell>
          <cell r="W114">
            <v>1125</v>
          </cell>
          <cell r="X114">
            <v>1849</v>
          </cell>
          <cell r="Y114">
            <v>5207</v>
          </cell>
          <cell r="Z114">
            <v>8444</v>
          </cell>
          <cell r="AA114">
            <v>11.475008833201967</v>
          </cell>
          <cell r="AB114">
            <v>2359</v>
          </cell>
          <cell r="AC114">
            <v>67501</v>
          </cell>
          <cell r="AD114">
            <v>91.730764004022504</v>
          </cell>
          <cell r="AE114">
            <v>6085</v>
          </cell>
          <cell r="AF114">
            <v>8.2692359959774961</v>
          </cell>
          <cell r="AG114">
            <v>2112</v>
          </cell>
          <cell r="AH114">
            <v>363</v>
          </cell>
          <cell r="AI114">
            <v>748</v>
          </cell>
          <cell r="AJ114">
            <v>632</v>
          </cell>
        </row>
        <row r="115">
          <cell r="A115" t="str">
            <v>EUR</v>
          </cell>
          <cell r="B115" t="str">
            <v>PANEL</v>
          </cell>
          <cell r="C115" t="str">
            <v>TN</v>
          </cell>
          <cell r="D115" t="str">
            <v>VDO-771A0</v>
          </cell>
          <cell r="E115" t="str">
            <v>001031477</v>
          </cell>
          <cell r="F115">
            <v>4900</v>
          </cell>
          <cell r="G115">
            <v>2970</v>
          </cell>
          <cell r="H115">
            <v>14552</v>
          </cell>
          <cell r="I115">
            <v>6130</v>
          </cell>
          <cell r="J115">
            <v>42.12479384277075</v>
          </cell>
          <cell r="K115">
            <v>1509</v>
          </cell>
          <cell r="L115">
            <v>1988</v>
          </cell>
          <cell r="M115">
            <v>1950</v>
          </cell>
          <cell r="N115">
            <v>11577</v>
          </cell>
          <cell r="O115">
            <v>1251</v>
          </cell>
          <cell r="P115">
            <v>308</v>
          </cell>
          <cell r="Q115">
            <v>406</v>
          </cell>
          <cell r="R115">
            <v>398</v>
          </cell>
          <cell r="S115">
            <v>2363</v>
          </cell>
          <cell r="T115">
            <v>2975</v>
          </cell>
          <cell r="U115">
            <v>20.443925233644862</v>
          </cell>
          <cell r="V115">
            <v>442</v>
          </cell>
          <cell r="W115">
            <v>223</v>
          </cell>
          <cell r="X115">
            <v>366</v>
          </cell>
          <cell r="Y115">
            <v>1031</v>
          </cell>
          <cell r="Z115">
            <v>1944</v>
          </cell>
          <cell r="AA115">
            <v>13.358988455195162</v>
          </cell>
          <cell r="AB115">
            <v>467</v>
          </cell>
          <cell r="AC115">
            <v>13075</v>
          </cell>
          <cell r="AD115">
            <v>89.850192413413964</v>
          </cell>
          <cell r="AE115">
            <v>1477</v>
          </cell>
          <cell r="AF115">
            <v>10.149807586586036</v>
          </cell>
          <cell r="AG115">
            <v>1267</v>
          </cell>
          <cell r="AH115">
            <v>312</v>
          </cell>
          <cell r="AI115">
            <v>411</v>
          </cell>
          <cell r="AJ115">
            <v>403</v>
          </cell>
        </row>
        <row r="116">
          <cell r="A116" t="str">
            <v>EUR</v>
          </cell>
          <cell r="B116" t="str">
            <v>PANEL</v>
          </cell>
          <cell r="C116" t="str">
            <v>TN</v>
          </cell>
          <cell r="D116" t="str">
            <v>VDO-142C0</v>
          </cell>
          <cell r="E116" t="str">
            <v>001031480</v>
          </cell>
          <cell r="F116">
            <v>1994</v>
          </cell>
          <cell r="G116">
            <v>1721</v>
          </cell>
          <cell r="H116">
            <v>3431</v>
          </cell>
          <cell r="I116">
            <v>1173</v>
          </cell>
          <cell r="J116">
            <v>34.18828329932964</v>
          </cell>
          <cell r="K116">
            <v>464</v>
          </cell>
          <cell r="L116">
            <v>369</v>
          </cell>
          <cell r="M116">
            <v>215</v>
          </cell>
          <cell r="N116">
            <v>2221</v>
          </cell>
          <cell r="O116">
            <v>588</v>
          </cell>
          <cell r="P116">
            <v>233</v>
          </cell>
          <cell r="Q116">
            <v>185</v>
          </cell>
          <cell r="R116">
            <v>108</v>
          </cell>
          <cell r="S116">
            <v>1114</v>
          </cell>
          <cell r="T116">
            <v>1210</v>
          </cell>
          <cell r="U116">
            <v>35.266686097347709</v>
          </cell>
          <cell r="V116">
            <v>104</v>
          </cell>
          <cell r="W116">
            <v>52</v>
          </cell>
          <cell r="X116">
            <v>86</v>
          </cell>
          <cell r="Y116">
            <v>242</v>
          </cell>
          <cell r="Z116">
            <v>968</v>
          </cell>
          <cell r="AA116">
            <v>28.213348877878168</v>
          </cell>
          <cell r="AB116">
            <v>110</v>
          </cell>
          <cell r="AC116">
            <v>2573</v>
          </cell>
          <cell r="AD116">
            <v>74.992713494607983</v>
          </cell>
          <cell r="AE116">
            <v>858</v>
          </cell>
          <cell r="AF116">
            <v>25.007286505392013</v>
          </cell>
          <cell r="AG116">
            <v>589</v>
          </cell>
          <cell r="AH116">
            <v>233</v>
          </cell>
          <cell r="AI116">
            <v>185</v>
          </cell>
          <cell r="AJ116">
            <v>108</v>
          </cell>
        </row>
        <row r="117">
          <cell r="A117" t="str">
            <v>EUR</v>
          </cell>
          <cell r="B117" t="str">
            <v>PANEL</v>
          </cell>
          <cell r="C117" t="str">
            <v>TN</v>
          </cell>
          <cell r="D117" t="str">
            <v>VDO-143C0</v>
          </cell>
          <cell r="E117" t="str">
            <v>001031481</v>
          </cell>
          <cell r="F117">
            <v>2000</v>
          </cell>
          <cell r="G117">
            <v>1721</v>
          </cell>
          <cell r="H117">
            <v>3441</v>
          </cell>
          <cell r="I117">
            <v>1165</v>
          </cell>
          <cell r="J117">
            <v>33.856437082243538</v>
          </cell>
          <cell r="K117">
            <v>452</v>
          </cell>
          <cell r="L117">
            <v>362</v>
          </cell>
          <cell r="M117">
            <v>210</v>
          </cell>
          <cell r="N117">
            <v>2189</v>
          </cell>
          <cell r="O117">
            <v>583</v>
          </cell>
          <cell r="P117">
            <v>226</v>
          </cell>
          <cell r="Q117">
            <v>181</v>
          </cell>
          <cell r="R117">
            <v>105</v>
          </cell>
          <cell r="S117">
            <v>1095</v>
          </cell>
          <cell r="T117">
            <v>1252</v>
          </cell>
          <cell r="U117">
            <v>36.384771868642837</v>
          </cell>
          <cell r="V117">
            <v>104</v>
          </cell>
          <cell r="W117">
            <v>53</v>
          </cell>
          <cell r="X117">
            <v>86</v>
          </cell>
          <cell r="Y117">
            <v>243</v>
          </cell>
          <cell r="Z117">
            <v>1009</v>
          </cell>
          <cell r="AA117">
            <v>29.322871258355132</v>
          </cell>
          <cell r="AB117">
            <v>110</v>
          </cell>
          <cell r="AC117">
            <v>2542</v>
          </cell>
          <cell r="AD117">
            <v>73.873873873873876</v>
          </cell>
          <cell r="AE117">
            <v>899</v>
          </cell>
          <cell r="AF117">
            <v>26.126126126126124</v>
          </cell>
          <cell r="AG117">
            <v>582</v>
          </cell>
          <cell r="AH117">
            <v>226</v>
          </cell>
          <cell r="AI117">
            <v>181</v>
          </cell>
          <cell r="AJ117">
            <v>105</v>
          </cell>
        </row>
        <row r="118">
          <cell r="A118" t="str">
            <v>EUR</v>
          </cell>
          <cell r="B118" t="str">
            <v>PANEL</v>
          </cell>
          <cell r="C118" t="str">
            <v>TN</v>
          </cell>
          <cell r="D118" t="str">
            <v>VDO-783A0</v>
          </cell>
          <cell r="E118" t="str">
            <v>001031483</v>
          </cell>
          <cell r="F118">
            <v>500</v>
          </cell>
          <cell r="G118">
            <v>1268</v>
          </cell>
          <cell r="H118">
            <v>634</v>
          </cell>
          <cell r="I118">
            <v>297</v>
          </cell>
          <cell r="J118">
            <v>46.845425867507885</v>
          </cell>
          <cell r="K118">
            <v>163</v>
          </cell>
          <cell r="L118">
            <v>113</v>
          </cell>
          <cell r="M118">
            <v>90</v>
          </cell>
          <cell r="N118">
            <v>663</v>
          </cell>
          <cell r="O118">
            <v>594</v>
          </cell>
          <cell r="P118">
            <v>326</v>
          </cell>
          <cell r="Q118">
            <v>226</v>
          </cell>
          <cell r="R118">
            <v>180</v>
          </cell>
          <cell r="S118">
            <v>1326</v>
          </cell>
          <cell r="T118">
            <v>-29</v>
          </cell>
          <cell r="U118">
            <v>-4.5741324921135647</v>
          </cell>
          <cell r="V118">
            <v>19</v>
          </cell>
          <cell r="W118">
            <v>10</v>
          </cell>
          <cell r="X118">
            <v>16</v>
          </cell>
          <cell r="Y118">
            <v>45</v>
          </cell>
          <cell r="Z118">
            <v>-74</v>
          </cell>
          <cell r="AA118">
            <v>-11.67192429022082</v>
          </cell>
          <cell r="AB118">
            <v>20</v>
          </cell>
          <cell r="AC118">
            <v>728</v>
          </cell>
          <cell r="AD118">
            <v>114.82649842271293</v>
          </cell>
          <cell r="AE118">
            <v>-94</v>
          </cell>
          <cell r="AF118">
            <v>-14.826498422712934</v>
          </cell>
          <cell r="AG118">
            <v>593</v>
          </cell>
          <cell r="AH118">
            <v>325</v>
          </cell>
          <cell r="AI118">
            <v>226</v>
          </cell>
          <cell r="AJ118">
            <v>182</v>
          </cell>
        </row>
        <row r="119">
          <cell r="A119" t="str">
            <v>EUR</v>
          </cell>
          <cell r="B119" t="str">
            <v>PANEL</v>
          </cell>
          <cell r="C119" t="str">
            <v>TN</v>
          </cell>
          <cell r="D119" t="str">
            <v>VDO-788C0</v>
          </cell>
          <cell r="E119" t="str">
            <v>001031485</v>
          </cell>
          <cell r="F119">
            <v>1000</v>
          </cell>
          <cell r="G119">
            <v>5203</v>
          </cell>
          <cell r="H119">
            <v>5203</v>
          </cell>
          <cell r="I119">
            <v>952</v>
          </cell>
          <cell r="J119">
            <v>18.297136267537958</v>
          </cell>
          <cell r="K119">
            <v>300</v>
          </cell>
          <cell r="L119">
            <v>362</v>
          </cell>
          <cell r="M119">
            <v>315</v>
          </cell>
          <cell r="N119">
            <v>1929</v>
          </cell>
          <cell r="O119">
            <v>952</v>
          </cell>
          <cell r="P119">
            <v>300</v>
          </cell>
          <cell r="Q119">
            <v>362</v>
          </cell>
          <cell r="R119">
            <v>315</v>
          </cell>
          <cell r="S119">
            <v>1929</v>
          </cell>
          <cell r="T119">
            <v>3274</v>
          </cell>
          <cell r="U119">
            <v>62.925235441091672</v>
          </cell>
          <cell r="V119">
            <v>158</v>
          </cell>
          <cell r="W119">
            <v>80</v>
          </cell>
          <cell r="X119">
            <v>131</v>
          </cell>
          <cell r="Y119">
            <v>369</v>
          </cell>
          <cell r="Z119">
            <v>2905</v>
          </cell>
          <cell r="AA119">
            <v>55.833173169325391</v>
          </cell>
          <cell r="AB119">
            <v>167</v>
          </cell>
          <cell r="AC119">
            <v>2465</v>
          </cell>
          <cell r="AD119">
            <v>47.376513549875071</v>
          </cell>
          <cell r="AE119">
            <v>2738</v>
          </cell>
          <cell r="AF119">
            <v>52.623486450124922</v>
          </cell>
          <cell r="AG119">
            <v>952</v>
          </cell>
          <cell r="AH119">
            <v>300</v>
          </cell>
          <cell r="AI119">
            <v>362</v>
          </cell>
          <cell r="AJ119">
            <v>315</v>
          </cell>
        </row>
        <row r="120">
          <cell r="A120" t="str">
            <v>EUR</v>
          </cell>
          <cell r="B120" t="str">
            <v>PANEL</v>
          </cell>
          <cell r="C120" t="str">
            <v>TN</v>
          </cell>
          <cell r="D120" t="str">
            <v>HEL-734</v>
          </cell>
          <cell r="E120" t="str">
            <v>001191146</v>
          </cell>
          <cell r="F120">
            <v>11520</v>
          </cell>
          <cell r="G120">
            <v>1223</v>
          </cell>
          <cell r="H120">
            <v>14087</v>
          </cell>
          <cell r="I120">
            <v>4321</v>
          </cell>
          <cell r="J120">
            <v>30.673670760275428</v>
          </cell>
          <cell r="K120">
            <v>2489</v>
          </cell>
          <cell r="L120">
            <v>2466</v>
          </cell>
          <cell r="M120">
            <v>1394</v>
          </cell>
          <cell r="N120">
            <v>10670</v>
          </cell>
          <cell r="O120">
            <v>375</v>
          </cell>
          <cell r="P120">
            <v>216</v>
          </cell>
          <cell r="Q120">
            <v>214</v>
          </cell>
          <cell r="R120">
            <v>121</v>
          </cell>
          <cell r="S120">
            <v>926</v>
          </cell>
          <cell r="T120">
            <v>3417</v>
          </cell>
          <cell r="U120">
            <v>24.256406616028965</v>
          </cell>
          <cell r="V120">
            <v>427</v>
          </cell>
          <cell r="W120">
            <v>215</v>
          </cell>
          <cell r="X120">
            <v>354</v>
          </cell>
          <cell r="Y120">
            <v>996</v>
          </cell>
          <cell r="Z120">
            <v>2421</v>
          </cell>
          <cell r="AA120">
            <v>17.186058067722012</v>
          </cell>
          <cell r="AB120">
            <v>452</v>
          </cell>
          <cell r="AC120">
            <v>12118</v>
          </cell>
          <cell r="AD120">
            <v>86.022574004401221</v>
          </cell>
          <cell r="AE120">
            <v>1969</v>
          </cell>
          <cell r="AF120">
            <v>13.977425995598781</v>
          </cell>
          <cell r="AG120">
            <v>375</v>
          </cell>
          <cell r="AH120">
            <v>216</v>
          </cell>
          <cell r="AI120">
            <v>214</v>
          </cell>
          <cell r="AJ120">
            <v>121</v>
          </cell>
        </row>
        <row r="121">
          <cell r="A121" t="str">
            <v>EUR</v>
          </cell>
          <cell r="B121" t="str">
            <v>MODULE</v>
          </cell>
          <cell r="C121" t="str">
            <v>TN</v>
          </cell>
          <cell r="D121" t="str">
            <v>HP 09201-O</v>
          </cell>
          <cell r="E121" t="str">
            <v>017132005</v>
          </cell>
          <cell r="F121">
            <v>8860</v>
          </cell>
          <cell r="G121">
            <v>6839</v>
          </cell>
          <cell r="H121">
            <v>60593</v>
          </cell>
          <cell r="I121">
            <v>29090</v>
          </cell>
          <cell r="J121">
            <v>48.008845906292805</v>
          </cell>
          <cell r="K121">
            <v>4182</v>
          </cell>
          <cell r="L121">
            <v>6743</v>
          </cell>
          <cell r="M121">
            <v>2605</v>
          </cell>
          <cell r="N121">
            <v>42620</v>
          </cell>
          <cell r="O121">
            <v>3283</v>
          </cell>
          <cell r="P121">
            <v>472</v>
          </cell>
          <cell r="Q121">
            <v>761</v>
          </cell>
          <cell r="R121">
            <v>294</v>
          </cell>
          <cell r="S121">
            <v>4810</v>
          </cell>
          <cell r="T121">
            <v>17973</v>
          </cell>
          <cell r="U121">
            <v>29.661842126978367</v>
          </cell>
          <cell r="V121">
            <v>1838</v>
          </cell>
          <cell r="W121">
            <v>927</v>
          </cell>
          <cell r="X121">
            <v>1522</v>
          </cell>
          <cell r="Y121">
            <v>4287</v>
          </cell>
          <cell r="Z121">
            <v>13686</v>
          </cell>
          <cell r="AA121">
            <v>22.586767448385128</v>
          </cell>
          <cell r="AB121">
            <v>1943</v>
          </cell>
          <cell r="AC121">
            <v>48850</v>
          </cell>
          <cell r="AD121">
            <v>80.61987358275708</v>
          </cell>
          <cell r="AE121">
            <v>11743</v>
          </cell>
          <cell r="AF121">
            <v>19.380126417242916</v>
          </cell>
          <cell r="AG121">
            <v>3283</v>
          </cell>
          <cell r="AH121">
            <v>472</v>
          </cell>
          <cell r="AI121">
            <v>761</v>
          </cell>
          <cell r="AJ121">
            <v>294</v>
          </cell>
        </row>
        <row r="122">
          <cell r="A122" t="str">
            <v>EUR</v>
          </cell>
          <cell r="B122" t="str">
            <v>MODULE</v>
          </cell>
          <cell r="C122" t="str">
            <v>STN</v>
          </cell>
          <cell r="D122" t="str">
            <v>HC 20208QY</v>
          </cell>
          <cell r="E122" t="str">
            <v>012131354</v>
          </cell>
          <cell r="F122">
            <v>2200</v>
          </cell>
          <cell r="G122">
            <v>13588</v>
          </cell>
          <cell r="H122">
            <v>29893</v>
          </cell>
          <cell r="I122">
            <v>18342</v>
          </cell>
          <cell r="J122">
            <v>61.358846552704648</v>
          </cell>
          <cell r="K122">
            <v>1740</v>
          </cell>
          <cell r="L122">
            <v>3265</v>
          </cell>
          <cell r="M122">
            <v>1083</v>
          </cell>
          <cell r="N122">
            <v>24430</v>
          </cell>
          <cell r="O122">
            <v>8337</v>
          </cell>
          <cell r="P122">
            <v>791</v>
          </cell>
          <cell r="Q122">
            <v>1484</v>
          </cell>
          <cell r="R122">
            <v>492</v>
          </cell>
          <cell r="S122">
            <v>11104</v>
          </cell>
          <cell r="T122">
            <v>5463</v>
          </cell>
          <cell r="U122">
            <v>18.27518148061419</v>
          </cell>
          <cell r="V122">
            <v>907</v>
          </cell>
          <cell r="W122">
            <v>457</v>
          </cell>
          <cell r="X122">
            <v>751</v>
          </cell>
          <cell r="Y122">
            <v>2115</v>
          </cell>
          <cell r="Z122">
            <v>3348</v>
          </cell>
          <cell r="AA122">
            <v>11.199946475763557</v>
          </cell>
          <cell r="AB122">
            <v>958</v>
          </cell>
          <cell r="AC122">
            <v>27503</v>
          </cell>
          <cell r="AD122">
            <v>92.00481718127989</v>
          </cell>
          <cell r="AE122">
            <v>2390</v>
          </cell>
          <cell r="AF122">
            <v>7.9951828187201022</v>
          </cell>
          <cell r="AG122">
            <v>8337</v>
          </cell>
          <cell r="AH122">
            <v>791</v>
          </cell>
          <cell r="AI122">
            <v>1484</v>
          </cell>
          <cell r="AJ122">
            <v>492</v>
          </cell>
        </row>
        <row r="123">
          <cell r="A123" t="str">
            <v>EUR</v>
          </cell>
          <cell r="B123" t="str">
            <v>MODULE</v>
          </cell>
          <cell r="C123" t="str">
            <v>STN</v>
          </cell>
          <cell r="D123" t="str">
            <v>HT 12514EBU-X-01</v>
          </cell>
          <cell r="E123" t="str">
            <v>012131690</v>
          </cell>
          <cell r="F123">
            <v>2023</v>
          </cell>
          <cell r="G123">
            <v>19536</v>
          </cell>
          <cell r="H123">
            <v>39522</v>
          </cell>
          <cell r="I123">
            <v>23712</v>
          </cell>
          <cell r="J123">
            <v>59.996963716411109</v>
          </cell>
          <cell r="K123">
            <v>1797</v>
          </cell>
          <cell r="L123">
            <v>2924</v>
          </cell>
          <cell r="M123">
            <v>1118</v>
          </cell>
          <cell r="N123">
            <v>29551</v>
          </cell>
          <cell r="O123">
            <v>11721</v>
          </cell>
          <cell r="P123">
            <v>888</v>
          </cell>
          <cell r="Q123">
            <v>1445</v>
          </cell>
          <cell r="R123">
            <v>553</v>
          </cell>
          <cell r="S123">
            <v>14607</v>
          </cell>
          <cell r="T123">
            <v>9971</v>
          </cell>
          <cell r="U123">
            <v>25.228986387328579</v>
          </cell>
          <cell r="V123">
            <v>1199</v>
          </cell>
          <cell r="W123">
            <v>604</v>
          </cell>
          <cell r="X123">
            <v>993</v>
          </cell>
          <cell r="Y123">
            <v>2796</v>
          </cell>
          <cell r="Z123">
            <v>7175</v>
          </cell>
          <cell r="AA123">
            <v>18.154445625221395</v>
          </cell>
          <cell r="AB123">
            <v>1267</v>
          </cell>
          <cell r="AC123">
            <v>33614</v>
          </cell>
          <cell r="AD123">
            <v>85.05136379737867</v>
          </cell>
          <cell r="AE123">
            <v>5908</v>
          </cell>
          <cell r="AF123">
            <v>14.948636202621323</v>
          </cell>
          <cell r="AG123">
            <v>11622</v>
          </cell>
          <cell r="AH123">
            <v>881</v>
          </cell>
          <cell r="AI123">
            <v>1433</v>
          </cell>
          <cell r="AJ123">
            <v>548</v>
          </cell>
        </row>
        <row r="124">
          <cell r="A124" t="str">
            <v>EUR</v>
          </cell>
          <cell r="B124" t="str">
            <v>MODULE</v>
          </cell>
          <cell r="C124" t="str">
            <v>STN</v>
          </cell>
          <cell r="D124" t="str">
            <v>HT 12538FB-LYPF-13</v>
          </cell>
          <cell r="E124" t="str">
            <v>012131780</v>
          </cell>
          <cell r="F124">
            <v>4447</v>
          </cell>
          <cell r="G124">
            <v>17888</v>
          </cell>
          <cell r="H124">
            <v>79546</v>
          </cell>
          <cell r="I124">
            <v>57235</v>
          </cell>
          <cell r="J124">
            <v>71.952078042893419</v>
          </cell>
          <cell r="K124">
            <v>0</v>
          </cell>
          <cell r="L124">
            <v>7845</v>
          </cell>
          <cell r="M124">
            <v>0</v>
          </cell>
          <cell r="N124">
            <v>65080</v>
          </cell>
          <cell r="O124">
            <v>12870</v>
          </cell>
          <cell r="P124">
            <v>0</v>
          </cell>
          <cell r="Q124">
            <v>1764</v>
          </cell>
          <cell r="R124">
            <v>0</v>
          </cell>
          <cell r="S124">
            <v>14634</v>
          </cell>
          <cell r="T124">
            <v>14466</v>
          </cell>
          <cell r="U124">
            <v>18.185703869459179</v>
          </cell>
          <cell r="V124">
            <v>2414</v>
          </cell>
          <cell r="W124">
            <v>1217</v>
          </cell>
          <cell r="X124">
            <v>1998</v>
          </cell>
          <cell r="Y124">
            <v>5629</v>
          </cell>
          <cell r="Z124">
            <v>8837</v>
          </cell>
          <cell r="AA124">
            <v>11.109295250546854</v>
          </cell>
          <cell r="AB124">
            <v>2550</v>
          </cell>
          <cell r="AC124">
            <v>73259</v>
          </cell>
          <cell r="AD124">
            <v>92.096397053277343</v>
          </cell>
          <cell r="AE124">
            <v>6287</v>
          </cell>
          <cell r="AF124">
            <v>7.9036029467226516</v>
          </cell>
          <cell r="AG124">
            <v>12870</v>
          </cell>
          <cell r="AH124">
            <v>0</v>
          </cell>
          <cell r="AI124">
            <v>1764</v>
          </cell>
          <cell r="AJ124">
            <v>0</v>
          </cell>
        </row>
        <row r="125">
          <cell r="A125" t="str">
            <v>EUR</v>
          </cell>
          <cell r="B125" t="str">
            <v>MODULE</v>
          </cell>
          <cell r="C125" t="str">
            <v>STN</v>
          </cell>
          <cell r="D125" t="str">
            <v>HB 10401QYU-ZO</v>
          </cell>
          <cell r="E125" t="str">
            <v>015131091</v>
          </cell>
          <cell r="F125">
            <v>8509</v>
          </cell>
          <cell r="G125">
            <v>7534</v>
          </cell>
          <cell r="H125">
            <v>64109</v>
          </cell>
          <cell r="I125">
            <v>56309</v>
          </cell>
          <cell r="J125">
            <v>87.83322154455692</v>
          </cell>
          <cell r="K125">
            <v>1923</v>
          </cell>
          <cell r="L125">
            <v>3888</v>
          </cell>
          <cell r="M125">
            <v>1200</v>
          </cell>
          <cell r="N125">
            <v>63320</v>
          </cell>
          <cell r="O125">
            <v>6618</v>
          </cell>
          <cell r="P125">
            <v>226</v>
          </cell>
          <cell r="Q125">
            <v>457</v>
          </cell>
          <cell r="R125">
            <v>141</v>
          </cell>
          <cell r="S125">
            <v>7442</v>
          </cell>
          <cell r="T125">
            <v>789</v>
          </cell>
          <cell r="U125">
            <v>1.2307164360698186</v>
          </cell>
          <cell r="V125">
            <v>1945</v>
          </cell>
          <cell r="W125">
            <v>980</v>
          </cell>
          <cell r="X125">
            <v>1610</v>
          </cell>
          <cell r="Y125">
            <v>4535</v>
          </cell>
          <cell r="Z125">
            <v>-3746</v>
          </cell>
          <cell r="AA125">
            <v>-5.8431733453961225</v>
          </cell>
          <cell r="AB125">
            <v>2055</v>
          </cell>
          <cell r="AC125">
            <v>69910</v>
          </cell>
          <cell r="AD125">
            <v>109.04865151538785</v>
          </cell>
          <cell r="AE125">
            <v>-5801</v>
          </cell>
          <cell r="AF125">
            <v>-9.0486515153878546</v>
          </cell>
          <cell r="AG125">
            <v>6618</v>
          </cell>
          <cell r="AH125">
            <v>226</v>
          </cell>
          <cell r="AI125">
            <v>457</v>
          </cell>
          <cell r="AJ125">
            <v>141</v>
          </cell>
        </row>
        <row r="126">
          <cell r="A126" t="str">
            <v>EUR</v>
          </cell>
          <cell r="B126" t="str">
            <v>MODULE</v>
          </cell>
          <cell r="C126" t="str">
            <v>STN</v>
          </cell>
          <cell r="D126" t="str">
            <v>HB 10502NYU-LYZC</v>
          </cell>
          <cell r="E126" t="str">
            <v>015131130</v>
          </cell>
          <cell r="F126">
            <v>2700</v>
          </cell>
          <cell r="G126">
            <v>24289</v>
          </cell>
          <cell r="H126">
            <v>65580</v>
          </cell>
          <cell r="I126">
            <v>53314</v>
          </cell>
          <cell r="J126">
            <v>81.296126867947549</v>
          </cell>
          <cell r="K126">
            <v>1837</v>
          </cell>
          <cell r="L126">
            <v>4046</v>
          </cell>
          <cell r="M126">
            <v>1142</v>
          </cell>
          <cell r="N126">
            <v>60339</v>
          </cell>
          <cell r="O126">
            <v>19746</v>
          </cell>
          <cell r="P126">
            <v>680</v>
          </cell>
          <cell r="Q126">
            <v>1499</v>
          </cell>
          <cell r="R126">
            <v>423</v>
          </cell>
          <cell r="S126">
            <v>22348</v>
          </cell>
          <cell r="T126">
            <v>5241</v>
          </cell>
          <cell r="U126">
            <v>7.9917657822506856</v>
          </cell>
          <cell r="V126">
            <v>1990</v>
          </cell>
          <cell r="W126">
            <v>1003</v>
          </cell>
          <cell r="X126">
            <v>1647</v>
          </cell>
          <cell r="Y126">
            <v>4640</v>
          </cell>
          <cell r="Z126">
            <v>601</v>
          </cell>
          <cell r="AA126">
            <v>0.9164379383958523</v>
          </cell>
          <cell r="AB126">
            <v>2103</v>
          </cell>
          <cell r="AC126">
            <v>67082</v>
          </cell>
          <cell r="AD126">
            <v>102.29033241842025</v>
          </cell>
          <cell r="AE126">
            <v>-1502</v>
          </cell>
          <cell r="AF126">
            <v>-2.2903324184202498</v>
          </cell>
          <cell r="AG126">
            <v>20727</v>
          </cell>
          <cell r="AH126">
            <v>714</v>
          </cell>
          <cell r="AI126">
            <v>1573</v>
          </cell>
          <cell r="AJ126">
            <v>444</v>
          </cell>
        </row>
        <row r="127">
          <cell r="A127" t="str">
            <v>EUR</v>
          </cell>
          <cell r="B127" t="str">
            <v>MODULE</v>
          </cell>
          <cell r="C127" t="str">
            <v>STN</v>
          </cell>
          <cell r="D127" t="str">
            <v>HB 25503NYU-LY</v>
          </cell>
          <cell r="E127" t="str">
            <v>015131139</v>
          </cell>
          <cell r="F127">
            <v>3700</v>
          </cell>
          <cell r="G127">
            <v>57555</v>
          </cell>
          <cell r="H127">
            <v>212954</v>
          </cell>
          <cell r="I127">
            <v>165943</v>
          </cell>
          <cell r="J127">
            <v>77.924340467894467</v>
          </cell>
          <cell r="K127">
            <v>7736</v>
          </cell>
          <cell r="L127">
            <v>13755</v>
          </cell>
          <cell r="M127">
            <v>4812</v>
          </cell>
          <cell r="N127">
            <v>192246</v>
          </cell>
          <cell r="O127">
            <v>44849</v>
          </cell>
          <cell r="P127">
            <v>2091</v>
          </cell>
          <cell r="Q127">
            <v>3718</v>
          </cell>
          <cell r="R127">
            <v>1301</v>
          </cell>
          <cell r="S127">
            <v>51959</v>
          </cell>
          <cell r="T127">
            <v>20708</v>
          </cell>
          <cell r="U127">
            <v>9.7241657822816201</v>
          </cell>
          <cell r="V127">
            <v>6461</v>
          </cell>
          <cell r="W127">
            <v>3257</v>
          </cell>
          <cell r="X127">
            <v>5350</v>
          </cell>
          <cell r="Y127">
            <v>15068</v>
          </cell>
          <cell r="Z127">
            <v>5640</v>
          </cell>
          <cell r="AA127">
            <v>2.648459291678015</v>
          </cell>
          <cell r="AB127">
            <v>6828</v>
          </cell>
          <cell r="AC127">
            <v>214142</v>
          </cell>
          <cell r="AD127">
            <v>100.55786695718325</v>
          </cell>
          <cell r="AE127">
            <v>-1188</v>
          </cell>
          <cell r="AF127">
            <v>-0.55786695718324142</v>
          </cell>
          <cell r="AG127">
            <v>44831</v>
          </cell>
          <cell r="AH127">
            <v>2090</v>
          </cell>
          <cell r="AI127">
            <v>3716</v>
          </cell>
          <cell r="AJ127">
            <v>1300</v>
          </cell>
        </row>
        <row r="128">
          <cell r="A128" t="str">
            <v>EUR</v>
          </cell>
          <cell r="B128" t="str">
            <v>MODULE</v>
          </cell>
          <cell r="C128" t="str">
            <v>STN</v>
          </cell>
          <cell r="D128" t="str">
            <v>HP 97507NG-DYPO</v>
          </cell>
          <cell r="E128" t="str">
            <v>018132026</v>
          </cell>
          <cell r="F128">
            <v>1938</v>
          </cell>
          <cell r="G128">
            <v>8020</v>
          </cell>
          <cell r="H128">
            <v>15542</v>
          </cell>
          <cell r="I128">
            <v>10503</v>
          </cell>
          <cell r="J128">
            <v>67.578175267018409</v>
          </cell>
          <cell r="K128">
            <v>479</v>
          </cell>
          <cell r="L128">
            <v>754</v>
          </cell>
          <cell r="M128">
            <v>298</v>
          </cell>
          <cell r="N128">
            <v>12034</v>
          </cell>
          <cell r="O128">
            <v>5420</v>
          </cell>
          <cell r="P128">
            <v>247</v>
          </cell>
          <cell r="Q128">
            <v>389</v>
          </cell>
          <cell r="R128">
            <v>154</v>
          </cell>
          <cell r="S128">
            <v>6210</v>
          </cell>
          <cell r="T128">
            <v>3508</v>
          </cell>
          <cell r="U128">
            <v>22.571097670827438</v>
          </cell>
          <cell r="V128">
            <v>472</v>
          </cell>
          <cell r="W128">
            <v>238</v>
          </cell>
          <cell r="X128">
            <v>390</v>
          </cell>
          <cell r="Y128">
            <v>1100</v>
          </cell>
          <cell r="Z128">
            <v>2408</v>
          </cell>
          <cell r="AA128">
            <v>15.493501479861022</v>
          </cell>
          <cell r="AB128">
            <v>498</v>
          </cell>
          <cell r="AC128">
            <v>13632</v>
          </cell>
          <cell r="AD128">
            <v>87.710719341140134</v>
          </cell>
          <cell r="AE128">
            <v>1910</v>
          </cell>
          <cell r="AF128">
            <v>12.289280658859864</v>
          </cell>
          <cell r="AG128">
            <v>5420</v>
          </cell>
          <cell r="AH128">
            <v>247</v>
          </cell>
          <cell r="AI128">
            <v>389</v>
          </cell>
          <cell r="AJ128">
            <v>154</v>
          </cell>
        </row>
        <row r="129">
          <cell r="A129" t="str">
            <v>EUR</v>
          </cell>
          <cell r="B129" t="str">
            <v>MODULE</v>
          </cell>
          <cell r="C129" t="str">
            <v>STN</v>
          </cell>
          <cell r="D129" t="str">
            <v>HP 97508NG-DYPO</v>
          </cell>
          <cell r="E129" t="str">
            <v>018132027</v>
          </cell>
          <cell r="F129">
            <v>10000</v>
          </cell>
          <cell r="G129">
            <v>8935</v>
          </cell>
          <cell r="H129">
            <v>89350</v>
          </cell>
          <cell r="I129">
            <v>75936</v>
          </cell>
          <cell r="J129">
            <v>84.987129266927809</v>
          </cell>
          <cell r="K129">
            <v>5742</v>
          </cell>
          <cell r="L129">
            <v>12964</v>
          </cell>
          <cell r="M129">
            <v>3571</v>
          </cell>
          <cell r="N129">
            <v>98213</v>
          </cell>
          <cell r="O129">
            <v>7594</v>
          </cell>
          <cell r="P129">
            <v>574</v>
          </cell>
          <cell r="Q129">
            <v>1296</v>
          </cell>
          <cell r="R129">
            <v>357</v>
          </cell>
          <cell r="S129">
            <v>9821</v>
          </cell>
          <cell r="T129">
            <v>-8863</v>
          </cell>
          <cell r="U129">
            <v>-9.9194180190263008</v>
          </cell>
          <cell r="V129">
            <v>2711</v>
          </cell>
          <cell r="W129">
            <v>1366</v>
          </cell>
          <cell r="X129">
            <v>2245</v>
          </cell>
          <cell r="Y129">
            <v>6322</v>
          </cell>
          <cell r="Z129">
            <v>-15185</v>
          </cell>
          <cell r="AA129">
            <v>-16.994963626189143</v>
          </cell>
          <cell r="AB129">
            <v>2865</v>
          </cell>
          <cell r="AC129">
            <v>107400</v>
          </cell>
          <cell r="AD129">
            <v>120.20145495243423</v>
          </cell>
          <cell r="AE129">
            <v>-18050</v>
          </cell>
          <cell r="AF129">
            <v>-20.201454952434247</v>
          </cell>
          <cell r="AG129">
            <v>7591</v>
          </cell>
          <cell r="AH129">
            <v>574</v>
          </cell>
          <cell r="AI129">
            <v>1296</v>
          </cell>
          <cell r="AJ129">
            <v>357</v>
          </cell>
        </row>
        <row r="130">
          <cell r="A130" t="str">
            <v>EUR</v>
          </cell>
          <cell r="B130" t="str">
            <v>MODULE</v>
          </cell>
          <cell r="C130" t="str">
            <v>STN</v>
          </cell>
          <cell r="D130" t="str">
            <v>HP 96521QG-DPO</v>
          </cell>
          <cell r="E130" t="str">
            <v>018132045</v>
          </cell>
          <cell r="F130">
            <v>87000</v>
          </cell>
          <cell r="G130">
            <v>4386</v>
          </cell>
          <cell r="H130">
            <v>381575</v>
          </cell>
          <cell r="I130">
            <v>273972</v>
          </cell>
          <cell r="J130">
            <v>71.800301382428088</v>
          </cell>
          <cell r="K130">
            <v>0</v>
          </cell>
          <cell r="L130">
            <v>28363</v>
          </cell>
          <cell r="M130">
            <v>0</v>
          </cell>
          <cell r="N130">
            <v>302335</v>
          </cell>
          <cell r="O130">
            <v>3149</v>
          </cell>
          <cell r="P130">
            <v>0</v>
          </cell>
          <cell r="Q130">
            <v>326</v>
          </cell>
          <cell r="R130">
            <v>0</v>
          </cell>
          <cell r="S130">
            <v>3475</v>
          </cell>
          <cell r="T130">
            <v>79240</v>
          </cell>
          <cell r="U130">
            <v>20.766559654065386</v>
          </cell>
          <cell r="V130">
            <v>11577</v>
          </cell>
          <cell r="W130">
            <v>5836</v>
          </cell>
          <cell r="X130">
            <v>9585</v>
          </cell>
          <cell r="Y130">
            <v>26998</v>
          </cell>
          <cell r="Z130">
            <v>52242</v>
          </cell>
          <cell r="AA130">
            <v>13.691148529122716</v>
          </cell>
          <cell r="AB130">
            <v>12234</v>
          </cell>
          <cell r="AC130">
            <v>341567</v>
          </cell>
          <cell r="AD130">
            <v>89.51503636244513</v>
          </cell>
          <cell r="AE130">
            <v>40008</v>
          </cell>
          <cell r="AF130">
            <v>10.484963637554872</v>
          </cell>
          <cell r="AG130">
            <v>3149</v>
          </cell>
          <cell r="AH130">
            <v>0</v>
          </cell>
          <cell r="AI130">
            <v>326</v>
          </cell>
          <cell r="AJ130">
            <v>0</v>
          </cell>
        </row>
        <row r="131">
          <cell r="A131" t="str">
            <v>EUR</v>
          </cell>
          <cell r="B131" t="str">
            <v>MODULE</v>
          </cell>
          <cell r="C131" t="str">
            <v>STN</v>
          </cell>
          <cell r="D131" t="str">
            <v>HP 96521QG-DPO-S</v>
          </cell>
          <cell r="E131" t="str">
            <v>018132057</v>
          </cell>
          <cell r="F131">
            <v>72750</v>
          </cell>
          <cell r="G131">
            <v>4413</v>
          </cell>
          <cell r="H131">
            <v>321065</v>
          </cell>
          <cell r="I131">
            <v>268010</v>
          </cell>
          <cell r="J131">
            <v>83.475308738105994</v>
          </cell>
          <cell r="K131">
            <v>0</v>
          </cell>
          <cell r="L131">
            <v>36892</v>
          </cell>
          <cell r="M131">
            <v>0</v>
          </cell>
          <cell r="N131">
            <v>304902</v>
          </cell>
          <cell r="O131">
            <v>3684</v>
          </cell>
          <cell r="P131">
            <v>0</v>
          </cell>
          <cell r="Q131">
            <v>507</v>
          </cell>
          <cell r="R131">
            <v>0</v>
          </cell>
          <cell r="S131">
            <v>4191</v>
          </cell>
          <cell r="T131">
            <v>16163</v>
          </cell>
          <cell r="U131">
            <v>5.0341831093392306</v>
          </cell>
          <cell r="V131">
            <v>9742</v>
          </cell>
          <cell r="W131">
            <v>4910</v>
          </cell>
          <cell r="X131">
            <v>8065</v>
          </cell>
          <cell r="Y131">
            <v>22717</v>
          </cell>
          <cell r="Z131">
            <v>-6554</v>
          </cell>
          <cell r="AA131">
            <v>-2.041331194617912</v>
          </cell>
          <cell r="AB131">
            <v>10294</v>
          </cell>
          <cell r="AC131">
            <v>337913</v>
          </cell>
          <cell r="AD131">
            <v>105.24753554576176</v>
          </cell>
          <cell r="AE131">
            <v>-16848</v>
          </cell>
          <cell r="AF131">
            <v>-5.2475355457617621</v>
          </cell>
          <cell r="AG131">
            <v>3705</v>
          </cell>
          <cell r="AH131">
            <v>0</v>
          </cell>
          <cell r="AI131">
            <v>510</v>
          </cell>
          <cell r="AJ131">
            <v>0</v>
          </cell>
        </row>
        <row r="132">
          <cell r="A132" t="str">
            <v>EUR</v>
          </cell>
          <cell r="B132" t="str">
            <v>MODULE</v>
          </cell>
          <cell r="C132" t="str">
            <v>STN</v>
          </cell>
          <cell r="D132" t="str">
            <v>HP 10516F-DPO</v>
          </cell>
          <cell r="E132" t="str">
            <v>018132058</v>
          </cell>
          <cell r="F132">
            <v>1450</v>
          </cell>
          <cell r="G132">
            <v>7178</v>
          </cell>
          <cell r="H132">
            <v>10408</v>
          </cell>
          <cell r="I132">
            <v>8486</v>
          </cell>
          <cell r="J132">
            <v>81.533435818601077</v>
          </cell>
          <cell r="K132">
            <v>390</v>
          </cell>
          <cell r="L132">
            <v>961</v>
          </cell>
          <cell r="M132">
            <v>243</v>
          </cell>
          <cell r="N132">
            <v>10080</v>
          </cell>
          <cell r="O132">
            <v>5852</v>
          </cell>
          <cell r="P132">
            <v>269</v>
          </cell>
          <cell r="Q132">
            <v>663</v>
          </cell>
          <cell r="R132">
            <v>168</v>
          </cell>
          <cell r="S132">
            <v>6952</v>
          </cell>
          <cell r="T132">
            <v>328</v>
          </cell>
          <cell r="U132">
            <v>3.1514219830899313</v>
          </cell>
          <cell r="V132">
            <v>316</v>
          </cell>
          <cell r="W132">
            <v>159</v>
          </cell>
          <cell r="X132">
            <v>261</v>
          </cell>
          <cell r="Y132">
            <v>736</v>
          </cell>
          <cell r="Z132">
            <v>-408</v>
          </cell>
          <cell r="AA132">
            <v>-3.920061491160646</v>
          </cell>
          <cell r="AB132">
            <v>334</v>
          </cell>
          <cell r="AC132">
            <v>11150</v>
          </cell>
          <cell r="AD132">
            <v>107.12913143735588</v>
          </cell>
          <cell r="AE132">
            <v>-742</v>
          </cell>
          <cell r="AF132">
            <v>-7.1291314373558805</v>
          </cell>
          <cell r="AG132">
            <v>5852</v>
          </cell>
          <cell r="AH132">
            <v>269</v>
          </cell>
          <cell r="AI132">
            <v>663</v>
          </cell>
          <cell r="AJ132">
            <v>167</v>
          </cell>
        </row>
        <row r="133">
          <cell r="A133" t="str">
            <v>EUR</v>
          </cell>
          <cell r="B133" t="str">
            <v>MODULE</v>
          </cell>
          <cell r="C133" t="str">
            <v>STN</v>
          </cell>
          <cell r="D133" t="str">
            <v>HP 96521QG-DPO-U</v>
          </cell>
          <cell r="E133" t="str">
            <v>018132061</v>
          </cell>
          <cell r="F133">
            <v>30000</v>
          </cell>
          <cell r="G133">
            <v>4425</v>
          </cell>
          <cell r="H133">
            <v>132752</v>
          </cell>
          <cell r="I133">
            <v>113148</v>
          </cell>
          <cell r="J133">
            <v>85.232614197902862</v>
          </cell>
          <cell r="K133">
            <v>0</v>
          </cell>
          <cell r="L133">
            <v>20267</v>
          </cell>
          <cell r="M133">
            <v>0</v>
          </cell>
          <cell r="N133">
            <v>133415</v>
          </cell>
          <cell r="O133">
            <v>3772</v>
          </cell>
          <cell r="P133">
            <v>0</v>
          </cell>
          <cell r="Q133">
            <v>676</v>
          </cell>
          <cell r="R133">
            <v>0</v>
          </cell>
          <cell r="S133">
            <v>4448</v>
          </cell>
          <cell r="T133">
            <v>-663</v>
          </cell>
          <cell r="U133">
            <v>-0.49942750391707852</v>
          </cell>
          <cell r="V133">
            <v>4028</v>
          </cell>
          <cell r="W133">
            <v>2030</v>
          </cell>
          <cell r="X133">
            <v>3335</v>
          </cell>
          <cell r="Y133">
            <v>9393</v>
          </cell>
          <cell r="Z133">
            <v>-10056</v>
          </cell>
          <cell r="AA133">
            <v>-7.5750271182355071</v>
          </cell>
          <cell r="AB133">
            <v>4256</v>
          </cell>
          <cell r="AC133">
            <v>147064</v>
          </cell>
          <cell r="AD133">
            <v>110.78100518259613</v>
          </cell>
          <cell r="AE133">
            <v>-14312</v>
          </cell>
          <cell r="AF133">
            <v>-10.78100518259612</v>
          </cell>
          <cell r="AG133">
            <v>3774</v>
          </cell>
          <cell r="AH133">
            <v>0</v>
          </cell>
          <cell r="AI133">
            <v>676</v>
          </cell>
          <cell r="AJ133">
            <v>0</v>
          </cell>
        </row>
        <row r="134">
          <cell r="A134" t="str">
            <v>EUR</v>
          </cell>
          <cell r="B134" t="str">
            <v>MODULE</v>
          </cell>
          <cell r="C134" t="str">
            <v>STN</v>
          </cell>
          <cell r="D134" t="str">
            <v>HT 97509NG-DYPO-C0</v>
          </cell>
          <cell r="E134" t="str">
            <v>032131001</v>
          </cell>
          <cell r="F134">
            <v>40720</v>
          </cell>
          <cell r="G134">
            <v>6320</v>
          </cell>
          <cell r="H134">
            <v>257350</v>
          </cell>
          <cell r="I134">
            <v>202280</v>
          </cell>
          <cell r="J134">
            <v>78.601126870021375</v>
          </cell>
          <cell r="K134">
            <v>7414</v>
          </cell>
          <cell r="L134">
            <v>19839</v>
          </cell>
          <cell r="M134">
            <v>4596</v>
          </cell>
          <cell r="N134">
            <v>234129</v>
          </cell>
          <cell r="O134">
            <v>4968</v>
          </cell>
          <cell r="P134">
            <v>182</v>
          </cell>
          <cell r="Q134">
            <v>487</v>
          </cell>
          <cell r="R134">
            <v>113</v>
          </cell>
          <cell r="S134">
            <v>5750</v>
          </cell>
          <cell r="T134">
            <v>23221</v>
          </cell>
          <cell r="U134">
            <v>9.02312026423159</v>
          </cell>
          <cell r="V134">
            <v>7808</v>
          </cell>
          <cell r="W134">
            <v>3936</v>
          </cell>
          <cell r="X134">
            <v>6465</v>
          </cell>
          <cell r="Y134">
            <v>18209</v>
          </cell>
          <cell r="Z134">
            <v>5012</v>
          </cell>
          <cell r="AA134">
            <v>1.9475422576258012</v>
          </cell>
          <cell r="AB134">
            <v>8251</v>
          </cell>
          <cell r="AC134">
            <v>260589</v>
          </cell>
          <cell r="AD134">
            <v>101.25859724111133</v>
          </cell>
          <cell r="AE134">
            <v>-3239</v>
          </cell>
          <cell r="AF134">
            <v>-1.2585972411113269</v>
          </cell>
          <cell r="AG134">
            <v>4884</v>
          </cell>
          <cell r="AH134">
            <v>179</v>
          </cell>
          <cell r="AI134">
            <v>479</v>
          </cell>
          <cell r="AJ134">
            <v>111</v>
          </cell>
        </row>
        <row r="135">
          <cell r="A135" t="str">
            <v>EUR</v>
          </cell>
          <cell r="B135" t="str">
            <v>MODULE</v>
          </cell>
          <cell r="C135" t="str">
            <v>STN</v>
          </cell>
          <cell r="D135" t="str">
            <v>HP 97510NG-DYPO-C0</v>
          </cell>
          <cell r="E135" t="str">
            <v>038132001</v>
          </cell>
          <cell r="F135">
            <v>206052</v>
          </cell>
          <cell r="G135">
            <v>6603</v>
          </cell>
          <cell r="H135">
            <v>1360551</v>
          </cell>
          <cell r="I135">
            <v>982144</v>
          </cell>
          <cell r="J135">
            <v>72.18722414668764</v>
          </cell>
          <cell r="K135">
            <v>44380</v>
          </cell>
          <cell r="L135">
            <v>146558</v>
          </cell>
          <cell r="M135">
            <v>27454</v>
          </cell>
          <cell r="N135">
            <v>1200536</v>
          </cell>
          <cell r="O135">
            <v>4766</v>
          </cell>
          <cell r="P135">
            <v>215</v>
          </cell>
          <cell r="Q135">
            <v>711</v>
          </cell>
          <cell r="R135">
            <v>133</v>
          </cell>
          <cell r="S135">
            <v>5825</v>
          </cell>
          <cell r="T135">
            <v>160015</v>
          </cell>
          <cell r="U135">
            <v>11.761043871196302</v>
          </cell>
          <cell r="V135">
            <v>41281</v>
          </cell>
          <cell r="W135">
            <v>20808</v>
          </cell>
          <cell r="X135">
            <v>34178</v>
          </cell>
          <cell r="Y135">
            <v>96267</v>
          </cell>
          <cell r="Z135">
            <v>63748</v>
          </cell>
          <cell r="AA135">
            <v>4.6854546430086046</v>
          </cell>
          <cell r="AB135">
            <v>43621</v>
          </cell>
          <cell r="AC135">
            <v>1340424</v>
          </cell>
          <cell r="AD135">
            <v>98.520672874445722</v>
          </cell>
          <cell r="AE135">
            <v>20127</v>
          </cell>
          <cell r="AF135">
            <v>1.4793271255542793</v>
          </cell>
          <cell r="AG135">
            <v>4758</v>
          </cell>
          <cell r="AH135">
            <v>215</v>
          </cell>
          <cell r="AI135">
            <v>710</v>
          </cell>
          <cell r="AJ135">
            <v>133</v>
          </cell>
        </row>
        <row r="136">
          <cell r="A136" t="str">
            <v>EUR</v>
          </cell>
          <cell r="B136" t="str">
            <v>MODULE</v>
          </cell>
          <cell r="C136" t="str">
            <v>STN</v>
          </cell>
          <cell r="D136" t="str">
            <v>HP 10506R-DPO-C0</v>
          </cell>
          <cell r="E136" t="str">
            <v>038132002</v>
          </cell>
          <cell r="F136">
            <v>139750</v>
          </cell>
          <cell r="G136">
            <v>5646</v>
          </cell>
          <cell r="H136">
            <v>789078</v>
          </cell>
          <cell r="I136">
            <v>575436</v>
          </cell>
          <cell r="J136">
            <v>72.92511006516466</v>
          </cell>
          <cell r="K136">
            <v>36349</v>
          </cell>
          <cell r="L136">
            <v>88636</v>
          </cell>
          <cell r="M136">
            <v>22649</v>
          </cell>
          <cell r="N136">
            <v>723070</v>
          </cell>
          <cell r="O136">
            <v>4118</v>
          </cell>
          <cell r="P136">
            <v>260</v>
          </cell>
          <cell r="Q136">
            <v>634</v>
          </cell>
          <cell r="R136">
            <v>162</v>
          </cell>
          <cell r="S136">
            <v>5174</v>
          </cell>
          <cell r="T136">
            <v>66008</v>
          </cell>
          <cell r="U136">
            <v>8.365205974567786</v>
          </cell>
          <cell r="V136">
            <v>23942</v>
          </cell>
          <cell r="W136">
            <v>12068</v>
          </cell>
          <cell r="X136">
            <v>19822</v>
          </cell>
          <cell r="Y136">
            <v>55832</v>
          </cell>
          <cell r="Z136">
            <v>10176</v>
          </cell>
          <cell r="AA136">
            <v>1.2896063507029722</v>
          </cell>
          <cell r="AB136">
            <v>25299</v>
          </cell>
          <cell r="AC136">
            <v>804201</v>
          </cell>
          <cell r="AD136">
            <v>101.91654057013375</v>
          </cell>
          <cell r="AE136">
            <v>-15123</v>
          </cell>
          <cell r="AF136">
            <v>-1.9165405701337508</v>
          </cell>
          <cell r="AG136">
            <v>4116</v>
          </cell>
          <cell r="AH136">
            <v>260</v>
          </cell>
          <cell r="AI136">
            <v>634</v>
          </cell>
          <cell r="AJ136">
            <v>162</v>
          </cell>
        </row>
        <row r="137">
          <cell r="A137" t="str">
            <v>EUR</v>
          </cell>
          <cell r="B137" t="str">
            <v>MODULE</v>
          </cell>
          <cell r="C137" t="str">
            <v>STN</v>
          </cell>
          <cell r="D137" t="str">
            <v>HP 10507R-DPO-C0</v>
          </cell>
          <cell r="E137" t="str">
            <v>038132004</v>
          </cell>
          <cell r="F137">
            <v>60750</v>
          </cell>
          <cell r="G137">
            <v>5593</v>
          </cell>
          <cell r="H137">
            <v>339780</v>
          </cell>
          <cell r="I137">
            <v>314487</v>
          </cell>
          <cell r="J137">
            <v>92.556065689563837</v>
          </cell>
          <cell r="K137">
            <v>32715</v>
          </cell>
          <cell r="L137">
            <v>59840</v>
          </cell>
          <cell r="M137">
            <v>20329</v>
          </cell>
          <cell r="N137">
            <v>427371</v>
          </cell>
          <cell r="O137">
            <v>5177</v>
          </cell>
          <cell r="P137">
            <v>539</v>
          </cell>
          <cell r="Q137">
            <v>985</v>
          </cell>
          <cell r="R137">
            <v>335</v>
          </cell>
          <cell r="S137">
            <v>7036</v>
          </cell>
          <cell r="T137">
            <v>-87591</v>
          </cell>
          <cell r="U137">
            <v>-25.778739184177997</v>
          </cell>
          <cell r="V137">
            <v>10309</v>
          </cell>
          <cell r="W137">
            <v>5196</v>
          </cell>
          <cell r="X137">
            <v>8535</v>
          </cell>
          <cell r="Y137">
            <v>24040</v>
          </cell>
          <cell r="Z137">
            <v>-111631</v>
          </cell>
          <cell r="AA137">
            <v>-32.853905468244157</v>
          </cell>
          <cell r="AB137">
            <v>10894</v>
          </cell>
          <cell r="AC137">
            <v>462305</v>
          </cell>
          <cell r="AD137">
            <v>136.06009771028315</v>
          </cell>
          <cell r="AE137">
            <v>-122525</v>
          </cell>
          <cell r="AF137">
            <v>-36.060097710283124</v>
          </cell>
          <cell r="AG137">
            <v>5739</v>
          </cell>
          <cell r="AH137">
            <v>597</v>
          </cell>
          <cell r="AI137">
            <v>1092</v>
          </cell>
          <cell r="AJ137">
            <v>371</v>
          </cell>
        </row>
        <row r="138">
          <cell r="A138" t="str">
            <v>EUR</v>
          </cell>
          <cell r="B138" t="str">
            <v>MODULE</v>
          </cell>
          <cell r="C138" t="str">
            <v>STN</v>
          </cell>
          <cell r="D138" t="str">
            <v>HP 96521QG-DPO-H</v>
          </cell>
          <cell r="E138" t="str">
            <v>038132005</v>
          </cell>
          <cell r="F138">
            <v>535500</v>
          </cell>
          <cell r="G138">
            <v>4408</v>
          </cell>
          <cell r="H138">
            <v>2360637</v>
          </cell>
          <cell r="I138">
            <v>1444643</v>
          </cell>
          <cell r="J138">
            <v>61.197168391412994</v>
          </cell>
          <cell r="K138">
            <v>86454</v>
          </cell>
          <cell r="L138">
            <v>273772</v>
          </cell>
          <cell r="M138">
            <v>53902</v>
          </cell>
          <cell r="N138">
            <v>1858771</v>
          </cell>
          <cell r="O138">
            <v>2698</v>
          </cell>
          <cell r="P138">
            <v>161</v>
          </cell>
          <cell r="Q138">
            <v>511</v>
          </cell>
          <cell r="R138">
            <v>101</v>
          </cell>
          <cell r="S138">
            <v>3471</v>
          </cell>
          <cell r="T138">
            <v>501866</v>
          </cell>
          <cell r="U138">
            <v>21.259770138314362</v>
          </cell>
          <cell r="V138">
            <v>71625</v>
          </cell>
          <cell r="W138">
            <v>36102</v>
          </cell>
          <cell r="X138">
            <v>59301</v>
          </cell>
          <cell r="Y138">
            <v>167028</v>
          </cell>
          <cell r="Z138">
            <v>334838</v>
          </cell>
          <cell r="AA138">
            <v>14.184222309486804</v>
          </cell>
          <cell r="AB138">
            <v>75685</v>
          </cell>
          <cell r="AC138">
            <v>2101484</v>
          </cell>
          <cell r="AD138">
            <v>89.021903833583906</v>
          </cell>
          <cell r="AE138">
            <v>259153</v>
          </cell>
          <cell r="AF138">
            <v>10.978096166416099</v>
          </cell>
          <cell r="AG138">
            <v>2707</v>
          </cell>
          <cell r="AH138">
            <v>162</v>
          </cell>
          <cell r="AI138">
            <v>513</v>
          </cell>
          <cell r="AJ138">
            <v>101</v>
          </cell>
        </row>
        <row r="139">
          <cell r="A139" t="str">
            <v>EUR</v>
          </cell>
          <cell r="B139" t="str">
            <v>MODULE</v>
          </cell>
          <cell r="C139" t="str">
            <v>STN</v>
          </cell>
          <cell r="D139" t="str">
            <v>HP 97512NG-DYPO-C0</v>
          </cell>
          <cell r="E139" t="str">
            <v>038132007</v>
          </cell>
          <cell r="F139">
            <v>10000</v>
          </cell>
          <cell r="G139">
            <v>8860</v>
          </cell>
          <cell r="H139">
            <v>88604</v>
          </cell>
          <cell r="I139">
            <v>80473</v>
          </cell>
          <cell r="J139">
            <v>90.823213398943608</v>
          </cell>
          <cell r="K139">
            <v>7091</v>
          </cell>
          <cell r="L139">
            <v>15672</v>
          </cell>
          <cell r="M139">
            <v>4415</v>
          </cell>
          <cell r="N139">
            <v>107651</v>
          </cell>
          <cell r="O139">
            <v>8047</v>
          </cell>
          <cell r="P139">
            <v>709</v>
          </cell>
          <cell r="Q139">
            <v>1567</v>
          </cell>
          <cell r="R139">
            <v>442</v>
          </cell>
          <cell r="S139">
            <v>10765</v>
          </cell>
          <cell r="T139">
            <v>-19047</v>
          </cell>
          <cell r="U139">
            <v>-21.496772154755995</v>
          </cell>
          <cell r="V139">
            <v>2688</v>
          </cell>
          <cell r="W139">
            <v>1355</v>
          </cell>
          <cell r="X139">
            <v>2226</v>
          </cell>
          <cell r="Y139">
            <v>6269</v>
          </cell>
          <cell r="Z139">
            <v>-25316</v>
          </cell>
          <cell r="AA139">
            <v>-28.572073495553248</v>
          </cell>
          <cell r="AB139">
            <v>2841</v>
          </cell>
          <cell r="AC139">
            <v>116761</v>
          </cell>
          <cell r="AD139">
            <v>131.77847501241479</v>
          </cell>
          <cell r="AE139">
            <v>-28157</v>
          </cell>
          <cell r="AF139">
            <v>-31.778475012414791</v>
          </cell>
          <cell r="AG139">
            <v>7127</v>
          </cell>
          <cell r="AH139">
            <v>628</v>
          </cell>
          <cell r="AI139">
            <v>1388</v>
          </cell>
          <cell r="AJ139">
            <v>391</v>
          </cell>
        </row>
        <row r="140">
          <cell r="A140" t="str">
            <v>EUR</v>
          </cell>
          <cell r="B140" t="str">
            <v>MODULE</v>
          </cell>
          <cell r="C140" t="str">
            <v>STN</v>
          </cell>
          <cell r="D140" t="str">
            <v>HP 97511R-DAPO-C0</v>
          </cell>
          <cell r="E140" t="str">
            <v>038132009</v>
          </cell>
          <cell r="F140">
            <v>6555</v>
          </cell>
          <cell r="G140">
            <v>10562</v>
          </cell>
          <cell r="H140">
            <v>69233</v>
          </cell>
          <cell r="I140">
            <v>40617</v>
          </cell>
          <cell r="J140">
            <v>58.667109615356836</v>
          </cell>
          <cell r="K140">
            <v>1417</v>
          </cell>
          <cell r="L140">
            <v>7551</v>
          </cell>
          <cell r="M140">
            <v>883</v>
          </cell>
          <cell r="N140">
            <v>50468</v>
          </cell>
          <cell r="O140">
            <v>6196</v>
          </cell>
          <cell r="P140">
            <v>216</v>
          </cell>
          <cell r="Q140">
            <v>1152</v>
          </cell>
          <cell r="R140">
            <v>135</v>
          </cell>
          <cell r="S140">
            <v>7699</v>
          </cell>
          <cell r="T140">
            <v>18765</v>
          </cell>
          <cell r="U140">
            <v>27.104126644808112</v>
          </cell>
          <cell r="V140">
            <v>2101</v>
          </cell>
          <cell r="W140">
            <v>1059</v>
          </cell>
          <cell r="X140">
            <v>1739</v>
          </cell>
          <cell r="Y140">
            <v>4899</v>
          </cell>
          <cell r="Z140">
            <v>13866</v>
          </cell>
          <cell r="AA140">
            <v>20.028021319313044</v>
          </cell>
          <cell r="AB140">
            <v>2220</v>
          </cell>
          <cell r="AC140">
            <v>57587</v>
          </cell>
          <cell r="AD140">
            <v>83.178542024756979</v>
          </cell>
          <cell r="AE140">
            <v>11646</v>
          </cell>
          <cell r="AF140">
            <v>16.821457975243021</v>
          </cell>
          <cell r="AG140">
            <v>6164</v>
          </cell>
          <cell r="AH140">
            <v>215</v>
          </cell>
          <cell r="AI140">
            <v>1146</v>
          </cell>
          <cell r="AJ140">
            <v>134</v>
          </cell>
        </row>
        <row r="141">
          <cell r="A141" t="str">
            <v>HEI</v>
          </cell>
          <cell r="B141" t="str">
            <v>MODULE</v>
          </cell>
          <cell r="C141" t="str">
            <v>STN</v>
          </cell>
          <cell r="D141" t="str">
            <v>HC 16201QG-02</v>
          </cell>
          <cell r="E141" t="str">
            <v>012131607</v>
          </cell>
          <cell r="F141">
            <v>81420</v>
          </cell>
          <cell r="G141">
            <v>8255</v>
          </cell>
          <cell r="H141">
            <v>672122</v>
          </cell>
          <cell r="I141">
            <v>378762</v>
          </cell>
          <cell r="J141">
            <v>56.353162074742379</v>
          </cell>
          <cell r="K141">
            <v>23449</v>
          </cell>
          <cell r="L141">
            <v>67252</v>
          </cell>
          <cell r="M141">
            <v>14574</v>
          </cell>
          <cell r="N141">
            <v>484037</v>
          </cell>
          <cell r="O141">
            <v>4652</v>
          </cell>
          <cell r="P141">
            <v>288</v>
          </cell>
          <cell r="Q141">
            <v>826</v>
          </cell>
          <cell r="R141">
            <v>179</v>
          </cell>
          <cell r="S141">
            <v>5945</v>
          </cell>
          <cell r="T141">
            <v>188085</v>
          </cell>
          <cell r="U141">
            <v>27.983758900913823</v>
          </cell>
          <cell r="V141">
            <v>20393</v>
          </cell>
          <cell r="W141">
            <v>10279</v>
          </cell>
          <cell r="X141">
            <v>16884</v>
          </cell>
          <cell r="Y141">
            <v>47556</v>
          </cell>
          <cell r="Z141">
            <v>140529</v>
          </cell>
          <cell r="AA141">
            <v>20.908257727019798</v>
          </cell>
          <cell r="AB141">
            <v>21549</v>
          </cell>
          <cell r="AC141">
            <v>553142</v>
          </cell>
          <cell r="AD141">
            <v>82.297856639122074</v>
          </cell>
          <cell r="AE141">
            <v>118980</v>
          </cell>
          <cell r="AF141">
            <v>17.702143360877937</v>
          </cell>
          <cell r="AG141">
            <v>4652</v>
          </cell>
          <cell r="AH141">
            <v>288</v>
          </cell>
          <cell r="AI141">
            <v>826</v>
          </cell>
          <cell r="AJ141">
            <v>179</v>
          </cell>
        </row>
        <row r="142">
          <cell r="A142" t="str">
            <v>HEI</v>
          </cell>
          <cell r="B142" t="str">
            <v>MODULE</v>
          </cell>
          <cell r="C142" t="str">
            <v>STN</v>
          </cell>
          <cell r="D142" t="str">
            <v>HT 12537R-T</v>
          </cell>
          <cell r="E142" t="str">
            <v>012131679</v>
          </cell>
          <cell r="F142">
            <v>9900</v>
          </cell>
          <cell r="G142">
            <v>7700</v>
          </cell>
          <cell r="H142">
            <v>76230</v>
          </cell>
          <cell r="I142">
            <v>11938</v>
          </cell>
          <cell r="J142">
            <v>15.660501115046568</v>
          </cell>
          <cell r="K142">
            <v>2653</v>
          </cell>
          <cell r="L142">
            <v>11275</v>
          </cell>
          <cell r="M142">
            <v>1653</v>
          </cell>
          <cell r="N142">
            <v>27519</v>
          </cell>
          <cell r="O142">
            <v>1206</v>
          </cell>
          <cell r="P142">
            <v>268</v>
          </cell>
          <cell r="Q142">
            <v>1139</v>
          </cell>
          <cell r="R142">
            <v>167</v>
          </cell>
          <cell r="S142">
            <v>2780</v>
          </cell>
          <cell r="T142">
            <v>48711</v>
          </cell>
          <cell r="U142">
            <v>63.900039354584813</v>
          </cell>
          <cell r="V142">
            <v>2313</v>
          </cell>
          <cell r="W142">
            <v>1166</v>
          </cell>
          <cell r="X142">
            <v>1915</v>
          </cell>
          <cell r="Y142">
            <v>5394</v>
          </cell>
          <cell r="Z142">
            <v>43317</v>
          </cell>
          <cell r="AA142">
            <v>56.824085005903193</v>
          </cell>
          <cell r="AB142">
            <v>2444</v>
          </cell>
          <cell r="AC142">
            <v>35357</v>
          </cell>
          <cell r="AD142">
            <v>46.382001836547296</v>
          </cell>
          <cell r="AE142">
            <v>40873</v>
          </cell>
          <cell r="AF142">
            <v>53.617998163452704</v>
          </cell>
          <cell r="AG142">
            <v>1206</v>
          </cell>
          <cell r="AH142">
            <v>268</v>
          </cell>
          <cell r="AI142">
            <v>1139</v>
          </cell>
          <cell r="AJ142">
            <v>167</v>
          </cell>
        </row>
        <row r="143">
          <cell r="A143" t="str">
            <v>HEI</v>
          </cell>
          <cell r="B143" t="str">
            <v>MODULE</v>
          </cell>
          <cell r="C143" t="str">
            <v>STN</v>
          </cell>
          <cell r="D143" t="str">
            <v>HT 12543R-T</v>
          </cell>
          <cell r="E143" t="str">
            <v>012131702</v>
          </cell>
          <cell r="F143">
            <v>4100</v>
          </cell>
          <cell r="G143">
            <v>7700</v>
          </cell>
          <cell r="H143">
            <v>31570</v>
          </cell>
          <cell r="I143">
            <v>4360</v>
          </cell>
          <cell r="J143">
            <v>13.810579664238201</v>
          </cell>
          <cell r="K143">
            <v>960</v>
          </cell>
          <cell r="L143">
            <v>1883</v>
          </cell>
          <cell r="M143">
            <v>599</v>
          </cell>
          <cell r="N143">
            <v>7802</v>
          </cell>
          <cell r="O143">
            <v>1063</v>
          </cell>
          <cell r="P143">
            <v>234</v>
          </cell>
          <cell r="Q143">
            <v>459</v>
          </cell>
          <cell r="R143">
            <v>146</v>
          </cell>
          <cell r="S143">
            <v>1902</v>
          </cell>
          <cell r="T143">
            <v>23768</v>
          </cell>
          <cell r="U143">
            <v>75.286664554957241</v>
          </cell>
          <cell r="V143">
            <v>958</v>
          </cell>
          <cell r="W143">
            <v>483</v>
          </cell>
          <cell r="X143">
            <v>793</v>
          </cell>
          <cell r="Y143">
            <v>2234</v>
          </cell>
          <cell r="Z143">
            <v>21534</v>
          </cell>
          <cell r="AA143">
            <v>68.210326259106751</v>
          </cell>
          <cell r="AB143">
            <v>1012</v>
          </cell>
          <cell r="AC143">
            <v>11048</v>
          </cell>
          <cell r="AD143">
            <v>34.995248653785239</v>
          </cell>
          <cell r="AE143">
            <v>20522</v>
          </cell>
          <cell r="AF143">
            <v>65.004751346214761</v>
          </cell>
          <cell r="AG143">
            <v>1063</v>
          </cell>
          <cell r="AH143">
            <v>234</v>
          </cell>
          <cell r="AI143">
            <v>459</v>
          </cell>
          <cell r="AJ143">
            <v>146</v>
          </cell>
        </row>
        <row r="144">
          <cell r="A144" t="str">
            <v>HEI</v>
          </cell>
          <cell r="B144" t="str">
            <v>MODULE</v>
          </cell>
          <cell r="C144" t="str">
            <v>STN</v>
          </cell>
          <cell r="D144" t="str">
            <v xml:space="preserve">HT 12556R-DY       </v>
          </cell>
          <cell r="E144" t="str">
            <v>012131750</v>
          </cell>
          <cell r="F144">
            <v>53301</v>
          </cell>
          <cell r="G144">
            <v>8080</v>
          </cell>
          <cell r="H144">
            <v>430672</v>
          </cell>
          <cell r="I144">
            <v>357006</v>
          </cell>
          <cell r="J144">
            <v>82.895103466210941</v>
          </cell>
          <cell r="K144">
            <v>0</v>
          </cell>
          <cell r="L144">
            <v>14285</v>
          </cell>
          <cell r="M144">
            <v>0</v>
          </cell>
          <cell r="N144">
            <v>371291</v>
          </cell>
          <cell r="O144">
            <v>6698</v>
          </cell>
          <cell r="P144">
            <v>0</v>
          </cell>
          <cell r="Q144">
            <v>268</v>
          </cell>
          <cell r="R144">
            <v>0</v>
          </cell>
          <cell r="S144">
            <v>6966</v>
          </cell>
          <cell r="T144">
            <v>59381</v>
          </cell>
          <cell r="U144">
            <v>13.787987145670023</v>
          </cell>
          <cell r="V144">
            <v>13067</v>
          </cell>
          <cell r="W144">
            <v>6586</v>
          </cell>
          <cell r="X144">
            <v>10819</v>
          </cell>
          <cell r="Y144">
            <v>30472</v>
          </cell>
          <cell r="Z144">
            <v>28909</v>
          </cell>
          <cell r="AA144">
            <v>6.7125329717279039</v>
          </cell>
          <cell r="AB144">
            <v>13808</v>
          </cell>
          <cell r="AC144">
            <v>415571</v>
          </cell>
          <cell r="AD144">
            <v>96.493619274064713</v>
          </cell>
          <cell r="AE144">
            <v>15101</v>
          </cell>
          <cell r="AF144">
            <v>3.5063807259352826</v>
          </cell>
          <cell r="AG144">
            <v>6673</v>
          </cell>
          <cell r="AH144">
            <v>0</v>
          </cell>
          <cell r="AI144">
            <v>267</v>
          </cell>
          <cell r="AJ144">
            <v>0</v>
          </cell>
        </row>
        <row r="145">
          <cell r="A145" t="str">
            <v>HEI</v>
          </cell>
          <cell r="B145" t="str">
            <v>MODULE</v>
          </cell>
          <cell r="C145" t="str">
            <v>STN</v>
          </cell>
          <cell r="D145" t="str">
            <v xml:space="preserve">HT 12561R-T     </v>
          </cell>
          <cell r="E145" t="str">
            <v>012131770</v>
          </cell>
          <cell r="F145">
            <v>5300</v>
          </cell>
          <cell r="G145">
            <v>7790</v>
          </cell>
          <cell r="H145">
            <v>41287</v>
          </cell>
          <cell r="I145">
            <v>33564</v>
          </cell>
          <cell r="J145">
            <v>81.294354155060915</v>
          </cell>
          <cell r="K145">
            <v>3633</v>
          </cell>
          <cell r="L145">
            <v>6691</v>
          </cell>
          <cell r="M145">
            <v>2260</v>
          </cell>
          <cell r="N145">
            <v>46148</v>
          </cell>
          <cell r="O145">
            <v>6333</v>
          </cell>
          <cell r="P145">
            <v>685</v>
          </cell>
          <cell r="Q145">
            <v>1262</v>
          </cell>
          <cell r="R145">
            <v>426</v>
          </cell>
          <cell r="S145">
            <v>8706</v>
          </cell>
          <cell r="T145">
            <v>-4861</v>
          </cell>
          <cell r="U145">
            <v>-11.773681788456415</v>
          </cell>
          <cell r="V145">
            <v>1253</v>
          </cell>
          <cell r="W145">
            <v>631</v>
          </cell>
          <cell r="X145">
            <v>1037</v>
          </cell>
          <cell r="Y145">
            <v>2921</v>
          </cell>
          <cell r="Z145">
            <v>-7782</v>
          </cell>
          <cell r="AA145">
            <v>-18.848547969094387</v>
          </cell>
          <cell r="AB145">
            <v>1324</v>
          </cell>
          <cell r="AC145">
            <v>50393</v>
          </cell>
          <cell r="AD145">
            <v>122.05536851793543</v>
          </cell>
          <cell r="AE145">
            <v>-9106</v>
          </cell>
          <cell r="AF145">
            <v>-22.055368517935428</v>
          </cell>
          <cell r="AG145">
            <v>6476</v>
          </cell>
          <cell r="AH145">
            <v>701</v>
          </cell>
          <cell r="AI145">
            <v>1291</v>
          </cell>
          <cell r="AJ145">
            <v>436</v>
          </cell>
        </row>
        <row r="146">
          <cell r="A146" t="str">
            <v>HEI</v>
          </cell>
          <cell r="B146" t="str">
            <v>MODULE</v>
          </cell>
          <cell r="C146" t="str">
            <v>STN</v>
          </cell>
          <cell r="D146" t="str">
            <v xml:space="preserve">HF 12553R-T   </v>
          </cell>
          <cell r="E146" t="str">
            <v>012131781</v>
          </cell>
          <cell r="F146">
            <v>4000</v>
          </cell>
          <cell r="G146">
            <v>11600</v>
          </cell>
          <cell r="H146">
            <v>46400</v>
          </cell>
          <cell r="I146">
            <v>28989</v>
          </cell>
          <cell r="J146">
            <v>62.476293103448278</v>
          </cell>
          <cell r="K146">
            <v>0</v>
          </cell>
          <cell r="L146">
            <v>11828</v>
          </cell>
          <cell r="M146">
            <v>0</v>
          </cell>
          <cell r="N146">
            <v>40817</v>
          </cell>
          <cell r="O146">
            <v>7247</v>
          </cell>
          <cell r="P146">
            <v>0</v>
          </cell>
          <cell r="Q146">
            <v>2957</v>
          </cell>
          <cell r="R146">
            <v>0</v>
          </cell>
          <cell r="S146">
            <v>10204</v>
          </cell>
          <cell r="T146">
            <v>5583</v>
          </cell>
          <cell r="U146">
            <v>12.032327586206897</v>
          </cell>
          <cell r="V146">
            <v>1408</v>
          </cell>
          <cell r="W146">
            <v>710</v>
          </cell>
          <cell r="X146">
            <v>1166</v>
          </cell>
          <cell r="Y146">
            <v>3284</v>
          </cell>
          <cell r="Z146">
            <v>2299</v>
          </cell>
          <cell r="AA146">
            <v>4.9547413793103452</v>
          </cell>
          <cell r="AB146">
            <v>1488</v>
          </cell>
          <cell r="AC146">
            <v>45589</v>
          </cell>
          <cell r="AD146">
            <v>98.252155172413794</v>
          </cell>
          <cell r="AE146">
            <v>811</v>
          </cell>
          <cell r="AF146">
            <v>1.7478448275862071</v>
          </cell>
          <cell r="AG146">
            <v>6720</v>
          </cell>
          <cell r="AH146">
            <v>0</v>
          </cell>
          <cell r="AI146">
            <v>2742</v>
          </cell>
          <cell r="AJ146">
            <v>0</v>
          </cell>
        </row>
        <row r="147">
          <cell r="A147" t="str">
            <v>HEI</v>
          </cell>
          <cell r="B147" t="str">
            <v>MODULE</v>
          </cell>
          <cell r="C147" t="str">
            <v>STN</v>
          </cell>
          <cell r="D147" t="str">
            <v xml:space="preserve">HP 11508R-TO-01   </v>
          </cell>
          <cell r="E147" t="str">
            <v>018132059</v>
          </cell>
          <cell r="F147">
            <v>46503</v>
          </cell>
          <cell r="G147">
            <v>6280</v>
          </cell>
          <cell r="H147">
            <v>292039</v>
          </cell>
          <cell r="I147">
            <v>148137</v>
          </cell>
          <cell r="J147">
            <v>50.725074390749178</v>
          </cell>
          <cell r="K147">
            <v>5352</v>
          </cell>
          <cell r="L147">
            <v>24728</v>
          </cell>
          <cell r="M147">
            <v>3321</v>
          </cell>
          <cell r="N147">
            <v>181538</v>
          </cell>
          <cell r="O147">
            <v>3186</v>
          </cell>
          <cell r="P147">
            <v>115</v>
          </cell>
          <cell r="Q147">
            <v>532</v>
          </cell>
          <cell r="R147">
            <v>71</v>
          </cell>
          <cell r="S147">
            <v>3904</v>
          </cell>
          <cell r="T147">
            <v>110501</v>
          </cell>
          <cell r="U147">
            <v>37.837754546481804</v>
          </cell>
          <cell r="V147">
            <v>8861</v>
          </cell>
          <cell r="W147">
            <v>4466</v>
          </cell>
          <cell r="X147">
            <v>7336</v>
          </cell>
          <cell r="Y147">
            <v>20663</v>
          </cell>
          <cell r="Z147">
            <v>89838</v>
          </cell>
          <cell r="AA147">
            <v>30.762329688842925</v>
          </cell>
          <cell r="AB147">
            <v>9363</v>
          </cell>
          <cell r="AC147">
            <v>211564</v>
          </cell>
          <cell r="AD147">
            <v>72.443748951338691</v>
          </cell>
          <cell r="AE147">
            <v>80475</v>
          </cell>
          <cell r="AF147">
            <v>27.556251048661306</v>
          </cell>
          <cell r="AG147">
            <v>3211</v>
          </cell>
          <cell r="AH147">
            <v>116</v>
          </cell>
          <cell r="AI147">
            <v>536</v>
          </cell>
          <cell r="AJ147">
            <v>72</v>
          </cell>
        </row>
        <row r="148">
          <cell r="A148" t="str">
            <v>HEI</v>
          </cell>
          <cell r="B148" t="str">
            <v>MODULE</v>
          </cell>
          <cell r="C148" t="str">
            <v>STN</v>
          </cell>
          <cell r="D148" t="str">
            <v xml:space="preserve">HT 12558R-DY-01-C0   </v>
          </cell>
          <cell r="E148" t="str">
            <v>032131004</v>
          </cell>
          <cell r="F148">
            <v>269490</v>
          </cell>
          <cell r="G148">
            <v>7450</v>
          </cell>
          <cell r="H148">
            <v>2007701</v>
          </cell>
          <cell r="I148">
            <v>1386833</v>
          </cell>
          <cell r="J148">
            <v>69.075674116813218</v>
          </cell>
          <cell r="K148">
            <v>62511</v>
          </cell>
          <cell r="L148">
            <v>178373</v>
          </cell>
          <cell r="M148">
            <v>38800</v>
          </cell>
          <cell r="N148">
            <v>1666517</v>
          </cell>
          <cell r="O148">
            <v>5146</v>
          </cell>
          <cell r="P148">
            <v>232</v>
          </cell>
          <cell r="Q148">
            <v>662</v>
          </cell>
          <cell r="R148">
            <v>144</v>
          </cell>
          <cell r="S148">
            <v>6184</v>
          </cell>
          <cell r="T148">
            <v>341184</v>
          </cell>
          <cell r="U148">
            <v>16.993765505919455</v>
          </cell>
          <cell r="V148">
            <v>60916</v>
          </cell>
          <cell r="W148">
            <v>30705</v>
          </cell>
          <cell r="X148">
            <v>50435</v>
          </cell>
          <cell r="Y148">
            <v>142056</v>
          </cell>
          <cell r="Z148">
            <v>199128</v>
          </cell>
          <cell r="AA148">
            <v>9.9182099326543156</v>
          </cell>
          <cell r="AB148">
            <v>64369</v>
          </cell>
          <cell r="AC148">
            <v>1872942</v>
          </cell>
          <cell r="AD148">
            <v>93.287894960454764</v>
          </cell>
          <cell r="AE148">
            <v>134759</v>
          </cell>
          <cell r="AF148">
            <v>6.7121050395452313</v>
          </cell>
          <cell r="AG148">
            <v>5147</v>
          </cell>
          <cell r="AH148">
            <v>232</v>
          </cell>
          <cell r="AI148">
            <v>662</v>
          </cell>
          <cell r="AJ148">
            <v>144</v>
          </cell>
        </row>
        <row r="149">
          <cell r="A149" t="str">
            <v>HEI</v>
          </cell>
          <cell r="B149" t="str">
            <v>MODULE</v>
          </cell>
          <cell r="C149" t="str">
            <v>STN</v>
          </cell>
          <cell r="D149" t="str">
            <v xml:space="preserve">HF 12553R-T-C0   </v>
          </cell>
          <cell r="E149" t="str">
            <v>032131009</v>
          </cell>
          <cell r="F149">
            <v>60548</v>
          </cell>
          <cell r="G149">
            <v>11600</v>
          </cell>
          <cell r="H149">
            <v>702357</v>
          </cell>
          <cell r="I149">
            <v>479557</v>
          </cell>
          <cell r="J149">
            <v>68.278240268125757</v>
          </cell>
          <cell r="K149">
            <v>17134</v>
          </cell>
          <cell r="L149">
            <v>36386</v>
          </cell>
          <cell r="M149">
            <v>10655</v>
          </cell>
          <cell r="N149">
            <v>543732</v>
          </cell>
          <cell r="O149">
            <v>7920</v>
          </cell>
          <cell r="P149">
            <v>283</v>
          </cell>
          <cell r="Q149">
            <v>601</v>
          </cell>
          <cell r="R149">
            <v>176</v>
          </cell>
          <cell r="S149">
            <v>8980</v>
          </cell>
          <cell r="T149">
            <v>158625</v>
          </cell>
          <cell r="U149">
            <v>22.584668480559031</v>
          </cell>
          <cell r="V149">
            <v>21310</v>
          </cell>
          <cell r="W149">
            <v>10742</v>
          </cell>
          <cell r="X149">
            <v>17644</v>
          </cell>
          <cell r="Y149">
            <v>49696</v>
          </cell>
          <cell r="Z149">
            <v>108929</v>
          </cell>
          <cell r="AA149">
            <v>15.509064478605609</v>
          </cell>
          <cell r="AB149">
            <v>22518</v>
          </cell>
          <cell r="AC149">
            <v>615946</v>
          </cell>
          <cell r="AD149">
            <v>87.696997395911197</v>
          </cell>
          <cell r="AE149">
            <v>86411</v>
          </cell>
          <cell r="AF149">
            <v>12.303002604088805</v>
          </cell>
          <cell r="AG149">
            <v>7921</v>
          </cell>
          <cell r="AH149">
            <v>283</v>
          </cell>
          <cell r="AI149">
            <v>601</v>
          </cell>
          <cell r="AJ149">
            <v>176</v>
          </cell>
        </row>
        <row r="150">
          <cell r="A150" t="str">
            <v>KOR</v>
          </cell>
          <cell r="B150" t="str">
            <v>PANEL</v>
          </cell>
          <cell r="C150" t="str">
            <v>TN</v>
          </cell>
          <cell r="D150" t="str">
            <v>AKF-4331W</v>
          </cell>
          <cell r="E150" t="str">
            <v>001011445</v>
          </cell>
          <cell r="F150">
            <v>2759</v>
          </cell>
          <cell r="G150">
            <v>1985</v>
          </cell>
          <cell r="H150">
            <v>5477</v>
          </cell>
          <cell r="I150">
            <v>2673</v>
          </cell>
          <cell r="J150">
            <v>48.804089830199018</v>
          </cell>
          <cell r="K150">
            <v>672</v>
          </cell>
          <cell r="L150">
            <v>1030</v>
          </cell>
          <cell r="M150">
            <v>878</v>
          </cell>
          <cell r="N150">
            <v>5253</v>
          </cell>
          <cell r="O150">
            <v>969</v>
          </cell>
          <cell r="P150">
            <v>244</v>
          </cell>
          <cell r="Q150">
            <v>373</v>
          </cell>
          <cell r="R150">
            <v>318</v>
          </cell>
          <cell r="S150">
            <v>1904</v>
          </cell>
          <cell r="T150">
            <v>224</v>
          </cell>
          <cell r="U150">
            <v>4.0898301990140586</v>
          </cell>
          <cell r="V150">
            <v>166</v>
          </cell>
          <cell r="W150">
            <v>84</v>
          </cell>
          <cell r="X150">
            <v>138</v>
          </cell>
          <cell r="Y150">
            <v>388</v>
          </cell>
          <cell r="Z150">
            <v>-164</v>
          </cell>
          <cell r="AA150">
            <v>-2.9943399671352933</v>
          </cell>
          <cell r="AB150">
            <v>176</v>
          </cell>
          <cell r="AC150">
            <v>5817</v>
          </cell>
          <cell r="AD150">
            <v>106.20777798064634</v>
          </cell>
          <cell r="AE150">
            <v>-340</v>
          </cell>
          <cell r="AF150">
            <v>-6.2077779806463393</v>
          </cell>
          <cell r="AG150">
            <v>807</v>
          </cell>
          <cell r="AH150">
            <v>203</v>
          </cell>
          <cell r="AI150">
            <v>311</v>
          </cell>
          <cell r="AJ150">
            <v>265</v>
          </cell>
        </row>
        <row r="151">
          <cell r="A151" t="str">
            <v>KOR</v>
          </cell>
          <cell r="B151" t="str">
            <v>PANEL</v>
          </cell>
          <cell r="C151" t="str">
            <v>TN</v>
          </cell>
          <cell r="D151" t="str">
            <v>H-828A1-USA</v>
          </cell>
          <cell r="E151" t="str">
            <v>001011501</v>
          </cell>
          <cell r="F151">
            <v>21732</v>
          </cell>
          <cell r="G151">
            <v>1223</v>
          </cell>
          <cell r="H151">
            <v>26581</v>
          </cell>
          <cell r="I151">
            <v>11645</v>
          </cell>
          <cell r="J151">
            <v>43.809487980136183</v>
          </cell>
          <cell r="K151">
            <v>5822</v>
          </cell>
          <cell r="L151">
            <v>5273</v>
          </cell>
          <cell r="M151">
            <v>4438</v>
          </cell>
          <cell r="N151">
            <v>27178</v>
          </cell>
          <cell r="O151">
            <v>536</v>
          </cell>
          <cell r="P151">
            <v>268</v>
          </cell>
          <cell r="Q151">
            <v>243</v>
          </cell>
          <cell r="R151">
            <v>204</v>
          </cell>
          <cell r="S151">
            <v>1251</v>
          </cell>
          <cell r="T151">
            <v>-597</v>
          </cell>
          <cell r="U151">
            <v>-2.245965163086415</v>
          </cell>
          <cell r="V151">
            <v>807</v>
          </cell>
          <cell r="W151">
            <v>407</v>
          </cell>
          <cell r="X151">
            <v>668</v>
          </cell>
          <cell r="Y151">
            <v>1882</v>
          </cell>
          <cell r="Z151">
            <v>-2479</v>
          </cell>
          <cell r="AA151">
            <v>-9.3262104510740755</v>
          </cell>
          <cell r="AB151">
            <v>852</v>
          </cell>
          <cell r="AC151">
            <v>29912</v>
          </cell>
          <cell r="AD151">
            <v>112.53150746774013</v>
          </cell>
          <cell r="AE151">
            <v>-3331</v>
          </cell>
          <cell r="AF151">
            <v>-12.531507467740116</v>
          </cell>
          <cell r="AG151">
            <v>530</v>
          </cell>
          <cell r="AH151">
            <v>265</v>
          </cell>
          <cell r="AI151">
            <v>240</v>
          </cell>
          <cell r="AJ151">
            <v>202</v>
          </cell>
        </row>
        <row r="152">
          <cell r="A152" t="str">
            <v>KOR</v>
          </cell>
          <cell r="B152" t="str">
            <v>PANEL</v>
          </cell>
          <cell r="C152" t="str">
            <v>TN</v>
          </cell>
          <cell r="D152" t="str">
            <v>HC-817AD</v>
          </cell>
          <cell r="E152" t="str">
            <v>001011531</v>
          </cell>
          <cell r="F152">
            <v>11000</v>
          </cell>
          <cell r="G152">
            <v>1388</v>
          </cell>
          <cell r="H152">
            <v>15269</v>
          </cell>
          <cell r="I152">
            <v>6179</v>
          </cell>
          <cell r="J152">
            <v>40.467614120112643</v>
          </cell>
          <cell r="K152">
            <v>2396</v>
          </cell>
          <cell r="L152">
            <v>4625</v>
          </cell>
          <cell r="M152">
            <v>2051</v>
          </cell>
          <cell r="N152">
            <v>15251</v>
          </cell>
          <cell r="O152">
            <v>562</v>
          </cell>
          <cell r="P152">
            <v>218</v>
          </cell>
          <cell r="Q152">
            <v>420</v>
          </cell>
          <cell r="R152">
            <v>186</v>
          </cell>
          <cell r="S152">
            <v>1386</v>
          </cell>
          <cell r="T152">
            <v>18</v>
          </cell>
          <cell r="U152">
            <v>0.1178859126334403</v>
          </cell>
          <cell r="V152">
            <v>463</v>
          </cell>
          <cell r="W152">
            <v>234</v>
          </cell>
          <cell r="X152">
            <v>384</v>
          </cell>
          <cell r="Y152">
            <v>1081</v>
          </cell>
          <cell r="Z152">
            <v>-1063</v>
          </cell>
          <cell r="AA152">
            <v>-6.9618180627415027</v>
          </cell>
          <cell r="AB152">
            <v>490</v>
          </cell>
          <cell r="AC152">
            <v>16822</v>
          </cell>
          <cell r="AD152">
            <v>110.17093457331848</v>
          </cell>
          <cell r="AE152">
            <v>-1553</v>
          </cell>
          <cell r="AF152">
            <v>-10.170934573318489</v>
          </cell>
          <cell r="AG152">
            <v>521</v>
          </cell>
          <cell r="AH152">
            <v>202</v>
          </cell>
          <cell r="AI152">
            <v>390</v>
          </cell>
          <cell r="AJ152">
            <v>173</v>
          </cell>
        </row>
        <row r="153">
          <cell r="A153" t="str">
            <v>KOR</v>
          </cell>
          <cell r="B153" t="str">
            <v>PANEL</v>
          </cell>
          <cell r="C153" t="str">
            <v>TN</v>
          </cell>
          <cell r="D153" t="str">
            <v>DH930A</v>
          </cell>
          <cell r="E153" t="str">
            <v>001011579</v>
          </cell>
          <cell r="F153">
            <v>8532</v>
          </cell>
          <cell r="G153">
            <v>2626</v>
          </cell>
          <cell r="H153">
            <v>22405</v>
          </cell>
          <cell r="I153">
            <v>10449</v>
          </cell>
          <cell r="J153">
            <v>46.636911403704531</v>
          </cell>
          <cell r="K153">
            <v>2176</v>
          </cell>
          <cell r="L153">
            <v>4862</v>
          </cell>
          <cell r="M153">
            <v>3324</v>
          </cell>
          <cell r="N153">
            <v>20811</v>
          </cell>
          <cell r="O153">
            <v>1225</v>
          </cell>
          <cell r="P153">
            <v>255</v>
          </cell>
          <cell r="Q153">
            <v>570</v>
          </cell>
          <cell r="R153">
            <v>390</v>
          </cell>
          <cell r="S153">
            <v>2440</v>
          </cell>
          <cell r="T153">
            <v>1594</v>
          </cell>
          <cell r="U153">
            <v>7.1144833742468201</v>
          </cell>
          <cell r="V153">
            <v>680</v>
          </cell>
          <cell r="W153">
            <v>343</v>
          </cell>
          <cell r="X153">
            <v>563</v>
          </cell>
          <cell r="Y153">
            <v>1586</v>
          </cell>
          <cell r="Z153">
            <v>8</v>
          </cell>
          <cell r="AA153">
            <v>3.5706315554563717E-2</v>
          </cell>
          <cell r="AB153">
            <v>718</v>
          </cell>
          <cell r="AC153">
            <v>23115</v>
          </cell>
          <cell r="AD153">
            <v>103.16893550546753</v>
          </cell>
          <cell r="AE153">
            <v>-710</v>
          </cell>
          <cell r="AF153">
            <v>-3.1689355054675294</v>
          </cell>
          <cell r="AG153">
            <v>1311</v>
          </cell>
          <cell r="AH153">
            <v>273</v>
          </cell>
          <cell r="AI153">
            <v>610</v>
          </cell>
          <cell r="AJ153">
            <v>417</v>
          </cell>
        </row>
        <row r="154">
          <cell r="A154" t="str">
            <v>KOR</v>
          </cell>
          <cell r="B154" t="str">
            <v>PANEL</v>
          </cell>
          <cell r="C154" t="str">
            <v>TN</v>
          </cell>
          <cell r="D154" t="str">
            <v>DH900</v>
          </cell>
          <cell r="E154" t="str">
            <v>001011586</v>
          </cell>
          <cell r="F154">
            <v>14911</v>
          </cell>
          <cell r="G154">
            <v>1600</v>
          </cell>
          <cell r="H154">
            <v>23864</v>
          </cell>
          <cell r="I154">
            <v>10046</v>
          </cell>
          <cell r="J154">
            <v>42.096882333221593</v>
          </cell>
          <cell r="K154">
            <v>2864</v>
          </cell>
          <cell r="L154">
            <v>4847</v>
          </cell>
          <cell r="M154">
            <v>3553</v>
          </cell>
          <cell r="N154">
            <v>21310</v>
          </cell>
          <cell r="O154">
            <v>674</v>
          </cell>
          <cell r="P154">
            <v>192</v>
          </cell>
          <cell r="Q154">
            <v>325</v>
          </cell>
          <cell r="R154">
            <v>238</v>
          </cell>
          <cell r="S154">
            <v>1429</v>
          </cell>
          <cell r="T154">
            <v>2554</v>
          </cell>
          <cell r="U154">
            <v>10.702313107609788</v>
          </cell>
          <cell r="V154">
            <v>724</v>
          </cell>
          <cell r="W154">
            <v>365</v>
          </cell>
          <cell r="X154">
            <v>599</v>
          </cell>
          <cell r="Y154">
            <v>1688</v>
          </cell>
          <cell r="Z154">
            <v>866</v>
          </cell>
          <cell r="AA154">
            <v>3.6288970834730137</v>
          </cell>
          <cell r="AB154">
            <v>765</v>
          </cell>
          <cell r="AC154">
            <v>23763</v>
          </cell>
          <cell r="AD154">
            <v>99.576768354006035</v>
          </cell>
          <cell r="AE154">
            <v>101</v>
          </cell>
          <cell r="AF154">
            <v>0.42323164599396584</v>
          </cell>
          <cell r="AG154">
            <v>684</v>
          </cell>
          <cell r="AH154">
            <v>195</v>
          </cell>
          <cell r="AI154">
            <v>330</v>
          </cell>
          <cell r="AJ154">
            <v>242</v>
          </cell>
        </row>
        <row r="155">
          <cell r="A155" t="str">
            <v>KOR</v>
          </cell>
          <cell r="B155" t="str">
            <v>PANEL</v>
          </cell>
          <cell r="C155" t="str">
            <v>TN</v>
          </cell>
          <cell r="D155" t="str">
            <v>H-920C-A</v>
          </cell>
          <cell r="E155" t="str">
            <v>001011624</v>
          </cell>
          <cell r="F155">
            <v>5000</v>
          </cell>
          <cell r="G155">
            <v>1608</v>
          </cell>
          <cell r="H155">
            <v>8038</v>
          </cell>
          <cell r="I155">
            <v>3223</v>
          </cell>
          <cell r="J155">
            <v>40.097039064443891</v>
          </cell>
          <cell r="K155">
            <v>1108</v>
          </cell>
          <cell r="L155">
            <v>1861</v>
          </cell>
          <cell r="M155">
            <v>1167</v>
          </cell>
          <cell r="N155">
            <v>7359</v>
          </cell>
          <cell r="O155">
            <v>645</v>
          </cell>
          <cell r="P155">
            <v>222</v>
          </cell>
          <cell r="Q155">
            <v>372</v>
          </cell>
          <cell r="R155">
            <v>233</v>
          </cell>
          <cell r="S155">
            <v>1472</v>
          </cell>
          <cell r="T155">
            <v>679</v>
          </cell>
          <cell r="U155">
            <v>8.4473749688977371</v>
          </cell>
          <cell r="V155">
            <v>244</v>
          </cell>
          <cell r="W155">
            <v>123</v>
          </cell>
          <cell r="X155">
            <v>202</v>
          </cell>
          <cell r="Y155">
            <v>569</v>
          </cell>
          <cell r="Z155">
            <v>110</v>
          </cell>
          <cell r="AA155">
            <v>1.3684996267728291</v>
          </cell>
          <cell r="AB155">
            <v>258</v>
          </cell>
          <cell r="AC155">
            <v>8186</v>
          </cell>
          <cell r="AD155">
            <v>101.84125404329436</v>
          </cell>
          <cell r="AE155">
            <v>-148</v>
          </cell>
          <cell r="AF155">
            <v>-1.8412540432943518</v>
          </cell>
          <cell r="AG155">
            <v>646</v>
          </cell>
          <cell r="AH155">
            <v>222</v>
          </cell>
          <cell r="AI155">
            <v>373</v>
          </cell>
          <cell r="AJ155">
            <v>234</v>
          </cell>
        </row>
        <row r="156">
          <cell r="A156" t="str">
            <v>KOR</v>
          </cell>
          <cell r="B156" t="str">
            <v>PANEL</v>
          </cell>
          <cell r="C156" t="str">
            <v>TN</v>
          </cell>
          <cell r="D156" t="str">
            <v>H-910C</v>
          </cell>
          <cell r="E156" t="str">
            <v>001011625</v>
          </cell>
          <cell r="F156">
            <v>2861</v>
          </cell>
          <cell r="G156">
            <v>1509</v>
          </cell>
          <cell r="H156">
            <v>4317</v>
          </cell>
          <cell r="I156">
            <v>2016</v>
          </cell>
          <cell r="J156">
            <v>46.699096594857544</v>
          </cell>
          <cell r="K156">
            <v>562</v>
          </cell>
          <cell r="L156">
            <v>1220</v>
          </cell>
          <cell r="M156">
            <v>679</v>
          </cell>
          <cell r="N156">
            <v>4477</v>
          </cell>
          <cell r="O156">
            <v>705</v>
          </cell>
          <cell r="P156">
            <v>196</v>
          </cell>
          <cell r="Q156">
            <v>426</v>
          </cell>
          <cell r="R156">
            <v>237</v>
          </cell>
          <cell r="S156">
            <v>1564</v>
          </cell>
          <cell r="T156">
            <v>-160</v>
          </cell>
          <cell r="U156">
            <v>-3.7062775075283763</v>
          </cell>
          <cell r="V156">
            <v>131</v>
          </cell>
          <cell r="W156">
            <v>66</v>
          </cell>
          <cell r="X156">
            <v>108</v>
          </cell>
          <cell r="Y156">
            <v>305</v>
          </cell>
          <cell r="Z156">
            <v>-465</v>
          </cell>
          <cell r="AA156">
            <v>-10.771369006254343</v>
          </cell>
          <cell r="AB156">
            <v>138</v>
          </cell>
          <cell r="AC156">
            <v>4920</v>
          </cell>
          <cell r="AD156">
            <v>113.96803335649757</v>
          </cell>
          <cell r="AE156">
            <v>-603</v>
          </cell>
          <cell r="AF156">
            <v>-13.968033356497568</v>
          </cell>
          <cell r="AG156">
            <v>707</v>
          </cell>
          <cell r="AH156">
            <v>197</v>
          </cell>
          <cell r="AI156">
            <v>428</v>
          </cell>
          <cell r="AJ156">
            <v>238</v>
          </cell>
        </row>
        <row r="157">
          <cell r="A157" t="str">
            <v>KOR</v>
          </cell>
          <cell r="B157" t="str">
            <v>PANEL</v>
          </cell>
          <cell r="C157" t="str">
            <v>TN</v>
          </cell>
          <cell r="D157" t="str">
            <v>HMC103TA</v>
          </cell>
          <cell r="E157" t="str">
            <v>001011706</v>
          </cell>
          <cell r="F157">
            <v>3000</v>
          </cell>
          <cell r="G157">
            <v>2109</v>
          </cell>
          <cell r="H157">
            <v>6327</v>
          </cell>
          <cell r="I157">
            <v>3192</v>
          </cell>
          <cell r="J157">
            <v>50.450450450450447</v>
          </cell>
          <cell r="K157">
            <v>1038</v>
          </cell>
          <cell r="L157">
            <v>1113</v>
          </cell>
          <cell r="M157">
            <v>1090</v>
          </cell>
          <cell r="N157">
            <v>6433</v>
          </cell>
          <cell r="O157">
            <v>1064</v>
          </cell>
          <cell r="P157">
            <v>346</v>
          </cell>
          <cell r="Q157">
            <v>371</v>
          </cell>
          <cell r="R157">
            <v>363</v>
          </cell>
          <cell r="S157">
            <v>2144</v>
          </cell>
          <cell r="T157">
            <v>-106</v>
          </cell>
          <cell r="U157">
            <v>-1.6753595700964123</v>
          </cell>
          <cell r="V157">
            <v>192</v>
          </cell>
          <cell r="W157">
            <v>97</v>
          </cell>
          <cell r="X157">
            <v>159</v>
          </cell>
          <cell r="Y157">
            <v>448</v>
          </cell>
          <cell r="Z157">
            <v>-554</v>
          </cell>
          <cell r="AA157">
            <v>-8.7561245455982295</v>
          </cell>
          <cell r="AB157">
            <v>203</v>
          </cell>
          <cell r="AC157">
            <v>7084</v>
          </cell>
          <cell r="AD157">
            <v>111.96459617512249</v>
          </cell>
          <cell r="AE157">
            <v>-757</v>
          </cell>
          <cell r="AF157">
            <v>-11.964596175122491</v>
          </cell>
          <cell r="AG157">
            <v>1058</v>
          </cell>
          <cell r="AH157">
            <v>344</v>
          </cell>
          <cell r="AI157">
            <v>369</v>
          </cell>
          <cell r="AJ157">
            <v>361</v>
          </cell>
        </row>
        <row r="158">
          <cell r="A158" t="str">
            <v>KOR</v>
          </cell>
          <cell r="B158" t="str">
            <v>PANEL</v>
          </cell>
          <cell r="C158" t="str">
            <v>TN</v>
          </cell>
          <cell r="D158" t="str">
            <v xml:space="preserve">HC-5944(P)-A   </v>
          </cell>
          <cell r="E158" t="str">
            <v>001011708</v>
          </cell>
          <cell r="F158">
            <v>6861</v>
          </cell>
          <cell r="G158">
            <v>2148</v>
          </cell>
          <cell r="H158">
            <v>14738</v>
          </cell>
          <cell r="I158">
            <v>5708</v>
          </cell>
          <cell r="J158">
            <v>38.729814086036093</v>
          </cell>
          <cell r="K158">
            <v>1344</v>
          </cell>
          <cell r="L158">
            <v>3320</v>
          </cell>
          <cell r="M158">
            <v>1813</v>
          </cell>
          <cell r="N158">
            <v>12185</v>
          </cell>
          <cell r="O158">
            <v>832</v>
          </cell>
          <cell r="P158">
            <v>196</v>
          </cell>
          <cell r="Q158">
            <v>484</v>
          </cell>
          <cell r="R158">
            <v>264</v>
          </cell>
          <cell r="S158">
            <v>1776</v>
          </cell>
          <cell r="T158">
            <v>2553</v>
          </cell>
          <cell r="U158">
            <v>17.322567512552585</v>
          </cell>
          <cell r="V158">
            <v>447</v>
          </cell>
          <cell r="W158">
            <v>225</v>
          </cell>
          <cell r="X158">
            <v>370</v>
          </cell>
          <cell r="Y158">
            <v>1042</v>
          </cell>
          <cell r="Z158">
            <v>1511</v>
          </cell>
          <cell r="AA158">
            <v>10.25240873931334</v>
          </cell>
          <cell r="AB158">
            <v>473</v>
          </cell>
          <cell r="AC158">
            <v>13700</v>
          </cell>
          <cell r="AD158">
            <v>92.956981951418101</v>
          </cell>
          <cell r="AE158">
            <v>1038</v>
          </cell>
          <cell r="AF158">
            <v>7.0430180485818976</v>
          </cell>
          <cell r="AG158">
            <v>875</v>
          </cell>
          <cell r="AH158">
            <v>206</v>
          </cell>
          <cell r="AI158">
            <v>509</v>
          </cell>
          <cell r="AJ158">
            <v>278</v>
          </cell>
        </row>
        <row r="159">
          <cell r="A159" t="str">
            <v>KOR</v>
          </cell>
          <cell r="B159" t="str">
            <v>PANEL</v>
          </cell>
          <cell r="C159" t="str">
            <v>TN</v>
          </cell>
          <cell r="D159" t="str">
            <v xml:space="preserve">H912LC   </v>
          </cell>
          <cell r="E159" t="str">
            <v>001011716</v>
          </cell>
          <cell r="F159">
            <v>2000</v>
          </cell>
          <cell r="G159">
            <v>1552</v>
          </cell>
          <cell r="H159">
            <v>3104</v>
          </cell>
          <cell r="I159">
            <v>1219</v>
          </cell>
          <cell r="J159">
            <v>39.271907216494846</v>
          </cell>
          <cell r="K159">
            <v>383</v>
          </cell>
          <cell r="L159">
            <v>586</v>
          </cell>
          <cell r="M159">
            <v>454</v>
          </cell>
          <cell r="N159">
            <v>2642</v>
          </cell>
          <cell r="O159">
            <v>610</v>
          </cell>
          <cell r="P159">
            <v>192</v>
          </cell>
          <cell r="Q159">
            <v>293</v>
          </cell>
          <cell r="R159">
            <v>227</v>
          </cell>
          <cell r="S159">
            <v>1322</v>
          </cell>
          <cell r="T159">
            <v>462</v>
          </cell>
          <cell r="U159">
            <v>14.884020618556701</v>
          </cell>
          <cell r="V159">
            <v>94</v>
          </cell>
          <cell r="W159">
            <v>47</v>
          </cell>
          <cell r="X159">
            <v>78</v>
          </cell>
          <cell r="Y159">
            <v>219</v>
          </cell>
          <cell r="Z159">
            <v>243</v>
          </cell>
          <cell r="AA159">
            <v>7.8286082474226806</v>
          </cell>
          <cell r="AB159">
            <v>100</v>
          </cell>
          <cell r="AC159">
            <v>2961</v>
          </cell>
          <cell r="AD159">
            <v>95.393041237113408</v>
          </cell>
          <cell r="AE159">
            <v>143</v>
          </cell>
          <cell r="AF159">
            <v>4.606958762886598</v>
          </cell>
          <cell r="AG159">
            <v>612</v>
          </cell>
          <cell r="AH159">
            <v>192</v>
          </cell>
          <cell r="AI159">
            <v>294</v>
          </cell>
          <cell r="AJ159">
            <v>228</v>
          </cell>
        </row>
        <row r="160">
          <cell r="A160" t="str">
            <v>KOR</v>
          </cell>
          <cell r="B160" t="str">
            <v>PANEL</v>
          </cell>
          <cell r="C160" t="str">
            <v>TN</v>
          </cell>
          <cell r="D160" t="str">
            <v xml:space="preserve">H2010   </v>
          </cell>
          <cell r="E160" t="str">
            <v>001011717</v>
          </cell>
          <cell r="F160">
            <v>10000</v>
          </cell>
          <cell r="G160">
            <v>1319</v>
          </cell>
          <cell r="H160">
            <v>13190</v>
          </cell>
          <cell r="I160">
            <v>5084</v>
          </cell>
          <cell r="J160">
            <v>38.544351781652772</v>
          </cell>
          <cell r="K160">
            <v>1528</v>
          </cell>
          <cell r="L160">
            <v>2717</v>
          </cell>
          <cell r="M160">
            <v>1737</v>
          </cell>
          <cell r="N160">
            <v>11066</v>
          </cell>
          <cell r="O160">
            <v>508</v>
          </cell>
          <cell r="P160">
            <v>153</v>
          </cell>
          <cell r="Q160">
            <v>272</v>
          </cell>
          <cell r="R160">
            <v>174</v>
          </cell>
          <cell r="S160">
            <v>1107</v>
          </cell>
          <cell r="T160">
            <v>2124</v>
          </cell>
          <cell r="U160">
            <v>16.103108415466263</v>
          </cell>
          <cell r="V160">
            <v>400</v>
          </cell>
          <cell r="W160">
            <v>202</v>
          </cell>
          <cell r="X160">
            <v>331</v>
          </cell>
          <cell r="Y160">
            <v>933</v>
          </cell>
          <cell r="Z160">
            <v>1191</v>
          </cell>
          <cell r="AA160">
            <v>9.029567854435177</v>
          </cell>
          <cell r="AB160">
            <v>423</v>
          </cell>
          <cell r="AC160">
            <v>12422</v>
          </cell>
          <cell r="AD160">
            <v>94.177407126611072</v>
          </cell>
          <cell r="AE160">
            <v>768</v>
          </cell>
          <cell r="AF160">
            <v>5.8225928733889303</v>
          </cell>
          <cell r="AG160">
            <v>509</v>
          </cell>
          <cell r="AH160">
            <v>153</v>
          </cell>
          <cell r="AI160">
            <v>272</v>
          </cell>
          <cell r="AJ160">
            <v>174</v>
          </cell>
        </row>
        <row r="161">
          <cell r="A161" t="str">
            <v>KOR</v>
          </cell>
          <cell r="B161" t="str">
            <v>PANEL</v>
          </cell>
          <cell r="C161" t="str">
            <v>TN</v>
          </cell>
          <cell r="D161" t="str">
            <v xml:space="preserve">H2030  </v>
          </cell>
          <cell r="E161" t="str">
            <v>001011718</v>
          </cell>
          <cell r="F161">
            <v>14000</v>
          </cell>
          <cell r="G161">
            <v>1372</v>
          </cell>
          <cell r="H161">
            <v>19208</v>
          </cell>
          <cell r="I161">
            <v>7442</v>
          </cell>
          <cell r="J161">
            <v>38.744273219491873</v>
          </cell>
          <cell r="K161">
            <v>2768</v>
          </cell>
          <cell r="L161">
            <v>5356</v>
          </cell>
          <cell r="M161">
            <v>2657</v>
          </cell>
          <cell r="N161">
            <v>18223</v>
          </cell>
          <cell r="O161">
            <v>532</v>
          </cell>
          <cell r="P161">
            <v>198</v>
          </cell>
          <cell r="Q161">
            <v>383</v>
          </cell>
          <cell r="R161">
            <v>190</v>
          </cell>
          <cell r="S161">
            <v>1303</v>
          </cell>
          <cell r="T161">
            <v>985</v>
          </cell>
          <cell r="U161">
            <v>5.1280716368179924</v>
          </cell>
          <cell r="V161">
            <v>583</v>
          </cell>
          <cell r="W161">
            <v>294</v>
          </cell>
          <cell r="X161">
            <v>483</v>
          </cell>
          <cell r="Y161">
            <v>1360</v>
          </cell>
          <cell r="Z161">
            <v>-375</v>
          </cell>
          <cell r="AA161">
            <v>-1.9523115368596418</v>
          </cell>
          <cell r="AB161">
            <v>616</v>
          </cell>
          <cell r="AC161">
            <v>20199</v>
          </cell>
          <cell r="AD161">
            <v>105.15930862140775</v>
          </cell>
          <cell r="AE161">
            <v>-991</v>
          </cell>
          <cell r="AF161">
            <v>-5.1593086214077468</v>
          </cell>
          <cell r="AG161">
            <v>535</v>
          </cell>
          <cell r="AH161">
            <v>199</v>
          </cell>
          <cell r="AI161">
            <v>385</v>
          </cell>
          <cell r="AJ161">
            <v>191</v>
          </cell>
        </row>
        <row r="162">
          <cell r="A162" t="str">
            <v>KOR</v>
          </cell>
          <cell r="B162" t="str">
            <v>PANEL</v>
          </cell>
          <cell r="C162" t="str">
            <v>TN</v>
          </cell>
          <cell r="D162" t="str">
            <v xml:space="preserve">H2040  </v>
          </cell>
          <cell r="E162" t="str">
            <v>001011719</v>
          </cell>
          <cell r="F162">
            <v>13087</v>
          </cell>
          <cell r="G162">
            <v>1355</v>
          </cell>
          <cell r="H162">
            <v>17733</v>
          </cell>
          <cell r="I162">
            <v>6409</v>
          </cell>
          <cell r="J162">
            <v>36.141656798060112</v>
          </cell>
          <cell r="K162">
            <v>2278</v>
          </cell>
          <cell r="L162">
            <v>5395</v>
          </cell>
          <cell r="M162">
            <v>2254</v>
          </cell>
          <cell r="N162">
            <v>16336</v>
          </cell>
          <cell r="O162">
            <v>490</v>
          </cell>
          <cell r="P162">
            <v>174</v>
          </cell>
          <cell r="Q162">
            <v>412</v>
          </cell>
          <cell r="R162">
            <v>172</v>
          </cell>
          <cell r="S162">
            <v>1248</v>
          </cell>
          <cell r="T162">
            <v>1397</v>
          </cell>
          <cell r="U162">
            <v>7.8779676309705078</v>
          </cell>
          <cell r="V162">
            <v>538</v>
          </cell>
          <cell r="W162">
            <v>271</v>
          </cell>
          <cell r="X162">
            <v>445</v>
          </cell>
          <cell r="Y162">
            <v>1254</v>
          </cell>
          <cell r="Z162">
            <v>143</v>
          </cell>
          <cell r="AA162">
            <v>0.8064061354536739</v>
          </cell>
          <cell r="AB162">
            <v>569</v>
          </cell>
          <cell r="AC162">
            <v>18159</v>
          </cell>
          <cell r="AD162">
            <v>102.40230079512773</v>
          </cell>
          <cell r="AE162">
            <v>-426</v>
          </cell>
          <cell r="AF162">
            <v>-2.402300795127728</v>
          </cell>
          <cell r="AG162">
            <v>512</v>
          </cell>
          <cell r="AH162">
            <v>182</v>
          </cell>
          <cell r="AI162">
            <v>431</v>
          </cell>
          <cell r="AJ162">
            <v>180</v>
          </cell>
        </row>
        <row r="163">
          <cell r="A163" t="str">
            <v>KOR</v>
          </cell>
          <cell r="B163" t="str">
            <v>PANEL</v>
          </cell>
          <cell r="C163" t="str">
            <v>TN</v>
          </cell>
          <cell r="D163" t="str">
            <v xml:space="preserve">H2060     </v>
          </cell>
          <cell r="E163" t="str">
            <v>001011722</v>
          </cell>
          <cell r="F163">
            <v>28000</v>
          </cell>
          <cell r="G163">
            <v>2204</v>
          </cell>
          <cell r="H163">
            <v>61712</v>
          </cell>
          <cell r="I163">
            <v>26260</v>
          </cell>
          <cell r="J163">
            <v>42.552501944516465</v>
          </cell>
          <cell r="K163">
            <v>6461</v>
          </cell>
          <cell r="L163">
            <v>11563</v>
          </cell>
          <cell r="M163">
            <v>8763</v>
          </cell>
          <cell r="N163">
            <v>53047</v>
          </cell>
          <cell r="O163">
            <v>938</v>
          </cell>
          <cell r="P163">
            <v>231</v>
          </cell>
          <cell r="Q163">
            <v>413</v>
          </cell>
          <cell r="R163">
            <v>313</v>
          </cell>
          <cell r="S163">
            <v>1895</v>
          </cell>
          <cell r="T163">
            <v>8665</v>
          </cell>
          <cell r="U163">
            <v>14.041029297381385</v>
          </cell>
          <cell r="V163">
            <v>1872</v>
          </cell>
          <cell r="W163">
            <v>944</v>
          </cell>
          <cell r="X163">
            <v>1550</v>
          </cell>
          <cell r="Y163">
            <v>4366</v>
          </cell>
          <cell r="Z163">
            <v>4299</v>
          </cell>
          <cell r="AA163">
            <v>6.9662302307492876</v>
          </cell>
          <cell r="AB163">
            <v>1979</v>
          </cell>
          <cell r="AC163">
            <v>59392</v>
          </cell>
          <cell r="AD163">
            <v>96.240601503759393</v>
          </cell>
          <cell r="AE163">
            <v>2320</v>
          </cell>
          <cell r="AF163">
            <v>3.7593984962406015</v>
          </cell>
          <cell r="AG163">
            <v>947</v>
          </cell>
          <cell r="AH163">
            <v>233</v>
          </cell>
          <cell r="AI163">
            <v>417</v>
          </cell>
          <cell r="AJ163">
            <v>316</v>
          </cell>
        </row>
        <row r="164">
          <cell r="A164" t="str">
            <v>KOR</v>
          </cell>
          <cell r="B164" t="str">
            <v>PANEL</v>
          </cell>
          <cell r="C164" t="str">
            <v>TN</v>
          </cell>
          <cell r="D164" t="str">
            <v>HD-02</v>
          </cell>
          <cell r="E164" t="str">
            <v>001011728</v>
          </cell>
          <cell r="F164">
            <v>1900</v>
          </cell>
          <cell r="G164">
            <v>1358</v>
          </cell>
          <cell r="H164">
            <v>2580</v>
          </cell>
          <cell r="I164">
            <v>930</v>
          </cell>
          <cell r="J164">
            <v>36.046511627906973</v>
          </cell>
          <cell r="K164">
            <v>286</v>
          </cell>
          <cell r="L164">
            <v>596</v>
          </cell>
          <cell r="M164">
            <v>288</v>
          </cell>
          <cell r="N164">
            <v>2100</v>
          </cell>
          <cell r="O164">
            <v>489</v>
          </cell>
          <cell r="P164">
            <v>151</v>
          </cell>
          <cell r="Q164">
            <v>314</v>
          </cell>
          <cell r="R164">
            <v>152</v>
          </cell>
          <cell r="S164">
            <v>1106</v>
          </cell>
          <cell r="T164">
            <v>480</v>
          </cell>
          <cell r="U164">
            <v>18.604651162790699</v>
          </cell>
          <cell r="V164">
            <v>78</v>
          </cell>
          <cell r="W164">
            <v>39</v>
          </cell>
          <cell r="X164">
            <v>65</v>
          </cell>
          <cell r="Y164">
            <v>182</v>
          </cell>
          <cell r="Z164">
            <v>298</v>
          </cell>
          <cell r="AA164">
            <v>11.550387596899226</v>
          </cell>
          <cell r="AB164">
            <v>83</v>
          </cell>
          <cell r="AC164">
            <v>2365</v>
          </cell>
          <cell r="AD164">
            <v>91.666666666666657</v>
          </cell>
          <cell r="AE164">
            <v>215</v>
          </cell>
          <cell r="AF164">
            <v>8.3333333333333321</v>
          </cell>
          <cell r="AG164">
            <v>488</v>
          </cell>
          <cell r="AH164">
            <v>150</v>
          </cell>
          <cell r="AI164">
            <v>313</v>
          </cell>
          <cell r="AJ164">
            <v>151</v>
          </cell>
        </row>
        <row r="165">
          <cell r="A165" t="str">
            <v>KOR</v>
          </cell>
          <cell r="B165" t="str">
            <v>PANEL</v>
          </cell>
          <cell r="C165" t="str">
            <v>TN</v>
          </cell>
          <cell r="D165" t="str">
            <v>SM-ATC</v>
          </cell>
          <cell r="E165" t="str">
            <v>001011733</v>
          </cell>
          <cell r="F165">
            <v>10871</v>
          </cell>
          <cell r="G165">
            <v>3600</v>
          </cell>
          <cell r="H165">
            <v>39136</v>
          </cell>
          <cell r="I165">
            <v>21905</v>
          </cell>
          <cell r="J165">
            <v>55.971484055600982</v>
          </cell>
          <cell r="K165">
            <v>3263</v>
          </cell>
          <cell r="L165">
            <v>8109</v>
          </cell>
          <cell r="M165">
            <v>6932</v>
          </cell>
          <cell r="N165">
            <v>40209</v>
          </cell>
          <cell r="O165">
            <v>2015</v>
          </cell>
          <cell r="P165">
            <v>300</v>
          </cell>
          <cell r="Q165">
            <v>746</v>
          </cell>
          <cell r="R165">
            <v>638</v>
          </cell>
          <cell r="S165">
            <v>3699</v>
          </cell>
          <cell r="T165">
            <v>-1073</v>
          </cell>
          <cell r="U165">
            <v>-2.741721177432543</v>
          </cell>
          <cell r="V165">
            <v>1187</v>
          </cell>
          <cell r="W165">
            <v>599</v>
          </cell>
          <cell r="X165">
            <v>983</v>
          </cell>
          <cell r="Y165">
            <v>2769</v>
          </cell>
          <cell r="Z165">
            <v>-3842</v>
          </cell>
          <cell r="AA165">
            <v>-9.8170482420278002</v>
          </cell>
          <cell r="AB165">
            <v>1255</v>
          </cell>
          <cell r="AC165">
            <v>44233</v>
          </cell>
          <cell r="AD165">
            <v>113.02381439084219</v>
          </cell>
          <cell r="AE165">
            <v>-5097</v>
          </cell>
          <cell r="AF165">
            <v>-13.023814390842192</v>
          </cell>
          <cell r="AG165">
            <v>2007</v>
          </cell>
          <cell r="AH165">
            <v>299</v>
          </cell>
          <cell r="AI165">
            <v>743</v>
          </cell>
          <cell r="AJ165">
            <v>635</v>
          </cell>
        </row>
        <row r="166">
          <cell r="A166" t="str">
            <v>KOR</v>
          </cell>
          <cell r="B166" t="str">
            <v>PANEL</v>
          </cell>
          <cell r="C166" t="str">
            <v>TN</v>
          </cell>
          <cell r="D166" t="str">
            <v>XD-LCD</v>
          </cell>
          <cell r="E166" t="str">
            <v>001011736</v>
          </cell>
          <cell r="F166">
            <v>9941</v>
          </cell>
          <cell r="G166">
            <v>3450</v>
          </cell>
          <cell r="H166">
            <v>34296</v>
          </cell>
          <cell r="I166">
            <v>18000</v>
          </cell>
          <cell r="J166">
            <v>52.484254723582922</v>
          </cell>
          <cell r="K166">
            <v>2877</v>
          </cell>
          <cell r="L166">
            <v>6581</v>
          </cell>
          <cell r="M166">
            <v>5390</v>
          </cell>
          <cell r="N166">
            <v>32848</v>
          </cell>
          <cell r="O166">
            <v>1811</v>
          </cell>
          <cell r="P166">
            <v>289</v>
          </cell>
          <cell r="Q166">
            <v>662</v>
          </cell>
          <cell r="R166">
            <v>542</v>
          </cell>
          <cell r="S166">
            <v>3304</v>
          </cell>
          <cell r="T166">
            <v>1448</v>
          </cell>
          <cell r="U166">
            <v>4.2220667133193377</v>
          </cell>
          <cell r="V166">
            <v>1041</v>
          </cell>
          <cell r="W166">
            <v>525</v>
          </cell>
          <cell r="X166">
            <v>862</v>
          </cell>
          <cell r="Y166">
            <v>2428</v>
          </cell>
          <cell r="Z166">
            <v>-980</v>
          </cell>
          <cell r="AA166">
            <v>-2.8574760905061813</v>
          </cell>
          <cell r="AB166">
            <v>1100</v>
          </cell>
          <cell r="AC166">
            <v>36376</v>
          </cell>
          <cell r="AD166">
            <v>106.06484721250291</v>
          </cell>
          <cell r="AE166">
            <v>-2080</v>
          </cell>
          <cell r="AF166">
            <v>-6.0648472125029151</v>
          </cell>
          <cell r="AG166">
            <v>1827</v>
          </cell>
          <cell r="AH166">
            <v>292</v>
          </cell>
          <cell r="AI166">
            <v>668</v>
          </cell>
          <cell r="AJ166">
            <v>547</v>
          </cell>
        </row>
        <row r="167">
          <cell r="A167" t="str">
            <v>KOR</v>
          </cell>
          <cell r="B167" t="str">
            <v>PANEL</v>
          </cell>
          <cell r="C167" t="str">
            <v>TN</v>
          </cell>
          <cell r="D167" t="str">
            <v xml:space="preserve">MD-LCD  </v>
          </cell>
          <cell r="E167" t="str">
            <v>001011739</v>
          </cell>
          <cell r="F167">
            <v>10363</v>
          </cell>
          <cell r="G167">
            <v>1450</v>
          </cell>
          <cell r="H167">
            <v>15026</v>
          </cell>
          <cell r="I167">
            <v>6758</v>
          </cell>
          <cell r="J167">
            <v>44.975376014907489</v>
          </cell>
          <cell r="K167">
            <v>2421</v>
          </cell>
          <cell r="L167">
            <v>2410</v>
          </cell>
          <cell r="M167">
            <v>2163</v>
          </cell>
          <cell r="N167">
            <v>13752</v>
          </cell>
          <cell r="O167">
            <v>652</v>
          </cell>
          <cell r="P167">
            <v>234</v>
          </cell>
          <cell r="Q167">
            <v>233</v>
          </cell>
          <cell r="R167">
            <v>209</v>
          </cell>
          <cell r="S167">
            <v>1328</v>
          </cell>
          <cell r="T167">
            <v>1274</v>
          </cell>
          <cell r="U167">
            <v>8.4786370291494748</v>
          </cell>
          <cell r="V167">
            <v>456</v>
          </cell>
          <cell r="W167">
            <v>230</v>
          </cell>
          <cell r="X167">
            <v>377</v>
          </cell>
          <cell r="Y167">
            <v>1063</v>
          </cell>
          <cell r="Z167">
            <v>211</v>
          </cell>
          <cell r="AA167">
            <v>1.4042326633834687</v>
          </cell>
          <cell r="AB167">
            <v>482</v>
          </cell>
          <cell r="AC167">
            <v>15297</v>
          </cell>
          <cell r="AD167">
            <v>101.80354052974843</v>
          </cell>
          <cell r="AE167">
            <v>-271</v>
          </cell>
          <cell r="AF167">
            <v>-1.8035405297484361</v>
          </cell>
          <cell r="AG167">
            <v>631</v>
          </cell>
          <cell r="AH167">
            <v>226</v>
          </cell>
          <cell r="AI167">
            <v>225</v>
          </cell>
          <cell r="AJ167">
            <v>202</v>
          </cell>
        </row>
        <row r="168">
          <cell r="A168" t="str">
            <v>KOR</v>
          </cell>
          <cell r="B168" t="str">
            <v>PANEL</v>
          </cell>
          <cell r="C168" t="str">
            <v>TN</v>
          </cell>
          <cell r="D168" t="str">
            <v xml:space="preserve">AT-LCD   </v>
          </cell>
          <cell r="E168" t="str">
            <v>001011740</v>
          </cell>
          <cell r="F168">
            <v>11776</v>
          </cell>
          <cell r="G168">
            <v>720</v>
          </cell>
          <cell r="H168">
            <v>8479</v>
          </cell>
          <cell r="I168">
            <v>2794</v>
          </cell>
          <cell r="J168">
            <v>32.951999056492511</v>
          </cell>
          <cell r="K168">
            <v>2397</v>
          </cell>
          <cell r="L168">
            <v>1590</v>
          </cell>
          <cell r="M168">
            <v>903</v>
          </cell>
          <cell r="N168">
            <v>7684</v>
          </cell>
          <cell r="O168">
            <v>237</v>
          </cell>
          <cell r="P168">
            <v>204</v>
          </cell>
          <cell r="Q168">
            <v>135</v>
          </cell>
          <cell r="R168">
            <v>77</v>
          </cell>
          <cell r="S168">
            <v>653</v>
          </cell>
          <cell r="T168">
            <v>795</v>
          </cell>
          <cell r="U168">
            <v>9.3761056728387775</v>
          </cell>
          <cell r="V168">
            <v>257</v>
          </cell>
          <cell r="W168">
            <v>130</v>
          </cell>
          <cell r="X168">
            <v>213</v>
          </cell>
          <cell r="Y168">
            <v>600</v>
          </cell>
          <cell r="Z168">
            <v>195</v>
          </cell>
          <cell r="AA168">
            <v>2.2997995046585684</v>
          </cell>
          <cell r="AB168">
            <v>272</v>
          </cell>
          <cell r="AC168">
            <v>8556</v>
          </cell>
          <cell r="AD168">
            <v>100.90812595824978</v>
          </cell>
          <cell r="AE168">
            <v>-77</v>
          </cell>
          <cell r="AF168">
            <v>-0.9081259582497937</v>
          </cell>
          <cell r="AG168">
            <v>232</v>
          </cell>
          <cell r="AH168">
            <v>199</v>
          </cell>
          <cell r="AI168">
            <v>132</v>
          </cell>
          <cell r="AJ168">
            <v>75</v>
          </cell>
        </row>
        <row r="169">
          <cell r="A169" t="str">
            <v>KOR</v>
          </cell>
          <cell r="B169" t="str">
            <v>PANEL</v>
          </cell>
          <cell r="C169" t="str">
            <v>TN</v>
          </cell>
          <cell r="D169" t="str">
            <v>HP-LCD</v>
          </cell>
          <cell r="E169" t="str">
            <v>001011741</v>
          </cell>
          <cell r="F169">
            <v>8832</v>
          </cell>
          <cell r="G169">
            <v>1200</v>
          </cell>
          <cell r="H169">
            <v>10598</v>
          </cell>
          <cell r="I169">
            <v>4909</v>
          </cell>
          <cell r="J169">
            <v>46.320060388752594</v>
          </cell>
          <cell r="K169">
            <v>1316</v>
          </cell>
          <cell r="L169">
            <v>3126</v>
          </cell>
          <cell r="M169">
            <v>1483</v>
          </cell>
          <cell r="N169">
            <v>10834</v>
          </cell>
          <cell r="O169">
            <v>556</v>
          </cell>
          <cell r="P169">
            <v>149</v>
          </cell>
          <cell r="Q169">
            <v>354</v>
          </cell>
          <cell r="R169">
            <v>168</v>
          </cell>
          <cell r="S169">
            <v>1227</v>
          </cell>
          <cell r="T169">
            <v>-236</v>
          </cell>
          <cell r="U169">
            <v>-2.2268352519343271</v>
          </cell>
          <cell r="V169">
            <v>322</v>
          </cell>
          <cell r="W169">
            <v>162</v>
          </cell>
          <cell r="X169">
            <v>266</v>
          </cell>
          <cell r="Y169">
            <v>750</v>
          </cell>
          <cell r="Z169">
            <v>-986</v>
          </cell>
          <cell r="AA169">
            <v>-9.303642196640876</v>
          </cell>
          <cell r="AB169">
            <v>340</v>
          </cell>
          <cell r="AC169">
            <v>11924</v>
          </cell>
          <cell r="AD169">
            <v>112.51179467824117</v>
          </cell>
          <cell r="AE169">
            <v>-1326</v>
          </cell>
          <cell r="AF169">
            <v>-12.511794678241179</v>
          </cell>
          <cell r="AG169">
            <v>556</v>
          </cell>
          <cell r="AH169">
            <v>149</v>
          </cell>
          <cell r="AI169">
            <v>354</v>
          </cell>
          <cell r="AJ169">
            <v>168</v>
          </cell>
        </row>
        <row r="170">
          <cell r="A170" t="str">
            <v>KOR</v>
          </cell>
          <cell r="B170" t="str">
            <v>PANEL</v>
          </cell>
          <cell r="C170" t="str">
            <v>TN</v>
          </cell>
          <cell r="D170" t="str">
            <v>MAN401TA</v>
          </cell>
          <cell r="E170" t="str">
            <v>001071158</v>
          </cell>
          <cell r="F170">
            <v>13688</v>
          </cell>
          <cell r="G170">
            <v>1200</v>
          </cell>
          <cell r="H170">
            <v>16426</v>
          </cell>
          <cell r="I170">
            <v>6103</v>
          </cell>
          <cell r="J170">
            <v>37.154511140874227</v>
          </cell>
          <cell r="K170">
            <v>3462</v>
          </cell>
          <cell r="L170">
            <v>3503</v>
          </cell>
          <cell r="M170">
            <v>2804</v>
          </cell>
          <cell r="N170">
            <v>15872</v>
          </cell>
          <cell r="O170">
            <v>446</v>
          </cell>
          <cell r="P170">
            <v>253</v>
          </cell>
          <cell r="Q170">
            <v>256</v>
          </cell>
          <cell r="R170">
            <v>205</v>
          </cell>
          <cell r="S170">
            <v>1160</v>
          </cell>
          <cell r="T170">
            <v>554</v>
          </cell>
          <cell r="U170">
            <v>3.3727018141970042</v>
          </cell>
          <cell r="V170">
            <v>498</v>
          </cell>
          <cell r="W170">
            <v>251</v>
          </cell>
          <cell r="X170">
            <v>413</v>
          </cell>
          <cell r="Y170">
            <v>1162</v>
          </cell>
          <cell r="Z170">
            <v>-608</v>
          </cell>
          <cell r="AA170">
            <v>-3.7014489224400342</v>
          </cell>
          <cell r="AB170">
            <v>527</v>
          </cell>
          <cell r="AC170">
            <v>17561</v>
          </cell>
          <cell r="AD170">
            <v>106.90977718251553</v>
          </cell>
          <cell r="AE170">
            <v>-1135</v>
          </cell>
          <cell r="AF170">
            <v>-6.9097771825155236</v>
          </cell>
          <cell r="AG170">
            <v>446</v>
          </cell>
          <cell r="AH170">
            <v>253</v>
          </cell>
          <cell r="AI170">
            <v>256</v>
          </cell>
          <cell r="AJ170">
            <v>205</v>
          </cell>
        </row>
        <row r="171">
          <cell r="A171" t="str">
            <v>KOR</v>
          </cell>
          <cell r="B171" t="str">
            <v>PANEL</v>
          </cell>
          <cell r="C171" t="str">
            <v>TN</v>
          </cell>
          <cell r="D171" t="str">
            <v>SG-5211</v>
          </cell>
          <cell r="E171" t="str">
            <v>001190702</v>
          </cell>
          <cell r="F171">
            <v>801</v>
          </cell>
          <cell r="G171">
            <v>7250</v>
          </cell>
          <cell r="H171">
            <v>5807</v>
          </cell>
          <cell r="I171">
            <v>2968</v>
          </cell>
          <cell r="J171">
            <v>51.110728431203725</v>
          </cell>
          <cell r="K171">
            <v>430</v>
          </cell>
          <cell r="L171">
            <v>1242</v>
          </cell>
          <cell r="M171">
            <v>773</v>
          </cell>
          <cell r="N171">
            <v>5413</v>
          </cell>
          <cell r="O171">
            <v>3705</v>
          </cell>
          <cell r="P171">
            <v>537</v>
          </cell>
          <cell r="Q171">
            <v>1551</v>
          </cell>
          <cell r="R171">
            <v>965</v>
          </cell>
          <cell r="S171">
            <v>6758</v>
          </cell>
          <cell r="T171">
            <v>394</v>
          </cell>
          <cell r="U171">
            <v>6.7849147580506282</v>
          </cell>
          <cell r="V171">
            <v>176</v>
          </cell>
          <cell r="W171">
            <v>89</v>
          </cell>
          <cell r="X171">
            <v>146</v>
          </cell>
          <cell r="Y171">
            <v>411</v>
          </cell>
          <cell r="Z171">
            <v>-17</v>
          </cell>
          <cell r="AA171">
            <v>-0.29275012915446874</v>
          </cell>
          <cell r="AB171">
            <v>186</v>
          </cell>
          <cell r="AC171">
            <v>6010</v>
          </cell>
          <cell r="AD171">
            <v>103.49578095402101</v>
          </cell>
          <cell r="AE171">
            <v>-203</v>
          </cell>
          <cell r="AF171">
            <v>-3.4957809540210092</v>
          </cell>
          <cell r="AG171">
            <v>3695</v>
          </cell>
          <cell r="AH171">
            <v>535</v>
          </cell>
          <cell r="AI171">
            <v>1546</v>
          </cell>
          <cell r="AJ171">
            <v>962</v>
          </cell>
        </row>
        <row r="172">
          <cell r="A172" t="str">
            <v>KOR</v>
          </cell>
          <cell r="B172" t="str">
            <v>PANEL</v>
          </cell>
          <cell r="C172" t="str">
            <v>TN</v>
          </cell>
          <cell r="D172" t="str">
            <v>SG-5212</v>
          </cell>
          <cell r="E172" t="str">
            <v>001190703</v>
          </cell>
          <cell r="F172">
            <v>837</v>
          </cell>
          <cell r="G172">
            <v>7250</v>
          </cell>
          <cell r="H172">
            <v>6068</v>
          </cell>
          <cell r="I172">
            <v>3106</v>
          </cell>
          <cell r="J172">
            <v>51.1865524060646</v>
          </cell>
          <cell r="K172">
            <v>450</v>
          </cell>
          <cell r="L172">
            <v>712</v>
          </cell>
          <cell r="M172">
            <v>809</v>
          </cell>
          <cell r="N172">
            <v>5077</v>
          </cell>
          <cell r="O172">
            <v>3711</v>
          </cell>
          <cell r="P172">
            <v>538</v>
          </cell>
          <cell r="Q172">
            <v>851</v>
          </cell>
          <cell r="R172">
            <v>967</v>
          </cell>
          <cell r="S172">
            <v>6067</v>
          </cell>
          <cell r="T172">
            <v>991</v>
          </cell>
          <cell r="U172">
            <v>16.331575477916939</v>
          </cell>
          <cell r="V172">
            <v>184</v>
          </cell>
          <cell r="W172">
            <v>93</v>
          </cell>
          <cell r="X172">
            <v>152</v>
          </cell>
          <cell r="Y172">
            <v>429</v>
          </cell>
          <cell r="Z172">
            <v>562</v>
          </cell>
          <cell r="AA172">
            <v>9.2617007251153591</v>
          </cell>
          <cell r="AB172">
            <v>195</v>
          </cell>
          <cell r="AC172">
            <v>5701</v>
          </cell>
          <cell r="AD172">
            <v>93.951878707976263</v>
          </cell>
          <cell r="AE172">
            <v>367</v>
          </cell>
          <cell r="AF172">
            <v>6.0481212920237306</v>
          </cell>
          <cell r="AG172">
            <v>3710</v>
          </cell>
          <cell r="AH172">
            <v>538</v>
          </cell>
          <cell r="AI172">
            <v>850</v>
          </cell>
          <cell r="AJ172">
            <v>966</v>
          </cell>
        </row>
        <row r="173">
          <cell r="A173" t="str">
            <v>KOR</v>
          </cell>
          <cell r="B173" t="str">
            <v>PANEL</v>
          </cell>
          <cell r="C173" t="str">
            <v>TN</v>
          </cell>
          <cell r="D173" t="str">
            <v>HW-001</v>
          </cell>
          <cell r="E173" t="str">
            <v>001191025</v>
          </cell>
          <cell r="F173">
            <v>802</v>
          </cell>
          <cell r="G173">
            <v>10630</v>
          </cell>
          <cell r="H173">
            <v>8525</v>
          </cell>
          <cell r="I173">
            <v>6176</v>
          </cell>
          <cell r="J173">
            <v>72.445747800586517</v>
          </cell>
          <cell r="K173">
            <v>771</v>
          </cell>
          <cell r="L173">
            <v>2151</v>
          </cell>
          <cell r="M173">
            <v>1617</v>
          </cell>
          <cell r="N173">
            <v>10715</v>
          </cell>
          <cell r="O173">
            <v>7701</v>
          </cell>
          <cell r="P173">
            <v>961</v>
          </cell>
          <cell r="Q173">
            <v>2682</v>
          </cell>
          <cell r="R173">
            <v>2016</v>
          </cell>
          <cell r="S173">
            <v>13360</v>
          </cell>
          <cell r="T173">
            <v>-2190</v>
          </cell>
          <cell r="U173">
            <v>-25.689149560117304</v>
          </cell>
          <cell r="V173">
            <v>259</v>
          </cell>
          <cell r="W173">
            <v>130</v>
          </cell>
          <cell r="X173">
            <v>214</v>
          </cell>
          <cell r="Y173">
            <v>603</v>
          </cell>
          <cell r="Z173">
            <v>-2793</v>
          </cell>
          <cell r="AA173">
            <v>-32.762463343108507</v>
          </cell>
          <cell r="AB173">
            <v>273</v>
          </cell>
          <cell r="AC173">
            <v>11591</v>
          </cell>
          <cell r="AD173">
            <v>135.96480938416423</v>
          </cell>
          <cell r="AE173">
            <v>-3066</v>
          </cell>
          <cell r="AF173">
            <v>-35.964809384164219</v>
          </cell>
          <cell r="AG173">
            <v>7814</v>
          </cell>
          <cell r="AH173">
            <v>975</v>
          </cell>
          <cell r="AI173">
            <v>2722</v>
          </cell>
          <cell r="AJ173">
            <v>2046</v>
          </cell>
        </row>
        <row r="174">
          <cell r="A174" t="str">
            <v>KOR</v>
          </cell>
          <cell r="B174" t="str">
            <v>PANEL</v>
          </cell>
          <cell r="C174" t="str">
            <v>TN</v>
          </cell>
          <cell r="D174" t="str">
            <v>DMD-005P</v>
          </cell>
          <cell r="E174" t="str">
            <v>001191254</v>
          </cell>
          <cell r="F174">
            <v>1885</v>
          </cell>
          <cell r="G174">
            <v>1800</v>
          </cell>
          <cell r="H174">
            <v>3393</v>
          </cell>
          <cell r="I174">
            <v>1982</v>
          </cell>
          <cell r="J174">
            <v>58.414382552313583</v>
          </cell>
          <cell r="K174">
            <v>666</v>
          </cell>
          <cell r="L174">
            <v>881</v>
          </cell>
          <cell r="M174">
            <v>893</v>
          </cell>
          <cell r="N174">
            <v>4422</v>
          </cell>
          <cell r="O174">
            <v>1051</v>
          </cell>
          <cell r="P174">
            <v>353</v>
          </cell>
          <cell r="Q174">
            <v>467</v>
          </cell>
          <cell r="R174">
            <v>474</v>
          </cell>
          <cell r="S174">
            <v>2345</v>
          </cell>
          <cell r="T174">
            <v>-1029</v>
          </cell>
          <cell r="U174">
            <v>-30.327144120247567</v>
          </cell>
          <cell r="V174">
            <v>103</v>
          </cell>
          <cell r="W174">
            <v>52</v>
          </cell>
          <cell r="X174">
            <v>85</v>
          </cell>
          <cell r="Y174">
            <v>240</v>
          </cell>
          <cell r="Z174">
            <v>-1269</v>
          </cell>
          <cell r="AA174">
            <v>-37.400530503978779</v>
          </cell>
          <cell r="AB174">
            <v>109</v>
          </cell>
          <cell r="AC174">
            <v>4771</v>
          </cell>
          <cell r="AD174">
            <v>140.61302681992339</v>
          </cell>
          <cell r="AE174">
            <v>-1378</v>
          </cell>
          <cell r="AF174">
            <v>-40.61302681992337</v>
          </cell>
          <cell r="AG174">
            <v>1051</v>
          </cell>
          <cell r="AH174">
            <v>353</v>
          </cell>
          <cell r="AI174">
            <v>467</v>
          </cell>
          <cell r="AJ174">
            <v>474</v>
          </cell>
        </row>
        <row r="175">
          <cell r="A175" t="str">
            <v>KOR</v>
          </cell>
          <cell r="B175" t="str">
            <v>PANEL</v>
          </cell>
          <cell r="C175" t="str">
            <v>STN</v>
          </cell>
          <cell r="D175" t="str">
            <v>SKC614FA</v>
          </cell>
          <cell r="E175" t="str">
            <v>002131643</v>
          </cell>
          <cell r="F175">
            <v>2000</v>
          </cell>
          <cell r="G175">
            <v>2037</v>
          </cell>
          <cell r="H175">
            <v>4074</v>
          </cell>
          <cell r="I175">
            <v>1372</v>
          </cell>
          <cell r="J175">
            <v>33.676975945017183</v>
          </cell>
          <cell r="K175">
            <v>519</v>
          </cell>
          <cell r="L175">
            <v>439</v>
          </cell>
          <cell r="M175">
            <v>158</v>
          </cell>
          <cell r="N175">
            <v>2488</v>
          </cell>
          <cell r="O175">
            <v>686</v>
          </cell>
          <cell r="P175">
            <v>260</v>
          </cell>
          <cell r="Q175">
            <v>220</v>
          </cell>
          <cell r="R175">
            <v>79</v>
          </cell>
          <cell r="S175">
            <v>1245</v>
          </cell>
          <cell r="T175">
            <v>1586</v>
          </cell>
          <cell r="U175">
            <v>38.92979872361316</v>
          </cell>
          <cell r="V175">
            <v>124</v>
          </cell>
          <cell r="W175">
            <v>62</v>
          </cell>
          <cell r="X175">
            <v>102</v>
          </cell>
          <cell r="Y175">
            <v>288</v>
          </cell>
          <cell r="Z175">
            <v>1298</v>
          </cell>
          <cell r="AA175">
            <v>31.860579283259693</v>
          </cell>
          <cell r="AB175">
            <v>131</v>
          </cell>
          <cell r="AC175">
            <v>2907</v>
          </cell>
          <cell r="AD175">
            <v>71.354933726067742</v>
          </cell>
          <cell r="AE175">
            <v>1167</v>
          </cell>
          <cell r="AF175">
            <v>28.645066273932251</v>
          </cell>
          <cell r="AG175">
            <v>685</v>
          </cell>
          <cell r="AH175">
            <v>259</v>
          </cell>
          <cell r="AI175">
            <v>219</v>
          </cell>
          <cell r="AJ175">
            <v>79</v>
          </cell>
        </row>
        <row r="176">
          <cell r="A176" t="str">
            <v>KOR</v>
          </cell>
          <cell r="B176" t="str">
            <v>MODULE</v>
          </cell>
          <cell r="C176" t="str">
            <v>TN</v>
          </cell>
          <cell r="D176" t="str">
            <v>HC 16219U</v>
          </cell>
          <cell r="E176" t="str">
            <v>011131150</v>
          </cell>
          <cell r="F176">
            <v>1987</v>
          </cell>
          <cell r="G176">
            <v>5140</v>
          </cell>
          <cell r="H176">
            <v>10213</v>
          </cell>
          <cell r="I176">
            <v>7908</v>
          </cell>
          <cell r="J176">
            <v>77.430725545872903</v>
          </cell>
          <cell r="K176">
            <v>399</v>
          </cell>
          <cell r="L176">
            <v>1252</v>
          </cell>
          <cell r="M176">
            <v>249</v>
          </cell>
          <cell r="N176">
            <v>9808</v>
          </cell>
          <cell r="O176">
            <v>3980</v>
          </cell>
          <cell r="P176">
            <v>201</v>
          </cell>
          <cell r="Q176">
            <v>630</v>
          </cell>
          <cell r="R176">
            <v>125</v>
          </cell>
          <cell r="S176">
            <v>4936</v>
          </cell>
          <cell r="T176">
            <v>405</v>
          </cell>
          <cell r="U176">
            <v>3.9655341231763437</v>
          </cell>
          <cell r="V176">
            <v>310</v>
          </cell>
          <cell r="W176">
            <v>156</v>
          </cell>
          <cell r="X176">
            <v>257</v>
          </cell>
          <cell r="Y176">
            <v>723</v>
          </cell>
          <cell r="Z176">
            <v>-318</v>
          </cell>
          <cell r="AA176">
            <v>-3.1136786448643887</v>
          </cell>
          <cell r="AB176">
            <v>327</v>
          </cell>
          <cell r="AC176">
            <v>10858</v>
          </cell>
          <cell r="AD176">
            <v>106.3154802702438</v>
          </cell>
          <cell r="AE176">
            <v>-645</v>
          </cell>
          <cell r="AF176">
            <v>-6.3154802702438078</v>
          </cell>
          <cell r="AG176">
            <v>3979</v>
          </cell>
          <cell r="AH176">
            <v>201</v>
          </cell>
          <cell r="AI176">
            <v>630</v>
          </cell>
          <cell r="AJ176">
            <v>125</v>
          </cell>
        </row>
        <row r="177">
          <cell r="A177" t="str">
            <v>KOR</v>
          </cell>
          <cell r="B177" t="str">
            <v>MODULE</v>
          </cell>
          <cell r="C177" t="str">
            <v>TN</v>
          </cell>
          <cell r="D177" t="str">
            <v>HC 24207</v>
          </cell>
          <cell r="E177" t="str">
            <v>011131172</v>
          </cell>
          <cell r="F177">
            <v>2500</v>
          </cell>
          <cell r="G177">
            <v>7920</v>
          </cell>
          <cell r="H177">
            <v>19800</v>
          </cell>
          <cell r="I177">
            <v>15277</v>
          </cell>
          <cell r="J177">
            <v>77.156565656565661</v>
          </cell>
          <cell r="K177">
            <v>807</v>
          </cell>
          <cell r="L177">
            <v>2515</v>
          </cell>
          <cell r="M177">
            <v>503</v>
          </cell>
          <cell r="N177">
            <v>19102</v>
          </cell>
          <cell r="O177">
            <v>6111</v>
          </cell>
          <cell r="P177">
            <v>323</v>
          </cell>
          <cell r="Q177">
            <v>1006</v>
          </cell>
          <cell r="R177">
            <v>201</v>
          </cell>
          <cell r="S177">
            <v>7641</v>
          </cell>
          <cell r="T177">
            <v>698</v>
          </cell>
          <cell r="U177">
            <v>3.5252525252525251</v>
          </cell>
          <cell r="V177">
            <v>601</v>
          </cell>
          <cell r="W177">
            <v>303</v>
          </cell>
          <cell r="X177">
            <v>497</v>
          </cell>
          <cell r="Y177">
            <v>1401</v>
          </cell>
          <cell r="Z177">
            <v>-703</v>
          </cell>
          <cell r="AA177">
            <v>-3.5505050505050506</v>
          </cell>
          <cell r="AB177">
            <v>635</v>
          </cell>
          <cell r="AC177">
            <v>21138</v>
          </cell>
          <cell r="AD177">
            <v>106.75757575757576</v>
          </cell>
          <cell r="AE177">
            <v>-1338</v>
          </cell>
          <cell r="AF177">
            <v>-6.7575757575757578</v>
          </cell>
          <cell r="AG177">
            <v>6111</v>
          </cell>
          <cell r="AH177">
            <v>323</v>
          </cell>
          <cell r="AI177">
            <v>1006</v>
          </cell>
          <cell r="AJ177">
            <v>201</v>
          </cell>
        </row>
        <row r="178">
          <cell r="A178" t="str">
            <v>KOR</v>
          </cell>
          <cell r="B178" t="str">
            <v>MODULE</v>
          </cell>
          <cell r="C178" t="str">
            <v>STN</v>
          </cell>
          <cell r="D178" t="str">
            <v>HC 20401NYL</v>
          </cell>
          <cell r="E178" t="str">
            <v>012131019</v>
          </cell>
          <cell r="F178">
            <v>300</v>
          </cell>
          <cell r="G178">
            <v>22690</v>
          </cell>
          <cell r="H178">
            <v>6807</v>
          </cell>
          <cell r="I178">
            <v>2981</v>
          </cell>
          <cell r="J178">
            <v>43.793154106067284</v>
          </cell>
          <cell r="K178">
            <v>126</v>
          </cell>
          <cell r="L178">
            <v>930</v>
          </cell>
          <cell r="M178">
            <v>79</v>
          </cell>
          <cell r="N178">
            <v>4116</v>
          </cell>
          <cell r="O178">
            <v>9937</v>
          </cell>
          <cell r="P178">
            <v>420</v>
          </cell>
          <cell r="Q178">
            <v>3100</v>
          </cell>
          <cell r="R178">
            <v>263</v>
          </cell>
          <cell r="S178">
            <v>13720</v>
          </cell>
          <cell r="T178">
            <v>2691</v>
          </cell>
          <cell r="U178">
            <v>39.53283384750992</v>
          </cell>
          <cell r="V178">
            <v>207</v>
          </cell>
          <cell r="W178">
            <v>104</v>
          </cell>
          <cell r="X178">
            <v>171</v>
          </cell>
          <cell r="Y178">
            <v>482</v>
          </cell>
          <cell r="Z178">
            <v>2209</v>
          </cell>
          <cell r="AA178">
            <v>32.451887762597323</v>
          </cell>
          <cell r="AB178">
            <v>218</v>
          </cell>
          <cell r="AC178">
            <v>4816</v>
          </cell>
          <cell r="AD178">
            <v>70.750697811076833</v>
          </cell>
          <cell r="AE178">
            <v>1991</v>
          </cell>
          <cell r="AF178">
            <v>29.249302188923167</v>
          </cell>
          <cell r="AG178">
            <v>10774</v>
          </cell>
          <cell r="AH178">
            <v>457</v>
          </cell>
          <cell r="AI178">
            <v>3360</v>
          </cell>
          <cell r="AJ178">
            <v>284</v>
          </cell>
        </row>
        <row r="179">
          <cell r="A179" t="str">
            <v>KOR</v>
          </cell>
          <cell r="B179" t="str">
            <v>MODULE</v>
          </cell>
          <cell r="C179" t="str">
            <v>STN</v>
          </cell>
          <cell r="D179" t="str">
            <v>HC 16401NY</v>
          </cell>
          <cell r="E179" t="str">
            <v>012131027</v>
          </cell>
          <cell r="F179">
            <v>500</v>
          </cell>
          <cell r="G179">
            <v>11890</v>
          </cell>
          <cell r="H179">
            <v>5945</v>
          </cell>
          <cell r="I179">
            <v>3992</v>
          </cell>
          <cell r="J179">
            <v>67.148864592094199</v>
          </cell>
          <cell r="K179">
            <v>239</v>
          </cell>
          <cell r="L179">
            <v>571</v>
          </cell>
          <cell r="M179">
            <v>149</v>
          </cell>
          <cell r="N179">
            <v>4951</v>
          </cell>
          <cell r="O179">
            <v>7984</v>
          </cell>
          <cell r="P179">
            <v>478</v>
          </cell>
          <cell r="Q179">
            <v>1142</v>
          </cell>
          <cell r="R179">
            <v>298</v>
          </cell>
          <cell r="S179">
            <v>9902</v>
          </cell>
          <cell r="T179">
            <v>994</v>
          </cell>
          <cell r="U179">
            <v>16.719932716568543</v>
          </cell>
          <cell r="V179">
            <v>180</v>
          </cell>
          <cell r="W179">
            <v>91</v>
          </cell>
          <cell r="X179">
            <v>149</v>
          </cell>
          <cell r="Y179">
            <v>420</v>
          </cell>
          <cell r="Z179">
            <v>574</v>
          </cell>
          <cell r="AA179">
            <v>9.6551724137931032</v>
          </cell>
          <cell r="AB179">
            <v>191</v>
          </cell>
          <cell r="AC179">
            <v>5562</v>
          </cell>
          <cell r="AD179">
            <v>93.557611438183358</v>
          </cell>
          <cell r="AE179">
            <v>383</v>
          </cell>
          <cell r="AF179">
            <v>6.442388561816653</v>
          </cell>
          <cell r="AG179">
            <v>8175</v>
          </cell>
          <cell r="AH179">
            <v>489</v>
          </cell>
          <cell r="AI179">
            <v>1170</v>
          </cell>
          <cell r="AJ179">
            <v>304</v>
          </cell>
        </row>
        <row r="180">
          <cell r="A180" t="str">
            <v>KOR</v>
          </cell>
          <cell r="B180" t="str">
            <v>MODULE</v>
          </cell>
          <cell r="C180" t="str">
            <v>STN</v>
          </cell>
          <cell r="D180" t="str">
            <v>HC 16401NYL</v>
          </cell>
          <cell r="E180" t="str">
            <v>012131029</v>
          </cell>
          <cell r="F180">
            <v>447</v>
          </cell>
          <cell r="G180">
            <v>16801</v>
          </cell>
          <cell r="H180">
            <v>7510</v>
          </cell>
          <cell r="I180">
            <v>4517</v>
          </cell>
          <cell r="J180">
            <v>60.14647137150466</v>
          </cell>
          <cell r="K180">
            <v>176</v>
          </cell>
          <cell r="L180">
            <v>488</v>
          </cell>
          <cell r="M180">
            <v>108</v>
          </cell>
          <cell r="N180">
            <v>5289</v>
          </cell>
          <cell r="O180">
            <v>10105</v>
          </cell>
          <cell r="P180">
            <v>394</v>
          </cell>
          <cell r="Q180">
            <v>1092</v>
          </cell>
          <cell r="R180">
            <v>242</v>
          </cell>
          <cell r="S180">
            <v>11833</v>
          </cell>
          <cell r="T180">
            <v>2221</v>
          </cell>
          <cell r="U180">
            <v>29.573901464713714</v>
          </cell>
          <cell r="V180">
            <v>228</v>
          </cell>
          <cell r="W180">
            <v>115</v>
          </cell>
          <cell r="X180">
            <v>189</v>
          </cell>
          <cell r="Y180">
            <v>532</v>
          </cell>
          <cell r="Z180">
            <v>1689</v>
          </cell>
          <cell r="AA180">
            <v>22.490013315579226</v>
          </cell>
          <cell r="AB180">
            <v>241</v>
          </cell>
          <cell r="AC180">
            <v>6062</v>
          </cell>
          <cell r="AD180">
            <v>80.719041278295606</v>
          </cell>
          <cell r="AE180">
            <v>1448</v>
          </cell>
          <cell r="AF180">
            <v>19.280958721704394</v>
          </cell>
          <cell r="AG180">
            <v>10521</v>
          </cell>
          <cell r="AH180">
            <v>409</v>
          </cell>
          <cell r="AI180">
            <v>1136</v>
          </cell>
          <cell r="AJ180">
            <v>254</v>
          </cell>
        </row>
        <row r="181">
          <cell r="A181" t="str">
            <v>KOR</v>
          </cell>
          <cell r="B181" t="str">
            <v>MODULE</v>
          </cell>
          <cell r="C181" t="str">
            <v>STN</v>
          </cell>
          <cell r="D181" t="str">
            <v>HC 20201NY</v>
          </cell>
          <cell r="E181" t="str">
            <v>012131035</v>
          </cell>
          <cell r="F181">
            <v>487</v>
          </cell>
          <cell r="G181">
            <v>9760</v>
          </cell>
          <cell r="H181">
            <v>4753</v>
          </cell>
          <cell r="I181">
            <v>2987</v>
          </cell>
          <cell r="J181">
            <v>62.844519250999362</v>
          </cell>
          <cell r="K181">
            <v>165</v>
          </cell>
          <cell r="L181">
            <v>434</v>
          </cell>
          <cell r="M181">
            <v>103</v>
          </cell>
          <cell r="N181">
            <v>3689</v>
          </cell>
          <cell r="O181">
            <v>6133</v>
          </cell>
          <cell r="P181">
            <v>339</v>
          </cell>
          <cell r="Q181">
            <v>891</v>
          </cell>
          <cell r="R181">
            <v>211</v>
          </cell>
          <cell r="S181">
            <v>7574</v>
          </cell>
          <cell r="T181">
            <v>1064</v>
          </cell>
          <cell r="U181">
            <v>22.385861561119295</v>
          </cell>
          <cell r="V181">
            <v>144</v>
          </cell>
          <cell r="W181">
            <v>73</v>
          </cell>
          <cell r="X181">
            <v>119</v>
          </cell>
          <cell r="Y181">
            <v>336</v>
          </cell>
          <cell r="Z181">
            <v>728</v>
          </cell>
          <cell r="AA181">
            <v>15.316642120765833</v>
          </cell>
          <cell r="AB181">
            <v>152</v>
          </cell>
          <cell r="AC181">
            <v>4177</v>
          </cell>
          <cell r="AD181">
            <v>87.881338102251206</v>
          </cell>
          <cell r="AE181">
            <v>576</v>
          </cell>
          <cell r="AF181">
            <v>12.11866189774879</v>
          </cell>
          <cell r="AG181">
            <v>6135</v>
          </cell>
          <cell r="AH181">
            <v>339</v>
          </cell>
          <cell r="AI181">
            <v>891</v>
          </cell>
          <cell r="AJ181">
            <v>211</v>
          </cell>
        </row>
        <row r="182">
          <cell r="A182" t="str">
            <v>KOR</v>
          </cell>
          <cell r="B182" t="str">
            <v>MODULE</v>
          </cell>
          <cell r="C182" t="str">
            <v>STN</v>
          </cell>
          <cell r="D182" t="str">
            <v>HG 24501NYE</v>
          </cell>
          <cell r="E182" t="str">
            <v>012131046</v>
          </cell>
          <cell r="F182">
            <v>500</v>
          </cell>
          <cell r="G182">
            <v>40020</v>
          </cell>
          <cell r="H182">
            <v>20010</v>
          </cell>
          <cell r="I182">
            <v>14087</v>
          </cell>
          <cell r="J182">
            <v>70.399800099950028</v>
          </cell>
          <cell r="K182">
            <v>840</v>
          </cell>
          <cell r="L182">
            <v>1818</v>
          </cell>
          <cell r="M182">
            <v>522</v>
          </cell>
          <cell r="N182">
            <v>17267</v>
          </cell>
          <cell r="O182">
            <v>28174</v>
          </cell>
          <cell r="P182">
            <v>1680</v>
          </cell>
          <cell r="Q182">
            <v>3636</v>
          </cell>
          <cell r="R182">
            <v>1044</v>
          </cell>
          <cell r="S182">
            <v>34534</v>
          </cell>
          <cell r="T182">
            <v>2743</v>
          </cell>
          <cell r="U182">
            <v>13.708145927036483</v>
          </cell>
          <cell r="V182">
            <v>607</v>
          </cell>
          <cell r="W182">
            <v>306</v>
          </cell>
          <cell r="X182">
            <v>503</v>
          </cell>
          <cell r="Y182">
            <v>1416</v>
          </cell>
          <cell r="Z182">
            <v>1327</v>
          </cell>
          <cell r="AA182">
            <v>6.6316841579210388</v>
          </cell>
          <cell r="AB182">
            <v>642</v>
          </cell>
          <cell r="AC182">
            <v>19325</v>
          </cell>
          <cell r="AD182">
            <v>96.576711644177919</v>
          </cell>
          <cell r="AE182">
            <v>685</v>
          </cell>
          <cell r="AF182">
            <v>3.423288355822089</v>
          </cell>
          <cell r="AG182">
            <v>28167</v>
          </cell>
          <cell r="AH182">
            <v>1679</v>
          </cell>
          <cell r="AI182">
            <v>3635</v>
          </cell>
          <cell r="AJ182">
            <v>1044</v>
          </cell>
        </row>
        <row r="183">
          <cell r="A183" t="str">
            <v>KOR</v>
          </cell>
          <cell r="B183" t="str">
            <v>MODULE</v>
          </cell>
          <cell r="C183" t="str">
            <v>STN</v>
          </cell>
          <cell r="D183" t="str">
            <v>HC 16203QY-LY</v>
          </cell>
          <cell r="E183" t="str">
            <v>012131064</v>
          </cell>
          <cell r="F183">
            <v>73</v>
          </cell>
          <cell r="G183">
            <v>15575</v>
          </cell>
          <cell r="H183">
            <v>1137</v>
          </cell>
          <cell r="I183">
            <v>638</v>
          </cell>
          <cell r="J183">
            <v>56.112576956904135</v>
          </cell>
          <cell r="K183">
            <v>37</v>
          </cell>
          <cell r="L183">
            <v>81</v>
          </cell>
          <cell r="M183">
            <v>23</v>
          </cell>
          <cell r="N183">
            <v>779</v>
          </cell>
          <cell r="O183">
            <v>8740</v>
          </cell>
          <cell r="P183">
            <v>507</v>
          </cell>
          <cell r="Q183">
            <v>1110</v>
          </cell>
          <cell r="R183">
            <v>315</v>
          </cell>
          <cell r="S183">
            <v>10672</v>
          </cell>
          <cell r="T183">
            <v>358</v>
          </cell>
          <cell r="U183">
            <v>31.486367634124889</v>
          </cell>
          <cell r="V183">
            <v>34</v>
          </cell>
          <cell r="W183">
            <v>17</v>
          </cell>
          <cell r="X183">
            <v>29</v>
          </cell>
          <cell r="Y183">
            <v>80</v>
          </cell>
          <cell r="Z183">
            <v>278</v>
          </cell>
          <cell r="AA183">
            <v>24.450307827616534</v>
          </cell>
          <cell r="AB183">
            <v>36</v>
          </cell>
          <cell r="AC183">
            <v>895</v>
          </cell>
          <cell r="AD183">
            <v>78.715919085312223</v>
          </cell>
          <cell r="AE183">
            <v>242</v>
          </cell>
          <cell r="AF183">
            <v>21.284080914687774</v>
          </cell>
          <cell r="AG183">
            <v>8637</v>
          </cell>
          <cell r="AH183">
            <v>496</v>
          </cell>
          <cell r="AI183">
            <v>1101</v>
          </cell>
          <cell r="AJ183">
            <v>308</v>
          </cell>
        </row>
        <row r="184">
          <cell r="A184" t="str">
            <v>KOR</v>
          </cell>
          <cell r="B184" t="str">
            <v>MODULE</v>
          </cell>
          <cell r="C184" t="str">
            <v>STN</v>
          </cell>
          <cell r="D184" t="str">
            <v>HC 20201QY-LY</v>
          </cell>
          <cell r="E184" t="str">
            <v>012131076</v>
          </cell>
          <cell r="F184">
            <v>300</v>
          </cell>
          <cell r="G184">
            <v>16790</v>
          </cell>
          <cell r="H184">
            <v>5037</v>
          </cell>
          <cell r="I184">
            <v>2558</v>
          </cell>
          <cell r="J184">
            <v>50.784196942624583</v>
          </cell>
          <cell r="K184">
            <v>106</v>
          </cell>
          <cell r="L184">
            <v>298</v>
          </cell>
          <cell r="M184">
            <v>65</v>
          </cell>
          <cell r="N184">
            <v>3027</v>
          </cell>
          <cell r="O184">
            <v>8527</v>
          </cell>
          <cell r="P184">
            <v>353</v>
          </cell>
          <cell r="Q184">
            <v>993</v>
          </cell>
          <cell r="R184">
            <v>217</v>
          </cell>
          <cell r="S184">
            <v>10090</v>
          </cell>
          <cell r="T184">
            <v>2010</v>
          </cell>
          <cell r="U184">
            <v>39.90470518165575</v>
          </cell>
          <cell r="V184">
            <v>153</v>
          </cell>
          <cell r="W184">
            <v>77</v>
          </cell>
          <cell r="X184">
            <v>127</v>
          </cell>
          <cell r="Y184">
            <v>357</v>
          </cell>
          <cell r="Z184">
            <v>1653</v>
          </cell>
          <cell r="AA184">
            <v>32.817153067301966</v>
          </cell>
          <cell r="AB184">
            <v>161</v>
          </cell>
          <cell r="AC184">
            <v>3545</v>
          </cell>
          <cell r="AD184">
            <v>70.379193964661496</v>
          </cell>
          <cell r="AE184">
            <v>1492</v>
          </cell>
          <cell r="AF184">
            <v>29.620806035338493</v>
          </cell>
          <cell r="AG184">
            <v>8528</v>
          </cell>
          <cell r="AH184">
            <v>352</v>
          </cell>
          <cell r="AI184">
            <v>992</v>
          </cell>
          <cell r="AJ184">
            <v>219</v>
          </cell>
        </row>
        <row r="185">
          <cell r="A185" t="str">
            <v>KOR</v>
          </cell>
          <cell r="B185" t="str">
            <v>MODULE</v>
          </cell>
          <cell r="C185" t="str">
            <v>STN</v>
          </cell>
          <cell r="D185" t="str">
            <v>HC 08201NG-S</v>
          </cell>
          <cell r="E185" t="str">
            <v>012131077</v>
          </cell>
          <cell r="F185">
            <v>2340</v>
          </cell>
          <cell r="G185">
            <v>4321</v>
          </cell>
          <cell r="H185">
            <v>10110</v>
          </cell>
          <cell r="I185">
            <v>5274</v>
          </cell>
          <cell r="J185">
            <v>52.166172106824924</v>
          </cell>
          <cell r="K185">
            <v>288</v>
          </cell>
          <cell r="L185">
            <v>1023</v>
          </cell>
          <cell r="M185">
            <v>178</v>
          </cell>
          <cell r="N185">
            <v>6763</v>
          </cell>
          <cell r="O185">
            <v>2254</v>
          </cell>
          <cell r="P185">
            <v>123</v>
          </cell>
          <cell r="Q185">
            <v>437</v>
          </cell>
          <cell r="R185">
            <v>76</v>
          </cell>
          <cell r="S185">
            <v>2890</v>
          </cell>
          <cell r="T185">
            <v>3347</v>
          </cell>
          <cell r="U185">
            <v>33.105835806132546</v>
          </cell>
          <cell r="V185">
            <v>307</v>
          </cell>
          <cell r="W185">
            <v>155</v>
          </cell>
          <cell r="X185">
            <v>254</v>
          </cell>
          <cell r="Y185">
            <v>716</v>
          </cell>
          <cell r="Z185">
            <v>2631</v>
          </cell>
          <cell r="AA185">
            <v>26.023738872403563</v>
          </cell>
          <cell r="AB185">
            <v>324</v>
          </cell>
          <cell r="AC185">
            <v>7803</v>
          </cell>
          <cell r="AD185">
            <v>77.181008902077153</v>
          </cell>
          <cell r="AE185">
            <v>2307</v>
          </cell>
          <cell r="AF185">
            <v>22.818991097922851</v>
          </cell>
          <cell r="AG185">
            <v>2252</v>
          </cell>
          <cell r="AH185">
            <v>123</v>
          </cell>
          <cell r="AI185">
            <v>437</v>
          </cell>
          <cell r="AJ185">
            <v>76</v>
          </cell>
        </row>
        <row r="186">
          <cell r="A186" t="str">
            <v>KOR</v>
          </cell>
          <cell r="B186" t="str">
            <v>MODULE</v>
          </cell>
          <cell r="C186" t="str">
            <v>STN</v>
          </cell>
          <cell r="D186" t="str">
            <v>HC 16203QY</v>
          </cell>
          <cell r="E186" t="str">
            <v>012131133</v>
          </cell>
          <cell r="F186">
            <v>700</v>
          </cell>
          <cell r="G186">
            <v>9380</v>
          </cell>
          <cell r="H186">
            <v>6566</v>
          </cell>
          <cell r="I186">
            <v>4254</v>
          </cell>
          <cell r="J186">
            <v>64.788303381053908</v>
          </cell>
          <cell r="K186">
            <v>357</v>
          </cell>
          <cell r="L186">
            <v>734</v>
          </cell>
          <cell r="M186">
            <v>223</v>
          </cell>
          <cell r="N186">
            <v>5568</v>
          </cell>
          <cell r="O186">
            <v>6077</v>
          </cell>
          <cell r="P186">
            <v>510</v>
          </cell>
          <cell r="Q186">
            <v>1049</v>
          </cell>
          <cell r="R186">
            <v>319</v>
          </cell>
          <cell r="S186">
            <v>7955</v>
          </cell>
          <cell r="T186">
            <v>998</v>
          </cell>
          <cell r="U186">
            <v>15.199512640877247</v>
          </cell>
          <cell r="V186">
            <v>199</v>
          </cell>
          <cell r="W186">
            <v>100</v>
          </cell>
          <cell r="X186">
            <v>165</v>
          </cell>
          <cell r="Y186">
            <v>464</v>
          </cell>
          <cell r="Z186">
            <v>534</v>
          </cell>
          <cell r="AA186">
            <v>8.1328053609503499</v>
          </cell>
          <cell r="AB186">
            <v>211</v>
          </cell>
          <cell r="AC186">
            <v>6243</v>
          </cell>
          <cell r="AD186">
            <v>95.080718854706063</v>
          </cell>
          <cell r="AE186">
            <v>323</v>
          </cell>
          <cell r="AF186">
            <v>4.9192811452939385</v>
          </cell>
          <cell r="AG186">
            <v>6108</v>
          </cell>
          <cell r="AH186">
            <v>513</v>
          </cell>
          <cell r="AI186">
            <v>1054</v>
          </cell>
          <cell r="AJ186">
            <v>319</v>
          </cell>
        </row>
        <row r="187">
          <cell r="A187" t="str">
            <v>KOR</v>
          </cell>
          <cell r="B187" t="str">
            <v>MODULE</v>
          </cell>
          <cell r="C187" t="str">
            <v>STN</v>
          </cell>
          <cell r="D187" t="str">
            <v>HG 12601NY-L</v>
          </cell>
          <cell r="E187" t="str">
            <v>012131247</v>
          </cell>
          <cell r="F187">
            <v>46</v>
          </cell>
          <cell r="G187">
            <v>13630</v>
          </cell>
          <cell r="H187">
            <v>627</v>
          </cell>
          <cell r="I187">
            <v>485</v>
          </cell>
          <cell r="J187">
            <v>77.35247208931419</v>
          </cell>
          <cell r="K187">
            <v>16</v>
          </cell>
          <cell r="L187">
            <v>21</v>
          </cell>
          <cell r="M187">
            <v>9</v>
          </cell>
          <cell r="N187">
            <v>531</v>
          </cell>
          <cell r="O187">
            <v>10543</v>
          </cell>
          <cell r="P187">
            <v>348</v>
          </cell>
          <cell r="Q187">
            <v>457</v>
          </cell>
          <cell r="R187">
            <v>196</v>
          </cell>
          <cell r="S187">
            <v>11544</v>
          </cell>
          <cell r="T187">
            <v>96</v>
          </cell>
          <cell r="U187">
            <v>15.311004784688995</v>
          </cell>
          <cell r="V187">
            <v>19</v>
          </cell>
          <cell r="W187">
            <v>10</v>
          </cell>
          <cell r="X187">
            <v>16</v>
          </cell>
          <cell r="Y187">
            <v>45</v>
          </cell>
          <cell r="Z187">
            <v>51</v>
          </cell>
          <cell r="AA187">
            <v>8.133971291866029</v>
          </cell>
          <cell r="AB187">
            <v>20</v>
          </cell>
          <cell r="AC187">
            <v>596</v>
          </cell>
          <cell r="AD187">
            <v>95.055821371610847</v>
          </cell>
          <cell r="AE187">
            <v>31</v>
          </cell>
          <cell r="AF187">
            <v>4.944178628389154</v>
          </cell>
          <cell r="AG187">
            <v>9939</v>
          </cell>
          <cell r="AH187">
            <v>321</v>
          </cell>
          <cell r="AI187">
            <v>423</v>
          </cell>
          <cell r="AJ187">
            <v>200</v>
          </cell>
        </row>
        <row r="188">
          <cell r="A188" t="str">
            <v>KOR</v>
          </cell>
          <cell r="B188" t="str">
            <v>MODULE</v>
          </cell>
          <cell r="C188" t="str">
            <v>STN</v>
          </cell>
          <cell r="D188" t="str">
            <v>HG 12605NY-LY</v>
          </cell>
          <cell r="E188" t="str">
            <v>012131366</v>
          </cell>
          <cell r="F188">
            <v>465</v>
          </cell>
          <cell r="G188">
            <v>19895</v>
          </cell>
          <cell r="H188">
            <v>9251</v>
          </cell>
          <cell r="I188">
            <v>6577</v>
          </cell>
          <cell r="J188">
            <v>71.095016754945405</v>
          </cell>
          <cell r="K188">
            <v>380</v>
          </cell>
          <cell r="L188">
            <v>821</v>
          </cell>
          <cell r="M188">
            <v>237</v>
          </cell>
          <cell r="N188">
            <v>8015</v>
          </cell>
          <cell r="O188">
            <v>14144</v>
          </cell>
          <cell r="P188">
            <v>817</v>
          </cell>
          <cell r="Q188">
            <v>1766</v>
          </cell>
          <cell r="R188">
            <v>510</v>
          </cell>
          <cell r="S188">
            <v>17237</v>
          </cell>
          <cell r="T188">
            <v>1236</v>
          </cell>
          <cell r="U188">
            <v>13.360717760242135</v>
          </cell>
          <cell r="V188">
            <v>281</v>
          </cell>
          <cell r="W188">
            <v>141</v>
          </cell>
          <cell r="X188">
            <v>232</v>
          </cell>
          <cell r="Y188">
            <v>654</v>
          </cell>
          <cell r="Z188">
            <v>582</v>
          </cell>
          <cell r="AA188">
            <v>6.2912117608907154</v>
          </cell>
          <cell r="AB188">
            <v>297</v>
          </cell>
          <cell r="AC188">
            <v>8966</v>
          </cell>
          <cell r="AD188">
            <v>96.919251972759696</v>
          </cell>
          <cell r="AE188">
            <v>285</v>
          </cell>
          <cell r="AF188">
            <v>3.0807480272402983</v>
          </cell>
          <cell r="AG188">
            <v>16475</v>
          </cell>
          <cell r="AH188">
            <v>953</v>
          </cell>
          <cell r="AI188">
            <v>2057</v>
          </cell>
          <cell r="AJ188">
            <v>593</v>
          </cell>
        </row>
        <row r="189">
          <cell r="A189" t="str">
            <v>KOR</v>
          </cell>
          <cell r="B189" t="str">
            <v>MODULE</v>
          </cell>
          <cell r="C189" t="str">
            <v>STN</v>
          </cell>
          <cell r="D189" t="str">
            <v>HG 12513NY-SO</v>
          </cell>
          <cell r="E189" t="str">
            <v>012131431</v>
          </cell>
          <cell r="F189">
            <v>139</v>
          </cell>
          <cell r="G189">
            <v>36000</v>
          </cell>
          <cell r="H189">
            <v>5004</v>
          </cell>
          <cell r="I189">
            <v>3212</v>
          </cell>
          <cell r="J189">
            <v>64.188649080735416</v>
          </cell>
          <cell r="K189">
            <v>163</v>
          </cell>
          <cell r="L189">
            <v>214</v>
          </cell>
          <cell r="M189">
            <v>101</v>
          </cell>
          <cell r="N189">
            <v>3690</v>
          </cell>
          <cell r="O189">
            <v>23108</v>
          </cell>
          <cell r="P189">
            <v>1173</v>
          </cell>
          <cell r="Q189">
            <v>1540</v>
          </cell>
          <cell r="R189">
            <v>727</v>
          </cell>
          <cell r="S189">
            <v>26548</v>
          </cell>
          <cell r="T189">
            <v>1314</v>
          </cell>
          <cell r="U189">
            <v>26.258992805755394</v>
          </cell>
          <cell r="V189">
            <v>152</v>
          </cell>
          <cell r="W189">
            <v>77</v>
          </cell>
          <cell r="X189">
            <v>126</v>
          </cell>
          <cell r="Y189">
            <v>355</v>
          </cell>
          <cell r="Z189">
            <v>959</v>
          </cell>
          <cell r="AA189">
            <v>19.164668265387689</v>
          </cell>
          <cell r="AB189">
            <v>160</v>
          </cell>
          <cell r="AC189">
            <v>4205</v>
          </cell>
          <cell r="AD189">
            <v>84.032773780975219</v>
          </cell>
          <cell r="AE189">
            <v>799</v>
          </cell>
          <cell r="AF189">
            <v>15.967226219024781</v>
          </cell>
          <cell r="AG189">
            <v>21952</v>
          </cell>
          <cell r="AH189">
            <v>1112</v>
          </cell>
          <cell r="AI189">
            <v>1465</v>
          </cell>
          <cell r="AJ189">
            <v>691</v>
          </cell>
        </row>
        <row r="190">
          <cell r="A190" t="str">
            <v>KOR</v>
          </cell>
          <cell r="B190" t="str">
            <v>MODULE</v>
          </cell>
          <cell r="C190" t="str">
            <v>STN</v>
          </cell>
          <cell r="D190" t="str">
            <v>HG 25501NG-EW-01</v>
          </cell>
          <cell r="E190" t="str">
            <v>012131692</v>
          </cell>
          <cell r="F190">
            <v>98</v>
          </cell>
          <cell r="G190">
            <v>58418</v>
          </cell>
          <cell r="H190">
            <v>5725</v>
          </cell>
          <cell r="I190">
            <v>5275</v>
          </cell>
          <cell r="J190">
            <v>92.139737991266372</v>
          </cell>
          <cell r="K190">
            <v>589</v>
          </cell>
          <cell r="L190">
            <v>466</v>
          </cell>
          <cell r="M190">
            <v>365</v>
          </cell>
          <cell r="N190">
            <v>6695</v>
          </cell>
          <cell r="O190">
            <v>53827</v>
          </cell>
          <cell r="P190">
            <v>6010</v>
          </cell>
          <cell r="Q190">
            <v>4755</v>
          </cell>
          <cell r="R190">
            <v>3724</v>
          </cell>
          <cell r="S190">
            <v>68316</v>
          </cell>
          <cell r="T190">
            <v>-970</v>
          </cell>
          <cell r="U190">
            <v>-16.943231441048034</v>
          </cell>
          <cell r="V190">
            <v>174</v>
          </cell>
          <cell r="W190">
            <v>88</v>
          </cell>
          <cell r="X190">
            <v>144</v>
          </cell>
          <cell r="Y190">
            <v>406</v>
          </cell>
          <cell r="Z190">
            <v>-1376</v>
          </cell>
          <cell r="AA190">
            <v>-24.034934497816593</v>
          </cell>
          <cell r="AB190">
            <v>184</v>
          </cell>
          <cell r="AC190">
            <v>7285</v>
          </cell>
          <cell r="AD190">
            <v>127.24890829694324</v>
          </cell>
          <cell r="AE190">
            <v>-1560</v>
          </cell>
          <cell r="AF190">
            <v>-27.248908296943231</v>
          </cell>
          <cell r="AG190">
            <v>54130</v>
          </cell>
          <cell r="AH190">
            <v>6041</v>
          </cell>
          <cell r="AI190">
            <v>4778</v>
          </cell>
          <cell r="AJ190">
            <v>3756</v>
          </cell>
        </row>
        <row r="191">
          <cell r="A191" t="str">
            <v>KOR</v>
          </cell>
          <cell r="B191" t="str">
            <v>MODULE</v>
          </cell>
          <cell r="C191" t="str">
            <v>STN</v>
          </cell>
          <cell r="D191" t="str">
            <v>HT 13507R-DY</v>
          </cell>
          <cell r="E191" t="str">
            <v>012131798</v>
          </cell>
          <cell r="F191">
            <v>300</v>
          </cell>
          <cell r="G191">
            <v>7823</v>
          </cell>
          <cell r="H191">
            <v>2347</v>
          </cell>
          <cell r="I191">
            <v>2216</v>
          </cell>
          <cell r="J191">
            <v>94.418406476352786</v>
          </cell>
          <cell r="K191">
            <v>50</v>
          </cell>
          <cell r="L191">
            <v>67</v>
          </cell>
          <cell r="M191">
            <v>31</v>
          </cell>
          <cell r="N191">
            <v>2364</v>
          </cell>
          <cell r="O191">
            <v>7387</v>
          </cell>
          <cell r="P191">
            <v>167</v>
          </cell>
          <cell r="Q191">
            <v>223</v>
          </cell>
          <cell r="R191">
            <v>103</v>
          </cell>
          <cell r="S191">
            <v>7880</v>
          </cell>
          <cell r="T191">
            <v>-17</v>
          </cell>
          <cell r="U191">
            <v>-0.72432893054963787</v>
          </cell>
          <cell r="V191">
            <v>71</v>
          </cell>
          <cell r="W191">
            <v>36</v>
          </cell>
          <cell r="X191">
            <v>59</v>
          </cell>
          <cell r="Y191">
            <v>166</v>
          </cell>
          <cell r="Z191">
            <v>-183</v>
          </cell>
          <cell r="AA191">
            <v>-7.7971878994461008</v>
          </cell>
          <cell r="AB191">
            <v>75</v>
          </cell>
          <cell r="AC191">
            <v>2605</v>
          </cell>
          <cell r="AD191">
            <v>110.99275671069451</v>
          </cell>
          <cell r="AE191">
            <v>-258</v>
          </cell>
          <cell r="AF191">
            <v>-10.992756710694504</v>
          </cell>
          <cell r="AG191">
            <v>7386</v>
          </cell>
          <cell r="AH191">
            <v>168</v>
          </cell>
          <cell r="AI191">
            <v>222</v>
          </cell>
          <cell r="AJ191">
            <v>105</v>
          </cell>
        </row>
        <row r="192">
          <cell r="A192" t="str">
            <v>KOR</v>
          </cell>
          <cell r="B192" t="str">
            <v>MODULE</v>
          </cell>
          <cell r="C192" t="str">
            <v>STN</v>
          </cell>
          <cell r="D192" t="str">
            <v>HB 12509QG-EWF-0</v>
          </cell>
          <cell r="E192" t="str">
            <v>015131146</v>
          </cell>
          <cell r="F192">
            <v>480</v>
          </cell>
          <cell r="G192">
            <v>20300</v>
          </cell>
          <cell r="H192">
            <v>9744</v>
          </cell>
          <cell r="I192">
            <v>6386</v>
          </cell>
          <cell r="J192">
            <v>65.537766830870282</v>
          </cell>
          <cell r="K192">
            <v>293</v>
          </cell>
          <cell r="L192">
            <v>624</v>
          </cell>
          <cell r="M192">
            <v>182</v>
          </cell>
          <cell r="N192">
            <v>7485</v>
          </cell>
          <cell r="O192">
            <v>13304</v>
          </cell>
          <cell r="P192">
            <v>610</v>
          </cell>
          <cell r="Q192">
            <v>1300</v>
          </cell>
          <cell r="R192">
            <v>379</v>
          </cell>
          <cell r="S192">
            <v>15593</v>
          </cell>
          <cell r="T192">
            <v>2259</v>
          </cell>
          <cell r="U192">
            <v>23.183497536945811</v>
          </cell>
          <cell r="V192">
            <v>296</v>
          </cell>
          <cell r="W192">
            <v>149</v>
          </cell>
          <cell r="X192">
            <v>245</v>
          </cell>
          <cell r="Y192">
            <v>690</v>
          </cell>
          <cell r="Z192">
            <v>1569</v>
          </cell>
          <cell r="AA192">
            <v>16.102216748768473</v>
          </cell>
          <cell r="AB192">
            <v>312</v>
          </cell>
          <cell r="AC192">
            <v>8487</v>
          </cell>
          <cell r="AD192">
            <v>87.099753694581281</v>
          </cell>
          <cell r="AE192">
            <v>1257</v>
          </cell>
          <cell r="AF192">
            <v>12.900246305418719</v>
          </cell>
          <cell r="AG192">
            <v>13801</v>
          </cell>
          <cell r="AH192">
            <v>634</v>
          </cell>
          <cell r="AI192">
            <v>1348</v>
          </cell>
          <cell r="AJ192">
            <v>394</v>
          </cell>
        </row>
        <row r="193">
          <cell r="A193" t="str">
            <v>KOR</v>
          </cell>
          <cell r="B193" t="str">
            <v>MODULE</v>
          </cell>
          <cell r="C193" t="str">
            <v>STN</v>
          </cell>
          <cell r="D193" t="str">
            <v>HB 16610VU-XF-01</v>
          </cell>
          <cell r="E193" t="str">
            <v>015131160</v>
          </cell>
          <cell r="F193">
            <v>1792</v>
          </cell>
          <cell r="G193">
            <v>34801</v>
          </cell>
          <cell r="H193">
            <v>62363</v>
          </cell>
          <cell r="I193">
            <v>32695</v>
          </cell>
          <cell r="J193">
            <v>52.426919808219616</v>
          </cell>
          <cell r="K193">
            <v>0</v>
          </cell>
          <cell r="L193">
            <v>2175</v>
          </cell>
          <cell r="M193">
            <v>0</v>
          </cell>
          <cell r="N193">
            <v>34870</v>
          </cell>
          <cell r="O193">
            <v>18245</v>
          </cell>
          <cell r="P193">
            <v>0</v>
          </cell>
          <cell r="Q193">
            <v>1214</v>
          </cell>
          <cell r="R193">
            <v>0</v>
          </cell>
          <cell r="S193">
            <v>19459</v>
          </cell>
          <cell r="T193">
            <v>27493</v>
          </cell>
          <cell r="U193">
            <v>44.085435274120869</v>
          </cell>
          <cell r="V193">
            <v>1892</v>
          </cell>
          <cell r="W193">
            <v>954</v>
          </cell>
          <cell r="X193">
            <v>1567</v>
          </cell>
          <cell r="Y193">
            <v>4413</v>
          </cell>
          <cell r="Z193">
            <v>23080</v>
          </cell>
          <cell r="AA193">
            <v>37.009123999807578</v>
          </cell>
          <cell r="AB193">
            <v>1999</v>
          </cell>
          <cell r="AC193">
            <v>41282</v>
          </cell>
          <cell r="AD193">
            <v>66.196302294629831</v>
          </cell>
          <cell r="AE193">
            <v>21081</v>
          </cell>
          <cell r="AF193">
            <v>33.803697705370169</v>
          </cell>
          <cell r="AG193">
            <v>14414</v>
          </cell>
          <cell r="AH193">
            <v>0</v>
          </cell>
          <cell r="AI193">
            <v>959</v>
          </cell>
          <cell r="AJ193">
            <v>0</v>
          </cell>
        </row>
        <row r="194">
          <cell r="A194" t="str">
            <v>KOR</v>
          </cell>
          <cell r="B194" t="str">
            <v>MODULE</v>
          </cell>
          <cell r="C194" t="str">
            <v>STN</v>
          </cell>
          <cell r="D194" t="str">
            <v xml:space="preserve">HP 12306R-DYO </v>
          </cell>
          <cell r="E194" t="str">
            <v>018132067</v>
          </cell>
          <cell r="F194">
            <v>1000</v>
          </cell>
          <cell r="G194">
            <v>6042</v>
          </cell>
          <cell r="H194">
            <v>6042</v>
          </cell>
          <cell r="I194">
            <v>3461</v>
          </cell>
          <cell r="J194">
            <v>57.28235683548494</v>
          </cell>
          <cell r="K194">
            <v>287</v>
          </cell>
          <cell r="L194">
            <v>1208</v>
          </cell>
          <cell r="M194">
            <v>179</v>
          </cell>
          <cell r="N194">
            <v>5135</v>
          </cell>
          <cell r="O194">
            <v>3461</v>
          </cell>
          <cell r="P194">
            <v>287</v>
          </cell>
          <cell r="Q194">
            <v>1208</v>
          </cell>
          <cell r="R194">
            <v>179</v>
          </cell>
          <cell r="S194">
            <v>5135</v>
          </cell>
          <cell r="T194">
            <v>907</v>
          </cell>
          <cell r="U194">
            <v>15.011585567692817</v>
          </cell>
          <cell r="V194">
            <v>183</v>
          </cell>
          <cell r="W194">
            <v>92</v>
          </cell>
          <cell r="X194">
            <v>152</v>
          </cell>
          <cell r="Y194">
            <v>427</v>
          </cell>
          <cell r="Z194">
            <v>480</v>
          </cell>
          <cell r="AA194">
            <v>7.9443892750744789</v>
          </cell>
          <cell r="AB194">
            <v>194</v>
          </cell>
          <cell r="AC194">
            <v>5756</v>
          </cell>
          <cell r="AD194">
            <v>95.266468056934798</v>
          </cell>
          <cell r="AE194">
            <v>286</v>
          </cell>
          <cell r="AF194">
            <v>4.7335319430652101</v>
          </cell>
          <cell r="AG194">
            <v>3462</v>
          </cell>
          <cell r="AH194">
            <v>287</v>
          </cell>
          <cell r="AI194">
            <v>1208</v>
          </cell>
          <cell r="AJ194">
            <v>179</v>
          </cell>
        </row>
      </sheetData>
      <sheetData sheetId="6" refreshError="1"/>
      <sheetData sheetId="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손익"/>
      <sheetName val="1월지역별"/>
      <sheetName val="Siemens손익"/>
      <sheetName val="제품별손익"/>
      <sheetName val="Siemens2000년손익"/>
    </sheetNames>
    <sheetDataSet>
      <sheetData sheetId="0" refreshError="1"/>
      <sheetData sheetId="1" refreshError="1"/>
      <sheetData sheetId="2" refreshError="1"/>
      <sheetData sheetId="3">
        <row r="4">
          <cell r="I4" t="str">
            <v>재료비</v>
          </cell>
          <cell r="J4" t="str">
            <v>노무비</v>
          </cell>
          <cell r="K4" t="str">
            <v>기타경비</v>
          </cell>
          <cell r="L4" t="str">
            <v>감가상각</v>
          </cell>
          <cell r="N4" t="str">
            <v>재료비</v>
          </cell>
          <cell r="O4" t="str">
            <v>노무비</v>
          </cell>
          <cell r="P4" t="str">
            <v>기타경비</v>
          </cell>
          <cell r="Q4" t="str">
            <v>감가상각</v>
          </cell>
          <cell r="T4" t="str">
            <v>%</v>
          </cell>
          <cell r="U4" t="str">
            <v>판매비</v>
          </cell>
          <cell r="V4" t="str">
            <v>일반관리비</v>
          </cell>
          <cell r="W4" t="str">
            <v>연구개발비</v>
          </cell>
          <cell r="Z4" t="str">
            <v>%</v>
          </cell>
          <cell r="AC4" t="str">
            <v>%</v>
          </cell>
          <cell r="AE4" t="str">
            <v>%</v>
          </cell>
          <cell r="AF4" t="str">
            <v>MAT</v>
          </cell>
          <cell r="AG4" t="str">
            <v>LAB</v>
          </cell>
          <cell r="AH4" t="str">
            <v>OTH</v>
          </cell>
          <cell r="AI4" t="str">
            <v>DEP</v>
          </cell>
        </row>
        <row r="5">
          <cell r="A5" t="str">
            <v>KOR</v>
          </cell>
          <cell r="B5" t="str">
            <v>PANEL</v>
          </cell>
          <cell r="C5" t="str">
            <v>TN</v>
          </cell>
          <cell r="D5" t="str">
            <v>AKR-4121-A</v>
          </cell>
          <cell r="E5" t="str">
            <v>001011410</v>
          </cell>
          <cell r="F5">
            <v>1145</v>
          </cell>
          <cell r="G5">
            <v>1876</v>
          </cell>
          <cell r="H5">
            <v>2148</v>
          </cell>
          <cell r="I5">
            <v>872</v>
          </cell>
          <cell r="J5">
            <v>190</v>
          </cell>
          <cell r="K5">
            <v>724</v>
          </cell>
          <cell r="L5">
            <v>231</v>
          </cell>
          <cell r="M5">
            <v>2017</v>
          </cell>
          <cell r="N5">
            <v>762</v>
          </cell>
          <cell r="O5">
            <v>166</v>
          </cell>
          <cell r="P5">
            <v>632</v>
          </cell>
          <cell r="Q5">
            <v>202</v>
          </cell>
          <cell r="R5">
            <v>1762</v>
          </cell>
          <cell r="S5">
            <v>131</v>
          </cell>
          <cell r="T5">
            <v>6.0986964618249528</v>
          </cell>
          <cell r="U5">
            <v>60</v>
          </cell>
          <cell r="V5">
            <v>38</v>
          </cell>
          <cell r="W5">
            <v>59</v>
          </cell>
          <cell r="X5">
            <v>157</v>
          </cell>
          <cell r="Y5">
            <v>-26</v>
          </cell>
          <cell r="Z5">
            <v>-1.2104283054003724</v>
          </cell>
          <cell r="AA5">
            <v>64</v>
          </cell>
          <cell r="AB5">
            <v>2238</v>
          </cell>
          <cell r="AC5">
            <v>104.1899441340782</v>
          </cell>
          <cell r="AD5">
            <v>-90</v>
          </cell>
          <cell r="AE5">
            <v>-4.1899441340782122</v>
          </cell>
          <cell r="AF5">
            <v>753</v>
          </cell>
          <cell r="AG5">
            <v>164</v>
          </cell>
          <cell r="AH5">
            <v>625</v>
          </cell>
          <cell r="AI5">
            <v>199</v>
          </cell>
        </row>
        <row r="6">
          <cell r="A6" t="str">
            <v>KOR</v>
          </cell>
          <cell r="B6" t="str">
            <v>PANEL</v>
          </cell>
          <cell r="C6" t="str">
            <v>TN</v>
          </cell>
          <cell r="D6" t="str">
            <v>H-810EC-A</v>
          </cell>
          <cell r="E6" t="str">
            <v>001011419</v>
          </cell>
          <cell r="F6">
            <v>2000</v>
          </cell>
          <cell r="G6">
            <v>1637</v>
          </cell>
          <cell r="H6">
            <v>3274</v>
          </cell>
          <cell r="I6">
            <v>1501</v>
          </cell>
          <cell r="J6">
            <v>484</v>
          </cell>
          <cell r="K6">
            <v>698</v>
          </cell>
          <cell r="L6">
            <v>421</v>
          </cell>
          <cell r="M6">
            <v>3104</v>
          </cell>
          <cell r="N6">
            <v>751</v>
          </cell>
          <cell r="O6">
            <v>242</v>
          </cell>
          <cell r="P6">
            <v>349</v>
          </cell>
          <cell r="Q6">
            <v>211</v>
          </cell>
          <cell r="R6">
            <v>1553</v>
          </cell>
          <cell r="S6">
            <v>170</v>
          </cell>
          <cell r="T6">
            <v>5.1924251679902254</v>
          </cell>
          <cell r="U6">
            <v>92</v>
          </cell>
          <cell r="V6">
            <v>58</v>
          </cell>
          <cell r="W6">
            <v>90</v>
          </cell>
          <cell r="X6">
            <v>240</v>
          </cell>
          <cell r="Y6">
            <v>-70</v>
          </cell>
          <cell r="Z6">
            <v>-2.1380574221136222</v>
          </cell>
          <cell r="AA6">
            <v>97</v>
          </cell>
          <cell r="AB6">
            <v>3441</v>
          </cell>
          <cell r="AC6">
            <v>105.10079413561392</v>
          </cell>
          <cell r="AD6">
            <v>-167</v>
          </cell>
          <cell r="AE6">
            <v>-5.1007941356139277</v>
          </cell>
          <cell r="AF6">
            <v>617</v>
          </cell>
          <cell r="AG6">
            <v>199</v>
          </cell>
          <cell r="AH6">
            <v>287</v>
          </cell>
          <cell r="AI6">
            <v>173</v>
          </cell>
        </row>
        <row r="7">
          <cell r="A7" t="str">
            <v>KOR</v>
          </cell>
          <cell r="B7" t="str">
            <v>PANEL</v>
          </cell>
          <cell r="C7" t="str">
            <v>TN</v>
          </cell>
          <cell r="D7" t="str">
            <v>H-828A1-USA</v>
          </cell>
          <cell r="E7" t="str">
            <v>001011501</v>
          </cell>
          <cell r="F7">
            <v>15000</v>
          </cell>
          <cell r="G7">
            <v>1228</v>
          </cell>
          <cell r="H7">
            <v>18425</v>
          </cell>
          <cell r="I7">
            <v>8670</v>
          </cell>
          <cell r="J7">
            <v>3471</v>
          </cell>
          <cell r="K7">
            <v>4269</v>
          </cell>
          <cell r="L7">
            <v>2807</v>
          </cell>
          <cell r="M7">
            <v>19217</v>
          </cell>
          <cell r="N7">
            <v>578</v>
          </cell>
          <cell r="O7">
            <v>231</v>
          </cell>
          <cell r="P7">
            <v>285</v>
          </cell>
          <cell r="Q7">
            <v>187</v>
          </cell>
          <cell r="R7">
            <v>1281</v>
          </cell>
          <cell r="S7">
            <v>-792</v>
          </cell>
          <cell r="T7">
            <v>-4.2985074626865671</v>
          </cell>
          <cell r="U7">
            <v>518</v>
          </cell>
          <cell r="V7">
            <v>327</v>
          </cell>
          <cell r="W7">
            <v>506</v>
          </cell>
          <cell r="X7">
            <v>1351</v>
          </cell>
          <cell r="Y7">
            <v>-2143</v>
          </cell>
          <cell r="Z7">
            <v>-11.630936227951153</v>
          </cell>
          <cell r="AA7">
            <v>548</v>
          </cell>
          <cell r="AB7">
            <v>21116</v>
          </cell>
          <cell r="AC7">
            <v>114.60515603799186</v>
          </cell>
          <cell r="AD7">
            <v>-2691</v>
          </cell>
          <cell r="AE7">
            <v>-14.605156037991859</v>
          </cell>
          <cell r="AF7">
            <v>522</v>
          </cell>
          <cell r="AG7">
            <v>209</v>
          </cell>
          <cell r="AH7">
            <v>257</v>
          </cell>
          <cell r="AI7">
            <v>169</v>
          </cell>
        </row>
        <row r="8">
          <cell r="A8" t="str">
            <v>KOR</v>
          </cell>
          <cell r="B8" t="str">
            <v>PANEL</v>
          </cell>
          <cell r="C8" t="str">
            <v>TN</v>
          </cell>
          <cell r="D8" t="str">
            <v>EH-828A1-EC</v>
          </cell>
          <cell r="E8" t="str">
            <v>001011502</v>
          </cell>
          <cell r="F8">
            <v>1135</v>
          </cell>
          <cell r="G8">
            <v>1162</v>
          </cell>
          <cell r="H8">
            <v>1319</v>
          </cell>
          <cell r="I8">
            <v>723</v>
          </cell>
          <cell r="J8">
            <v>313</v>
          </cell>
          <cell r="K8">
            <v>416</v>
          </cell>
          <cell r="L8">
            <v>213</v>
          </cell>
          <cell r="M8">
            <v>1665</v>
          </cell>
          <cell r="N8">
            <v>637</v>
          </cell>
          <cell r="O8">
            <v>276</v>
          </cell>
          <cell r="P8">
            <v>367</v>
          </cell>
          <cell r="Q8">
            <v>188</v>
          </cell>
          <cell r="R8">
            <v>1468</v>
          </cell>
          <cell r="S8">
            <v>-346</v>
          </cell>
          <cell r="T8">
            <v>-26.231993934799092</v>
          </cell>
          <cell r="U8">
            <v>37</v>
          </cell>
          <cell r="V8">
            <v>23</v>
          </cell>
          <cell r="W8">
            <v>36</v>
          </cell>
          <cell r="X8">
            <v>96</v>
          </cell>
          <cell r="Y8">
            <v>-442</v>
          </cell>
          <cell r="Z8">
            <v>-33.510235026535256</v>
          </cell>
          <cell r="AA8">
            <v>39</v>
          </cell>
          <cell r="AB8">
            <v>1800</v>
          </cell>
          <cell r="AC8">
            <v>136.46702047005309</v>
          </cell>
          <cell r="AD8">
            <v>-481</v>
          </cell>
          <cell r="AE8">
            <v>-36.467020470053072</v>
          </cell>
          <cell r="AF8">
            <v>487</v>
          </cell>
          <cell r="AG8">
            <v>211</v>
          </cell>
          <cell r="AH8">
            <v>280</v>
          </cell>
          <cell r="AI8">
            <v>143</v>
          </cell>
        </row>
        <row r="9">
          <cell r="A9" t="str">
            <v>KOR</v>
          </cell>
          <cell r="B9" t="str">
            <v>PANEL</v>
          </cell>
          <cell r="C9" t="str">
            <v>TN</v>
          </cell>
          <cell r="D9" t="str">
            <v>HC-817AD</v>
          </cell>
          <cell r="E9" t="str">
            <v>001011531</v>
          </cell>
          <cell r="F9">
            <v>7860</v>
          </cell>
          <cell r="G9">
            <v>1384</v>
          </cell>
          <cell r="H9">
            <v>10880</v>
          </cell>
          <cell r="I9">
            <v>4478</v>
          </cell>
          <cell r="J9">
            <v>1539</v>
          </cell>
          <cell r="K9">
            <v>3959</v>
          </cell>
          <cell r="L9">
            <v>1319</v>
          </cell>
          <cell r="M9">
            <v>11295</v>
          </cell>
          <cell r="N9">
            <v>570</v>
          </cell>
          <cell r="O9">
            <v>196</v>
          </cell>
          <cell r="P9">
            <v>504</v>
          </cell>
          <cell r="Q9">
            <v>168</v>
          </cell>
          <cell r="R9">
            <v>1438</v>
          </cell>
          <cell r="S9">
            <v>-415</v>
          </cell>
          <cell r="T9">
            <v>-3.8143382352941178</v>
          </cell>
          <cell r="U9">
            <v>306</v>
          </cell>
          <cell r="V9">
            <v>193</v>
          </cell>
          <cell r="W9">
            <v>299</v>
          </cell>
          <cell r="X9">
            <v>798</v>
          </cell>
          <cell r="Y9">
            <v>-1213</v>
          </cell>
          <cell r="Z9">
            <v>-11.148897058823531</v>
          </cell>
          <cell r="AA9">
            <v>323</v>
          </cell>
          <cell r="AB9">
            <v>12416</v>
          </cell>
          <cell r="AC9">
            <v>114.11764705882352</v>
          </cell>
          <cell r="AD9">
            <v>-1536</v>
          </cell>
          <cell r="AE9">
            <v>-14.117647058823529</v>
          </cell>
          <cell r="AF9">
            <v>509</v>
          </cell>
          <cell r="AG9">
            <v>175</v>
          </cell>
          <cell r="AH9">
            <v>450</v>
          </cell>
          <cell r="AI9">
            <v>150</v>
          </cell>
        </row>
        <row r="10">
          <cell r="A10" t="str">
            <v>KOR</v>
          </cell>
          <cell r="B10" t="str">
            <v>PANEL</v>
          </cell>
          <cell r="C10" t="str">
            <v>TN</v>
          </cell>
          <cell r="D10" t="str">
            <v>EOEM-100-H</v>
          </cell>
          <cell r="E10" t="str">
            <v>001011575</v>
          </cell>
          <cell r="F10">
            <v>1946</v>
          </cell>
          <cell r="G10">
            <v>2027</v>
          </cell>
          <cell r="H10">
            <v>3945</v>
          </cell>
          <cell r="I10">
            <v>1791</v>
          </cell>
          <cell r="J10">
            <v>907</v>
          </cell>
          <cell r="K10">
            <v>1147</v>
          </cell>
          <cell r="L10">
            <v>603</v>
          </cell>
          <cell r="M10">
            <v>4448</v>
          </cell>
          <cell r="N10">
            <v>920</v>
          </cell>
          <cell r="O10">
            <v>466</v>
          </cell>
          <cell r="P10">
            <v>589</v>
          </cell>
          <cell r="Q10">
            <v>310</v>
          </cell>
          <cell r="R10">
            <v>2285</v>
          </cell>
          <cell r="S10">
            <v>-503</v>
          </cell>
          <cell r="T10">
            <v>-12.750316856780735</v>
          </cell>
          <cell r="U10">
            <v>111</v>
          </cell>
          <cell r="V10">
            <v>70</v>
          </cell>
          <cell r="W10">
            <v>108</v>
          </cell>
          <cell r="X10">
            <v>289</v>
          </cell>
          <cell r="Y10">
            <v>-792</v>
          </cell>
          <cell r="Z10">
            <v>-20.076045627376427</v>
          </cell>
          <cell r="AA10">
            <v>117</v>
          </cell>
          <cell r="AB10">
            <v>4854</v>
          </cell>
          <cell r="AC10">
            <v>123.04182509505704</v>
          </cell>
          <cell r="AD10">
            <v>-909</v>
          </cell>
          <cell r="AE10">
            <v>-23.041825095057035</v>
          </cell>
          <cell r="AF10">
            <v>910</v>
          </cell>
          <cell r="AG10">
            <v>461</v>
          </cell>
          <cell r="AH10">
            <v>583</v>
          </cell>
          <cell r="AI10">
            <v>306</v>
          </cell>
        </row>
        <row r="11">
          <cell r="A11" t="str">
            <v>KOR</v>
          </cell>
          <cell r="B11" t="str">
            <v>PANEL</v>
          </cell>
          <cell r="C11" t="str">
            <v>TN</v>
          </cell>
          <cell r="D11" t="str">
            <v>DH930A</v>
          </cell>
          <cell r="E11" t="str">
            <v>001011579</v>
          </cell>
          <cell r="F11">
            <v>468</v>
          </cell>
          <cell r="G11">
            <v>2626</v>
          </cell>
          <cell r="H11">
            <v>1229</v>
          </cell>
          <cell r="I11">
            <v>560</v>
          </cell>
          <cell r="J11">
            <v>111</v>
          </cell>
          <cell r="K11">
            <v>197</v>
          </cell>
          <cell r="L11">
            <v>168</v>
          </cell>
          <cell r="M11">
            <v>1036</v>
          </cell>
          <cell r="N11">
            <v>1197</v>
          </cell>
          <cell r="O11">
            <v>237</v>
          </cell>
          <cell r="P11">
            <v>421</v>
          </cell>
          <cell r="Q11">
            <v>359</v>
          </cell>
          <cell r="R11">
            <v>2214</v>
          </cell>
          <cell r="S11">
            <v>193</v>
          </cell>
          <cell r="T11">
            <v>15.703824247355575</v>
          </cell>
          <cell r="U11">
            <v>35</v>
          </cell>
          <cell r="V11">
            <v>22</v>
          </cell>
          <cell r="W11">
            <v>34</v>
          </cell>
          <cell r="X11">
            <v>91</v>
          </cell>
          <cell r="Y11">
            <v>102</v>
          </cell>
          <cell r="Z11">
            <v>8.2994304312449145</v>
          </cell>
          <cell r="AA11">
            <v>37</v>
          </cell>
          <cell r="AB11">
            <v>1164</v>
          </cell>
          <cell r="AC11">
            <v>94.711147274206681</v>
          </cell>
          <cell r="AD11">
            <v>65</v>
          </cell>
          <cell r="AE11">
            <v>5.288852725793328</v>
          </cell>
          <cell r="AF11">
            <v>1141</v>
          </cell>
          <cell r="AG11">
            <v>227</v>
          </cell>
          <cell r="AH11">
            <v>401</v>
          </cell>
          <cell r="AI11">
            <v>341</v>
          </cell>
        </row>
        <row r="12">
          <cell r="A12" t="str">
            <v>KOR</v>
          </cell>
          <cell r="B12" t="str">
            <v>PANEL</v>
          </cell>
          <cell r="C12" t="str">
            <v>TN</v>
          </cell>
          <cell r="D12" t="str">
            <v>DA-6010AG-A</v>
          </cell>
          <cell r="E12" t="str">
            <v>001011583</v>
          </cell>
          <cell r="F12">
            <v>4000</v>
          </cell>
          <cell r="G12">
            <v>2694</v>
          </cell>
          <cell r="H12">
            <v>10774</v>
          </cell>
          <cell r="I12">
            <v>3242</v>
          </cell>
          <cell r="J12">
            <v>656</v>
          </cell>
          <cell r="K12">
            <v>1444</v>
          </cell>
          <cell r="L12">
            <v>962</v>
          </cell>
          <cell r="M12">
            <v>6304</v>
          </cell>
          <cell r="N12">
            <v>811</v>
          </cell>
          <cell r="O12">
            <v>164</v>
          </cell>
          <cell r="P12">
            <v>361</v>
          </cell>
          <cell r="Q12">
            <v>241</v>
          </cell>
          <cell r="R12">
            <v>1577</v>
          </cell>
          <cell r="S12">
            <v>4470</v>
          </cell>
          <cell r="T12">
            <v>41.488769259328009</v>
          </cell>
          <cell r="U12">
            <v>303</v>
          </cell>
          <cell r="V12">
            <v>191</v>
          </cell>
          <cell r="W12">
            <v>296</v>
          </cell>
          <cell r="X12">
            <v>790</v>
          </cell>
          <cell r="Y12">
            <v>3680</v>
          </cell>
          <cell r="Z12">
            <v>34.156302209021725</v>
          </cell>
          <cell r="AA12">
            <v>320</v>
          </cell>
          <cell r="AB12">
            <v>7414</v>
          </cell>
          <cell r="AC12">
            <v>68.813811026545395</v>
          </cell>
          <cell r="AD12">
            <v>3360</v>
          </cell>
          <cell r="AE12">
            <v>31.186188973454616</v>
          </cell>
          <cell r="AF12">
            <v>741</v>
          </cell>
          <cell r="AG12">
            <v>150</v>
          </cell>
          <cell r="AH12">
            <v>330</v>
          </cell>
          <cell r="AI12">
            <v>220</v>
          </cell>
        </row>
        <row r="13">
          <cell r="A13" t="str">
            <v>KOR</v>
          </cell>
          <cell r="B13" t="str">
            <v>PANEL</v>
          </cell>
          <cell r="C13" t="str">
            <v>TN</v>
          </cell>
          <cell r="D13" t="str">
            <v>DH900</v>
          </cell>
          <cell r="E13" t="str">
            <v>001011586</v>
          </cell>
          <cell r="F13">
            <v>10876</v>
          </cell>
          <cell r="G13">
            <v>1629</v>
          </cell>
          <cell r="H13">
            <v>17712</v>
          </cell>
          <cell r="I13">
            <v>7119</v>
          </cell>
          <cell r="J13">
            <v>1905</v>
          </cell>
          <cell r="K13">
            <v>4238</v>
          </cell>
          <cell r="L13">
            <v>2190</v>
          </cell>
          <cell r="M13">
            <v>15452</v>
          </cell>
          <cell r="N13">
            <v>655</v>
          </cell>
          <cell r="O13">
            <v>175</v>
          </cell>
          <cell r="P13">
            <v>390</v>
          </cell>
          <cell r="Q13">
            <v>201</v>
          </cell>
          <cell r="R13">
            <v>1421</v>
          </cell>
          <cell r="S13">
            <v>2260</v>
          </cell>
          <cell r="T13">
            <v>12.759710930442639</v>
          </cell>
          <cell r="U13">
            <v>498</v>
          </cell>
          <cell r="V13">
            <v>315</v>
          </cell>
          <cell r="W13">
            <v>487</v>
          </cell>
          <cell r="X13">
            <v>1300</v>
          </cell>
          <cell r="Y13">
            <v>960</v>
          </cell>
          <cell r="Z13">
            <v>5.4200542005420056</v>
          </cell>
          <cell r="AA13">
            <v>526</v>
          </cell>
          <cell r="AB13">
            <v>17278</v>
          </cell>
          <cell r="AC13">
            <v>97.549683830171631</v>
          </cell>
          <cell r="AD13">
            <v>434</v>
          </cell>
          <cell r="AE13">
            <v>2.4503161698283646</v>
          </cell>
          <cell r="AF13">
            <v>598</v>
          </cell>
          <cell r="AG13">
            <v>160</v>
          </cell>
          <cell r="AH13">
            <v>356</v>
          </cell>
          <cell r="AI13">
            <v>184</v>
          </cell>
        </row>
        <row r="14">
          <cell r="A14" t="str">
            <v>KOR</v>
          </cell>
          <cell r="B14" t="str">
            <v>PANEL</v>
          </cell>
          <cell r="C14" t="str">
            <v>TN</v>
          </cell>
          <cell r="D14" t="str">
            <v>H-920C-A</v>
          </cell>
          <cell r="E14" t="str">
            <v>001011624</v>
          </cell>
          <cell r="F14">
            <v>5000</v>
          </cell>
          <cell r="G14">
            <v>1588</v>
          </cell>
          <cell r="H14">
            <v>7940</v>
          </cell>
          <cell r="I14">
            <v>3083</v>
          </cell>
          <cell r="J14">
            <v>1106</v>
          </cell>
          <cell r="K14">
            <v>1717</v>
          </cell>
          <cell r="L14">
            <v>983</v>
          </cell>
          <cell r="M14">
            <v>6889</v>
          </cell>
          <cell r="N14">
            <v>617</v>
          </cell>
          <cell r="O14">
            <v>221</v>
          </cell>
          <cell r="P14">
            <v>343</v>
          </cell>
          <cell r="Q14">
            <v>197</v>
          </cell>
          <cell r="R14">
            <v>1378</v>
          </cell>
          <cell r="S14">
            <v>1051</v>
          </cell>
          <cell r="T14">
            <v>13.236775818639797</v>
          </cell>
          <cell r="U14">
            <v>223</v>
          </cell>
          <cell r="V14">
            <v>141</v>
          </cell>
          <cell r="W14">
            <v>218</v>
          </cell>
          <cell r="X14">
            <v>582</v>
          </cell>
          <cell r="Y14">
            <v>469</v>
          </cell>
          <cell r="Z14">
            <v>5.906801007556675</v>
          </cell>
          <cell r="AA14">
            <v>236</v>
          </cell>
          <cell r="AB14">
            <v>7707</v>
          </cell>
          <cell r="AC14">
            <v>97.065491183879089</v>
          </cell>
          <cell r="AD14">
            <v>233</v>
          </cell>
          <cell r="AE14">
            <v>2.934508816120907</v>
          </cell>
          <cell r="AF14">
            <v>605</v>
          </cell>
          <cell r="AG14">
            <v>217</v>
          </cell>
          <cell r="AH14">
            <v>337</v>
          </cell>
          <cell r="AI14">
            <v>193</v>
          </cell>
        </row>
        <row r="15">
          <cell r="A15" t="str">
            <v>KOR</v>
          </cell>
          <cell r="B15" t="str">
            <v>PANEL</v>
          </cell>
          <cell r="C15" t="str">
            <v>TN</v>
          </cell>
          <cell r="D15" t="str">
            <v>H-910C</v>
          </cell>
          <cell r="E15" t="str">
            <v>001011625</v>
          </cell>
          <cell r="F15">
            <v>4000</v>
          </cell>
          <cell r="G15">
            <v>1509</v>
          </cell>
          <cell r="H15">
            <v>6036</v>
          </cell>
          <cell r="I15">
            <v>2718</v>
          </cell>
          <cell r="J15">
            <v>1000</v>
          </cell>
          <cell r="K15">
            <v>1158</v>
          </cell>
          <cell r="L15">
            <v>916</v>
          </cell>
          <cell r="M15">
            <v>5792</v>
          </cell>
          <cell r="N15">
            <v>680</v>
          </cell>
          <cell r="O15">
            <v>250</v>
          </cell>
          <cell r="P15">
            <v>290</v>
          </cell>
          <cell r="Q15">
            <v>229</v>
          </cell>
          <cell r="R15">
            <v>1449</v>
          </cell>
          <cell r="S15">
            <v>244</v>
          </cell>
          <cell r="T15">
            <v>4.0424121935056334</v>
          </cell>
          <cell r="U15">
            <v>170</v>
          </cell>
          <cell r="V15">
            <v>107</v>
          </cell>
          <cell r="W15">
            <v>166</v>
          </cell>
          <cell r="X15">
            <v>443</v>
          </cell>
          <cell r="Y15">
            <v>-199</v>
          </cell>
          <cell r="Z15">
            <v>-3.2968853545394299</v>
          </cell>
          <cell r="AA15">
            <v>179</v>
          </cell>
          <cell r="AB15">
            <v>6414</v>
          </cell>
          <cell r="AC15">
            <v>106.2624254473161</v>
          </cell>
          <cell r="AD15">
            <v>-378</v>
          </cell>
          <cell r="AE15">
            <v>-6.2624254473161027</v>
          </cell>
          <cell r="AF15">
            <v>671</v>
          </cell>
          <cell r="AG15">
            <v>247</v>
          </cell>
          <cell r="AH15">
            <v>286</v>
          </cell>
          <cell r="AI15">
            <v>226</v>
          </cell>
        </row>
        <row r="16">
          <cell r="A16" t="str">
            <v>KOR</v>
          </cell>
          <cell r="B16" t="str">
            <v>PANEL</v>
          </cell>
          <cell r="C16" t="str">
            <v>TN</v>
          </cell>
          <cell r="D16" t="str">
            <v>TF-2000</v>
          </cell>
          <cell r="E16" t="str">
            <v>001011674</v>
          </cell>
          <cell r="F16">
            <v>2293</v>
          </cell>
          <cell r="G16">
            <v>1659</v>
          </cell>
          <cell r="H16">
            <v>3804</v>
          </cell>
          <cell r="I16">
            <v>1470</v>
          </cell>
          <cell r="J16">
            <v>396</v>
          </cell>
          <cell r="K16">
            <v>925</v>
          </cell>
          <cell r="L16">
            <v>420</v>
          </cell>
          <cell r="M16">
            <v>3211</v>
          </cell>
          <cell r="N16">
            <v>641</v>
          </cell>
          <cell r="O16">
            <v>173</v>
          </cell>
          <cell r="P16">
            <v>403</v>
          </cell>
          <cell r="Q16">
            <v>183</v>
          </cell>
          <cell r="R16">
            <v>1400</v>
          </cell>
          <cell r="S16">
            <v>593</v>
          </cell>
          <cell r="T16">
            <v>15.588853838065194</v>
          </cell>
          <cell r="U16">
            <v>107</v>
          </cell>
          <cell r="V16">
            <v>68</v>
          </cell>
          <cell r="W16">
            <v>104</v>
          </cell>
          <cell r="X16">
            <v>279</v>
          </cell>
          <cell r="Y16">
            <v>314</v>
          </cell>
          <cell r="Z16">
            <v>8.2544689800210307</v>
          </cell>
          <cell r="AA16">
            <v>113</v>
          </cell>
          <cell r="AB16">
            <v>3603</v>
          </cell>
          <cell r="AC16">
            <v>94.716088328075713</v>
          </cell>
          <cell r="AD16">
            <v>201</v>
          </cell>
          <cell r="AE16">
            <v>5.2839116719242902</v>
          </cell>
          <cell r="AF16">
            <v>634</v>
          </cell>
          <cell r="AG16">
            <v>171</v>
          </cell>
          <cell r="AH16">
            <v>399</v>
          </cell>
          <cell r="AI16">
            <v>181</v>
          </cell>
        </row>
        <row r="17">
          <cell r="A17" t="str">
            <v>KOR</v>
          </cell>
          <cell r="B17" t="str">
            <v>PANEL</v>
          </cell>
          <cell r="C17" t="str">
            <v>TN</v>
          </cell>
          <cell r="D17" t="str">
            <v>HMC103TA</v>
          </cell>
          <cell r="E17" t="str">
            <v>001011706</v>
          </cell>
          <cell r="F17">
            <v>5000</v>
          </cell>
          <cell r="G17">
            <v>2109</v>
          </cell>
          <cell r="H17">
            <v>10545</v>
          </cell>
          <cell r="I17">
            <v>6048</v>
          </cell>
          <cell r="J17">
            <v>1968</v>
          </cell>
          <cell r="K17">
            <v>2534</v>
          </cell>
          <cell r="L17">
            <v>1772</v>
          </cell>
          <cell r="M17">
            <v>12322</v>
          </cell>
          <cell r="N17">
            <v>1210</v>
          </cell>
          <cell r="O17">
            <v>394</v>
          </cell>
          <cell r="P17">
            <v>507</v>
          </cell>
          <cell r="Q17">
            <v>354</v>
          </cell>
          <cell r="R17">
            <v>2465</v>
          </cell>
          <cell r="S17">
            <v>-1777</v>
          </cell>
          <cell r="T17">
            <v>-16.851588430535799</v>
          </cell>
          <cell r="U17">
            <v>296</v>
          </cell>
          <cell r="V17">
            <v>187</v>
          </cell>
          <cell r="W17">
            <v>290</v>
          </cell>
          <cell r="X17">
            <v>773</v>
          </cell>
          <cell r="Y17">
            <v>-2550</v>
          </cell>
          <cell r="Z17">
            <v>-24.182076813655762</v>
          </cell>
          <cell r="AA17">
            <v>313</v>
          </cell>
          <cell r="AB17">
            <v>13408</v>
          </cell>
          <cell r="AC17">
            <v>127.15030820293978</v>
          </cell>
          <cell r="AD17">
            <v>-2863</v>
          </cell>
          <cell r="AE17">
            <v>-27.150308202939783</v>
          </cell>
          <cell r="AF17">
            <v>1048</v>
          </cell>
          <cell r="AG17">
            <v>341</v>
          </cell>
          <cell r="AH17">
            <v>439</v>
          </cell>
          <cell r="AI17">
            <v>307</v>
          </cell>
        </row>
        <row r="18">
          <cell r="A18" t="str">
            <v>KOR</v>
          </cell>
          <cell r="B18" t="str">
            <v>PANEL</v>
          </cell>
          <cell r="C18" t="str">
            <v>TN</v>
          </cell>
          <cell r="D18" t="str">
            <v>H912LC</v>
          </cell>
          <cell r="E18" t="str">
            <v>001011716</v>
          </cell>
          <cell r="F18">
            <v>8000</v>
          </cell>
          <cell r="G18">
            <v>1505</v>
          </cell>
          <cell r="H18">
            <v>12040</v>
          </cell>
          <cell r="I18">
            <v>4458</v>
          </cell>
          <cell r="J18">
            <v>1320</v>
          </cell>
          <cell r="K18">
            <v>2590</v>
          </cell>
          <cell r="L18">
            <v>1444</v>
          </cell>
          <cell r="M18">
            <v>9812</v>
          </cell>
          <cell r="N18">
            <v>557</v>
          </cell>
          <cell r="O18">
            <v>165</v>
          </cell>
          <cell r="P18">
            <v>324</v>
          </cell>
          <cell r="Q18">
            <v>181</v>
          </cell>
          <cell r="R18">
            <v>1227</v>
          </cell>
          <cell r="S18">
            <v>2228</v>
          </cell>
          <cell r="T18">
            <v>18.504983388704318</v>
          </cell>
          <cell r="U18">
            <v>338</v>
          </cell>
          <cell r="V18">
            <v>214</v>
          </cell>
          <cell r="W18">
            <v>331</v>
          </cell>
          <cell r="X18">
            <v>883</v>
          </cell>
          <cell r="Y18">
            <v>1345</v>
          </cell>
          <cell r="Z18">
            <v>11.17109634551495</v>
          </cell>
          <cell r="AA18">
            <v>358</v>
          </cell>
          <cell r="AB18">
            <v>11053</v>
          </cell>
          <cell r="AC18">
            <v>91.802325581395351</v>
          </cell>
          <cell r="AD18">
            <v>987</v>
          </cell>
          <cell r="AE18">
            <v>8.1976744186046524</v>
          </cell>
          <cell r="AF18">
            <v>537</v>
          </cell>
          <cell r="AG18">
            <v>159</v>
          </cell>
          <cell r="AH18">
            <v>312</v>
          </cell>
          <cell r="AI18">
            <v>174</v>
          </cell>
        </row>
        <row r="19">
          <cell r="A19" t="str">
            <v>KOR</v>
          </cell>
          <cell r="B19" t="str">
            <v>PANEL</v>
          </cell>
          <cell r="C19" t="str">
            <v>TN</v>
          </cell>
          <cell r="D19" t="str">
            <v>H2010</v>
          </cell>
          <cell r="E19" t="str">
            <v>001011717</v>
          </cell>
          <cell r="F19">
            <v>7000</v>
          </cell>
          <cell r="G19">
            <v>1319</v>
          </cell>
          <cell r="H19">
            <v>9233</v>
          </cell>
          <cell r="I19">
            <v>3498</v>
          </cell>
          <cell r="J19">
            <v>941</v>
          </cell>
          <cell r="K19">
            <v>2184</v>
          </cell>
          <cell r="L19">
            <v>1042</v>
          </cell>
          <cell r="M19">
            <v>7665</v>
          </cell>
          <cell r="N19">
            <v>500</v>
          </cell>
          <cell r="O19">
            <v>134</v>
          </cell>
          <cell r="P19">
            <v>312</v>
          </cell>
          <cell r="Q19">
            <v>149</v>
          </cell>
          <cell r="R19">
            <v>1095</v>
          </cell>
          <cell r="S19">
            <v>1568</v>
          </cell>
          <cell r="T19">
            <v>16.982562547384383</v>
          </cell>
          <cell r="U19">
            <v>259</v>
          </cell>
          <cell r="V19">
            <v>164</v>
          </cell>
          <cell r="W19">
            <v>254</v>
          </cell>
          <cell r="X19">
            <v>677</v>
          </cell>
          <cell r="Y19">
            <v>891</v>
          </cell>
          <cell r="Z19">
            <v>9.6501678760966101</v>
          </cell>
          <cell r="AA19">
            <v>274</v>
          </cell>
          <cell r="AB19">
            <v>8616</v>
          </cell>
          <cell r="AC19">
            <v>93.31744828333153</v>
          </cell>
          <cell r="AD19">
            <v>617</v>
          </cell>
          <cell r="AE19">
            <v>6.6825517166684723</v>
          </cell>
          <cell r="AF19">
            <v>487</v>
          </cell>
          <cell r="AG19">
            <v>131</v>
          </cell>
          <cell r="AH19">
            <v>304</v>
          </cell>
          <cell r="AI19">
            <v>145</v>
          </cell>
        </row>
        <row r="20">
          <cell r="A20" t="str">
            <v>KOR</v>
          </cell>
          <cell r="B20" t="str">
            <v>PANEL</v>
          </cell>
          <cell r="C20" t="str">
            <v>TN</v>
          </cell>
          <cell r="D20" t="str">
            <v>H2030</v>
          </cell>
          <cell r="E20" t="str">
            <v>001011718</v>
          </cell>
          <cell r="F20">
            <v>19586</v>
          </cell>
          <cell r="G20">
            <v>1372</v>
          </cell>
          <cell r="H20">
            <v>26872</v>
          </cell>
          <cell r="I20">
            <v>9584</v>
          </cell>
          <cell r="J20">
            <v>3314</v>
          </cell>
          <cell r="K20">
            <v>9425</v>
          </cell>
          <cell r="L20">
            <v>3096</v>
          </cell>
          <cell r="M20">
            <v>25419</v>
          </cell>
          <cell r="N20">
            <v>489</v>
          </cell>
          <cell r="O20">
            <v>169</v>
          </cell>
          <cell r="P20">
            <v>481</v>
          </cell>
          <cell r="Q20">
            <v>158</v>
          </cell>
          <cell r="R20">
            <v>1297</v>
          </cell>
          <cell r="S20">
            <v>1453</v>
          </cell>
          <cell r="T20">
            <v>5.4071152128609707</v>
          </cell>
          <cell r="U20">
            <v>755</v>
          </cell>
          <cell r="V20">
            <v>477</v>
          </cell>
          <cell r="W20">
            <v>738</v>
          </cell>
          <cell r="X20">
            <v>1970</v>
          </cell>
          <cell r="Y20">
            <v>-517</v>
          </cell>
          <cell r="Z20">
            <v>-1.9239356951473652</v>
          </cell>
          <cell r="AA20">
            <v>799</v>
          </cell>
          <cell r="AB20">
            <v>28188</v>
          </cell>
          <cell r="AC20">
            <v>104.89729086037511</v>
          </cell>
          <cell r="AD20">
            <v>-1316</v>
          </cell>
          <cell r="AE20">
            <v>-4.8972908603751115</v>
          </cell>
          <cell r="AF20">
            <v>483</v>
          </cell>
          <cell r="AG20">
            <v>167</v>
          </cell>
          <cell r="AH20">
            <v>475</v>
          </cell>
          <cell r="AI20">
            <v>156</v>
          </cell>
        </row>
        <row r="21">
          <cell r="A21" t="str">
            <v>KOR</v>
          </cell>
          <cell r="B21" t="str">
            <v>PANEL</v>
          </cell>
          <cell r="C21" t="str">
            <v>TN</v>
          </cell>
          <cell r="D21" t="str">
            <v>H2040</v>
          </cell>
          <cell r="E21" t="str">
            <v>001011719</v>
          </cell>
          <cell r="F21">
            <v>7258</v>
          </cell>
          <cell r="G21">
            <v>1355</v>
          </cell>
          <cell r="H21">
            <v>9835</v>
          </cell>
          <cell r="I21">
            <v>3658</v>
          </cell>
          <cell r="J21">
            <v>1190</v>
          </cell>
          <cell r="K21">
            <v>2387</v>
          </cell>
          <cell r="L21">
            <v>1132</v>
          </cell>
          <cell r="M21">
            <v>8367</v>
          </cell>
          <cell r="N21">
            <v>504</v>
          </cell>
          <cell r="O21">
            <v>164</v>
          </cell>
          <cell r="P21">
            <v>329</v>
          </cell>
          <cell r="Q21">
            <v>156</v>
          </cell>
          <cell r="R21">
            <v>1153</v>
          </cell>
          <cell r="S21">
            <v>1468</v>
          </cell>
          <cell r="T21">
            <v>14.92628368073208</v>
          </cell>
          <cell r="U21">
            <v>276</v>
          </cell>
          <cell r="V21">
            <v>175</v>
          </cell>
          <cell r="W21">
            <v>270</v>
          </cell>
          <cell r="X21">
            <v>721</v>
          </cell>
          <cell r="Y21">
            <v>747</v>
          </cell>
          <cell r="Z21">
            <v>7.5953228266395527</v>
          </cell>
          <cell r="AA21">
            <v>292</v>
          </cell>
          <cell r="AB21">
            <v>9380</v>
          </cell>
          <cell r="AC21">
            <v>95.37366548042705</v>
          </cell>
          <cell r="AD21">
            <v>455</v>
          </cell>
          <cell r="AE21">
            <v>4.6263345195729535</v>
          </cell>
          <cell r="AF21">
            <v>498</v>
          </cell>
          <cell r="AG21">
            <v>162</v>
          </cell>
          <cell r="AH21">
            <v>325</v>
          </cell>
          <cell r="AI21">
            <v>154</v>
          </cell>
        </row>
        <row r="22">
          <cell r="A22" t="str">
            <v>KOR</v>
          </cell>
          <cell r="B22" t="str">
            <v>PANEL</v>
          </cell>
          <cell r="C22" t="str">
            <v>TN</v>
          </cell>
          <cell r="D22" t="str">
            <v>DWC113TA</v>
          </cell>
          <cell r="E22" t="str">
            <v>001011721</v>
          </cell>
          <cell r="F22">
            <v>14</v>
          </cell>
          <cell r="G22">
            <v>2214</v>
          </cell>
          <cell r="H22">
            <v>31</v>
          </cell>
          <cell r="I22">
            <v>13</v>
          </cell>
          <cell r="J22">
            <v>2</v>
          </cell>
          <cell r="K22">
            <v>7</v>
          </cell>
          <cell r="L22">
            <v>4</v>
          </cell>
          <cell r="M22">
            <v>26</v>
          </cell>
          <cell r="N22">
            <v>929</v>
          </cell>
          <cell r="O22">
            <v>143</v>
          </cell>
          <cell r="P22">
            <v>500</v>
          </cell>
          <cell r="Q22">
            <v>286</v>
          </cell>
          <cell r="R22">
            <v>1858</v>
          </cell>
          <cell r="S22">
            <v>5</v>
          </cell>
          <cell r="T22">
            <v>16.129032258064516</v>
          </cell>
          <cell r="U22">
            <v>1</v>
          </cell>
          <cell r="V22">
            <v>1</v>
          </cell>
          <cell r="W22">
            <v>1</v>
          </cell>
          <cell r="X22">
            <v>3</v>
          </cell>
          <cell r="Y22">
            <v>2</v>
          </cell>
          <cell r="Z22">
            <v>6.4516129032258061</v>
          </cell>
          <cell r="AA22">
            <v>1</v>
          </cell>
          <cell r="AB22">
            <v>30</v>
          </cell>
          <cell r="AC22">
            <v>96.774193548387103</v>
          </cell>
          <cell r="AD22">
            <v>1</v>
          </cell>
          <cell r="AE22">
            <v>3.225806451612903</v>
          </cell>
          <cell r="AF22">
            <v>869</v>
          </cell>
          <cell r="AG22">
            <v>156</v>
          </cell>
          <cell r="AH22">
            <v>434</v>
          </cell>
          <cell r="AI22">
            <v>268</v>
          </cell>
        </row>
        <row r="23">
          <cell r="A23" t="str">
            <v>KOR</v>
          </cell>
          <cell r="B23" t="str">
            <v>PANEL</v>
          </cell>
          <cell r="C23" t="str">
            <v>TN</v>
          </cell>
          <cell r="D23" t="str">
            <v>H2060</v>
          </cell>
          <cell r="E23" t="str">
            <v>001011722</v>
          </cell>
          <cell r="F23">
            <v>24607</v>
          </cell>
          <cell r="G23">
            <v>2204</v>
          </cell>
          <cell r="H23">
            <v>54234</v>
          </cell>
          <cell r="I23">
            <v>22738</v>
          </cell>
          <cell r="J23">
            <v>5279</v>
          </cell>
          <cell r="K23">
            <v>10219</v>
          </cell>
          <cell r="L23">
            <v>6822</v>
          </cell>
          <cell r="M23">
            <v>45058</v>
          </cell>
          <cell r="N23">
            <v>924</v>
          </cell>
          <cell r="O23">
            <v>215</v>
          </cell>
          <cell r="P23">
            <v>415</v>
          </cell>
          <cell r="Q23">
            <v>277</v>
          </cell>
          <cell r="R23">
            <v>1831</v>
          </cell>
          <cell r="S23">
            <v>9176</v>
          </cell>
          <cell r="T23">
            <v>16.919275731091197</v>
          </cell>
          <cell r="U23">
            <v>1523</v>
          </cell>
          <cell r="V23">
            <v>964</v>
          </cell>
          <cell r="W23">
            <v>1490</v>
          </cell>
          <cell r="X23">
            <v>3977</v>
          </cell>
          <cell r="Y23">
            <v>5199</v>
          </cell>
          <cell r="Z23">
            <v>9.586237415643323</v>
          </cell>
          <cell r="AA23">
            <v>1612</v>
          </cell>
          <cell r="AB23">
            <v>50647</v>
          </cell>
          <cell r="AC23">
            <v>93.386067780359184</v>
          </cell>
          <cell r="AD23">
            <v>3587</v>
          </cell>
          <cell r="AE23">
            <v>6.613932219640815</v>
          </cell>
          <cell r="AF23">
            <v>870</v>
          </cell>
          <cell r="AG23">
            <v>202</v>
          </cell>
          <cell r="AH23">
            <v>391</v>
          </cell>
          <cell r="AI23">
            <v>261</v>
          </cell>
        </row>
        <row r="24">
          <cell r="A24" t="str">
            <v>KOR</v>
          </cell>
          <cell r="B24" t="str">
            <v>PANEL</v>
          </cell>
          <cell r="C24" t="str">
            <v>TN</v>
          </cell>
          <cell r="D24" t="str">
            <v>SM-ATC</v>
          </cell>
          <cell r="E24" t="str">
            <v>001011733</v>
          </cell>
          <cell r="F24">
            <v>3904</v>
          </cell>
          <cell r="G24">
            <v>3600</v>
          </cell>
          <cell r="H24">
            <v>14054</v>
          </cell>
          <cell r="I24">
            <v>7778</v>
          </cell>
          <cell r="J24">
            <v>2074</v>
          </cell>
          <cell r="K24">
            <v>3726</v>
          </cell>
          <cell r="L24">
            <v>2327</v>
          </cell>
          <cell r="M24">
            <v>15905</v>
          </cell>
          <cell r="N24">
            <v>1992</v>
          </cell>
          <cell r="O24">
            <v>531</v>
          </cell>
          <cell r="P24">
            <v>954</v>
          </cell>
          <cell r="Q24">
            <v>596</v>
          </cell>
          <cell r="R24">
            <v>4073</v>
          </cell>
          <cell r="S24">
            <v>-1851</v>
          </cell>
          <cell r="T24">
            <v>-13.170627579336843</v>
          </cell>
          <cell r="U24">
            <v>395</v>
          </cell>
          <cell r="V24">
            <v>250</v>
          </cell>
          <cell r="W24">
            <v>386</v>
          </cell>
          <cell r="X24">
            <v>1031</v>
          </cell>
          <cell r="Y24">
            <v>-2882</v>
          </cell>
          <cell r="Z24">
            <v>-20.506617333143591</v>
          </cell>
          <cell r="AA24">
            <v>418</v>
          </cell>
          <cell r="AB24">
            <v>17354</v>
          </cell>
          <cell r="AC24">
            <v>123.48085954176746</v>
          </cell>
          <cell r="AD24">
            <v>-3300</v>
          </cell>
          <cell r="AE24">
            <v>-23.480859541767469</v>
          </cell>
          <cell r="AF24">
            <v>1958</v>
          </cell>
          <cell r="AG24">
            <v>522</v>
          </cell>
          <cell r="AH24">
            <v>938</v>
          </cell>
          <cell r="AI24">
            <v>586</v>
          </cell>
        </row>
        <row r="25">
          <cell r="A25" t="str">
            <v>KOR</v>
          </cell>
          <cell r="B25" t="str">
            <v>PANEL</v>
          </cell>
          <cell r="C25" t="str">
            <v>TN</v>
          </cell>
          <cell r="D25" t="str">
            <v>DWC-1576</v>
          </cell>
          <cell r="E25" t="str">
            <v>001011735</v>
          </cell>
          <cell r="F25">
            <v>1406</v>
          </cell>
          <cell r="G25">
            <v>2440</v>
          </cell>
          <cell r="H25">
            <v>3431</v>
          </cell>
          <cell r="I25">
            <v>2166</v>
          </cell>
          <cell r="J25">
            <v>510</v>
          </cell>
          <cell r="K25">
            <v>1083</v>
          </cell>
          <cell r="L25">
            <v>635</v>
          </cell>
          <cell r="M25">
            <v>4394</v>
          </cell>
          <cell r="N25">
            <v>1541</v>
          </cell>
          <cell r="O25">
            <v>363</v>
          </cell>
          <cell r="P25">
            <v>770</v>
          </cell>
          <cell r="Q25">
            <v>452</v>
          </cell>
          <cell r="R25">
            <v>3126</v>
          </cell>
          <cell r="S25">
            <v>-963</v>
          </cell>
          <cell r="T25">
            <v>-28.067618770037889</v>
          </cell>
          <cell r="U25">
            <v>96</v>
          </cell>
          <cell r="V25">
            <v>61</v>
          </cell>
          <cell r="W25">
            <v>94</v>
          </cell>
          <cell r="X25">
            <v>251</v>
          </cell>
          <cell r="Y25">
            <v>-1214</v>
          </cell>
          <cell r="Z25">
            <v>-35.383270183619935</v>
          </cell>
          <cell r="AA25">
            <v>102</v>
          </cell>
          <cell r="AB25">
            <v>4747</v>
          </cell>
          <cell r="AC25">
            <v>138.35616438356163</v>
          </cell>
          <cell r="AD25">
            <v>-1316</v>
          </cell>
          <cell r="AE25">
            <v>-38.356164383561641</v>
          </cell>
          <cell r="AF25">
            <v>1524</v>
          </cell>
          <cell r="AG25">
            <v>359</v>
          </cell>
          <cell r="AH25">
            <v>762</v>
          </cell>
          <cell r="AI25">
            <v>446</v>
          </cell>
        </row>
        <row r="26">
          <cell r="A26" t="str">
            <v>KOR</v>
          </cell>
          <cell r="B26" t="str">
            <v>PANEL</v>
          </cell>
          <cell r="C26" t="str">
            <v>TN</v>
          </cell>
          <cell r="D26" t="str">
            <v>XD-LCD</v>
          </cell>
          <cell r="E26" t="str">
            <v>001011736</v>
          </cell>
          <cell r="F26">
            <v>8062</v>
          </cell>
          <cell r="G26">
            <v>3450</v>
          </cell>
          <cell r="H26">
            <v>27814</v>
          </cell>
          <cell r="I26">
            <v>14002</v>
          </cell>
          <cell r="J26">
            <v>2162</v>
          </cell>
          <cell r="K26">
            <v>4577</v>
          </cell>
          <cell r="L26">
            <v>3672</v>
          </cell>
          <cell r="M26">
            <v>24413</v>
          </cell>
          <cell r="N26">
            <v>1737</v>
          </cell>
          <cell r="O26">
            <v>268</v>
          </cell>
          <cell r="P26">
            <v>568</v>
          </cell>
          <cell r="Q26">
            <v>455</v>
          </cell>
          <cell r="R26">
            <v>3028</v>
          </cell>
          <cell r="S26">
            <v>3401</v>
          </cell>
          <cell r="T26">
            <v>12.227655137700438</v>
          </cell>
          <cell r="U26">
            <v>781</v>
          </cell>
          <cell r="V26">
            <v>494</v>
          </cell>
          <cell r="W26">
            <v>764</v>
          </cell>
          <cell r="X26">
            <v>2039</v>
          </cell>
          <cell r="Y26">
            <v>1362</v>
          </cell>
          <cell r="Z26">
            <v>4.896814553821816</v>
          </cell>
          <cell r="AA26">
            <v>827</v>
          </cell>
          <cell r="AB26">
            <v>27279</v>
          </cell>
          <cell r="AC26">
            <v>98.076508233263823</v>
          </cell>
          <cell r="AD26">
            <v>535</v>
          </cell>
          <cell r="AE26">
            <v>1.9234917667361759</v>
          </cell>
          <cell r="AF26">
            <v>1716</v>
          </cell>
          <cell r="AG26">
            <v>265</v>
          </cell>
          <cell r="AH26">
            <v>561</v>
          </cell>
          <cell r="AI26">
            <v>450</v>
          </cell>
        </row>
        <row r="27">
          <cell r="A27" t="str">
            <v>KOR</v>
          </cell>
          <cell r="B27" t="str">
            <v>PANEL</v>
          </cell>
          <cell r="C27" t="str">
            <v>TN</v>
          </cell>
          <cell r="D27" t="str">
            <v>HP-LCD</v>
          </cell>
          <cell r="E27" t="str">
            <v>001011741</v>
          </cell>
          <cell r="F27">
            <v>3386</v>
          </cell>
          <cell r="G27">
            <v>1200</v>
          </cell>
          <cell r="H27">
            <v>4063</v>
          </cell>
          <cell r="I27">
            <v>1838</v>
          </cell>
          <cell r="J27">
            <v>450</v>
          </cell>
          <cell r="K27">
            <v>722</v>
          </cell>
          <cell r="L27">
            <v>495</v>
          </cell>
          <cell r="M27">
            <v>3505</v>
          </cell>
          <cell r="N27">
            <v>543</v>
          </cell>
          <cell r="O27">
            <v>133</v>
          </cell>
          <cell r="P27">
            <v>213</v>
          </cell>
          <cell r="Q27">
            <v>146</v>
          </cell>
          <cell r="R27">
            <v>1035</v>
          </cell>
          <cell r="S27">
            <v>558</v>
          </cell>
          <cell r="T27">
            <v>13.733694314545902</v>
          </cell>
          <cell r="U27">
            <v>114</v>
          </cell>
          <cell r="V27">
            <v>72</v>
          </cell>
          <cell r="W27">
            <v>112</v>
          </cell>
          <cell r="X27">
            <v>298</v>
          </cell>
          <cell r="Y27">
            <v>260</v>
          </cell>
          <cell r="Z27">
            <v>6.3992124046271233</v>
          </cell>
          <cell r="AA27">
            <v>121</v>
          </cell>
          <cell r="AB27">
            <v>3924</v>
          </cell>
          <cell r="AC27">
            <v>96.578882599064727</v>
          </cell>
          <cell r="AD27">
            <v>139</v>
          </cell>
          <cell r="AE27">
            <v>3.4211174009352696</v>
          </cell>
          <cell r="AF27">
            <v>535</v>
          </cell>
          <cell r="AG27">
            <v>131</v>
          </cell>
          <cell r="AH27">
            <v>210</v>
          </cell>
          <cell r="AI27">
            <v>144</v>
          </cell>
        </row>
        <row r="28">
          <cell r="A28" t="str">
            <v>KOR</v>
          </cell>
          <cell r="B28" t="str">
            <v>PANEL</v>
          </cell>
          <cell r="C28" t="str">
            <v>TN</v>
          </cell>
          <cell r="D28" t="str">
            <v>AT-2</v>
          </cell>
          <cell r="E28" t="str">
            <v>001011743</v>
          </cell>
          <cell r="F28">
            <v>5640</v>
          </cell>
          <cell r="G28">
            <v>720</v>
          </cell>
          <cell r="H28">
            <v>4061</v>
          </cell>
          <cell r="I28">
            <v>3506</v>
          </cell>
          <cell r="J28">
            <v>744</v>
          </cell>
          <cell r="K28">
            <v>840</v>
          </cell>
          <cell r="L28">
            <v>378</v>
          </cell>
          <cell r="M28">
            <v>5468</v>
          </cell>
          <cell r="N28">
            <v>622</v>
          </cell>
          <cell r="O28">
            <v>132</v>
          </cell>
          <cell r="P28">
            <v>149</v>
          </cell>
          <cell r="Q28">
            <v>67</v>
          </cell>
          <cell r="R28">
            <v>970</v>
          </cell>
          <cell r="S28">
            <v>-1407</v>
          </cell>
          <cell r="T28">
            <v>-34.646638758926372</v>
          </cell>
          <cell r="U28">
            <v>114</v>
          </cell>
          <cell r="V28">
            <v>72</v>
          </cell>
          <cell r="W28">
            <v>112</v>
          </cell>
          <cell r="X28">
            <v>298</v>
          </cell>
          <cell r="Y28">
            <v>-1705</v>
          </cell>
          <cell r="Z28">
            <v>-41.984732824427482</v>
          </cell>
          <cell r="AA28">
            <v>121</v>
          </cell>
          <cell r="AB28">
            <v>5887</v>
          </cell>
          <cell r="AC28">
            <v>144.96429450874169</v>
          </cell>
          <cell r="AD28">
            <v>-1826</v>
          </cell>
          <cell r="AE28">
            <v>-44.964294508741688</v>
          </cell>
          <cell r="AF28">
            <v>622</v>
          </cell>
          <cell r="AG28">
            <v>132</v>
          </cell>
          <cell r="AH28">
            <v>149</v>
          </cell>
          <cell r="AI28">
            <v>67</v>
          </cell>
        </row>
        <row r="29">
          <cell r="A29" t="str">
            <v>KOR</v>
          </cell>
          <cell r="B29" t="str">
            <v>PANEL</v>
          </cell>
          <cell r="C29" t="str">
            <v>TN</v>
          </cell>
          <cell r="D29" t="str">
            <v>MAN401TA</v>
          </cell>
          <cell r="E29" t="str">
            <v>001071158</v>
          </cell>
          <cell r="F29">
            <v>5092</v>
          </cell>
          <cell r="G29">
            <v>1200</v>
          </cell>
          <cell r="H29">
            <v>6110</v>
          </cell>
          <cell r="I29">
            <v>2018</v>
          </cell>
          <cell r="J29">
            <v>1101</v>
          </cell>
          <cell r="K29">
            <v>1215</v>
          </cell>
          <cell r="L29">
            <v>823</v>
          </cell>
          <cell r="M29">
            <v>5157</v>
          </cell>
          <cell r="N29">
            <v>396</v>
          </cell>
          <cell r="O29">
            <v>216</v>
          </cell>
          <cell r="P29">
            <v>239</v>
          </cell>
          <cell r="Q29">
            <v>162</v>
          </cell>
          <cell r="R29">
            <v>1013</v>
          </cell>
          <cell r="S29">
            <v>953</v>
          </cell>
          <cell r="T29">
            <v>15.597381342062194</v>
          </cell>
          <cell r="U29">
            <v>172</v>
          </cell>
          <cell r="V29">
            <v>109</v>
          </cell>
          <cell r="W29">
            <v>168</v>
          </cell>
          <cell r="X29">
            <v>449</v>
          </cell>
          <cell r="Y29">
            <v>504</v>
          </cell>
          <cell r="Z29">
            <v>8.2487725040916526</v>
          </cell>
          <cell r="AA29">
            <v>182</v>
          </cell>
          <cell r="AB29">
            <v>5788</v>
          </cell>
          <cell r="AC29">
            <v>94.729950900163658</v>
          </cell>
          <cell r="AD29">
            <v>322</v>
          </cell>
          <cell r="AE29">
            <v>5.2700490998363341</v>
          </cell>
          <cell r="AF29">
            <v>392</v>
          </cell>
          <cell r="AG29">
            <v>214</v>
          </cell>
          <cell r="AH29">
            <v>236</v>
          </cell>
          <cell r="AI29">
            <v>160</v>
          </cell>
        </row>
        <row r="30">
          <cell r="A30" t="str">
            <v>KOR</v>
          </cell>
          <cell r="B30" t="str">
            <v>PANEL</v>
          </cell>
          <cell r="C30" t="str">
            <v>TN</v>
          </cell>
          <cell r="D30" t="str">
            <v>MANHY-224</v>
          </cell>
          <cell r="E30" t="str">
            <v>001071164</v>
          </cell>
          <cell r="F30">
            <v>14606</v>
          </cell>
          <cell r="G30">
            <v>2200</v>
          </cell>
          <cell r="H30">
            <v>32133</v>
          </cell>
          <cell r="I30">
            <v>11922</v>
          </cell>
          <cell r="J30">
            <v>4181</v>
          </cell>
          <cell r="K30">
            <v>6973</v>
          </cell>
          <cell r="L30">
            <v>4860</v>
          </cell>
          <cell r="M30">
            <v>27936</v>
          </cell>
          <cell r="N30">
            <v>816</v>
          </cell>
          <cell r="O30">
            <v>286</v>
          </cell>
          <cell r="P30">
            <v>477</v>
          </cell>
          <cell r="Q30">
            <v>333</v>
          </cell>
          <cell r="R30">
            <v>1912</v>
          </cell>
          <cell r="S30">
            <v>4197</v>
          </cell>
          <cell r="T30">
            <v>13.061338810568573</v>
          </cell>
          <cell r="U30">
            <v>903</v>
          </cell>
          <cell r="V30">
            <v>571</v>
          </cell>
          <cell r="W30">
            <v>883</v>
          </cell>
          <cell r="X30">
            <v>2357</v>
          </cell>
          <cell r="Y30">
            <v>1840</v>
          </cell>
          <cell r="Z30">
            <v>5.7262004792580834</v>
          </cell>
          <cell r="AA30">
            <v>955</v>
          </cell>
          <cell r="AB30">
            <v>31248</v>
          </cell>
          <cell r="AC30">
            <v>97.245822052095974</v>
          </cell>
          <cell r="AD30">
            <v>885</v>
          </cell>
          <cell r="AE30">
            <v>2.754177947904024</v>
          </cell>
          <cell r="AF30">
            <v>807</v>
          </cell>
          <cell r="AG30">
            <v>283</v>
          </cell>
          <cell r="AH30">
            <v>472</v>
          </cell>
          <cell r="AI30">
            <v>329</v>
          </cell>
        </row>
        <row r="31">
          <cell r="A31" t="str">
            <v>KOR</v>
          </cell>
          <cell r="B31" t="str">
            <v>PANEL</v>
          </cell>
          <cell r="C31" t="str">
            <v>TN</v>
          </cell>
          <cell r="D31" t="str">
            <v>MAN-403TA</v>
          </cell>
          <cell r="E31" t="str">
            <v>001071165</v>
          </cell>
          <cell r="F31">
            <v>10121</v>
          </cell>
          <cell r="G31">
            <v>1100</v>
          </cell>
          <cell r="H31">
            <v>11133</v>
          </cell>
          <cell r="I31">
            <v>3920</v>
          </cell>
          <cell r="J31">
            <v>3316</v>
          </cell>
          <cell r="K31">
            <v>2794</v>
          </cell>
          <cell r="L31">
            <v>1668</v>
          </cell>
          <cell r="M31">
            <v>11698</v>
          </cell>
          <cell r="N31">
            <v>387</v>
          </cell>
          <cell r="O31">
            <v>328</v>
          </cell>
          <cell r="P31">
            <v>276</v>
          </cell>
          <cell r="Q31">
            <v>165</v>
          </cell>
          <cell r="R31">
            <v>1156</v>
          </cell>
          <cell r="S31">
            <v>-565</v>
          </cell>
          <cell r="T31">
            <v>-5.0750022455762149</v>
          </cell>
          <cell r="U31">
            <v>313</v>
          </cell>
          <cell r="V31">
            <v>198</v>
          </cell>
          <cell r="W31">
            <v>306</v>
          </cell>
          <cell r="X31">
            <v>817</v>
          </cell>
          <cell r="Y31">
            <v>-1382</v>
          </cell>
          <cell r="Z31">
            <v>-12.413545315728015</v>
          </cell>
          <cell r="AA31">
            <v>331</v>
          </cell>
          <cell r="AB31">
            <v>12846</v>
          </cell>
          <cell r="AC31">
            <v>115.38668822419834</v>
          </cell>
          <cell r="AD31">
            <v>-1713</v>
          </cell>
          <cell r="AE31">
            <v>-15.38668822419833</v>
          </cell>
          <cell r="AF31">
            <v>383</v>
          </cell>
          <cell r="AG31">
            <v>324</v>
          </cell>
          <cell r="AH31">
            <v>273</v>
          </cell>
          <cell r="AI31">
            <v>163</v>
          </cell>
        </row>
        <row r="32">
          <cell r="A32" t="str">
            <v>KOR</v>
          </cell>
          <cell r="B32" t="str">
            <v>PANEL</v>
          </cell>
          <cell r="C32" t="str">
            <v>TN</v>
          </cell>
          <cell r="D32" t="str">
            <v>MAN-404TA</v>
          </cell>
          <cell r="E32" t="str">
            <v>001071166</v>
          </cell>
          <cell r="F32">
            <v>10441</v>
          </cell>
          <cell r="G32">
            <v>1100</v>
          </cell>
          <cell r="H32">
            <v>11485</v>
          </cell>
          <cell r="I32">
            <v>3936</v>
          </cell>
          <cell r="J32">
            <v>1815</v>
          </cell>
          <cell r="K32">
            <v>2385</v>
          </cell>
          <cell r="L32">
            <v>1689</v>
          </cell>
          <cell r="M32">
            <v>9825</v>
          </cell>
          <cell r="N32">
            <v>377</v>
          </cell>
          <cell r="O32">
            <v>174</v>
          </cell>
          <cell r="P32">
            <v>228</v>
          </cell>
          <cell r="Q32">
            <v>162</v>
          </cell>
          <cell r="R32">
            <v>941</v>
          </cell>
          <cell r="S32">
            <v>1660</v>
          </cell>
          <cell r="T32">
            <v>14.453635176316935</v>
          </cell>
          <cell r="U32">
            <v>323</v>
          </cell>
          <cell r="V32">
            <v>204</v>
          </cell>
          <cell r="W32">
            <v>315</v>
          </cell>
          <cell r="X32">
            <v>842</v>
          </cell>
          <cell r="Y32">
            <v>818</v>
          </cell>
          <cell r="Z32">
            <v>7.1223334784501517</v>
          </cell>
          <cell r="AA32">
            <v>341</v>
          </cell>
          <cell r="AB32">
            <v>11008</v>
          </cell>
          <cell r="AC32">
            <v>95.846756639094465</v>
          </cell>
          <cell r="AD32">
            <v>477</v>
          </cell>
          <cell r="AE32">
            <v>4.1532433609055293</v>
          </cell>
          <cell r="AF32">
            <v>373</v>
          </cell>
          <cell r="AG32">
            <v>172</v>
          </cell>
          <cell r="AH32">
            <v>226</v>
          </cell>
          <cell r="AI32">
            <v>160</v>
          </cell>
        </row>
        <row r="33">
          <cell r="A33" t="str">
            <v>KOR</v>
          </cell>
          <cell r="B33" t="str">
            <v>PANEL</v>
          </cell>
          <cell r="C33" t="str">
            <v>TN</v>
          </cell>
          <cell r="D33" t="str">
            <v>BY-120</v>
          </cell>
          <cell r="E33" t="str">
            <v>001191166</v>
          </cell>
          <cell r="F33">
            <v>966</v>
          </cell>
          <cell r="G33">
            <v>8800</v>
          </cell>
          <cell r="H33">
            <v>8501</v>
          </cell>
          <cell r="I33">
            <v>3521</v>
          </cell>
          <cell r="J33">
            <v>983</v>
          </cell>
          <cell r="K33">
            <v>1189</v>
          </cell>
          <cell r="L33">
            <v>971</v>
          </cell>
          <cell r="M33">
            <v>6664</v>
          </cell>
          <cell r="N33">
            <v>3645</v>
          </cell>
          <cell r="O33">
            <v>1018</v>
          </cell>
          <cell r="P33">
            <v>1231</v>
          </cell>
          <cell r="Q33">
            <v>1005</v>
          </cell>
          <cell r="R33">
            <v>6899</v>
          </cell>
          <cell r="S33">
            <v>1837</v>
          </cell>
          <cell r="T33">
            <v>21.609222444418304</v>
          </cell>
          <cell r="U33">
            <v>239</v>
          </cell>
          <cell r="V33">
            <v>151</v>
          </cell>
          <cell r="W33">
            <v>234</v>
          </cell>
          <cell r="X33">
            <v>624</v>
          </cell>
          <cell r="Y33">
            <v>1213</v>
          </cell>
          <cell r="Z33">
            <v>14.268909540054112</v>
          </cell>
          <cell r="AA33">
            <v>253</v>
          </cell>
          <cell r="AB33">
            <v>7541</v>
          </cell>
          <cell r="AC33">
            <v>88.707210916362783</v>
          </cell>
          <cell r="AD33">
            <v>960</v>
          </cell>
          <cell r="AE33">
            <v>11.292789083637219</v>
          </cell>
          <cell r="AF33">
            <v>3604</v>
          </cell>
          <cell r="AG33">
            <v>1006</v>
          </cell>
          <cell r="AH33">
            <v>1217</v>
          </cell>
          <cell r="AI33">
            <v>994</v>
          </cell>
        </row>
        <row r="34">
          <cell r="A34" t="str">
            <v>KOR</v>
          </cell>
          <cell r="B34" t="str">
            <v>PANEL</v>
          </cell>
          <cell r="C34" t="str">
            <v>STN</v>
          </cell>
          <cell r="D34" t="str">
            <v>SKC602FA</v>
          </cell>
          <cell r="E34" t="str">
            <v>002131415</v>
          </cell>
          <cell r="F34">
            <v>977</v>
          </cell>
          <cell r="G34">
            <v>2936</v>
          </cell>
          <cell r="H34">
            <v>2868</v>
          </cell>
          <cell r="I34">
            <v>1215</v>
          </cell>
          <cell r="J34">
            <v>329</v>
          </cell>
          <cell r="K34">
            <v>396</v>
          </cell>
          <cell r="L34">
            <v>215</v>
          </cell>
          <cell r="M34">
            <v>2155</v>
          </cell>
          <cell r="N34">
            <v>1244</v>
          </cell>
          <cell r="O34">
            <v>337</v>
          </cell>
          <cell r="P34">
            <v>405</v>
          </cell>
          <cell r="Q34">
            <v>220</v>
          </cell>
          <cell r="R34">
            <v>2206</v>
          </cell>
          <cell r="S34">
            <v>713</v>
          </cell>
          <cell r="T34">
            <v>24.860529986052999</v>
          </cell>
          <cell r="U34">
            <v>81</v>
          </cell>
          <cell r="V34">
            <v>51</v>
          </cell>
          <cell r="W34">
            <v>79</v>
          </cell>
          <cell r="X34">
            <v>211</v>
          </cell>
          <cell r="Y34">
            <v>502</v>
          </cell>
          <cell r="Z34">
            <v>17.503486750348678</v>
          </cell>
          <cell r="AA34">
            <v>85</v>
          </cell>
          <cell r="AB34">
            <v>2451</v>
          </cell>
          <cell r="AC34">
            <v>85.460251046025107</v>
          </cell>
          <cell r="AD34">
            <v>417</v>
          </cell>
          <cell r="AE34">
            <v>14.539748953974897</v>
          </cell>
          <cell r="AF34">
            <v>1251</v>
          </cell>
          <cell r="AG34">
            <v>339</v>
          </cell>
          <cell r="AH34">
            <v>408</v>
          </cell>
          <cell r="AI34">
            <v>221</v>
          </cell>
        </row>
        <row r="35">
          <cell r="A35" t="str">
            <v>KOR</v>
          </cell>
          <cell r="B35" t="str">
            <v>PANEL</v>
          </cell>
          <cell r="C35" t="str">
            <v>STN</v>
          </cell>
          <cell r="D35" t="str">
            <v>SKC614FA</v>
          </cell>
          <cell r="E35" t="str">
            <v>002131643</v>
          </cell>
          <cell r="F35">
            <v>4000</v>
          </cell>
          <cell r="G35">
            <v>2037</v>
          </cell>
          <cell r="H35">
            <v>8148</v>
          </cell>
          <cell r="I35">
            <v>3236</v>
          </cell>
          <cell r="J35">
            <v>1375</v>
          </cell>
          <cell r="K35">
            <v>1642</v>
          </cell>
          <cell r="L35">
            <v>652</v>
          </cell>
          <cell r="M35">
            <v>6905</v>
          </cell>
          <cell r="N35">
            <v>809</v>
          </cell>
          <cell r="O35">
            <v>344</v>
          </cell>
          <cell r="P35">
            <v>411</v>
          </cell>
          <cell r="Q35">
            <v>163</v>
          </cell>
          <cell r="R35">
            <v>1727</v>
          </cell>
          <cell r="S35">
            <v>1243</v>
          </cell>
          <cell r="T35">
            <v>15.255277368679431</v>
          </cell>
          <cell r="U35">
            <v>229</v>
          </cell>
          <cell r="V35">
            <v>145</v>
          </cell>
          <cell r="W35">
            <v>224</v>
          </cell>
          <cell r="X35">
            <v>598</v>
          </cell>
          <cell r="Y35">
            <v>645</v>
          </cell>
          <cell r="Z35">
            <v>7.9160530191458021</v>
          </cell>
          <cell r="AA35">
            <v>242</v>
          </cell>
          <cell r="AB35">
            <v>7745</v>
          </cell>
          <cell r="AC35">
            <v>95.054000981836026</v>
          </cell>
          <cell r="AD35">
            <v>403</v>
          </cell>
          <cell r="AE35">
            <v>4.9459990181639668</v>
          </cell>
          <cell r="AF35">
            <v>800</v>
          </cell>
          <cell r="AG35">
            <v>340</v>
          </cell>
          <cell r="AH35">
            <v>406</v>
          </cell>
          <cell r="AI35">
            <v>161</v>
          </cell>
        </row>
        <row r="36">
          <cell r="A36" t="str">
            <v>KOR</v>
          </cell>
          <cell r="B36" t="str">
            <v>MODULE</v>
          </cell>
          <cell r="C36" t="str">
            <v>TN</v>
          </cell>
          <cell r="D36" t="str">
            <v>HC 16202</v>
          </cell>
          <cell r="E36" t="str">
            <v>011131026</v>
          </cell>
          <cell r="F36">
            <v>500</v>
          </cell>
          <cell r="G36">
            <v>5930</v>
          </cell>
          <cell r="H36">
            <v>2965</v>
          </cell>
          <cell r="I36">
            <v>2183</v>
          </cell>
          <cell r="J36">
            <v>147</v>
          </cell>
          <cell r="K36">
            <v>378</v>
          </cell>
          <cell r="L36">
            <v>91</v>
          </cell>
          <cell r="M36">
            <v>2799</v>
          </cell>
          <cell r="N36">
            <v>4366</v>
          </cell>
          <cell r="O36">
            <v>294</v>
          </cell>
          <cell r="P36">
            <v>756</v>
          </cell>
          <cell r="Q36">
            <v>182</v>
          </cell>
          <cell r="R36">
            <v>5598</v>
          </cell>
          <cell r="S36">
            <v>166</v>
          </cell>
          <cell r="T36">
            <v>5.5986509274873519</v>
          </cell>
          <cell r="U36">
            <v>83</v>
          </cell>
          <cell r="V36">
            <v>53</v>
          </cell>
          <cell r="W36">
            <v>81</v>
          </cell>
          <cell r="X36">
            <v>217</v>
          </cell>
          <cell r="Y36">
            <v>-51</v>
          </cell>
          <cell r="Z36">
            <v>-1.7200674536256324</v>
          </cell>
          <cell r="AA36">
            <v>88</v>
          </cell>
          <cell r="AB36">
            <v>3104</v>
          </cell>
          <cell r="AC36">
            <v>104.68802698145025</v>
          </cell>
          <cell r="AD36">
            <v>-139</v>
          </cell>
          <cell r="AE36">
            <v>-4.6880269814502533</v>
          </cell>
          <cell r="AF36">
            <v>4314</v>
          </cell>
          <cell r="AG36">
            <v>290</v>
          </cell>
          <cell r="AH36">
            <v>747</v>
          </cell>
          <cell r="AI36">
            <v>181</v>
          </cell>
        </row>
        <row r="37">
          <cell r="A37" t="str">
            <v>KOR</v>
          </cell>
          <cell r="B37" t="str">
            <v>MODULE</v>
          </cell>
          <cell r="C37" t="str">
            <v>TN</v>
          </cell>
          <cell r="D37" t="str">
            <v>HC 16219U</v>
          </cell>
          <cell r="E37" t="str">
            <v>011131150</v>
          </cell>
          <cell r="F37">
            <v>4000</v>
          </cell>
          <cell r="G37">
            <v>5140</v>
          </cell>
          <cell r="H37">
            <v>20560</v>
          </cell>
          <cell r="I37">
            <v>16421</v>
          </cell>
          <cell r="J37">
            <v>902</v>
          </cell>
          <cell r="K37">
            <v>2577</v>
          </cell>
          <cell r="L37">
            <v>562</v>
          </cell>
          <cell r="M37">
            <v>20462</v>
          </cell>
          <cell r="N37">
            <v>4105</v>
          </cell>
          <cell r="O37">
            <v>226</v>
          </cell>
          <cell r="P37">
            <v>644</v>
          </cell>
          <cell r="Q37">
            <v>141</v>
          </cell>
          <cell r="R37">
            <v>5116</v>
          </cell>
          <cell r="S37">
            <v>98</v>
          </cell>
          <cell r="T37">
            <v>0.4766536964980545</v>
          </cell>
          <cell r="U37">
            <v>578</v>
          </cell>
          <cell r="V37">
            <v>365</v>
          </cell>
          <cell r="W37">
            <v>565</v>
          </cell>
          <cell r="X37">
            <v>1508</v>
          </cell>
          <cell r="Y37">
            <v>-1410</v>
          </cell>
          <cell r="Z37">
            <v>-6.8579766536964986</v>
          </cell>
          <cell r="AA37">
            <v>611</v>
          </cell>
          <cell r="AB37">
            <v>22581</v>
          </cell>
          <cell r="AC37">
            <v>109.829766536965</v>
          </cell>
          <cell r="AD37">
            <v>-2021</v>
          </cell>
          <cell r="AE37">
            <v>-9.8297665369649803</v>
          </cell>
          <cell r="AF37">
            <v>4059</v>
          </cell>
          <cell r="AG37">
            <v>223</v>
          </cell>
          <cell r="AH37">
            <v>637</v>
          </cell>
          <cell r="AI37">
            <v>139</v>
          </cell>
        </row>
        <row r="38">
          <cell r="A38" t="str">
            <v>KOR</v>
          </cell>
          <cell r="B38" t="str">
            <v>MODULE</v>
          </cell>
          <cell r="C38" t="str">
            <v>TN</v>
          </cell>
          <cell r="D38" t="str">
            <v>HC 24207</v>
          </cell>
          <cell r="E38" t="str">
            <v>011131172</v>
          </cell>
          <cell r="F38">
            <v>2500</v>
          </cell>
          <cell r="G38">
            <v>7920</v>
          </cell>
          <cell r="H38">
            <v>19800</v>
          </cell>
          <cell r="I38">
            <v>16013</v>
          </cell>
          <cell r="J38">
            <v>1001</v>
          </cell>
          <cell r="K38">
            <v>2147</v>
          </cell>
          <cell r="L38">
            <v>622</v>
          </cell>
          <cell r="M38">
            <v>19783</v>
          </cell>
          <cell r="N38">
            <v>6405</v>
          </cell>
          <cell r="O38">
            <v>400</v>
          </cell>
          <cell r="P38">
            <v>859</v>
          </cell>
          <cell r="Q38">
            <v>249</v>
          </cell>
          <cell r="R38">
            <v>7913</v>
          </cell>
          <cell r="S38">
            <v>17</v>
          </cell>
          <cell r="T38">
            <v>8.5858585858585856E-2</v>
          </cell>
          <cell r="U38">
            <v>556</v>
          </cell>
          <cell r="V38">
            <v>352</v>
          </cell>
          <cell r="W38">
            <v>544</v>
          </cell>
          <cell r="X38">
            <v>1452</v>
          </cell>
          <cell r="Y38">
            <v>-1435</v>
          </cell>
          <cell r="Z38">
            <v>-7.2474747474747474</v>
          </cell>
          <cell r="AA38">
            <v>589</v>
          </cell>
          <cell r="AB38">
            <v>21824</v>
          </cell>
          <cell r="AC38">
            <v>110.22222222222223</v>
          </cell>
          <cell r="AD38">
            <v>-2024</v>
          </cell>
          <cell r="AE38">
            <v>-10.222222222222223</v>
          </cell>
          <cell r="AF38">
            <v>6333</v>
          </cell>
          <cell r="AG38">
            <v>396</v>
          </cell>
          <cell r="AH38">
            <v>849</v>
          </cell>
          <cell r="AI38">
            <v>246</v>
          </cell>
        </row>
        <row r="39">
          <cell r="A39" t="str">
            <v>KOR</v>
          </cell>
          <cell r="B39" t="str">
            <v>MODULE</v>
          </cell>
          <cell r="C39" t="str">
            <v>STN</v>
          </cell>
          <cell r="D39" t="str">
            <v>HC 16201NY-LY</v>
          </cell>
          <cell r="E39" t="str">
            <v>012131008</v>
          </cell>
          <cell r="F39">
            <v>498</v>
          </cell>
          <cell r="G39">
            <v>10490</v>
          </cell>
          <cell r="H39">
            <v>5224</v>
          </cell>
          <cell r="I39">
            <v>3539</v>
          </cell>
          <cell r="J39">
            <v>126</v>
          </cell>
          <cell r="K39">
            <v>383</v>
          </cell>
          <cell r="L39">
            <v>79</v>
          </cell>
          <cell r="M39">
            <v>4127</v>
          </cell>
          <cell r="N39">
            <v>7106</v>
          </cell>
          <cell r="O39">
            <v>253</v>
          </cell>
          <cell r="P39">
            <v>769</v>
          </cell>
          <cell r="Q39">
            <v>159</v>
          </cell>
          <cell r="R39">
            <v>8287</v>
          </cell>
          <cell r="S39">
            <v>1097</v>
          </cell>
          <cell r="T39">
            <v>20.999234303215928</v>
          </cell>
          <cell r="U39">
            <v>147</v>
          </cell>
          <cell r="V39">
            <v>93</v>
          </cell>
          <cell r="W39">
            <v>143</v>
          </cell>
          <cell r="X39">
            <v>383</v>
          </cell>
          <cell r="Y39">
            <v>714</v>
          </cell>
          <cell r="Z39">
            <v>13.667687595712097</v>
          </cell>
          <cell r="AA39">
            <v>155</v>
          </cell>
          <cell r="AB39">
            <v>4665</v>
          </cell>
          <cell r="AC39">
            <v>89.299387442572737</v>
          </cell>
          <cell r="AD39">
            <v>559</v>
          </cell>
          <cell r="AE39">
            <v>10.700612557427258</v>
          </cell>
          <cell r="AF39">
            <v>7031</v>
          </cell>
          <cell r="AG39">
            <v>251</v>
          </cell>
          <cell r="AH39">
            <v>761</v>
          </cell>
          <cell r="AI39">
            <v>156</v>
          </cell>
        </row>
        <row r="40">
          <cell r="A40" t="str">
            <v>KOR</v>
          </cell>
          <cell r="B40" t="str">
            <v>MODULE</v>
          </cell>
          <cell r="C40" t="str">
            <v>STN</v>
          </cell>
          <cell r="D40" t="str">
            <v>HC 16203NY-LY</v>
          </cell>
          <cell r="E40" t="str">
            <v>012131014</v>
          </cell>
          <cell r="F40">
            <v>500</v>
          </cell>
          <cell r="G40">
            <v>14830</v>
          </cell>
          <cell r="H40">
            <v>7415</v>
          </cell>
          <cell r="I40">
            <v>4940</v>
          </cell>
          <cell r="J40">
            <v>380</v>
          </cell>
          <cell r="K40">
            <v>727</v>
          </cell>
          <cell r="L40">
            <v>237</v>
          </cell>
          <cell r="M40">
            <v>6284</v>
          </cell>
          <cell r="N40">
            <v>9880</v>
          </cell>
          <cell r="O40">
            <v>760</v>
          </cell>
          <cell r="P40">
            <v>1454</v>
          </cell>
          <cell r="Q40">
            <v>474</v>
          </cell>
          <cell r="R40">
            <v>12568</v>
          </cell>
          <cell r="S40">
            <v>1131</v>
          </cell>
          <cell r="T40">
            <v>15.252865812542144</v>
          </cell>
          <cell r="U40">
            <v>208</v>
          </cell>
          <cell r="V40">
            <v>132</v>
          </cell>
          <cell r="W40">
            <v>204</v>
          </cell>
          <cell r="X40">
            <v>544</v>
          </cell>
          <cell r="Y40">
            <v>587</v>
          </cell>
          <cell r="Z40">
            <v>7.9163857046527317</v>
          </cell>
          <cell r="AA40">
            <v>220</v>
          </cell>
          <cell r="AB40">
            <v>7048</v>
          </cell>
          <cell r="AC40">
            <v>95.050573162508428</v>
          </cell>
          <cell r="AD40">
            <v>367</v>
          </cell>
          <cell r="AE40">
            <v>4.9494268374915711</v>
          </cell>
          <cell r="AF40">
            <v>9776</v>
          </cell>
          <cell r="AG40">
            <v>752</v>
          </cell>
          <cell r="AH40">
            <v>1439</v>
          </cell>
          <cell r="AI40">
            <v>468</v>
          </cell>
        </row>
        <row r="41">
          <cell r="A41" t="str">
            <v>KOR</v>
          </cell>
          <cell r="B41" t="str">
            <v>MODULE</v>
          </cell>
          <cell r="C41" t="str">
            <v>STN</v>
          </cell>
          <cell r="D41" t="str">
            <v>HC-20401NYL</v>
          </cell>
          <cell r="E41" t="str">
            <v>012131019</v>
          </cell>
          <cell r="F41">
            <v>500</v>
          </cell>
          <cell r="G41">
            <v>20720</v>
          </cell>
          <cell r="H41">
            <v>10360</v>
          </cell>
          <cell r="I41">
            <v>5681</v>
          </cell>
          <cell r="J41">
            <v>258</v>
          </cell>
          <cell r="K41">
            <v>340</v>
          </cell>
          <cell r="L41">
            <v>161</v>
          </cell>
          <cell r="M41">
            <v>6440</v>
          </cell>
          <cell r="N41">
            <v>11362</v>
          </cell>
          <cell r="O41">
            <v>516</v>
          </cell>
          <cell r="P41">
            <v>680</v>
          </cell>
          <cell r="Q41">
            <v>322</v>
          </cell>
          <cell r="R41">
            <v>12880</v>
          </cell>
          <cell r="S41">
            <v>3920</v>
          </cell>
          <cell r="T41">
            <v>37.837837837837839</v>
          </cell>
          <cell r="U41">
            <v>291</v>
          </cell>
          <cell r="V41">
            <v>184</v>
          </cell>
          <cell r="W41">
            <v>285</v>
          </cell>
          <cell r="X41">
            <v>760</v>
          </cell>
          <cell r="Y41">
            <v>3160</v>
          </cell>
          <cell r="Z41">
            <v>30.501930501930502</v>
          </cell>
          <cell r="AA41">
            <v>308</v>
          </cell>
          <cell r="AB41">
            <v>7508</v>
          </cell>
          <cell r="AC41">
            <v>72.471042471042466</v>
          </cell>
          <cell r="AD41">
            <v>2852</v>
          </cell>
          <cell r="AE41">
            <v>27.52895752895753</v>
          </cell>
          <cell r="AF41">
            <v>10955</v>
          </cell>
          <cell r="AG41">
            <v>498</v>
          </cell>
          <cell r="AH41">
            <v>656</v>
          </cell>
          <cell r="AI41">
            <v>310</v>
          </cell>
        </row>
        <row r="42">
          <cell r="A42" t="str">
            <v>KOR</v>
          </cell>
          <cell r="B42" t="str">
            <v>MODULE</v>
          </cell>
          <cell r="C42" t="str">
            <v>STN</v>
          </cell>
          <cell r="D42" t="str">
            <v>HC 16202NY-LY</v>
          </cell>
          <cell r="E42" t="str">
            <v>012131023</v>
          </cell>
          <cell r="F42">
            <v>1000</v>
          </cell>
          <cell r="G42">
            <v>10270</v>
          </cell>
          <cell r="H42">
            <v>10270</v>
          </cell>
          <cell r="I42">
            <v>6441</v>
          </cell>
          <cell r="J42">
            <v>281</v>
          </cell>
          <cell r="K42">
            <v>2026</v>
          </cell>
          <cell r="L42">
            <v>176</v>
          </cell>
          <cell r="M42">
            <v>8924</v>
          </cell>
          <cell r="N42">
            <v>6441</v>
          </cell>
          <cell r="O42">
            <v>281</v>
          </cell>
          <cell r="P42">
            <v>2026</v>
          </cell>
          <cell r="Q42">
            <v>176</v>
          </cell>
          <cell r="R42">
            <v>8924</v>
          </cell>
          <cell r="S42">
            <v>1346</v>
          </cell>
          <cell r="T42">
            <v>13.106134371957157</v>
          </cell>
          <cell r="U42">
            <v>288</v>
          </cell>
          <cell r="V42">
            <v>182</v>
          </cell>
          <cell r="W42">
            <v>282</v>
          </cell>
          <cell r="X42">
            <v>752</v>
          </cell>
          <cell r="Y42">
            <v>594</v>
          </cell>
          <cell r="Z42">
            <v>5.7838364167478087</v>
          </cell>
          <cell r="AA42">
            <v>305</v>
          </cell>
          <cell r="AB42">
            <v>9981</v>
          </cell>
          <cell r="AC42">
            <v>97.18597857838364</v>
          </cell>
          <cell r="AD42">
            <v>289</v>
          </cell>
          <cell r="AE42">
            <v>2.8140214216163582</v>
          </cell>
          <cell r="AF42">
            <v>6387</v>
          </cell>
          <cell r="AG42">
            <v>279</v>
          </cell>
          <cell r="AH42">
            <v>2009</v>
          </cell>
          <cell r="AI42">
            <v>174</v>
          </cell>
        </row>
        <row r="43">
          <cell r="A43" t="str">
            <v>KOR</v>
          </cell>
          <cell r="B43" t="str">
            <v>MODULE</v>
          </cell>
          <cell r="C43" t="str">
            <v>STN</v>
          </cell>
          <cell r="D43" t="str">
            <v>HG-24501NYE</v>
          </cell>
          <cell r="E43" t="str">
            <v>012131046</v>
          </cell>
          <cell r="F43">
            <v>400</v>
          </cell>
          <cell r="G43">
            <v>40020</v>
          </cell>
          <cell r="H43">
            <v>16008</v>
          </cell>
          <cell r="I43">
            <v>11500</v>
          </cell>
          <cell r="J43">
            <v>702</v>
          </cell>
          <cell r="K43">
            <v>1399</v>
          </cell>
          <cell r="L43">
            <v>436</v>
          </cell>
          <cell r="M43">
            <v>14037</v>
          </cell>
          <cell r="N43">
            <v>28750</v>
          </cell>
          <cell r="O43">
            <v>1755</v>
          </cell>
          <cell r="P43">
            <v>3498</v>
          </cell>
          <cell r="Q43">
            <v>1090</v>
          </cell>
          <cell r="R43">
            <v>35093</v>
          </cell>
          <cell r="S43">
            <v>1971</v>
          </cell>
          <cell r="T43">
            <v>12.312593703148426</v>
          </cell>
          <cell r="U43">
            <v>450</v>
          </cell>
          <cell r="V43">
            <v>284</v>
          </cell>
          <cell r="W43">
            <v>440</v>
          </cell>
          <cell r="X43">
            <v>1174</v>
          </cell>
          <cell r="Y43">
            <v>797</v>
          </cell>
          <cell r="Z43">
            <v>4.9787606196901546</v>
          </cell>
          <cell r="AA43">
            <v>476</v>
          </cell>
          <cell r="AB43">
            <v>15687</v>
          </cell>
          <cell r="AC43">
            <v>97.994752623688157</v>
          </cell>
          <cell r="AD43">
            <v>321</v>
          </cell>
          <cell r="AE43">
            <v>2.0052473763118441</v>
          </cell>
          <cell r="AF43">
            <v>28351</v>
          </cell>
          <cell r="AG43">
            <v>1730</v>
          </cell>
          <cell r="AH43">
            <v>3449</v>
          </cell>
          <cell r="AI43">
            <v>1076</v>
          </cell>
        </row>
        <row r="44">
          <cell r="A44" t="str">
            <v>KOR</v>
          </cell>
          <cell r="B44" t="str">
            <v>MODULE</v>
          </cell>
          <cell r="C44" t="str">
            <v>STN</v>
          </cell>
          <cell r="D44" t="str">
            <v>HC 16203QY-LY</v>
          </cell>
          <cell r="E44" t="str">
            <v>012131064</v>
          </cell>
          <cell r="F44">
            <v>427</v>
          </cell>
          <cell r="G44">
            <v>15569</v>
          </cell>
          <cell r="H44">
            <v>6648</v>
          </cell>
          <cell r="I44">
            <v>3738</v>
          </cell>
          <cell r="J44">
            <v>248</v>
          </cell>
          <cell r="K44">
            <v>510</v>
          </cell>
          <cell r="L44">
            <v>154</v>
          </cell>
          <cell r="M44">
            <v>4650</v>
          </cell>
          <cell r="N44">
            <v>8754</v>
          </cell>
          <cell r="O44">
            <v>581</v>
          </cell>
          <cell r="P44">
            <v>1194</v>
          </cell>
          <cell r="Q44">
            <v>361</v>
          </cell>
          <cell r="R44">
            <v>10890</v>
          </cell>
          <cell r="S44">
            <v>1998</v>
          </cell>
          <cell r="T44">
            <v>30.054151624548737</v>
          </cell>
          <cell r="U44">
            <v>187</v>
          </cell>
          <cell r="V44">
            <v>118</v>
          </cell>
          <cell r="W44">
            <v>183</v>
          </cell>
          <cell r="X44">
            <v>488</v>
          </cell>
          <cell r="Y44">
            <v>1510</v>
          </cell>
          <cell r="Z44">
            <v>22.713598074608903</v>
          </cell>
          <cell r="AA44">
            <v>198</v>
          </cell>
          <cell r="AB44">
            <v>5336</v>
          </cell>
          <cell r="AC44">
            <v>80.264741275571609</v>
          </cell>
          <cell r="AD44">
            <v>1312</v>
          </cell>
          <cell r="AE44">
            <v>19.735258724428402</v>
          </cell>
          <cell r="AF44">
            <v>9167</v>
          </cell>
          <cell r="AG44">
            <v>609</v>
          </cell>
          <cell r="AH44">
            <v>1250</v>
          </cell>
          <cell r="AI44">
            <v>379</v>
          </cell>
        </row>
        <row r="45">
          <cell r="A45" t="str">
            <v>KOR</v>
          </cell>
          <cell r="B45" t="str">
            <v>MODULE</v>
          </cell>
          <cell r="C45" t="str">
            <v>STN</v>
          </cell>
          <cell r="D45" t="str">
            <v>HC 08201NG-S</v>
          </cell>
          <cell r="E45" t="str">
            <v>012131077</v>
          </cell>
          <cell r="F45">
            <v>852</v>
          </cell>
          <cell r="G45">
            <v>4469</v>
          </cell>
          <cell r="H45">
            <v>3808</v>
          </cell>
          <cell r="I45">
            <v>1971</v>
          </cell>
          <cell r="J45">
            <v>102</v>
          </cell>
          <cell r="K45">
            <v>455</v>
          </cell>
          <cell r="L45">
            <v>63</v>
          </cell>
          <cell r="M45">
            <v>2591</v>
          </cell>
          <cell r="N45">
            <v>2313</v>
          </cell>
          <cell r="O45">
            <v>120</v>
          </cell>
          <cell r="P45">
            <v>534</v>
          </cell>
          <cell r="Q45">
            <v>74</v>
          </cell>
          <cell r="R45">
            <v>3041</v>
          </cell>
          <cell r="S45">
            <v>1217</v>
          </cell>
          <cell r="T45">
            <v>31.959033613445374</v>
          </cell>
          <cell r="U45">
            <v>107</v>
          </cell>
          <cell r="V45">
            <v>68</v>
          </cell>
          <cell r="W45">
            <v>105</v>
          </cell>
          <cell r="X45">
            <v>280</v>
          </cell>
          <cell r="Y45">
            <v>937</v>
          </cell>
          <cell r="Z45">
            <v>24.606092436974787</v>
          </cell>
          <cell r="AA45">
            <v>113</v>
          </cell>
          <cell r="AB45">
            <v>2984</v>
          </cell>
          <cell r="AC45">
            <v>78.361344537815128</v>
          </cell>
          <cell r="AD45">
            <v>824</v>
          </cell>
          <cell r="AE45">
            <v>21.638655462184875</v>
          </cell>
          <cell r="AF45">
            <v>2210</v>
          </cell>
          <cell r="AG45">
            <v>114</v>
          </cell>
          <cell r="AH45">
            <v>510</v>
          </cell>
          <cell r="AI45">
            <v>71</v>
          </cell>
        </row>
        <row r="46">
          <cell r="A46" t="str">
            <v>KOR</v>
          </cell>
          <cell r="B46" t="str">
            <v>MODULE</v>
          </cell>
          <cell r="C46" t="str">
            <v>STN</v>
          </cell>
          <cell r="D46" t="str">
            <v>HG 12601NY-L</v>
          </cell>
          <cell r="E46" t="str">
            <v>012131247</v>
          </cell>
          <cell r="F46">
            <v>435</v>
          </cell>
          <cell r="G46">
            <v>13630</v>
          </cell>
          <cell r="H46">
            <v>5929</v>
          </cell>
          <cell r="I46">
            <v>4452</v>
          </cell>
          <cell r="J46">
            <v>160</v>
          </cell>
          <cell r="K46">
            <v>477</v>
          </cell>
          <cell r="L46">
            <v>100</v>
          </cell>
          <cell r="M46">
            <v>5189</v>
          </cell>
          <cell r="N46">
            <v>10234</v>
          </cell>
          <cell r="O46">
            <v>368</v>
          </cell>
          <cell r="P46">
            <v>1097</v>
          </cell>
          <cell r="Q46">
            <v>230</v>
          </cell>
          <cell r="R46">
            <v>11929</v>
          </cell>
          <cell r="S46">
            <v>740</v>
          </cell>
          <cell r="T46">
            <v>12.481025468038455</v>
          </cell>
          <cell r="U46">
            <v>167</v>
          </cell>
          <cell r="V46">
            <v>105</v>
          </cell>
          <cell r="W46">
            <v>163</v>
          </cell>
          <cell r="X46">
            <v>435</v>
          </cell>
          <cell r="Y46">
            <v>305</v>
          </cell>
          <cell r="Z46">
            <v>5.1442064429077412</v>
          </cell>
          <cell r="AA46">
            <v>176</v>
          </cell>
          <cell r="AB46">
            <v>5800</v>
          </cell>
          <cell r="AC46">
            <v>97.824253668409511</v>
          </cell>
          <cell r="AD46">
            <v>129</v>
          </cell>
          <cell r="AE46">
            <v>2.1757463315904872</v>
          </cell>
          <cell r="AF46">
            <v>10120</v>
          </cell>
          <cell r="AG46">
            <v>364</v>
          </cell>
          <cell r="AH46">
            <v>1085</v>
          </cell>
          <cell r="AI46">
            <v>226</v>
          </cell>
        </row>
        <row r="47">
          <cell r="A47" t="str">
            <v>KOR</v>
          </cell>
          <cell r="B47" t="str">
            <v>MODULE</v>
          </cell>
          <cell r="C47" t="str">
            <v>STN</v>
          </cell>
          <cell r="D47" t="str">
            <v>HG 12605NY-LY</v>
          </cell>
          <cell r="E47" t="str">
            <v>012131366</v>
          </cell>
          <cell r="F47">
            <v>2376</v>
          </cell>
          <cell r="G47">
            <v>17500</v>
          </cell>
          <cell r="H47">
            <v>41580</v>
          </cell>
          <cell r="I47">
            <v>35490</v>
          </cell>
          <cell r="J47">
            <v>1289</v>
          </cell>
          <cell r="K47">
            <v>3636</v>
          </cell>
          <cell r="L47">
            <v>802</v>
          </cell>
          <cell r="M47">
            <v>41217</v>
          </cell>
          <cell r="N47">
            <v>14937</v>
          </cell>
          <cell r="O47">
            <v>543</v>
          </cell>
          <cell r="P47">
            <v>1530</v>
          </cell>
          <cell r="Q47">
            <v>338</v>
          </cell>
          <cell r="R47">
            <v>17348</v>
          </cell>
          <cell r="S47">
            <v>363</v>
          </cell>
          <cell r="T47">
            <v>0.87301587301587302</v>
          </cell>
          <cell r="U47">
            <v>1168</v>
          </cell>
          <cell r="V47">
            <v>739</v>
          </cell>
          <cell r="W47">
            <v>1142</v>
          </cell>
          <cell r="X47">
            <v>3049</v>
          </cell>
          <cell r="Y47">
            <v>-2686</v>
          </cell>
          <cell r="Z47">
            <v>-6.4598364598364597</v>
          </cell>
          <cell r="AA47">
            <v>1236</v>
          </cell>
          <cell r="AB47">
            <v>45502</v>
          </cell>
          <cell r="AC47">
            <v>109.43241943241944</v>
          </cell>
          <cell r="AD47">
            <v>-3922</v>
          </cell>
          <cell r="AE47">
            <v>-9.432419432419433</v>
          </cell>
          <cell r="AF47">
            <v>14700</v>
          </cell>
          <cell r="AG47">
            <v>534</v>
          </cell>
          <cell r="AH47">
            <v>1506</v>
          </cell>
          <cell r="AI47">
            <v>332</v>
          </cell>
        </row>
        <row r="48">
          <cell r="A48" t="str">
            <v>KOR</v>
          </cell>
          <cell r="B48" t="str">
            <v>MODULE</v>
          </cell>
          <cell r="C48" t="str">
            <v>STN</v>
          </cell>
          <cell r="D48" t="str">
            <v>HG 12513NY-SO</v>
          </cell>
          <cell r="E48" t="str">
            <v>012131431</v>
          </cell>
          <cell r="F48">
            <v>354</v>
          </cell>
          <cell r="G48">
            <v>36000</v>
          </cell>
          <cell r="H48">
            <v>12744</v>
          </cell>
          <cell r="I48">
            <v>8272</v>
          </cell>
          <cell r="J48">
            <v>419</v>
          </cell>
          <cell r="K48">
            <v>552</v>
          </cell>
          <cell r="L48">
            <v>261</v>
          </cell>
          <cell r="M48">
            <v>9504</v>
          </cell>
          <cell r="N48">
            <v>23367</v>
          </cell>
          <cell r="O48">
            <v>1184</v>
          </cell>
          <cell r="P48">
            <v>1559</v>
          </cell>
          <cell r="Q48">
            <v>737</v>
          </cell>
          <cell r="R48">
            <v>26847</v>
          </cell>
          <cell r="S48">
            <v>3240</v>
          </cell>
          <cell r="T48">
            <v>25.423728813559322</v>
          </cell>
          <cell r="U48">
            <v>358</v>
          </cell>
          <cell r="V48">
            <v>226</v>
          </cell>
          <cell r="W48">
            <v>350</v>
          </cell>
          <cell r="X48">
            <v>934</v>
          </cell>
          <cell r="Y48">
            <v>2306</v>
          </cell>
          <cell r="Z48">
            <v>18.094789704959197</v>
          </cell>
          <cell r="AA48">
            <v>379</v>
          </cell>
          <cell r="AB48">
            <v>10817</v>
          </cell>
          <cell r="AC48">
            <v>84.879158819836789</v>
          </cell>
          <cell r="AD48">
            <v>1927</v>
          </cell>
          <cell r="AE48">
            <v>15.120841180163215</v>
          </cell>
          <cell r="AF48">
            <v>21952</v>
          </cell>
          <cell r="AG48">
            <v>1112</v>
          </cell>
          <cell r="AH48">
            <v>1465</v>
          </cell>
          <cell r="AI48">
            <v>691</v>
          </cell>
        </row>
        <row r="49">
          <cell r="A49" t="str">
            <v>KOR</v>
          </cell>
          <cell r="B49" t="str">
            <v>MODULE</v>
          </cell>
          <cell r="C49" t="str">
            <v>STN</v>
          </cell>
          <cell r="D49" t="str">
            <v>HG 16501NG-EW</v>
          </cell>
          <cell r="E49" t="str">
            <v>012131574</v>
          </cell>
          <cell r="F49">
            <v>1010</v>
          </cell>
          <cell r="G49">
            <v>47200</v>
          </cell>
          <cell r="H49">
            <v>47672</v>
          </cell>
          <cell r="I49">
            <v>32239</v>
          </cell>
          <cell r="J49">
            <v>1980</v>
          </cell>
          <cell r="K49">
            <v>2609</v>
          </cell>
          <cell r="L49">
            <v>1230</v>
          </cell>
          <cell r="M49">
            <v>38058</v>
          </cell>
          <cell r="N49">
            <v>31920</v>
          </cell>
          <cell r="O49">
            <v>1960</v>
          </cell>
          <cell r="P49">
            <v>2583</v>
          </cell>
          <cell r="Q49">
            <v>1218</v>
          </cell>
          <cell r="R49">
            <v>37681</v>
          </cell>
          <cell r="S49">
            <v>9614</v>
          </cell>
          <cell r="T49">
            <v>20.166974324551099</v>
          </cell>
          <cell r="U49">
            <v>1339</v>
          </cell>
          <cell r="V49">
            <v>847</v>
          </cell>
          <cell r="W49">
            <v>1310</v>
          </cell>
          <cell r="X49">
            <v>3496</v>
          </cell>
          <cell r="Y49">
            <v>6118</v>
          </cell>
          <cell r="Z49">
            <v>12.833529115623426</v>
          </cell>
          <cell r="AA49">
            <v>1417</v>
          </cell>
          <cell r="AB49">
            <v>42971</v>
          </cell>
          <cell r="AC49">
            <v>90.138865581473411</v>
          </cell>
          <cell r="AD49">
            <v>4701</v>
          </cell>
          <cell r="AE49">
            <v>9.8611344185265981</v>
          </cell>
          <cell r="AF49">
            <v>31562</v>
          </cell>
          <cell r="AG49">
            <v>1938</v>
          </cell>
          <cell r="AH49">
            <v>2554</v>
          </cell>
          <cell r="AI49">
            <v>1205</v>
          </cell>
        </row>
        <row r="50">
          <cell r="A50" t="str">
            <v>KOR</v>
          </cell>
          <cell r="B50" t="str">
            <v>MODULE</v>
          </cell>
          <cell r="C50" t="str">
            <v>STN</v>
          </cell>
          <cell r="D50" t="str">
            <v>HG 16503QY-EW</v>
          </cell>
          <cell r="E50" t="str">
            <v>012131645</v>
          </cell>
          <cell r="F50">
            <v>300</v>
          </cell>
          <cell r="G50">
            <v>56050</v>
          </cell>
          <cell r="H50">
            <v>16815</v>
          </cell>
          <cell r="I50">
            <v>10551</v>
          </cell>
          <cell r="J50">
            <v>732</v>
          </cell>
          <cell r="K50">
            <v>964</v>
          </cell>
          <cell r="L50">
            <v>455</v>
          </cell>
          <cell r="M50">
            <v>12702</v>
          </cell>
          <cell r="N50">
            <v>35170</v>
          </cell>
          <cell r="O50">
            <v>2440</v>
          </cell>
          <cell r="P50">
            <v>3213</v>
          </cell>
          <cell r="Q50">
            <v>1517</v>
          </cell>
          <cell r="R50">
            <v>42340</v>
          </cell>
          <cell r="S50">
            <v>4113</v>
          </cell>
          <cell r="T50">
            <v>24.460303300624442</v>
          </cell>
          <cell r="U50">
            <v>472</v>
          </cell>
          <cell r="V50">
            <v>299</v>
          </cell>
          <cell r="W50">
            <v>462</v>
          </cell>
          <cell r="X50">
            <v>1233</v>
          </cell>
          <cell r="Y50">
            <v>2880</v>
          </cell>
          <cell r="Z50">
            <v>17.127564674397856</v>
          </cell>
          <cell r="AA50">
            <v>500</v>
          </cell>
          <cell r="AB50">
            <v>14435</v>
          </cell>
          <cell r="AC50">
            <v>85.845970859351766</v>
          </cell>
          <cell r="AD50">
            <v>2380</v>
          </cell>
          <cell r="AE50">
            <v>14.15402914064823</v>
          </cell>
          <cell r="AF50">
            <v>34779</v>
          </cell>
          <cell r="AG50">
            <v>2412</v>
          </cell>
          <cell r="AH50">
            <v>3177</v>
          </cell>
          <cell r="AI50">
            <v>1500</v>
          </cell>
        </row>
        <row r="51">
          <cell r="A51" t="str">
            <v>KOR</v>
          </cell>
          <cell r="B51" t="str">
            <v>MODULE</v>
          </cell>
          <cell r="C51" t="str">
            <v>STN</v>
          </cell>
          <cell r="D51" t="str">
            <v>HG 25501NG-EW-01</v>
          </cell>
          <cell r="E51" t="str">
            <v>012131692</v>
          </cell>
          <cell r="F51">
            <v>205</v>
          </cell>
          <cell r="G51">
            <v>58420</v>
          </cell>
          <cell r="H51">
            <v>11976</v>
          </cell>
          <cell r="I51">
            <v>9653</v>
          </cell>
          <cell r="J51">
            <v>1081</v>
          </cell>
          <cell r="K51">
            <v>1424</v>
          </cell>
          <cell r="L51">
            <v>672</v>
          </cell>
          <cell r="M51">
            <v>12830</v>
          </cell>
          <cell r="N51">
            <v>47088</v>
          </cell>
          <cell r="O51">
            <v>5273</v>
          </cell>
          <cell r="P51">
            <v>6946</v>
          </cell>
          <cell r="Q51">
            <v>3278</v>
          </cell>
          <cell r="R51">
            <v>62585</v>
          </cell>
          <cell r="S51">
            <v>-854</v>
          </cell>
          <cell r="T51">
            <v>-7.1309285237140942</v>
          </cell>
          <cell r="U51">
            <v>336</v>
          </cell>
          <cell r="V51">
            <v>213</v>
          </cell>
          <cell r="W51">
            <v>329</v>
          </cell>
          <cell r="X51">
            <v>878</v>
          </cell>
          <cell r="Y51">
            <v>-1732</v>
          </cell>
          <cell r="Z51">
            <v>-14.462257849031396</v>
          </cell>
          <cell r="AA51">
            <v>356</v>
          </cell>
          <cell r="AB51">
            <v>14064</v>
          </cell>
          <cell r="AC51">
            <v>117.43486973947897</v>
          </cell>
          <cell r="AD51">
            <v>-2088</v>
          </cell>
          <cell r="AE51">
            <v>-17.434869739478959</v>
          </cell>
          <cell r="AF51">
            <v>54540</v>
          </cell>
          <cell r="AG51">
            <v>6108</v>
          </cell>
          <cell r="AH51">
            <v>8046</v>
          </cell>
          <cell r="AI51">
            <v>3797</v>
          </cell>
        </row>
        <row r="52">
          <cell r="A52" t="str">
            <v>KOR</v>
          </cell>
          <cell r="B52" t="str">
            <v>MODULE</v>
          </cell>
          <cell r="C52" t="str">
            <v>STN</v>
          </cell>
          <cell r="D52" t="str">
            <v>HG 19501NG-EWS-0</v>
          </cell>
          <cell r="E52" t="str">
            <v>012131697</v>
          </cell>
          <cell r="F52">
            <v>300</v>
          </cell>
          <cell r="G52">
            <v>51360</v>
          </cell>
          <cell r="H52">
            <v>15408</v>
          </cell>
          <cell r="I52">
            <v>8265</v>
          </cell>
          <cell r="J52">
            <v>349</v>
          </cell>
          <cell r="K52">
            <v>460</v>
          </cell>
          <cell r="L52">
            <v>218</v>
          </cell>
          <cell r="M52">
            <v>9292</v>
          </cell>
          <cell r="N52">
            <v>27550</v>
          </cell>
          <cell r="O52">
            <v>1163</v>
          </cell>
          <cell r="P52">
            <v>1533</v>
          </cell>
          <cell r="Q52">
            <v>727</v>
          </cell>
          <cell r="R52">
            <v>30973</v>
          </cell>
          <cell r="S52">
            <v>6116</v>
          </cell>
          <cell r="T52">
            <v>39.693665628245064</v>
          </cell>
          <cell r="U52">
            <v>433</v>
          </cell>
          <cell r="V52">
            <v>274</v>
          </cell>
          <cell r="W52">
            <v>423</v>
          </cell>
          <cell r="X52">
            <v>1130</v>
          </cell>
          <cell r="Y52">
            <v>4986</v>
          </cell>
          <cell r="Z52">
            <v>32.359813084112147</v>
          </cell>
          <cell r="AA52">
            <v>458</v>
          </cell>
          <cell r="AB52">
            <v>10880</v>
          </cell>
          <cell r="AC52">
            <v>70.612668743509872</v>
          </cell>
          <cell r="AD52">
            <v>4528</v>
          </cell>
          <cell r="AE52">
            <v>29.387331256490135</v>
          </cell>
          <cell r="AF52">
            <v>26944</v>
          </cell>
          <cell r="AG52">
            <v>1139</v>
          </cell>
          <cell r="AH52">
            <v>1501</v>
          </cell>
          <cell r="AI52">
            <v>708</v>
          </cell>
        </row>
        <row r="53">
          <cell r="A53" t="str">
            <v>KOR</v>
          </cell>
          <cell r="B53" t="str">
            <v>MODULE</v>
          </cell>
          <cell r="C53" t="str">
            <v>STN</v>
          </cell>
          <cell r="D53" t="str">
            <v>HG 24515VU-XO</v>
          </cell>
          <cell r="E53" t="str">
            <v>012131759</v>
          </cell>
          <cell r="F53">
            <v>109</v>
          </cell>
          <cell r="G53">
            <v>69505</v>
          </cell>
          <cell r="H53">
            <v>7576</v>
          </cell>
          <cell r="I53">
            <v>2395</v>
          </cell>
          <cell r="J53">
            <v>0</v>
          </cell>
          <cell r="K53">
            <v>0</v>
          </cell>
          <cell r="L53">
            <v>0</v>
          </cell>
          <cell r="M53">
            <v>2395</v>
          </cell>
          <cell r="N53">
            <v>21972</v>
          </cell>
          <cell r="O53">
            <v>0</v>
          </cell>
          <cell r="P53">
            <v>0</v>
          </cell>
          <cell r="Q53">
            <v>0</v>
          </cell>
          <cell r="R53">
            <v>21972</v>
          </cell>
          <cell r="S53">
            <v>5181</v>
          </cell>
          <cell r="T53">
            <v>68.387011615628296</v>
          </cell>
          <cell r="U53">
            <v>213</v>
          </cell>
          <cell r="V53">
            <v>135</v>
          </cell>
          <cell r="W53">
            <v>208</v>
          </cell>
          <cell r="X53">
            <v>556</v>
          </cell>
          <cell r="Y53">
            <v>4625</v>
          </cell>
          <cell r="Z53">
            <v>61.048046462513192</v>
          </cell>
          <cell r="AA53">
            <v>225</v>
          </cell>
          <cell r="AB53">
            <v>3176</v>
          </cell>
          <cell r="AC53">
            <v>41.921858500527982</v>
          </cell>
          <cell r="AD53">
            <v>4400</v>
          </cell>
          <cell r="AE53">
            <v>58.078141499472011</v>
          </cell>
          <cell r="AF53">
            <v>21725</v>
          </cell>
          <cell r="AG53">
            <v>0</v>
          </cell>
          <cell r="AH53">
            <v>0</v>
          </cell>
          <cell r="AI53">
            <v>0</v>
          </cell>
        </row>
        <row r="54">
          <cell r="A54" t="str">
            <v>KOR</v>
          </cell>
          <cell r="B54" t="str">
            <v>MODULE</v>
          </cell>
          <cell r="C54" t="str">
            <v>STN</v>
          </cell>
          <cell r="D54" t="str">
            <v>HG 12513F-S0</v>
          </cell>
          <cell r="E54" t="str">
            <v>012131760</v>
          </cell>
          <cell r="F54">
            <v>70</v>
          </cell>
          <cell r="G54">
            <v>36000</v>
          </cell>
          <cell r="H54">
            <v>2520</v>
          </cell>
          <cell r="I54">
            <v>1758</v>
          </cell>
          <cell r="J54">
            <v>110</v>
          </cell>
          <cell r="K54">
            <v>151</v>
          </cell>
          <cell r="L54">
            <v>68</v>
          </cell>
          <cell r="M54">
            <v>2087</v>
          </cell>
          <cell r="N54">
            <v>25114</v>
          </cell>
          <cell r="O54">
            <v>1571</v>
          </cell>
          <cell r="P54">
            <v>2157</v>
          </cell>
          <cell r="Q54">
            <v>971</v>
          </cell>
          <cell r="R54">
            <v>29813</v>
          </cell>
          <cell r="S54">
            <v>433</v>
          </cell>
          <cell r="T54">
            <v>17.182539682539684</v>
          </cell>
          <cell r="U54">
            <v>71</v>
          </cell>
          <cell r="V54">
            <v>45</v>
          </cell>
          <cell r="W54">
            <v>69</v>
          </cell>
          <cell r="X54">
            <v>185</v>
          </cell>
          <cell r="Y54">
            <v>248</v>
          </cell>
          <cell r="Z54">
            <v>9.8412698412698418</v>
          </cell>
          <cell r="AA54">
            <v>75</v>
          </cell>
          <cell r="AB54">
            <v>2347</v>
          </cell>
          <cell r="AC54">
            <v>93.134920634920633</v>
          </cell>
          <cell r="AD54">
            <v>173</v>
          </cell>
          <cell r="AE54">
            <v>6.8650793650793656</v>
          </cell>
          <cell r="AF54">
            <v>23439</v>
          </cell>
          <cell r="AG54">
            <v>1463</v>
          </cell>
          <cell r="AH54">
            <v>2013</v>
          </cell>
          <cell r="AI54">
            <v>910</v>
          </cell>
        </row>
        <row r="55">
          <cell r="A55" t="str">
            <v>KOR</v>
          </cell>
          <cell r="B55" t="str">
            <v>MODULE</v>
          </cell>
          <cell r="C55" t="str">
            <v>STN</v>
          </cell>
          <cell r="D55" t="str">
            <v>HT 12566R-DYO</v>
          </cell>
          <cell r="E55" t="str">
            <v>012131776</v>
          </cell>
          <cell r="F55">
            <v>5000</v>
          </cell>
          <cell r="G55">
            <v>8637</v>
          </cell>
          <cell r="H55">
            <v>43183</v>
          </cell>
          <cell r="I55">
            <v>27867</v>
          </cell>
          <cell r="J55">
            <v>859</v>
          </cell>
          <cell r="K55">
            <v>1134</v>
          </cell>
          <cell r="L55">
            <v>535</v>
          </cell>
          <cell r="M55">
            <v>30395</v>
          </cell>
          <cell r="N55">
            <v>5573</v>
          </cell>
          <cell r="O55">
            <v>172</v>
          </cell>
          <cell r="P55">
            <v>227</v>
          </cell>
          <cell r="Q55">
            <v>107</v>
          </cell>
          <cell r="R55">
            <v>6079</v>
          </cell>
          <cell r="S55">
            <v>12788</v>
          </cell>
          <cell r="T55">
            <v>29.613505314591393</v>
          </cell>
          <cell r="U55">
            <v>1213</v>
          </cell>
          <cell r="V55">
            <v>767</v>
          </cell>
          <cell r="W55">
            <v>1186</v>
          </cell>
          <cell r="X55">
            <v>3166</v>
          </cell>
          <cell r="Y55">
            <v>9622</v>
          </cell>
          <cell r="Z55">
            <v>22.281916494916981</v>
          </cell>
          <cell r="AA55">
            <v>1284</v>
          </cell>
          <cell r="AB55">
            <v>34845</v>
          </cell>
          <cell r="AC55">
            <v>80.691475812240938</v>
          </cell>
          <cell r="AD55">
            <v>8338</v>
          </cell>
          <cell r="AE55">
            <v>19.308524187759073</v>
          </cell>
          <cell r="AF55">
            <v>5775</v>
          </cell>
          <cell r="AG55">
            <v>178</v>
          </cell>
          <cell r="AH55">
            <v>235</v>
          </cell>
          <cell r="AI55">
            <v>111</v>
          </cell>
        </row>
        <row r="56">
          <cell r="A56" t="str">
            <v>KOR</v>
          </cell>
          <cell r="B56" t="str">
            <v>MODULE</v>
          </cell>
          <cell r="C56" t="str">
            <v>STN</v>
          </cell>
          <cell r="D56" t="str">
            <v>HB 12612NG-S</v>
          </cell>
          <cell r="E56" t="str">
            <v>015131088</v>
          </cell>
          <cell r="F56">
            <v>568</v>
          </cell>
          <cell r="G56">
            <v>11019</v>
          </cell>
          <cell r="H56">
            <v>6259</v>
          </cell>
          <cell r="I56">
            <v>5307</v>
          </cell>
          <cell r="J56">
            <v>158</v>
          </cell>
          <cell r="K56">
            <v>309</v>
          </cell>
          <cell r="L56">
            <v>99</v>
          </cell>
          <cell r="M56">
            <v>5873</v>
          </cell>
          <cell r="N56">
            <v>9343</v>
          </cell>
          <cell r="O56">
            <v>278</v>
          </cell>
          <cell r="P56">
            <v>544</v>
          </cell>
          <cell r="Q56">
            <v>174</v>
          </cell>
          <cell r="R56">
            <v>10339</v>
          </cell>
          <cell r="S56">
            <v>386</v>
          </cell>
          <cell r="T56">
            <v>6.1671193481386801</v>
          </cell>
          <cell r="U56">
            <v>176</v>
          </cell>
          <cell r="V56">
            <v>111</v>
          </cell>
          <cell r="W56">
            <v>172</v>
          </cell>
          <cell r="X56">
            <v>459</v>
          </cell>
          <cell r="Y56">
            <v>-73</v>
          </cell>
          <cell r="Z56">
            <v>-1.1663204984821856</v>
          </cell>
          <cell r="AA56">
            <v>186</v>
          </cell>
          <cell r="AB56">
            <v>6518</v>
          </cell>
          <cell r="AC56">
            <v>104.13804122064228</v>
          </cell>
          <cell r="AD56">
            <v>-259</v>
          </cell>
          <cell r="AE56">
            <v>-4.1380412206422754</v>
          </cell>
          <cell r="AF56">
            <v>9280</v>
          </cell>
          <cell r="AG56">
            <v>277</v>
          </cell>
          <cell r="AH56">
            <v>540</v>
          </cell>
          <cell r="AI56">
            <v>172</v>
          </cell>
        </row>
        <row r="57">
          <cell r="A57" t="str">
            <v>KOR</v>
          </cell>
          <cell r="B57" t="str">
            <v>MODULE</v>
          </cell>
          <cell r="C57" t="str">
            <v>STN</v>
          </cell>
          <cell r="D57" t="str">
            <v>HB 12404R-DYO</v>
          </cell>
          <cell r="E57" t="str">
            <v>015131145</v>
          </cell>
          <cell r="F57">
            <v>2225</v>
          </cell>
          <cell r="G57">
            <v>22000</v>
          </cell>
          <cell r="H57">
            <v>48950</v>
          </cell>
          <cell r="I57">
            <v>35589</v>
          </cell>
          <cell r="J57">
            <v>1364</v>
          </cell>
          <cell r="K57">
            <v>1796</v>
          </cell>
          <cell r="L57">
            <v>847</v>
          </cell>
          <cell r="M57">
            <v>39596</v>
          </cell>
          <cell r="N57">
            <v>15995</v>
          </cell>
          <cell r="O57">
            <v>613</v>
          </cell>
          <cell r="P57">
            <v>807</v>
          </cell>
          <cell r="Q57">
            <v>381</v>
          </cell>
          <cell r="R57">
            <v>17796</v>
          </cell>
          <cell r="S57">
            <v>9354</v>
          </cell>
          <cell r="T57">
            <v>19.109295199182842</v>
          </cell>
          <cell r="U57">
            <v>1375</v>
          </cell>
          <cell r="V57">
            <v>870</v>
          </cell>
          <cell r="W57">
            <v>1345</v>
          </cell>
          <cell r="X57">
            <v>3590</v>
          </cell>
          <cell r="Y57">
            <v>5764</v>
          </cell>
          <cell r="Z57">
            <v>11.775280898876405</v>
          </cell>
          <cell r="AA57">
            <v>1455</v>
          </cell>
          <cell r="AB57">
            <v>44641</v>
          </cell>
          <cell r="AC57">
            <v>91.197139938712965</v>
          </cell>
          <cell r="AD57">
            <v>4309</v>
          </cell>
          <cell r="AE57">
            <v>8.8028600612870278</v>
          </cell>
          <cell r="AF57">
            <v>15817</v>
          </cell>
          <cell r="AG57">
            <v>606</v>
          </cell>
          <cell r="AH57">
            <v>798</v>
          </cell>
          <cell r="AI57">
            <v>377</v>
          </cell>
        </row>
        <row r="58">
          <cell r="A58" t="str">
            <v>KOR</v>
          </cell>
          <cell r="B58" t="str">
            <v>MODULE</v>
          </cell>
          <cell r="C58" t="str">
            <v>STN</v>
          </cell>
          <cell r="D58" t="str">
            <v>HB 16610VU-XF-01</v>
          </cell>
          <cell r="E58" t="str">
            <v>015131160</v>
          </cell>
          <cell r="F58">
            <v>2082</v>
          </cell>
          <cell r="G58">
            <v>34801</v>
          </cell>
          <cell r="H58">
            <v>72456</v>
          </cell>
          <cell r="I58">
            <v>42913</v>
          </cell>
          <cell r="J58">
            <v>2963</v>
          </cell>
          <cell r="K58">
            <v>5922</v>
          </cell>
          <cell r="L58">
            <v>1843</v>
          </cell>
          <cell r="M58">
            <v>53641</v>
          </cell>
          <cell r="N58">
            <v>20611</v>
          </cell>
          <cell r="O58">
            <v>1423</v>
          </cell>
          <cell r="P58">
            <v>2844</v>
          </cell>
          <cell r="Q58">
            <v>885</v>
          </cell>
          <cell r="R58">
            <v>25763</v>
          </cell>
          <cell r="S58">
            <v>18815</v>
          </cell>
          <cell r="T58">
            <v>25.967483714254168</v>
          </cell>
          <cell r="U58">
            <v>2035</v>
          </cell>
          <cell r="V58">
            <v>1287</v>
          </cell>
          <cell r="W58">
            <v>1990</v>
          </cell>
          <cell r="X58">
            <v>5312</v>
          </cell>
          <cell r="Y58">
            <v>13503</v>
          </cell>
          <cell r="Z58">
            <v>18.636137793971514</v>
          </cell>
          <cell r="AA58">
            <v>2154</v>
          </cell>
          <cell r="AB58">
            <v>61107</v>
          </cell>
          <cell r="AC58">
            <v>84.336700894335877</v>
          </cell>
          <cell r="AD58">
            <v>11349</v>
          </cell>
          <cell r="AE58">
            <v>15.663299105664127</v>
          </cell>
          <cell r="AF58">
            <v>20361</v>
          </cell>
          <cell r="AG58">
            <v>1406</v>
          </cell>
          <cell r="AH58">
            <v>2810</v>
          </cell>
          <cell r="AI58">
            <v>874</v>
          </cell>
        </row>
        <row r="59">
          <cell r="A59" t="str">
            <v>KOR</v>
          </cell>
          <cell r="B59" t="str">
            <v>MODULE</v>
          </cell>
          <cell r="C59" t="str">
            <v>STN</v>
          </cell>
          <cell r="D59" t="str">
            <v>HP 12306R-DYO</v>
          </cell>
          <cell r="E59" t="str">
            <v>018132067</v>
          </cell>
          <cell r="F59">
            <v>180</v>
          </cell>
          <cell r="G59">
            <v>5983</v>
          </cell>
          <cell r="H59">
            <v>1077</v>
          </cell>
          <cell r="I59">
            <v>400</v>
          </cell>
          <cell r="J59">
            <v>0</v>
          </cell>
          <cell r="K59">
            <v>16</v>
          </cell>
          <cell r="L59">
            <v>0</v>
          </cell>
          <cell r="M59">
            <v>416</v>
          </cell>
          <cell r="N59">
            <v>2222</v>
          </cell>
          <cell r="O59">
            <v>0</v>
          </cell>
          <cell r="P59">
            <v>89</v>
          </cell>
          <cell r="Q59">
            <v>0</v>
          </cell>
          <cell r="R59">
            <v>2311</v>
          </cell>
          <cell r="S59">
            <v>661</v>
          </cell>
          <cell r="T59">
            <v>61.374187558031565</v>
          </cell>
          <cell r="U59">
            <v>30</v>
          </cell>
          <cell r="V59">
            <v>19</v>
          </cell>
          <cell r="W59">
            <v>30</v>
          </cell>
          <cell r="X59">
            <v>79</v>
          </cell>
          <cell r="Y59">
            <v>582</v>
          </cell>
          <cell r="Z59">
            <v>54.038997214484674</v>
          </cell>
          <cell r="AA59">
            <v>32</v>
          </cell>
          <cell r="AB59">
            <v>527</v>
          </cell>
          <cell r="AC59">
            <v>48.932219127205201</v>
          </cell>
          <cell r="AD59">
            <v>550</v>
          </cell>
          <cell r="AE59">
            <v>51.067780872794799</v>
          </cell>
          <cell r="AF59">
            <v>2192</v>
          </cell>
          <cell r="AG59">
            <v>0</v>
          </cell>
          <cell r="AH59">
            <v>90</v>
          </cell>
          <cell r="AI59">
            <v>0</v>
          </cell>
        </row>
        <row r="60">
          <cell r="A60" t="str">
            <v>KOR</v>
          </cell>
          <cell r="B60" t="str">
            <v>MODULE</v>
          </cell>
          <cell r="E60" t="str">
            <v>TOOLING CHA</v>
          </cell>
          <cell r="F60">
            <v>0</v>
          </cell>
          <cell r="H60">
            <v>11000</v>
          </cell>
          <cell r="M60">
            <v>0</v>
          </cell>
          <cell r="R60">
            <v>0</v>
          </cell>
          <cell r="S60">
            <v>11000</v>
          </cell>
          <cell r="T60">
            <v>100</v>
          </cell>
          <cell r="U60">
            <v>309</v>
          </cell>
          <cell r="V60">
            <v>195</v>
          </cell>
          <cell r="W60">
            <v>302</v>
          </cell>
          <cell r="X60">
            <v>806</v>
          </cell>
          <cell r="Y60">
            <v>10194</v>
          </cell>
          <cell r="Z60">
            <v>92.672727272727272</v>
          </cell>
          <cell r="AA60">
            <v>327</v>
          </cell>
          <cell r="AB60">
            <v>1133</v>
          </cell>
          <cell r="AC60">
            <v>10.299999999999999</v>
          </cell>
          <cell r="AD60">
            <v>9867</v>
          </cell>
          <cell r="AE60">
            <v>89.7</v>
          </cell>
          <cell r="AF60">
            <v>0</v>
          </cell>
          <cell r="AG60">
            <v>0</v>
          </cell>
          <cell r="AH60">
            <v>0</v>
          </cell>
          <cell r="AI60">
            <v>0</v>
          </cell>
        </row>
        <row r="61">
          <cell r="A61" t="str">
            <v>HEI</v>
          </cell>
          <cell r="B61" t="str">
            <v>MODULE</v>
          </cell>
          <cell r="C61" t="str">
            <v>STN</v>
          </cell>
          <cell r="D61" t="str">
            <v>HC 16201QG-02</v>
          </cell>
          <cell r="E61" t="str">
            <v>012131607</v>
          </cell>
          <cell r="F61">
            <v>48600</v>
          </cell>
          <cell r="G61">
            <v>8255</v>
          </cell>
          <cell r="H61">
            <v>401193</v>
          </cell>
          <cell r="I61">
            <v>230387</v>
          </cell>
          <cell r="J61">
            <v>14596</v>
          </cell>
          <cell r="K61">
            <v>37724</v>
          </cell>
          <cell r="L61">
            <v>9074</v>
          </cell>
          <cell r="M61">
            <v>291781</v>
          </cell>
          <cell r="N61">
            <v>4740</v>
          </cell>
          <cell r="O61">
            <v>300</v>
          </cell>
          <cell r="P61">
            <v>776</v>
          </cell>
          <cell r="Q61">
            <v>187</v>
          </cell>
          <cell r="R61">
            <v>6003</v>
          </cell>
          <cell r="S61">
            <v>109412</v>
          </cell>
          <cell r="T61">
            <v>27.271662267287816</v>
          </cell>
          <cell r="U61">
            <v>11269</v>
          </cell>
          <cell r="V61">
            <v>7128</v>
          </cell>
          <cell r="W61">
            <v>11021</v>
          </cell>
          <cell r="X61">
            <v>29418</v>
          </cell>
          <cell r="Y61">
            <v>79994</v>
          </cell>
          <cell r="Z61">
            <v>19.939031837544523</v>
          </cell>
          <cell r="AA61">
            <v>11926</v>
          </cell>
          <cell r="AB61">
            <v>333125</v>
          </cell>
          <cell r="AC61">
            <v>83.033602281196323</v>
          </cell>
          <cell r="AD61">
            <v>68068</v>
          </cell>
          <cell r="AE61">
            <v>16.96639771880367</v>
          </cell>
          <cell r="AF61">
            <v>4672</v>
          </cell>
          <cell r="AG61">
            <v>296</v>
          </cell>
          <cell r="AH61">
            <v>765</v>
          </cell>
          <cell r="AI61">
            <v>184</v>
          </cell>
        </row>
        <row r="62">
          <cell r="A62" t="str">
            <v>HEI</v>
          </cell>
          <cell r="B62" t="str">
            <v>MODULE</v>
          </cell>
          <cell r="C62" t="str">
            <v>STN</v>
          </cell>
          <cell r="D62" t="str">
            <v>HT 12537R-T</v>
          </cell>
          <cell r="E62" t="str">
            <v>012131679</v>
          </cell>
          <cell r="F62">
            <v>22500</v>
          </cell>
          <cell r="G62">
            <v>7700</v>
          </cell>
          <cell r="H62">
            <v>173250</v>
          </cell>
          <cell r="I62">
            <v>24586</v>
          </cell>
          <cell r="J62">
            <v>5436</v>
          </cell>
          <cell r="K62">
            <v>7164</v>
          </cell>
          <cell r="L62">
            <v>3389</v>
          </cell>
          <cell r="M62">
            <v>40575</v>
          </cell>
          <cell r="N62">
            <v>1093</v>
          </cell>
          <cell r="O62">
            <v>242</v>
          </cell>
          <cell r="P62">
            <v>318</v>
          </cell>
          <cell r="Q62">
            <v>151</v>
          </cell>
          <cell r="R62">
            <v>1804</v>
          </cell>
          <cell r="S62">
            <v>132675</v>
          </cell>
          <cell r="T62">
            <v>76.580086580086586</v>
          </cell>
          <cell r="U62">
            <v>4867</v>
          </cell>
          <cell r="V62">
            <v>3078</v>
          </cell>
          <cell r="W62">
            <v>4759</v>
          </cell>
          <cell r="X62">
            <v>12704</v>
          </cell>
          <cell r="Y62">
            <v>119971</v>
          </cell>
          <cell r="Z62">
            <v>69.247330447330441</v>
          </cell>
          <cell r="AA62">
            <v>5150</v>
          </cell>
          <cell r="AB62">
            <v>58429</v>
          </cell>
          <cell r="AC62">
            <v>33.725252525252522</v>
          </cell>
          <cell r="AD62">
            <v>114821</v>
          </cell>
          <cell r="AE62">
            <v>66.274747474747471</v>
          </cell>
          <cell r="AF62">
            <v>1081</v>
          </cell>
          <cell r="AG62">
            <v>239</v>
          </cell>
          <cell r="AH62">
            <v>315</v>
          </cell>
          <cell r="AI62">
            <v>149</v>
          </cell>
        </row>
        <row r="63">
          <cell r="A63" t="str">
            <v>HEI</v>
          </cell>
          <cell r="B63" t="str">
            <v>MODULE</v>
          </cell>
          <cell r="C63" t="str">
            <v>STN</v>
          </cell>
          <cell r="D63" t="str">
            <v>HT 12549R-T</v>
          </cell>
          <cell r="E63" t="str">
            <v>012131730</v>
          </cell>
          <cell r="F63">
            <v>4252</v>
          </cell>
          <cell r="G63">
            <v>7155</v>
          </cell>
          <cell r="H63">
            <v>30425</v>
          </cell>
          <cell r="I63">
            <v>19884</v>
          </cell>
          <cell r="J63">
            <v>1145</v>
          </cell>
          <cell r="K63">
            <v>2634</v>
          </cell>
          <cell r="L63">
            <v>711</v>
          </cell>
          <cell r="M63">
            <v>24374</v>
          </cell>
          <cell r="N63">
            <v>4676</v>
          </cell>
          <cell r="O63">
            <v>269</v>
          </cell>
          <cell r="P63">
            <v>619</v>
          </cell>
          <cell r="Q63">
            <v>167</v>
          </cell>
          <cell r="R63">
            <v>5731</v>
          </cell>
          <cell r="S63">
            <v>6051</v>
          </cell>
          <cell r="T63">
            <v>19.888249794576829</v>
          </cell>
          <cell r="U63">
            <v>855</v>
          </cell>
          <cell r="V63">
            <v>541</v>
          </cell>
          <cell r="W63">
            <v>836</v>
          </cell>
          <cell r="X63">
            <v>2232</v>
          </cell>
          <cell r="Y63">
            <v>3819</v>
          </cell>
          <cell r="Z63">
            <v>12.552177485620378</v>
          </cell>
          <cell r="AA63">
            <v>904</v>
          </cell>
          <cell r="AB63">
            <v>27510</v>
          </cell>
          <cell r="AC63">
            <v>90.419063270336892</v>
          </cell>
          <cell r="AD63">
            <v>2915</v>
          </cell>
          <cell r="AE63">
            <v>9.5809367296631063</v>
          </cell>
          <cell r="AF63">
            <v>4583</v>
          </cell>
          <cell r="AG63">
            <v>264</v>
          </cell>
          <cell r="AH63">
            <v>607</v>
          </cell>
          <cell r="AI63">
            <v>164</v>
          </cell>
        </row>
        <row r="64">
          <cell r="A64" t="str">
            <v>HEI</v>
          </cell>
          <cell r="B64" t="str">
            <v>MODULE</v>
          </cell>
          <cell r="C64" t="str">
            <v>STN</v>
          </cell>
          <cell r="D64" t="str">
            <v>HT 12556R-DY</v>
          </cell>
          <cell r="E64" t="str">
            <v>012131750</v>
          </cell>
          <cell r="F64">
            <v>44998</v>
          </cell>
          <cell r="G64">
            <v>8080</v>
          </cell>
          <cell r="H64">
            <v>363584</v>
          </cell>
          <cell r="I64">
            <v>292322</v>
          </cell>
          <cell r="J64">
            <v>0</v>
          </cell>
          <cell r="K64">
            <v>39305</v>
          </cell>
          <cell r="L64">
            <v>0</v>
          </cell>
          <cell r="M64">
            <v>331627</v>
          </cell>
          <cell r="N64">
            <v>6496</v>
          </cell>
          <cell r="O64">
            <v>0</v>
          </cell>
          <cell r="P64">
            <v>873</v>
          </cell>
          <cell r="Q64">
            <v>0</v>
          </cell>
          <cell r="R64">
            <v>7369</v>
          </cell>
          <cell r="S64">
            <v>31957</v>
          </cell>
          <cell r="T64">
            <v>8.7894406794578419</v>
          </cell>
          <cell r="U64">
            <v>10213</v>
          </cell>
          <cell r="V64">
            <v>6460</v>
          </cell>
          <cell r="W64">
            <v>9987</v>
          </cell>
          <cell r="X64">
            <v>26660</v>
          </cell>
          <cell r="Y64">
            <v>5297</v>
          </cell>
          <cell r="Z64">
            <v>1.456884791409963</v>
          </cell>
          <cell r="AA64">
            <v>10808</v>
          </cell>
          <cell r="AB64">
            <v>369095</v>
          </cell>
          <cell r="AC64">
            <v>101.51574326703046</v>
          </cell>
          <cell r="AD64">
            <v>-5511</v>
          </cell>
          <cell r="AE64">
            <v>-1.5157432670304525</v>
          </cell>
          <cell r="AF64">
            <v>6463</v>
          </cell>
          <cell r="AG64">
            <v>0</v>
          </cell>
          <cell r="AH64">
            <v>869</v>
          </cell>
          <cell r="AI64">
            <v>0</v>
          </cell>
        </row>
        <row r="65">
          <cell r="A65" t="str">
            <v>HEI</v>
          </cell>
          <cell r="B65" t="str">
            <v>MODULE</v>
          </cell>
          <cell r="C65" t="str">
            <v>STN</v>
          </cell>
          <cell r="D65" t="str">
            <v>HT 12557R-DY</v>
          </cell>
          <cell r="E65" t="str">
            <v>012131751</v>
          </cell>
          <cell r="F65">
            <v>3735</v>
          </cell>
          <cell r="G65">
            <v>8080</v>
          </cell>
          <cell r="H65">
            <v>30179</v>
          </cell>
          <cell r="I65">
            <v>23294</v>
          </cell>
          <cell r="J65">
            <v>0</v>
          </cell>
          <cell r="K65">
            <v>3444</v>
          </cell>
          <cell r="L65">
            <v>0</v>
          </cell>
          <cell r="M65">
            <v>26738</v>
          </cell>
          <cell r="N65">
            <v>6237</v>
          </cell>
          <cell r="O65">
            <v>0</v>
          </cell>
          <cell r="P65">
            <v>922</v>
          </cell>
          <cell r="Q65">
            <v>0</v>
          </cell>
          <cell r="R65">
            <v>7159</v>
          </cell>
          <cell r="S65">
            <v>3441</v>
          </cell>
          <cell r="T65">
            <v>11.401968256072104</v>
          </cell>
          <cell r="U65">
            <v>848</v>
          </cell>
          <cell r="V65">
            <v>536</v>
          </cell>
          <cell r="W65">
            <v>829</v>
          </cell>
          <cell r="X65">
            <v>2213</v>
          </cell>
          <cell r="Y65">
            <v>1228</v>
          </cell>
          <cell r="Z65">
            <v>4.0690546406441559</v>
          </cell>
          <cell r="AA65">
            <v>897</v>
          </cell>
          <cell r="AB65">
            <v>29848</v>
          </cell>
          <cell r="AC65">
            <v>98.903210841976204</v>
          </cell>
          <cell r="AD65">
            <v>331</v>
          </cell>
          <cell r="AE65">
            <v>1.0967891580237914</v>
          </cell>
          <cell r="AF65">
            <v>6412</v>
          </cell>
          <cell r="AG65">
            <v>0</v>
          </cell>
          <cell r="AH65">
            <v>948</v>
          </cell>
          <cell r="AI65">
            <v>0</v>
          </cell>
        </row>
        <row r="66">
          <cell r="A66" t="str">
            <v>HEI</v>
          </cell>
          <cell r="B66" t="str">
            <v>MODULE</v>
          </cell>
          <cell r="C66" t="str">
            <v>STN</v>
          </cell>
          <cell r="D66" t="str">
            <v>HT 12558R-DY</v>
          </cell>
          <cell r="E66" t="str">
            <v>012131765</v>
          </cell>
          <cell r="F66">
            <v>40000</v>
          </cell>
          <cell r="G66">
            <v>8080</v>
          </cell>
          <cell r="H66">
            <v>323200</v>
          </cell>
          <cell r="I66">
            <v>244519</v>
          </cell>
          <cell r="J66">
            <v>9668</v>
          </cell>
          <cell r="K66">
            <v>16018</v>
          </cell>
          <cell r="L66">
            <v>6027</v>
          </cell>
          <cell r="M66">
            <v>276232</v>
          </cell>
          <cell r="N66">
            <v>6113</v>
          </cell>
          <cell r="O66">
            <v>242</v>
          </cell>
          <cell r="P66">
            <v>400</v>
          </cell>
          <cell r="Q66">
            <v>151</v>
          </cell>
          <cell r="R66">
            <v>6906</v>
          </cell>
          <cell r="S66">
            <v>46968</v>
          </cell>
          <cell r="T66">
            <v>14.532178217821782</v>
          </cell>
          <cell r="U66">
            <v>9079</v>
          </cell>
          <cell r="V66">
            <v>5743</v>
          </cell>
          <cell r="W66">
            <v>8878</v>
          </cell>
          <cell r="X66">
            <v>23700</v>
          </cell>
          <cell r="Y66">
            <v>23268</v>
          </cell>
          <cell r="Z66">
            <v>7.1992574257425739</v>
          </cell>
          <cell r="AA66">
            <v>9607</v>
          </cell>
          <cell r="AB66">
            <v>309539</v>
          </cell>
          <cell r="AC66">
            <v>95.773205445544548</v>
          </cell>
          <cell r="AD66">
            <v>13661</v>
          </cell>
          <cell r="AE66">
            <v>4.2267945544554459</v>
          </cell>
          <cell r="AF66">
            <v>6045</v>
          </cell>
          <cell r="AG66">
            <v>239</v>
          </cell>
          <cell r="AH66">
            <v>396</v>
          </cell>
          <cell r="AI66">
            <v>149</v>
          </cell>
        </row>
        <row r="67">
          <cell r="A67" t="str">
            <v>HEI</v>
          </cell>
          <cell r="B67" t="str">
            <v>MODULE</v>
          </cell>
          <cell r="C67" t="str">
            <v>STN</v>
          </cell>
          <cell r="D67" t="str">
            <v>HT 12561R-T</v>
          </cell>
          <cell r="E67" t="str">
            <v>012131770</v>
          </cell>
          <cell r="F67">
            <v>7000</v>
          </cell>
          <cell r="G67">
            <v>7790</v>
          </cell>
          <cell r="H67">
            <v>54530</v>
          </cell>
          <cell r="I67">
            <v>44832</v>
          </cell>
          <cell r="J67">
            <v>4853</v>
          </cell>
          <cell r="K67">
            <v>8937</v>
          </cell>
          <cell r="L67">
            <v>3018</v>
          </cell>
          <cell r="M67">
            <v>61640</v>
          </cell>
          <cell r="N67">
            <v>6405</v>
          </cell>
          <cell r="O67">
            <v>693</v>
          </cell>
          <cell r="P67">
            <v>1277</v>
          </cell>
          <cell r="Q67">
            <v>431</v>
          </cell>
          <cell r="R67">
            <v>8806</v>
          </cell>
          <cell r="S67">
            <v>-7110</v>
          </cell>
          <cell r="T67">
            <v>-13.038694296717404</v>
          </cell>
          <cell r="U67">
            <v>1532</v>
          </cell>
          <cell r="V67">
            <v>969</v>
          </cell>
          <cell r="W67">
            <v>1498</v>
          </cell>
          <cell r="X67">
            <v>3999</v>
          </cell>
          <cell r="Y67">
            <v>-11109</v>
          </cell>
          <cell r="Z67">
            <v>-20.372272143774069</v>
          </cell>
          <cell r="AA67">
            <v>1621</v>
          </cell>
          <cell r="AB67">
            <v>67260</v>
          </cell>
          <cell r="AC67">
            <v>123.34494773519165</v>
          </cell>
          <cell r="AD67">
            <v>-12730</v>
          </cell>
          <cell r="AE67">
            <v>-23.344947735191639</v>
          </cell>
          <cell r="AF67">
            <v>6476</v>
          </cell>
          <cell r="AG67">
            <v>701</v>
          </cell>
          <cell r="AH67">
            <v>1291</v>
          </cell>
          <cell r="AI67">
            <v>436</v>
          </cell>
        </row>
        <row r="68">
          <cell r="A68" t="str">
            <v>HEI</v>
          </cell>
          <cell r="B68" t="str">
            <v>MODULE</v>
          </cell>
          <cell r="C68" t="str">
            <v>STN</v>
          </cell>
          <cell r="D68" t="str">
            <v>HT 12537R-T-01</v>
          </cell>
          <cell r="E68" t="str">
            <v>012131777</v>
          </cell>
          <cell r="F68">
            <v>522</v>
          </cell>
          <cell r="G68">
            <v>7699</v>
          </cell>
          <cell r="H68">
            <v>4019</v>
          </cell>
          <cell r="I68">
            <v>756</v>
          </cell>
          <cell r="J68">
            <v>0</v>
          </cell>
          <cell r="K68">
            <v>89</v>
          </cell>
          <cell r="L68">
            <v>0</v>
          </cell>
          <cell r="M68">
            <v>845</v>
          </cell>
          <cell r="N68">
            <v>1448</v>
          </cell>
          <cell r="O68">
            <v>0</v>
          </cell>
          <cell r="P68">
            <v>170</v>
          </cell>
          <cell r="Q68">
            <v>0</v>
          </cell>
          <cell r="R68">
            <v>1618</v>
          </cell>
          <cell r="S68">
            <v>3174</v>
          </cell>
          <cell r="T68">
            <v>78.974869370490168</v>
          </cell>
          <cell r="U68">
            <v>113</v>
          </cell>
          <cell r="V68">
            <v>71</v>
          </cell>
          <cell r="W68">
            <v>110</v>
          </cell>
          <cell r="X68">
            <v>294</v>
          </cell>
          <cell r="Y68">
            <v>2880</v>
          </cell>
          <cell r="Z68">
            <v>71.659616820104503</v>
          </cell>
          <cell r="AA68">
            <v>119</v>
          </cell>
          <cell r="AB68">
            <v>1258</v>
          </cell>
          <cell r="AC68">
            <v>31.301318736003982</v>
          </cell>
          <cell r="AD68">
            <v>2761</v>
          </cell>
          <cell r="AE68">
            <v>68.698681263996022</v>
          </cell>
          <cell r="AF68">
            <v>1432</v>
          </cell>
          <cell r="AG68">
            <v>0</v>
          </cell>
          <cell r="AH68">
            <v>169</v>
          </cell>
          <cell r="AI68">
            <v>0</v>
          </cell>
        </row>
        <row r="69">
          <cell r="A69" t="str">
            <v>HEI</v>
          </cell>
          <cell r="B69" t="str">
            <v>MODULE</v>
          </cell>
          <cell r="C69" t="str">
            <v>STN</v>
          </cell>
          <cell r="D69" t="str">
            <v>HT 12536R-T-01</v>
          </cell>
          <cell r="E69" t="str">
            <v>012131778</v>
          </cell>
          <cell r="F69">
            <v>10000</v>
          </cell>
          <cell r="G69">
            <v>7700</v>
          </cell>
          <cell r="H69">
            <v>77000</v>
          </cell>
          <cell r="I69">
            <v>15451</v>
          </cell>
          <cell r="J69">
            <v>0</v>
          </cell>
          <cell r="K69">
            <v>1523</v>
          </cell>
          <cell r="L69">
            <v>0</v>
          </cell>
          <cell r="M69">
            <v>16974</v>
          </cell>
          <cell r="N69">
            <v>1545</v>
          </cell>
          <cell r="O69">
            <v>0</v>
          </cell>
          <cell r="P69">
            <v>152</v>
          </cell>
          <cell r="Q69">
            <v>0</v>
          </cell>
          <cell r="R69">
            <v>1697</v>
          </cell>
          <cell r="S69">
            <v>60026</v>
          </cell>
          <cell r="T69">
            <v>77.955844155844161</v>
          </cell>
          <cell r="U69">
            <v>2163</v>
          </cell>
          <cell r="V69">
            <v>1368</v>
          </cell>
          <cell r="W69">
            <v>2115</v>
          </cell>
          <cell r="X69">
            <v>5646</v>
          </cell>
          <cell r="Y69">
            <v>54380</v>
          </cell>
          <cell r="Z69">
            <v>70.623376623376615</v>
          </cell>
          <cell r="AA69">
            <v>2289</v>
          </cell>
          <cell r="AB69">
            <v>24909</v>
          </cell>
          <cell r="AC69">
            <v>32.349350649350647</v>
          </cell>
          <cell r="AD69">
            <v>52091</v>
          </cell>
          <cell r="AE69">
            <v>67.650649350649346</v>
          </cell>
          <cell r="AF69">
            <v>1502</v>
          </cell>
          <cell r="AG69">
            <v>0</v>
          </cell>
          <cell r="AH69">
            <v>148</v>
          </cell>
          <cell r="AI69">
            <v>0</v>
          </cell>
        </row>
        <row r="70">
          <cell r="A70" t="str">
            <v>HEI</v>
          </cell>
          <cell r="B70" t="str">
            <v>MODULE</v>
          </cell>
          <cell r="C70" t="str">
            <v>STN</v>
          </cell>
          <cell r="D70" t="str">
            <v>HF 12553R-T</v>
          </cell>
          <cell r="E70" t="str">
            <v>012131781</v>
          </cell>
          <cell r="F70">
            <v>42000</v>
          </cell>
          <cell r="G70">
            <v>11600</v>
          </cell>
          <cell r="H70">
            <v>487200</v>
          </cell>
          <cell r="I70">
            <v>357231</v>
          </cell>
          <cell r="J70">
            <v>14952</v>
          </cell>
          <cell r="K70">
            <v>29946</v>
          </cell>
          <cell r="L70">
            <v>9302</v>
          </cell>
          <cell r="M70">
            <v>411431</v>
          </cell>
          <cell r="N70">
            <v>8506</v>
          </cell>
          <cell r="O70">
            <v>356</v>
          </cell>
          <cell r="P70">
            <v>713</v>
          </cell>
          <cell r="Q70">
            <v>221</v>
          </cell>
          <cell r="R70">
            <v>9796</v>
          </cell>
          <cell r="S70">
            <v>75769</v>
          </cell>
          <cell r="T70">
            <v>15.551929392446635</v>
          </cell>
          <cell r="U70">
            <v>13685</v>
          </cell>
          <cell r="V70">
            <v>8656</v>
          </cell>
          <cell r="W70">
            <v>13383</v>
          </cell>
          <cell r="X70">
            <v>35724</v>
          </cell>
          <cell r="Y70">
            <v>40045</v>
          </cell>
          <cell r="Z70">
            <v>8.2194170771756969</v>
          </cell>
          <cell r="AA70">
            <v>14482</v>
          </cell>
          <cell r="AB70">
            <v>461637</v>
          </cell>
          <cell r="AC70">
            <v>94.753078817733993</v>
          </cell>
          <cell r="AD70">
            <v>25563</v>
          </cell>
          <cell r="AE70">
            <v>5.2469211822660098</v>
          </cell>
          <cell r="AF70">
            <v>8410</v>
          </cell>
          <cell r="AG70">
            <v>352</v>
          </cell>
          <cell r="AH70">
            <v>705</v>
          </cell>
          <cell r="AI70">
            <v>219</v>
          </cell>
        </row>
        <row r="71">
          <cell r="A71" t="str">
            <v>HEI</v>
          </cell>
          <cell r="B71" t="str">
            <v>MODULE</v>
          </cell>
          <cell r="C71" t="str">
            <v>STN</v>
          </cell>
          <cell r="D71" t="str">
            <v>HT 12558R-DY-01</v>
          </cell>
          <cell r="E71" t="str">
            <v>012131786</v>
          </cell>
          <cell r="F71">
            <v>12994</v>
          </cell>
          <cell r="G71">
            <v>7450</v>
          </cell>
          <cell r="H71">
            <v>96805</v>
          </cell>
          <cell r="I71">
            <v>79308</v>
          </cell>
          <cell r="J71">
            <v>5727</v>
          </cell>
          <cell r="K71">
            <v>61245</v>
          </cell>
          <cell r="L71">
            <v>3555</v>
          </cell>
          <cell r="M71">
            <v>149835</v>
          </cell>
          <cell r="N71">
            <v>6103</v>
          </cell>
          <cell r="O71">
            <v>441</v>
          </cell>
          <cell r="P71">
            <v>4713</v>
          </cell>
          <cell r="Q71">
            <v>274</v>
          </cell>
          <cell r="R71">
            <v>11531</v>
          </cell>
          <cell r="S71">
            <v>-53030</v>
          </cell>
          <cell r="T71">
            <v>-54.780228293993083</v>
          </cell>
          <cell r="U71">
            <v>2719</v>
          </cell>
          <cell r="V71">
            <v>1720</v>
          </cell>
          <cell r="W71">
            <v>2659</v>
          </cell>
          <cell r="X71">
            <v>7098</v>
          </cell>
          <cell r="Y71">
            <v>-60128</v>
          </cell>
          <cell r="Z71">
            <v>-62.112494189349718</v>
          </cell>
          <cell r="AA71">
            <v>2878</v>
          </cell>
          <cell r="AB71">
            <v>159811</v>
          </cell>
          <cell r="AC71">
            <v>165.08548112184286</v>
          </cell>
          <cell r="AD71">
            <v>-63006</v>
          </cell>
          <cell r="AE71">
            <v>-65.085481121842875</v>
          </cell>
          <cell r="AF71">
            <v>6024</v>
          </cell>
          <cell r="AG71">
            <v>435</v>
          </cell>
          <cell r="AH71">
            <v>4652</v>
          </cell>
          <cell r="AI71">
            <v>270</v>
          </cell>
        </row>
        <row r="72">
          <cell r="A72" t="str">
            <v>HEI</v>
          </cell>
          <cell r="B72" t="str">
            <v>MODULE</v>
          </cell>
          <cell r="C72" t="str">
            <v>STN</v>
          </cell>
          <cell r="D72" t="str">
            <v>HP 11508R-TO-01</v>
          </cell>
          <cell r="E72" t="str">
            <v>018132059</v>
          </cell>
          <cell r="F72">
            <v>31001</v>
          </cell>
          <cell r="G72">
            <v>6280</v>
          </cell>
          <cell r="H72">
            <v>194686</v>
          </cell>
          <cell r="I72">
            <v>101389</v>
          </cell>
          <cell r="J72">
            <v>3763</v>
          </cell>
          <cell r="K72">
            <v>13234</v>
          </cell>
          <cell r="L72">
            <v>2353</v>
          </cell>
          <cell r="M72">
            <v>120739</v>
          </cell>
          <cell r="N72">
            <v>3271</v>
          </cell>
          <cell r="O72">
            <v>121</v>
          </cell>
          <cell r="P72">
            <v>427</v>
          </cell>
          <cell r="Q72">
            <v>76</v>
          </cell>
          <cell r="R72">
            <v>3895</v>
          </cell>
          <cell r="S72">
            <v>73947</v>
          </cell>
          <cell r="T72">
            <v>37.982700348253083</v>
          </cell>
          <cell r="U72">
            <v>5469</v>
          </cell>
          <cell r="V72">
            <v>3459</v>
          </cell>
          <cell r="W72">
            <v>5348</v>
          </cell>
          <cell r="X72">
            <v>14276</v>
          </cell>
          <cell r="Y72">
            <v>59671</v>
          </cell>
          <cell r="Z72">
            <v>30.649866965267147</v>
          </cell>
          <cell r="AA72">
            <v>5787</v>
          </cell>
          <cell r="AB72">
            <v>140802</v>
          </cell>
          <cell r="AC72">
            <v>72.322611795403873</v>
          </cell>
          <cell r="AD72">
            <v>53884</v>
          </cell>
          <cell r="AE72">
            <v>27.67738820459612</v>
          </cell>
          <cell r="AF72">
            <v>3233</v>
          </cell>
          <cell r="AG72">
            <v>120</v>
          </cell>
          <cell r="AH72">
            <v>422</v>
          </cell>
          <cell r="AI72">
            <v>75</v>
          </cell>
        </row>
        <row r="73">
          <cell r="A73" t="str">
            <v>HEI</v>
          </cell>
          <cell r="B73" t="str">
            <v>MODULE</v>
          </cell>
          <cell r="C73" t="str">
            <v>STN</v>
          </cell>
          <cell r="D73" t="str">
            <v>HT 12558R-DY-01-C0</v>
          </cell>
          <cell r="E73" t="str">
            <v>032131004</v>
          </cell>
          <cell r="F73">
            <v>377347</v>
          </cell>
          <cell r="G73">
            <v>7450</v>
          </cell>
          <cell r="H73">
            <v>2811235</v>
          </cell>
          <cell r="I73">
            <v>1985839</v>
          </cell>
          <cell r="J73">
            <v>91983</v>
          </cell>
          <cell r="K73">
            <v>189691</v>
          </cell>
          <cell r="L73">
            <v>57251</v>
          </cell>
          <cell r="M73">
            <v>2324764</v>
          </cell>
          <cell r="N73">
            <v>5263</v>
          </cell>
          <cell r="O73">
            <v>244</v>
          </cell>
          <cell r="P73">
            <v>503</v>
          </cell>
          <cell r="Q73">
            <v>152</v>
          </cell>
          <cell r="R73">
            <v>6162</v>
          </cell>
          <cell r="S73">
            <v>486471</v>
          </cell>
          <cell r="T73">
            <v>17.304529859652433</v>
          </cell>
          <cell r="U73">
            <v>78967</v>
          </cell>
          <cell r="V73">
            <v>49949</v>
          </cell>
          <cell r="W73">
            <v>77223</v>
          </cell>
          <cell r="X73">
            <v>206139</v>
          </cell>
          <cell r="Y73">
            <v>280332</v>
          </cell>
          <cell r="Z73">
            <v>9.9718451143358706</v>
          </cell>
          <cell r="AA73">
            <v>83566</v>
          </cell>
          <cell r="AB73">
            <v>2614469</v>
          </cell>
          <cell r="AC73">
            <v>93.000727438296693</v>
          </cell>
          <cell r="AD73">
            <v>196766</v>
          </cell>
          <cell r="AE73">
            <v>6.9992725617033082</v>
          </cell>
          <cell r="AF73">
            <v>5203</v>
          </cell>
          <cell r="AG73">
            <v>241</v>
          </cell>
          <cell r="AH73">
            <v>497</v>
          </cell>
          <cell r="AI73">
            <v>150</v>
          </cell>
        </row>
        <row r="74">
          <cell r="A74" t="str">
            <v>EUR</v>
          </cell>
          <cell r="B74" t="str">
            <v>PANEL</v>
          </cell>
          <cell r="C74" t="str">
            <v>TN</v>
          </cell>
          <cell r="D74" t="str">
            <v>VAUBZ-46630E</v>
          </cell>
          <cell r="E74" t="str">
            <v>001031080</v>
          </cell>
          <cell r="F74">
            <v>8614</v>
          </cell>
          <cell r="G74">
            <v>1329</v>
          </cell>
          <cell r="H74">
            <v>11446</v>
          </cell>
          <cell r="I74">
            <v>3222</v>
          </cell>
          <cell r="J74">
            <v>1707</v>
          </cell>
          <cell r="K74">
            <v>1498</v>
          </cell>
          <cell r="L74">
            <v>1018</v>
          </cell>
          <cell r="M74">
            <v>7445</v>
          </cell>
          <cell r="N74">
            <v>374</v>
          </cell>
          <cell r="O74">
            <v>198</v>
          </cell>
          <cell r="P74">
            <v>174</v>
          </cell>
          <cell r="Q74">
            <v>118</v>
          </cell>
          <cell r="R74">
            <v>864</v>
          </cell>
          <cell r="S74">
            <v>4001</v>
          </cell>
          <cell r="T74">
            <v>34.955442949502007</v>
          </cell>
          <cell r="U74">
            <v>322</v>
          </cell>
          <cell r="V74">
            <v>203</v>
          </cell>
          <cell r="W74">
            <v>314</v>
          </cell>
          <cell r="X74">
            <v>839</v>
          </cell>
          <cell r="Y74">
            <v>3162</v>
          </cell>
          <cell r="Z74">
            <v>27.625371308754147</v>
          </cell>
          <cell r="AA74">
            <v>340</v>
          </cell>
          <cell r="AB74">
            <v>8624</v>
          </cell>
          <cell r="AC74">
            <v>75.345098724445222</v>
          </cell>
          <cell r="AD74">
            <v>2822</v>
          </cell>
          <cell r="AE74">
            <v>24.654901275554781</v>
          </cell>
          <cell r="AF74">
            <v>370</v>
          </cell>
          <cell r="AG74">
            <v>196</v>
          </cell>
          <cell r="AH74">
            <v>172</v>
          </cell>
          <cell r="AI74">
            <v>117</v>
          </cell>
        </row>
        <row r="75">
          <cell r="A75" t="str">
            <v>EUR</v>
          </cell>
          <cell r="B75" t="str">
            <v>PANEL</v>
          </cell>
          <cell r="C75" t="str">
            <v>TN</v>
          </cell>
          <cell r="D75" t="str">
            <v>VAUBZ-45967E</v>
          </cell>
          <cell r="E75" t="str">
            <v>001031124</v>
          </cell>
          <cell r="F75">
            <v>968</v>
          </cell>
          <cell r="G75">
            <v>2695</v>
          </cell>
          <cell r="H75">
            <v>2609</v>
          </cell>
          <cell r="I75">
            <v>528</v>
          </cell>
          <cell r="J75">
            <v>196</v>
          </cell>
          <cell r="K75">
            <v>230</v>
          </cell>
          <cell r="L75">
            <v>166</v>
          </cell>
          <cell r="M75">
            <v>1120</v>
          </cell>
          <cell r="N75">
            <v>545</v>
          </cell>
          <cell r="O75">
            <v>202</v>
          </cell>
          <cell r="P75">
            <v>238</v>
          </cell>
          <cell r="Q75">
            <v>171</v>
          </cell>
          <cell r="R75">
            <v>1156</v>
          </cell>
          <cell r="S75">
            <v>1489</v>
          </cell>
          <cell r="T75">
            <v>57.071674971253351</v>
          </cell>
          <cell r="U75">
            <v>73</v>
          </cell>
          <cell r="V75">
            <v>46</v>
          </cell>
          <cell r="W75">
            <v>72</v>
          </cell>
          <cell r="X75">
            <v>191</v>
          </cell>
          <cell r="Y75">
            <v>1298</v>
          </cell>
          <cell r="Z75">
            <v>49.750862399386733</v>
          </cell>
          <cell r="AA75">
            <v>78</v>
          </cell>
          <cell r="AB75">
            <v>1389</v>
          </cell>
          <cell r="AC75">
            <v>53.238788807972405</v>
          </cell>
          <cell r="AD75">
            <v>1220</v>
          </cell>
          <cell r="AE75">
            <v>46.761211192027595</v>
          </cell>
          <cell r="AF75">
            <v>540</v>
          </cell>
          <cell r="AG75">
            <v>201</v>
          </cell>
          <cell r="AH75">
            <v>235</v>
          </cell>
          <cell r="AI75">
            <v>170</v>
          </cell>
        </row>
        <row r="76">
          <cell r="A76" t="str">
            <v>EUR</v>
          </cell>
          <cell r="B76" t="str">
            <v>PANEL</v>
          </cell>
          <cell r="C76" t="str">
            <v>TN</v>
          </cell>
          <cell r="D76" t="str">
            <v>VW-011G</v>
          </cell>
          <cell r="E76" t="str">
            <v>001031133</v>
          </cell>
          <cell r="F76">
            <v>7893</v>
          </cell>
          <cell r="G76">
            <v>960</v>
          </cell>
          <cell r="H76">
            <v>7574</v>
          </cell>
          <cell r="I76">
            <v>3164</v>
          </cell>
          <cell r="J76">
            <v>1405</v>
          </cell>
          <cell r="K76">
            <v>1389</v>
          </cell>
          <cell r="L76">
            <v>851</v>
          </cell>
          <cell r="M76">
            <v>6809</v>
          </cell>
          <cell r="N76">
            <v>401</v>
          </cell>
          <cell r="O76">
            <v>178</v>
          </cell>
          <cell r="P76">
            <v>176</v>
          </cell>
          <cell r="Q76">
            <v>108</v>
          </cell>
          <cell r="R76">
            <v>863</v>
          </cell>
          <cell r="S76">
            <v>765</v>
          </cell>
          <cell r="T76">
            <v>10.100343279640876</v>
          </cell>
          <cell r="U76">
            <v>213</v>
          </cell>
          <cell r="V76">
            <v>135</v>
          </cell>
          <cell r="W76">
            <v>208</v>
          </cell>
          <cell r="X76">
            <v>556</v>
          </cell>
          <cell r="Y76">
            <v>209</v>
          </cell>
          <cell r="Z76">
            <v>2.7594401901241086</v>
          </cell>
          <cell r="AA76">
            <v>225</v>
          </cell>
          <cell r="AB76">
            <v>7590</v>
          </cell>
          <cell r="AC76">
            <v>100.21124900977027</v>
          </cell>
          <cell r="AD76">
            <v>-16</v>
          </cell>
          <cell r="AE76">
            <v>-0.2112490097702667</v>
          </cell>
          <cell r="AF76">
            <v>394</v>
          </cell>
          <cell r="AG76">
            <v>175</v>
          </cell>
          <cell r="AH76">
            <v>173</v>
          </cell>
          <cell r="AI76">
            <v>106</v>
          </cell>
        </row>
        <row r="77">
          <cell r="A77" t="str">
            <v>EUR</v>
          </cell>
          <cell r="B77" t="str">
            <v>PANEL</v>
          </cell>
          <cell r="C77" t="str">
            <v>TN</v>
          </cell>
          <cell r="D77" t="str">
            <v>VW-012G</v>
          </cell>
          <cell r="E77" t="str">
            <v>001031134</v>
          </cell>
          <cell r="F77">
            <v>9705</v>
          </cell>
          <cell r="G77">
            <v>953</v>
          </cell>
          <cell r="H77">
            <v>9247</v>
          </cell>
          <cell r="I77">
            <v>3874</v>
          </cell>
          <cell r="J77">
            <v>1741</v>
          </cell>
          <cell r="K77">
            <v>1977</v>
          </cell>
          <cell r="L77">
            <v>1042</v>
          </cell>
          <cell r="M77">
            <v>8634</v>
          </cell>
          <cell r="N77">
            <v>399</v>
          </cell>
          <cell r="O77">
            <v>179</v>
          </cell>
          <cell r="P77">
            <v>204</v>
          </cell>
          <cell r="Q77">
            <v>107</v>
          </cell>
          <cell r="R77">
            <v>889</v>
          </cell>
          <cell r="S77">
            <v>613</v>
          </cell>
          <cell r="T77">
            <v>6.6291770303882336</v>
          </cell>
          <cell r="U77">
            <v>260</v>
          </cell>
          <cell r="V77">
            <v>164</v>
          </cell>
          <cell r="W77">
            <v>254</v>
          </cell>
          <cell r="X77">
            <v>678</v>
          </cell>
          <cell r="Y77">
            <v>-65</v>
          </cell>
          <cell r="Z77">
            <v>-0.70293068022061211</v>
          </cell>
          <cell r="AA77">
            <v>275</v>
          </cell>
          <cell r="AB77">
            <v>9587</v>
          </cell>
          <cell r="AC77">
            <v>103.67686817346167</v>
          </cell>
          <cell r="AD77">
            <v>-340</v>
          </cell>
          <cell r="AE77">
            <v>-3.6768681734616635</v>
          </cell>
          <cell r="AF77">
            <v>394</v>
          </cell>
          <cell r="AG77">
            <v>177</v>
          </cell>
          <cell r="AH77">
            <v>201</v>
          </cell>
          <cell r="AI77">
            <v>106</v>
          </cell>
        </row>
        <row r="78">
          <cell r="A78" t="str">
            <v>EUR</v>
          </cell>
          <cell r="B78" t="str">
            <v>PANEL</v>
          </cell>
          <cell r="C78" t="str">
            <v>TN</v>
          </cell>
          <cell r="D78" t="str">
            <v>VW-013G</v>
          </cell>
          <cell r="E78" t="str">
            <v>001031135</v>
          </cell>
          <cell r="F78">
            <v>2025</v>
          </cell>
          <cell r="G78">
            <v>957</v>
          </cell>
          <cell r="H78">
            <v>1937</v>
          </cell>
          <cell r="I78">
            <v>818</v>
          </cell>
          <cell r="J78">
            <v>361</v>
          </cell>
          <cell r="K78">
            <v>521</v>
          </cell>
          <cell r="L78">
            <v>219</v>
          </cell>
          <cell r="M78">
            <v>1919</v>
          </cell>
          <cell r="N78">
            <v>404</v>
          </cell>
          <cell r="O78">
            <v>178</v>
          </cell>
          <cell r="P78">
            <v>257</v>
          </cell>
          <cell r="Q78">
            <v>108</v>
          </cell>
          <cell r="R78">
            <v>947</v>
          </cell>
          <cell r="S78">
            <v>18</v>
          </cell>
          <cell r="T78">
            <v>0.92927207021166747</v>
          </cell>
          <cell r="U78">
            <v>54</v>
          </cell>
          <cell r="V78">
            <v>34</v>
          </cell>
          <cell r="W78">
            <v>53</v>
          </cell>
          <cell r="X78">
            <v>141</v>
          </cell>
          <cell r="Y78">
            <v>-123</v>
          </cell>
          <cell r="Z78">
            <v>-6.3500258131130609</v>
          </cell>
          <cell r="AA78">
            <v>58</v>
          </cell>
          <cell r="AB78">
            <v>2118</v>
          </cell>
          <cell r="AC78">
            <v>109.34434692823956</v>
          </cell>
          <cell r="AD78">
            <v>-181</v>
          </cell>
          <cell r="AE78">
            <v>-9.3443469282395455</v>
          </cell>
          <cell r="AF78">
            <v>399</v>
          </cell>
          <cell r="AG78">
            <v>176</v>
          </cell>
          <cell r="AH78">
            <v>254</v>
          </cell>
          <cell r="AI78">
            <v>107</v>
          </cell>
        </row>
        <row r="79">
          <cell r="A79" t="str">
            <v>EUR</v>
          </cell>
          <cell r="B79" t="str">
            <v>PANEL</v>
          </cell>
          <cell r="C79" t="str">
            <v>TN</v>
          </cell>
          <cell r="D79" t="str">
            <v>MOTO-059</v>
          </cell>
          <cell r="E79" t="str">
            <v>001031162</v>
          </cell>
          <cell r="F79">
            <v>2128</v>
          </cell>
          <cell r="G79">
            <v>2930</v>
          </cell>
          <cell r="H79">
            <v>6235</v>
          </cell>
          <cell r="I79">
            <v>1685</v>
          </cell>
          <cell r="J79">
            <v>352</v>
          </cell>
          <cell r="K79">
            <v>1120</v>
          </cell>
          <cell r="L79">
            <v>462</v>
          </cell>
          <cell r="M79">
            <v>3619</v>
          </cell>
          <cell r="N79">
            <v>792</v>
          </cell>
          <cell r="O79">
            <v>165</v>
          </cell>
          <cell r="P79">
            <v>526</v>
          </cell>
          <cell r="Q79">
            <v>217</v>
          </cell>
          <cell r="R79">
            <v>1700</v>
          </cell>
          <cell r="S79">
            <v>2616</v>
          </cell>
          <cell r="T79">
            <v>41.956696070569365</v>
          </cell>
          <cell r="U79">
            <v>175</v>
          </cell>
          <cell r="V79">
            <v>111</v>
          </cell>
          <cell r="W79">
            <v>171</v>
          </cell>
          <cell r="X79">
            <v>457</v>
          </cell>
          <cell r="Y79">
            <v>2159</v>
          </cell>
          <cell r="Z79">
            <v>34.627105052125103</v>
          </cell>
          <cell r="AA79">
            <v>185</v>
          </cell>
          <cell r="AB79">
            <v>4261</v>
          </cell>
          <cell r="AC79">
            <v>68.340016038492379</v>
          </cell>
          <cell r="AD79">
            <v>1974</v>
          </cell>
          <cell r="AE79">
            <v>31.659983961507621</v>
          </cell>
          <cell r="AF79">
            <v>727</v>
          </cell>
          <cell r="AG79">
            <v>152</v>
          </cell>
          <cell r="AH79">
            <v>483</v>
          </cell>
          <cell r="AI79">
            <v>199</v>
          </cell>
        </row>
        <row r="80">
          <cell r="A80" t="str">
            <v>EUR</v>
          </cell>
          <cell r="B80" t="str">
            <v>PANEL</v>
          </cell>
          <cell r="C80" t="str">
            <v>TN</v>
          </cell>
          <cell r="D80" t="str">
            <v>VDO-0312</v>
          </cell>
          <cell r="E80" t="str">
            <v>001031184</v>
          </cell>
          <cell r="F80">
            <v>9961</v>
          </cell>
          <cell r="G80">
            <v>1658</v>
          </cell>
          <cell r="H80">
            <v>16513</v>
          </cell>
          <cell r="I80">
            <v>4853</v>
          </cell>
          <cell r="J80">
            <v>1947</v>
          </cell>
          <cell r="K80">
            <v>3117</v>
          </cell>
          <cell r="L80">
            <v>1322</v>
          </cell>
          <cell r="M80">
            <v>11239</v>
          </cell>
          <cell r="N80">
            <v>487</v>
          </cell>
          <cell r="O80">
            <v>195</v>
          </cell>
          <cell r="P80">
            <v>313</v>
          </cell>
          <cell r="Q80">
            <v>133</v>
          </cell>
          <cell r="R80">
            <v>1128</v>
          </cell>
          <cell r="S80">
            <v>5274</v>
          </cell>
          <cell r="T80">
            <v>31.93847271846424</v>
          </cell>
          <cell r="U80">
            <v>464</v>
          </cell>
          <cell r="V80">
            <v>293</v>
          </cell>
          <cell r="W80">
            <v>454</v>
          </cell>
          <cell r="X80">
            <v>1211</v>
          </cell>
          <cell r="Y80">
            <v>4063</v>
          </cell>
          <cell r="Z80">
            <v>24.604856779507056</v>
          </cell>
          <cell r="AA80">
            <v>491</v>
          </cell>
          <cell r="AB80">
            <v>12941</v>
          </cell>
          <cell r="AC80">
            <v>78.368558105734877</v>
          </cell>
          <cell r="AD80">
            <v>3572</v>
          </cell>
          <cell r="AE80">
            <v>21.631441894265123</v>
          </cell>
          <cell r="AF80">
            <v>481</v>
          </cell>
          <cell r="AG80">
            <v>193</v>
          </cell>
          <cell r="AH80">
            <v>309</v>
          </cell>
          <cell r="AI80">
            <v>131</v>
          </cell>
        </row>
        <row r="81">
          <cell r="A81" t="str">
            <v>EUR</v>
          </cell>
          <cell r="B81" t="str">
            <v>PANEL</v>
          </cell>
          <cell r="C81" t="str">
            <v>TN</v>
          </cell>
          <cell r="D81" t="str">
            <v>PR-010PR-A</v>
          </cell>
          <cell r="E81" t="str">
            <v>001031190</v>
          </cell>
          <cell r="F81">
            <v>1421</v>
          </cell>
          <cell r="G81">
            <v>4361</v>
          </cell>
          <cell r="H81">
            <v>6197</v>
          </cell>
          <cell r="I81">
            <v>16219</v>
          </cell>
          <cell r="J81">
            <v>1550</v>
          </cell>
          <cell r="K81">
            <v>1505</v>
          </cell>
          <cell r="L81">
            <v>1466</v>
          </cell>
          <cell r="M81">
            <v>20740</v>
          </cell>
          <cell r="N81">
            <v>11414</v>
          </cell>
          <cell r="O81">
            <v>1091</v>
          </cell>
          <cell r="P81">
            <v>1059</v>
          </cell>
          <cell r="Q81">
            <v>1032</v>
          </cell>
          <cell r="R81">
            <v>14596</v>
          </cell>
          <cell r="S81">
            <v>-14543</v>
          </cell>
          <cell r="T81">
            <v>-234.67807003388739</v>
          </cell>
          <cell r="U81">
            <v>174</v>
          </cell>
          <cell r="V81">
            <v>110</v>
          </cell>
          <cell r="W81">
            <v>170</v>
          </cell>
          <cell r="X81">
            <v>454</v>
          </cell>
          <cell r="Y81">
            <v>-14997</v>
          </cell>
          <cell r="Z81">
            <v>-242.00419557850572</v>
          </cell>
          <cell r="AA81">
            <v>184</v>
          </cell>
          <cell r="AB81">
            <v>21378</v>
          </cell>
          <cell r="AC81">
            <v>344.97337421332901</v>
          </cell>
          <cell r="AD81">
            <v>-15181</v>
          </cell>
          <cell r="AE81">
            <v>-244.97337421332901</v>
          </cell>
          <cell r="AF81">
            <v>11165</v>
          </cell>
          <cell r="AG81">
            <v>1067</v>
          </cell>
          <cell r="AH81">
            <v>1036</v>
          </cell>
          <cell r="AI81">
            <v>1009</v>
          </cell>
        </row>
        <row r="82">
          <cell r="A82" t="str">
            <v>EUR</v>
          </cell>
          <cell r="B82" t="str">
            <v>PANEL</v>
          </cell>
          <cell r="C82" t="str">
            <v>TN</v>
          </cell>
          <cell r="D82" t="str">
            <v>VDO-0313</v>
          </cell>
          <cell r="E82" t="str">
            <v>001031215</v>
          </cell>
          <cell r="F82">
            <v>3221</v>
          </cell>
          <cell r="G82">
            <v>1658</v>
          </cell>
          <cell r="H82">
            <v>5340</v>
          </cell>
          <cell r="I82">
            <v>1601</v>
          </cell>
          <cell r="J82">
            <v>634</v>
          </cell>
          <cell r="K82">
            <v>809</v>
          </cell>
          <cell r="L82">
            <v>433</v>
          </cell>
          <cell r="M82">
            <v>3477</v>
          </cell>
          <cell r="N82">
            <v>497</v>
          </cell>
          <cell r="O82">
            <v>197</v>
          </cell>
          <cell r="P82">
            <v>251</v>
          </cell>
          <cell r="Q82">
            <v>134</v>
          </cell>
          <cell r="R82">
            <v>1079</v>
          </cell>
          <cell r="S82">
            <v>1863</v>
          </cell>
          <cell r="T82">
            <v>34.887640449438202</v>
          </cell>
          <cell r="U82">
            <v>150</v>
          </cell>
          <cell r="V82">
            <v>95</v>
          </cell>
          <cell r="W82">
            <v>147</v>
          </cell>
          <cell r="X82">
            <v>392</v>
          </cell>
          <cell r="Y82">
            <v>1471</v>
          </cell>
          <cell r="Z82">
            <v>27.54681647940075</v>
          </cell>
          <cell r="AA82">
            <v>159</v>
          </cell>
          <cell r="AB82">
            <v>4028</v>
          </cell>
          <cell r="AC82">
            <v>75.430711610486895</v>
          </cell>
          <cell r="AD82">
            <v>1312</v>
          </cell>
          <cell r="AE82">
            <v>24.569288389513108</v>
          </cell>
          <cell r="AF82">
            <v>485</v>
          </cell>
          <cell r="AG82">
            <v>192</v>
          </cell>
          <cell r="AH82">
            <v>245</v>
          </cell>
          <cell r="AI82">
            <v>131</v>
          </cell>
        </row>
        <row r="83">
          <cell r="A83" t="str">
            <v>EUR</v>
          </cell>
          <cell r="B83" t="str">
            <v>PANEL</v>
          </cell>
          <cell r="C83" t="str">
            <v>TN</v>
          </cell>
          <cell r="D83" t="str">
            <v>VDO-0310L</v>
          </cell>
          <cell r="E83" t="str">
            <v>001031216</v>
          </cell>
          <cell r="F83">
            <v>30103</v>
          </cell>
          <cell r="G83">
            <v>1466</v>
          </cell>
          <cell r="H83">
            <v>44129</v>
          </cell>
          <cell r="I83">
            <v>13958</v>
          </cell>
          <cell r="J83">
            <v>5729</v>
          </cell>
          <cell r="K83">
            <v>7253</v>
          </cell>
          <cell r="L83">
            <v>4023</v>
          </cell>
          <cell r="M83">
            <v>30963</v>
          </cell>
          <cell r="N83">
            <v>464</v>
          </cell>
          <cell r="O83">
            <v>190</v>
          </cell>
          <cell r="P83">
            <v>241</v>
          </cell>
          <cell r="Q83">
            <v>134</v>
          </cell>
          <cell r="R83">
            <v>1029</v>
          </cell>
          <cell r="S83">
            <v>13166</v>
          </cell>
          <cell r="T83">
            <v>29.835255727526118</v>
          </cell>
          <cell r="U83">
            <v>1240</v>
          </cell>
          <cell r="V83">
            <v>784</v>
          </cell>
          <cell r="W83">
            <v>1212</v>
          </cell>
          <cell r="X83">
            <v>3236</v>
          </cell>
          <cell r="Y83">
            <v>9930</v>
          </cell>
          <cell r="Z83">
            <v>22.502209431439642</v>
          </cell>
          <cell r="AA83">
            <v>1312</v>
          </cell>
          <cell r="AB83">
            <v>35511</v>
          </cell>
          <cell r="AC83">
            <v>80.470892157084904</v>
          </cell>
          <cell r="AD83">
            <v>8618</v>
          </cell>
          <cell r="AE83">
            <v>19.529107842915089</v>
          </cell>
          <cell r="AF83">
            <v>458</v>
          </cell>
          <cell r="AG83">
            <v>188</v>
          </cell>
          <cell r="AH83">
            <v>238</v>
          </cell>
          <cell r="AI83">
            <v>132</v>
          </cell>
        </row>
        <row r="84">
          <cell r="A84" t="str">
            <v>EUR</v>
          </cell>
          <cell r="B84" t="str">
            <v>PANEL</v>
          </cell>
          <cell r="C84" t="str">
            <v>TN</v>
          </cell>
          <cell r="D84" t="str">
            <v>VW-534</v>
          </cell>
          <cell r="E84" t="str">
            <v>001031222</v>
          </cell>
          <cell r="F84">
            <v>404</v>
          </cell>
          <cell r="G84">
            <v>1421</v>
          </cell>
          <cell r="H84">
            <v>574</v>
          </cell>
          <cell r="I84">
            <v>276</v>
          </cell>
          <cell r="J84">
            <v>123</v>
          </cell>
          <cell r="K84">
            <v>105</v>
          </cell>
          <cell r="L84">
            <v>80</v>
          </cell>
          <cell r="M84">
            <v>584</v>
          </cell>
          <cell r="N84">
            <v>683</v>
          </cell>
          <cell r="O84">
            <v>304</v>
          </cell>
          <cell r="P84">
            <v>260</v>
          </cell>
          <cell r="Q84">
            <v>198</v>
          </cell>
          <cell r="R84">
            <v>1445</v>
          </cell>
          <cell r="S84">
            <v>-10</v>
          </cell>
          <cell r="T84">
            <v>-1.7421602787456445</v>
          </cell>
          <cell r="U84">
            <v>16</v>
          </cell>
          <cell r="V84">
            <v>10</v>
          </cell>
          <cell r="W84">
            <v>16</v>
          </cell>
          <cell r="X84">
            <v>42</v>
          </cell>
          <cell r="Y84">
            <v>-52</v>
          </cell>
          <cell r="Z84">
            <v>-9.0592334494773521</v>
          </cell>
          <cell r="AA84">
            <v>17</v>
          </cell>
          <cell r="AB84">
            <v>643</v>
          </cell>
          <cell r="AC84">
            <v>112.02090592334496</v>
          </cell>
          <cell r="AD84">
            <v>-69</v>
          </cell>
          <cell r="AE84">
            <v>-12.020905923344948</v>
          </cell>
          <cell r="AF84">
            <v>729</v>
          </cell>
          <cell r="AG84">
            <v>324</v>
          </cell>
          <cell r="AH84">
            <v>277</v>
          </cell>
          <cell r="AI84">
            <v>211</v>
          </cell>
        </row>
        <row r="85">
          <cell r="A85" t="str">
            <v>EUR</v>
          </cell>
          <cell r="B85" t="str">
            <v>PANEL</v>
          </cell>
          <cell r="C85" t="str">
            <v>TN</v>
          </cell>
          <cell r="D85" t="str">
            <v>BW-314L</v>
          </cell>
          <cell r="E85" t="str">
            <v>001031223</v>
          </cell>
          <cell r="F85">
            <v>3971</v>
          </cell>
          <cell r="G85">
            <v>2670</v>
          </cell>
          <cell r="H85">
            <v>10603</v>
          </cell>
          <cell r="I85">
            <v>1970</v>
          </cell>
          <cell r="J85">
            <v>756</v>
          </cell>
          <cell r="K85">
            <v>884</v>
          </cell>
          <cell r="L85">
            <v>567</v>
          </cell>
          <cell r="M85">
            <v>4177</v>
          </cell>
          <cell r="N85">
            <v>496</v>
          </cell>
          <cell r="O85">
            <v>190</v>
          </cell>
          <cell r="P85">
            <v>223</v>
          </cell>
          <cell r="Q85">
            <v>143</v>
          </cell>
          <cell r="R85">
            <v>1052</v>
          </cell>
          <cell r="S85">
            <v>6426</v>
          </cell>
          <cell r="T85">
            <v>60.605489012543622</v>
          </cell>
          <cell r="U85">
            <v>298</v>
          </cell>
          <cell r="V85">
            <v>188</v>
          </cell>
          <cell r="W85">
            <v>291</v>
          </cell>
          <cell r="X85">
            <v>777</v>
          </cell>
          <cell r="Y85">
            <v>5649</v>
          </cell>
          <cell r="Z85">
            <v>53.277374328020379</v>
          </cell>
          <cell r="AA85">
            <v>315</v>
          </cell>
          <cell r="AB85">
            <v>5269</v>
          </cell>
          <cell r="AC85">
            <v>49.69348297651608</v>
          </cell>
          <cell r="AD85">
            <v>5334</v>
          </cell>
          <cell r="AE85">
            <v>50.30651702348392</v>
          </cell>
          <cell r="AF85">
            <v>490</v>
          </cell>
          <cell r="AG85">
            <v>188</v>
          </cell>
          <cell r="AH85">
            <v>220</v>
          </cell>
          <cell r="AI85">
            <v>141</v>
          </cell>
        </row>
        <row r="86">
          <cell r="A86" t="str">
            <v>EUR</v>
          </cell>
          <cell r="B86" t="str">
            <v>PANEL</v>
          </cell>
          <cell r="C86" t="str">
            <v>TN</v>
          </cell>
          <cell r="D86" t="str">
            <v>VW-0330</v>
          </cell>
          <cell r="E86" t="str">
            <v>001031227</v>
          </cell>
          <cell r="F86">
            <v>3456</v>
          </cell>
          <cell r="G86">
            <v>1497</v>
          </cell>
          <cell r="H86">
            <v>5174</v>
          </cell>
          <cell r="I86">
            <v>1721</v>
          </cell>
          <cell r="J86">
            <v>666</v>
          </cell>
          <cell r="K86">
            <v>761</v>
          </cell>
          <cell r="L86">
            <v>512</v>
          </cell>
          <cell r="M86">
            <v>3660</v>
          </cell>
          <cell r="N86">
            <v>498</v>
          </cell>
          <cell r="O86">
            <v>193</v>
          </cell>
          <cell r="P86">
            <v>220</v>
          </cell>
          <cell r="Q86">
            <v>148</v>
          </cell>
          <cell r="R86">
            <v>1059</v>
          </cell>
          <cell r="S86">
            <v>1514</v>
          </cell>
          <cell r="T86">
            <v>29.261693080788557</v>
          </cell>
          <cell r="U86">
            <v>145</v>
          </cell>
          <cell r="V86">
            <v>92</v>
          </cell>
          <cell r="W86">
            <v>142</v>
          </cell>
          <cell r="X86">
            <v>379</v>
          </cell>
          <cell r="Y86">
            <v>1135</v>
          </cell>
          <cell r="Z86">
            <v>21.936606107460381</v>
          </cell>
          <cell r="AA86">
            <v>154</v>
          </cell>
          <cell r="AB86">
            <v>4193</v>
          </cell>
          <cell r="AC86">
            <v>81.03981445689989</v>
          </cell>
          <cell r="AD86">
            <v>981</v>
          </cell>
          <cell r="AE86">
            <v>18.960185543100117</v>
          </cell>
          <cell r="AF86">
            <v>491</v>
          </cell>
          <cell r="AG86">
            <v>190</v>
          </cell>
          <cell r="AH86">
            <v>217</v>
          </cell>
          <cell r="AI86">
            <v>146</v>
          </cell>
        </row>
        <row r="87">
          <cell r="A87" t="str">
            <v>EUR</v>
          </cell>
          <cell r="B87" t="str">
            <v>PANEL</v>
          </cell>
          <cell r="C87" t="str">
            <v>TN</v>
          </cell>
          <cell r="D87" t="str">
            <v>VW-0329</v>
          </cell>
          <cell r="E87" t="str">
            <v>001031228</v>
          </cell>
          <cell r="F87">
            <v>4000</v>
          </cell>
          <cell r="G87">
            <v>1492</v>
          </cell>
          <cell r="H87">
            <v>5968</v>
          </cell>
          <cell r="I87">
            <v>2089</v>
          </cell>
          <cell r="J87">
            <v>799</v>
          </cell>
          <cell r="K87">
            <v>663</v>
          </cell>
          <cell r="L87">
            <v>618</v>
          </cell>
          <cell r="M87">
            <v>4169</v>
          </cell>
          <cell r="N87">
            <v>522</v>
          </cell>
          <cell r="O87">
            <v>200</v>
          </cell>
          <cell r="P87">
            <v>166</v>
          </cell>
          <cell r="Q87">
            <v>155</v>
          </cell>
          <cell r="R87">
            <v>1043</v>
          </cell>
          <cell r="S87">
            <v>1799</v>
          </cell>
          <cell r="T87">
            <v>30.144101876675606</v>
          </cell>
          <cell r="U87">
            <v>168</v>
          </cell>
          <cell r="V87">
            <v>106</v>
          </cell>
          <cell r="W87">
            <v>164</v>
          </cell>
          <cell r="X87">
            <v>438</v>
          </cell>
          <cell r="Y87">
            <v>1361</v>
          </cell>
          <cell r="Z87">
            <v>22.804959785522787</v>
          </cell>
          <cell r="AA87">
            <v>177</v>
          </cell>
          <cell r="AB87">
            <v>4784</v>
          </cell>
          <cell r="AC87">
            <v>80.160857908847177</v>
          </cell>
          <cell r="AD87">
            <v>1184</v>
          </cell>
          <cell r="AE87">
            <v>19.839142091152816</v>
          </cell>
          <cell r="AF87">
            <v>510</v>
          </cell>
          <cell r="AG87">
            <v>195</v>
          </cell>
          <cell r="AH87">
            <v>162</v>
          </cell>
          <cell r="AI87">
            <v>151</v>
          </cell>
        </row>
        <row r="88">
          <cell r="A88" t="str">
            <v>EUR</v>
          </cell>
          <cell r="B88" t="str">
            <v>PANEL</v>
          </cell>
          <cell r="C88" t="str">
            <v>TN</v>
          </cell>
          <cell r="D88" t="str">
            <v>VW-0333</v>
          </cell>
          <cell r="E88" t="str">
            <v>001031236</v>
          </cell>
          <cell r="F88">
            <v>2493</v>
          </cell>
          <cell r="G88">
            <v>1497</v>
          </cell>
          <cell r="H88">
            <v>3732</v>
          </cell>
          <cell r="I88">
            <v>1315</v>
          </cell>
          <cell r="J88">
            <v>500</v>
          </cell>
          <cell r="K88">
            <v>569</v>
          </cell>
          <cell r="L88">
            <v>388</v>
          </cell>
          <cell r="M88">
            <v>2772</v>
          </cell>
          <cell r="N88">
            <v>527</v>
          </cell>
          <cell r="O88">
            <v>201</v>
          </cell>
          <cell r="P88">
            <v>228</v>
          </cell>
          <cell r="Q88">
            <v>156</v>
          </cell>
          <cell r="R88">
            <v>1112</v>
          </cell>
          <cell r="S88">
            <v>960</v>
          </cell>
          <cell r="T88">
            <v>25.723472668810288</v>
          </cell>
          <cell r="U88">
            <v>105</v>
          </cell>
          <cell r="V88">
            <v>66</v>
          </cell>
          <cell r="W88">
            <v>103</v>
          </cell>
          <cell r="X88">
            <v>274</v>
          </cell>
          <cell r="Y88">
            <v>686</v>
          </cell>
          <cell r="Z88">
            <v>18.381564844587352</v>
          </cell>
          <cell r="AA88">
            <v>111</v>
          </cell>
          <cell r="AB88">
            <v>3157</v>
          </cell>
          <cell r="AC88">
            <v>84.59271168274384</v>
          </cell>
          <cell r="AD88">
            <v>575</v>
          </cell>
          <cell r="AE88">
            <v>15.407288317256162</v>
          </cell>
          <cell r="AF88">
            <v>513</v>
          </cell>
          <cell r="AG88">
            <v>195</v>
          </cell>
          <cell r="AH88">
            <v>222</v>
          </cell>
          <cell r="AI88">
            <v>151</v>
          </cell>
        </row>
        <row r="89">
          <cell r="A89" t="str">
            <v>EUR</v>
          </cell>
          <cell r="B89" t="str">
            <v>PANEL</v>
          </cell>
          <cell r="C89" t="str">
            <v>TN</v>
          </cell>
          <cell r="D89" t="str">
            <v>VW-0333H</v>
          </cell>
          <cell r="E89" t="str">
            <v>001031257</v>
          </cell>
          <cell r="F89">
            <v>58752</v>
          </cell>
          <cell r="G89">
            <v>1540</v>
          </cell>
          <cell r="H89">
            <v>90488</v>
          </cell>
          <cell r="I89">
            <v>40936</v>
          </cell>
          <cell r="J89">
            <v>11305</v>
          </cell>
          <cell r="K89">
            <v>12376</v>
          </cell>
          <cell r="L89">
            <v>8746</v>
          </cell>
          <cell r="M89">
            <v>73363</v>
          </cell>
          <cell r="N89">
            <v>697</v>
          </cell>
          <cell r="O89">
            <v>192</v>
          </cell>
          <cell r="P89">
            <v>211</v>
          </cell>
          <cell r="Q89">
            <v>149</v>
          </cell>
          <cell r="R89">
            <v>1249</v>
          </cell>
          <cell r="S89">
            <v>17125</v>
          </cell>
          <cell r="T89">
            <v>18.925161347360977</v>
          </cell>
          <cell r="U89">
            <v>2542</v>
          </cell>
          <cell r="V89">
            <v>1608</v>
          </cell>
          <cell r="W89">
            <v>2486</v>
          </cell>
          <cell r="X89">
            <v>6636</v>
          </cell>
          <cell r="Y89">
            <v>10489</v>
          </cell>
          <cell r="Z89">
            <v>11.591592255326672</v>
          </cell>
          <cell r="AA89">
            <v>2690</v>
          </cell>
          <cell r="AB89">
            <v>82689</v>
          </cell>
          <cell r="AC89">
            <v>91.381177614711333</v>
          </cell>
          <cell r="AD89">
            <v>7799</v>
          </cell>
          <cell r="AE89">
            <v>8.6188223852886576</v>
          </cell>
          <cell r="AF89">
            <v>688</v>
          </cell>
          <cell r="AG89">
            <v>190</v>
          </cell>
          <cell r="AH89">
            <v>208</v>
          </cell>
          <cell r="AI89">
            <v>147</v>
          </cell>
        </row>
        <row r="90">
          <cell r="A90" t="str">
            <v>EUR</v>
          </cell>
          <cell r="B90" t="str">
            <v>PANEL</v>
          </cell>
          <cell r="C90" t="str">
            <v>TN</v>
          </cell>
          <cell r="D90" t="str">
            <v>VW-0329H</v>
          </cell>
          <cell r="E90" t="str">
            <v>001031287</v>
          </cell>
          <cell r="F90">
            <v>15552</v>
          </cell>
          <cell r="G90">
            <v>1561</v>
          </cell>
          <cell r="H90">
            <v>24277</v>
          </cell>
          <cell r="I90">
            <v>10706</v>
          </cell>
          <cell r="J90">
            <v>4338</v>
          </cell>
          <cell r="K90">
            <v>5134</v>
          </cell>
          <cell r="L90">
            <v>2387</v>
          </cell>
          <cell r="M90">
            <v>22565</v>
          </cell>
          <cell r="N90">
            <v>688</v>
          </cell>
          <cell r="O90">
            <v>279</v>
          </cell>
          <cell r="P90">
            <v>330</v>
          </cell>
          <cell r="Q90">
            <v>153</v>
          </cell>
          <cell r="R90">
            <v>1450</v>
          </cell>
          <cell r="S90">
            <v>1712</v>
          </cell>
          <cell r="T90">
            <v>7.0519421674836273</v>
          </cell>
          <cell r="U90">
            <v>682</v>
          </cell>
          <cell r="V90">
            <v>431</v>
          </cell>
          <cell r="W90">
            <v>667</v>
          </cell>
          <cell r="X90">
            <v>1780</v>
          </cell>
          <cell r="Y90">
            <v>-68</v>
          </cell>
          <cell r="Z90">
            <v>-0.280100506652387</v>
          </cell>
          <cell r="AA90">
            <v>722</v>
          </cell>
          <cell r="AB90">
            <v>25067</v>
          </cell>
          <cell r="AC90">
            <v>103.25410882728508</v>
          </cell>
          <cell r="AD90">
            <v>-790</v>
          </cell>
          <cell r="AE90">
            <v>-3.2541088272850849</v>
          </cell>
          <cell r="AF90">
            <v>659</v>
          </cell>
          <cell r="AG90">
            <v>267</v>
          </cell>
          <cell r="AH90">
            <v>316</v>
          </cell>
          <cell r="AI90">
            <v>147</v>
          </cell>
        </row>
        <row r="91">
          <cell r="A91" t="str">
            <v>EUR</v>
          </cell>
          <cell r="B91" t="str">
            <v>PANEL</v>
          </cell>
          <cell r="C91" t="str">
            <v>TN</v>
          </cell>
          <cell r="D91" t="str">
            <v>VW-0335H</v>
          </cell>
          <cell r="E91" t="str">
            <v>001031289</v>
          </cell>
          <cell r="F91">
            <v>13306</v>
          </cell>
          <cell r="G91">
            <v>1394</v>
          </cell>
          <cell r="H91">
            <v>18548</v>
          </cell>
          <cell r="I91">
            <v>8759</v>
          </cell>
          <cell r="J91">
            <v>2594</v>
          </cell>
          <cell r="K91">
            <v>3124</v>
          </cell>
          <cell r="L91">
            <v>2050</v>
          </cell>
          <cell r="M91">
            <v>16527</v>
          </cell>
          <cell r="N91">
            <v>658</v>
          </cell>
          <cell r="O91">
            <v>195</v>
          </cell>
          <cell r="P91">
            <v>235</v>
          </cell>
          <cell r="Q91">
            <v>154</v>
          </cell>
          <cell r="R91">
            <v>1242</v>
          </cell>
          <cell r="S91">
            <v>2021</v>
          </cell>
          <cell r="T91">
            <v>10.896053482855294</v>
          </cell>
          <cell r="U91">
            <v>521</v>
          </cell>
          <cell r="V91">
            <v>330</v>
          </cell>
          <cell r="W91">
            <v>510</v>
          </cell>
          <cell r="X91">
            <v>1361</v>
          </cell>
          <cell r="Y91">
            <v>660</v>
          </cell>
          <cell r="Z91">
            <v>3.5583351304722877</v>
          </cell>
          <cell r="AA91">
            <v>551</v>
          </cell>
          <cell r="AB91">
            <v>18439</v>
          </cell>
          <cell r="AC91">
            <v>99.412335561785639</v>
          </cell>
          <cell r="AD91">
            <v>109</v>
          </cell>
          <cell r="AE91">
            <v>0.58766443821436265</v>
          </cell>
          <cell r="AF91">
            <v>628</v>
          </cell>
          <cell r="AG91">
            <v>186</v>
          </cell>
          <cell r="AH91">
            <v>224</v>
          </cell>
          <cell r="AI91">
            <v>147</v>
          </cell>
        </row>
        <row r="92">
          <cell r="A92" t="str">
            <v>EUR</v>
          </cell>
          <cell r="B92" t="str">
            <v>PANEL</v>
          </cell>
          <cell r="C92" t="str">
            <v>TN</v>
          </cell>
          <cell r="D92" t="str">
            <v>BZ-600</v>
          </cell>
          <cell r="E92" t="str">
            <v>001031291</v>
          </cell>
          <cell r="F92">
            <v>5851</v>
          </cell>
          <cell r="G92">
            <v>1344</v>
          </cell>
          <cell r="H92">
            <v>7861</v>
          </cell>
          <cell r="I92">
            <v>3009</v>
          </cell>
          <cell r="J92">
            <v>1066</v>
          </cell>
          <cell r="K92">
            <v>1143</v>
          </cell>
          <cell r="L92">
            <v>734</v>
          </cell>
          <cell r="M92">
            <v>5952</v>
          </cell>
          <cell r="N92">
            <v>514</v>
          </cell>
          <cell r="O92">
            <v>182</v>
          </cell>
          <cell r="P92">
            <v>195</v>
          </cell>
          <cell r="Q92">
            <v>125</v>
          </cell>
          <cell r="R92">
            <v>1016</v>
          </cell>
          <cell r="S92">
            <v>1909</v>
          </cell>
          <cell r="T92">
            <v>24.28444218292838</v>
          </cell>
          <cell r="U92">
            <v>221</v>
          </cell>
          <cell r="V92">
            <v>140</v>
          </cell>
          <cell r="W92">
            <v>216</v>
          </cell>
          <cell r="X92">
            <v>577</v>
          </cell>
          <cell r="Y92">
            <v>1332</v>
          </cell>
          <cell r="Z92">
            <v>16.944409108255947</v>
          </cell>
          <cell r="AA92">
            <v>234</v>
          </cell>
          <cell r="AB92">
            <v>6763</v>
          </cell>
          <cell r="AC92">
            <v>86.032311410761992</v>
          </cell>
          <cell r="AD92">
            <v>1098</v>
          </cell>
          <cell r="AE92">
            <v>13.967688589238012</v>
          </cell>
          <cell r="AF92">
            <v>508</v>
          </cell>
          <cell r="AG92">
            <v>180</v>
          </cell>
          <cell r="AH92">
            <v>193</v>
          </cell>
          <cell r="AI92">
            <v>124</v>
          </cell>
        </row>
        <row r="93">
          <cell r="A93" t="str">
            <v>EUR</v>
          </cell>
          <cell r="B93" t="str">
            <v>PANEL</v>
          </cell>
          <cell r="C93" t="str">
            <v>TN</v>
          </cell>
          <cell r="D93" t="str">
            <v>BZ-602</v>
          </cell>
          <cell r="E93" t="str">
            <v>001031299</v>
          </cell>
          <cell r="F93">
            <v>371</v>
          </cell>
          <cell r="G93">
            <v>3156</v>
          </cell>
          <cell r="H93">
            <v>1171</v>
          </cell>
          <cell r="I93">
            <v>588</v>
          </cell>
          <cell r="J93">
            <v>180</v>
          </cell>
          <cell r="K93">
            <v>173</v>
          </cell>
          <cell r="L93">
            <v>136</v>
          </cell>
          <cell r="M93">
            <v>1077</v>
          </cell>
          <cell r="N93">
            <v>1585</v>
          </cell>
          <cell r="O93">
            <v>485</v>
          </cell>
          <cell r="P93">
            <v>466</v>
          </cell>
          <cell r="Q93">
            <v>367</v>
          </cell>
          <cell r="R93">
            <v>2903</v>
          </cell>
          <cell r="S93">
            <v>94</v>
          </cell>
          <cell r="T93">
            <v>8.0273270708795899</v>
          </cell>
          <cell r="U93">
            <v>33</v>
          </cell>
          <cell r="V93">
            <v>21</v>
          </cell>
          <cell r="W93">
            <v>32</v>
          </cell>
          <cell r="X93">
            <v>86</v>
          </cell>
          <cell r="Y93">
            <v>8</v>
          </cell>
          <cell r="Z93">
            <v>0.68317677198975235</v>
          </cell>
          <cell r="AA93">
            <v>35</v>
          </cell>
          <cell r="AB93">
            <v>1198</v>
          </cell>
          <cell r="AC93">
            <v>102.30572160546541</v>
          </cell>
          <cell r="AD93">
            <v>-27</v>
          </cell>
          <cell r="AE93">
            <v>-2.3057216054654139</v>
          </cell>
          <cell r="AF93">
            <v>1579</v>
          </cell>
          <cell r="AG93">
            <v>483</v>
          </cell>
          <cell r="AH93">
            <v>465</v>
          </cell>
          <cell r="AI93">
            <v>366</v>
          </cell>
        </row>
        <row r="94">
          <cell r="A94" t="str">
            <v>EUR</v>
          </cell>
          <cell r="B94" t="str">
            <v>PANEL</v>
          </cell>
          <cell r="C94" t="str">
            <v>TN</v>
          </cell>
          <cell r="D94" t="str">
            <v>VDO-0427A0</v>
          </cell>
          <cell r="E94" t="str">
            <v>001031322</v>
          </cell>
          <cell r="F94">
            <v>68367</v>
          </cell>
          <cell r="G94">
            <v>1484</v>
          </cell>
          <cell r="H94">
            <v>101490</v>
          </cell>
          <cell r="I94">
            <v>31922</v>
          </cell>
          <cell r="J94">
            <v>13128</v>
          </cell>
          <cell r="K94">
            <v>14372</v>
          </cell>
          <cell r="L94">
            <v>9328</v>
          </cell>
          <cell r="M94">
            <v>68750</v>
          </cell>
          <cell r="N94">
            <v>467</v>
          </cell>
          <cell r="O94">
            <v>192</v>
          </cell>
          <cell r="P94">
            <v>210</v>
          </cell>
          <cell r="Q94">
            <v>136</v>
          </cell>
          <cell r="R94">
            <v>1005</v>
          </cell>
          <cell r="S94">
            <v>32740</v>
          </cell>
          <cell r="T94">
            <v>32.259335895162081</v>
          </cell>
          <cell r="U94">
            <v>2851</v>
          </cell>
          <cell r="V94">
            <v>1803</v>
          </cell>
          <cell r="W94">
            <v>2788</v>
          </cell>
          <cell r="X94">
            <v>7442</v>
          </cell>
          <cell r="Y94">
            <v>25298</v>
          </cell>
          <cell r="Z94">
            <v>24.926593753079121</v>
          </cell>
          <cell r="AA94">
            <v>3017</v>
          </cell>
          <cell r="AB94">
            <v>79209</v>
          </cell>
          <cell r="AC94">
            <v>78.046112917528816</v>
          </cell>
          <cell r="AD94">
            <v>22281</v>
          </cell>
          <cell r="AE94">
            <v>21.95388708247118</v>
          </cell>
          <cell r="AF94">
            <v>462</v>
          </cell>
          <cell r="AG94">
            <v>190</v>
          </cell>
          <cell r="AH94">
            <v>208</v>
          </cell>
          <cell r="AI94">
            <v>135</v>
          </cell>
        </row>
        <row r="95">
          <cell r="A95" t="str">
            <v>EUR</v>
          </cell>
          <cell r="B95" t="str">
            <v>PANEL</v>
          </cell>
          <cell r="C95" t="str">
            <v>TN</v>
          </cell>
          <cell r="D95" t="str">
            <v>VDO-0429B0</v>
          </cell>
          <cell r="E95" t="str">
            <v>001031323</v>
          </cell>
          <cell r="F95">
            <v>11834</v>
          </cell>
          <cell r="G95">
            <v>1492</v>
          </cell>
          <cell r="H95">
            <v>17659</v>
          </cell>
          <cell r="I95">
            <v>5445</v>
          </cell>
          <cell r="J95">
            <v>2226</v>
          </cell>
          <cell r="K95">
            <v>2489</v>
          </cell>
          <cell r="L95">
            <v>1592</v>
          </cell>
          <cell r="M95">
            <v>11752</v>
          </cell>
          <cell r="N95">
            <v>460</v>
          </cell>
          <cell r="O95">
            <v>188</v>
          </cell>
          <cell r="P95">
            <v>210</v>
          </cell>
          <cell r="Q95">
            <v>135</v>
          </cell>
          <cell r="R95">
            <v>993</v>
          </cell>
          <cell r="S95">
            <v>5907</v>
          </cell>
          <cell r="T95">
            <v>33.450365252845579</v>
          </cell>
          <cell r="U95">
            <v>496</v>
          </cell>
          <cell r="V95">
            <v>314</v>
          </cell>
          <cell r="W95">
            <v>485</v>
          </cell>
          <cell r="X95">
            <v>1295</v>
          </cell>
          <cell r="Y95">
            <v>4612</v>
          </cell>
          <cell r="Z95">
            <v>26.11699416728014</v>
          </cell>
          <cell r="AA95">
            <v>525</v>
          </cell>
          <cell r="AB95">
            <v>13572</v>
          </cell>
          <cell r="AC95">
            <v>76.855994110651793</v>
          </cell>
          <cell r="AD95">
            <v>4087</v>
          </cell>
          <cell r="AE95">
            <v>23.144005889348207</v>
          </cell>
          <cell r="AF95">
            <v>455</v>
          </cell>
          <cell r="AG95">
            <v>186</v>
          </cell>
          <cell r="AH95">
            <v>208</v>
          </cell>
          <cell r="AI95">
            <v>133</v>
          </cell>
        </row>
        <row r="96">
          <cell r="A96" t="str">
            <v>EUR</v>
          </cell>
          <cell r="B96" t="str">
            <v>PANEL</v>
          </cell>
          <cell r="C96" t="str">
            <v>TN</v>
          </cell>
          <cell r="D96" t="str">
            <v>VDO-631B0</v>
          </cell>
          <cell r="E96" t="str">
            <v>001031335</v>
          </cell>
          <cell r="F96">
            <v>3053</v>
          </cell>
          <cell r="G96">
            <v>1513</v>
          </cell>
          <cell r="H96">
            <v>4618</v>
          </cell>
          <cell r="I96">
            <v>2573</v>
          </cell>
          <cell r="J96">
            <v>853</v>
          </cell>
          <cell r="K96">
            <v>1156</v>
          </cell>
          <cell r="L96">
            <v>690</v>
          </cell>
          <cell r="M96">
            <v>5272</v>
          </cell>
          <cell r="N96">
            <v>843</v>
          </cell>
          <cell r="O96">
            <v>279</v>
          </cell>
          <cell r="P96">
            <v>379</v>
          </cell>
          <cell r="Q96">
            <v>226</v>
          </cell>
          <cell r="R96">
            <v>1727</v>
          </cell>
          <cell r="S96">
            <v>-654</v>
          </cell>
          <cell r="T96">
            <v>-14.161974880900823</v>
          </cell>
          <cell r="U96">
            <v>130</v>
          </cell>
          <cell r="V96">
            <v>82</v>
          </cell>
          <cell r="W96">
            <v>127</v>
          </cell>
          <cell r="X96">
            <v>339</v>
          </cell>
          <cell r="Y96">
            <v>-993</v>
          </cell>
          <cell r="Z96">
            <v>-21.502815071459505</v>
          </cell>
          <cell r="AA96">
            <v>137</v>
          </cell>
          <cell r="AB96">
            <v>5748</v>
          </cell>
          <cell r="AC96">
            <v>124.46946730186228</v>
          </cell>
          <cell r="AD96">
            <v>-1130</v>
          </cell>
          <cell r="AE96">
            <v>-24.469467301862277</v>
          </cell>
          <cell r="AF96">
            <v>832</v>
          </cell>
          <cell r="AG96">
            <v>276</v>
          </cell>
          <cell r="AH96">
            <v>374</v>
          </cell>
          <cell r="AI96">
            <v>223</v>
          </cell>
        </row>
        <row r="97">
          <cell r="A97" t="str">
            <v>EUR</v>
          </cell>
          <cell r="B97" t="str">
            <v>PANEL</v>
          </cell>
          <cell r="C97" t="str">
            <v>TN</v>
          </cell>
          <cell r="D97" t="str">
            <v>VDO-632B0</v>
          </cell>
          <cell r="E97" t="str">
            <v>001031339</v>
          </cell>
          <cell r="F97">
            <v>4272</v>
          </cell>
          <cell r="G97">
            <v>1519</v>
          </cell>
          <cell r="H97">
            <v>6490</v>
          </cell>
          <cell r="I97">
            <v>3495</v>
          </cell>
          <cell r="J97">
            <v>1158</v>
          </cell>
          <cell r="K97">
            <v>1581</v>
          </cell>
          <cell r="L97">
            <v>937</v>
          </cell>
          <cell r="M97">
            <v>7171</v>
          </cell>
          <cell r="N97">
            <v>818</v>
          </cell>
          <cell r="O97">
            <v>271</v>
          </cell>
          <cell r="P97">
            <v>370</v>
          </cell>
          <cell r="Q97">
            <v>219</v>
          </cell>
          <cell r="R97">
            <v>1678</v>
          </cell>
          <cell r="S97">
            <v>-681</v>
          </cell>
          <cell r="T97">
            <v>-10.493066255778121</v>
          </cell>
          <cell r="U97">
            <v>182</v>
          </cell>
          <cell r="V97">
            <v>115</v>
          </cell>
          <cell r="W97">
            <v>178</v>
          </cell>
          <cell r="X97">
            <v>475</v>
          </cell>
          <cell r="Y97">
            <v>-1156</v>
          </cell>
          <cell r="Z97">
            <v>-17.812018489984592</v>
          </cell>
          <cell r="AA97">
            <v>193</v>
          </cell>
          <cell r="AB97">
            <v>7839</v>
          </cell>
          <cell r="AC97">
            <v>120.78582434514638</v>
          </cell>
          <cell r="AD97">
            <v>-1349</v>
          </cell>
          <cell r="AE97">
            <v>-20.785824345146377</v>
          </cell>
          <cell r="AF97">
            <v>809</v>
          </cell>
          <cell r="AG97">
            <v>268</v>
          </cell>
          <cell r="AH97">
            <v>366</v>
          </cell>
          <cell r="AI97">
            <v>217</v>
          </cell>
        </row>
        <row r="98">
          <cell r="A98" t="str">
            <v>EUR</v>
          </cell>
          <cell r="B98" t="str">
            <v>PANEL</v>
          </cell>
          <cell r="C98" t="str">
            <v>TN</v>
          </cell>
          <cell r="D98" t="str">
            <v>MAG-0888A0</v>
          </cell>
          <cell r="E98" t="str">
            <v>001031344</v>
          </cell>
          <cell r="F98">
            <v>3935</v>
          </cell>
          <cell r="G98">
            <v>3634</v>
          </cell>
          <cell r="H98">
            <v>14299</v>
          </cell>
          <cell r="I98">
            <v>7669</v>
          </cell>
          <cell r="J98">
            <v>860</v>
          </cell>
          <cell r="K98">
            <v>2143</v>
          </cell>
          <cell r="L98">
            <v>1383</v>
          </cell>
          <cell r="M98">
            <v>12055</v>
          </cell>
          <cell r="N98">
            <v>1949</v>
          </cell>
          <cell r="O98">
            <v>219</v>
          </cell>
          <cell r="P98">
            <v>545</v>
          </cell>
          <cell r="Q98">
            <v>351</v>
          </cell>
          <cell r="R98">
            <v>3064</v>
          </cell>
          <cell r="S98">
            <v>2244</v>
          </cell>
          <cell r="T98">
            <v>15.693405133226099</v>
          </cell>
          <cell r="U98">
            <v>402</v>
          </cell>
          <cell r="V98">
            <v>254</v>
          </cell>
          <cell r="W98">
            <v>393</v>
          </cell>
          <cell r="X98">
            <v>1049</v>
          </cell>
          <cell r="Y98">
            <v>1195</v>
          </cell>
          <cell r="Z98">
            <v>8.3572277781663047</v>
          </cell>
          <cell r="AA98">
            <v>425</v>
          </cell>
          <cell r="AB98">
            <v>13529</v>
          </cell>
          <cell r="AC98">
            <v>94.615008042520458</v>
          </cell>
          <cell r="AD98">
            <v>770</v>
          </cell>
          <cell r="AE98">
            <v>5.384991957479544</v>
          </cell>
          <cell r="AF98">
            <v>1918</v>
          </cell>
          <cell r="AG98">
            <v>215</v>
          </cell>
          <cell r="AH98">
            <v>536</v>
          </cell>
          <cell r="AI98">
            <v>346</v>
          </cell>
        </row>
        <row r="99">
          <cell r="A99" t="str">
            <v>EUR</v>
          </cell>
          <cell r="B99" t="str">
            <v>PANEL</v>
          </cell>
          <cell r="C99" t="str">
            <v>TN</v>
          </cell>
          <cell r="D99" t="str">
            <v>VDO-0031A0</v>
          </cell>
          <cell r="E99" t="str">
            <v>001031351</v>
          </cell>
          <cell r="F99">
            <v>30000</v>
          </cell>
          <cell r="G99">
            <v>1057</v>
          </cell>
          <cell r="H99">
            <v>31699</v>
          </cell>
          <cell r="I99">
            <v>11188</v>
          </cell>
          <cell r="J99">
            <v>5336</v>
          </cell>
          <cell r="K99">
            <v>6155</v>
          </cell>
          <cell r="L99">
            <v>3609</v>
          </cell>
          <cell r="M99">
            <v>26288</v>
          </cell>
          <cell r="N99">
            <v>373</v>
          </cell>
          <cell r="O99">
            <v>178</v>
          </cell>
          <cell r="P99">
            <v>205</v>
          </cell>
          <cell r="Q99">
            <v>120</v>
          </cell>
          <cell r="R99">
            <v>876</v>
          </cell>
          <cell r="S99">
            <v>5411</v>
          </cell>
          <cell r="T99">
            <v>17.069939114798576</v>
          </cell>
          <cell r="U99">
            <v>890</v>
          </cell>
          <cell r="V99">
            <v>563</v>
          </cell>
          <cell r="W99">
            <v>871</v>
          </cell>
          <cell r="X99">
            <v>2324</v>
          </cell>
          <cell r="Y99">
            <v>3087</v>
          </cell>
          <cell r="Z99">
            <v>9.7384775544969866</v>
          </cell>
          <cell r="AA99">
            <v>942</v>
          </cell>
          <cell r="AB99">
            <v>29554</v>
          </cell>
          <cell r="AC99">
            <v>93.23322502287138</v>
          </cell>
          <cell r="AD99">
            <v>2145</v>
          </cell>
          <cell r="AE99">
            <v>6.7667749771286161</v>
          </cell>
          <cell r="AF99">
            <v>369</v>
          </cell>
          <cell r="AG99">
            <v>176</v>
          </cell>
          <cell r="AH99">
            <v>203</v>
          </cell>
          <cell r="AI99">
            <v>119</v>
          </cell>
        </row>
        <row r="100">
          <cell r="A100" t="str">
            <v>EUR</v>
          </cell>
          <cell r="B100" t="str">
            <v>PANEL</v>
          </cell>
          <cell r="C100" t="str">
            <v>TN</v>
          </cell>
          <cell r="D100" t="str">
            <v>VDO-664A0</v>
          </cell>
          <cell r="E100" t="str">
            <v>001031365</v>
          </cell>
          <cell r="F100">
            <v>1000</v>
          </cell>
          <cell r="G100">
            <v>1395</v>
          </cell>
          <cell r="H100">
            <v>1395</v>
          </cell>
          <cell r="I100">
            <v>838</v>
          </cell>
          <cell r="J100">
            <v>215</v>
          </cell>
          <cell r="K100">
            <v>170</v>
          </cell>
          <cell r="L100">
            <v>184</v>
          </cell>
          <cell r="M100">
            <v>1407</v>
          </cell>
          <cell r="N100">
            <v>838</v>
          </cell>
          <cell r="O100">
            <v>215</v>
          </cell>
          <cell r="P100">
            <v>170</v>
          </cell>
          <cell r="Q100">
            <v>184</v>
          </cell>
          <cell r="R100">
            <v>1407</v>
          </cell>
          <cell r="S100">
            <v>-12</v>
          </cell>
          <cell r="T100">
            <v>-0.86021505376344087</v>
          </cell>
          <cell r="U100">
            <v>39</v>
          </cell>
          <cell r="V100">
            <v>25</v>
          </cell>
          <cell r="W100">
            <v>38</v>
          </cell>
          <cell r="X100">
            <v>102</v>
          </cell>
          <cell r="Y100">
            <v>-114</v>
          </cell>
          <cell r="Z100">
            <v>-8.172043010752688</v>
          </cell>
          <cell r="AA100">
            <v>41</v>
          </cell>
          <cell r="AB100">
            <v>1550</v>
          </cell>
          <cell r="AC100">
            <v>111.11111111111111</v>
          </cell>
          <cell r="AD100">
            <v>-155</v>
          </cell>
          <cell r="AE100">
            <v>-11.111111111111111</v>
          </cell>
          <cell r="AF100">
            <v>710</v>
          </cell>
          <cell r="AG100">
            <v>182</v>
          </cell>
          <cell r="AH100">
            <v>144</v>
          </cell>
          <cell r="AI100">
            <v>156</v>
          </cell>
        </row>
        <row r="101">
          <cell r="A101" t="str">
            <v>EUR</v>
          </cell>
          <cell r="B101" t="str">
            <v>PANEL</v>
          </cell>
          <cell r="C101" t="str">
            <v>TN</v>
          </cell>
          <cell r="D101" t="str">
            <v>VDO-666A0</v>
          </cell>
          <cell r="E101" t="str">
            <v>001031366</v>
          </cell>
          <cell r="F101">
            <v>24136</v>
          </cell>
          <cell r="G101">
            <v>1395</v>
          </cell>
          <cell r="H101">
            <v>33661</v>
          </cell>
          <cell r="I101">
            <v>15799</v>
          </cell>
          <cell r="J101">
            <v>4531</v>
          </cell>
          <cell r="K101">
            <v>4997</v>
          </cell>
          <cell r="L101">
            <v>3209</v>
          </cell>
          <cell r="M101">
            <v>28536</v>
          </cell>
          <cell r="N101">
            <v>655</v>
          </cell>
          <cell r="O101">
            <v>188</v>
          </cell>
          <cell r="P101">
            <v>207</v>
          </cell>
          <cell r="Q101">
            <v>133</v>
          </cell>
          <cell r="R101">
            <v>1183</v>
          </cell>
          <cell r="S101">
            <v>5125</v>
          </cell>
          <cell r="T101">
            <v>15.225334957369064</v>
          </cell>
          <cell r="U101">
            <v>946</v>
          </cell>
          <cell r="V101">
            <v>598</v>
          </cell>
          <cell r="W101">
            <v>925</v>
          </cell>
          <cell r="X101">
            <v>2469</v>
          </cell>
          <cell r="Y101">
            <v>2656</v>
          </cell>
          <cell r="Z101">
            <v>7.8904370042482395</v>
          </cell>
          <cell r="AA101">
            <v>1001</v>
          </cell>
          <cell r="AB101">
            <v>32006</v>
          </cell>
          <cell r="AC101">
            <v>95.083330857669111</v>
          </cell>
          <cell r="AD101">
            <v>1655</v>
          </cell>
          <cell r="AE101">
            <v>4.9166691423308873</v>
          </cell>
          <cell r="AF101">
            <v>645</v>
          </cell>
          <cell r="AG101">
            <v>185</v>
          </cell>
          <cell r="AH101">
            <v>204</v>
          </cell>
          <cell r="AI101">
            <v>131</v>
          </cell>
        </row>
        <row r="102">
          <cell r="A102" t="str">
            <v>EUR</v>
          </cell>
          <cell r="B102" t="str">
            <v>PANEL</v>
          </cell>
          <cell r="C102" t="str">
            <v>TN</v>
          </cell>
          <cell r="D102" t="str">
            <v>VDO-67400</v>
          </cell>
          <cell r="E102" t="str">
            <v>001031373</v>
          </cell>
          <cell r="F102">
            <v>40000</v>
          </cell>
          <cell r="G102">
            <v>1204</v>
          </cell>
          <cell r="H102">
            <v>48173</v>
          </cell>
          <cell r="I102">
            <v>18167</v>
          </cell>
          <cell r="J102">
            <v>7404</v>
          </cell>
          <cell r="K102">
            <v>8618</v>
          </cell>
          <cell r="L102">
            <v>5099</v>
          </cell>
          <cell r="M102">
            <v>39288</v>
          </cell>
          <cell r="N102">
            <v>454</v>
          </cell>
          <cell r="O102">
            <v>185</v>
          </cell>
          <cell r="P102">
            <v>215</v>
          </cell>
          <cell r="Q102">
            <v>127</v>
          </cell>
          <cell r="R102">
            <v>981</v>
          </cell>
          <cell r="S102">
            <v>8885</v>
          </cell>
          <cell r="T102">
            <v>18.443941627052499</v>
          </cell>
          <cell r="U102">
            <v>1353</v>
          </cell>
          <cell r="V102">
            <v>856</v>
          </cell>
          <cell r="W102">
            <v>1323</v>
          </cell>
          <cell r="X102">
            <v>3532</v>
          </cell>
          <cell r="Y102">
            <v>5353</v>
          </cell>
          <cell r="Z102">
            <v>11.112033711830279</v>
          </cell>
          <cell r="AA102">
            <v>1432</v>
          </cell>
          <cell r="AB102">
            <v>44252</v>
          </cell>
          <cell r="AC102">
            <v>91.860585805326636</v>
          </cell>
          <cell r="AD102">
            <v>3921</v>
          </cell>
          <cell r="AE102">
            <v>8.1394141946733658</v>
          </cell>
          <cell r="AF102">
            <v>449</v>
          </cell>
          <cell r="AG102">
            <v>183</v>
          </cell>
          <cell r="AH102">
            <v>213</v>
          </cell>
          <cell r="AI102">
            <v>126</v>
          </cell>
        </row>
        <row r="103">
          <cell r="A103" t="str">
            <v>EUR</v>
          </cell>
          <cell r="B103" t="str">
            <v>PANEL</v>
          </cell>
          <cell r="C103" t="str">
            <v>TN</v>
          </cell>
          <cell r="D103" t="str">
            <v>VDO-67500</v>
          </cell>
          <cell r="E103" t="str">
            <v>001031374</v>
          </cell>
          <cell r="F103">
            <v>38000</v>
          </cell>
          <cell r="G103">
            <v>1204</v>
          </cell>
          <cell r="H103">
            <v>45764</v>
          </cell>
          <cell r="I103">
            <v>17865</v>
          </cell>
          <cell r="J103">
            <v>10604</v>
          </cell>
          <cell r="K103">
            <v>10796</v>
          </cell>
          <cell r="L103">
            <v>5301</v>
          </cell>
          <cell r="M103">
            <v>44566</v>
          </cell>
          <cell r="N103">
            <v>470</v>
          </cell>
          <cell r="O103">
            <v>279</v>
          </cell>
          <cell r="P103">
            <v>284</v>
          </cell>
          <cell r="Q103">
            <v>140</v>
          </cell>
          <cell r="R103">
            <v>1173</v>
          </cell>
          <cell r="S103">
            <v>1198</v>
          </cell>
          <cell r="T103">
            <v>2.6177781662442094</v>
          </cell>
          <cell r="U103">
            <v>1286</v>
          </cell>
          <cell r="V103">
            <v>813</v>
          </cell>
          <cell r="W103">
            <v>1257</v>
          </cell>
          <cell r="X103">
            <v>3356</v>
          </cell>
          <cell r="Y103">
            <v>-2158</v>
          </cell>
          <cell r="Z103">
            <v>-4.7154968971243774</v>
          </cell>
          <cell r="AA103">
            <v>1360</v>
          </cell>
          <cell r="AB103">
            <v>49282</v>
          </cell>
          <cell r="AC103">
            <v>107.68726509920461</v>
          </cell>
          <cell r="AD103">
            <v>-3518</v>
          </cell>
          <cell r="AE103">
            <v>-7.6872650992046152</v>
          </cell>
          <cell r="AF103">
            <v>465</v>
          </cell>
          <cell r="AG103">
            <v>276</v>
          </cell>
          <cell r="AH103">
            <v>281</v>
          </cell>
          <cell r="AI103">
            <v>138</v>
          </cell>
        </row>
        <row r="104">
          <cell r="A104" t="str">
            <v>EUR</v>
          </cell>
          <cell r="B104" t="str">
            <v>PANEL</v>
          </cell>
          <cell r="C104" t="str">
            <v>TN</v>
          </cell>
          <cell r="D104" t="str">
            <v>VDO-051300</v>
          </cell>
          <cell r="E104" t="str">
            <v>001031383</v>
          </cell>
          <cell r="F104">
            <v>20285</v>
          </cell>
          <cell r="G104">
            <v>1481</v>
          </cell>
          <cell r="H104">
            <v>30035</v>
          </cell>
          <cell r="I104">
            <v>14232</v>
          </cell>
          <cell r="J104">
            <v>3917</v>
          </cell>
          <cell r="K104">
            <v>4922</v>
          </cell>
          <cell r="L104">
            <v>2788</v>
          </cell>
          <cell r="M104">
            <v>25859</v>
          </cell>
          <cell r="N104">
            <v>702</v>
          </cell>
          <cell r="O104">
            <v>193</v>
          </cell>
          <cell r="P104">
            <v>243</v>
          </cell>
          <cell r="Q104">
            <v>137</v>
          </cell>
          <cell r="R104">
            <v>1275</v>
          </cell>
          <cell r="S104">
            <v>4176</v>
          </cell>
          <cell r="T104">
            <v>13.90377892458798</v>
          </cell>
          <cell r="U104">
            <v>844</v>
          </cell>
          <cell r="V104">
            <v>534</v>
          </cell>
          <cell r="W104">
            <v>825</v>
          </cell>
          <cell r="X104">
            <v>2203</v>
          </cell>
          <cell r="Y104">
            <v>1973</v>
          </cell>
          <cell r="Z104">
            <v>6.5690028300316294</v>
          </cell>
          <cell r="AA104">
            <v>893</v>
          </cell>
          <cell r="AB104">
            <v>28955</v>
          </cell>
          <cell r="AC104">
            <v>96.404195105710002</v>
          </cell>
          <cell r="AD104">
            <v>1080</v>
          </cell>
          <cell r="AE104">
            <v>3.5958048942899952</v>
          </cell>
          <cell r="AF104">
            <v>694</v>
          </cell>
          <cell r="AG104">
            <v>191</v>
          </cell>
          <cell r="AH104">
            <v>240</v>
          </cell>
          <cell r="AI104">
            <v>136</v>
          </cell>
        </row>
        <row r="105">
          <cell r="A105" t="str">
            <v>EUR</v>
          </cell>
          <cell r="B105" t="str">
            <v>PANEL</v>
          </cell>
          <cell r="C105" t="str">
            <v>TN</v>
          </cell>
          <cell r="D105" t="str">
            <v>VDO-081A0</v>
          </cell>
          <cell r="E105" t="str">
            <v>001031399</v>
          </cell>
          <cell r="F105">
            <v>11014</v>
          </cell>
          <cell r="G105">
            <v>2113</v>
          </cell>
          <cell r="H105">
            <v>23274</v>
          </cell>
          <cell r="I105">
            <v>7478</v>
          </cell>
          <cell r="J105">
            <v>1961</v>
          </cell>
          <cell r="K105">
            <v>2898</v>
          </cell>
          <cell r="L105">
            <v>1382</v>
          </cell>
          <cell r="M105">
            <v>13719</v>
          </cell>
          <cell r="N105">
            <v>679</v>
          </cell>
          <cell r="O105">
            <v>178</v>
          </cell>
          <cell r="P105">
            <v>263</v>
          </cell>
          <cell r="Q105">
            <v>125</v>
          </cell>
          <cell r="R105">
            <v>1245</v>
          </cell>
          <cell r="S105">
            <v>9555</v>
          </cell>
          <cell r="T105">
            <v>41.054395462748133</v>
          </cell>
          <cell r="U105">
            <v>654</v>
          </cell>
          <cell r="V105">
            <v>414</v>
          </cell>
          <cell r="W105">
            <v>639</v>
          </cell>
          <cell r="X105">
            <v>1707</v>
          </cell>
          <cell r="Y105">
            <v>7848</v>
          </cell>
          <cell r="Z105">
            <v>33.720030935808197</v>
          </cell>
          <cell r="AA105">
            <v>692</v>
          </cell>
          <cell r="AB105">
            <v>16118</v>
          </cell>
          <cell r="AC105">
            <v>69.253243963220754</v>
          </cell>
          <cell r="AD105">
            <v>7156</v>
          </cell>
          <cell r="AE105">
            <v>30.746756036779239</v>
          </cell>
          <cell r="AF105">
            <v>671</v>
          </cell>
          <cell r="AG105">
            <v>176</v>
          </cell>
          <cell r="AH105">
            <v>260</v>
          </cell>
          <cell r="AI105">
            <v>124</v>
          </cell>
        </row>
        <row r="106">
          <cell r="A106" t="str">
            <v>EUR</v>
          </cell>
          <cell r="B106" t="str">
            <v>PANEL</v>
          </cell>
          <cell r="C106" t="str">
            <v>TN</v>
          </cell>
          <cell r="D106" t="str">
            <v>VDO-082A0</v>
          </cell>
          <cell r="E106" t="str">
            <v>001031400</v>
          </cell>
          <cell r="F106">
            <v>3123</v>
          </cell>
          <cell r="G106">
            <v>2277</v>
          </cell>
          <cell r="H106">
            <v>7111</v>
          </cell>
          <cell r="I106">
            <v>2926</v>
          </cell>
          <cell r="J106">
            <v>1411</v>
          </cell>
          <cell r="K106">
            <v>1042</v>
          </cell>
          <cell r="L106">
            <v>429</v>
          </cell>
          <cell r="M106">
            <v>5808</v>
          </cell>
          <cell r="N106">
            <v>937</v>
          </cell>
          <cell r="O106">
            <v>452</v>
          </cell>
          <cell r="P106">
            <v>334</v>
          </cell>
          <cell r="Q106">
            <v>137</v>
          </cell>
          <cell r="R106">
            <v>1860</v>
          </cell>
          <cell r="S106">
            <v>1303</v>
          </cell>
          <cell r="T106">
            <v>18.323723808184504</v>
          </cell>
          <cell r="U106">
            <v>200</v>
          </cell>
          <cell r="V106">
            <v>126</v>
          </cell>
          <cell r="W106">
            <v>195</v>
          </cell>
          <cell r="X106">
            <v>521</v>
          </cell>
          <cell r="Y106">
            <v>782</v>
          </cell>
          <cell r="Z106">
            <v>10.9970468288567</v>
          </cell>
          <cell r="AA106">
            <v>211</v>
          </cell>
          <cell r="AB106">
            <v>6540</v>
          </cell>
          <cell r="AC106">
            <v>91.970187034172412</v>
          </cell>
          <cell r="AD106">
            <v>571</v>
          </cell>
          <cell r="AE106">
            <v>8.0298129658275919</v>
          </cell>
          <cell r="AF106">
            <v>927</v>
          </cell>
          <cell r="AG106">
            <v>447</v>
          </cell>
          <cell r="AH106">
            <v>330</v>
          </cell>
          <cell r="AI106">
            <v>136</v>
          </cell>
        </row>
        <row r="107">
          <cell r="A107" t="str">
            <v>EUR</v>
          </cell>
          <cell r="B107" t="str">
            <v>PANEL</v>
          </cell>
          <cell r="C107" t="str">
            <v>TN</v>
          </cell>
          <cell r="D107" t="str">
            <v>VDO-007000</v>
          </cell>
          <cell r="E107" t="str">
            <v>001031403</v>
          </cell>
          <cell r="F107">
            <v>10146</v>
          </cell>
          <cell r="G107">
            <v>1262</v>
          </cell>
          <cell r="H107">
            <v>12805</v>
          </cell>
          <cell r="I107">
            <v>4642</v>
          </cell>
          <cell r="J107">
            <v>1921</v>
          </cell>
          <cell r="K107">
            <v>2229</v>
          </cell>
          <cell r="L107">
            <v>1366</v>
          </cell>
          <cell r="M107">
            <v>10158</v>
          </cell>
          <cell r="N107">
            <v>458</v>
          </cell>
          <cell r="O107">
            <v>189</v>
          </cell>
          <cell r="P107">
            <v>220</v>
          </cell>
          <cell r="Q107">
            <v>135</v>
          </cell>
          <cell r="R107">
            <v>1002</v>
          </cell>
          <cell r="S107">
            <v>2647</v>
          </cell>
          <cell r="T107">
            <v>20.671612651308084</v>
          </cell>
          <cell r="U107">
            <v>360</v>
          </cell>
          <cell r="V107">
            <v>228</v>
          </cell>
          <cell r="W107">
            <v>352</v>
          </cell>
          <cell r="X107">
            <v>940</v>
          </cell>
          <cell r="Y107">
            <v>1707</v>
          </cell>
          <cell r="Z107">
            <v>13.330730183522061</v>
          </cell>
          <cell r="AA107">
            <v>381</v>
          </cell>
          <cell r="AB107">
            <v>11479</v>
          </cell>
          <cell r="AC107">
            <v>89.64467005076142</v>
          </cell>
          <cell r="AD107">
            <v>1326</v>
          </cell>
          <cell r="AE107">
            <v>10.355329949238579</v>
          </cell>
          <cell r="AF107">
            <v>452</v>
          </cell>
          <cell r="AG107">
            <v>187</v>
          </cell>
          <cell r="AH107">
            <v>217</v>
          </cell>
          <cell r="AI107">
            <v>133</v>
          </cell>
        </row>
        <row r="108">
          <cell r="A108" t="str">
            <v>EUR</v>
          </cell>
          <cell r="B108" t="str">
            <v>PANEL</v>
          </cell>
          <cell r="C108" t="str">
            <v>TN</v>
          </cell>
          <cell r="D108" t="str">
            <v>VDO-007100</v>
          </cell>
          <cell r="E108" t="str">
            <v>001031404</v>
          </cell>
          <cell r="F108">
            <v>12000</v>
          </cell>
          <cell r="G108">
            <v>1220</v>
          </cell>
          <cell r="H108">
            <v>14642</v>
          </cell>
          <cell r="I108">
            <v>5860</v>
          </cell>
          <cell r="J108">
            <v>2548</v>
          </cell>
          <cell r="K108">
            <v>3167</v>
          </cell>
          <cell r="L108">
            <v>1880</v>
          </cell>
          <cell r="M108">
            <v>13455</v>
          </cell>
          <cell r="N108">
            <v>488</v>
          </cell>
          <cell r="O108">
            <v>212</v>
          </cell>
          <cell r="P108">
            <v>264</v>
          </cell>
          <cell r="Q108">
            <v>157</v>
          </cell>
          <cell r="R108">
            <v>1121</v>
          </cell>
          <cell r="S108">
            <v>1187</v>
          </cell>
          <cell r="T108">
            <v>8.1068160087419745</v>
          </cell>
          <cell r="U108">
            <v>411</v>
          </cell>
          <cell r="V108">
            <v>260</v>
          </cell>
          <cell r="W108">
            <v>402</v>
          </cell>
          <cell r="X108">
            <v>1073</v>
          </cell>
          <cell r="Y108">
            <v>114</v>
          </cell>
          <cell r="Z108">
            <v>0.77858216090697985</v>
          </cell>
          <cell r="AA108">
            <v>435</v>
          </cell>
          <cell r="AB108">
            <v>14963</v>
          </cell>
          <cell r="AC108">
            <v>102.19232345308018</v>
          </cell>
          <cell r="AD108">
            <v>-321</v>
          </cell>
          <cell r="AE108">
            <v>-2.1923234530801801</v>
          </cell>
          <cell r="AF108">
            <v>483</v>
          </cell>
          <cell r="AG108">
            <v>210</v>
          </cell>
          <cell r="AH108">
            <v>261</v>
          </cell>
          <cell r="AI108">
            <v>155</v>
          </cell>
        </row>
        <row r="109">
          <cell r="A109" t="str">
            <v>EUR</v>
          </cell>
          <cell r="B109" t="str">
            <v>PANEL</v>
          </cell>
          <cell r="C109" t="str">
            <v>TN</v>
          </cell>
          <cell r="D109" t="str">
            <v>VDO-693A0</v>
          </cell>
          <cell r="E109" t="str">
            <v>001031416</v>
          </cell>
          <cell r="F109">
            <v>8335</v>
          </cell>
          <cell r="G109">
            <v>1155</v>
          </cell>
          <cell r="H109">
            <v>9629</v>
          </cell>
          <cell r="I109">
            <v>4073</v>
          </cell>
          <cell r="J109">
            <v>1661</v>
          </cell>
          <cell r="K109">
            <v>2268</v>
          </cell>
          <cell r="L109">
            <v>1249</v>
          </cell>
          <cell r="M109">
            <v>9251</v>
          </cell>
          <cell r="N109">
            <v>489</v>
          </cell>
          <cell r="O109">
            <v>199</v>
          </cell>
          <cell r="P109">
            <v>272</v>
          </cell>
          <cell r="Q109">
            <v>150</v>
          </cell>
          <cell r="R109">
            <v>1110</v>
          </cell>
          <cell r="S109">
            <v>378</v>
          </cell>
          <cell r="T109">
            <v>3.9256412919306261</v>
          </cell>
          <cell r="U109">
            <v>270</v>
          </cell>
          <cell r="V109">
            <v>171</v>
          </cell>
          <cell r="W109">
            <v>265</v>
          </cell>
          <cell r="X109">
            <v>706</v>
          </cell>
          <cell r="Y109">
            <v>-328</v>
          </cell>
          <cell r="Z109">
            <v>-3.4063765707757812</v>
          </cell>
          <cell r="AA109">
            <v>286</v>
          </cell>
          <cell r="AB109">
            <v>10243</v>
          </cell>
          <cell r="AC109">
            <v>106.37657077578149</v>
          </cell>
          <cell r="AD109">
            <v>-614</v>
          </cell>
          <cell r="AE109">
            <v>-6.3765707757814942</v>
          </cell>
          <cell r="AF109">
            <v>483</v>
          </cell>
          <cell r="AG109">
            <v>197</v>
          </cell>
          <cell r="AH109">
            <v>269</v>
          </cell>
          <cell r="AI109">
            <v>148</v>
          </cell>
        </row>
        <row r="110">
          <cell r="A110" t="str">
            <v>EUR</v>
          </cell>
          <cell r="B110" t="str">
            <v>PANEL</v>
          </cell>
          <cell r="C110" t="str">
            <v>TN</v>
          </cell>
          <cell r="D110" t="str">
            <v>VDO-0074A0</v>
          </cell>
          <cell r="E110" t="str">
            <v>001031423</v>
          </cell>
          <cell r="F110">
            <v>88731</v>
          </cell>
          <cell r="G110">
            <v>1565</v>
          </cell>
          <cell r="H110">
            <v>138851</v>
          </cell>
          <cell r="I110">
            <v>60798</v>
          </cell>
          <cell r="J110">
            <v>17038</v>
          </cell>
          <cell r="K110">
            <v>18114</v>
          </cell>
          <cell r="L110">
            <v>13181</v>
          </cell>
          <cell r="M110">
            <v>109131</v>
          </cell>
          <cell r="N110">
            <v>685</v>
          </cell>
          <cell r="O110">
            <v>192</v>
          </cell>
          <cell r="P110">
            <v>204</v>
          </cell>
          <cell r="Q110">
            <v>149</v>
          </cell>
          <cell r="R110">
            <v>1230</v>
          </cell>
          <cell r="S110">
            <v>29720</v>
          </cell>
          <cell r="T110">
            <v>21.404239076420048</v>
          </cell>
          <cell r="U110">
            <v>3900</v>
          </cell>
          <cell r="V110">
            <v>2467</v>
          </cell>
          <cell r="W110">
            <v>3814</v>
          </cell>
          <cell r="X110">
            <v>10181</v>
          </cell>
          <cell r="Y110">
            <v>19539</v>
          </cell>
          <cell r="Z110">
            <v>14.071918819453947</v>
          </cell>
          <cell r="AA110">
            <v>4127</v>
          </cell>
          <cell r="AB110">
            <v>123439</v>
          </cell>
          <cell r="AC110">
            <v>88.900332010572484</v>
          </cell>
          <cell r="AD110">
            <v>15412</v>
          </cell>
          <cell r="AE110">
            <v>11.099667989427516</v>
          </cell>
          <cell r="AF110">
            <v>678</v>
          </cell>
          <cell r="AG110">
            <v>190</v>
          </cell>
          <cell r="AH110">
            <v>202</v>
          </cell>
          <cell r="AI110">
            <v>147</v>
          </cell>
        </row>
        <row r="111">
          <cell r="A111" t="str">
            <v>EUR</v>
          </cell>
          <cell r="B111" t="str">
            <v>PANEL</v>
          </cell>
          <cell r="C111" t="str">
            <v>TN</v>
          </cell>
          <cell r="D111" t="str">
            <v>VDO-0079A0</v>
          </cell>
          <cell r="E111" t="str">
            <v>001031424</v>
          </cell>
          <cell r="F111">
            <v>92886</v>
          </cell>
          <cell r="G111">
            <v>1543</v>
          </cell>
          <cell r="H111">
            <v>143327</v>
          </cell>
          <cell r="I111">
            <v>62893</v>
          </cell>
          <cell r="J111">
            <v>21810</v>
          </cell>
          <cell r="K111">
            <v>20212</v>
          </cell>
          <cell r="L111">
            <v>14290</v>
          </cell>
          <cell r="M111">
            <v>119205</v>
          </cell>
          <cell r="N111">
            <v>677</v>
          </cell>
          <cell r="O111">
            <v>235</v>
          </cell>
          <cell r="P111">
            <v>218</v>
          </cell>
          <cell r="Q111">
            <v>154</v>
          </cell>
          <cell r="R111">
            <v>1284</v>
          </cell>
          <cell r="S111">
            <v>24122</v>
          </cell>
          <cell r="T111">
            <v>16.830045978775807</v>
          </cell>
          <cell r="U111">
            <v>4026</v>
          </cell>
          <cell r="V111">
            <v>2547</v>
          </cell>
          <cell r="W111">
            <v>3937</v>
          </cell>
          <cell r="X111">
            <v>10510</v>
          </cell>
          <cell r="Y111">
            <v>13612</v>
          </cell>
          <cell r="Z111">
            <v>9.4971638281691515</v>
          </cell>
          <cell r="AA111">
            <v>4260</v>
          </cell>
          <cell r="AB111">
            <v>133975</v>
          </cell>
          <cell r="AC111">
            <v>93.475060525930218</v>
          </cell>
          <cell r="AD111">
            <v>9352</v>
          </cell>
          <cell r="AE111">
            <v>6.5249394740697841</v>
          </cell>
          <cell r="AF111">
            <v>669</v>
          </cell>
          <cell r="AG111">
            <v>232</v>
          </cell>
          <cell r="AH111">
            <v>215</v>
          </cell>
          <cell r="AI111">
            <v>152</v>
          </cell>
        </row>
        <row r="112">
          <cell r="A112" t="str">
            <v>EUR</v>
          </cell>
          <cell r="B112" t="str">
            <v>PANEL</v>
          </cell>
          <cell r="C112" t="str">
            <v>TN</v>
          </cell>
          <cell r="D112" t="str">
            <v>VDO-0080AO</v>
          </cell>
          <cell r="E112" t="str">
            <v>001031426</v>
          </cell>
          <cell r="F112">
            <v>10870</v>
          </cell>
          <cell r="G112">
            <v>1393</v>
          </cell>
          <cell r="H112">
            <v>15146</v>
          </cell>
          <cell r="I112">
            <v>5661</v>
          </cell>
          <cell r="J112">
            <v>2100</v>
          </cell>
          <cell r="K112">
            <v>3232</v>
          </cell>
          <cell r="L112">
            <v>1616</v>
          </cell>
          <cell r="M112">
            <v>12609</v>
          </cell>
          <cell r="N112">
            <v>521</v>
          </cell>
          <cell r="O112">
            <v>193</v>
          </cell>
          <cell r="P112">
            <v>297</v>
          </cell>
          <cell r="Q112">
            <v>149</v>
          </cell>
          <cell r="R112">
            <v>1160</v>
          </cell>
          <cell r="S112">
            <v>2537</v>
          </cell>
          <cell r="T112">
            <v>16.750297108147365</v>
          </cell>
          <cell r="U112">
            <v>425</v>
          </cell>
          <cell r="V112">
            <v>269</v>
          </cell>
          <cell r="W112">
            <v>416</v>
          </cell>
          <cell r="X112">
            <v>1110</v>
          </cell>
          <cell r="Y112">
            <v>1427</v>
          </cell>
          <cell r="Z112">
            <v>9.4216294731282186</v>
          </cell>
          <cell r="AA112">
            <v>450</v>
          </cell>
          <cell r="AB112">
            <v>14169</v>
          </cell>
          <cell r="AC112">
            <v>93.549452000528191</v>
          </cell>
          <cell r="AD112">
            <v>977</v>
          </cell>
          <cell r="AE112">
            <v>6.4505479994718078</v>
          </cell>
          <cell r="AF112">
            <v>515</v>
          </cell>
          <cell r="AG112">
            <v>191</v>
          </cell>
          <cell r="AH112">
            <v>294</v>
          </cell>
          <cell r="AI112">
            <v>147</v>
          </cell>
        </row>
        <row r="113">
          <cell r="A113" t="str">
            <v>EUR</v>
          </cell>
          <cell r="B113" t="str">
            <v>PANEL</v>
          </cell>
          <cell r="C113" t="str">
            <v>TN</v>
          </cell>
          <cell r="D113" t="str">
            <v>VDO-69100</v>
          </cell>
          <cell r="E113" t="str">
            <v>001031435</v>
          </cell>
          <cell r="F113">
            <v>14339</v>
          </cell>
          <cell r="G113">
            <v>1481</v>
          </cell>
          <cell r="H113">
            <v>21231</v>
          </cell>
          <cell r="I113">
            <v>6873</v>
          </cell>
          <cell r="J113">
            <v>2799</v>
          </cell>
          <cell r="K113">
            <v>3683</v>
          </cell>
          <cell r="L113">
            <v>2001</v>
          </cell>
          <cell r="M113">
            <v>15356</v>
          </cell>
          <cell r="N113">
            <v>479</v>
          </cell>
          <cell r="O113">
            <v>195</v>
          </cell>
          <cell r="P113">
            <v>257</v>
          </cell>
          <cell r="Q113">
            <v>140</v>
          </cell>
          <cell r="R113">
            <v>1071</v>
          </cell>
          <cell r="S113">
            <v>5875</v>
          </cell>
          <cell r="T113">
            <v>27.671800668833306</v>
          </cell>
          <cell r="U113">
            <v>596</v>
          </cell>
          <cell r="V113">
            <v>377</v>
          </cell>
          <cell r="W113">
            <v>583</v>
          </cell>
          <cell r="X113">
            <v>1556</v>
          </cell>
          <cell r="Y113">
            <v>4319</v>
          </cell>
          <cell r="Z113">
            <v>20.34289482360699</v>
          </cell>
          <cell r="AA113">
            <v>631</v>
          </cell>
          <cell r="AB113">
            <v>17543</v>
          </cell>
          <cell r="AC113">
            <v>82.629174320568978</v>
          </cell>
          <cell r="AD113">
            <v>3688</v>
          </cell>
          <cell r="AE113">
            <v>17.370825679431022</v>
          </cell>
          <cell r="AF113">
            <v>474</v>
          </cell>
          <cell r="AG113">
            <v>193</v>
          </cell>
          <cell r="AH113">
            <v>254</v>
          </cell>
          <cell r="AI113">
            <v>138</v>
          </cell>
        </row>
        <row r="114">
          <cell r="A114" t="str">
            <v>EUR</v>
          </cell>
          <cell r="B114" t="str">
            <v>PANEL</v>
          </cell>
          <cell r="C114" t="str">
            <v>TN</v>
          </cell>
          <cell r="D114" t="str">
            <v>VDO-751A0</v>
          </cell>
          <cell r="E114" t="str">
            <v>001031462</v>
          </cell>
          <cell r="F114">
            <v>15295</v>
          </cell>
          <cell r="G114">
            <v>1392</v>
          </cell>
          <cell r="H114">
            <v>21290</v>
          </cell>
          <cell r="I114">
            <v>7911</v>
          </cell>
          <cell r="J114">
            <v>2988</v>
          </cell>
          <cell r="K114">
            <v>3669</v>
          </cell>
          <cell r="L114">
            <v>2291</v>
          </cell>
          <cell r="M114">
            <v>16859</v>
          </cell>
          <cell r="N114">
            <v>517</v>
          </cell>
          <cell r="O114">
            <v>195</v>
          </cell>
          <cell r="P114">
            <v>240</v>
          </cell>
          <cell r="Q114">
            <v>150</v>
          </cell>
          <cell r="R114">
            <v>1102</v>
          </cell>
          <cell r="S114">
            <v>4431</v>
          </cell>
          <cell r="T114">
            <v>20.812588069516206</v>
          </cell>
          <cell r="U114">
            <v>598</v>
          </cell>
          <cell r="V114">
            <v>378</v>
          </cell>
          <cell r="W114">
            <v>585</v>
          </cell>
          <cell r="X114">
            <v>1561</v>
          </cell>
          <cell r="Y114">
            <v>2870</v>
          </cell>
          <cell r="Z114">
            <v>13.48050728041334</v>
          </cell>
          <cell r="AA114">
            <v>633</v>
          </cell>
          <cell r="AB114">
            <v>19053</v>
          </cell>
          <cell r="AC114">
            <v>89.492719586660414</v>
          </cell>
          <cell r="AD114">
            <v>2237</v>
          </cell>
          <cell r="AE114">
            <v>10.507280413339597</v>
          </cell>
          <cell r="AF114">
            <v>511</v>
          </cell>
          <cell r="AG114">
            <v>193</v>
          </cell>
          <cell r="AH114">
            <v>237</v>
          </cell>
          <cell r="AI114">
            <v>148</v>
          </cell>
        </row>
        <row r="115">
          <cell r="A115" t="str">
            <v>EUR</v>
          </cell>
          <cell r="B115" t="str">
            <v>PANEL</v>
          </cell>
          <cell r="C115" t="str">
            <v>TN</v>
          </cell>
          <cell r="D115" t="str">
            <v>VDO-763A0</v>
          </cell>
          <cell r="E115" t="str">
            <v>001031467</v>
          </cell>
          <cell r="F115">
            <v>27634</v>
          </cell>
          <cell r="G115">
            <v>4770</v>
          </cell>
          <cell r="H115">
            <v>131811</v>
          </cell>
          <cell r="I115">
            <v>58076</v>
          </cell>
          <cell r="J115">
            <v>9343</v>
          </cell>
          <cell r="K115">
            <v>16665</v>
          </cell>
          <cell r="L115">
            <v>15318</v>
          </cell>
          <cell r="M115">
            <v>99402</v>
          </cell>
          <cell r="N115">
            <v>2102</v>
          </cell>
          <cell r="O115">
            <v>338</v>
          </cell>
          <cell r="P115">
            <v>603</v>
          </cell>
          <cell r="Q115">
            <v>554</v>
          </cell>
          <cell r="R115">
            <v>3597</v>
          </cell>
          <cell r="S115">
            <v>32409</v>
          </cell>
          <cell r="T115">
            <v>24.587477524637549</v>
          </cell>
          <cell r="U115">
            <v>3703</v>
          </cell>
          <cell r="V115">
            <v>2342</v>
          </cell>
          <cell r="W115">
            <v>3621</v>
          </cell>
          <cell r="X115">
            <v>9666</v>
          </cell>
          <cell r="Y115">
            <v>22743</v>
          </cell>
          <cell r="Z115">
            <v>17.254250403987527</v>
          </cell>
          <cell r="AA115">
            <v>3918</v>
          </cell>
          <cell r="AB115">
            <v>112986</v>
          </cell>
          <cell r="AC115">
            <v>85.718187404693083</v>
          </cell>
          <cell r="AD115">
            <v>18825</v>
          </cell>
          <cell r="AE115">
            <v>14.281812595306917</v>
          </cell>
          <cell r="AF115">
            <v>2070</v>
          </cell>
          <cell r="AG115">
            <v>333</v>
          </cell>
          <cell r="AH115">
            <v>594</v>
          </cell>
          <cell r="AI115">
            <v>546</v>
          </cell>
        </row>
        <row r="116">
          <cell r="A116" t="str">
            <v>EUR</v>
          </cell>
          <cell r="B116" t="str">
            <v>PANEL</v>
          </cell>
          <cell r="C116" t="str">
            <v>TN</v>
          </cell>
          <cell r="D116" t="str">
            <v>VDO-75200</v>
          </cell>
          <cell r="E116" t="str">
            <v>001031470</v>
          </cell>
          <cell r="F116">
            <v>3960</v>
          </cell>
          <cell r="G116">
            <v>1395</v>
          </cell>
          <cell r="H116">
            <v>5523</v>
          </cell>
          <cell r="I116">
            <v>2199</v>
          </cell>
          <cell r="J116">
            <v>468</v>
          </cell>
          <cell r="K116">
            <v>932</v>
          </cell>
          <cell r="L116">
            <v>625</v>
          </cell>
          <cell r="M116">
            <v>4224</v>
          </cell>
          <cell r="N116">
            <v>555</v>
          </cell>
          <cell r="O116">
            <v>118</v>
          </cell>
          <cell r="P116">
            <v>235</v>
          </cell>
          <cell r="Q116">
            <v>158</v>
          </cell>
          <cell r="R116">
            <v>1066</v>
          </cell>
          <cell r="S116">
            <v>1299</v>
          </cell>
          <cell r="T116">
            <v>23.519826181423138</v>
          </cell>
          <cell r="U116">
            <v>155</v>
          </cell>
          <cell r="V116">
            <v>98</v>
          </cell>
          <cell r="W116">
            <v>152</v>
          </cell>
          <cell r="X116">
            <v>405</v>
          </cell>
          <cell r="Y116">
            <v>894</v>
          </cell>
          <cell r="Z116">
            <v>16.18685497012493</v>
          </cell>
          <cell r="AA116">
            <v>164</v>
          </cell>
          <cell r="AB116">
            <v>4793</v>
          </cell>
          <cell r="AC116">
            <v>86.782545717906928</v>
          </cell>
          <cell r="AD116">
            <v>730</v>
          </cell>
          <cell r="AE116">
            <v>13.217454282093065</v>
          </cell>
          <cell r="AF116">
            <v>531</v>
          </cell>
          <cell r="AG116">
            <v>113</v>
          </cell>
          <cell r="AH116">
            <v>225</v>
          </cell>
          <cell r="AI116">
            <v>151</v>
          </cell>
        </row>
        <row r="117">
          <cell r="A117" t="str">
            <v>EUR</v>
          </cell>
          <cell r="B117" t="str">
            <v>PANEL</v>
          </cell>
          <cell r="C117" t="str">
            <v>TN</v>
          </cell>
          <cell r="D117" t="str">
            <v>VDO-767A0</v>
          </cell>
          <cell r="E117" t="str">
            <v>001031474</v>
          </cell>
          <cell r="F117">
            <v>4900</v>
          </cell>
          <cell r="G117">
            <v>3721</v>
          </cell>
          <cell r="H117">
            <v>18231</v>
          </cell>
          <cell r="I117">
            <v>8771</v>
          </cell>
          <cell r="J117">
            <v>1601</v>
          </cell>
          <cell r="K117">
            <v>2262</v>
          </cell>
          <cell r="L117">
            <v>2109</v>
          </cell>
          <cell r="M117">
            <v>14743</v>
          </cell>
          <cell r="N117">
            <v>1790</v>
          </cell>
          <cell r="O117">
            <v>327</v>
          </cell>
          <cell r="P117">
            <v>462</v>
          </cell>
          <cell r="Q117">
            <v>430</v>
          </cell>
          <cell r="R117">
            <v>3009</v>
          </cell>
          <cell r="S117">
            <v>3488</v>
          </cell>
          <cell r="T117">
            <v>19.13224727113159</v>
          </cell>
          <cell r="U117">
            <v>512</v>
          </cell>
          <cell r="V117">
            <v>324</v>
          </cell>
          <cell r="W117">
            <v>501</v>
          </cell>
          <cell r="X117">
            <v>1337</v>
          </cell>
          <cell r="Y117">
            <v>2151</v>
          </cell>
          <cell r="Z117">
            <v>11.798584828040152</v>
          </cell>
          <cell r="AA117">
            <v>542</v>
          </cell>
          <cell r="AB117">
            <v>16622</v>
          </cell>
          <cell r="AC117">
            <v>91.174373320168939</v>
          </cell>
          <cell r="AD117">
            <v>1609</v>
          </cell>
          <cell r="AE117">
            <v>8.825626679831057</v>
          </cell>
          <cell r="AF117">
            <v>1764</v>
          </cell>
          <cell r="AG117">
            <v>322</v>
          </cell>
          <cell r="AH117">
            <v>455</v>
          </cell>
          <cell r="AI117">
            <v>424</v>
          </cell>
        </row>
        <row r="118">
          <cell r="A118" t="str">
            <v>EUR</v>
          </cell>
          <cell r="B118" t="str">
            <v>PANEL</v>
          </cell>
          <cell r="C118" t="str">
            <v>TN</v>
          </cell>
          <cell r="D118" t="str">
            <v>VDO-771A0</v>
          </cell>
          <cell r="E118" t="str">
            <v>001031477</v>
          </cell>
          <cell r="F118">
            <v>4900</v>
          </cell>
          <cell r="G118">
            <v>3012</v>
          </cell>
          <cell r="H118">
            <v>14758</v>
          </cell>
          <cell r="I118">
            <v>5482</v>
          </cell>
          <cell r="J118">
            <v>1271</v>
          </cell>
          <cell r="K118">
            <v>1758</v>
          </cell>
          <cell r="L118">
            <v>1515</v>
          </cell>
          <cell r="M118">
            <v>10026</v>
          </cell>
          <cell r="N118">
            <v>1119</v>
          </cell>
          <cell r="O118">
            <v>259</v>
          </cell>
          <cell r="P118">
            <v>359</v>
          </cell>
          <cell r="Q118">
            <v>309</v>
          </cell>
          <cell r="R118">
            <v>2046</v>
          </cell>
          <cell r="S118">
            <v>4732</v>
          </cell>
          <cell r="T118">
            <v>32.063965306952163</v>
          </cell>
          <cell r="U118">
            <v>415</v>
          </cell>
          <cell r="V118">
            <v>262</v>
          </cell>
          <cell r="W118">
            <v>405</v>
          </cell>
          <cell r="X118">
            <v>1082</v>
          </cell>
          <cell r="Y118">
            <v>3650</v>
          </cell>
          <cell r="Z118">
            <v>24.732348556715003</v>
          </cell>
          <cell r="AA118">
            <v>439</v>
          </cell>
          <cell r="AB118">
            <v>11547</v>
          </cell>
          <cell r="AC118">
            <v>78.242309255996744</v>
          </cell>
          <cell r="AD118">
            <v>3211</v>
          </cell>
          <cell r="AE118">
            <v>21.757690744003252</v>
          </cell>
          <cell r="AF118">
            <v>1104</v>
          </cell>
          <cell r="AG118">
            <v>256</v>
          </cell>
          <cell r="AH118">
            <v>354</v>
          </cell>
          <cell r="AI118">
            <v>305</v>
          </cell>
        </row>
        <row r="119">
          <cell r="A119" t="str">
            <v>EUR</v>
          </cell>
          <cell r="B119" t="str">
            <v>PANEL</v>
          </cell>
          <cell r="C119" t="str">
            <v>TN</v>
          </cell>
          <cell r="D119" t="str">
            <v>HEL-734</v>
          </cell>
          <cell r="E119" t="str">
            <v>001191146</v>
          </cell>
          <cell r="F119">
            <v>7974</v>
          </cell>
          <cell r="G119">
            <v>1240</v>
          </cell>
          <cell r="H119">
            <v>9889</v>
          </cell>
          <cell r="I119">
            <v>2738</v>
          </cell>
          <cell r="J119">
            <v>1454</v>
          </cell>
          <cell r="K119">
            <v>832</v>
          </cell>
          <cell r="L119">
            <v>758</v>
          </cell>
          <cell r="M119">
            <v>5782</v>
          </cell>
          <cell r="N119">
            <v>343</v>
          </cell>
          <cell r="O119">
            <v>182</v>
          </cell>
          <cell r="P119">
            <v>104</v>
          </cell>
          <cell r="Q119">
            <v>95</v>
          </cell>
          <cell r="R119">
            <v>724</v>
          </cell>
          <cell r="S119">
            <v>4107</v>
          </cell>
          <cell r="T119">
            <v>41.530994033774903</v>
          </cell>
          <cell r="U119">
            <v>278</v>
          </cell>
          <cell r="V119">
            <v>176</v>
          </cell>
          <cell r="W119">
            <v>272</v>
          </cell>
          <cell r="X119">
            <v>726</v>
          </cell>
          <cell r="Y119">
            <v>3381</v>
          </cell>
          <cell r="Z119">
            <v>34.189503488724846</v>
          </cell>
          <cell r="AA119">
            <v>294</v>
          </cell>
          <cell r="AB119">
            <v>6802</v>
          </cell>
          <cell r="AC119">
            <v>68.783496814642533</v>
          </cell>
          <cell r="AD119">
            <v>3087</v>
          </cell>
          <cell r="AE119">
            <v>31.216503185357467</v>
          </cell>
          <cell r="AF119">
            <v>339</v>
          </cell>
          <cell r="AG119">
            <v>180</v>
          </cell>
          <cell r="AH119">
            <v>103</v>
          </cell>
          <cell r="AI119">
            <v>94</v>
          </cell>
        </row>
        <row r="120">
          <cell r="A120" t="str">
            <v>EUR</v>
          </cell>
          <cell r="B120" t="str">
            <v>MODULE</v>
          </cell>
          <cell r="C120" t="str">
            <v>TN</v>
          </cell>
          <cell r="D120" t="str">
            <v>HP 09201-O</v>
          </cell>
          <cell r="E120" t="str">
            <v>017132005</v>
          </cell>
          <cell r="F120">
            <v>7386</v>
          </cell>
          <cell r="G120">
            <v>6883</v>
          </cell>
          <cell r="H120">
            <v>50836</v>
          </cell>
          <cell r="I120">
            <v>25610</v>
          </cell>
          <cell r="J120">
            <v>3918</v>
          </cell>
          <cell r="K120">
            <v>7636</v>
          </cell>
          <cell r="L120">
            <v>2435</v>
          </cell>
          <cell r="M120">
            <v>39599</v>
          </cell>
          <cell r="N120">
            <v>3467</v>
          </cell>
          <cell r="O120">
            <v>530</v>
          </cell>
          <cell r="P120">
            <v>1034</v>
          </cell>
          <cell r="Q120">
            <v>330</v>
          </cell>
          <cell r="R120">
            <v>5361</v>
          </cell>
          <cell r="S120">
            <v>11237</v>
          </cell>
          <cell r="T120">
            <v>22.104414194665196</v>
          </cell>
          <cell r="U120">
            <v>1428</v>
          </cell>
          <cell r="V120">
            <v>903</v>
          </cell>
          <cell r="W120">
            <v>1396</v>
          </cell>
          <cell r="X120">
            <v>3727</v>
          </cell>
          <cell r="Y120">
            <v>7510</v>
          </cell>
          <cell r="Z120">
            <v>14.772995514989379</v>
          </cell>
          <cell r="AA120">
            <v>1511</v>
          </cell>
          <cell r="AB120">
            <v>44837</v>
          </cell>
          <cell r="AC120">
            <v>88.199307577307422</v>
          </cell>
          <cell r="AD120">
            <v>5999</v>
          </cell>
          <cell r="AE120">
            <v>11.800692422692579</v>
          </cell>
          <cell r="AF120">
            <v>3451</v>
          </cell>
          <cell r="AG120">
            <v>528</v>
          </cell>
          <cell r="AH120">
            <v>1029</v>
          </cell>
          <cell r="AI120">
            <v>328</v>
          </cell>
        </row>
        <row r="121">
          <cell r="A121" t="str">
            <v>EUR</v>
          </cell>
          <cell r="B121" t="str">
            <v>MODULE</v>
          </cell>
          <cell r="C121" t="str">
            <v>STN</v>
          </cell>
          <cell r="D121" t="str">
            <v>HC-16401NYL</v>
          </cell>
          <cell r="E121" t="str">
            <v>012131029</v>
          </cell>
          <cell r="F121">
            <v>10</v>
          </cell>
          <cell r="G121">
            <v>30100</v>
          </cell>
          <cell r="H121">
            <v>301</v>
          </cell>
          <cell r="I121">
            <v>104</v>
          </cell>
          <cell r="J121">
            <v>4</v>
          </cell>
          <cell r="K121">
            <v>6</v>
          </cell>
          <cell r="L121">
            <v>3</v>
          </cell>
          <cell r="M121">
            <v>117</v>
          </cell>
          <cell r="N121">
            <v>10400</v>
          </cell>
          <cell r="O121">
            <v>400</v>
          </cell>
          <cell r="P121">
            <v>600</v>
          </cell>
          <cell r="Q121">
            <v>300</v>
          </cell>
          <cell r="R121">
            <v>11700</v>
          </cell>
          <cell r="S121">
            <v>184</v>
          </cell>
          <cell r="T121">
            <v>61.129568106312291</v>
          </cell>
          <cell r="U121">
            <v>8</v>
          </cell>
          <cell r="V121">
            <v>5</v>
          </cell>
          <cell r="W121">
            <v>8</v>
          </cell>
          <cell r="X121">
            <v>21</v>
          </cell>
          <cell r="Y121">
            <v>163</v>
          </cell>
          <cell r="Z121">
            <v>54.152823920265782</v>
          </cell>
          <cell r="AA121">
            <v>9</v>
          </cell>
          <cell r="AB121">
            <v>147</v>
          </cell>
          <cell r="AC121">
            <v>48.837209302325576</v>
          </cell>
          <cell r="AD121">
            <v>154</v>
          </cell>
          <cell r="AE121">
            <v>51.162790697674424</v>
          </cell>
          <cell r="AF121">
            <v>10437</v>
          </cell>
          <cell r="AG121">
            <v>425</v>
          </cell>
          <cell r="AH121">
            <v>560</v>
          </cell>
          <cell r="AI121">
            <v>264</v>
          </cell>
        </row>
        <row r="122">
          <cell r="A122" t="str">
            <v>EUR</v>
          </cell>
          <cell r="B122" t="str">
            <v>MODULE</v>
          </cell>
          <cell r="C122" t="str">
            <v>STN</v>
          </cell>
          <cell r="D122" t="str">
            <v>HC 20208QY</v>
          </cell>
          <cell r="E122" t="str">
            <v>012131354</v>
          </cell>
          <cell r="F122">
            <v>2800</v>
          </cell>
          <cell r="G122">
            <v>13577</v>
          </cell>
          <cell r="H122">
            <v>38015</v>
          </cell>
          <cell r="I122">
            <v>23550</v>
          </cell>
          <cell r="J122">
            <v>2451</v>
          </cell>
          <cell r="K122">
            <v>4518</v>
          </cell>
          <cell r="L122">
            <v>1524</v>
          </cell>
          <cell r="M122">
            <v>32043</v>
          </cell>
          <cell r="N122">
            <v>8411</v>
          </cell>
          <cell r="O122">
            <v>875</v>
          </cell>
          <cell r="P122">
            <v>1614</v>
          </cell>
          <cell r="Q122">
            <v>544</v>
          </cell>
          <cell r="R122">
            <v>11444</v>
          </cell>
          <cell r="S122">
            <v>5972</v>
          </cell>
          <cell r="T122">
            <v>15.709588320399842</v>
          </cell>
          <cell r="U122">
            <v>1068</v>
          </cell>
          <cell r="V122">
            <v>675</v>
          </cell>
          <cell r="W122">
            <v>1044</v>
          </cell>
          <cell r="X122">
            <v>2787</v>
          </cell>
          <cell r="Y122">
            <v>3185</v>
          </cell>
          <cell r="Z122">
            <v>8.3782717348415101</v>
          </cell>
          <cell r="AA122">
            <v>1130</v>
          </cell>
          <cell r="AB122">
            <v>35960</v>
          </cell>
          <cell r="AC122">
            <v>94.594239116138368</v>
          </cell>
          <cell r="AD122">
            <v>2055</v>
          </cell>
          <cell r="AE122">
            <v>5.4057608838616336</v>
          </cell>
          <cell r="AF122">
            <v>8147</v>
          </cell>
          <cell r="AG122">
            <v>848</v>
          </cell>
          <cell r="AH122">
            <v>1563</v>
          </cell>
          <cell r="AI122">
            <v>527</v>
          </cell>
        </row>
        <row r="123">
          <cell r="A123" t="str">
            <v>EUR</v>
          </cell>
          <cell r="B123" t="str">
            <v>MODULE</v>
          </cell>
          <cell r="C123" t="str">
            <v>STN</v>
          </cell>
          <cell r="D123" t="str">
            <v>HG 12605NG-EW-07</v>
          </cell>
          <cell r="E123" t="str">
            <v>012131617</v>
          </cell>
          <cell r="F123">
            <v>1360</v>
          </cell>
          <cell r="G123">
            <v>21141</v>
          </cell>
          <cell r="H123">
            <v>28752</v>
          </cell>
          <cell r="I123">
            <v>18330</v>
          </cell>
          <cell r="J123">
            <v>749</v>
          </cell>
          <cell r="K123">
            <v>2165</v>
          </cell>
          <cell r="L123">
            <v>464</v>
          </cell>
          <cell r="M123">
            <v>21708</v>
          </cell>
          <cell r="N123">
            <v>13478</v>
          </cell>
          <cell r="O123">
            <v>551</v>
          </cell>
          <cell r="P123">
            <v>1592</v>
          </cell>
          <cell r="Q123">
            <v>341</v>
          </cell>
          <cell r="R123">
            <v>15962</v>
          </cell>
          <cell r="S123">
            <v>7044</v>
          </cell>
          <cell r="T123">
            <v>24.499165275459099</v>
          </cell>
          <cell r="U123">
            <v>808</v>
          </cell>
          <cell r="V123">
            <v>511</v>
          </cell>
          <cell r="W123">
            <v>790</v>
          </cell>
          <cell r="X123">
            <v>2109</v>
          </cell>
          <cell r="Y123">
            <v>4935</v>
          </cell>
          <cell r="Z123">
            <v>17.164023372287147</v>
          </cell>
          <cell r="AA123">
            <v>855</v>
          </cell>
          <cell r="AB123">
            <v>24672</v>
          </cell>
          <cell r="AC123">
            <v>85.809682804674452</v>
          </cell>
          <cell r="AD123">
            <v>4080</v>
          </cell>
          <cell r="AE123">
            <v>14.190317195325541</v>
          </cell>
          <cell r="AF123">
            <v>13294</v>
          </cell>
          <cell r="AG123">
            <v>543</v>
          </cell>
          <cell r="AH123">
            <v>1570</v>
          </cell>
          <cell r="AI123">
            <v>337</v>
          </cell>
        </row>
        <row r="124">
          <cell r="A124" t="str">
            <v>EUR</v>
          </cell>
          <cell r="B124" t="str">
            <v>MODULE</v>
          </cell>
          <cell r="C124" t="str">
            <v>STN</v>
          </cell>
          <cell r="D124" t="str">
            <v>HT 12514EBU-X-01</v>
          </cell>
          <cell r="E124" t="str">
            <v>012131690</v>
          </cell>
          <cell r="F124">
            <v>896</v>
          </cell>
          <cell r="G124">
            <v>19470</v>
          </cell>
          <cell r="H124">
            <v>17445</v>
          </cell>
          <cell r="I124">
            <v>9052</v>
          </cell>
          <cell r="J124">
            <v>627</v>
          </cell>
          <cell r="K124">
            <v>7512</v>
          </cell>
          <cell r="L124">
            <v>389</v>
          </cell>
          <cell r="M124">
            <v>17580</v>
          </cell>
          <cell r="N124">
            <v>10103</v>
          </cell>
          <cell r="O124">
            <v>700</v>
          </cell>
          <cell r="P124">
            <v>8384</v>
          </cell>
          <cell r="Q124">
            <v>434</v>
          </cell>
          <cell r="R124">
            <v>19621</v>
          </cell>
          <cell r="S124">
            <v>-135</v>
          </cell>
          <cell r="T124">
            <v>-0.7738607050730868</v>
          </cell>
          <cell r="U124">
            <v>490</v>
          </cell>
          <cell r="V124">
            <v>310</v>
          </cell>
          <cell r="W124">
            <v>479</v>
          </cell>
          <cell r="X124">
            <v>1279</v>
          </cell>
          <cell r="Y124">
            <v>-1414</v>
          </cell>
          <cell r="Z124">
            <v>-8.1054743479507021</v>
          </cell>
          <cell r="AA124">
            <v>519</v>
          </cell>
          <cell r="AB124">
            <v>19378</v>
          </cell>
          <cell r="AC124">
            <v>111.0805388363428</v>
          </cell>
          <cell r="AD124">
            <v>-1933</v>
          </cell>
          <cell r="AE124">
            <v>-11.080538836342791</v>
          </cell>
          <cell r="AF124">
            <v>10936</v>
          </cell>
          <cell r="AG124">
            <v>757</v>
          </cell>
          <cell r="AH124">
            <v>9076</v>
          </cell>
          <cell r="AI124">
            <v>471</v>
          </cell>
        </row>
        <row r="125">
          <cell r="A125" t="str">
            <v>EUR</v>
          </cell>
          <cell r="B125" t="str">
            <v>MODULE</v>
          </cell>
          <cell r="C125" t="str">
            <v>STN</v>
          </cell>
          <cell r="D125" t="str">
            <v>HT 12538FB-LYPF-</v>
          </cell>
          <cell r="E125" t="str">
            <v>012131780</v>
          </cell>
          <cell r="F125">
            <v>3600</v>
          </cell>
          <cell r="G125">
            <v>18097</v>
          </cell>
          <cell r="H125">
            <v>65148</v>
          </cell>
          <cell r="I125">
            <v>46318</v>
          </cell>
          <cell r="J125">
            <v>0</v>
          </cell>
          <cell r="K125">
            <v>7027</v>
          </cell>
          <cell r="L125">
            <v>0</v>
          </cell>
          <cell r="M125">
            <v>53345</v>
          </cell>
          <cell r="N125">
            <v>12866</v>
          </cell>
          <cell r="O125">
            <v>0</v>
          </cell>
          <cell r="P125">
            <v>1952</v>
          </cell>
          <cell r="Q125">
            <v>0</v>
          </cell>
          <cell r="R125">
            <v>14818</v>
          </cell>
          <cell r="S125">
            <v>11803</v>
          </cell>
          <cell r="T125">
            <v>18.117210044821022</v>
          </cell>
          <cell r="U125">
            <v>1830</v>
          </cell>
          <cell r="V125">
            <v>1158</v>
          </cell>
          <cell r="W125">
            <v>1790</v>
          </cell>
          <cell r="X125">
            <v>4778</v>
          </cell>
          <cell r="Y125">
            <v>7025</v>
          </cell>
          <cell r="Z125">
            <v>10.783139927549579</v>
          </cell>
          <cell r="AA125">
            <v>1937</v>
          </cell>
          <cell r="AB125">
            <v>60060</v>
          </cell>
          <cell r="AC125">
            <v>92.19009025603242</v>
          </cell>
          <cell r="AD125">
            <v>5088</v>
          </cell>
          <cell r="AE125">
            <v>7.809909743967582</v>
          </cell>
          <cell r="AF125">
            <v>12722</v>
          </cell>
          <cell r="AG125">
            <v>0</v>
          </cell>
          <cell r="AH125">
            <v>1930</v>
          </cell>
          <cell r="AI125">
            <v>0</v>
          </cell>
        </row>
        <row r="126">
          <cell r="A126" t="str">
            <v>EUR</v>
          </cell>
          <cell r="B126" t="str">
            <v>MODULE</v>
          </cell>
          <cell r="C126" t="str">
            <v>STN</v>
          </cell>
          <cell r="D126" t="str">
            <v>HT 10512R-D</v>
          </cell>
          <cell r="E126" t="str">
            <v>012131782</v>
          </cell>
          <cell r="F126">
            <v>6046</v>
          </cell>
          <cell r="G126">
            <v>8416</v>
          </cell>
          <cell r="H126">
            <v>50882</v>
          </cell>
          <cell r="I126">
            <v>33484</v>
          </cell>
          <cell r="J126">
            <v>1327</v>
          </cell>
          <cell r="K126">
            <v>3467</v>
          </cell>
          <cell r="L126">
            <v>825</v>
          </cell>
          <cell r="M126">
            <v>39103</v>
          </cell>
          <cell r="N126">
            <v>5538</v>
          </cell>
          <cell r="O126">
            <v>219</v>
          </cell>
          <cell r="P126">
            <v>573</v>
          </cell>
          <cell r="Q126">
            <v>136</v>
          </cell>
          <cell r="R126">
            <v>6466</v>
          </cell>
          <cell r="S126">
            <v>11779</v>
          </cell>
          <cell r="T126">
            <v>23.149640344326087</v>
          </cell>
          <cell r="U126">
            <v>1429</v>
          </cell>
          <cell r="V126">
            <v>904</v>
          </cell>
          <cell r="W126">
            <v>1398</v>
          </cell>
          <cell r="X126">
            <v>3731</v>
          </cell>
          <cell r="Y126">
            <v>8048</v>
          </cell>
          <cell r="Z126">
            <v>15.816988325930584</v>
          </cell>
          <cell r="AA126">
            <v>1512</v>
          </cell>
          <cell r="AB126">
            <v>44346</v>
          </cell>
          <cell r="AC126">
            <v>87.154592979835698</v>
          </cell>
          <cell r="AD126">
            <v>6536</v>
          </cell>
          <cell r="AE126">
            <v>12.845407020164302</v>
          </cell>
          <cell r="AF126">
            <v>5196</v>
          </cell>
          <cell r="AG126">
            <v>206</v>
          </cell>
          <cell r="AH126">
            <v>538</v>
          </cell>
          <cell r="AI126">
            <v>128</v>
          </cell>
        </row>
        <row r="127">
          <cell r="A127" t="str">
            <v>EUR</v>
          </cell>
          <cell r="B127" t="str">
            <v>MODULE</v>
          </cell>
          <cell r="C127" t="str">
            <v>STN</v>
          </cell>
          <cell r="D127" t="str">
            <v>HB 10401QYU-ZO</v>
          </cell>
          <cell r="E127" t="str">
            <v>015131091</v>
          </cell>
          <cell r="F127">
            <v>4991</v>
          </cell>
          <cell r="G127">
            <v>7521</v>
          </cell>
          <cell r="H127">
            <v>37539</v>
          </cell>
          <cell r="I127">
            <v>33399</v>
          </cell>
          <cell r="J127">
            <v>1156</v>
          </cell>
          <cell r="K127">
            <v>2327</v>
          </cell>
          <cell r="L127">
            <v>721</v>
          </cell>
          <cell r="M127">
            <v>37603</v>
          </cell>
          <cell r="N127">
            <v>6692</v>
          </cell>
          <cell r="O127">
            <v>232</v>
          </cell>
          <cell r="P127">
            <v>466</v>
          </cell>
          <cell r="Q127">
            <v>144</v>
          </cell>
          <cell r="R127">
            <v>7534</v>
          </cell>
          <cell r="S127">
            <v>-64</v>
          </cell>
          <cell r="T127">
            <v>-0.17048935773462268</v>
          </cell>
          <cell r="U127">
            <v>1054</v>
          </cell>
          <cell r="V127">
            <v>667</v>
          </cell>
          <cell r="W127">
            <v>1031</v>
          </cell>
          <cell r="X127">
            <v>2752</v>
          </cell>
          <cell r="Y127">
            <v>-2816</v>
          </cell>
          <cell r="Z127">
            <v>-7.5015317403233972</v>
          </cell>
          <cell r="AA127">
            <v>1116</v>
          </cell>
          <cell r="AB127">
            <v>41471</v>
          </cell>
          <cell r="AC127">
            <v>110.47443991582088</v>
          </cell>
          <cell r="AD127">
            <v>-3932</v>
          </cell>
          <cell r="AE127">
            <v>-10.474439915820879</v>
          </cell>
          <cell r="AF127">
            <v>6618</v>
          </cell>
          <cell r="AG127">
            <v>229</v>
          </cell>
          <cell r="AH127">
            <v>461</v>
          </cell>
          <cell r="AI127">
            <v>143</v>
          </cell>
        </row>
        <row r="128">
          <cell r="A128" t="str">
            <v>EUR</v>
          </cell>
          <cell r="B128" t="str">
            <v>MODULE</v>
          </cell>
          <cell r="C128" t="str">
            <v>STN</v>
          </cell>
          <cell r="D128" t="str">
            <v>HB 10502NYU-LYZC</v>
          </cell>
          <cell r="E128" t="str">
            <v>015131130</v>
          </cell>
          <cell r="F128">
            <v>4050</v>
          </cell>
          <cell r="G128">
            <v>24594</v>
          </cell>
          <cell r="H128">
            <v>99606</v>
          </cell>
          <cell r="I128">
            <v>84102</v>
          </cell>
          <cell r="J128">
            <v>3541</v>
          </cell>
          <cell r="K128">
            <v>7433</v>
          </cell>
          <cell r="L128">
            <v>2201</v>
          </cell>
          <cell r="M128">
            <v>97277</v>
          </cell>
          <cell r="N128">
            <v>20766</v>
          </cell>
          <cell r="O128">
            <v>874</v>
          </cell>
          <cell r="P128">
            <v>1835</v>
          </cell>
          <cell r="Q128">
            <v>543</v>
          </cell>
          <cell r="R128">
            <v>24018</v>
          </cell>
          <cell r="S128">
            <v>2329</v>
          </cell>
          <cell r="T128">
            <v>2.3382125574764574</v>
          </cell>
          <cell r="U128">
            <v>2798</v>
          </cell>
          <cell r="V128">
            <v>1770</v>
          </cell>
          <cell r="W128">
            <v>2736</v>
          </cell>
          <cell r="X128">
            <v>7304</v>
          </cell>
          <cell r="Y128">
            <v>-4975</v>
          </cell>
          <cell r="Z128">
            <v>-4.9946790353994741</v>
          </cell>
          <cell r="AA128">
            <v>2961</v>
          </cell>
          <cell r="AB128">
            <v>107542</v>
          </cell>
          <cell r="AC128">
            <v>107.96739152259904</v>
          </cell>
          <cell r="AD128">
            <v>-7936</v>
          </cell>
          <cell r="AE128">
            <v>-7.9673915225990406</v>
          </cell>
          <cell r="AF128">
            <v>20637</v>
          </cell>
          <cell r="AG128">
            <v>869</v>
          </cell>
          <cell r="AH128">
            <v>1824</v>
          </cell>
          <cell r="AI128">
            <v>540</v>
          </cell>
        </row>
        <row r="129">
          <cell r="A129" t="str">
            <v>EUR</v>
          </cell>
          <cell r="B129" t="str">
            <v>MODULE</v>
          </cell>
          <cell r="C129" t="str">
            <v>STN</v>
          </cell>
          <cell r="D129" t="str">
            <v>HB 16404NGU-DYF</v>
          </cell>
          <cell r="E129" t="str">
            <v>015131134</v>
          </cell>
          <cell r="F129">
            <v>6788</v>
          </cell>
          <cell r="G129">
            <v>17931</v>
          </cell>
          <cell r="H129">
            <v>121716</v>
          </cell>
          <cell r="I129">
            <v>68197</v>
          </cell>
          <cell r="J129">
            <v>3776</v>
          </cell>
          <cell r="K129">
            <v>6209</v>
          </cell>
          <cell r="L129">
            <v>2350</v>
          </cell>
          <cell r="M129">
            <v>80532</v>
          </cell>
          <cell r="N129">
            <v>10047</v>
          </cell>
          <cell r="O129">
            <v>556</v>
          </cell>
          <cell r="P129">
            <v>915</v>
          </cell>
          <cell r="Q129">
            <v>346</v>
          </cell>
          <cell r="R129">
            <v>11864</v>
          </cell>
          <cell r="S129">
            <v>41184</v>
          </cell>
          <cell r="T129">
            <v>33.836143152913337</v>
          </cell>
          <cell r="U129">
            <v>3419</v>
          </cell>
          <cell r="V129">
            <v>2163</v>
          </cell>
          <cell r="W129">
            <v>3343</v>
          </cell>
          <cell r="X129">
            <v>8925</v>
          </cell>
          <cell r="Y129">
            <v>32259</v>
          </cell>
          <cell r="Z129">
            <v>26.503499950704917</v>
          </cell>
          <cell r="AA129">
            <v>3618</v>
          </cell>
          <cell r="AB129">
            <v>93075</v>
          </cell>
          <cell r="AC129">
            <v>76.468993394459233</v>
          </cell>
          <cell r="AD129">
            <v>28641</v>
          </cell>
          <cell r="AE129">
            <v>23.531006605540767</v>
          </cell>
          <cell r="AF129">
            <v>9896</v>
          </cell>
          <cell r="AG129">
            <v>548</v>
          </cell>
          <cell r="AH129">
            <v>901</v>
          </cell>
          <cell r="AI129">
            <v>341</v>
          </cell>
        </row>
        <row r="130">
          <cell r="A130" t="str">
            <v>EUR</v>
          </cell>
          <cell r="B130" t="str">
            <v>MODULE</v>
          </cell>
          <cell r="C130" t="str">
            <v>STN</v>
          </cell>
          <cell r="D130" t="str">
            <v>HB 10602NG-O</v>
          </cell>
          <cell r="E130" t="str">
            <v>015131138</v>
          </cell>
          <cell r="F130">
            <v>568</v>
          </cell>
          <cell r="G130">
            <v>11975</v>
          </cell>
          <cell r="H130">
            <v>6802</v>
          </cell>
          <cell r="I130">
            <v>6155</v>
          </cell>
          <cell r="J130">
            <v>327</v>
          </cell>
          <cell r="K130">
            <v>1471</v>
          </cell>
          <cell r="L130">
            <v>204</v>
          </cell>
          <cell r="M130">
            <v>8157</v>
          </cell>
          <cell r="N130">
            <v>10836</v>
          </cell>
          <cell r="O130">
            <v>576</v>
          </cell>
          <cell r="P130">
            <v>2590</v>
          </cell>
          <cell r="Q130">
            <v>359</v>
          </cell>
          <cell r="R130">
            <v>14361</v>
          </cell>
          <cell r="S130">
            <v>-1355</v>
          </cell>
          <cell r="T130">
            <v>-19.920611584827991</v>
          </cell>
          <cell r="U130">
            <v>191</v>
          </cell>
          <cell r="V130">
            <v>121</v>
          </cell>
          <cell r="W130">
            <v>187</v>
          </cell>
          <cell r="X130">
            <v>499</v>
          </cell>
          <cell r="Y130">
            <v>-1854</v>
          </cell>
          <cell r="Z130">
            <v>-27.256689209056162</v>
          </cell>
          <cell r="AA130">
            <v>202</v>
          </cell>
          <cell r="AB130">
            <v>8858</v>
          </cell>
          <cell r="AC130">
            <v>130.22640399882388</v>
          </cell>
          <cell r="AD130">
            <v>-2056</v>
          </cell>
          <cell r="AE130">
            <v>-30.226403998823876</v>
          </cell>
          <cell r="AF130">
            <v>10723</v>
          </cell>
          <cell r="AG130">
            <v>570</v>
          </cell>
          <cell r="AH130">
            <v>2563</v>
          </cell>
          <cell r="AI130">
            <v>354</v>
          </cell>
        </row>
        <row r="131">
          <cell r="A131" t="str">
            <v>EUR</v>
          </cell>
          <cell r="B131" t="str">
            <v>MODULE</v>
          </cell>
          <cell r="C131" t="str">
            <v>STN</v>
          </cell>
          <cell r="D131" t="str">
            <v>HB 25503NYU-LY</v>
          </cell>
          <cell r="E131" t="str">
            <v>015131139</v>
          </cell>
          <cell r="F131">
            <v>3666</v>
          </cell>
          <cell r="G131">
            <v>57955</v>
          </cell>
          <cell r="H131">
            <v>212462</v>
          </cell>
          <cell r="I131">
            <v>167954</v>
          </cell>
          <cell r="J131">
            <v>8324</v>
          </cell>
          <cell r="K131">
            <v>12547</v>
          </cell>
          <cell r="L131">
            <v>5175</v>
          </cell>
          <cell r="M131">
            <v>194000</v>
          </cell>
          <cell r="N131">
            <v>45814</v>
          </cell>
          <cell r="O131">
            <v>2271</v>
          </cell>
          <cell r="P131">
            <v>3423</v>
          </cell>
          <cell r="Q131">
            <v>1412</v>
          </cell>
          <cell r="R131">
            <v>52920</v>
          </cell>
          <cell r="S131">
            <v>18462</v>
          </cell>
          <cell r="T131">
            <v>8.68955389669682</v>
          </cell>
          <cell r="U131">
            <v>5968</v>
          </cell>
          <cell r="V131">
            <v>3775</v>
          </cell>
          <cell r="W131">
            <v>5836</v>
          </cell>
          <cell r="X131">
            <v>15579</v>
          </cell>
          <cell r="Y131">
            <v>2883</v>
          </cell>
          <cell r="Z131">
            <v>1.3569485366795004</v>
          </cell>
          <cell r="AA131">
            <v>6316</v>
          </cell>
          <cell r="AB131">
            <v>215895</v>
          </cell>
          <cell r="AC131">
            <v>101.61581835810638</v>
          </cell>
          <cell r="AD131">
            <v>-3433</v>
          </cell>
          <cell r="AE131">
            <v>-1.6158183581063907</v>
          </cell>
          <cell r="AF131">
            <v>45861</v>
          </cell>
          <cell r="AG131">
            <v>2273</v>
          </cell>
          <cell r="AH131">
            <v>3426</v>
          </cell>
          <cell r="AI131">
            <v>1413</v>
          </cell>
        </row>
        <row r="132">
          <cell r="A132" t="str">
            <v>EUR</v>
          </cell>
          <cell r="B132" t="str">
            <v>MODULE</v>
          </cell>
          <cell r="C132" t="str">
            <v>STN</v>
          </cell>
          <cell r="D132" t="str">
            <v>HP 97502QG-DYPO</v>
          </cell>
          <cell r="E132" t="str">
            <v>018132011</v>
          </cell>
          <cell r="F132">
            <v>185</v>
          </cell>
          <cell r="G132">
            <v>7216</v>
          </cell>
          <cell r="H132">
            <v>1335</v>
          </cell>
          <cell r="I132">
            <v>1150</v>
          </cell>
          <cell r="J132">
            <v>52</v>
          </cell>
          <cell r="K132">
            <v>203</v>
          </cell>
          <cell r="L132">
            <v>33</v>
          </cell>
          <cell r="M132">
            <v>1438</v>
          </cell>
          <cell r="N132">
            <v>6216</v>
          </cell>
          <cell r="O132">
            <v>281</v>
          </cell>
          <cell r="P132">
            <v>1097</v>
          </cell>
          <cell r="Q132">
            <v>178</v>
          </cell>
          <cell r="R132">
            <v>7772</v>
          </cell>
          <cell r="S132">
            <v>-103</v>
          </cell>
          <cell r="T132">
            <v>-7.7153558052434459</v>
          </cell>
          <cell r="U132">
            <v>37</v>
          </cell>
          <cell r="V132">
            <v>24</v>
          </cell>
          <cell r="W132">
            <v>37</v>
          </cell>
          <cell r="X132">
            <v>98</v>
          </cell>
          <cell r="Y132">
            <v>-201</v>
          </cell>
          <cell r="Z132">
            <v>-15.056179775280897</v>
          </cell>
          <cell r="AA132">
            <v>40</v>
          </cell>
          <cell r="AB132">
            <v>1576</v>
          </cell>
          <cell r="AC132">
            <v>118.05243445692884</v>
          </cell>
          <cell r="AD132">
            <v>-241</v>
          </cell>
          <cell r="AE132">
            <v>-18.05243445692884</v>
          </cell>
          <cell r="AF132">
            <v>5849</v>
          </cell>
          <cell r="AG132">
            <v>266</v>
          </cell>
          <cell r="AH132">
            <v>1033</v>
          </cell>
          <cell r="AI132">
            <v>165</v>
          </cell>
        </row>
        <row r="133">
          <cell r="A133" t="str">
            <v>EUR</v>
          </cell>
          <cell r="B133" t="str">
            <v>MODULE</v>
          </cell>
          <cell r="C133" t="str">
            <v>STN</v>
          </cell>
          <cell r="D133" t="str">
            <v>HP 96521QG-DPO</v>
          </cell>
          <cell r="E133" t="str">
            <v>018132045</v>
          </cell>
          <cell r="F133">
            <v>213750</v>
          </cell>
          <cell r="G133">
            <v>4706</v>
          </cell>
          <cell r="H133">
            <v>1005999</v>
          </cell>
          <cell r="I133">
            <v>692527</v>
          </cell>
          <cell r="J133">
            <v>0</v>
          </cell>
          <cell r="K133">
            <v>110017</v>
          </cell>
          <cell r="L133">
            <v>0</v>
          </cell>
          <cell r="M133">
            <v>802544</v>
          </cell>
          <cell r="N133">
            <v>3240</v>
          </cell>
          <cell r="O133">
            <v>0</v>
          </cell>
          <cell r="P133">
            <v>515</v>
          </cell>
          <cell r="Q133">
            <v>0</v>
          </cell>
          <cell r="R133">
            <v>3755</v>
          </cell>
          <cell r="S133">
            <v>203455</v>
          </cell>
          <cell r="T133">
            <v>20.224175173136356</v>
          </cell>
          <cell r="U133">
            <v>28258</v>
          </cell>
          <cell r="V133">
            <v>17874</v>
          </cell>
          <cell r="W133">
            <v>27634</v>
          </cell>
          <cell r="X133">
            <v>73766</v>
          </cell>
          <cell r="Y133">
            <v>129689</v>
          </cell>
          <cell r="Z133">
            <v>12.891563510500506</v>
          </cell>
          <cell r="AA133">
            <v>29904</v>
          </cell>
          <cell r="AB133">
            <v>906214</v>
          </cell>
          <cell r="AC133">
            <v>90.081004056664071</v>
          </cell>
          <cell r="AD133">
            <v>99785</v>
          </cell>
          <cell r="AE133">
            <v>9.9189959433359274</v>
          </cell>
          <cell r="AF133">
            <v>3204</v>
          </cell>
          <cell r="AG133">
            <v>0</v>
          </cell>
          <cell r="AH133">
            <v>509</v>
          </cell>
          <cell r="AI133">
            <v>0</v>
          </cell>
        </row>
        <row r="134">
          <cell r="A134" t="str">
            <v>EUR</v>
          </cell>
          <cell r="B134" t="str">
            <v>MODULE</v>
          </cell>
          <cell r="C134" t="str">
            <v>STN</v>
          </cell>
          <cell r="D134" t="str">
            <v>HP 96521QG-DPO-S</v>
          </cell>
          <cell r="E134" t="str">
            <v>018132057</v>
          </cell>
          <cell r="F134">
            <v>144000</v>
          </cell>
          <cell r="G134">
            <v>4701</v>
          </cell>
          <cell r="H134">
            <v>676949</v>
          </cell>
          <cell r="I134">
            <v>547555</v>
          </cell>
          <cell r="J134">
            <v>0</v>
          </cell>
          <cell r="K134">
            <v>47462</v>
          </cell>
          <cell r="L134">
            <v>0</v>
          </cell>
          <cell r="M134">
            <v>595017</v>
          </cell>
          <cell r="N134">
            <v>3802</v>
          </cell>
          <cell r="O134">
            <v>0</v>
          </cell>
          <cell r="P134">
            <v>330</v>
          </cell>
          <cell r="Q134">
            <v>0</v>
          </cell>
          <cell r="R134">
            <v>4132</v>
          </cell>
          <cell r="S134">
            <v>81932</v>
          </cell>
          <cell r="T134">
            <v>12.103127414325156</v>
          </cell>
          <cell r="U134">
            <v>19015</v>
          </cell>
          <cell r="V134">
            <v>12028</v>
          </cell>
          <cell r="W134">
            <v>18595</v>
          </cell>
          <cell r="X134">
            <v>49638</v>
          </cell>
          <cell r="Y134">
            <v>32294</v>
          </cell>
          <cell r="Z134">
            <v>4.7705218561516451</v>
          </cell>
          <cell r="AA134">
            <v>20123</v>
          </cell>
          <cell r="AB134">
            <v>664778</v>
          </cell>
          <cell r="AC134">
            <v>98.202080215791739</v>
          </cell>
          <cell r="AD134">
            <v>12171</v>
          </cell>
          <cell r="AE134">
            <v>1.7979197842082639</v>
          </cell>
          <cell r="AF134">
            <v>3761</v>
          </cell>
          <cell r="AG134">
            <v>0</v>
          </cell>
          <cell r="AH134">
            <v>326</v>
          </cell>
          <cell r="AI134">
            <v>0</v>
          </cell>
        </row>
        <row r="135">
          <cell r="A135" t="str">
            <v>EUR</v>
          </cell>
          <cell r="B135" t="str">
            <v>MODULE</v>
          </cell>
          <cell r="C135" t="str">
            <v>STN</v>
          </cell>
          <cell r="D135" t="str">
            <v>HP 10516F-DPO</v>
          </cell>
          <cell r="E135" t="str">
            <v>018132058</v>
          </cell>
          <cell r="F135">
            <v>1350</v>
          </cell>
          <cell r="G135">
            <v>7788</v>
          </cell>
          <cell r="H135">
            <v>10514</v>
          </cell>
          <cell r="I135">
            <v>8109</v>
          </cell>
          <cell r="J135">
            <v>390</v>
          </cell>
          <cell r="K135">
            <v>1270</v>
          </cell>
          <cell r="L135">
            <v>243</v>
          </cell>
          <cell r="M135">
            <v>10012</v>
          </cell>
          <cell r="N135">
            <v>6007</v>
          </cell>
          <cell r="O135">
            <v>289</v>
          </cell>
          <cell r="P135">
            <v>941</v>
          </cell>
          <cell r="Q135">
            <v>180</v>
          </cell>
          <cell r="R135">
            <v>7417</v>
          </cell>
          <cell r="S135">
            <v>502</v>
          </cell>
          <cell r="T135">
            <v>4.7745862659311396</v>
          </cell>
          <cell r="U135">
            <v>295</v>
          </cell>
          <cell r="V135">
            <v>187</v>
          </cell>
          <cell r="W135">
            <v>289</v>
          </cell>
          <cell r="X135">
            <v>771</v>
          </cell>
          <cell r="Y135">
            <v>-269</v>
          </cell>
          <cell r="Z135">
            <v>-2.5584934373216663</v>
          </cell>
          <cell r="AA135">
            <v>313</v>
          </cell>
          <cell r="AB135">
            <v>11096</v>
          </cell>
          <cell r="AC135">
            <v>105.53547650751378</v>
          </cell>
          <cell r="AD135">
            <v>-582</v>
          </cell>
          <cell r="AE135">
            <v>-5.5354765075137911</v>
          </cell>
          <cell r="AF135">
            <v>5940</v>
          </cell>
          <cell r="AG135">
            <v>286</v>
          </cell>
          <cell r="AH135">
            <v>930</v>
          </cell>
          <cell r="AI135">
            <v>178</v>
          </cell>
        </row>
        <row r="136">
          <cell r="A136" t="str">
            <v>EUR</v>
          </cell>
          <cell r="B136" t="str">
            <v>MODULE</v>
          </cell>
          <cell r="C136" t="str">
            <v>STN</v>
          </cell>
          <cell r="D136" t="str">
            <v>HP 96521QG-DPO-U</v>
          </cell>
          <cell r="E136" t="str">
            <v>018132061</v>
          </cell>
          <cell r="F136">
            <v>27000</v>
          </cell>
          <cell r="G136">
            <v>4691</v>
          </cell>
          <cell r="H136">
            <v>126649</v>
          </cell>
          <cell r="I136">
            <v>102985</v>
          </cell>
          <cell r="J136">
            <v>0</v>
          </cell>
          <cell r="K136">
            <v>18447</v>
          </cell>
          <cell r="L136">
            <v>0</v>
          </cell>
          <cell r="M136">
            <v>121432</v>
          </cell>
          <cell r="N136">
            <v>3814</v>
          </cell>
          <cell r="O136">
            <v>0</v>
          </cell>
          <cell r="P136">
            <v>683</v>
          </cell>
          <cell r="Q136">
            <v>0</v>
          </cell>
          <cell r="R136">
            <v>4497</v>
          </cell>
          <cell r="S136">
            <v>5217</v>
          </cell>
          <cell r="T136">
            <v>4.1192587387188215</v>
          </cell>
          <cell r="U136">
            <v>3558</v>
          </cell>
          <cell r="V136">
            <v>2250</v>
          </cell>
          <cell r="W136">
            <v>3479</v>
          </cell>
          <cell r="X136">
            <v>9287</v>
          </cell>
          <cell r="Y136">
            <v>-4070</v>
          </cell>
          <cell r="Z136">
            <v>-3.2136061082203571</v>
          </cell>
          <cell r="AA136">
            <v>3765</v>
          </cell>
          <cell r="AB136">
            <v>134484</v>
          </cell>
          <cell r="AC136">
            <v>106.18638915427678</v>
          </cell>
          <cell r="AD136">
            <v>-7835</v>
          </cell>
          <cell r="AE136">
            <v>-6.1863891542767808</v>
          </cell>
          <cell r="AF136">
            <v>3774</v>
          </cell>
          <cell r="AG136">
            <v>0</v>
          </cell>
          <cell r="AH136">
            <v>676</v>
          </cell>
          <cell r="AI136">
            <v>0</v>
          </cell>
        </row>
        <row r="137">
          <cell r="A137" t="str">
            <v>EUR</v>
          </cell>
          <cell r="B137" t="str">
            <v>MODULE</v>
          </cell>
          <cell r="C137" t="str">
            <v>STN</v>
          </cell>
          <cell r="D137" t="str">
            <v>HT 97509NG-DYPO-</v>
          </cell>
          <cell r="E137" t="str">
            <v>032131001</v>
          </cell>
          <cell r="F137">
            <v>615</v>
          </cell>
          <cell r="G137">
            <v>6790</v>
          </cell>
          <cell r="H137">
            <v>4176</v>
          </cell>
          <cell r="I137">
            <v>3111</v>
          </cell>
          <cell r="J137">
            <v>116</v>
          </cell>
          <cell r="K137">
            <v>10116</v>
          </cell>
          <cell r="L137">
            <v>72</v>
          </cell>
          <cell r="M137">
            <v>13415</v>
          </cell>
          <cell r="N137">
            <v>5059</v>
          </cell>
          <cell r="O137">
            <v>189</v>
          </cell>
          <cell r="P137">
            <v>16449</v>
          </cell>
          <cell r="Q137">
            <v>117</v>
          </cell>
          <cell r="R137">
            <v>21814</v>
          </cell>
          <cell r="S137">
            <v>-9239</v>
          </cell>
          <cell r="T137">
            <v>-221.2404214559387</v>
          </cell>
          <cell r="U137">
            <v>117</v>
          </cell>
          <cell r="V137">
            <v>74</v>
          </cell>
          <cell r="W137">
            <v>115</v>
          </cell>
          <cell r="X137">
            <v>306</v>
          </cell>
          <cell r="Y137">
            <v>-9545</v>
          </cell>
          <cell r="Z137">
            <v>-228.56800766283527</v>
          </cell>
          <cell r="AA137">
            <v>124</v>
          </cell>
          <cell r="AB137">
            <v>13845</v>
          </cell>
          <cell r="AC137">
            <v>331.53735632183907</v>
          </cell>
          <cell r="AD137">
            <v>-9669</v>
          </cell>
          <cell r="AE137">
            <v>-231.53735632183907</v>
          </cell>
          <cell r="AF137">
            <v>4911</v>
          </cell>
          <cell r="AG137">
            <v>183</v>
          </cell>
          <cell r="AH137">
            <v>15972</v>
          </cell>
          <cell r="AI137">
            <v>114</v>
          </cell>
        </row>
        <row r="138">
          <cell r="A138" t="str">
            <v>EUR</v>
          </cell>
          <cell r="B138" t="str">
            <v>MODULE</v>
          </cell>
          <cell r="C138" t="str">
            <v>STN</v>
          </cell>
          <cell r="D138" t="str">
            <v>HP 97510NG-DYPO-</v>
          </cell>
          <cell r="E138" t="str">
            <v>038132001</v>
          </cell>
          <cell r="F138">
            <v>315648</v>
          </cell>
          <cell r="G138">
            <v>6911</v>
          </cell>
          <cell r="H138">
            <v>2181573</v>
          </cell>
          <cell r="I138">
            <v>1598330</v>
          </cell>
          <cell r="J138">
            <v>85870</v>
          </cell>
          <cell r="K138">
            <v>231753</v>
          </cell>
          <cell r="L138">
            <v>53310</v>
          </cell>
          <cell r="M138">
            <v>1969263</v>
          </cell>
          <cell r="N138">
            <v>5064</v>
          </cell>
          <cell r="O138">
            <v>272</v>
          </cell>
          <cell r="P138">
            <v>734</v>
          </cell>
          <cell r="Q138">
            <v>169</v>
          </cell>
          <cell r="R138">
            <v>6239</v>
          </cell>
          <cell r="S138">
            <v>212310</v>
          </cell>
          <cell r="T138">
            <v>9.7319686299747943</v>
          </cell>
          <cell r="U138">
            <v>61280</v>
          </cell>
          <cell r="V138">
            <v>38761</v>
          </cell>
          <cell r="W138">
            <v>59926</v>
          </cell>
          <cell r="X138">
            <v>159967</v>
          </cell>
          <cell r="Y138">
            <v>52343</v>
          </cell>
          <cell r="Z138">
            <v>2.3993237906776441</v>
          </cell>
          <cell r="AA138">
            <v>64849</v>
          </cell>
          <cell r="AB138">
            <v>2194079</v>
          </cell>
          <cell r="AC138">
            <v>100.57325608631938</v>
          </cell>
          <cell r="AD138">
            <v>-12506</v>
          </cell>
          <cell r="AE138">
            <v>-0.57325608631936675</v>
          </cell>
          <cell r="AF138">
            <v>5007</v>
          </cell>
          <cell r="AG138">
            <v>269</v>
          </cell>
          <cell r="AH138">
            <v>726</v>
          </cell>
          <cell r="AI138">
            <v>167</v>
          </cell>
        </row>
        <row r="139">
          <cell r="A139" t="str">
            <v>EUR</v>
          </cell>
          <cell r="B139" t="str">
            <v>MODULE</v>
          </cell>
          <cell r="C139" t="str">
            <v>STN</v>
          </cell>
          <cell r="D139" t="str">
            <v>HP 10506R-DPO-C0</v>
          </cell>
          <cell r="E139" t="str">
            <v>038132002</v>
          </cell>
          <cell r="F139">
            <v>100500</v>
          </cell>
          <cell r="G139">
            <v>6032</v>
          </cell>
          <cell r="H139">
            <v>606183</v>
          </cell>
          <cell r="I139">
            <v>411185</v>
          </cell>
          <cell r="J139">
            <v>24994</v>
          </cell>
          <cell r="K139">
            <v>75694</v>
          </cell>
          <cell r="L139">
            <v>15545</v>
          </cell>
          <cell r="M139">
            <v>527418</v>
          </cell>
          <cell r="N139">
            <v>4091</v>
          </cell>
          <cell r="O139">
            <v>249</v>
          </cell>
          <cell r="P139">
            <v>753</v>
          </cell>
          <cell r="Q139">
            <v>155</v>
          </cell>
          <cell r="R139">
            <v>5248</v>
          </cell>
          <cell r="S139">
            <v>78765</v>
          </cell>
          <cell r="T139">
            <v>12.993600942289705</v>
          </cell>
          <cell r="U139">
            <v>17028</v>
          </cell>
          <cell r="V139">
            <v>10770</v>
          </cell>
          <cell r="W139">
            <v>16651</v>
          </cell>
          <cell r="X139">
            <v>44449</v>
          </cell>
          <cell r="Y139">
            <v>34316</v>
          </cell>
          <cell r="Z139">
            <v>5.6609967617039736</v>
          </cell>
          <cell r="AA139">
            <v>18019</v>
          </cell>
          <cell r="AB139">
            <v>589886</v>
          </cell>
          <cell r="AC139">
            <v>97.311537934914043</v>
          </cell>
          <cell r="AD139">
            <v>16297</v>
          </cell>
          <cell r="AE139">
            <v>2.6884620650859556</v>
          </cell>
          <cell r="AF139">
            <v>4047</v>
          </cell>
          <cell r="AG139">
            <v>246</v>
          </cell>
          <cell r="AH139">
            <v>745</v>
          </cell>
          <cell r="AI139">
            <v>153</v>
          </cell>
        </row>
        <row r="140">
          <cell r="A140" t="str">
            <v>EUR</v>
          </cell>
          <cell r="B140" t="str">
            <v>MODULE</v>
          </cell>
          <cell r="C140" t="str">
            <v>STN</v>
          </cell>
          <cell r="D140" t="str">
            <v>HP 10507R-DPO-C0</v>
          </cell>
          <cell r="E140" t="str">
            <v>038132004</v>
          </cell>
          <cell r="F140">
            <v>150000</v>
          </cell>
          <cell r="G140">
            <v>6032</v>
          </cell>
          <cell r="H140">
            <v>904750</v>
          </cell>
          <cell r="I140">
            <v>629112</v>
          </cell>
          <cell r="J140">
            <v>37926</v>
          </cell>
          <cell r="K140">
            <v>145483</v>
          </cell>
          <cell r="L140">
            <v>23665</v>
          </cell>
          <cell r="M140">
            <v>836186</v>
          </cell>
          <cell r="N140">
            <v>4194</v>
          </cell>
          <cell r="O140">
            <v>253</v>
          </cell>
          <cell r="P140">
            <v>970</v>
          </cell>
          <cell r="Q140">
            <v>158</v>
          </cell>
          <cell r="R140">
            <v>5575</v>
          </cell>
          <cell r="S140">
            <v>68564</v>
          </cell>
          <cell r="T140">
            <v>7.5782260292898584</v>
          </cell>
          <cell r="U140">
            <v>25414</v>
          </cell>
          <cell r="V140">
            <v>16075</v>
          </cell>
          <cell r="W140">
            <v>24853</v>
          </cell>
          <cell r="X140">
            <v>66342</v>
          </cell>
          <cell r="Y140">
            <v>2222</v>
          </cell>
          <cell r="Z140">
            <v>0.24559270516717324</v>
          </cell>
          <cell r="AA140">
            <v>26894</v>
          </cell>
          <cell r="AB140">
            <v>929422</v>
          </cell>
          <cell r="AC140">
            <v>102.72694114396242</v>
          </cell>
          <cell r="AD140">
            <v>-24672</v>
          </cell>
          <cell r="AE140">
            <v>-2.7269411439624207</v>
          </cell>
          <cell r="AF140">
            <v>4147</v>
          </cell>
          <cell r="AG140">
            <v>250</v>
          </cell>
          <cell r="AH140">
            <v>959</v>
          </cell>
          <cell r="AI140">
            <v>156</v>
          </cell>
        </row>
        <row r="141">
          <cell r="A141" t="str">
            <v>EUR</v>
          </cell>
          <cell r="B141" t="str">
            <v>MODULE</v>
          </cell>
          <cell r="C141" t="str">
            <v>STN</v>
          </cell>
          <cell r="D141" t="str">
            <v>HP 96521QG-DPO-H</v>
          </cell>
          <cell r="E141" t="str">
            <v>038132005</v>
          </cell>
          <cell r="F141">
            <v>313500</v>
          </cell>
          <cell r="G141">
            <v>4701</v>
          </cell>
          <cell r="H141">
            <v>1473801</v>
          </cell>
          <cell r="I141">
            <v>844774</v>
          </cell>
          <cell r="J141">
            <v>40751</v>
          </cell>
          <cell r="K141">
            <v>147803</v>
          </cell>
          <cell r="L141">
            <v>25227</v>
          </cell>
          <cell r="M141">
            <v>1058555</v>
          </cell>
          <cell r="N141">
            <v>2695</v>
          </cell>
          <cell r="O141">
            <v>130</v>
          </cell>
          <cell r="P141">
            <v>471</v>
          </cell>
          <cell r="Q141">
            <v>80</v>
          </cell>
          <cell r="R141">
            <v>3376</v>
          </cell>
          <cell r="S141">
            <v>415246</v>
          </cell>
          <cell r="T141">
            <v>28.175174260297016</v>
          </cell>
          <cell r="U141">
            <v>41399</v>
          </cell>
          <cell r="V141">
            <v>26186</v>
          </cell>
          <cell r="W141">
            <v>40484</v>
          </cell>
          <cell r="X141">
            <v>108069</v>
          </cell>
          <cell r="Y141">
            <v>307177</v>
          </cell>
          <cell r="Z141">
            <v>20.842501803160669</v>
          </cell>
          <cell r="AA141">
            <v>43810</v>
          </cell>
          <cell r="AB141">
            <v>1210434</v>
          </cell>
          <cell r="AC141">
            <v>82.130084047982052</v>
          </cell>
          <cell r="AD141">
            <v>263367</v>
          </cell>
          <cell r="AE141">
            <v>17.869915952017944</v>
          </cell>
          <cell r="AF141">
            <v>2612</v>
          </cell>
          <cell r="AG141">
            <v>126</v>
          </cell>
          <cell r="AH141">
            <v>457</v>
          </cell>
          <cell r="AI141">
            <v>78</v>
          </cell>
        </row>
        <row r="142">
          <cell r="A142" t="str">
            <v>EUR</v>
          </cell>
          <cell r="B142" t="str">
            <v>MODULE</v>
          </cell>
          <cell r="C142" t="str">
            <v>STN</v>
          </cell>
          <cell r="D142" t="str">
            <v>HP 97511R-DAPO-C</v>
          </cell>
          <cell r="E142" t="str">
            <v>038132009</v>
          </cell>
          <cell r="F142">
            <v>6990</v>
          </cell>
          <cell r="G142">
            <v>11263</v>
          </cell>
          <cell r="H142">
            <v>78725</v>
          </cell>
          <cell r="I142">
            <v>44729</v>
          </cell>
          <cell r="J142">
            <v>1541</v>
          </cell>
          <cell r="K142">
            <v>7705</v>
          </cell>
          <cell r="L142">
            <v>954</v>
          </cell>
          <cell r="M142">
            <v>54929</v>
          </cell>
          <cell r="N142">
            <v>6399</v>
          </cell>
          <cell r="O142">
            <v>220</v>
          </cell>
          <cell r="P142">
            <v>1102</v>
          </cell>
          <cell r="Q142">
            <v>136</v>
          </cell>
          <cell r="R142">
            <v>7857</v>
          </cell>
          <cell r="S142">
            <v>23796</v>
          </cell>
          <cell r="T142">
            <v>30.226738647189581</v>
          </cell>
          <cell r="U142">
            <v>2211</v>
          </cell>
          <cell r="V142">
            <v>1399</v>
          </cell>
          <cell r="W142">
            <v>2163</v>
          </cell>
          <cell r="X142">
            <v>5773</v>
          </cell>
          <cell r="Y142">
            <v>18023</v>
          </cell>
          <cell r="Z142">
            <v>22.893617021276597</v>
          </cell>
          <cell r="AA142">
            <v>2340</v>
          </cell>
          <cell r="AB142">
            <v>63042</v>
          </cell>
          <cell r="AC142">
            <v>80.078755160368374</v>
          </cell>
          <cell r="AD142">
            <v>15683</v>
          </cell>
          <cell r="AE142">
            <v>19.92124483963163</v>
          </cell>
          <cell r="AF142">
            <v>6328</v>
          </cell>
          <cell r="AG142">
            <v>218</v>
          </cell>
          <cell r="AH142">
            <v>1090</v>
          </cell>
          <cell r="AI142">
            <v>135</v>
          </cell>
        </row>
        <row r="143">
          <cell r="A143" t="str">
            <v>EUR</v>
          </cell>
          <cell r="B143" t="str">
            <v>MODULE</v>
          </cell>
          <cell r="E143" t="str">
            <v>TOOLING CHA</v>
          </cell>
          <cell r="F143">
            <v>0</v>
          </cell>
          <cell r="H143">
            <v>58738</v>
          </cell>
          <cell r="M143">
            <v>0</v>
          </cell>
          <cell r="R143">
            <v>0</v>
          </cell>
          <cell r="S143">
            <v>58738</v>
          </cell>
          <cell r="T143">
            <v>100</v>
          </cell>
          <cell r="U143">
            <v>1650</v>
          </cell>
          <cell r="V143">
            <v>1044</v>
          </cell>
          <cell r="W143">
            <v>1613</v>
          </cell>
          <cell r="X143">
            <v>4307</v>
          </cell>
          <cell r="Y143">
            <v>54431</v>
          </cell>
          <cell r="Z143">
            <v>92.667438455514315</v>
          </cell>
          <cell r="AA143">
            <v>1746</v>
          </cell>
          <cell r="AB143">
            <v>6053</v>
          </cell>
          <cell r="AC143">
            <v>10.305083591542102</v>
          </cell>
          <cell r="AD143">
            <v>52685</v>
          </cell>
          <cell r="AE143">
            <v>89.6949164084579</v>
          </cell>
          <cell r="AF143">
            <v>0</v>
          </cell>
          <cell r="AG143">
            <v>0</v>
          </cell>
          <cell r="AH143">
            <v>0</v>
          </cell>
          <cell r="AI143">
            <v>0</v>
          </cell>
        </row>
        <row r="144">
          <cell r="A144" t="str">
            <v>ASI</v>
          </cell>
          <cell r="B144" t="str">
            <v>PANEL</v>
          </cell>
          <cell r="C144" t="str">
            <v>TN</v>
          </cell>
          <cell r="D144" t="str">
            <v>EFT-0809</v>
          </cell>
          <cell r="E144" t="str">
            <v>001011591</v>
          </cell>
          <cell r="F144">
            <v>1896</v>
          </cell>
          <cell r="G144">
            <v>1632</v>
          </cell>
          <cell r="H144">
            <v>3094</v>
          </cell>
          <cell r="I144">
            <v>990</v>
          </cell>
          <cell r="J144">
            <v>270</v>
          </cell>
          <cell r="K144">
            <v>526</v>
          </cell>
          <cell r="L144">
            <v>326</v>
          </cell>
          <cell r="M144">
            <v>2112</v>
          </cell>
          <cell r="N144">
            <v>522</v>
          </cell>
          <cell r="O144">
            <v>142</v>
          </cell>
          <cell r="P144">
            <v>277</v>
          </cell>
          <cell r="Q144">
            <v>172</v>
          </cell>
          <cell r="R144">
            <v>1113</v>
          </cell>
          <cell r="S144">
            <v>982</v>
          </cell>
          <cell r="T144">
            <v>31.738849385908207</v>
          </cell>
          <cell r="U144">
            <v>87</v>
          </cell>
          <cell r="V144">
            <v>55</v>
          </cell>
          <cell r="W144">
            <v>85</v>
          </cell>
          <cell r="X144">
            <v>227</v>
          </cell>
          <cell r="Y144">
            <v>755</v>
          </cell>
          <cell r="Z144">
            <v>24.402068519715577</v>
          </cell>
          <cell r="AA144">
            <v>92</v>
          </cell>
          <cell r="AB144">
            <v>2431</v>
          </cell>
          <cell r="AC144">
            <v>78.571428571428569</v>
          </cell>
          <cell r="AD144">
            <v>663</v>
          </cell>
          <cell r="AE144">
            <v>21.428571428571427</v>
          </cell>
          <cell r="AF144">
            <v>510</v>
          </cell>
          <cell r="AG144">
            <v>139</v>
          </cell>
          <cell r="AH144">
            <v>271</v>
          </cell>
          <cell r="AI144">
            <v>168</v>
          </cell>
        </row>
        <row r="145">
          <cell r="A145" t="str">
            <v>ASI</v>
          </cell>
          <cell r="B145" t="str">
            <v>PANEL</v>
          </cell>
          <cell r="C145" t="str">
            <v>TN</v>
          </cell>
          <cell r="D145" t="str">
            <v>FT-0419TD</v>
          </cell>
          <cell r="E145" t="str">
            <v>001011640</v>
          </cell>
          <cell r="F145">
            <v>5929</v>
          </cell>
          <cell r="G145">
            <v>1693</v>
          </cell>
          <cell r="H145">
            <v>10040</v>
          </cell>
          <cell r="I145">
            <v>2312</v>
          </cell>
          <cell r="J145">
            <v>632</v>
          </cell>
          <cell r="K145">
            <v>4005</v>
          </cell>
          <cell r="L145">
            <v>762</v>
          </cell>
          <cell r="M145">
            <v>7711</v>
          </cell>
          <cell r="N145">
            <v>390</v>
          </cell>
          <cell r="O145">
            <v>107</v>
          </cell>
          <cell r="P145">
            <v>675</v>
          </cell>
          <cell r="Q145">
            <v>129</v>
          </cell>
          <cell r="R145">
            <v>1301</v>
          </cell>
          <cell r="S145">
            <v>2329</v>
          </cell>
          <cell r="T145">
            <v>23.197211155378486</v>
          </cell>
          <cell r="U145">
            <v>282</v>
          </cell>
          <cell r="V145">
            <v>178</v>
          </cell>
          <cell r="W145">
            <v>276</v>
          </cell>
          <cell r="X145">
            <v>736</v>
          </cell>
          <cell r="Y145">
            <v>1593</v>
          </cell>
          <cell r="Z145">
            <v>15.866533864541832</v>
          </cell>
          <cell r="AA145">
            <v>298</v>
          </cell>
          <cell r="AB145">
            <v>8745</v>
          </cell>
          <cell r="AC145">
            <v>87.101593625498012</v>
          </cell>
          <cell r="AD145">
            <v>1295</v>
          </cell>
          <cell r="AE145">
            <v>12.898406374501992</v>
          </cell>
          <cell r="AF145">
            <v>534</v>
          </cell>
          <cell r="AG145">
            <v>146</v>
          </cell>
          <cell r="AH145">
            <v>925</v>
          </cell>
          <cell r="AI145">
            <v>176</v>
          </cell>
        </row>
        <row r="146">
          <cell r="A146" t="str">
            <v>ASI</v>
          </cell>
          <cell r="B146" t="str">
            <v>PANEL</v>
          </cell>
          <cell r="C146" t="str">
            <v>TN</v>
          </cell>
          <cell r="D146" t="str">
            <v>GM-TN</v>
          </cell>
          <cell r="E146" t="str">
            <v>001011677</v>
          </cell>
          <cell r="F146">
            <v>2031</v>
          </cell>
          <cell r="G146">
            <v>4659</v>
          </cell>
          <cell r="H146">
            <v>9462</v>
          </cell>
          <cell r="I146">
            <v>5562</v>
          </cell>
          <cell r="J146">
            <v>1550</v>
          </cell>
          <cell r="K146">
            <v>1921</v>
          </cell>
          <cell r="L146">
            <v>1594</v>
          </cell>
          <cell r="M146">
            <v>10627</v>
          </cell>
          <cell r="N146">
            <v>2739</v>
          </cell>
          <cell r="O146">
            <v>763</v>
          </cell>
          <cell r="P146">
            <v>946</v>
          </cell>
          <cell r="Q146">
            <v>785</v>
          </cell>
          <cell r="R146">
            <v>5233</v>
          </cell>
          <cell r="S146">
            <v>-1165</v>
          </cell>
          <cell r="T146">
            <v>-12.312407524836187</v>
          </cell>
          <cell r="U146">
            <v>266</v>
          </cell>
          <cell r="V146">
            <v>168</v>
          </cell>
          <cell r="W146">
            <v>260</v>
          </cell>
          <cell r="X146">
            <v>694</v>
          </cell>
          <cell r="Y146">
            <v>-1859</v>
          </cell>
          <cell r="Z146">
            <v>-19.647009088987531</v>
          </cell>
          <cell r="AA146">
            <v>281</v>
          </cell>
          <cell r="AB146">
            <v>11602</v>
          </cell>
          <cell r="AC146">
            <v>122.61678292115832</v>
          </cell>
          <cell r="AD146">
            <v>-2140</v>
          </cell>
          <cell r="AE146">
            <v>-22.616782921158318</v>
          </cell>
          <cell r="AF146">
            <v>2705</v>
          </cell>
          <cell r="AG146">
            <v>754</v>
          </cell>
          <cell r="AH146">
            <v>934</v>
          </cell>
          <cell r="AI146">
            <v>775</v>
          </cell>
        </row>
        <row r="147">
          <cell r="A147" t="str">
            <v>ASI</v>
          </cell>
          <cell r="B147" t="str">
            <v>PANEL</v>
          </cell>
          <cell r="C147" t="str">
            <v>TN</v>
          </cell>
          <cell r="D147" t="str">
            <v>GM-5651</v>
          </cell>
          <cell r="E147" t="str">
            <v>001011686</v>
          </cell>
          <cell r="F147">
            <v>9628</v>
          </cell>
          <cell r="G147">
            <v>1708</v>
          </cell>
          <cell r="H147">
            <v>16444</v>
          </cell>
          <cell r="I147">
            <v>6534</v>
          </cell>
          <cell r="J147">
            <v>1193</v>
          </cell>
          <cell r="K147">
            <v>5862</v>
          </cell>
          <cell r="L147">
            <v>1172</v>
          </cell>
          <cell r="M147">
            <v>14761</v>
          </cell>
          <cell r="N147">
            <v>679</v>
          </cell>
          <cell r="O147">
            <v>124</v>
          </cell>
          <cell r="P147">
            <v>609</v>
          </cell>
          <cell r="Q147">
            <v>122</v>
          </cell>
          <cell r="R147">
            <v>1534</v>
          </cell>
          <cell r="S147">
            <v>1683</v>
          </cell>
          <cell r="T147">
            <v>10.234736073947944</v>
          </cell>
          <cell r="U147">
            <v>462</v>
          </cell>
          <cell r="V147">
            <v>292</v>
          </cell>
          <cell r="W147">
            <v>452</v>
          </cell>
          <cell r="X147">
            <v>1206</v>
          </cell>
          <cell r="Y147">
            <v>477</v>
          </cell>
          <cell r="Z147">
            <v>2.900754074434444</v>
          </cell>
          <cell r="AA147">
            <v>489</v>
          </cell>
          <cell r="AB147">
            <v>16456</v>
          </cell>
          <cell r="AC147">
            <v>100.07297494526878</v>
          </cell>
          <cell r="AD147">
            <v>-12</v>
          </cell>
          <cell r="AE147">
            <v>-7.2974945268791044E-2</v>
          </cell>
          <cell r="AF147">
            <v>641</v>
          </cell>
          <cell r="AG147">
            <v>117</v>
          </cell>
          <cell r="AH147">
            <v>575</v>
          </cell>
          <cell r="AI147">
            <v>115</v>
          </cell>
        </row>
        <row r="148">
          <cell r="A148" t="str">
            <v>ASI</v>
          </cell>
          <cell r="B148" t="str">
            <v>PANEL</v>
          </cell>
          <cell r="C148" t="str">
            <v>TN</v>
          </cell>
          <cell r="D148" t="str">
            <v>GM-5651B</v>
          </cell>
          <cell r="E148" t="str">
            <v>001011687</v>
          </cell>
          <cell r="F148">
            <v>33217</v>
          </cell>
          <cell r="G148">
            <v>1718</v>
          </cell>
          <cell r="H148">
            <v>57072</v>
          </cell>
          <cell r="I148">
            <v>24584</v>
          </cell>
          <cell r="J148">
            <v>4666</v>
          </cell>
          <cell r="K148">
            <v>13056</v>
          </cell>
          <cell r="L148">
            <v>4548</v>
          </cell>
          <cell r="M148">
            <v>46854</v>
          </cell>
          <cell r="N148">
            <v>740</v>
          </cell>
          <cell r="O148">
            <v>140</v>
          </cell>
          <cell r="P148">
            <v>393</v>
          </cell>
          <cell r="Q148">
            <v>137</v>
          </cell>
          <cell r="R148">
            <v>1410</v>
          </cell>
          <cell r="S148">
            <v>10218</v>
          </cell>
          <cell r="T148">
            <v>17.903700588730025</v>
          </cell>
          <cell r="U148">
            <v>1603</v>
          </cell>
          <cell r="V148">
            <v>1014</v>
          </cell>
          <cell r="W148">
            <v>1568</v>
          </cell>
          <cell r="X148">
            <v>4185</v>
          </cell>
          <cell r="Y148">
            <v>6033</v>
          </cell>
          <cell r="Z148">
            <v>10.570857863751051</v>
          </cell>
          <cell r="AA148">
            <v>1696</v>
          </cell>
          <cell r="AB148">
            <v>52735</v>
          </cell>
          <cell r="AC148">
            <v>92.400827025511632</v>
          </cell>
          <cell r="AD148">
            <v>4337</v>
          </cell>
          <cell r="AE148">
            <v>7.5991729744883667</v>
          </cell>
          <cell r="AF148">
            <v>627</v>
          </cell>
          <cell r="AG148">
            <v>119</v>
          </cell>
          <cell r="AH148">
            <v>333</v>
          </cell>
          <cell r="AI148">
            <v>116</v>
          </cell>
        </row>
        <row r="149">
          <cell r="A149" t="str">
            <v>ASI</v>
          </cell>
          <cell r="B149" t="str">
            <v>PANEL</v>
          </cell>
          <cell r="C149" t="str">
            <v>TN</v>
          </cell>
          <cell r="D149" t="str">
            <v>DEC-105TA</v>
          </cell>
          <cell r="E149" t="str">
            <v>001011710</v>
          </cell>
          <cell r="F149">
            <v>14926</v>
          </cell>
          <cell r="G149">
            <v>3844</v>
          </cell>
          <cell r="H149">
            <v>57377</v>
          </cell>
          <cell r="I149">
            <v>26954</v>
          </cell>
          <cell r="J149">
            <v>6148</v>
          </cell>
          <cell r="K149">
            <v>16528</v>
          </cell>
          <cell r="L149">
            <v>8466</v>
          </cell>
          <cell r="M149">
            <v>58096</v>
          </cell>
          <cell r="N149">
            <v>1806</v>
          </cell>
          <cell r="O149">
            <v>412</v>
          </cell>
          <cell r="P149">
            <v>1107</v>
          </cell>
          <cell r="Q149">
            <v>567</v>
          </cell>
          <cell r="R149">
            <v>3892</v>
          </cell>
          <cell r="S149">
            <v>-719</v>
          </cell>
          <cell r="T149">
            <v>-1.2531153598131655</v>
          </cell>
          <cell r="U149">
            <v>1612</v>
          </cell>
          <cell r="V149">
            <v>1019</v>
          </cell>
          <cell r="W149">
            <v>1576</v>
          </cell>
          <cell r="X149">
            <v>4207</v>
          </cell>
          <cell r="Y149">
            <v>-4926</v>
          </cell>
          <cell r="Z149">
            <v>-8.5853216445614091</v>
          </cell>
          <cell r="AA149">
            <v>1706</v>
          </cell>
          <cell r="AB149">
            <v>64009</v>
          </cell>
          <cell r="AC149">
            <v>111.55863847883299</v>
          </cell>
          <cell r="AD149">
            <v>-6632</v>
          </cell>
          <cell r="AE149">
            <v>-11.558638478832982</v>
          </cell>
          <cell r="AF149">
            <v>1802</v>
          </cell>
          <cell r="AG149">
            <v>411</v>
          </cell>
          <cell r="AH149">
            <v>1105</v>
          </cell>
          <cell r="AI149">
            <v>566</v>
          </cell>
        </row>
        <row r="150">
          <cell r="A150" t="str">
            <v>ASI</v>
          </cell>
          <cell r="B150" t="str">
            <v>PANEL</v>
          </cell>
          <cell r="C150" t="str">
            <v>TN</v>
          </cell>
          <cell r="D150" t="str">
            <v>DEC-110TB</v>
          </cell>
          <cell r="E150" t="str">
            <v>001011712</v>
          </cell>
          <cell r="F150">
            <v>100</v>
          </cell>
          <cell r="G150">
            <v>1600</v>
          </cell>
          <cell r="H150">
            <v>160</v>
          </cell>
          <cell r="I150">
            <v>64</v>
          </cell>
          <cell r="J150">
            <v>21</v>
          </cell>
          <cell r="K150">
            <v>37</v>
          </cell>
          <cell r="L150">
            <v>20</v>
          </cell>
          <cell r="M150">
            <v>142</v>
          </cell>
          <cell r="N150">
            <v>640</v>
          </cell>
          <cell r="O150">
            <v>210</v>
          </cell>
          <cell r="P150">
            <v>370</v>
          </cell>
          <cell r="Q150">
            <v>200</v>
          </cell>
          <cell r="R150">
            <v>1420</v>
          </cell>
          <cell r="S150">
            <v>18</v>
          </cell>
          <cell r="T150">
            <v>11.25</v>
          </cell>
          <cell r="U150">
            <v>4</v>
          </cell>
          <cell r="V150">
            <v>3</v>
          </cell>
          <cell r="W150">
            <v>4</v>
          </cell>
          <cell r="X150">
            <v>11</v>
          </cell>
          <cell r="Y150">
            <v>7</v>
          </cell>
          <cell r="Z150">
            <v>4.375</v>
          </cell>
          <cell r="AA150">
            <v>5</v>
          </cell>
          <cell r="AB150">
            <v>158</v>
          </cell>
          <cell r="AC150">
            <v>98.75</v>
          </cell>
          <cell r="AD150">
            <v>2</v>
          </cell>
          <cell r="AE150">
            <v>1.25</v>
          </cell>
          <cell r="AF150">
            <v>576</v>
          </cell>
          <cell r="AG150">
            <v>194</v>
          </cell>
          <cell r="AH150">
            <v>340</v>
          </cell>
          <cell r="AI150">
            <v>178</v>
          </cell>
        </row>
        <row r="151">
          <cell r="A151" t="str">
            <v>ASI</v>
          </cell>
          <cell r="B151" t="str">
            <v>PANEL</v>
          </cell>
          <cell r="C151" t="str">
            <v>TN</v>
          </cell>
          <cell r="D151" t="str">
            <v>DEC-140TA</v>
          </cell>
          <cell r="E151" t="str">
            <v>001031415</v>
          </cell>
          <cell r="F151">
            <v>5569</v>
          </cell>
          <cell r="G151">
            <v>1871</v>
          </cell>
          <cell r="H151">
            <v>10417</v>
          </cell>
          <cell r="I151">
            <v>3983</v>
          </cell>
          <cell r="J151">
            <v>1425</v>
          </cell>
          <cell r="K151">
            <v>3543</v>
          </cell>
          <cell r="L151">
            <v>1178</v>
          </cell>
          <cell r="M151">
            <v>10129</v>
          </cell>
          <cell r="N151">
            <v>715</v>
          </cell>
          <cell r="O151">
            <v>256</v>
          </cell>
          <cell r="P151">
            <v>636</v>
          </cell>
          <cell r="Q151">
            <v>212</v>
          </cell>
          <cell r="R151">
            <v>1819</v>
          </cell>
          <cell r="S151">
            <v>288</v>
          </cell>
          <cell r="T151">
            <v>2.7647115292310649</v>
          </cell>
          <cell r="U151">
            <v>293</v>
          </cell>
          <cell r="V151">
            <v>185</v>
          </cell>
          <cell r="W151">
            <v>286</v>
          </cell>
          <cell r="X151">
            <v>764</v>
          </cell>
          <cell r="Y151">
            <v>-476</v>
          </cell>
          <cell r="Z151">
            <v>-4.5694537774791204</v>
          </cell>
          <cell r="AA151">
            <v>310</v>
          </cell>
          <cell r="AB151">
            <v>11203</v>
          </cell>
          <cell r="AC151">
            <v>107.54535854852645</v>
          </cell>
          <cell r="AD151">
            <v>-786</v>
          </cell>
          <cell r="AE151">
            <v>-7.5453585485264467</v>
          </cell>
          <cell r="AF151">
            <v>707</v>
          </cell>
          <cell r="AG151">
            <v>253</v>
          </cell>
          <cell r="AH151">
            <v>629</v>
          </cell>
          <cell r="AI151">
            <v>209</v>
          </cell>
        </row>
        <row r="152">
          <cell r="A152" t="str">
            <v>ASI</v>
          </cell>
          <cell r="B152" t="str">
            <v>PANEL</v>
          </cell>
          <cell r="C152" t="str">
            <v>TN</v>
          </cell>
          <cell r="D152" t="str">
            <v>GMT-257</v>
          </cell>
          <cell r="E152" t="str">
            <v>001031422</v>
          </cell>
          <cell r="F152">
            <v>1127</v>
          </cell>
          <cell r="G152">
            <v>2164</v>
          </cell>
          <cell r="H152">
            <v>2439</v>
          </cell>
          <cell r="I152">
            <v>2017</v>
          </cell>
          <cell r="J152">
            <v>256</v>
          </cell>
          <cell r="K152">
            <v>644</v>
          </cell>
          <cell r="L152">
            <v>225</v>
          </cell>
          <cell r="M152">
            <v>3142</v>
          </cell>
          <cell r="N152">
            <v>1790</v>
          </cell>
          <cell r="O152">
            <v>227</v>
          </cell>
          <cell r="P152">
            <v>571</v>
          </cell>
          <cell r="Q152">
            <v>200</v>
          </cell>
          <cell r="R152">
            <v>2788</v>
          </cell>
          <cell r="S152">
            <v>-703</v>
          </cell>
          <cell r="T152">
            <v>-28.823288232882327</v>
          </cell>
          <cell r="U152">
            <v>69</v>
          </cell>
          <cell r="V152">
            <v>43</v>
          </cell>
          <cell r="W152">
            <v>67</v>
          </cell>
          <cell r="X152">
            <v>179</v>
          </cell>
          <cell r="Y152">
            <v>-882</v>
          </cell>
          <cell r="Z152">
            <v>-36.162361623616235</v>
          </cell>
          <cell r="AA152">
            <v>73</v>
          </cell>
          <cell r="AB152">
            <v>3394</v>
          </cell>
          <cell r="AC152">
            <v>139.15539155391554</v>
          </cell>
          <cell r="AD152">
            <v>-955</v>
          </cell>
          <cell r="AE152">
            <v>-39.155391553915543</v>
          </cell>
          <cell r="AF152">
            <v>1770</v>
          </cell>
          <cell r="AG152">
            <v>225</v>
          </cell>
          <cell r="AH152">
            <v>565</v>
          </cell>
          <cell r="AI152">
            <v>197</v>
          </cell>
        </row>
        <row r="153">
          <cell r="A153" t="str">
            <v>ASI</v>
          </cell>
          <cell r="B153" t="str">
            <v>MODULE</v>
          </cell>
          <cell r="C153" t="str">
            <v>STN</v>
          </cell>
          <cell r="D153" t="str">
            <v>HG 12605QY-LY</v>
          </cell>
          <cell r="E153" t="str">
            <v>012131542</v>
          </cell>
          <cell r="F153">
            <v>147</v>
          </cell>
          <cell r="G153">
            <v>20755</v>
          </cell>
          <cell r="H153">
            <v>3051</v>
          </cell>
          <cell r="I153">
            <v>2221</v>
          </cell>
          <cell r="J153">
            <v>149</v>
          </cell>
          <cell r="K153">
            <v>545</v>
          </cell>
          <cell r="L153">
            <v>92</v>
          </cell>
          <cell r="M153">
            <v>3007</v>
          </cell>
          <cell r="N153">
            <v>15109</v>
          </cell>
          <cell r="O153">
            <v>1014</v>
          </cell>
          <cell r="P153">
            <v>3707</v>
          </cell>
          <cell r="Q153">
            <v>626</v>
          </cell>
          <cell r="R153">
            <v>20456</v>
          </cell>
          <cell r="S153">
            <v>44</v>
          </cell>
          <cell r="T153">
            <v>1.4421501147164864</v>
          </cell>
          <cell r="U153">
            <v>86</v>
          </cell>
          <cell r="V153">
            <v>54</v>
          </cell>
          <cell r="W153">
            <v>84</v>
          </cell>
          <cell r="X153">
            <v>224</v>
          </cell>
          <cell r="Y153">
            <v>-180</v>
          </cell>
          <cell r="Z153">
            <v>-5.8997050147492622</v>
          </cell>
          <cell r="AA153">
            <v>91</v>
          </cell>
          <cell r="AB153">
            <v>3322</v>
          </cell>
          <cell r="AC153">
            <v>108.88233366109472</v>
          </cell>
          <cell r="AD153">
            <v>-271</v>
          </cell>
          <cell r="AE153">
            <v>-8.882333661094723</v>
          </cell>
          <cell r="AF153">
            <v>14935</v>
          </cell>
          <cell r="AG153">
            <v>1000</v>
          </cell>
          <cell r="AH153">
            <v>3667</v>
          </cell>
          <cell r="AI153">
            <v>622</v>
          </cell>
        </row>
        <row r="154">
          <cell r="A154" t="str">
            <v>ASI</v>
          </cell>
          <cell r="B154" t="str">
            <v>MODULE</v>
          </cell>
          <cell r="C154" t="str">
            <v>STN</v>
          </cell>
          <cell r="D154" t="str">
            <v>HG 25501NG-EW-01</v>
          </cell>
          <cell r="E154" t="str">
            <v>012131692</v>
          </cell>
          <cell r="F154">
            <v>500</v>
          </cell>
          <cell r="G154">
            <v>62414</v>
          </cell>
          <cell r="H154">
            <v>31207</v>
          </cell>
          <cell r="I154">
            <v>26061</v>
          </cell>
          <cell r="J154">
            <v>2919</v>
          </cell>
          <cell r="K154">
            <v>500</v>
          </cell>
          <cell r="L154">
            <v>1814</v>
          </cell>
          <cell r="M154">
            <v>31294</v>
          </cell>
          <cell r="N154">
            <v>52122</v>
          </cell>
          <cell r="O154">
            <v>5838</v>
          </cell>
          <cell r="P154">
            <v>1000</v>
          </cell>
          <cell r="Q154">
            <v>3628</v>
          </cell>
          <cell r="R154">
            <v>62588</v>
          </cell>
          <cell r="S154">
            <v>-87</v>
          </cell>
          <cell r="T154">
            <v>-0.27878360624218923</v>
          </cell>
          <cell r="U154">
            <v>877</v>
          </cell>
          <cell r="V154">
            <v>554</v>
          </cell>
          <cell r="W154">
            <v>857</v>
          </cell>
          <cell r="X154">
            <v>2288</v>
          </cell>
          <cell r="Y154">
            <v>-2375</v>
          </cell>
          <cell r="Z154">
            <v>-7.6104720094850515</v>
          </cell>
          <cell r="AA154">
            <v>928</v>
          </cell>
          <cell r="AB154">
            <v>34510</v>
          </cell>
          <cell r="AC154">
            <v>110.58416380940174</v>
          </cell>
          <cell r="AD154">
            <v>-3303</v>
          </cell>
          <cell r="AE154">
            <v>-10.584163809401737</v>
          </cell>
          <cell r="AF154">
            <v>54540</v>
          </cell>
          <cell r="AG154">
            <v>6108</v>
          </cell>
          <cell r="AH154">
            <v>1046</v>
          </cell>
          <cell r="AI154">
            <v>3797</v>
          </cell>
        </row>
        <row r="155">
          <cell r="A155" t="str">
            <v>ASI</v>
          </cell>
          <cell r="B155" t="str">
            <v>MODULE</v>
          </cell>
          <cell r="C155" t="str">
            <v>STN</v>
          </cell>
          <cell r="D155" t="str">
            <v>HG 19501NY-EWS-0</v>
          </cell>
          <cell r="E155" t="str">
            <v>012131711</v>
          </cell>
          <cell r="F155">
            <v>203</v>
          </cell>
          <cell r="G155">
            <v>51010</v>
          </cell>
          <cell r="H155">
            <v>10355</v>
          </cell>
          <cell r="I155">
            <v>5337</v>
          </cell>
          <cell r="J155">
            <v>214</v>
          </cell>
          <cell r="K155">
            <v>282</v>
          </cell>
          <cell r="L155">
            <v>133</v>
          </cell>
          <cell r="M155">
            <v>5966</v>
          </cell>
          <cell r="N155">
            <v>26291</v>
          </cell>
          <cell r="O155">
            <v>1054</v>
          </cell>
          <cell r="P155">
            <v>1389</v>
          </cell>
          <cell r="Q155">
            <v>655</v>
          </cell>
          <cell r="R155">
            <v>29389</v>
          </cell>
          <cell r="S155">
            <v>4389</v>
          </cell>
          <cell r="T155">
            <v>42.38532110091743</v>
          </cell>
          <cell r="U155">
            <v>291</v>
          </cell>
          <cell r="V155">
            <v>184</v>
          </cell>
          <cell r="W155">
            <v>284</v>
          </cell>
          <cell r="X155">
            <v>759</v>
          </cell>
          <cell r="Y155">
            <v>3630</v>
          </cell>
          <cell r="Z155">
            <v>35.055528730082088</v>
          </cell>
          <cell r="AA155">
            <v>308</v>
          </cell>
          <cell r="AB155">
            <v>7033</v>
          </cell>
          <cell r="AC155">
            <v>67.91887976822791</v>
          </cell>
          <cell r="AD155">
            <v>3322</v>
          </cell>
          <cell r="AE155">
            <v>32.08112023177209</v>
          </cell>
          <cell r="AF155">
            <v>25997</v>
          </cell>
          <cell r="AG155">
            <v>1043</v>
          </cell>
          <cell r="AH155">
            <v>1374</v>
          </cell>
          <cell r="AI155">
            <v>648</v>
          </cell>
        </row>
        <row r="156">
          <cell r="A156" t="str">
            <v>ASI</v>
          </cell>
          <cell r="B156" t="str">
            <v>MODULE</v>
          </cell>
          <cell r="C156" t="str">
            <v>STN</v>
          </cell>
          <cell r="D156" t="str">
            <v>HG 19501QY-EWS-0</v>
          </cell>
          <cell r="E156" t="str">
            <v>012131712</v>
          </cell>
          <cell r="F156">
            <v>300</v>
          </cell>
          <cell r="G156">
            <v>51573</v>
          </cell>
          <cell r="H156">
            <v>15472</v>
          </cell>
          <cell r="I156">
            <v>9059</v>
          </cell>
          <cell r="J156">
            <v>596</v>
          </cell>
          <cell r="K156">
            <v>1479</v>
          </cell>
          <cell r="L156">
            <v>370</v>
          </cell>
          <cell r="M156">
            <v>11504</v>
          </cell>
          <cell r="N156">
            <v>30197</v>
          </cell>
          <cell r="O156">
            <v>1987</v>
          </cell>
          <cell r="P156">
            <v>4930</v>
          </cell>
          <cell r="Q156">
            <v>1233</v>
          </cell>
          <cell r="R156">
            <v>38347</v>
          </cell>
          <cell r="S156">
            <v>3968</v>
          </cell>
          <cell r="T156">
            <v>25.646328852119961</v>
          </cell>
          <cell r="U156">
            <v>435</v>
          </cell>
          <cell r="V156">
            <v>275</v>
          </cell>
          <cell r="W156">
            <v>425</v>
          </cell>
          <cell r="X156">
            <v>1135</v>
          </cell>
          <cell r="Y156">
            <v>2833</v>
          </cell>
          <cell r="Z156">
            <v>18.310496380558426</v>
          </cell>
          <cell r="AA156">
            <v>460</v>
          </cell>
          <cell r="AB156">
            <v>13099</v>
          </cell>
          <cell r="AC156">
            <v>84.662616339193391</v>
          </cell>
          <cell r="AD156">
            <v>2373</v>
          </cell>
          <cell r="AE156">
            <v>15.337383660806619</v>
          </cell>
          <cell r="AF156">
            <v>29859</v>
          </cell>
          <cell r="AG156">
            <v>1964</v>
          </cell>
          <cell r="AH156">
            <v>4874</v>
          </cell>
          <cell r="AI156">
            <v>1221</v>
          </cell>
        </row>
        <row r="157">
          <cell r="A157" t="str">
            <v>ASI</v>
          </cell>
          <cell r="B157" t="str">
            <v>MODULE</v>
          </cell>
          <cell r="C157" t="str">
            <v>STN</v>
          </cell>
          <cell r="D157" t="str">
            <v>HG 32606FR-HWJO-</v>
          </cell>
          <cell r="E157" t="str">
            <v>012131718</v>
          </cell>
          <cell r="F157">
            <v>5596</v>
          </cell>
          <cell r="G157">
            <v>61211</v>
          </cell>
          <cell r="H157">
            <v>342537</v>
          </cell>
          <cell r="I157">
            <v>247316</v>
          </cell>
          <cell r="J157">
            <v>23754</v>
          </cell>
          <cell r="K157">
            <v>35707</v>
          </cell>
          <cell r="L157">
            <v>14769</v>
          </cell>
          <cell r="M157">
            <v>321546</v>
          </cell>
          <cell r="N157">
            <v>44195</v>
          </cell>
          <cell r="O157">
            <v>4245</v>
          </cell>
          <cell r="P157">
            <v>6381</v>
          </cell>
          <cell r="Q157">
            <v>2639</v>
          </cell>
          <cell r="R157">
            <v>57460</v>
          </cell>
          <cell r="S157">
            <v>20991</v>
          </cell>
          <cell r="T157">
            <v>6.1280971106770954</v>
          </cell>
          <cell r="U157">
            <v>9622</v>
          </cell>
          <cell r="V157">
            <v>6086</v>
          </cell>
          <cell r="W157">
            <v>9409</v>
          </cell>
          <cell r="X157">
            <v>25117</v>
          </cell>
          <cell r="Y157">
            <v>-4126</v>
          </cell>
          <cell r="Z157">
            <v>-1.2045414072056451</v>
          </cell>
          <cell r="AA157">
            <v>10182</v>
          </cell>
          <cell r="AB157">
            <v>356845</v>
          </cell>
          <cell r="AC157">
            <v>104.17706700298071</v>
          </cell>
          <cell r="AD157">
            <v>-14308</v>
          </cell>
          <cell r="AE157">
            <v>-4.1770670029807002</v>
          </cell>
          <cell r="AF157">
            <v>43906</v>
          </cell>
          <cell r="AG157">
            <v>4217</v>
          </cell>
          <cell r="AH157">
            <v>6339</v>
          </cell>
          <cell r="AI157">
            <v>2622</v>
          </cell>
        </row>
        <row r="158">
          <cell r="A158" t="str">
            <v>ASI</v>
          </cell>
          <cell r="B158" t="str">
            <v>MODULE</v>
          </cell>
          <cell r="C158" t="str">
            <v>STN</v>
          </cell>
          <cell r="D158" t="str">
            <v>HP 97514R-EBO</v>
          </cell>
          <cell r="E158" t="str">
            <v>018132056</v>
          </cell>
          <cell r="F158">
            <v>84</v>
          </cell>
          <cell r="G158">
            <v>10548</v>
          </cell>
          <cell r="H158">
            <v>886</v>
          </cell>
          <cell r="I158">
            <v>315</v>
          </cell>
          <cell r="J158">
            <v>19</v>
          </cell>
          <cell r="K158">
            <v>37</v>
          </cell>
          <cell r="L158">
            <v>12</v>
          </cell>
          <cell r="M158">
            <v>383</v>
          </cell>
          <cell r="N158">
            <v>3750</v>
          </cell>
          <cell r="O158">
            <v>226</v>
          </cell>
          <cell r="P158">
            <v>440</v>
          </cell>
          <cell r="Q158">
            <v>143</v>
          </cell>
          <cell r="R158">
            <v>4559</v>
          </cell>
          <cell r="S158">
            <v>503</v>
          </cell>
          <cell r="T158">
            <v>56.772009029345369</v>
          </cell>
          <cell r="U158">
            <v>25</v>
          </cell>
          <cell r="V158">
            <v>16</v>
          </cell>
          <cell r="W158">
            <v>24</v>
          </cell>
          <cell r="X158">
            <v>65</v>
          </cell>
          <cell r="Y158">
            <v>438</v>
          </cell>
          <cell r="Z158">
            <v>49.435665914221218</v>
          </cell>
          <cell r="AA158">
            <v>26</v>
          </cell>
          <cell r="AB158">
            <v>474</v>
          </cell>
          <cell r="AC158">
            <v>53.498871331828447</v>
          </cell>
          <cell r="AD158">
            <v>412</v>
          </cell>
          <cell r="AE158">
            <v>46.50112866817156</v>
          </cell>
          <cell r="AF158">
            <v>3693</v>
          </cell>
          <cell r="AG158">
            <v>225</v>
          </cell>
          <cell r="AH158">
            <v>431</v>
          </cell>
          <cell r="AI158">
            <v>140</v>
          </cell>
        </row>
        <row r="159">
          <cell r="A159" t="str">
            <v>AMI</v>
          </cell>
          <cell r="B159" t="str">
            <v>PANEL</v>
          </cell>
          <cell r="C159" t="str">
            <v>TN</v>
          </cell>
          <cell r="D159" t="str">
            <v>BZ-0164P</v>
          </cell>
          <cell r="E159" t="str">
            <v>001031201</v>
          </cell>
          <cell r="F159">
            <v>10103</v>
          </cell>
          <cell r="G159">
            <v>1055</v>
          </cell>
          <cell r="H159">
            <v>10658</v>
          </cell>
          <cell r="I159">
            <v>4443</v>
          </cell>
          <cell r="J159">
            <v>1804</v>
          </cell>
          <cell r="K159">
            <v>2558</v>
          </cell>
          <cell r="L159">
            <v>1141</v>
          </cell>
          <cell r="M159">
            <v>9946</v>
          </cell>
          <cell r="N159">
            <v>440</v>
          </cell>
          <cell r="O159">
            <v>179</v>
          </cell>
          <cell r="P159">
            <v>253</v>
          </cell>
          <cell r="Q159">
            <v>113</v>
          </cell>
          <cell r="R159">
            <v>985</v>
          </cell>
          <cell r="S159">
            <v>712</v>
          </cell>
          <cell r="T159">
            <v>6.6804278476261967</v>
          </cell>
          <cell r="U159">
            <v>299</v>
          </cell>
          <cell r="V159">
            <v>189</v>
          </cell>
          <cell r="W159">
            <v>293</v>
          </cell>
          <cell r="X159">
            <v>781</v>
          </cell>
          <cell r="Y159">
            <v>-69</v>
          </cell>
          <cell r="Z159">
            <v>-0.64740101332332523</v>
          </cell>
          <cell r="AA159">
            <v>317</v>
          </cell>
          <cell r="AB159">
            <v>11044</v>
          </cell>
          <cell r="AC159">
            <v>103.62169262525802</v>
          </cell>
          <cell r="AD159">
            <v>-386</v>
          </cell>
          <cell r="AE159">
            <v>-3.6216926252580226</v>
          </cell>
          <cell r="AF159">
            <v>436</v>
          </cell>
          <cell r="AG159">
            <v>177</v>
          </cell>
          <cell r="AH159">
            <v>251</v>
          </cell>
          <cell r="AI159">
            <v>112</v>
          </cell>
        </row>
        <row r="160">
          <cell r="A160" t="str">
            <v>AMI</v>
          </cell>
          <cell r="B160" t="str">
            <v>PANEL</v>
          </cell>
          <cell r="C160" t="str">
            <v>TN</v>
          </cell>
          <cell r="D160" t="str">
            <v>BW-314L</v>
          </cell>
          <cell r="E160" t="str">
            <v>001031223</v>
          </cell>
          <cell r="F160">
            <v>2299</v>
          </cell>
          <cell r="G160">
            <v>2168</v>
          </cell>
          <cell r="H160">
            <v>4984</v>
          </cell>
          <cell r="I160">
            <v>1140</v>
          </cell>
          <cell r="J160">
            <v>438</v>
          </cell>
          <cell r="K160">
            <v>512</v>
          </cell>
          <cell r="L160">
            <v>328</v>
          </cell>
          <cell r="M160">
            <v>2418</v>
          </cell>
          <cell r="N160">
            <v>496</v>
          </cell>
          <cell r="O160">
            <v>191</v>
          </cell>
          <cell r="P160">
            <v>223</v>
          </cell>
          <cell r="Q160">
            <v>143</v>
          </cell>
          <cell r="R160">
            <v>1053</v>
          </cell>
          <cell r="S160">
            <v>2566</v>
          </cell>
          <cell r="T160">
            <v>51.484751203852333</v>
          </cell>
          <cell r="U160">
            <v>140</v>
          </cell>
          <cell r="V160">
            <v>89</v>
          </cell>
          <cell r="W160">
            <v>137</v>
          </cell>
          <cell r="X160">
            <v>366</v>
          </cell>
          <cell r="Y160">
            <v>2200</v>
          </cell>
          <cell r="Z160">
            <v>44.141252006420544</v>
          </cell>
          <cell r="AA160">
            <v>148</v>
          </cell>
          <cell r="AB160">
            <v>2932</v>
          </cell>
          <cell r="AC160">
            <v>58.828250401284109</v>
          </cell>
          <cell r="AD160">
            <v>2052</v>
          </cell>
          <cell r="AE160">
            <v>41.171749598715891</v>
          </cell>
          <cell r="AF160">
            <v>490</v>
          </cell>
          <cell r="AG160">
            <v>188</v>
          </cell>
          <cell r="AH160">
            <v>220</v>
          </cell>
          <cell r="AI160">
            <v>141</v>
          </cell>
        </row>
        <row r="161">
          <cell r="A161" t="str">
            <v>AMI</v>
          </cell>
          <cell r="B161" t="str">
            <v>PANEL</v>
          </cell>
          <cell r="C161" t="str">
            <v>TN</v>
          </cell>
          <cell r="D161" t="str">
            <v>VW-0329</v>
          </cell>
          <cell r="E161" t="str">
            <v>001031228</v>
          </cell>
          <cell r="F161">
            <v>1472</v>
          </cell>
          <cell r="G161">
            <v>1543</v>
          </cell>
          <cell r="H161">
            <v>2271</v>
          </cell>
          <cell r="I161">
            <v>769</v>
          </cell>
          <cell r="J161">
            <v>294</v>
          </cell>
          <cell r="K161">
            <v>244</v>
          </cell>
          <cell r="L161">
            <v>227</v>
          </cell>
          <cell r="M161">
            <v>1534</v>
          </cell>
          <cell r="N161">
            <v>522</v>
          </cell>
          <cell r="O161">
            <v>200</v>
          </cell>
          <cell r="P161">
            <v>166</v>
          </cell>
          <cell r="Q161">
            <v>154</v>
          </cell>
          <cell r="R161">
            <v>1042</v>
          </cell>
          <cell r="S161">
            <v>737</v>
          </cell>
          <cell r="T161">
            <v>32.452664024658738</v>
          </cell>
          <cell r="U161">
            <v>64</v>
          </cell>
          <cell r="V161">
            <v>40</v>
          </cell>
          <cell r="W161">
            <v>62</v>
          </cell>
          <cell r="X161">
            <v>166</v>
          </cell>
          <cell r="Y161">
            <v>571</v>
          </cell>
          <cell r="Z161">
            <v>25.143108762659622</v>
          </cell>
          <cell r="AA161">
            <v>68</v>
          </cell>
          <cell r="AB161">
            <v>1768</v>
          </cell>
          <cell r="AC161">
            <v>77.851166886833994</v>
          </cell>
          <cell r="AD161">
            <v>503</v>
          </cell>
          <cell r="AE161">
            <v>22.148833113166006</v>
          </cell>
          <cell r="AF161">
            <v>510</v>
          </cell>
          <cell r="AG161">
            <v>195</v>
          </cell>
          <cell r="AH161">
            <v>162</v>
          </cell>
          <cell r="AI161">
            <v>151</v>
          </cell>
        </row>
        <row r="162">
          <cell r="A162" t="str">
            <v>AMI</v>
          </cell>
          <cell r="B162" t="str">
            <v>PANEL</v>
          </cell>
          <cell r="C162" t="str">
            <v>TN</v>
          </cell>
          <cell r="D162" t="str">
            <v>VDO-0340</v>
          </cell>
          <cell r="E162" t="str">
            <v>001031238</v>
          </cell>
          <cell r="F162">
            <v>10000</v>
          </cell>
          <cell r="G162">
            <v>995</v>
          </cell>
          <cell r="H162">
            <v>9947</v>
          </cell>
          <cell r="I162">
            <v>5042</v>
          </cell>
          <cell r="J162">
            <v>2129</v>
          </cell>
          <cell r="K162">
            <v>4406</v>
          </cell>
          <cell r="L162">
            <v>1285</v>
          </cell>
          <cell r="M162">
            <v>12862</v>
          </cell>
          <cell r="N162">
            <v>504</v>
          </cell>
          <cell r="O162">
            <v>213</v>
          </cell>
          <cell r="P162">
            <v>441</v>
          </cell>
          <cell r="Q162">
            <v>129</v>
          </cell>
          <cell r="R162">
            <v>1287</v>
          </cell>
          <cell r="S162">
            <v>-2915</v>
          </cell>
          <cell r="T162">
            <v>-29.305318186387858</v>
          </cell>
          <cell r="U162">
            <v>279</v>
          </cell>
          <cell r="V162">
            <v>177</v>
          </cell>
          <cell r="W162">
            <v>273</v>
          </cell>
          <cell r="X162">
            <v>729</v>
          </cell>
          <cell r="Y162">
            <v>-3644</v>
          </cell>
          <cell r="Z162">
            <v>-36.634161053583995</v>
          </cell>
          <cell r="AA162">
            <v>296</v>
          </cell>
          <cell r="AB162">
            <v>13887</v>
          </cell>
          <cell r="AC162">
            <v>139.60993264300794</v>
          </cell>
          <cell r="AD162">
            <v>-3940</v>
          </cell>
          <cell r="AE162">
            <v>-39.609932643007944</v>
          </cell>
          <cell r="AF162">
            <v>412</v>
          </cell>
          <cell r="AG162">
            <v>174</v>
          </cell>
          <cell r="AH162">
            <v>360</v>
          </cell>
          <cell r="AI162">
            <v>105</v>
          </cell>
        </row>
        <row r="163">
          <cell r="A163" t="str">
            <v>AMI</v>
          </cell>
          <cell r="B163" t="str">
            <v>PANEL</v>
          </cell>
          <cell r="C163" t="str">
            <v>TN</v>
          </cell>
          <cell r="D163" t="str">
            <v>VW-0333H</v>
          </cell>
          <cell r="E163" t="str">
            <v>001031257</v>
          </cell>
          <cell r="F163">
            <v>43587</v>
          </cell>
          <cell r="G163">
            <v>1482</v>
          </cell>
          <cell r="H163">
            <v>64600</v>
          </cell>
          <cell r="I163">
            <v>30370</v>
          </cell>
          <cell r="J163">
            <v>8387</v>
          </cell>
          <cell r="K163">
            <v>9182</v>
          </cell>
          <cell r="L163">
            <v>6488</v>
          </cell>
          <cell r="M163">
            <v>54427</v>
          </cell>
          <cell r="N163">
            <v>697</v>
          </cell>
          <cell r="O163">
            <v>192</v>
          </cell>
          <cell r="P163">
            <v>211</v>
          </cell>
          <cell r="Q163">
            <v>149</v>
          </cell>
          <cell r="R163">
            <v>1249</v>
          </cell>
          <cell r="S163">
            <v>10173</v>
          </cell>
          <cell r="T163">
            <v>15.747678018575851</v>
          </cell>
          <cell r="U163">
            <v>1815</v>
          </cell>
          <cell r="V163">
            <v>1148</v>
          </cell>
          <cell r="W163">
            <v>1775</v>
          </cell>
          <cell r="X163">
            <v>4738</v>
          </cell>
          <cell r="Y163">
            <v>5435</v>
          </cell>
          <cell r="Z163">
            <v>8.4133126934984528</v>
          </cell>
          <cell r="AA163">
            <v>1920</v>
          </cell>
          <cell r="AB163">
            <v>61085</v>
          </cell>
          <cell r="AC163">
            <v>94.558823529411768</v>
          </cell>
          <cell r="AD163">
            <v>3515</v>
          </cell>
          <cell r="AE163">
            <v>5.4411764705882355</v>
          </cell>
          <cell r="AF163">
            <v>688</v>
          </cell>
          <cell r="AG163">
            <v>190</v>
          </cell>
          <cell r="AH163">
            <v>208</v>
          </cell>
          <cell r="AI163">
            <v>147</v>
          </cell>
        </row>
        <row r="164">
          <cell r="A164" t="str">
            <v>AMI</v>
          </cell>
          <cell r="B164" t="str">
            <v>PANEL</v>
          </cell>
          <cell r="C164" t="str">
            <v>TN</v>
          </cell>
          <cell r="D164" t="str">
            <v>VW-0329H</v>
          </cell>
          <cell r="E164" t="str">
            <v>001031287</v>
          </cell>
          <cell r="F164">
            <v>35173</v>
          </cell>
          <cell r="G164">
            <v>1471</v>
          </cell>
          <cell r="H164">
            <v>51740</v>
          </cell>
          <cell r="I164">
            <v>24213</v>
          </cell>
          <cell r="J164">
            <v>9810</v>
          </cell>
          <cell r="K164">
            <v>11611</v>
          </cell>
          <cell r="L164">
            <v>5401</v>
          </cell>
          <cell r="M164">
            <v>51035</v>
          </cell>
          <cell r="N164">
            <v>688</v>
          </cell>
          <cell r="O164">
            <v>279</v>
          </cell>
          <cell r="P164">
            <v>330</v>
          </cell>
          <cell r="Q164">
            <v>154</v>
          </cell>
          <cell r="R164">
            <v>1451</v>
          </cell>
          <cell r="S164">
            <v>705</v>
          </cell>
          <cell r="T164">
            <v>1.3625821414766137</v>
          </cell>
          <cell r="U164">
            <v>1453</v>
          </cell>
          <cell r="V164">
            <v>919</v>
          </cell>
          <cell r="W164">
            <v>1421</v>
          </cell>
          <cell r="X164">
            <v>3793</v>
          </cell>
          <cell r="Y164">
            <v>-3088</v>
          </cell>
          <cell r="Z164">
            <v>-5.9683030537301898</v>
          </cell>
          <cell r="AA164">
            <v>1538</v>
          </cell>
          <cell r="AB164">
            <v>56366</v>
          </cell>
          <cell r="AC164">
            <v>108.94085813683803</v>
          </cell>
          <cell r="AD164">
            <v>-4626</v>
          </cell>
          <cell r="AE164">
            <v>-8.9408581368380364</v>
          </cell>
          <cell r="AF164">
            <v>659</v>
          </cell>
          <cell r="AG164">
            <v>267</v>
          </cell>
          <cell r="AH164">
            <v>316</v>
          </cell>
          <cell r="AI164">
            <v>147</v>
          </cell>
        </row>
        <row r="165">
          <cell r="A165" t="str">
            <v>AMI</v>
          </cell>
          <cell r="B165" t="str">
            <v>PANEL</v>
          </cell>
          <cell r="C165" t="str">
            <v>TN</v>
          </cell>
          <cell r="D165" t="str">
            <v>VW-0335H</v>
          </cell>
          <cell r="E165" t="str">
            <v>001031289</v>
          </cell>
          <cell r="F165">
            <v>11254</v>
          </cell>
          <cell r="G165">
            <v>1286</v>
          </cell>
          <cell r="H165">
            <v>14472</v>
          </cell>
          <cell r="I165">
            <v>7408</v>
          </cell>
          <cell r="J165">
            <v>2194</v>
          </cell>
          <cell r="K165">
            <v>2642</v>
          </cell>
          <cell r="L165">
            <v>1734</v>
          </cell>
          <cell r="M165">
            <v>13978</v>
          </cell>
          <cell r="N165">
            <v>658</v>
          </cell>
          <cell r="O165">
            <v>195</v>
          </cell>
          <cell r="P165">
            <v>235</v>
          </cell>
          <cell r="Q165">
            <v>154</v>
          </cell>
          <cell r="R165">
            <v>1242</v>
          </cell>
          <cell r="S165">
            <v>494</v>
          </cell>
          <cell r="T165">
            <v>3.4134881149806522</v>
          </cell>
          <cell r="U165">
            <v>407</v>
          </cell>
          <cell r="V165">
            <v>257</v>
          </cell>
          <cell r="W165">
            <v>398</v>
          </cell>
          <cell r="X165">
            <v>1062</v>
          </cell>
          <cell r="Y165">
            <v>-568</v>
          </cell>
          <cell r="Z165">
            <v>-3.9248203427307908</v>
          </cell>
          <cell r="AA165">
            <v>430</v>
          </cell>
          <cell r="AB165">
            <v>15470</v>
          </cell>
          <cell r="AC165">
            <v>106.89607517965727</v>
          </cell>
          <cell r="AD165">
            <v>-998</v>
          </cell>
          <cell r="AE165">
            <v>-6.8960751796572701</v>
          </cell>
          <cell r="AF165">
            <v>628</v>
          </cell>
          <cell r="AG165">
            <v>186</v>
          </cell>
          <cell r="AH165">
            <v>224</v>
          </cell>
          <cell r="AI165">
            <v>147</v>
          </cell>
        </row>
        <row r="166">
          <cell r="A166" t="str">
            <v>AMI</v>
          </cell>
          <cell r="B166" t="str">
            <v>PANEL</v>
          </cell>
          <cell r="C166" t="str">
            <v>TN</v>
          </cell>
          <cell r="D166" t="str">
            <v>VDO-043300</v>
          </cell>
          <cell r="E166" t="str">
            <v>001031326</v>
          </cell>
          <cell r="F166">
            <v>14196</v>
          </cell>
          <cell r="G166">
            <v>6610</v>
          </cell>
          <cell r="H166">
            <v>93838</v>
          </cell>
          <cell r="I166">
            <v>36887</v>
          </cell>
          <cell r="J166">
            <v>9607</v>
          </cell>
          <cell r="K166">
            <v>12013</v>
          </cell>
          <cell r="L166">
            <v>8447</v>
          </cell>
          <cell r="M166">
            <v>66954</v>
          </cell>
          <cell r="N166">
            <v>2598</v>
          </cell>
          <cell r="O166">
            <v>677</v>
          </cell>
          <cell r="P166">
            <v>846</v>
          </cell>
          <cell r="Q166">
            <v>595</v>
          </cell>
          <cell r="R166">
            <v>4716</v>
          </cell>
          <cell r="S166">
            <v>26884</v>
          </cell>
          <cell r="T166">
            <v>28.649374453845986</v>
          </cell>
          <cell r="U166">
            <v>2636</v>
          </cell>
          <cell r="V166">
            <v>1667</v>
          </cell>
          <cell r="W166">
            <v>2578</v>
          </cell>
          <cell r="X166">
            <v>6881</v>
          </cell>
          <cell r="Y166">
            <v>20003</v>
          </cell>
          <cell r="Z166">
            <v>21.316524222596389</v>
          </cell>
          <cell r="AA166">
            <v>2789</v>
          </cell>
          <cell r="AB166">
            <v>76624</v>
          </cell>
          <cell r="AC166">
            <v>81.655619258722481</v>
          </cell>
          <cell r="AD166">
            <v>17214</v>
          </cell>
          <cell r="AE166">
            <v>18.344380741277522</v>
          </cell>
          <cell r="AF166">
            <v>2131</v>
          </cell>
          <cell r="AG166">
            <v>555</v>
          </cell>
          <cell r="AH166">
            <v>694</v>
          </cell>
          <cell r="AI166">
            <v>488</v>
          </cell>
        </row>
        <row r="167">
          <cell r="A167" t="str">
            <v>AMI</v>
          </cell>
          <cell r="B167" t="str">
            <v>PANEL</v>
          </cell>
          <cell r="C167" t="str">
            <v>TN</v>
          </cell>
          <cell r="D167" t="str">
            <v>VDO-047000</v>
          </cell>
          <cell r="E167" t="str">
            <v>001031340</v>
          </cell>
          <cell r="F167">
            <v>10000</v>
          </cell>
          <cell r="G167">
            <v>1261</v>
          </cell>
          <cell r="H167">
            <v>12613</v>
          </cell>
          <cell r="I167">
            <v>3674</v>
          </cell>
          <cell r="J167">
            <v>1766</v>
          </cell>
          <cell r="K167">
            <v>2060</v>
          </cell>
          <cell r="L167">
            <v>1087</v>
          </cell>
          <cell r="M167">
            <v>8587</v>
          </cell>
          <cell r="N167">
            <v>367</v>
          </cell>
          <cell r="O167">
            <v>177</v>
          </cell>
          <cell r="P167">
            <v>206</v>
          </cell>
          <cell r="Q167">
            <v>109</v>
          </cell>
          <cell r="R167">
            <v>859</v>
          </cell>
          <cell r="S167">
            <v>4026</v>
          </cell>
          <cell r="T167">
            <v>31.919448188377071</v>
          </cell>
          <cell r="U167">
            <v>354</v>
          </cell>
          <cell r="V167">
            <v>224</v>
          </cell>
          <cell r="W167">
            <v>346</v>
          </cell>
          <cell r="X167">
            <v>924</v>
          </cell>
          <cell r="Y167">
            <v>3102</v>
          </cell>
          <cell r="Z167">
            <v>24.593673194323319</v>
          </cell>
          <cell r="AA167">
            <v>375</v>
          </cell>
          <cell r="AB167">
            <v>9886</v>
          </cell>
          <cell r="AC167">
            <v>78.379449774042655</v>
          </cell>
          <cell r="AD167">
            <v>2727</v>
          </cell>
          <cell r="AE167">
            <v>21.620550225957345</v>
          </cell>
          <cell r="AF167">
            <v>362</v>
          </cell>
          <cell r="AG167">
            <v>174</v>
          </cell>
          <cell r="AH167">
            <v>203</v>
          </cell>
          <cell r="AI167">
            <v>107</v>
          </cell>
        </row>
        <row r="168">
          <cell r="A168" t="str">
            <v>AMI</v>
          </cell>
          <cell r="B168" t="str">
            <v>PANEL</v>
          </cell>
          <cell r="C168" t="str">
            <v>TN</v>
          </cell>
          <cell r="D168" t="str">
            <v>VDO-047200</v>
          </cell>
          <cell r="E168" t="str">
            <v>001031341</v>
          </cell>
          <cell r="F168">
            <v>11000</v>
          </cell>
          <cell r="G168">
            <v>1209</v>
          </cell>
          <cell r="H168">
            <v>13294</v>
          </cell>
          <cell r="I168">
            <v>4266</v>
          </cell>
          <cell r="J168">
            <v>1921</v>
          </cell>
          <cell r="K168">
            <v>2144</v>
          </cell>
          <cell r="L168">
            <v>1139</v>
          </cell>
          <cell r="M168">
            <v>9470</v>
          </cell>
          <cell r="N168">
            <v>388</v>
          </cell>
          <cell r="O168">
            <v>175</v>
          </cell>
          <cell r="P168">
            <v>195</v>
          </cell>
          <cell r="Q168">
            <v>104</v>
          </cell>
          <cell r="R168">
            <v>862</v>
          </cell>
          <cell r="S168">
            <v>3824</v>
          </cell>
          <cell r="T168">
            <v>28.764856326162182</v>
          </cell>
          <cell r="U168">
            <v>373</v>
          </cell>
          <cell r="V168">
            <v>236</v>
          </cell>
          <cell r="W168">
            <v>365</v>
          </cell>
          <cell r="X168">
            <v>974</v>
          </cell>
          <cell r="Y168">
            <v>2850</v>
          </cell>
          <cell r="Z168">
            <v>21.438242816308108</v>
          </cell>
          <cell r="AA168">
            <v>395</v>
          </cell>
          <cell r="AB168">
            <v>10839</v>
          </cell>
          <cell r="AC168">
            <v>81.533022416127579</v>
          </cell>
          <cell r="AD168">
            <v>2455</v>
          </cell>
          <cell r="AE168">
            <v>18.466977583872424</v>
          </cell>
          <cell r="AF168">
            <v>382</v>
          </cell>
          <cell r="AG168">
            <v>172</v>
          </cell>
          <cell r="AH168">
            <v>192</v>
          </cell>
          <cell r="AI168">
            <v>102</v>
          </cell>
        </row>
        <row r="169">
          <cell r="A169" t="str">
            <v>AMI</v>
          </cell>
          <cell r="B169" t="str">
            <v>PANEL</v>
          </cell>
          <cell r="C169" t="str">
            <v>TN</v>
          </cell>
          <cell r="D169" t="str">
            <v>VDO-005600</v>
          </cell>
          <cell r="E169" t="str">
            <v>001031391</v>
          </cell>
          <cell r="F169">
            <v>10560</v>
          </cell>
          <cell r="G169">
            <v>1136</v>
          </cell>
          <cell r="H169">
            <v>11999</v>
          </cell>
          <cell r="I169">
            <v>5178</v>
          </cell>
          <cell r="J169">
            <v>1858</v>
          </cell>
          <cell r="K169">
            <v>2221</v>
          </cell>
          <cell r="L169">
            <v>1131</v>
          </cell>
          <cell r="M169">
            <v>10388</v>
          </cell>
          <cell r="N169">
            <v>490</v>
          </cell>
          <cell r="O169">
            <v>176</v>
          </cell>
          <cell r="P169">
            <v>210</v>
          </cell>
          <cell r="Q169">
            <v>107</v>
          </cell>
          <cell r="R169">
            <v>983</v>
          </cell>
          <cell r="S169">
            <v>1611</v>
          </cell>
          <cell r="T169">
            <v>13.426118843236937</v>
          </cell>
          <cell r="U169">
            <v>337</v>
          </cell>
          <cell r="V169">
            <v>213</v>
          </cell>
          <cell r="W169">
            <v>330</v>
          </cell>
          <cell r="X169">
            <v>880</v>
          </cell>
          <cell r="Y169">
            <v>731</v>
          </cell>
          <cell r="Z169">
            <v>6.092174347862322</v>
          </cell>
          <cell r="AA169">
            <v>357</v>
          </cell>
          <cell r="AB169">
            <v>11625</v>
          </cell>
          <cell r="AC169">
            <v>96.883073589465781</v>
          </cell>
          <cell r="AD169">
            <v>374</v>
          </cell>
          <cell r="AE169">
            <v>3.1169264105342114</v>
          </cell>
          <cell r="AF169">
            <v>485</v>
          </cell>
          <cell r="AG169">
            <v>174</v>
          </cell>
          <cell r="AH169">
            <v>208</v>
          </cell>
          <cell r="AI169">
            <v>106</v>
          </cell>
        </row>
        <row r="170">
          <cell r="A170" t="str">
            <v>AMI</v>
          </cell>
          <cell r="B170" t="str">
            <v>PANEL</v>
          </cell>
          <cell r="C170" t="str">
            <v>TN</v>
          </cell>
          <cell r="D170" t="str">
            <v>VDONA-001</v>
          </cell>
          <cell r="E170" t="str">
            <v>001031425</v>
          </cell>
          <cell r="F170">
            <v>28645</v>
          </cell>
          <cell r="G170">
            <v>1633</v>
          </cell>
          <cell r="H170">
            <v>46769</v>
          </cell>
          <cell r="I170">
            <v>20728</v>
          </cell>
          <cell r="J170">
            <v>6001</v>
          </cell>
          <cell r="K170">
            <v>14669</v>
          </cell>
          <cell r="L170">
            <v>5913</v>
          </cell>
          <cell r="M170">
            <v>47311</v>
          </cell>
          <cell r="N170">
            <v>724</v>
          </cell>
          <cell r="O170">
            <v>209</v>
          </cell>
          <cell r="P170">
            <v>512</v>
          </cell>
          <cell r="Q170">
            <v>206</v>
          </cell>
          <cell r="R170">
            <v>1651</v>
          </cell>
          <cell r="S170">
            <v>-542</v>
          </cell>
          <cell r="T170">
            <v>-1.1588872971412689</v>
          </cell>
          <cell r="U170">
            <v>1314</v>
          </cell>
          <cell r="V170">
            <v>831</v>
          </cell>
          <cell r="W170">
            <v>1285</v>
          </cell>
          <cell r="X170">
            <v>3430</v>
          </cell>
          <cell r="Y170">
            <v>-3972</v>
          </cell>
          <cell r="Z170">
            <v>-8.4928050631828782</v>
          </cell>
          <cell r="AA170">
            <v>1390</v>
          </cell>
          <cell r="AB170">
            <v>52131</v>
          </cell>
          <cell r="AC170">
            <v>111.46485920160791</v>
          </cell>
          <cell r="AD170">
            <v>-5362</v>
          </cell>
          <cell r="AE170">
            <v>-11.464859201607903</v>
          </cell>
          <cell r="AF170">
            <v>715</v>
          </cell>
          <cell r="AG170">
            <v>207</v>
          </cell>
          <cell r="AH170">
            <v>506</v>
          </cell>
          <cell r="AI170">
            <v>204</v>
          </cell>
        </row>
        <row r="171">
          <cell r="A171" t="str">
            <v>AMI</v>
          </cell>
          <cell r="B171" t="str">
            <v>PANEL</v>
          </cell>
          <cell r="C171" t="str">
            <v>TN</v>
          </cell>
          <cell r="D171" t="str">
            <v>SIM-002(M)</v>
          </cell>
          <cell r="E171" t="str">
            <v>001031436</v>
          </cell>
          <cell r="F171">
            <v>50700</v>
          </cell>
          <cell r="G171">
            <v>4329</v>
          </cell>
          <cell r="H171">
            <v>219491</v>
          </cell>
          <cell r="I171">
            <v>151096</v>
          </cell>
          <cell r="J171">
            <v>17227</v>
          </cell>
          <cell r="K171">
            <v>28661</v>
          </cell>
          <cell r="L171">
            <v>28250</v>
          </cell>
          <cell r="M171">
            <v>225234</v>
          </cell>
          <cell r="N171">
            <v>2980</v>
          </cell>
          <cell r="O171">
            <v>340</v>
          </cell>
          <cell r="P171">
            <v>565</v>
          </cell>
          <cell r="Q171">
            <v>557</v>
          </cell>
          <cell r="R171">
            <v>4442</v>
          </cell>
          <cell r="S171">
            <v>-5743</v>
          </cell>
          <cell r="T171">
            <v>-2.6165081939578387</v>
          </cell>
          <cell r="U171">
            <v>6165</v>
          </cell>
          <cell r="V171">
            <v>3900</v>
          </cell>
          <cell r="W171">
            <v>6029</v>
          </cell>
          <cell r="X171">
            <v>16094</v>
          </cell>
          <cell r="Y171">
            <v>-21837</v>
          </cell>
          <cell r="Z171">
            <v>-9.9489272908684185</v>
          </cell>
          <cell r="AA171">
            <v>6524</v>
          </cell>
          <cell r="AB171">
            <v>247852</v>
          </cell>
          <cell r="AC171">
            <v>112.92125873042632</v>
          </cell>
          <cell r="AD171">
            <v>-28361</v>
          </cell>
          <cell r="AE171">
            <v>-12.921258730426304</v>
          </cell>
          <cell r="AF171">
            <v>2947</v>
          </cell>
          <cell r="AG171">
            <v>336</v>
          </cell>
          <cell r="AH171">
            <v>559</v>
          </cell>
          <cell r="AI171">
            <v>551</v>
          </cell>
        </row>
        <row r="172">
          <cell r="A172" t="str">
            <v>AMI</v>
          </cell>
          <cell r="B172" t="str">
            <v>PANEL</v>
          </cell>
          <cell r="C172" t="str">
            <v>TN</v>
          </cell>
          <cell r="D172" t="str">
            <v>EP-A01G</v>
          </cell>
          <cell r="E172" t="str">
            <v>001191260</v>
          </cell>
          <cell r="F172">
            <v>45140</v>
          </cell>
          <cell r="G172">
            <v>1444</v>
          </cell>
          <cell r="H172">
            <v>65185</v>
          </cell>
          <cell r="I172">
            <v>18763</v>
          </cell>
          <cell r="J172">
            <v>6163</v>
          </cell>
          <cell r="K172">
            <v>19539</v>
          </cell>
          <cell r="L172">
            <v>7715</v>
          </cell>
          <cell r="M172">
            <v>52180</v>
          </cell>
          <cell r="N172">
            <v>416</v>
          </cell>
          <cell r="O172">
            <v>137</v>
          </cell>
          <cell r="P172">
            <v>433</v>
          </cell>
          <cell r="Q172">
            <v>171</v>
          </cell>
          <cell r="R172">
            <v>1157</v>
          </cell>
          <cell r="S172">
            <v>13005</v>
          </cell>
          <cell r="T172">
            <v>19.950908951445882</v>
          </cell>
          <cell r="U172">
            <v>1831</v>
          </cell>
          <cell r="V172">
            <v>1158</v>
          </cell>
          <cell r="W172">
            <v>1791</v>
          </cell>
          <cell r="X172">
            <v>4780</v>
          </cell>
          <cell r="Y172">
            <v>8225</v>
          </cell>
          <cell r="Z172">
            <v>12.617933573674925</v>
          </cell>
          <cell r="AA172">
            <v>1938</v>
          </cell>
          <cell r="AB172">
            <v>58898</v>
          </cell>
          <cell r="AC172">
            <v>90.355143054383674</v>
          </cell>
          <cell r="AD172">
            <v>6287</v>
          </cell>
          <cell r="AE172">
            <v>9.6448569456163238</v>
          </cell>
          <cell r="AF172">
            <v>411</v>
          </cell>
          <cell r="AG172">
            <v>135</v>
          </cell>
          <cell r="AH172">
            <v>428</v>
          </cell>
          <cell r="AI172">
            <v>169</v>
          </cell>
        </row>
        <row r="173">
          <cell r="A173" t="str">
            <v>AMI</v>
          </cell>
          <cell r="B173" t="str">
            <v>MODULE</v>
          </cell>
          <cell r="C173" t="str">
            <v>TN</v>
          </cell>
          <cell r="D173" t="str">
            <v>HC 08201S</v>
          </cell>
          <cell r="E173" t="str">
            <v>011131118</v>
          </cell>
          <cell r="F173">
            <v>693</v>
          </cell>
          <cell r="G173">
            <v>4693</v>
          </cell>
          <cell r="H173">
            <v>3252</v>
          </cell>
          <cell r="I173">
            <v>1766</v>
          </cell>
          <cell r="J173">
            <v>117</v>
          </cell>
          <cell r="K173">
            <v>346</v>
          </cell>
          <cell r="L173">
            <v>73</v>
          </cell>
          <cell r="M173">
            <v>2302</v>
          </cell>
          <cell r="N173">
            <v>2548</v>
          </cell>
          <cell r="O173">
            <v>169</v>
          </cell>
          <cell r="P173">
            <v>499</v>
          </cell>
          <cell r="Q173">
            <v>105</v>
          </cell>
          <cell r="R173">
            <v>3321</v>
          </cell>
          <cell r="S173">
            <v>950</v>
          </cell>
          <cell r="T173">
            <v>29.212792127921279</v>
          </cell>
          <cell r="U173">
            <v>91</v>
          </cell>
          <cell r="V173">
            <v>58</v>
          </cell>
          <cell r="W173">
            <v>89</v>
          </cell>
          <cell r="X173">
            <v>238</v>
          </cell>
          <cell r="Y173">
            <v>712</v>
          </cell>
          <cell r="Z173">
            <v>21.894218942189422</v>
          </cell>
          <cell r="AA173">
            <v>97</v>
          </cell>
          <cell r="AB173">
            <v>2637</v>
          </cell>
          <cell r="AC173">
            <v>81.088560885608857</v>
          </cell>
          <cell r="AD173">
            <v>615</v>
          </cell>
          <cell r="AE173">
            <v>18.911439114391143</v>
          </cell>
          <cell r="AF173">
            <v>2529</v>
          </cell>
          <cell r="AG173">
            <v>168</v>
          </cell>
          <cell r="AH173">
            <v>496</v>
          </cell>
          <cell r="AI173">
            <v>104</v>
          </cell>
        </row>
        <row r="174">
          <cell r="A174" t="str">
            <v>AMI</v>
          </cell>
          <cell r="B174" t="str">
            <v>MODULE</v>
          </cell>
          <cell r="C174" t="str">
            <v>TN</v>
          </cell>
          <cell r="D174" t="str">
            <v>HC 16209J</v>
          </cell>
          <cell r="E174" t="str">
            <v>011131119</v>
          </cell>
          <cell r="F174">
            <v>399</v>
          </cell>
          <cell r="G174">
            <v>6845</v>
          </cell>
          <cell r="H174">
            <v>2731</v>
          </cell>
          <cell r="I174">
            <v>1992</v>
          </cell>
          <cell r="J174">
            <v>128</v>
          </cell>
          <cell r="K174">
            <v>317</v>
          </cell>
          <cell r="L174">
            <v>80</v>
          </cell>
          <cell r="M174">
            <v>2517</v>
          </cell>
          <cell r="N174">
            <v>4992</v>
          </cell>
          <cell r="O174">
            <v>321</v>
          </cell>
          <cell r="P174">
            <v>794</v>
          </cell>
          <cell r="Q174">
            <v>201</v>
          </cell>
          <cell r="R174">
            <v>6308</v>
          </cell>
          <cell r="S174">
            <v>214</v>
          </cell>
          <cell r="T174">
            <v>7.8359575247162212</v>
          </cell>
          <cell r="U174">
            <v>77</v>
          </cell>
          <cell r="V174">
            <v>49</v>
          </cell>
          <cell r="W174">
            <v>75</v>
          </cell>
          <cell r="X174">
            <v>201</v>
          </cell>
          <cell r="Y174">
            <v>13</v>
          </cell>
          <cell r="Z174">
            <v>0.47601611131453681</v>
          </cell>
          <cell r="AA174">
            <v>81</v>
          </cell>
          <cell r="AB174">
            <v>2799</v>
          </cell>
          <cell r="AC174">
            <v>102.4899304284145</v>
          </cell>
          <cell r="AD174">
            <v>-68</v>
          </cell>
          <cell r="AE174">
            <v>-2.4899304284145005</v>
          </cell>
          <cell r="AF174">
            <v>4938</v>
          </cell>
          <cell r="AG174">
            <v>317</v>
          </cell>
          <cell r="AH174">
            <v>787</v>
          </cell>
          <cell r="AI174">
            <v>197</v>
          </cell>
        </row>
        <row r="175">
          <cell r="A175" t="str">
            <v>AMI</v>
          </cell>
          <cell r="B175" t="str">
            <v>MODULE</v>
          </cell>
          <cell r="C175" t="str">
            <v>TN</v>
          </cell>
          <cell r="D175" t="str">
            <v>HC 16202P-F-05</v>
          </cell>
          <cell r="E175" t="str">
            <v>011131145</v>
          </cell>
          <cell r="F175">
            <v>5801</v>
          </cell>
          <cell r="G175">
            <v>8046</v>
          </cell>
          <cell r="H175">
            <v>46672</v>
          </cell>
          <cell r="I175">
            <v>35256</v>
          </cell>
          <cell r="J175">
            <v>1378</v>
          </cell>
          <cell r="K175">
            <v>3762</v>
          </cell>
          <cell r="L175">
            <v>854</v>
          </cell>
          <cell r="M175">
            <v>41250</v>
          </cell>
          <cell r="N175">
            <v>6078</v>
          </cell>
          <cell r="O175">
            <v>238</v>
          </cell>
          <cell r="P175">
            <v>649</v>
          </cell>
          <cell r="Q175">
            <v>147</v>
          </cell>
          <cell r="R175">
            <v>7112</v>
          </cell>
          <cell r="S175">
            <v>5422</v>
          </cell>
          <cell r="T175">
            <v>11.617243743572162</v>
          </cell>
          <cell r="U175">
            <v>1311</v>
          </cell>
          <cell r="V175">
            <v>829</v>
          </cell>
          <cell r="W175">
            <v>1282</v>
          </cell>
          <cell r="X175">
            <v>3422</v>
          </cell>
          <cell r="Y175">
            <v>2000</v>
          </cell>
          <cell r="Z175">
            <v>4.2852245457661979</v>
          </cell>
          <cell r="AA175">
            <v>1387</v>
          </cell>
          <cell r="AB175">
            <v>46059</v>
          </cell>
          <cell r="AC175">
            <v>98.686578676722661</v>
          </cell>
          <cell r="AD175">
            <v>613</v>
          </cell>
          <cell r="AE175">
            <v>1.3134213232773397</v>
          </cell>
          <cell r="AF175">
            <v>6064</v>
          </cell>
          <cell r="AG175">
            <v>237</v>
          </cell>
          <cell r="AH175">
            <v>647</v>
          </cell>
          <cell r="AI175">
            <v>147</v>
          </cell>
        </row>
        <row r="176">
          <cell r="A176" t="str">
            <v>AMI</v>
          </cell>
          <cell r="B176" t="str">
            <v>MODULE</v>
          </cell>
          <cell r="C176" t="str">
            <v>TN</v>
          </cell>
          <cell r="D176" t="str">
            <v>HC 08102U-C</v>
          </cell>
          <cell r="E176" t="str">
            <v>011131168</v>
          </cell>
          <cell r="F176">
            <v>1794</v>
          </cell>
          <cell r="G176">
            <v>8213</v>
          </cell>
          <cell r="H176">
            <v>14734</v>
          </cell>
          <cell r="I176">
            <v>9184</v>
          </cell>
          <cell r="J176">
            <v>238</v>
          </cell>
          <cell r="K176">
            <v>914</v>
          </cell>
          <cell r="L176">
            <v>147</v>
          </cell>
          <cell r="M176">
            <v>10483</v>
          </cell>
          <cell r="N176">
            <v>5119</v>
          </cell>
          <cell r="O176">
            <v>133</v>
          </cell>
          <cell r="P176">
            <v>509</v>
          </cell>
          <cell r="Q176">
            <v>82</v>
          </cell>
          <cell r="R176">
            <v>5843</v>
          </cell>
          <cell r="S176">
            <v>4251</v>
          </cell>
          <cell r="T176">
            <v>28.851635672594</v>
          </cell>
          <cell r="U176">
            <v>414</v>
          </cell>
          <cell r="V176">
            <v>262</v>
          </cell>
          <cell r="W176">
            <v>405</v>
          </cell>
          <cell r="X176">
            <v>1081</v>
          </cell>
          <cell r="Y176">
            <v>3170</v>
          </cell>
          <cell r="Z176">
            <v>21.514863580833445</v>
          </cell>
          <cell r="AA176">
            <v>438</v>
          </cell>
          <cell r="AB176">
            <v>12002</v>
          </cell>
          <cell r="AC176">
            <v>81.457852585855832</v>
          </cell>
          <cell r="AD176">
            <v>2732</v>
          </cell>
          <cell r="AE176">
            <v>18.542147414144157</v>
          </cell>
          <cell r="AF176">
            <v>5062</v>
          </cell>
          <cell r="AG176">
            <v>131</v>
          </cell>
          <cell r="AH176">
            <v>504</v>
          </cell>
          <cell r="AI176">
            <v>81</v>
          </cell>
        </row>
        <row r="177">
          <cell r="A177" t="str">
            <v>AMI</v>
          </cell>
          <cell r="B177" t="str">
            <v>MODULE</v>
          </cell>
          <cell r="C177" t="str">
            <v>TN</v>
          </cell>
          <cell r="D177" t="str">
            <v>HC 20401-05</v>
          </cell>
          <cell r="E177" t="str">
            <v>011131179</v>
          </cell>
          <cell r="F177">
            <v>1080</v>
          </cell>
          <cell r="G177">
            <v>13410</v>
          </cell>
          <cell r="H177">
            <v>14483</v>
          </cell>
          <cell r="I177">
            <v>8887</v>
          </cell>
          <cell r="J177">
            <v>550</v>
          </cell>
          <cell r="K177">
            <v>1374</v>
          </cell>
          <cell r="L177">
            <v>342</v>
          </cell>
          <cell r="M177">
            <v>11153</v>
          </cell>
          <cell r="N177">
            <v>8229</v>
          </cell>
          <cell r="O177">
            <v>509</v>
          </cell>
          <cell r="P177">
            <v>1272</v>
          </cell>
          <cell r="Q177">
            <v>317</v>
          </cell>
          <cell r="R177">
            <v>10327</v>
          </cell>
          <cell r="S177">
            <v>3330</v>
          </cell>
          <cell r="T177">
            <v>22.992473934958227</v>
          </cell>
          <cell r="U177">
            <v>407</v>
          </cell>
          <cell r="V177">
            <v>257</v>
          </cell>
          <cell r="W177">
            <v>398</v>
          </cell>
          <cell r="X177">
            <v>1062</v>
          </cell>
          <cell r="Y177">
            <v>2268</v>
          </cell>
          <cell r="Z177">
            <v>15.659739004349927</v>
          </cell>
          <cell r="AA177">
            <v>431</v>
          </cell>
          <cell r="AB177">
            <v>12646</v>
          </cell>
          <cell r="AC177">
            <v>87.316163778222744</v>
          </cell>
          <cell r="AD177">
            <v>1837</v>
          </cell>
          <cell r="AE177">
            <v>12.683836221777256</v>
          </cell>
          <cell r="AF177">
            <v>8138</v>
          </cell>
          <cell r="AG177">
            <v>504</v>
          </cell>
          <cell r="AH177">
            <v>1258</v>
          </cell>
          <cell r="AI177">
            <v>313</v>
          </cell>
        </row>
        <row r="178">
          <cell r="A178" t="str">
            <v>AMI</v>
          </cell>
          <cell r="B178" t="str">
            <v>MODULE</v>
          </cell>
          <cell r="C178" t="str">
            <v>TN</v>
          </cell>
          <cell r="D178" t="str">
            <v>HC 16101-01</v>
          </cell>
          <cell r="E178" t="str">
            <v>011131182</v>
          </cell>
          <cell r="F178">
            <v>785</v>
          </cell>
          <cell r="G178">
            <v>7405</v>
          </cell>
          <cell r="H178">
            <v>5813</v>
          </cell>
          <cell r="I178">
            <v>3222</v>
          </cell>
          <cell r="J178">
            <v>163</v>
          </cell>
          <cell r="K178">
            <v>505</v>
          </cell>
          <cell r="L178">
            <v>101</v>
          </cell>
          <cell r="M178">
            <v>3991</v>
          </cell>
          <cell r="N178">
            <v>4104</v>
          </cell>
          <cell r="O178">
            <v>208</v>
          </cell>
          <cell r="P178">
            <v>643</v>
          </cell>
          <cell r="Q178">
            <v>129</v>
          </cell>
          <cell r="R178">
            <v>5084</v>
          </cell>
          <cell r="S178">
            <v>1822</v>
          </cell>
          <cell r="T178">
            <v>31.34354034061586</v>
          </cell>
          <cell r="U178">
            <v>163</v>
          </cell>
          <cell r="V178">
            <v>103</v>
          </cell>
          <cell r="W178">
            <v>160</v>
          </cell>
          <cell r="X178">
            <v>426</v>
          </cell>
          <cell r="Y178">
            <v>1396</v>
          </cell>
          <cell r="Z178">
            <v>24.015138482711166</v>
          </cell>
          <cell r="AA178">
            <v>173</v>
          </cell>
          <cell r="AB178">
            <v>4590</v>
          </cell>
          <cell r="AC178">
            <v>78.960949595733695</v>
          </cell>
          <cell r="AD178">
            <v>1223</v>
          </cell>
          <cell r="AE178">
            <v>21.039050404266298</v>
          </cell>
          <cell r="AF178">
            <v>4059</v>
          </cell>
          <cell r="AG178">
            <v>205</v>
          </cell>
          <cell r="AH178">
            <v>636</v>
          </cell>
          <cell r="AI178">
            <v>128</v>
          </cell>
        </row>
        <row r="179">
          <cell r="A179" t="str">
            <v>AMI</v>
          </cell>
          <cell r="B179" t="str">
            <v>MODULE</v>
          </cell>
          <cell r="C179" t="str">
            <v>TN</v>
          </cell>
          <cell r="D179" t="str">
            <v>HC08103-F</v>
          </cell>
          <cell r="E179" t="str">
            <v>011131186</v>
          </cell>
          <cell r="F179">
            <v>865</v>
          </cell>
          <cell r="G179">
            <v>19954</v>
          </cell>
          <cell r="H179">
            <v>17260</v>
          </cell>
          <cell r="I179">
            <v>11239</v>
          </cell>
          <cell r="J179">
            <v>886</v>
          </cell>
          <cell r="K179">
            <v>1725</v>
          </cell>
          <cell r="L179">
            <v>551</v>
          </cell>
          <cell r="M179">
            <v>14401</v>
          </cell>
          <cell r="N179">
            <v>12993</v>
          </cell>
          <cell r="O179">
            <v>1024</v>
          </cell>
          <cell r="P179">
            <v>1994</v>
          </cell>
          <cell r="Q179">
            <v>637</v>
          </cell>
          <cell r="R179">
            <v>16648</v>
          </cell>
          <cell r="S179">
            <v>2859</v>
          </cell>
          <cell r="T179">
            <v>16.564310544611818</v>
          </cell>
          <cell r="U179">
            <v>485</v>
          </cell>
          <cell r="V179">
            <v>307</v>
          </cell>
          <cell r="W179">
            <v>474</v>
          </cell>
          <cell r="X179">
            <v>1266</v>
          </cell>
          <cell r="Y179">
            <v>1593</v>
          </cell>
          <cell r="Z179">
            <v>9.2294322132097335</v>
          </cell>
          <cell r="AA179">
            <v>513</v>
          </cell>
          <cell r="AB179">
            <v>16180</v>
          </cell>
          <cell r="AC179">
            <v>93.742757821552729</v>
          </cell>
          <cell r="AD179">
            <v>1080</v>
          </cell>
          <cell r="AE179">
            <v>6.2572421784472771</v>
          </cell>
          <cell r="AF179">
            <v>12848</v>
          </cell>
          <cell r="AG179">
            <v>1013</v>
          </cell>
          <cell r="AH179">
            <v>1972</v>
          </cell>
          <cell r="AI179">
            <v>630</v>
          </cell>
        </row>
        <row r="180">
          <cell r="A180" t="str">
            <v>AMI</v>
          </cell>
          <cell r="B180" t="str">
            <v>MODULE</v>
          </cell>
          <cell r="C180" t="str">
            <v>TN</v>
          </cell>
          <cell r="D180" t="str">
            <v>HB 20201-EW</v>
          </cell>
          <cell r="E180" t="str">
            <v>014131038</v>
          </cell>
          <cell r="F180">
            <v>300</v>
          </cell>
          <cell r="G180">
            <v>17617</v>
          </cell>
          <cell r="H180">
            <v>5285</v>
          </cell>
          <cell r="I180">
            <v>2457</v>
          </cell>
          <cell r="J180">
            <v>113</v>
          </cell>
          <cell r="K180">
            <v>364</v>
          </cell>
          <cell r="L180">
            <v>70</v>
          </cell>
          <cell r="M180">
            <v>3004</v>
          </cell>
          <cell r="N180">
            <v>8190</v>
          </cell>
          <cell r="O180">
            <v>377</v>
          </cell>
          <cell r="P180">
            <v>1213</v>
          </cell>
          <cell r="Q180">
            <v>233</v>
          </cell>
          <cell r="R180">
            <v>10013</v>
          </cell>
          <cell r="S180">
            <v>2281</v>
          </cell>
          <cell r="T180">
            <v>43.159886471144745</v>
          </cell>
          <cell r="U180">
            <v>148</v>
          </cell>
          <cell r="V180">
            <v>94</v>
          </cell>
          <cell r="W180">
            <v>145</v>
          </cell>
          <cell r="X180">
            <v>387</v>
          </cell>
          <cell r="Y180">
            <v>1894</v>
          </cell>
          <cell r="Z180">
            <v>35.83727530747398</v>
          </cell>
          <cell r="AA180">
            <v>157</v>
          </cell>
          <cell r="AB180">
            <v>3548</v>
          </cell>
          <cell r="AC180">
            <v>67.133396404919594</v>
          </cell>
          <cell r="AD180">
            <v>1737</v>
          </cell>
          <cell r="AE180">
            <v>32.86660359508042</v>
          </cell>
          <cell r="AF180">
            <v>8095</v>
          </cell>
          <cell r="AG180">
            <v>372</v>
          </cell>
          <cell r="AH180">
            <v>1201</v>
          </cell>
          <cell r="AI180">
            <v>231</v>
          </cell>
        </row>
        <row r="181">
          <cell r="A181" t="str">
            <v>AMI</v>
          </cell>
          <cell r="B181" t="str">
            <v>MODULE</v>
          </cell>
          <cell r="C181" t="str">
            <v>TN</v>
          </cell>
          <cell r="D181" t="str">
            <v>HB 16118U-DYF</v>
          </cell>
          <cell r="E181" t="str">
            <v>014131047</v>
          </cell>
          <cell r="F181">
            <v>601</v>
          </cell>
          <cell r="G181">
            <v>30499</v>
          </cell>
          <cell r="H181">
            <v>18330</v>
          </cell>
          <cell r="I181">
            <v>5472</v>
          </cell>
          <cell r="J181">
            <v>130</v>
          </cell>
          <cell r="K181">
            <v>623</v>
          </cell>
          <cell r="L181">
            <v>81</v>
          </cell>
          <cell r="M181">
            <v>6306</v>
          </cell>
          <cell r="N181">
            <v>9105</v>
          </cell>
          <cell r="O181">
            <v>216</v>
          </cell>
          <cell r="P181">
            <v>1037</v>
          </cell>
          <cell r="Q181">
            <v>135</v>
          </cell>
          <cell r="R181">
            <v>10493</v>
          </cell>
          <cell r="S181">
            <v>12024</v>
          </cell>
          <cell r="T181">
            <v>65.597381342062192</v>
          </cell>
          <cell r="U181">
            <v>515</v>
          </cell>
          <cell r="V181">
            <v>326</v>
          </cell>
          <cell r="W181">
            <v>504</v>
          </cell>
          <cell r="X181">
            <v>1345</v>
          </cell>
          <cell r="Y181">
            <v>10679</v>
          </cell>
          <cell r="Z181">
            <v>58.259683578832508</v>
          </cell>
          <cell r="AA181">
            <v>545</v>
          </cell>
          <cell r="AB181">
            <v>8196</v>
          </cell>
          <cell r="AC181">
            <v>44.713584288052374</v>
          </cell>
          <cell r="AD181">
            <v>10134</v>
          </cell>
          <cell r="AE181">
            <v>55.286415711947626</v>
          </cell>
          <cell r="AF181">
            <v>9002</v>
          </cell>
          <cell r="AG181">
            <v>214</v>
          </cell>
          <cell r="AH181">
            <v>1025</v>
          </cell>
          <cell r="AI181">
            <v>133</v>
          </cell>
        </row>
        <row r="182">
          <cell r="A182" t="str">
            <v>AMI</v>
          </cell>
          <cell r="B182" t="str">
            <v>MODULE</v>
          </cell>
          <cell r="C182" t="str">
            <v>STN</v>
          </cell>
          <cell r="D182" t="str">
            <v>HC-20401NYL</v>
          </cell>
          <cell r="E182" t="str">
            <v>012131019</v>
          </cell>
          <cell r="F182">
            <v>300</v>
          </cell>
          <cell r="G182">
            <v>26283</v>
          </cell>
          <cell r="H182">
            <v>7885</v>
          </cell>
          <cell r="I182">
            <v>3408</v>
          </cell>
          <cell r="J182">
            <v>155</v>
          </cell>
          <cell r="K182">
            <v>204</v>
          </cell>
          <cell r="L182">
            <v>97</v>
          </cell>
          <cell r="M182">
            <v>3864</v>
          </cell>
          <cell r="N182">
            <v>11360</v>
          </cell>
          <cell r="O182">
            <v>517</v>
          </cell>
          <cell r="P182">
            <v>680</v>
          </cell>
          <cell r="Q182">
            <v>323</v>
          </cell>
          <cell r="R182">
            <v>12880</v>
          </cell>
          <cell r="S182">
            <v>4021</v>
          </cell>
          <cell r="T182">
            <v>50.995561192136975</v>
          </cell>
          <cell r="U182">
            <v>221</v>
          </cell>
          <cell r="V182">
            <v>140</v>
          </cell>
          <cell r="W182">
            <v>217</v>
          </cell>
          <cell r="X182">
            <v>578</v>
          </cell>
          <cell r="Y182">
            <v>3443</v>
          </cell>
          <cell r="Z182">
            <v>43.665187064045661</v>
          </cell>
          <cell r="AA182">
            <v>234</v>
          </cell>
          <cell r="AB182">
            <v>4676</v>
          </cell>
          <cell r="AC182">
            <v>59.302473050095116</v>
          </cell>
          <cell r="AD182">
            <v>3209</v>
          </cell>
          <cell r="AE182">
            <v>40.697526949904884</v>
          </cell>
          <cell r="AF182">
            <v>10955</v>
          </cell>
          <cell r="AG182">
            <v>498</v>
          </cell>
          <cell r="AH182">
            <v>656</v>
          </cell>
          <cell r="AI182">
            <v>310</v>
          </cell>
        </row>
        <row r="183">
          <cell r="A183" t="str">
            <v>AMI</v>
          </cell>
          <cell r="B183" t="str">
            <v>MODULE</v>
          </cell>
          <cell r="C183" t="str">
            <v>STN</v>
          </cell>
          <cell r="D183" t="str">
            <v>HC 16202NY-LY</v>
          </cell>
          <cell r="E183" t="str">
            <v>012131023</v>
          </cell>
          <cell r="F183">
            <v>11</v>
          </cell>
          <cell r="G183">
            <v>9000</v>
          </cell>
          <cell r="H183">
            <v>99</v>
          </cell>
          <cell r="I183">
            <v>71</v>
          </cell>
          <cell r="J183">
            <v>3</v>
          </cell>
          <cell r="K183">
            <v>22</v>
          </cell>
          <cell r="L183">
            <v>2</v>
          </cell>
          <cell r="M183">
            <v>98</v>
          </cell>
          <cell r="N183">
            <v>6455</v>
          </cell>
          <cell r="O183">
            <v>273</v>
          </cell>
          <cell r="P183">
            <v>2000</v>
          </cell>
          <cell r="Q183">
            <v>182</v>
          </cell>
          <cell r="R183">
            <v>8910</v>
          </cell>
          <cell r="S183">
            <v>1</v>
          </cell>
          <cell r="T183">
            <v>1.0101010101010102</v>
          </cell>
          <cell r="U183">
            <v>3</v>
          </cell>
          <cell r="V183">
            <v>2</v>
          </cell>
          <cell r="W183">
            <v>3</v>
          </cell>
          <cell r="X183">
            <v>8</v>
          </cell>
          <cell r="Y183">
            <v>-7</v>
          </cell>
          <cell r="Z183">
            <v>-7.0707070707070701</v>
          </cell>
          <cell r="AA183">
            <v>3</v>
          </cell>
          <cell r="AB183">
            <v>109</v>
          </cell>
          <cell r="AC183">
            <v>110.1010101010101</v>
          </cell>
          <cell r="AD183">
            <v>-10</v>
          </cell>
          <cell r="AE183">
            <v>-10.1010101010101</v>
          </cell>
          <cell r="AF183">
            <v>6387</v>
          </cell>
          <cell r="AG183">
            <v>279</v>
          </cell>
          <cell r="AH183">
            <v>2009</v>
          </cell>
          <cell r="AI183">
            <v>174</v>
          </cell>
        </row>
        <row r="184">
          <cell r="A184" t="str">
            <v>AMI</v>
          </cell>
          <cell r="B184" t="str">
            <v>MODULE</v>
          </cell>
          <cell r="C184" t="str">
            <v>STN</v>
          </cell>
          <cell r="D184" t="str">
            <v>HG-24501NYE</v>
          </cell>
          <cell r="E184" t="str">
            <v>012131046</v>
          </cell>
          <cell r="F184">
            <v>655</v>
          </cell>
          <cell r="G184">
            <v>40223</v>
          </cell>
          <cell r="H184">
            <v>26346</v>
          </cell>
          <cell r="I184">
            <v>18831</v>
          </cell>
          <cell r="J184">
            <v>1149</v>
          </cell>
          <cell r="K184">
            <v>2291</v>
          </cell>
          <cell r="L184">
            <v>715</v>
          </cell>
          <cell r="M184">
            <v>22986</v>
          </cell>
          <cell r="N184">
            <v>28750</v>
          </cell>
          <cell r="O184">
            <v>1754</v>
          </cell>
          <cell r="P184">
            <v>3498</v>
          </cell>
          <cell r="Q184">
            <v>1092</v>
          </cell>
          <cell r="R184">
            <v>35094</v>
          </cell>
          <cell r="S184">
            <v>3360</v>
          </cell>
          <cell r="T184">
            <v>12.75335914370303</v>
          </cell>
          <cell r="U184">
            <v>740</v>
          </cell>
          <cell r="V184">
            <v>468</v>
          </cell>
          <cell r="W184">
            <v>724</v>
          </cell>
          <cell r="X184">
            <v>1932</v>
          </cell>
          <cell r="Y184">
            <v>1428</v>
          </cell>
          <cell r="Z184">
            <v>5.4201776360737872</v>
          </cell>
          <cell r="AA184">
            <v>783</v>
          </cell>
          <cell r="AB184">
            <v>25701</v>
          </cell>
          <cell r="AC184">
            <v>97.551810521521304</v>
          </cell>
          <cell r="AD184">
            <v>645</v>
          </cell>
          <cell r="AE184">
            <v>2.4481894784787066</v>
          </cell>
          <cell r="AF184">
            <v>28351</v>
          </cell>
          <cell r="AG184">
            <v>1730</v>
          </cell>
          <cell r="AH184">
            <v>3449</v>
          </cell>
          <cell r="AI184">
            <v>1076</v>
          </cell>
        </row>
        <row r="185">
          <cell r="A185" t="str">
            <v>AMI</v>
          </cell>
          <cell r="B185" t="str">
            <v>MODULE</v>
          </cell>
          <cell r="C185" t="str">
            <v>STN</v>
          </cell>
          <cell r="D185" t="str">
            <v>HC 40203NY-L</v>
          </cell>
          <cell r="E185" t="str">
            <v>012131286</v>
          </cell>
          <cell r="F185">
            <v>460</v>
          </cell>
          <cell r="G185">
            <v>26320</v>
          </cell>
          <cell r="H185">
            <v>12107</v>
          </cell>
          <cell r="I185">
            <v>5834</v>
          </cell>
          <cell r="J185">
            <v>268</v>
          </cell>
          <cell r="K185">
            <v>354</v>
          </cell>
          <cell r="L185">
            <v>167</v>
          </cell>
          <cell r="M185">
            <v>6623</v>
          </cell>
          <cell r="N185">
            <v>12683</v>
          </cell>
          <cell r="O185">
            <v>583</v>
          </cell>
          <cell r="P185">
            <v>770</v>
          </cell>
          <cell r="Q185">
            <v>363</v>
          </cell>
          <cell r="R185">
            <v>14399</v>
          </cell>
          <cell r="S185">
            <v>5484</v>
          </cell>
          <cell r="T185">
            <v>45.296109688609896</v>
          </cell>
          <cell r="U185">
            <v>340</v>
          </cell>
          <cell r="V185">
            <v>215</v>
          </cell>
          <cell r="W185">
            <v>333</v>
          </cell>
          <cell r="X185">
            <v>888</v>
          </cell>
          <cell r="Y185">
            <v>4596</v>
          </cell>
          <cell r="Z185">
            <v>37.961509870322949</v>
          </cell>
          <cell r="AA185">
            <v>360</v>
          </cell>
          <cell r="AB185">
            <v>7871</v>
          </cell>
          <cell r="AC185">
            <v>65.011976542496072</v>
          </cell>
          <cell r="AD185">
            <v>4236</v>
          </cell>
          <cell r="AE185">
            <v>34.988023457503928</v>
          </cell>
          <cell r="AF185">
            <v>12540</v>
          </cell>
          <cell r="AG185">
            <v>577</v>
          </cell>
          <cell r="AH185">
            <v>761</v>
          </cell>
          <cell r="AI185">
            <v>359</v>
          </cell>
        </row>
        <row r="186">
          <cell r="A186" t="str">
            <v>AMI</v>
          </cell>
          <cell r="B186" t="str">
            <v>MODULE</v>
          </cell>
          <cell r="C186" t="str">
            <v>STN</v>
          </cell>
          <cell r="D186" t="str">
            <v>HC 16116NGU-DYZF</v>
          </cell>
          <cell r="E186" t="str">
            <v>012131423</v>
          </cell>
          <cell r="F186">
            <v>1529</v>
          </cell>
          <cell r="G186">
            <v>9808</v>
          </cell>
          <cell r="H186">
            <v>14996</v>
          </cell>
          <cell r="I186">
            <v>7813</v>
          </cell>
          <cell r="J186">
            <v>477</v>
          </cell>
          <cell r="K186">
            <v>5162</v>
          </cell>
          <cell r="L186">
            <v>296</v>
          </cell>
          <cell r="M186">
            <v>13748</v>
          </cell>
          <cell r="N186">
            <v>5110</v>
          </cell>
          <cell r="O186">
            <v>312</v>
          </cell>
          <cell r="P186">
            <v>3376</v>
          </cell>
          <cell r="Q186">
            <v>194</v>
          </cell>
          <cell r="R186">
            <v>8992</v>
          </cell>
          <cell r="S186">
            <v>1248</v>
          </cell>
          <cell r="T186">
            <v>8.322219258468925</v>
          </cell>
          <cell r="U186">
            <v>421</v>
          </cell>
          <cell r="V186">
            <v>266</v>
          </cell>
          <cell r="W186">
            <v>412</v>
          </cell>
          <cell r="X186">
            <v>1099</v>
          </cell>
          <cell r="Y186">
            <v>149</v>
          </cell>
          <cell r="Z186">
            <v>0.99359829287810086</v>
          </cell>
          <cell r="AA186">
            <v>446</v>
          </cell>
          <cell r="AB186">
            <v>15293</v>
          </cell>
          <cell r="AC186">
            <v>101.98052814083755</v>
          </cell>
          <cell r="AD186">
            <v>-297</v>
          </cell>
          <cell r="AE186">
            <v>-1.9805281408375568</v>
          </cell>
          <cell r="AF186">
            <v>5061</v>
          </cell>
          <cell r="AG186">
            <v>309</v>
          </cell>
          <cell r="AH186">
            <v>3344</v>
          </cell>
          <cell r="AI186">
            <v>192</v>
          </cell>
        </row>
        <row r="187">
          <cell r="A187" t="str">
            <v>AMI</v>
          </cell>
          <cell r="B187" t="str">
            <v>MODULE</v>
          </cell>
          <cell r="C187" t="str">
            <v>STN</v>
          </cell>
          <cell r="D187" t="str">
            <v>HC 20401NG-EW-07</v>
          </cell>
          <cell r="E187" t="str">
            <v>012131433</v>
          </cell>
          <cell r="F187">
            <v>320</v>
          </cell>
          <cell r="G187">
            <v>23209</v>
          </cell>
          <cell r="H187">
            <v>7427</v>
          </cell>
          <cell r="I187">
            <v>3282</v>
          </cell>
          <cell r="J187">
            <v>173</v>
          </cell>
          <cell r="K187">
            <v>688</v>
          </cell>
          <cell r="L187">
            <v>109</v>
          </cell>
          <cell r="M187">
            <v>4252</v>
          </cell>
          <cell r="N187">
            <v>10256</v>
          </cell>
          <cell r="O187">
            <v>541</v>
          </cell>
          <cell r="P187">
            <v>2150</v>
          </cell>
          <cell r="Q187">
            <v>341</v>
          </cell>
          <cell r="R187">
            <v>13288</v>
          </cell>
          <cell r="S187">
            <v>3175</v>
          </cell>
          <cell r="T187">
            <v>42.749427763565365</v>
          </cell>
          <cell r="U187">
            <v>209</v>
          </cell>
          <cell r="V187">
            <v>132</v>
          </cell>
          <cell r="W187">
            <v>204</v>
          </cell>
          <cell r="X187">
            <v>545</v>
          </cell>
          <cell r="Y187">
            <v>2630</v>
          </cell>
          <cell r="Z187">
            <v>35.411337013599031</v>
          </cell>
          <cell r="AA187">
            <v>221</v>
          </cell>
          <cell r="AB187">
            <v>5018</v>
          </cell>
          <cell r="AC187">
            <v>67.564292446479072</v>
          </cell>
          <cell r="AD187">
            <v>2409</v>
          </cell>
          <cell r="AE187">
            <v>32.435707553520935</v>
          </cell>
          <cell r="AF187">
            <v>10141</v>
          </cell>
          <cell r="AG187">
            <v>536</v>
          </cell>
          <cell r="AH187">
            <v>2127</v>
          </cell>
          <cell r="AI187">
            <v>333</v>
          </cell>
        </row>
        <row r="188">
          <cell r="A188" t="str">
            <v>AMI</v>
          </cell>
          <cell r="B188" t="str">
            <v>MODULE</v>
          </cell>
          <cell r="C188" t="str">
            <v>STN</v>
          </cell>
          <cell r="D188" t="str">
            <v>HC 20401NG-07</v>
          </cell>
          <cell r="E188" t="str">
            <v>012131438</v>
          </cell>
          <cell r="F188">
            <v>600</v>
          </cell>
          <cell r="G188">
            <v>14050</v>
          </cell>
          <cell r="H188">
            <v>8430</v>
          </cell>
          <cell r="I188">
            <v>4903</v>
          </cell>
          <cell r="J188">
            <v>302</v>
          </cell>
          <cell r="K188">
            <v>1104</v>
          </cell>
          <cell r="L188">
            <v>187</v>
          </cell>
          <cell r="M188">
            <v>6496</v>
          </cell>
          <cell r="N188">
            <v>8172</v>
          </cell>
          <cell r="O188">
            <v>503</v>
          </cell>
          <cell r="P188">
            <v>1840</v>
          </cell>
          <cell r="Q188">
            <v>312</v>
          </cell>
          <cell r="R188">
            <v>10827</v>
          </cell>
          <cell r="S188">
            <v>1934</v>
          </cell>
          <cell r="T188">
            <v>22.941874258600237</v>
          </cell>
          <cell r="U188">
            <v>237</v>
          </cell>
          <cell r="V188">
            <v>150</v>
          </cell>
          <cell r="W188">
            <v>232</v>
          </cell>
          <cell r="X188">
            <v>619</v>
          </cell>
          <cell r="Y188">
            <v>1315</v>
          </cell>
          <cell r="Z188">
            <v>15.599051008303677</v>
          </cell>
          <cell r="AA188">
            <v>251</v>
          </cell>
          <cell r="AB188">
            <v>7366</v>
          </cell>
          <cell r="AC188">
            <v>87.378410438908659</v>
          </cell>
          <cell r="AD188">
            <v>1064</v>
          </cell>
          <cell r="AE188">
            <v>12.621589561091341</v>
          </cell>
          <cell r="AF188">
            <v>8080</v>
          </cell>
          <cell r="AG188">
            <v>497</v>
          </cell>
          <cell r="AH188">
            <v>1820</v>
          </cell>
          <cell r="AI188">
            <v>309</v>
          </cell>
        </row>
        <row r="189">
          <cell r="A189" t="str">
            <v>AMI</v>
          </cell>
          <cell r="B189" t="str">
            <v>MODULE</v>
          </cell>
          <cell r="C189" t="str">
            <v>STN</v>
          </cell>
          <cell r="D189" t="str">
            <v>HC 16401NG-DY</v>
          </cell>
          <cell r="E189" t="str">
            <v>012131439</v>
          </cell>
          <cell r="F189">
            <v>99</v>
          </cell>
          <cell r="G189">
            <v>19657</v>
          </cell>
          <cell r="H189">
            <v>1946</v>
          </cell>
          <cell r="I189">
            <v>1185</v>
          </cell>
          <cell r="J189">
            <v>79</v>
          </cell>
          <cell r="K189">
            <v>298</v>
          </cell>
          <cell r="L189">
            <v>48</v>
          </cell>
          <cell r="M189">
            <v>1610</v>
          </cell>
          <cell r="N189">
            <v>11970</v>
          </cell>
          <cell r="O189">
            <v>798</v>
          </cell>
          <cell r="P189">
            <v>3010</v>
          </cell>
          <cell r="Q189">
            <v>485</v>
          </cell>
          <cell r="R189">
            <v>16263</v>
          </cell>
          <cell r="S189">
            <v>336</v>
          </cell>
          <cell r="T189">
            <v>17.266187050359711</v>
          </cell>
          <cell r="U189">
            <v>55</v>
          </cell>
          <cell r="V189">
            <v>35</v>
          </cell>
          <cell r="W189">
            <v>53</v>
          </cell>
          <cell r="X189">
            <v>143</v>
          </cell>
          <cell r="Y189">
            <v>193</v>
          </cell>
          <cell r="Z189">
            <v>9.9177800616649527</v>
          </cell>
          <cell r="AA189">
            <v>58</v>
          </cell>
          <cell r="AB189">
            <v>1811</v>
          </cell>
          <cell r="AC189">
            <v>93.06269270298047</v>
          </cell>
          <cell r="AD189">
            <v>135</v>
          </cell>
          <cell r="AE189">
            <v>6.9373072970195278</v>
          </cell>
          <cell r="AF189">
            <v>11836</v>
          </cell>
          <cell r="AG189">
            <v>787</v>
          </cell>
          <cell r="AH189">
            <v>2973</v>
          </cell>
          <cell r="AI189">
            <v>489</v>
          </cell>
        </row>
        <row r="190">
          <cell r="A190" t="str">
            <v>AMI</v>
          </cell>
          <cell r="B190" t="str">
            <v>MODULE</v>
          </cell>
          <cell r="C190" t="str">
            <v>STN</v>
          </cell>
          <cell r="D190" t="str">
            <v>HG 16501QG-EW</v>
          </cell>
          <cell r="E190" t="str">
            <v>012131501</v>
          </cell>
          <cell r="F190">
            <v>71</v>
          </cell>
          <cell r="G190">
            <v>71648</v>
          </cell>
          <cell r="H190">
            <v>5087</v>
          </cell>
          <cell r="I190">
            <v>2659</v>
          </cell>
          <cell r="J190">
            <v>232</v>
          </cell>
          <cell r="K190">
            <v>459</v>
          </cell>
          <cell r="L190">
            <v>145</v>
          </cell>
          <cell r="M190">
            <v>3495</v>
          </cell>
          <cell r="N190">
            <v>37451</v>
          </cell>
          <cell r="O190">
            <v>3268</v>
          </cell>
          <cell r="P190">
            <v>6465</v>
          </cell>
          <cell r="Q190">
            <v>2042</v>
          </cell>
          <cell r="R190">
            <v>49226</v>
          </cell>
          <cell r="S190">
            <v>1592</v>
          </cell>
          <cell r="T190">
            <v>31.295459013170827</v>
          </cell>
          <cell r="U190">
            <v>143</v>
          </cell>
          <cell r="V190">
            <v>90</v>
          </cell>
          <cell r="W190">
            <v>140</v>
          </cell>
          <cell r="X190">
            <v>373</v>
          </cell>
          <cell r="Y190">
            <v>1219</v>
          </cell>
          <cell r="Z190">
            <v>23.963043050914095</v>
          </cell>
          <cell r="AA190">
            <v>151</v>
          </cell>
          <cell r="AB190">
            <v>4019</v>
          </cell>
          <cell r="AC190">
            <v>79.005307646943194</v>
          </cell>
          <cell r="AD190">
            <v>1068</v>
          </cell>
          <cell r="AE190">
            <v>20.994692353056813</v>
          </cell>
          <cell r="AF190">
            <v>37032</v>
          </cell>
          <cell r="AG190">
            <v>3233</v>
          </cell>
          <cell r="AH190">
            <v>6399</v>
          </cell>
          <cell r="AI190">
            <v>2010</v>
          </cell>
        </row>
        <row r="191">
          <cell r="A191" t="str">
            <v>AMI</v>
          </cell>
          <cell r="B191" t="str">
            <v>MODULE</v>
          </cell>
          <cell r="C191" t="str">
            <v>STN</v>
          </cell>
          <cell r="D191" t="str">
            <v>HC 20212QY-ZO</v>
          </cell>
          <cell r="E191" t="str">
            <v>012131504</v>
          </cell>
          <cell r="F191">
            <v>2752</v>
          </cell>
          <cell r="G191">
            <v>13975</v>
          </cell>
          <cell r="H191">
            <v>38459</v>
          </cell>
          <cell r="I191">
            <v>13568</v>
          </cell>
          <cell r="J191">
            <v>0</v>
          </cell>
          <cell r="K191">
            <v>3553</v>
          </cell>
          <cell r="L191">
            <v>0</v>
          </cell>
          <cell r="M191">
            <v>17121</v>
          </cell>
          <cell r="N191">
            <v>4930</v>
          </cell>
          <cell r="O191">
            <v>0</v>
          </cell>
          <cell r="P191">
            <v>1291</v>
          </cell>
          <cell r="Q191">
            <v>0</v>
          </cell>
          <cell r="R191">
            <v>6221</v>
          </cell>
          <cell r="S191">
            <v>21338</v>
          </cell>
          <cell r="T191">
            <v>55.482461842481598</v>
          </cell>
          <cell r="U191">
            <v>1080</v>
          </cell>
          <cell r="V191">
            <v>683</v>
          </cell>
          <cell r="W191">
            <v>1056</v>
          </cell>
          <cell r="X191">
            <v>2819</v>
          </cell>
          <cell r="Y191">
            <v>18519</v>
          </cell>
          <cell r="Z191">
            <v>48.152578070152629</v>
          </cell>
          <cell r="AA191">
            <v>1143</v>
          </cell>
          <cell r="AB191">
            <v>21083</v>
          </cell>
          <cell r="AC191">
            <v>54.819418081593383</v>
          </cell>
          <cell r="AD191">
            <v>17376</v>
          </cell>
          <cell r="AE191">
            <v>45.180581918406617</v>
          </cell>
          <cell r="AF191">
            <v>4792</v>
          </cell>
          <cell r="AG191">
            <v>0</v>
          </cell>
          <cell r="AH191">
            <v>1255</v>
          </cell>
          <cell r="AI191">
            <v>0</v>
          </cell>
        </row>
        <row r="192">
          <cell r="A192" t="str">
            <v>AMI</v>
          </cell>
          <cell r="B192" t="str">
            <v>MODULE</v>
          </cell>
          <cell r="C192" t="str">
            <v>STN</v>
          </cell>
          <cell r="D192" t="str">
            <v>HT 11505F-EBF</v>
          </cell>
          <cell r="E192" t="str">
            <v>012131555</v>
          </cell>
          <cell r="F192">
            <v>855</v>
          </cell>
          <cell r="G192">
            <v>22020</v>
          </cell>
          <cell r="H192">
            <v>18827</v>
          </cell>
          <cell r="I192">
            <v>10070</v>
          </cell>
          <cell r="J192">
            <v>314</v>
          </cell>
          <cell r="K192">
            <v>1899</v>
          </cell>
          <cell r="L192">
            <v>195</v>
          </cell>
          <cell r="M192">
            <v>12478</v>
          </cell>
          <cell r="N192">
            <v>11778</v>
          </cell>
          <cell r="O192">
            <v>367</v>
          </cell>
          <cell r="P192">
            <v>2221</v>
          </cell>
          <cell r="Q192">
            <v>228</v>
          </cell>
          <cell r="R192">
            <v>14594</v>
          </cell>
          <cell r="S192">
            <v>6349</v>
          </cell>
          <cell r="T192">
            <v>33.722844850480691</v>
          </cell>
          <cell r="U192">
            <v>529</v>
          </cell>
          <cell r="V192">
            <v>335</v>
          </cell>
          <cell r="W192">
            <v>517</v>
          </cell>
          <cell r="X192">
            <v>1381</v>
          </cell>
          <cell r="Y192">
            <v>4968</v>
          </cell>
          <cell r="Z192">
            <v>26.387634779837466</v>
          </cell>
          <cell r="AA192">
            <v>560</v>
          </cell>
          <cell r="AB192">
            <v>14419</v>
          </cell>
          <cell r="AC192">
            <v>76.586816805651452</v>
          </cell>
          <cell r="AD192">
            <v>4408</v>
          </cell>
          <cell r="AE192">
            <v>23.413183194348541</v>
          </cell>
          <cell r="AF192">
            <v>11517</v>
          </cell>
          <cell r="AG192">
            <v>359</v>
          </cell>
          <cell r="AH192">
            <v>2172</v>
          </cell>
          <cell r="AI192">
            <v>223</v>
          </cell>
        </row>
        <row r="193">
          <cell r="A193" t="str">
            <v>AMI</v>
          </cell>
          <cell r="B193" t="str">
            <v>MODULE</v>
          </cell>
          <cell r="C193" t="str">
            <v>STN</v>
          </cell>
          <cell r="D193" t="str">
            <v>HG 16501NG</v>
          </cell>
          <cell r="E193" t="str">
            <v>012131573</v>
          </cell>
          <cell r="F193">
            <v>49</v>
          </cell>
          <cell r="G193">
            <v>59469</v>
          </cell>
          <cell r="H193">
            <v>2914</v>
          </cell>
          <cell r="I193">
            <v>1384</v>
          </cell>
          <cell r="J193">
            <v>148</v>
          </cell>
          <cell r="K193">
            <v>467</v>
          </cell>
          <cell r="L193">
            <v>92</v>
          </cell>
          <cell r="M193">
            <v>2091</v>
          </cell>
          <cell r="N193">
            <v>28245</v>
          </cell>
          <cell r="O193">
            <v>3020</v>
          </cell>
          <cell r="P193">
            <v>9531</v>
          </cell>
          <cell r="Q193">
            <v>1878</v>
          </cell>
          <cell r="R193">
            <v>42674</v>
          </cell>
          <cell r="S193">
            <v>823</v>
          </cell>
          <cell r="T193">
            <v>28.242964996568293</v>
          </cell>
          <cell r="U193">
            <v>82</v>
          </cell>
          <cell r="V193">
            <v>52</v>
          </cell>
          <cell r="W193">
            <v>80</v>
          </cell>
          <cell r="X193">
            <v>214</v>
          </cell>
          <cell r="Y193">
            <v>609</v>
          </cell>
          <cell r="Z193">
            <v>20.899107755662317</v>
          </cell>
          <cell r="AA193">
            <v>87</v>
          </cell>
          <cell r="AB193">
            <v>2392</v>
          </cell>
          <cell r="AC193">
            <v>82.086479066575151</v>
          </cell>
          <cell r="AD193">
            <v>522</v>
          </cell>
          <cell r="AE193">
            <v>17.913520933424845</v>
          </cell>
          <cell r="AF193">
            <v>27774</v>
          </cell>
          <cell r="AG193">
            <v>2975</v>
          </cell>
          <cell r="AH193">
            <v>9364</v>
          </cell>
          <cell r="AI193">
            <v>1850</v>
          </cell>
        </row>
        <row r="194">
          <cell r="A194" t="str">
            <v>AMI</v>
          </cell>
          <cell r="B194" t="str">
            <v>MODULE</v>
          </cell>
          <cell r="C194" t="str">
            <v>STN</v>
          </cell>
          <cell r="D194" t="str">
            <v>HT 16515R-EWF</v>
          </cell>
          <cell r="E194" t="str">
            <v>012131600</v>
          </cell>
          <cell r="F194">
            <v>780</v>
          </cell>
          <cell r="G194">
            <v>48633</v>
          </cell>
          <cell r="H194">
            <v>37934</v>
          </cell>
          <cell r="I194">
            <v>15388</v>
          </cell>
          <cell r="J194">
            <v>827</v>
          </cell>
          <cell r="K194">
            <v>3728</v>
          </cell>
          <cell r="L194">
            <v>515</v>
          </cell>
          <cell r="M194">
            <v>20458</v>
          </cell>
          <cell r="N194">
            <v>19728</v>
          </cell>
          <cell r="O194">
            <v>1060</v>
          </cell>
          <cell r="P194">
            <v>4779</v>
          </cell>
          <cell r="Q194">
            <v>660</v>
          </cell>
          <cell r="R194">
            <v>26227</v>
          </cell>
          <cell r="S194">
            <v>17476</v>
          </cell>
          <cell r="T194">
            <v>46.069489112669373</v>
          </cell>
          <cell r="U194">
            <v>1066</v>
          </cell>
          <cell r="V194">
            <v>674</v>
          </cell>
          <cell r="W194">
            <v>1042</v>
          </cell>
          <cell r="X194">
            <v>2782</v>
          </cell>
          <cell r="Y194">
            <v>14694</v>
          </cell>
          <cell r="Z194">
            <v>38.735698845362997</v>
          </cell>
          <cell r="AA194">
            <v>1128</v>
          </cell>
          <cell r="AB194">
            <v>24368</v>
          </cell>
          <cell r="AC194">
            <v>64.237886856118521</v>
          </cell>
          <cell r="AD194">
            <v>13566</v>
          </cell>
          <cell r="AE194">
            <v>35.762113143881479</v>
          </cell>
          <cell r="AF194">
            <v>19321</v>
          </cell>
          <cell r="AG194">
            <v>1039</v>
          </cell>
          <cell r="AH194">
            <v>4681</v>
          </cell>
          <cell r="AI194">
            <v>646</v>
          </cell>
        </row>
        <row r="195">
          <cell r="A195" t="str">
            <v>AMI</v>
          </cell>
          <cell r="B195" t="str">
            <v>MODULE</v>
          </cell>
          <cell r="C195" t="str">
            <v>STN</v>
          </cell>
          <cell r="D195" t="str">
            <v>HC 20214QY-ZO-01</v>
          </cell>
          <cell r="E195" t="str">
            <v>012131623</v>
          </cell>
          <cell r="F195">
            <v>1200</v>
          </cell>
          <cell r="G195">
            <v>14348</v>
          </cell>
          <cell r="H195">
            <v>17217</v>
          </cell>
          <cell r="I195">
            <v>10687</v>
          </cell>
          <cell r="J195">
            <v>903</v>
          </cell>
          <cell r="K195">
            <v>3502</v>
          </cell>
          <cell r="L195">
            <v>562</v>
          </cell>
          <cell r="M195">
            <v>15654</v>
          </cell>
          <cell r="N195">
            <v>8906</v>
          </cell>
          <cell r="O195">
            <v>753</v>
          </cell>
          <cell r="P195">
            <v>2918</v>
          </cell>
          <cell r="Q195">
            <v>468</v>
          </cell>
          <cell r="R195">
            <v>13045</v>
          </cell>
          <cell r="S195">
            <v>1563</v>
          </cell>
          <cell r="T195">
            <v>9.0782366265899981</v>
          </cell>
          <cell r="U195">
            <v>484</v>
          </cell>
          <cell r="V195">
            <v>306</v>
          </cell>
          <cell r="W195">
            <v>473</v>
          </cell>
          <cell r="X195">
            <v>1263</v>
          </cell>
          <cell r="Y195">
            <v>300</v>
          </cell>
          <cell r="Z195">
            <v>1.7424638438752396</v>
          </cell>
          <cell r="AA195">
            <v>512</v>
          </cell>
          <cell r="AB195">
            <v>17429</v>
          </cell>
          <cell r="AC195">
            <v>101.23134111633851</v>
          </cell>
          <cell r="AD195">
            <v>-212</v>
          </cell>
          <cell r="AE195">
            <v>-1.2313411163385026</v>
          </cell>
          <cell r="AF195">
            <v>8943</v>
          </cell>
          <cell r="AG195">
            <v>756</v>
          </cell>
          <cell r="AH195">
            <v>2930</v>
          </cell>
          <cell r="AI195">
            <v>470</v>
          </cell>
        </row>
        <row r="196">
          <cell r="A196" t="str">
            <v>AMI</v>
          </cell>
          <cell r="B196" t="str">
            <v>MODULE</v>
          </cell>
          <cell r="C196" t="str">
            <v>STN</v>
          </cell>
          <cell r="D196" t="str">
            <v>HG 12631R-EWVO-0</v>
          </cell>
          <cell r="E196" t="str">
            <v>012131687</v>
          </cell>
          <cell r="F196">
            <v>25006</v>
          </cell>
          <cell r="G196">
            <v>34527</v>
          </cell>
          <cell r="H196">
            <v>863379</v>
          </cell>
          <cell r="I196">
            <v>555247</v>
          </cell>
          <cell r="J196">
            <v>29411</v>
          </cell>
          <cell r="K196">
            <v>65726</v>
          </cell>
          <cell r="L196">
            <v>18285</v>
          </cell>
          <cell r="M196">
            <v>668669</v>
          </cell>
          <cell r="N196">
            <v>22205</v>
          </cell>
          <cell r="O196">
            <v>1176</v>
          </cell>
          <cell r="P196">
            <v>2628</v>
          </cell>
          <cell r="Q196">
            <v>731</v>
          </cell>
          <cell r="R196">
            <v>26740</v>
          </cell>
          <cell r="S196">
            <v>194710</v>
          </cell>
          <cell r="T196">
            <v>22.552088943557813</v>
          </cell>
          <cell r="U196">
            <v>24252</v>
          </cell>
          <cell r="V196">
            <v>15340</v>
          </cell>
          <cell r="W196">
            <v>23716</v>
          </cell>
          <cell r="X196">
            <v>63308</v>
          </cell>
          <cell r="Y196">
            <v>131402</v>
          </cell>
          <cell r="Z196">
            <v>15.219503833194922</v>
          </cell>
          <cell r="AA196">
            <v>25664</v>
          </cell>
          <cell r="AB196">
            <v>757641</v>
          </cell>
          <cell r="AC196">
            <v>87.75300302648084</v>
          </cell>
          <cell r="AD196">
            <v>105738</v>
          </cell>
          <cell r="AE196">
            <v>12.246996973519162</v>
          </cell>
          <cell r="AF196">
            <v>21956</v>
          </cell>
          <cell r="AG196">
            <v>1163</v>
          </cell>
          <cell r="AH196">
            <v>2599</v>
          </cell>
          <cell r="AI196">
            <v>723</v>
          </cell>
        </row>
        <row r="197">
          <cell r="A197" t="str">
            <v>AMI</v>
          </cell>
          <cell r="B197" t="str">
            <v>MODULE</v>
          </cell>
          <cell r="C197" t="str">
            <v>STN</v>
          </cell>
          <cell r="D197" t="str">
            <v>HG 25501NY-EW-01</v>
          </cell>
          <cell r="E197" t="str">
            <v>012131695</v>
          </cell>
          <cell r="F197">
            <v>600</v>
          </cell>
          <cell r="G197">
            <v>83975</v>
          </cell>
          <cell r="H197">
            <v>50385</v>
          </cell>
          <cell r="I197">
            <v>23455</v>
          </cell>
          <cell r="J197">
            <v>1433</v>
          </cell>
          <cell r="K197">
            <v>2012</v>
          </cell>
          <cell r="L197">
            <v>892</v>
          </cell>
          <cell r="M197">
            <v>27792</v>
          </cell>
          <cell r="N197">
            <v>39092</v>
          </cell>
          <cell r="O197">
            <v>2388</v>
          </cell>
          <cell r="P197">
            <v>3353</v>
          </cell>
          <cell r="Q197">
            <v>1487</v>
          </cell>
          <cell r="R197">
            <v>46320</v>
          </cell>
          <cell r="S197">
            <v>22593</v>
          </cell>
          <cell r="T197">
            <v>44.840726406668651</v>
          </cell>
          <cell r="U197">
            <v>1415</v>
          </cell>
          <cell r="V197">
            <v>895</v>
          </cell>
          <cell r="W197">
            <v>1384</v>
          </cell>
          <cell r="X197">
            <v>3694</v>
          </cell>
          <cell r="Y197">
            <v>18899</v>
          </cell>
          <cell r="Z197">
            <v>37.509179319241838</v>
          </cell>
          <cell r="AA197">
            <v>1498</v>
          </cell>
          <cell r="AB197">
            <v>32984</v>
          </cell>
          <cell r="AC197">
            <v>65.463927756276675</v>
          </cell>
          <cell r="AD197">
            <v>17401</v>
          </cell>
          <cell r="AE197">
            <v>34.536072243723332</v>
          </cell>
          <cell r="AF197">
            <v>38655</v>
          </cell>
          <cell r="AG197">
            <v>2362</v>
          </cell>
          <cell r="AH197">
            <v>3316</v>
          </cell>
          <cell r="AI197">
            <v>1469</v>
          </cell>
        </row>
        <row r="198">
          <cell r="A198" t="str">
            <v>AMI</v>
          </cell>
          <cell r="B198" t="str">
            <v>MODULE</v>
          </cell>
          <cell r="C198" t="str">
            <v>STN</v>
          </cell>
          <cell r="D198" t="str">
            <v>HG 12628F-DYO-01</v>
          </cell>
          <cell r="E198" t="str">
            <v>012131701</v>
          </cell>
          <cell r="F198">
            <v>3949</v>
          </cell>
          <cell r="G198">
            <v>26373</v>
          </cell>
          <cell r="H198">
            <v>104146</v>
          </cell>
          <cell r="I198">
            <v>64004</v>
          </cell>
          <cell r="J198">
            <v>2903</v>
          </cell>
          <cell r="K198">
            <v>9117</v>
          </cell>
          <cell r="L198">
            <v>1805</v>
          </cell>
          <cell r="M198">
            <v>77829</v>
          </cell>
          <cell r="N198">
            <v>16208</v>
          </cell>
          <cell r="O198">
            <v>735</v>
          </cell>
          <cell r="P198">
            <v>2309</v>
          </cell>
          <cell r="Q198">
            <v>457</v>
          </cell>
          <cell r="R198">
            <v>19709</v>
          </cell>
          <cell r="S198">
            <v>26317</v>
          </cell>
          <cell r="T198">
            <v>25.269333435753655</v>
          </cell>
          <cell r="U198">
            <v>2925</v>
          </cell>
          <cell r="V198">
            <v>1850</v>
          </cell>
          <cell r="W198">
            <v>2861</v>
          </cell>
          <cell r="X198">
            <v>7636</v>
          </cell>
          <cell r="Y198">
            <v>18681</v>
          </cell>
          <cell r="Z198">
            <v>17.937318764042786</v>
          </cell>
          <cell r="AA198">
            <v>3096</v>
          </cell>
          <cell r="AB198">
            <v>88561</v>
          </cell>
          <cell r="AC198">
            <v>85.035431029516246</v>
          </cell>
          <cell r="AD198">
            <v>15585</v>
          </cell>
          <cell r="AE198">
            <v>14.964568970483743</v>
          </cell>
          <cell r="AF198">
            <v>16027</v>
          </cell>
          <cell r="AG198">
            <v>727</v>
          </cell>
          <cell r="AH198">
            <v>2283</v>
          </cell>
          <cell r="AI198">
            <v>452</v>
          </cell>
        </row>
        <row r="199">
          <cell r="A199" t="str">
            <v>AMI</v>
          </cell>
          <cell r="B199" t="str">
            <v>MODULE</v>
          </cell>
          <cell r="C199" t="str">
            <v>STN</v>
          </cell>
          <cell r="D199" t="str">
            <v>HC 16235NGU-O</v>
          </cell>
          <cell r="E199" t="str">
            <v>012131744</v>
          </cell>
          <cell r="F199">
            <v>357</v>
          </cell>
          <cell r="G199">
            <v>29658</v>
          </cell>
          <cell r="H199">
            <v>10588</v>
          </cell>
          <cell r="I199">
            <v>4578</v>
          </cell>
          <cell r="J199">
            <v>69</v>
          </cell>
          <cell r="K199">
            <v>4640</v>
          </cell>
          <cell r="L199">
            <v>42</v>
          </cell>
          <cell r="M199">
            <v>9329</v>
          </cell>
          <cell r="N199">
            <v>12824</v>
          </cell>
          <cell r="O199">
            <v>193</v>
          </cell>
          <cell r="P199">
            <v>12997</v>
          </cell>
          <cell r="Q199">
            <v>118</v>
          </cell>
          <cell r="R199">
            <v>26132</v>
          </cell>
          <cell r="S199">
            <v>1259</v>
          </cell>
          <cell r="T199">
            <v>11.890819795995466</v>
          </cell>
          <cell r="U199">
            <v>297</v>
          </cell>
          <cell r="V199">
            <v>188</v>
          </cell>
          <cell r="W199">
            <v>291</v>
          </cell>
          <cell r="X199">
            <v>776</v>
          </cell>
          <cell r="Y199">
            <v>483</v>
          </cell>
          <cell r="Z199">
            <v>4.5617680392897615</v>
          </cell>
          <cell r="AA199">
            <v>315</v>
          </cell>
          <cell r="AB199">
            <v>10420</v>
          </cell>
          <cell r="AC199">
            <v>98.41329807329052</v>
          </cell>
          <cell r="AD199">
            <v>168</v>
          </cell>
          <cell r="AE199">
            <v>1.5867019267094824</v>
          </cell>
          <cell r="AF199">
            <v>12680</v>
          </cell>
          <cell r="AG199">
            <v>190</v>
          </cell>
          <cell r="AH199">
            <v>12852</v>
          </cell>
          <cell r="AI199">
            <v>118</v>
          </cell>
        </row>
        <row r="200">
          <cell r="A200" t="str">
            <v>AMI</v>
          </cell>
          <cell r="B200" t="str">
            <v>MODULE</v>
          </cell>
          <cell r="C200" t="str">
            <v>STN</v>
          </cell>
          <cell r="D200" t="str">
            <v>HB 10601NY-EWP-0</v>
          </cell>
          <cell r="E200" t="str">
            <v>015131142</v>
          </cell>
          <cell r="F200">
            <v>2154</v>
          </cell>
          <cell r="G200">
            <v>36067</v>
          </cell>
          <cell r="H200">
            <v>77688</v>
          </cell>
          <cell r="I200">
            <v>46614</v>
          </cell>
          <cell r="J200">
            <v>1986</v>
          </cell>
          <cell r="K200">
            <v>8947</v>
          </cell>
          <cell r="L200">
            <v>1235</v>
          </cell>
          <cell r="M200">
            <v>58782</v>
          </cell>
          <cell r="N200">
            <v>21641</v>
          </cell>
          <cell r="O200">
            <v>922</v>
          </cell>
          <cell r="P200">
            <v>4154</v>
          </cell>
          <cell r="Q200">
            <v>573</v>
          </cell>
          <cell r="R200">
            <v>27290</v>
          </cell>
          <cell r="S200">
            <v>18906</v>
          </cell>
          <cell r="T200">
            <v>24.335804757491506</v>
          </cell>
          <cell r="U200">
            <v>2182</v>
          </cell>
          <cell r="V200">
            <v>1380</v>
          </cell>
          <cell r="W200">
            <v>2134</v>
          </cell>
          <cell r="X200">
            <v>5696</v>
          </cell>
          <cell r="Y200">
            <v>13210</v>
          </cell>
          <cell r="Z200">
            <v>17.003913088250439</v>
          </cell>
          <cell r="AA200">
            <v>2309</v>
          </cell>
          <cell r="AB200">
            <v>66787</v>
          </cell>
          <cell r="AC200">
            <v>85.968231901966845</v>
          </cell>
          <cell r="AD200">
            <v>10901</v>
          </cell>
          <cell r="AE200">
            <v>14.03176809803316</v>
          </cell>
          <cell r="AF200">
            <v>21284</v>
          </cell>
          <cell r="AG200">
            <v>907</v>
          </cell>
          <cell r="AH200">
            <v>4085</v>
          </cell>
          <cell r="AI200">
            <v>564</v>
          </cell>
        </row>
        <row r="201">
          <cell r="A201" t="str">
            <v>AMI</v>
          </cell>
          <cell r="B201" t="str">
            <v>MODULE</v>
          </cell>
          <cell r="C201" t="str">
            <v>STN</v>
          </cell>
          <cell r="D201" t="str">
            <v>HB 16202NGU-DYZ</v>
          </cell>
          <cell r="E201" t="str">
            <v>015131152</v>
          </cell>
          <cell r="F201">
            <v>9342</v>
          </cell>
          <cell r="G201">
            <v>9761</v>
          </cell>
          <cell r="H201">
            <v>91191</v>
          </cell>
          <cell r="I201">
            <v>59267</v>
          </cell>
          <cell r="J201">
            <v>2254</v>
          </cell>
          <cell r="K201">
            <v>5027</v>
          </cell>
          <cell r="L201">
            <v>1405</v>
          </cell>
          <cell r="M201">
            <v>67953</v>
          </cell>
          <cell r="N201">
            <v>6344</v>
          </cell>
          <cell r="O201">
            <v>241</v>
          </cell>
          <cell r="P201">
            <v>538</v>
          </cell>
          <cell r="Q201">
            <v>150</v>
          </cell>
          <cell r="R201">
            <v>7273</v>
          </cell>
          <cell r="S201">
            <v>23238</v>
          </cell>
          <cell r="T201">
            <v>25.482777905714382</v>
          </cell>
          <cell r="U201">
            <v>2562</v>
          </cell>
          <cell r="V201">
            <v>1620</v>
          </cell>
          <cell r="W201">
            <v>2505</v>
          </cell>
          <cell r="X201">
            <v>6687</v>
          </cell>
          <cell r="Y201">
            <v>16551</v>
          </cell>
          <cell r="Z201">
            <v>18.149817416192388</v>
          </cell>
          <cell r="AA201">
            <v>2711</v>
          </cell>
          <cell r="AB201">
            <v>77351</v>
          </cell>
          <cell r="AC201">
            <v>84.823063679529781</v>
          </cell>
          <cell r="AD201">
            <v>13840</v>
          </cell>
          <cell r="AE201">
            <v>15.176936320470222</v>
          </cell>
          <cell r="AF201">
            <v>6284</v>
          </cell>
          <cell r="AG201">
            <v>239</v>
          </cell>
          <cell r="AH201">
            <v>533</v>
          </cell>
          <cell r="AI201">
            <v>149</v>
          </cell>
        </row>
        <row r="202">
          <cell r="A202" t="str">
            <v>AMI</v>
          </cell>
          <cell r="B202" t="str">
            <v>MODULE</v>
          </cell>
          <cell r="C202" t="str">
            <v>STN</v>
          </cell>
          <cell r="D202" t="str">
            <v>HP 97507NG-DYPO-</v>
          </cell>
          <cell r="E202" t="str">
            <v>018132035</v>
          </cell>
          <cell r="F202">
            <v>10542</v>
          </cell>
          <cell r="G202">
            <v>7694</v>
          </cell>
          <cell r="H202">
            <v>81113</v>
          </cell>
          <cell r="I202">
            <v>65680</v>
          </cell>
          <cell r="J202">
            <v>4570</v>
          </cell>
          <cell r="K202">
            <v>25709</v>
          </cell>
          <cell r="L202">
            <v>2838</v>
          </cell>
          <cell r="M202">
            <v>98797</v>
          </cell>
          <cell r="N202">
            <v>6230</v>
          </cell>
          <cell r="O202">
            <v>434</v>
          </cell>
          <cell r="P202">
            <v>2439</v>
          </cell>
          <cell r="Q202">
            <v>269</v>
          </cell>
          <cell r="R202">
            <v>9372</v>
          </cell>
          <cell r="S202">
            <v>-17684</v>
          </cell>
          <cell r="T202">
            <v>-21.801684070370964</v>
          </cell>
          <cell r="U202">
            <v>2278</v>
          </cell>
          <cell r="V202">
            <v>1441</v>
          </cell>
          <cell r="W202">
            <v>2228</v>
          </cell>
          <cell r="X202">
            <v>5947</v>
          </cell>
          <cell r="Y202">
            <v>-23631</v>
          </cell>
          <cell r="Z202">
            <v>-29.13343113927484</v>
          </cell>
          <cell r="AA202">
            <v>2411</v>
          </cell>
          <cell r="AB202">
            <v>107155</v>
          </cell>
          <cell r="AC202">
            <v>132.10582767250625</v>
          </cell>
          <cell r="AD202">
            <v>-26042</v>
          </cell>
          <cell r="AE202">
            <v>-32.105827672506251</v>
          </cell>
          <cell r="AF202">
            <v>6180</v>
          </cell>
          <cell r="AG202">
            <v>430</v>
          </cell>
          <cell r="AH202">
            <v>2419</v>
          </cell>
          <cell r="AI202">
            <v>267</v>
          </cell>
        </row>
        <row r="203">
          <cell r="A203" t="str">
            <v>AMI</v>
          </cell>
          <cell r="B203" t="str">
            <v>MODULE</v>
          </cell>
          <cell r="C203" t="str">
            <v>STN</v>
          </cell>
          <cell r="D203" t="str">
            <v>HP 12542R-DYO-01</v>
          </cell>
          <cell r="E203" t="str">
            <v>018132052</v>
          </cell>
          <cell r="F203">
            <v>474</v>
          </cell>
          <cell r="G203">
            <v>15722</v>
          </cell>
          <cell r="H203">
            <v>7452</v>
          </cell>
          <cell r="I203">
            <v>3292</v>
          </cell>
          <cell r="J203">
            <v>0</v>
          </cell>
          <cell r="K203">
            <v>818</v>
          </cell>
          <cell r="L203">
            <v>0</v>
          </cell>
          <cell r="M203">
            <v>4110</v>
          </cell>
          <cell r="N203">
            <v>6945</v>
          </cell>
          <cell r="O203">
            <v>0</v>
          </cell>
          <cell r="P203">
            <v>1726</v>
          </cell>
          <cell r="Q203">
            <v>0</v>
          </cell>
          <cell r="R203">
            <v>8671</v>
          </cell>
          <cell r="S203">
            <v>3342</v>
          </cell>
          <cell r="T203">
            <v>44.847020933977454</v>
          </cell>
          <cell r="U203">
            <v>209</v>
          </cell>
          <cell r="V203">
            <v>132</v>
          </cell>
          <cell r="W203">
            <v>205</v>
          </cell>
          <cell r="X203">
            <v>546</v>
          </cell>
          <cell r="Y203">
            <v>2796</v>
          </cell>
          <cell r="Z203">
            <v>37.52012882447665</v>
          </cell>
          <cell r="AA203">
            <v>222</v>
          </cell>
          <cell r="AB203">
            <v>4878</v>
          </cell>
          <cell r="AC203">
            <v>65.45893719806763</v>
          </cell>
          <cell r="AD203">
            <v>2574</v>
          </cell>
          <cell r="AE203">
            <v>34.541062801932362</v>
          </cell>
          <cell r="AF203">
            <v>6571</v>
          </cell>
          <cell r="AG203">
            <v>0</v>
          </cell>
          <cell r="AH203">
            <v>1632</v>
          </cell>
          <cell r="AI203">
            <v>0</v>
          </cell>
        </row>
        <row r="204">
          <cell r="A204" t="str">
            <v>AMI</v>
          </cell>
          <cell r="B204" t="str">
            <v>MODULE</v>
          </cell>
          <cell r="C204" t="str">
            <v>STN</v>
          </cell>
          <cell r="D204" t="str">
            <v>HT 24621F-EBO-C0</v>
          </cell>
          <cell r="E204" t="str">
            <v>032131008</v>
          </cell>
          <cell r="F204">
            <v>69</v>
          </cell>
          <cell r="G204">
            <v>49565</v>
          </cell>
          <cell r="H204">
            <v>3420</v>
          </cell>
          <cell r="I204">
            <v>10034</v>
          </cell>
          <cell r="J204">
            <v>2009</v>
          </cell>
          <cell r="K204">
            <v>2646</v>
          </cell>
          <cell r="L204">
            <v>1249</v>
          </cell>
          <cell r="M204">
            <v>15938</v>
          </cell>
          <cell r="N204">
            <v>145420</v>
          </cell>
          <cell r="O204">
            <v>29116</v>
          </cell>
          <cell r="P204">
            <v>38348</v>
          </cell>
          <cell r="Q204">
            <v>18101</v>
          </cell>
          <cell r="R204">
            <v>230985</v>
          </cell>
          <cell r="S204">
            <v>-12518</v>
          </cell>
          <cell r="T204">
            <v>-366.0233918128655</v>
          </cell>
          <cell r="U204">
            <v>96</v>
          </cell>
          <cell r="V204">
            <v>61</v>
          </cell>
          <cell r="W204">
            <v>94</v>
          </cell>
          <cell r="X204">
            <v>251</v>
          </cell>
          <cell r="Y204">
            <v>-12769</v>
          </cell>
          <cell r="Z204">
            <v>-373.36257309941516</v>
          </cell>
          <cell r="AA204">
            <v>102</v>
          </cell>
          <cell r="AB204">
            <v>16291</v>
          </cell>
          <cell r="AC204">
            <v>476.34502923976606</v>
          </cell>
          <cell r="AD204">
            <v>-12871</v>
          </cell>
          <cell r="AE204">
            <v>-376.34502923976612</v>
          </cell>
          <cell r="AF204">
            <v>143797</v>
          </cell>
          <cell r="AG204">
            <v>28788</v>
          </cell>
          <cell r="AH204">
            <v>37925</v>
          </cell>
          <cell r="AI204">
            <v>17899</v>
          </cell>
        </row>
        <row r="205">
          <cell r="A205" t="str">
            <v>AMI</v>
          </cell>
          <cell r="B205" t="str">
            <v>MODULE</v>
          </cell>
          <cell r="E205" t="str">
            <v>TOOLING CHA</v>
          </cell>
          <cell r="F205">
            <v>0</v>
          </cell>
          <cell r="H205">
            <v>18461</v>
          </cell>
          <cell r="M205">
            <v>0</v>
          </cell>
          <cell r="R205">
            <v>0</v>
          </cell>
          <cell r="S205">
            <v>18461</v>
          </cell>
          <cell r="T205">
            <v>100</v>
          </cell>
          <cell r="U205">
            <v>519</v>
          </cell>
          <cell r="V205">
            <v>328</v>
          </cell>
          <cell r="W205">
            <v>507</v>
          </cell>
          <cell r="X205">
            <v>1354</v>
          </cell>
          <cell r="Y205">
            <v>17107</v>
          </cell>
          <cell r="Z205">
            <v>92.665619413899563</v>
          </cell>
          <cell r="AA205">
            <v>549</v>
          </cell>
          <cell r="AB205">
            <v>1903</v>
          </cell>
          <cell r="AC205">
            <v>10.308217323005255</v>
          </cell>
          <cell r="AD205">
            <v>16558</v>
          </cell>
          <cell r="AE205">
            <v>89.691782676994748</v>
          </cell>
          <cell r="AF205">
            <v>0</v>
          </cell>
          <cell r="AG205">
            <v>0</v>
          </cell>
          <cell r="AH205">
            <v>0</v>
          </cell>
          <cell r="AI205">
            <v>0</v>
          </cell>
        </row>
      </sheetData>
      <sheetData sheetId="4"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Sub"/>
      <sheetName val="Assy"/>
      <sheetName val="Packing"/>
      <sheetName val="Price List"/>
      <sheetName val="R"/>
      <sheetName val="S"/>
      <sheetName val="A"/>
      <sheetName val="P"/>
      <sheetName val="Scr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playDialog"/>
      <sheetName val="PrintDialog"/>
      <sheetName val="Storage"/>
      <sheetName val="MacroEcon"/>
      <sheetName val="AssetQ"/>
      <sheetName val="R-V of Ass."/>
      <sheetName val="R-V of Liab."/>
      <sheetName val="Non-int. inc."/>
      <sheetName val="Oper. Exp"/>
      <sheetName val="Inc. Stat"/>
      <sheetName val="BS assumption"/>
      <sheetName val="NTA adjustment calc"/>
      <sheetName val="Reg.Cap."/>
      <sheetName val="B-S"/>
      <sheetName val="Ratios"/>
      <sheetName val="Valuation"/>
      <sheetName val="AccreDil"/>
      <sheetName val="Price List"/>
      <sheetName val="FPBankDDM_v15c"/>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1.CB"/>
      <sheetName val="변수"/>
      <sheetName val="Sheet1"/>
      <sheetName val="Tenants"/>
      <sheetName val="tggwan(mac)"/>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
      <sheetName val="F arp"/>
      <sheetName val="H"/>
      <sheetName val="h 취득"/>
      <sheetName val="h 처분"/>
      <sheetName val="배당금수익"/>
      <sheetName val="N"/>
      <sheetName val="N ARP"/>
      <sheetName val="P"/>
      <sheetName val="u20"/>
      <sheetName val="재고recon"/>
      <sheetName val="미지급"/>
      <sheetName val="관계회사거래내역및 채권채무잔액 99"/>
      <sheetName val="기안"/>
      <sheetName val="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수익재검토"/>
      <sheetName val="미수수익[PBC]"/>
      <sheetName val="Sheet1"/>
      <sheetName val="Tickmarks"/>
      <sheetName val="상각율표"/>
      <sheetName val="TAT"/>
      <sheetName val="YLD"/>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입금LeadSchedule"/>
      <sheetName val="차입금집계표"/>
      <sheetName val="정리채무명세서"/>
      <sheetName val="상환스케줄표(1)"/>
      <sheetName val="상환스케줄표(2)"/>
      <sheetName val="이자비용발생내역"/>
      <sheetName val="현할차설정"/>
      <sheetName val="Sheet1"/>
      <sheetName val="Sheet1 (2)"/>
      <sheetName val="채무면제이익"/>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
      <sheetName val="S"/>
      <sheetName val="A"/>
      <sheetName val="P"/>
      <sheetName val="Price List"/>
    </sheetNames>
    <sheetDataSet>
      <sheetData sheetId="0" refreshError="1"/>
      <sheetData sheetId="1" refreshError="1"/>
      <sheetData sheetId="2" refreshError="1"/>
      <sheetData sheetId="3" refreshError="1"/>
      <sheetData sheetId="4"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 val="가도공"/>
      <sheetName val="국산화"/>
      <sheetName val="리스(CIF)산출"/>
      <sheetName val="이름표"/>
      <sheetName val="전체철근집계"/>
      <sheetName val="2.대외공문"/>
      <sheetName val="편입용지조서"/>
      <sheetName val="지수표"/>
      <sheetName val="손익차9월2"/>
      <sheetName val="자재단가"/>
      <sheetName val="공문"/>
      <sheetName val="변수"/>
      <sheetName val="5회토적"/>
      <sheetName val="COVER"/>
      <sheetName val="투자-국내2"/>
      <sheetName val="98지급계획"/>
      <sheetName val="97 사업추정(WEKI)"/>
      <sheetName val="입찰안"/>
      <sheetName val="가격비"/>
      <sheetName val="96.12"/>
      <sheetName val="DATE"/>
      <sheetName val="인원계획-미화"/>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연법인세 (3)"/>
      <sheetName val="Price List"/>
    </sheetNames>
    <sheetDataSet>
      <sheetData sheetId="0" refreshError="1"/>
      <sheetData sheetId="1"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ssion"/>
      <sheetName val="DASD"/>
      <sheetName val="S390 SW(SKT)"/>
      <sheetName val="PABX"/>
      <sheetName val="NW_weight"/>
      <sheetName val="부록C-2"/>
      <sheetName val="합의서 별첨 (11년)"/>
      <sheetName val="합의서 별첨 (1년)"/>
      <sheetName val="99년 서비스료 산정근거"/>
      <sheetName val="99년 IT 투자비용"/>
      <sheetName val="99년 사용량(1~6월)"/>
      <sheetName val="Baseline_98"/>
      <sheetName val="유지보수현황"/>
      <sheetName val="요율산정"/>
      <sheetName val="Labor Amount"/>
      <sheetName val="Labor Amount(Details)"/>
      <sheetName val="Oper Amount"/>
      <sheetName val="Oper Amount(Details)"/>
      <sheetName val="Acq Amount"/>
      <sheetName val="Acq Amount(Details)"/>
      <sheetName val="Mount"/>
      <sheetName val="Weight"/>
      <sheetName val="세무감사결과자료"/>
      <sheetName val="Ctrl_Panel"/>
      <sheetName val="운영인건비WEIGHT"/>
      <sheetName val="MA"/>
      <sheetName val="Inventory Sum"/>
      <sheetName val="dsum_cond"/>
      <sheetName val="Projection_All"/>
      <sheetName val="Service Space"/>
      <sheetName val="HW_Projection"/>
      <sheetName val="NW_Projection"/>
      <sheetName val="Labor_Projection"/>
      <sheetName val="Item별 현보유량 list"/>
      <sheetName val="통제부(통합)"/>
      <sheetName val="가중치작업"/>
      <sheetName val="Datacenter가중치_backdata"/>
      <sheetName val="서버가중치_backdata"/>
      <sheetName val="PC가중치_backdata"/>
      <sheetName val="Network가중치_backdata"/>
      <sheetName val="배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G2">
            <v>63465</v>
          </cell>
          <cell r="H2">
            <v>6920</v>
          </cell>
        </row>
        <row r="3">
          <cell r="H3">
            <v>1165</v>
          </cell>
        </row>
        <row r="22">
          <cell r="G22">
            <v>73700.928</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환율변동기준"/>
      <sheetName val="지수"/>
    </sheetNames>
    <sheetDataSet>
      <sheetData sheetId="0" refreshError="1">
        <row r="2">
          <cell r="D2">
            <v>0.91859807801017523</v>
          </cell>
        </row>
        <row r="3">
          <cell r="D3">
            <v>0.98253676470588225</v>
          </cell>
        </row>
      </sheetData>
      <sheetData sheetId="1"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해외세목"/>
      <sheetName val="laroux"/>
      <sheetName val="Sheet1"/>
      <sheetName val="영업외수지"/>
      <sheetName val="관리비용"/>
      <sheetName val="관리비용 (2)"/>
      <sheetName val="구분비용"/>
      <sheetName val="부문비용"/>
      <sheetName val="총비용(별첨)"/>
      <sheetName val="비용분석"/>
      <sheetName val="증감분석"/>
      <sheetName val="본부요약"/>
      <sheetName val="해외요약"/>
      <sheetName val="국내요약"/>
      <sheetName val="본부세목"/>
      <sheetName val="국내세목"/>
      <sheetName val="인원현황"/>
      <sheetName val="02년3차교육일정"/>
      <sheetName val="반편성(개발)-DFSS"/>
      <sheetName val="반편성(간접)-TSS"/>
      <sheetName val="반편성(제조)-DMAIC"/>
      <sheetName val="과제 진행 현황 정리"/>
      <sheetName val="참석자 List"/>
      <sheetName val="ARs"/>
      <sheetName val="양식"/>
      <sheetName val="2003개인별과제계획"/>
      <sheetName val="잠재프로젝트 입력 1 "/>
      <sheetName val="SSPLC대상3과제"/>
      <sheetName val="피엘"/>
      <sheetName val="Price List"/>
      <sheetName val="전사집계"/>
      <sheetName val="5사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
      <sheetName val="WPL"/>
      <sheetName val="Sheet1"/>
    </sheetNames>
    <sheetDataSet>
      <sheetData sheetId="0" refreshError="1"/>
      <sheetData sheetId="1"/>
      <sheetData sheetId="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융자산LeadSchedule"/>
      <sheetName val="금융자산집계표"/>
      <sheetName val="현금과예금"/>
      <sheetName val="단기금융상품"/>
      <sheetName val="이자수익OVERALL"/>
    </sheetNames>
    <sheetDataSet>
      <sheetData sheetId="0"/>
      <sheetData sheetId="1"/>
      <sheetData sheetId="2"/>
      <sheetData sheetId="3"/>
      <sheetData sheetId="4"/>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현금및예치금집계표"/>
      <sheetName val="현금및현금등가물명세서"/>
      <sheetName val="장기금융상품명세서"/>
      <sheetName val="XREF"/>
      <sheetName val="Tickmarks"/>
      <sheetName val="보통예금명세서"/>
      <sheetName val="외화예금명세서"/>
      <sheetName val="정기예금명세서"/>
      <sheetName val="이자수익(미수이자)P.T"/>
      <sheetName val="현금및등가물명세"/>
      <sheetName val="단기금융상품명세"/>
      <sheetName val="장기금융상품명세"/>
      <sheetName val="이자수익OVERALL"/>
      <sheetName val="Sheet1"/>
    </sheetNames>
    <sheetDataSet>
      <sheetData sheetId="0">
        <row r="9">
          <cell r="J9">
            <v>1414269086</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현금및예치금집계표"/>
      <sheetName val="현금및등가물명세서"/>
      <sheetName val="단기금융상품명세서"/>
      <sheetName val="장기금융상품명세서"/>
      <sheetName val="단체퇴직보험예치금명세서"/>
      <sheetName val="이자수익ｔｅｓｔ"/>
      <sheetName val="이자수익ｔｅｓｔ (2)"/>
      <sheetName val="이자수익(미수이자)P.T"/>
      <sheetName val="쌍용정산(미수)10"/>
      <sheetName val="미수수익11"/>
      <sheetName val="XREF"/>
      <sheetName val="Tickmarks"/>
    </sheetNames>
    <sheetDataSet>
      <sheetData sheetId="0"/>
      <sheetData sheetId="1">
        <row r="17">
          <cell r="E17">
            <v>9561451</v>
          </cell>
        </row>
        <row r="23">
          <cell r="E23">
            <v>0</v>
          </cell>
        </row>
        <row r="42">
          <cell r="E42">
            <v>14500000</v>
          </cell>
        </row>
      </sheetData>
      <sheetData sheetId="2">
        <row r="10">
          <cell r="C10">
            <v>9561451</v>
          </cell>
        </row>
        <row r="73">
          <cell r="C73">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v>173005645436</v>
          </cell>
          <cell r="B2">
            <v>173005645436</v>
          </cell>
          <cell r="D2" t="str">
            <v>현금 및 예치금</v>
          </cell>
          <cell r="E2" t="str">
            <v>!</v>
          </cell>
        </row>
        <row r="3">
          <cell r="A3">
            <v>173005645436</v>
          </cell>
          <cell r="B3">
            <v>173005645436</v>
          </cell>
          <cell r="D3" t="str">
            <v>현금 및 예치금</v>
          </cell>
          <cell r="E3" t="str">
            <v>!</v>
          </cell>
        </row>
        <row r="4">
          <cell r="A4">
            <v>49388946500</v>
          </cell>
          <cell r="B4">
            <v>49388946500</v>
          </cell>
          <cell r="D4" t="str">
            <v>현금 및 예치금</v>
          </cell>
          <cell r="E4" t="str">
            <v>!</v>
          </cell>
        </row>
        <row r="6">
          <cell r="A6">
            <v>14500000</v>
          </cell>
          <cell r="B6">
            <v>14500000</v>
          </cell>
          <cell r="D6" t="str">
            <v>현금 및 예치금</v>
          </cell>
          <cell r="E6" t="str">
            <v>!</v>
          </cell>
        </row>
        <row r="7">
          <cell r="A7">
            <v>14500000</v>
          </cell>
          <cell r="B7">
            <v>14500000</v>
          </cell>
          <cell r="D7" t="str">
            <v>현금 및 예치금</v>
          </cell>
          <cell r="E7" t="str">
            <v>!</v>
          </cell>
        </row>
        <row r="8">
          <cell r="A8">
            <v>6717607779</v>
          </cell>
          <cell r="B8">
            <v>6717607779</v>
          </cell>
          <cell r="D8" t="str">
            <v>현금 및 예치금</v>
          </cell>
          <cell r="E8" t="str">
            <v>!</v>
          </cell>
        </row>
        <row r="9">
          <cell r="A9">
            <v>6717607779</v>
          </cell>
          <cell r="B9">
            <v>6717607779</v>
          </cell>
          <cell r="D9" t="str">
            <v>현금 및 예치금</v>
          </cell>
          <cell r="E9" t="str">
            <v>!</v>
          </cell>
        </row>
        <row r="10">
          <cell r="A10">
            <v>9561451</v>
          </cell>
          <cell r="B10">
            <v>9561451</v>
          </cell>
          <cell r="D10" t="str">
            <v>현금 및 예치금</v>
          </cell>
          <cell r="E10" t="str">
            <v>!</v>
          </cell>
        </row>
        <row r="11">
          <cell r="A11">
            <v>9561451</v>
          </cell>
          <cell r="B11">
            <v>9561451</v>
          </cell>
          <cell r="D11" t="str">
            <v>현금 및 예치금</v>
          </cell>
          <cell r="E11" t="str">
            <v>!</v>
          </cell>
        </row>
        <row r="12">
          <cell r="A12">
            <v>6214618</v>
          </cell>
          <cell r="B12">
            <v>6214618</v>
          </cell>
          <cell r="D12" t="str">
            <v>현금 및 예치금</v>
          </cell>
          <cell r="E12" t="str">
            <v>!</v>
          </cell>
        </row>
        <row r="13">
          <cell r="A13">
            <v>6214618</v>
          </cell>
          <cell r="B13">
            <v>6214618</v>
          </cell>
          <cell r="D13" t="str">
            <v>현금 및 예치금</v>
          </cell>
          <cell r="E13" t="str">
            <v>!</v>
          </cell>
        </row>
        <row r="14">
          <cell r="A14">
            <v>2748185692</v>
          </cell>
          <cell r="B14">
            <v>2748185692</v>
          </cell>
          <cell r="D14" t="str">
            <v>현금 및 예치금</v>
          </cell>
          <cell r="E14" t="str">
            <v>!</v>
          </cell>
        </row>
        <row r="15">
          <cell r="A15">
            <v>2748185692</v>
          </cell>
          <cell r="B15">
            <v>2748185692</v>
          </cell>
          <cell r="D15" t="str">
            <v>현금 및 예치금</v>
          </cell>
          <cell r="E15" t="str">
            <v>!</v>
          </cell>
        </row>
        <row r="16">
          <cell r="A16">
            <v>170241683675</v>
          </cell>
          <cell r="B16">
            <v>170241683675</v>
          </cell>
          <cell r="D16" t="str">
            <v>현금 및 예치금</v>
          </cell>
          <cell r="E16" t="str">
            <v>!</v>
          </cell>
        </row>
        <row r="17">
          <cell r="A17">
            <v>170241683675</v>
          </cell>
          <cell r="B17">
            <v>170241683675</v>
          </cell>
          <cell r="D17" t="str">
            <v>현금 및 예치금</v>
          </cell>
          <cell r="E17" t="str">
            <v>!</v>
          </cell>
        </row>
        <row r="18">
          <cell r="A18">
            <v>0</v>
          </cell>
          <cell r="B18">
            <v>0</v>
          </cell>
          <cell r="D18" t="str">
            <v>현금 및 예치금</v>
          </cell>
          <cell r="E18" t="str">
            <v>!</v>
          </cell>
        </row>
        <row r="19">
          <cell r="A19">
            <v>0</v>
          </cell>
          <cell r="B19">
            <v>0</v>
          </cell>
          <cell r="D19" t="str">
            <v>현금 및 예치금</v>
          </cell>
          <cell r="E19" t="str">
            <v>!</v>
          </cell>
        </row>
        <row r="20">
          <cell r="A20">
            <v>0</v>
          </cell>
          <cell r="B20">
            <v>0</v>
          </cell>
          <cell r="D20" t="str">
            <v>현금 및 예치금</v>
          </cell>
          <cell r="E20" t="str">
            <v>!</v>
          </cell>
        </row>
        <row r="21">
          <cell r="A21">
            <v>0</v>
          </cell>
          <cell r="B21">
            <v>0</v>
          </cell>
          <cell r="D21" t="str">
            <v>현금 및 예치금</v>
          </cell>
          <cell r="E21" t="str">
            <v>!</v>
          </cell>
        </row>
      </sheetData>
      <sheetData sheetId="12"/>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 (2)"/>
      <sheetName val="이익분석"/>
      <sheetName val="대차 (2)"/>
      <sheetName val="이익분석2"/>
      <sheetName val="매출원가"/>
      <sheetName val="제조 (2)"/>
      <sheetName val="대차"/>
      <sheetName val="손익"/>
      <sheetName val="제조"/>
      <sheetName val="요약"/>
      <sheetName val="잉여"/>
      <sheetName val="매출법인세"/>
      <sheetName val="매출액인건"/>
      <sheetName val="확정안"/>
      <sheetName val="배당가능"/>
      <sheetName val="타인현금"/>
      <sheetName val="현금등대여"/>
      <sheetName val="Module1"/>
      <sheetName val="충돌 내용"/>
      <sheetName val="당기DATA"/>
      <sheetName val="매각DATA"/>
      <sheetName val="내용연수"/>
      <sheetName val="전기이월DAT"/>
      <sheetName val="MAIN자산내용"/>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환율"/>
      <sheetName val="당좌예금"/>
      <sheetName val="보통예금"/>
      <sheetName val="MMDA"/>
      <sheetName val="외화당좌예금"/>
      <sheetName val="정기예금"/>
      <sheetName val="외화정기예금"/>
      <sheetName val="외화예적금 환산평가"/>
      <sheetName val="받을어음명세서"/>
      <sheetName val="쌍용정산"/>
      <sheetName val="미수수익"/>
      <sheetName val="선급법인세"/>
      <sheetName val="별단예금"/>
      <sheetName val="단퇴예치"/>
      <sheetName val="원화단기차입"/>
      <sheetName val="외화단기차입금(Banker's)"/>
      <sheetName val="미지급금"/>
      <sheetName val="외화은행미지급금"/>
      <sheetName val="쌍용정산미지급금"/>
      <sheetName val="원화미지급비용(회계팀)"/>
      <sheetName val="외화차입금 미지급비용[환산평가]"/>
      <sheetName val="외화미지급비용(후급이자)"/>
      <sheetName val="유동성 차입금(외화)"/>
      <sheetName val="사채"/>
      <sheetName val="원화장기차입"/>
      <sheetName val="외화장기성 차입금"/>
      <sheetName val="견질명세"/>
      <sheetName val="어음및수표수불현황"/>
      <sheetName val="어음및수표실사"/>
      <sheetName val="어음및수표발행현황"/>
      <sheetName val="장기차입금"/>
      <sheetName val="유동성장기부채"/>
      <sheetName val="융통어음목록"/>
      <sheetName val="결산체크"/>
      <sheetName val="Sheet2"/>
      <sheetName val="Sheet3"/>
    </sheetNames>
    <sheetDataSet>
      <sheetData sheetId="0"/>
      <sheetData sheetId="1">
        <row r="9">
          <cell r="B9">
            <v>607.04</v>
          </cell>
          <cell r="D9">
            <v>591.03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7"/>
      <sheetName val="000000"/>
      <sheetName val="표지"/>
      <sheetName val="목차"/>
      <sheetName val="계획서"/>
      <sheetName val="설명서"/>
      <sheetName val="계통도"/>
      <sheetName val="기기배치"/>
      <sheetName val="공사비총괄표"/>
      <sheetName val="자금계획서"/>
      <sheetName val="공정표"/>
      <sheetName val="공사비예산서"/>
      <sheetName val="사용자재"/>
      <sheetName val="준공정산"/>
      <sheetName val="품셈표"/>
      <sheetName val="지세별"/>
      <sheetName val="기별명세"/>
      <sheetName val="공급물량명세"/>
      <sheetName val="변경내역"/>
      <sheetName val="설계명세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입력정보"/>
      <sheetName val="표지"/>
      <sheetName val="조사보고서"/>
      <sheetName val="조사보고서2"/>
      <sheetName val="별첨1"/>
      <sheetName val="별첨2"/>
      <sheetName val="수정재무상태표"/>
      <sheetName val="자산조서"/>
      <sheetName val="부채조서"/>
      <sheetName val="회생채권분석"/>
      <sheetName val="과거FS"/>
      <sheetName val="보고서"/>
      <sheetName val="채무자제시사업계획검토-&gt;"/>
      <sheetName val="IS"/>
      <sheetName val="자금"/>
    </sheetNames>
    <sheetDataSet>
      <sheetData sheetId="0">
        <row r="4">
          <cell r="D4" t="str">
            <v>2016간회단1002회생</v>
          </cell>
        </row>
        <row r="5">
          <cell r="D5" t="str">
            <v>김도현</v>
          </cell>
        </row>
        <row r="8">
          <cell r="D8">
            <v>42475</v>
          </cell>
        </row>
        <row r="10">
          <cell r="D10">
            <v>42534</v>
          </cell>
        </row>
        <row r="11">
          <cell r="D11" t="str">
            <v>삼일회계법인</v>
          </cell>
        </row>
        <row r="14">
          <cell r="D14" t="str">
            <v>2016년</v>
          </cell>
        </row>
        <row r="15">
          <cell r="D15" t="str">
            <v>4월</v>
          </cell>
        </row>
        <row r="16">
          <cell r="D16" t="str">
            <v>15일</v>
          </cell>
        </row>
        <row r="23">
          <cell r="J23" t="str">
            <v>김도현</v>
          </cell>
        </row>
        <row r="24">
          <cell r="J24" t="str">
            <v>부산광역시 남구 수영로 345, 101동 2802호(대연동, 힐스테이트푸르지오)</v>
          </cell>
        </row>
        <row r="25">
          <cell r="J25" t="str">
            <v>임차 아파트</v>
          </cell>
        </row>
        <row r="26">
          <cell r="J26" t="str">
            <v>부산광역시 사하구 낙동대로 168</v>
          </cell>
        </row>
        <row r="27">
          <cell r="J27" t="str">
            <v>개업약사</v>
          </cell>
        </row>
        <row r="34">
          <cell r="I34">
            <v>2002.03</v>
          </cell>
        </row>
        <row r="36">
          <cell r="I36">
            <v>2005.07</v>
          </cell>
        </row>
        <row r="37">
          <cell r="I37">
            <v>2010.03</v>
          </cell>
        </row>
        <row r="38">
          <cell r="I38">
            <v>2012.01</v>
          </cell>
        </row>
        <row r="39">
          <cell r="I39">
            <v>2013.09</v>
          </cell>
        </row>
        <row r="40">
          <cell r="I40">
            <v>2014.04</v>
          </cell>
        </row>
        <row r="41">
          <cell r="I41">
            <v>2014.05</v>
          </cell>
        </row>
        <row r="52">
          <cell r="I52" t="str">
            <v>가나다</v>
          </cell>
          <cell r="J52">
            <v>56</v>
          </cell>
          <cell r="K52" t="str">
            <v>부</v>
          </cell>
          <cell r="L52" t="str">
            <v>자영업</v>
          </cell>
          <cell r="M52" t="str">
            <v>비동거</v>
          </cell>
        </row>
        <row r="53">
          <cell r="I53" t="str">
            <v>마바사</v>
          </cell>
          <cell r="J53">
            <v>55</v>
          </cell>
          <cell r="K53" t="str">
            <v>모</v>
          </cell>
          <cell r="L53" t="str">
            <v>주부</v>
          </cell>
          <cell r="M53" t="str">
            <v>비동거</v>
          </cell>
        </row>
      </sheetData>
      <sheetData sheetId="1"/>
      <sheetData sheetId="2">
        <row r="381">
          <cell r="L381">
            <v>134781685</v>
          </cell>
        </row>
        <row r="384">
          <cell r="L384">
            <v>1136257866</v>
          </cell>
          <cell r="R384">
            <v>1001476181</v>
          </cell>
        </row>
        <row r="410">
          <cell r="J410">
            <v>111956858</v>
          </cell>
          <cell r="K410">
            <v>22824827</v>
          </cell>
          <cell r="L410">
            <v>134781685</v>
          </cell>
        </row>
        <row r="565">
          <cell r="J565">
            <v>976327532</v>
          </cell>
          <cell r="K565">
            <v>159930334</v>
          </cell>
          <cell r="L565">
            <v>1136257866</v>
          </cell>
        </row>
        <row r="615">
          <cell r="L615">
            <v>1331818836</v>
          </cell>
        </row>
      </sheetData>
      <sheetData sheetId="3"/>
      <sheetData sheetId="4"/>
      <sheetData sheetId="5"/>
      <sheetData sheetId="6"/>
      <sheetData sheetId="7"/>
      <sheetData sheetId="8"/>
      <sheetData sheetId="9"/>
      <sheetData sheetId="10">
        <row r="54">
          <cell r="C54">
            <v>395221620</v>
          </cell>
        </row>
      </sheetData>
      <sheetData sheetId="11"/>
      <sheetData sheetId="12"/>
      <sheetData sheetId="13"/>
      <sheetData sheetId="14"/>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성과급테이블"/>
      <sheetName val="Sheet2"/>
      <sheetName val="무형자산명세"/>
      <sheetName val="#REF"/>
      <sheetName val="전익자재"/>
    </sheetNames>
    <sheetDataSet>
      <sheetData sheetId="0"/>
      <sheetData sheetId="1">
        <row r="43">
          <cell r="B43" t="str">
            <v>1급</v>
          </cell>
          <cell r="C43">
            <v>50224520</v>
          </cell>
          <cell r="D43">
            <v>2790250</v>
          </cell>
          <cell r="E43">
            <v>50224500</v>
          </cell>
          <cell r="F43">
            <v>19433120</v>
          </cell>
          <cell r="G43">
            <v>2000000</v>
          </cell>
          <cell r="H43">
            <v>21433120</v>
          </cell>
          <cell r="I43">
            <v>28791380</v>
          </cell>
          <cell r="J43">
            <v>2399280</v>
          </cell>
        </row>
        <row r="44">
          <cell r="B44" t="str">
            <v>2급</v>
          </cell>
          <cell r="C44">
            <v>42100580</v>
          </cell>
          <cell r="D44">
            <v>2338920</v>
          </cell>
          <cell r="E44">
            <v>42100560</v>
          </cell>
          <cell r="F44">
            <v>16622480</v>
          </cell>
          <cell r="G44">
            <v>1400000</v>
          </cell>
          <cell r="H44">
            <v>18022480</v>
          </cell>
          <cell r="I44">
            <v>24078080</v>
          </cell>
          <cell r="J44">
            <v>2006500</v>
          </cell>
        </row>
        <row r="45">
          <cell r="B45" t="str">
            <v>3급</v>
          </cell>
          <cell r="C45">
            <v>37182860</v>
          </cell>
          <cell r="D45">
            <v>2065710</v>
          </cell>
          <cell r="E45">
            <v>37182780</v>
          </cell>
          <cell r="F45">
            <v>14650160</v>
          </cell>
          <cell r="G45">
            <v>1240000</v>
          </cell>
          <cell r="H45">
            <v>15890160</v>
          </cell>
          <cell r="I45">
            <v>21292620</v>
          </cell>
          <cell r="J45">
            <v>1774380</v>
          </cell>
        </row>
        <row r="46">
          <cell r="B46" t="str">
            <v>4급</v>
          </cell>
          <cell r="C46">
            <v>30770720</v>
          </cell>
          <cell r="D46">
            <v>1709480</v>
          </cell>
          <cell r="E46">
            <v>30770640</v>
          </cell>
          <cell r="F46">
            <v>11960320</v>
          </cell>
          <cell r="G46">
            <v>1120000</v>
          </cell>
          <cell r="H46">
            <v>13080320</v>
          </cell>
          <cell r="I46">
            <v>17690320</v>
          </cell>
          <cell r="J46">
            <v>1474190</v>
          </cell>
        </row>
        <row r="47">
          <cell r="B47" t="str">
            <v>5급</v>
          </cell>
          <cell r="C47">
            <v>22724540</v>
          </cell>
          <cell r="D47">
            <v>1262470</v>
          </cell>
          <cell r="E47">
            <v>22724460</v>
          </cell>
          <cell r="F47">
            <v>8544240</v>
          </cell>
          <cell r="G47">
            <v>1000000</v>
          </cell>
          <cell r="H47">
            <v>9544240</v>
          </cell>
          <cell r="I47">
            <v>13180220</v>
          </cell>
          <cell r="J47">
            <v>1098350</v>
          </cell>
        </row>
        <row r="48">
          <cell r="B48" t="str">
            <v>6급</v>
          </cell>
          <cell r="C48">
            <v>17411300</v>
          </cell>
          <cell r="D48">
            <v>967290</v>
          </cell>
          <cell r="E48">
            <v>17411220</v>
          </cell>
          <cell r="F48">
            <v>6182800</v>
          </cell>
          <cell r="G48">
            <v>1000000</v>
          </cell>
          <cell r="H48">
            <v>7182800</v>
          </cell>
          <cell r="I48">
            <v>10228420</v>
          </cell>
          <cell r="J48">
            <v>852360</v>
          </cell>
        </row>
        <row r="49">
          <cell r="B49" t="str">
            <v>서무1등급</v>
          </cell>
          <cell r="C49">
            <v>22945100</v>
          </cell>
          <cell r="D49">
            <v>1274720</v>
          </cell>
          <cell r="E49">
            <v>22944960</v>
          </cell>
          <cell r="F49">
            <v>8642240</v>
          </cell>
          <cell r="G49">
            <v>1000000</v>
          </cell>
          <cell r="H49">
            <v>9642240</v>
          </cell>
          <cell r="I49">
            <v>13302720</v>
          </cell>
          <cell r="J49">
            <v>1108560</v>
          </cell>
        </row>
        <row r="50">
          <cell r="B50" t="str">
            <v>서무2등급</v>
          </cell>
          <cell r="C50">
            <v>24463520</v>
          </cell>
          <cell r="D50">
            <v>1359080</v>
          </cell>
          <cell r="E50">
            <v>24463440</v>
          </cell>
          <cell r="F50">
            <v>9317120</v>
          </cell>
          <cell r="G50">
            <v>1000000</v>
          </cell>
          <cell r="H50">
            <v>10317120</v>
          </cell>
          <cell r="I50">
            <v>14146320</v>
          </cell>
          <cell r="J50">
            <v>1178860</v>
          </cell>
        </row>
        <row r="51">
          <cell r="B51" t="str">
            <v>서무3등급</v>
          </cell>
          <cell r="C51">
            <v>18934820</v>
          </cell>
          <cell r="D51">
            <v>1051930</v>
          </cell>
          <cell r="E51">
            <v>18934740</v>
          </cell>
          <cell r="F51">
            <v>6859920</v>
          </cell>
          <cell r="G51">
            <v>1000000</v>
          </cell>
          <cell r="H51">
            <v>7859920</v>
          </cell>
          <cell r="I51">
            <v>11074820</v>
          </cell>
          <cell r="J51">
            <v>922900</v>
          </cell>
        </row>
      </sheetData>
      <sheetData sheetId="2"/>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Schedule"/>
      <sheetName val="단기차입금명세"/>
      <sheetName val="장기차입금명세서"/>
      <sheetName val="장기금융리스부채명세서"/>
      <sheetName val="외화장기차입금명세서"/>
      <sheetName val="이자비용OVERALL"/>
      <sheetName val="XREF"/>
      <sheetName val="Tickmarks"/>
    </sheetNames>
    <sheetDataSet>
      <sheetData sheetId="0"/>
      <sheetData sheetId="1"/>
      <sheetData sheetId="2"/>
      <sheetData sheetId="3"/>
      <sheetData sheetId="4"/>
      <sheetData sheetId="5"/>
      <sheetData sheetId="6"/>
      <sheetData sheetId="7"/>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코드"/>
      <sheetName val="장기미수"/>
      <sheetName val="첫장"/>
      <sheetName val="매출"/>
      <sheetName val="매입"/>
      <sheetName val="외상매출12-31"/>
      <sheetName val="매출(본)"/>
      <sheetName val="매출.물동명세"/>
    </sheetNames>
    <sheetDataSet>
      <sheetData sheetId="0">
        <row r="2">
          <cell r="A2">
            <v>1</v>
          </cell>
        </row>
      </sheetData>
      <sheetData sheetId="1">
        <row r="2">
          <cell r="A2">
            <v>102</v>
          </cell>
        </row>
      </sheetData>
      <sheetData sheetId="2"/>
      <sheetData sheetId="3"/>
      <sheetData sheetId="4"/>
      <sheetData sheetId="5"/>
      <sheetData sheetId="6"/>
      <sheetData sheetId="7" refreshError="1"/>
      <sheetData sheetId="8"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평가표"/>
      <sheetName val="의견"/>
      <sheetName val="명세표"/>
      <sheetName val="가격산출근거"/>
      <sheetName val="토지요항표"/>
      <sheetName val="건물요항표"/>
      <sheetName val="지적도"/>
      <sheetName val="건물개황도"/>
      <sheetName val="건물내부도"/>
      <sheetName val="폼"/>
      <sheetName val="숫자변환"/>
      <sheetName val="내부도"/>
      <sheetName val="임대상황"/>
      <sheetName val="안산기계장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만수+송도"/>
      <sheetName val="공사 총괄집계(삼성분)"/>
      <sheetName val="공사 총괄집계"/>
      <sheetName val="토목내역"/>
      <sheetName val="폐기물처리비"/>
      <sheetName val="건축총괄설계내역"/>
      <sheetName val="건축내역"/>
      <sheetName val="건축설비 소집계(내역확인요망)"/>
      <sheetName val="건축설비내역"/>
      <sheetName val="조경내역"/>
      <sheetName val="기계집계"/>
      <sheetName val="기계1내역"/>
      <sheetName val="기계2내역"/>
      <sheetName val="기계2배관내역"/>
      <sheetName val="전기 및 계장 중집계"/>
      <sheetName val="전기내역"/>
      <sheetName val="계장집계"/>
      <sheetName val="계장(비벤디분)내역"/>
      <sheetName val="계장(삼성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감정평가표"/>
      <sheetName val="의견"/>
      <sheetName val="평가명세표"/>
      <sheetName val="가격산출근거"/>
      <sheetName val="요항표"/>
      <sheetName val="위치도"/>
      <sheetName val="건물개황도"/>
      <sheetName val="사진-1"/>
      <sheetName val="사진-2"/>
      <sheetName val="담보력"/>
      <sheetName val="숫자변환"/>
      <sheetName val="수식변수"/>
    </sheetNames>
    <sheetDataSet>
      <sheetData sheetId="0" refreshError="1">
        <row r="28">
          <cell r="D28">
            <v>153.99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투찰분석"/>
      <sheetName val="적격점수표1"/>
      <sheetName val="적격심사표"/>
      <sheetName val="신인도"/>
      <sheetName val="시공경험"/>
      <sheetName val="경영상태4"/>
      <sheetName val="경영상태3"/>
      <sheetName val="경영상태2"/>
      <sheetName val="경영상태"/>
      <sheetName val="시공여유율1"/>
      <sheetName val="시공여유율"/>
      <sheetName val="입찰결과"/>
      <sheetName val="자재인력조달적정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고서-표지"/>
      <sheetName val="보-차례"/>
      <sheetName val="보-개요"/>
      <sheetName val="보-경영분석비율"/>
      <sheetName val="보-재무제표"/>
      <sheetName val="보-유가평가(수익)"/>
      <sheetName val="보-유가평가(자산)"/>
      <sheetName val="매입매출(입력)"/>
      <sheetName val="WBS98"/>
      <sheetName val="총괄"/>
      <sheetName val="본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조부문비배부"/>
      <sheetName val="공정흐름도"/>
      <sheetName val="목차"/>
      <sheetName val="원가조직도"/>
      <sheetName val="원가계산흐름도"/>
      <sheetName val="원가계산양식"/>
      <sheetName val="제조원가명세서"/>
      <sheetName val="보조䍃_x0003__x0000__x0000__x0000_"/>
      <sheetName val=""/>
      <sheetName val="0"/>
      <sheetName val="경비예산"/>
      <sheetName val="생산성(2차)"/>
      <sheetName val="요약(1차)"/>
      <sheetName val="CAP"/>
      <sheetName val="control"/>
      <sheetName val="청천내"/>
      <sheetName val="업종별제조원가"/>
      <sheetName val="금산제조"/>
      <sheetName val="서산제조"/>
      <sheetName val="아산제조"/>
      <sheetName val="용인제조"/>
      <sheetName val="진천제조"/>
      <sheetName val="조치원제조"/>
      <sheetName val="계DATA"/>
      <sheetName val="실DATA "/>
      <sheetName val="초기화면"/>
      <sheetName val="7 (2)"/>
      <sheetName val="안내"/>
      <sheetName val="전체개별장비지수열람"/>
      <sheetName val="WELDING"/>
      <sheetName val="경쟁실분"/>
      <sheetName val="월별수입"/>
      <sheetName val="2000제조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계정"/>
      <sheetName val="1월"/>
      <sheetName val="2월"/>
      <sheetName val="3월"/>
      <sheetName val="4월"/>
      <sheetName val="6월"/>
      <sheetName val="7월 "/>
      <sheetName val="8월계산서"/>
      <sheetName val="8월지출"/>
      <sheetName val="8월경영"/>
      <sheetName val="2001년매출"/>
      <sheetName val="업무실적계획"/>
      <sheetName val="지출품의 (2)"/>
      <sheetName val="2002지출품의"/>
      <sheetName val="2003지출품의"/>
      <sheetName val="계산서"/>
      <sheetName val="월건별"/>
      <sheetName val="2002판매"/>
      <sheetName val="2002년경영"/>
      <sheetName val="2002월건별"/>
      <sheetName val="2002월건별-1"/>
      <sheetName val="업무실적계획 (2)"/>
      <sheetName val="03판매원자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ING"/>
      <sheetName val="원가계산양식"/>
      <sheetName val="제조원가명세서"/>
      <sheetName val="보조부문비배부"/>
      <sheetName val="배부기준표총괄"/>
      <sheetName val="WELDING부문"/>
      <sheetName val="WELDING재공"/>
      <sheetName val="차체완성품"/>
      <sheetName val="PAINT부문"/>
      <sheetName val="PAINT재공"/>
      <sheetName val="도장완성품"/>
      <sheetName val="TRIM부문"/>
      <sheetName val="TRIM재공"/>
      <sheetName val="TRIM완성품"/>
      <sheetName val="FRAME부문"/>
      <sheetName val="FRAME재공"/>
      <sheetName val="FRAME완성품"/>
      <sheetName val="CHASSIS부문"/>
      <sheetName val="CHASSIS재공"/>
      <sheetName val="샤시완성품"/>
      <sheetName val="판넬"/>
      <sheetName val="FINAL부문"/>
      <sheetName val="FINAL재공"/>
      <sheetName val="FINAL완성품"/>
      <sheetName val="제품수불부"/>
      <sheetName val="연구소"/>
      <sheetName val="연구소 (2)"/>
      <sheetName val="연구소 (3)"/>
      <sheetName val="Sheet8"/>
      <sheetName val="공정관리 (2)"/>
      <sheetName val="차종별공수총괄표"/>
      <sheetName val="공무동력"/>
      <sheetName val="표준공수 (2)"/>
      <sheetName val="표준공수"/>
      <sheetName val="대당표준공수"/>
      <sheetName val="차체부문"/>
      <sheetName val="도장"/>
      <sheetName val="TRIM (2)"/>
      <sheetName val="FRAME (2)"/>
      <sheetName val="CHASSIS (2)"/>
      <sheetName val="완성"/>
      <sheetName val="물량집계검증표"/>
      <sheetName val="원재료불출현황"/>
      <sheetName val="원자재수불"/>
      <sheetName val="유상사급현황"/>
      <sheetName val="Sheet9"/>
      <sheetName val="원재료분류코드"/>
      <sheetName val="시작실물량관리"/>
      <sheetName val="제조원가"/>
      <sheetName val="Sheet11"/>
      <sheetName val="세목별"/>
      <sheetName val="요약"/>
      <sheetName val="수주추정"/>
      <sheetName val="부문원2"/>
      <sheetName val="월건별"/>
      <sheetName val="기계경비(시간당)"/>
      <sheetName val="램머"/>
      <sheetName val="전략"/>
      <sheetName val="FUEL FILLER"/>
      <sheetName val="계정code"/>
      <sheetName val="시험연구비상각"/>
      <sheetName val="#1 Basic"/>
      <sheetName val="config"/>
      <sheetName val="삼호중공업"/>
      <sheetName val="절대지우지말것"/>
      <sheetName val="2001퇴직급여"/>
      <sheetName val="공수대비표"/>
      <sheetName val="시산표"/>
      <sheetName val="Total"/>
      <sheetName val="계DATA"/>
      <sheetName val="실DATA "/>
      <sheetName val="초기화면"/>
      <sheetName val="TOTAL BACK DATA"/>
      <sheetName val="VXX"/>
      <sheetName val="재료율"/>
      <sheetName val="효율계획(당월)"/>
      <sheetName val="전체실적"/>
      <sheetName val="골조시행"/>
      <sheetName val="연구소_(2)"/>
      <sheetName val="연구소_(3)"/>
      <sheetName val="공정관리_(2)"/>
      <sheetName val="표준공수_(2)"/>
      <sheetName val="TRIM_(2)"/>
      <sheetName val="FRAME_(2)"/>
      <sheetName val="CHASSIS_(2)"/>
      <sheetName val="환율변동기준"/>
      <sheetName val="산출기준(파견전산실)"/>
      <sheetName val="Sheet1"/>
      <sheetName val="정기적금"/>
      <sheetName val="MODEL별제조원가명세서(VE미반영)_전자"/>
      <sheetName val="MODEL별제조원가명세서(VE반영)_전자"/>
      <sheetName val="공수"/>
      <sheetName val="직접경비"/>
      <sheetName val="공장"/>
      <sheetName val="손익계산서"/>
      <sheetName val="대차대조표"/>
      <sheetName val="기초자료"/>
      <sheetName val="연결정보"/>
      <sheetName val="계정"/>
      <sheetName val="관계사"/>
      <sheetName val="통화코드"/>
      <sheetName val="2001급여"/>
      <sheetName val="증감내역"/>
      <sheetName val="FORM_2510_product_FORE"/>
      <sheetName val="Sheet2"/>
      <sheetName val="재무제표"/>
      <sheetName val="department"/>
      <sheetName val="7 (2)"/>
      <sheetName val="부문별식"/>
      <sheetName val="일반관리"/>
      <sheetName val="광업"/>
      <sheetName val="경비집계"/>
      <sheetName val="금산제조"/>
      <sheetName val="도매"/>
      <sheetName val="무역관리"/>
      <sheetName val="영업외손"/>
      <sheetName val="서산도매"/>
      <sheetName val="서산임대"/>
      <sheetName val="서산제조"/>
      <sheetName val="아산제조"/>
      <sheetName val="임대"/>
      <sheetName val="용인제조"/>
      <sheetName val="조치원임대"/>
      <sheetName val="진천제조"/>
      <sheetName val="천안제조"/>
      <sheetName val="축산"/>
      <sheetName val="특별손익"/>
      <sheetName val="하역"/>
      <sheetName val="혼화제"/>
      <sheetName val="Start"/>
      <sheetName val="9606전체"/>
      <sheetName val="퇴직급여계산"/>
      <sheetName val="2000제조1"/>
      <sheetName val="단가"/>
      <sheetName val="단지별수거량"/>
      <sheetName val="토목공사"/>
      <sheetName val="동원인원"/>
      <sheetName val="(실사조정)총괄"/>
      <sheetName val="201101"/>
      <sheetName val="201102"/>
      <sheetName val="201103"/>
      <sheetName val="201104"/>
      <sheetName val="201105"/>
      <sheetName val="201106"/>
      <sheetName val="201107"/>
      <sheetName val="201108"/>
      <sheetName val="201109"/>
      <sheetName val="201110"/>
      <sheetName val="201111"/>
      <sheetName val="201112"/>
      <sheetName val="호프"/>
      <sheetName val="98년 인노(안) 월별계획"/>
      <sheetName val="98년 재료예산(안)"/>
      <sheetName val="설비사양서B-1"/>
      <sheetName val="관련부서"/>
      <sheetName val="비가동-20"/>
      <sheetName val="경영현황"/>
      <sheetName val="월별 부하운영 계획  (3)"/>
      <sheetName val="집중관리대상"/>
      <sheetName val="케이블사용량"/>
      <sheetName val="동국가정"/>
      <sheetName val="연구소_(2)1"/>
      <sheetName val="연구소_(3)1"/>
      <sheetName val="공정관리_(2)1"/>
      <sheetName val="표준공수_(2)1"/>
      <sheetName val="TRIM_(2)1"/>
      <sheetName val="FRAME_(2)1"/>
      <sheetName val="CHASSIS_(2)1"/>
      <sheetName val="FUEL_FILLER"/>
      <sheetName val="실DATA_"/>
      <sheetName val="TOTAL_BACK_DATA"/>
      <sheetName val="Q13"/>
      <sheetName val="Q11"/>
      <sheetName val="Q23"/>
      <sheetName val="Q12"/>
      <sheetName val="제품"/>
      <sheetName val="all"/>
      <sheetName val="CF"/>
      <sheetName val="개발계획팀"/>
      <sheetName val="개발기획팀"/>
      <sheetName val="개발시험팀"/>
      <sheetName val="기본설계팀"/>
      <sheetName val="기술개발담당"/>
      <sheetName val="기술개발본부"/>
      <sheetName val="기술관리담당"/>
      <sheetName val="기술기획총괄"/>
      <sheetName val="기술전략팀"/>
      <sheetName val="기술지원담당"/>
      <sheetName val="디젤엔진개발팀"/>
      <sheetName val="배기시험팀"/>
      <sheetName val="부품시험팀"/>
      <sheetName val="샤시설계팀"/>
      <sheetName val="선행엔진개발팀"/>
      <sheetName val="설계개발팀"/>
      <sheetName val="설계관리팀"/>
      <sheetName val="소형엔진개발팀"/>
      <sheetName val="소형제품계획팀"/>
      <sheetName val="시작1팀"/>
      <sheetName val="시작2팀"/>
      <sheetName val="시작시험담당"/>
      <sheetName val="신엔진개발팀"/>
      <sheetName val="안전시험팀"/>
      <sheetName val="엔진시험1팀"/>
      <sheetName val="엔진시험2팀"/>
      <sheetName val="연구관리팀"/>
      <sheetName val="열유체설계팀"/>
      <sheetName val="의장설계팀"/>
      <sheetName val="재료시험팀"/>
      <sheetName val="전장설계팀"/>
      <sheetName val="제어개발팀"/>
      <sheetName val="준중형제품계획팀"/>
      <sheetName val="중대형제품계획팀"/>
      <sheetName val="중형엔진개발팀"/>
      <sheetName val="차량개발총괄"/>
      <sheetName val="차량내구시험팀"/>
      <sheetName val="차량인증및특허팀"/>
      <sheetName val="차량종합평가팀"/>
      <sheetName val="차량해석팀"/>
      <sheetName val="차체설계팀"/>
      <sheetName val="J-CAR"/>
      <sheetName val="P-CAR"/>
      <sheetName val="PT개발담당"/>
      <sheetName val="PT개발총괄"/>
      <sheetName val="PT시작시험담당"/>
      <sheetName val="PT시작팀"/>
      <sheetName val="T-CAR"/>
      <sheetName val="TM설계팀"/>
      <sheetName val="U-CAR"/>
      <sheetName val="V-CAR"/>
      <sheetName val="AS경리부"/>
      <sheetName val="AS관리팀"/>
      <sheetName val="AS사업기획팀"/>
      <sheetName val="경남부품"/>
      <sheetName val="고객상담실"/>
      <sheetName val="광주부품"/>
      <sheetName val="대구경북코너"/>
      <sheetName val="대전부품"/>
      <sheetName val="동서울부품"/>
      <sheetName val="부평물류"/>
      <sheetName val="부품임원"/>
      <sheetName val="부품지원팀"/>
      <sheetName val="상용정비팀"/>
      <sheetName val="서울부품"/>
      <sheetName val="수원부품"/>
      <sheetName val="순천부품"/>
      <sheetName val="안동부품"/>
      <sheetName val="외주조달팀"/>
      <sheetName val="인천부품"/>
      <sheetName val="전북부품"/>
      <sheetName val="정비교육팀"/>
      <sheetName val="정비운영팀"/>
      <sheetName val="정비임원"/>
      <sheetName val="제주부품"/>
      <sheetName val="천안부품"/>
      <sheetName val="충북부품"/>
      <sheetName val="평택물류"/>
      <sheetName val="포항부품"/>
      <sheetName val="해외보상팀"/>
      <sheetName val="해외임원"/>
      <sheetName val="해외정비기술팀"/>
      <sheetName val="홍성부품"/>
      <sheetName val="재료비와MH(당월)"/>
      <sheetName val="2001년계획"/>
      <sheetName val="공무부"/>
      <sheetName val="제조부문배부"/>
      <sheetName val="요율"/>
      <sheetName val="대상공사"/>
      <sheetName val="매출월"/>
      <sheetName val="생산매출 (3)"/>
      <sheetName val="#REF"/>
      <sheetName val="데이타(원본)"/>
      <sheetName val="TO-IG-6215/08/J1-L"/>
      <sheetName val="주간기성"/>
      <sheetName val="P&amp;ID650"/>
      <sheetName val="기준"/>
      <sheetName val="MNT 개발계획_최종"/>
      <sheetName val="24.보증금(전신전화가입권)"/>
      <sheetName val="환율"/>
      <sheetName val="[부문원2.XLS]TO-IG-6215/08/J1-L"/>
      <sheetName val="중기"/>
      <sheetName val="계수원본(99.2.28)"/>
      <sheetName val="45,46"/>
      <sheetName val="Macro1"/>
      <sheetName val="수입"/>
      <sheetName val="외화"/>
      <sheetName val="특판제외"/>
      <sheetName val="원가"/>
      <sheetName val="封面"/>
      <sheetName val="New A.G"/>
      <sheetName val="Lead"/>
      <sheetName val="basic_info"/>
      <sheetName val="대차"/>
      <sheetName val="보증금(전신전화가입권)"/>
      <sheetName val="지성학원"/>
      <sheetName val="ILBAN"/>
      <sheetName val="공통"/>
      <sheetName val="95WBS"/>
      <sheetName val="현금흐름표"/>
      <sheetName val="BS"/>
      <sheetName val="업무분장 "/>
      <sheetName val="금융"/>
      <sheetName val="은행"/>
      <sheetName val="리스"/>
      <sheetName val="보험"/>
      <sheetName val="$bhp"/>
      <sheetName val="고정자산원본"/>
      <sheetName val="보유어음"/>
      <sheetName val="발생집계"/>
      <sheetName val="H_BS"/>
      <sheetName val="작업시트"/>
      <sheetName val="국내총괄"/>
      <sheetName val="95하U$가격"/>
      <sheetName val="저속"/>
      <sheetName val="5"/>
      <sheetName val="5사남"/>
      <sheetName val="단가표"/>
      <sheetName val="PC%계산"/>
      <sheetName val="10.예산 및 원가 계획(02년)"/>
      <sheetName val="캔판매목표"/>
      <sheetName val="시장"/>
      <sheetName val="손익"/>
      <sheetName val="일정표"/>
      <sheetName val="Master"/>
      <sheetName val="2월"/>
      <sheetName val="Ctrl"/>
      <sheetName val="율표"/>
      <sheetName val="단가기초자료"/>
      <sheetName val="대차대조-보고"/>
      <sheetName val="S300V-MBOM"/>
      <sheetName val="월별매출"/>
      <sheetName val="업무연락"/>
      <sheetName val="Macro3"/>
      <sheetName val="부동산"/>
      <sheetName val="반제품"/>
      <sheetName val="재공품"/>
      <sheetName val="타과목"/>
      <sheetName val="다곡2교"/>
      <sheetName val="BM_NEW2"/>
      <sheetName val="휴일check"/>
      <sheetName val="모 델 코 드"/>
      <sheetName val="일반경비(타행)"/>
      <sheetName val="J150 승인진도관리 LIST"/>
      <sheetName val="1.경제설계"/>
      <sheetName val="장적산출"/>
      <sheetName val="LIDE"/>
      <sheetName val="3-3"/>
      <sheetName val="类别"/>
      <sheetName val="일위"/>
      <sheetName val="02년(1)"/>
      <sheetName val="부문원2.XLS"/>
      <sheetName val="%EB%B6%80%EB%AC%B8%EC%9B%902.XL"/>
      <sheetName val="1차 내역서"/>
      <sheetName val="총괄"/>
      <sheetName val="Metric A01"/>
      <sheetName val="Wrksht"/>
      <sheetName val="projects"/>
      <sheetName val="ROOT"/>
    </sheetNames>
    <sheetDataSet>
      <sheetData sheetId="0" refreshError="1">
        <row r="7">
          <cell r="C7">
            <v>158</v>
          </cell>
        </row>
        <row r="8">
          <cell r="C8">
            <v>85</v>
          </cell>
        </row>
        <row r="9">
          <cell r="C9">
            <v>145</v>
          </cell>
        </row>
        <row r="10">
          <cell r="C10">
            <v>85</v>
          </cell>
        </row>
        <row r="11">
          <cell r="C11">
            <v>76</v>
          </cell>
        </row>
        <row r="12">
          <cell r="C12">
            <v>66</v>
          </cell>
        </row>
        <row r="13">
          <cell r="C13">
            <v>86</v>
          </cell>
        </row>
        <row r="14">
          <cell r="C14">
            <v>98</v>
          </cell>
        </row>
        <row r="15">
          <cell r="C15">
            <v>120</v>
          </cell>
        </row>
        <row r="16">
          <cell r="C16">
            <v>113</v>
          </cell>
        </row>
        <row r="17">
          <cell r="C17">
            <v>125</v>
          </cell>
        </row>
        <row r="18">
          <cell r="C18">
            <v>98</v>
          </cell>
        </row>
        <row r="19">
          <cell r="C19">
            <v>95</v>
          </cell>
        </row>
        <row r="20">
          <cell r="C20">
            <v>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공장"/>
      <sheetName val="도입(본공장)"/>
      <sheetName val="도입(주물공장)"/>
      <sheetName val="환산율기초표"/>
      <sheetName val="수식"/>
      <sheetName val="변수"/>
      <sheetName val="정율"/>
      <sheetName val="외국지수"/>
      <sheetName val="환산율"/>
      <sheetName val="Module1"/>
      <sheetName val="Module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공장"/>
      <sheetName val="도입(본공장)"/>
      <sheetName val="도입(주물공장)"/>
      <sheetName val="환산율기초표"/>
      <sheetName val="수식"/>
      <sheetName val="변수"/>
      <sheetName val="정율"/>
      <sheetName val="외국지수"/>
      <sheetName val="환산율"/>
      <sheetName val="Module1"/>
      <sheetName val="Module2"/>
      <sheetName val="이름표"/>
      <sheetName val="conclusion"/>
      <sheetName val="comparables"/>
      <sheetName val="Deduction"/>
      <sheetName val="other"/>
      <sheetName val="회사정보"/>
      <sheetName val="안산기계장치"/>
      <sheetName val="의견(1)"/>
      <sheetName val="청천내"/>
      <sheetName val="호프"/>
      <sheetName val="효성CB 1P기초"/>
      <sheetName val="건축개요"/>
      <sheetName val="표지"/>
      <sheetName val="Initial Input Variabl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 비용실적"/>
      <sheetName val="#REF"/>
      <sheetName val="제조원가(I)"/>
      <sheetName val="상반기생산(인)"/>
      <sheetName val="광주재료"/>
    </sheetNames>
    <sheetDataSet>
      <sheetData sheetId="0" refreshError="1"/>
      <sheetData sheetId="1" refreshError="1"/>
      <sheetData sheetId="2" refreshError="1"/>
      <sheetData sheetId="3" refreshError="1"/>
      <sheetData sheetId="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임단가"/>
      <sheetName val="공사표지"/>
      <sheetName val="표지"/>
      <sheetName val="공정표"/>
      <sheetName val="설계명세광단국"/>
      <sheetName val="설계명세CR"/>
      <sheetName val="품셈표광"/>
      <sheetName val="품셈표CR"/>
      <sheetName val="광단국수량"/>
      <sheetName val="케리아수량"/>
      <sheetName val="노임단가(96,9)"/>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보"/>
      <sheetName val="Con"/>
      <sheetName val="Sales"/>
      <sheetName val="Fact"/>
      <sheetName val="I_1"/>
      <sheetName val="I_2"/>
      <sheetName val="I_3"/>
      <sheetName val="C_편"/>
      <sheetName val="C_기"/>
      <sheetName val="C_광"/>
      <sheetName val="C_라"/>
      <sheetName val="DirectCost"/>
      <sheetName val="C_임"/>
      <sheetName val="C_지"/>
      <sheetName val="His"/>
      <sheetName val="제"/>
      <sheetName val="판"/>
      <sheetName val="pl_1"/>
      <sheetName val="pl_2"/>
      <sheetName val="bs"/>
      <sheetName val="cf"/>
      <sheetName val="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Model"/>
      <sheetName val="분석"/>
      <sheetName val="취합"/>
      <sheetName val="Unit Cost"/>
      <sheetName val="Location"/>
      <sheetName val="Yearly(고객사별)"/>
      <sheetName val="PC지원성과척도"/>
      <sheetName val="IT Request일정속도성과척도"/>
      <sheetName val="SK CORP"/>
      <sheetName val="SK GLOBAL"/>
      <sheetName val="SK CHEM"/>
      <sheetName val="SKC"/>
      <sheetName val="SK건설"/>
      <sheetName val="SK해운"/>
      <sheetName val="SKES"/>
      <sheetName val="SKOXY"/>
      <sheetName val="SK생명"/>
      <sheetName val="SK유통"/>
      <sheetName val="워커힐"/>
      <sheetName val="Yearly(Tower- infra)"/>
      <sheetName val="Yearly(고객사별-상반기)"/>
      <sheetName val="3본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가정"/>
      <sheetName val="6.채권총괄-변경"/>
      <sheetName val="6-1.정리담보권-변경"/>
      <sheetName val="6-2.정리채권금융기관-변경"/>
      <sheetName val="6-3.금융보증채무-변경"/>
      <sheetName val="6-4.구상채무-변경"/>
      <sheetName val="6-5.상거래-변경"/>
      <sheetName val="6-6.관련회사채권-변경"/>
      <sheetName val="6-7.대우계열-변경"/>
      <sheetName val="6-8.대우계열보증채무-변경"/>
      <sheetName val="6-9.보증금-변경"/>
      <sheetName val="6-10.기타-변경"/>
      <sheetName val="6-11.조세채권"/>
      <sheetName val="7.채권총괄-상환"/>
      <sheetName val="7-1.담보금융-상환"/>
      <sheetName val="7-2.정리채권금융기관-상환"/>
      <sheetName val="7-3.금융보증채무-상환"/>
      <sheetName val="7-4.구상채무-상환"/>
      <sheetName val="7-5.상거래-상환"/>
      <sheetName val="상거래정렬"/>
      <sheetName val="7-6.관련회사-상환"/>
      <sheetName val="7-7.대우계열-상환"/>
      <sheetName val="7-8.보증금-상환"/>
      <sheetName val="7-9.기타-상환"/>
      <sheetName val="7-10.조세채권-상환"/>
      <sheetName val="8.정리담보출자전환"/>
      <sheetName val="9.출자전환총괄"/>
      <sheetName val="9-1.금융정리출자전환"/>
      <sheetName val="8-3.상거래출자전환"/>
      <sheetName val="9-2.대우계열출자전환"/>
      <sheetName val="9-3.기타출자전환"/>
      <sheetName val="상거래외화"/>
      <sheetName val="대우관련외화"/>
      <sheetName val="보증금정렬"/>
      <sheetName val="관련회사채권-상환"/>
      <sheetName val="10-2.자금수지1"/>
      <sheetName val="10-2.자금수지2"/>
      <sheetName val="10-3.재무제표"/>
      <sheetName val="현가분석표"/>
      <sheetName val="채권현재가치-(원금+이자)"/>
      <sheetName val="채권현재가치-원금"/>
      <sheetName val="계속기업가치"/>
    </sheetNames>
    <sheetDataSet>
      <sheetData sheetId="0" refreshError="1">
        <row r="1">
          <cell r="A1" t="str">
            <v>세계물산주식회사</v>
          </cell>
        </row>
        <row r="5">
          <cell r="A5" t="str">
            <v>(단위:원)</v>
          </cell>
        </row>
        <row r="22">
          <cell r="D22">
            <v>0.75</v>
          </cell>
          <cell r="E22">
            <v>0</v>
          </cell>
          <cell r="F22">
            <v>33000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비교"/>
      <sheetName val="정리계획안실제"/>
      <sheetName val="현금흐름"/>
      <sheetName val="출자전환액"/>
      <sheetName val="자본금변동예상"/>
      <sheetName val="현가율실제"/>
      <sheetName val="적정부채규모"/>
      <sheetName val="양도담보"/>
      <sheetName val="산동안차이"/>
      <sheetName val="영외손익"/>
      <sheetName val="특별손익"/>
      <sheetName val="원금현가"/>
      <sheetName val="이자현가"/>
      <sheetName val="상계현가"/>
      <sheetName val="출자현가"/>
      <sheetName val="관계사차입금"/>
      <sheetName val="인가"/>
      <sheetName val="이자요약"/>
      <sheetName val="이자세부"/>
      <sheetName val="이자계속"/>
      <sheetName val="이자대차"/>
      <sheetName val="누계cash"/>
      <sheetName val="상환Cash"/>
      <sheetName val="상환흐름"/>
      <sheetName val="자금수지11"/>
      <sheetName val="자금수지22"/>
      <sheetName val="상환대상"/>
      <sheetName val="변제"/>
      <sheetName val="이자"/>
      <sheetName val="출자"/>
      <sheetName val="법인세"/>
      <sheetName val="적정부채규모2"/>
      <sheetName val="매입채무"/>
      <sheetName val="미지급"/>
      <sheetName val="매출채권"/>
      <sheetName val="재고자산"/>
      <sheetName val="상품로스"/>
      <sheetName val="투자자산"/>
      <sheetName val="고정자산"/>
      <sheetName val="유동항목"/>
      <sheetName val="자구계획"/>
      <sheetName val="퇴직급여"/>
      <sheetName val="기관별세부총괄"/>
      <sheetName val="기관별변제세부총괄"/>
      <sheetName val="정리계획안"/>
      <sheetName val="현가율"/>
      <sheetName val="총괄표2"/>
      <sheetName val="9월손익"/>
      <sheetName val="4월손익"/>
      <sheetName val="10월손익"/>
      <sheetName val="11월분"/>
      <sheetName val="5월손익"/>
      <sheetName val="6월손익"/>
      <sheetName val="7월손익"/>
      <sheetName val="8월분"/>
      <sheetName val="총괄표"/>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sheetData sheetId="21" refreshError="1"/>
      <sheetData sheetId="22" refreshError="1"/>
      <sheetData sheetId="23" refreshError="1"/>
      <sheetData sheetId="24"/>
      <sheetData sheetId="25"/>
      <sheetData sheetId="26">
        <row r="6">
          <cell r="W6">
            <v>0.5</v>
          </cell>
        </row>
        <row r="9">
          <cell r="W9">
            <v>0.3</v>
          </cell>
        </row>
        <row r="10">
          <cell r="W10">
            <v>0.7</v>
          </cell>
        </row>
      </sheetData>
      <sheetData sheetId="27">
        <row r="18">
          <cell r="Q18">
            <v>6</v>
          </cell>
          <cell r="R18">
            <v>4</v>
          </cell>
        </row>
        <row r="25">
          <cell r="Q25">
            <v>0</v>
          </cell>
          <cell r="R25">
            <v>3</v>
          </cell>
        </row>
        <row r="32">
          <cell r="R32">
            <v>3</v>
          </cell>
        </row>
        <row r="46">
          <cell r="Q46">
            <v>6</v>
          </cell>
          <cell r="R46">
            <v>4</v>
          </cell>
        </row>
      </sheetData>
      <sheetData sheetId="28">
        <row r="17">
          <cell r="E17">
            <v>6.25E-2</v>
          </cell>
        </row>
        <row r="29">
          <cell r="E29">
            <v>6.25E-2</v>
          </cell>
        </row>
        <row r="34">
          <cell r="Q34">
            <v>6</v>
          </cell>
          <cell r="R34">
            <v>4</v>
          </cell>
        </row>
        <row r="41">
          <cell r="E41">
            <v>0</v>
          </cell>
        </row>
        <row r="77">
          <cell r="E77">
            <v>0.01</v>
          </cell>
        </row>
      </sheetData>
      <sheetData sheetId="29" refreshError="1"/>
      <sheetData sheetId="30"/>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준"/>
      <sheetName val="매출인원"/>
      <sheetName val="매출계획"/>
      <sheetName val="생산계획"/>
      <sheetName val="2000"/>
      <sheetName val="판관제조"/>
      <sheetName val="2001기본data"/>
      <sheetName val="생산직노무비"/>
      <sheetName val="노무비계획"/>
      <sheetName val="판관인건비계획"/>
      <sheetName val="종합"/>
      <sheetName val="임원"/>
      <sheetName val="해외지사"/>
      <sheetName val="기타 (3)"/>
      <sheetName val="직접비"/>
      <sheetName val="제조공통관리"/>
      <sheetName val="판관공통배부"/>
      <sheetName val="영업배부"/>
      <sheetName val="급여테이블"/>
      <sheetName val="인상율"/>
      <sheetName val="2001계획"/>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표"/>
      <sheetName val="10.28재직자직급"/>
      <sheetName val="내가산정"/>
      <sheetName val="갑"/>
      <sheetName val="내가산정 (2)"/>
      <sheetName val="Sheet3"/>
      <sheetName val="변제"/>
      <sheetName val="이자"/>
      <sheetName val="상환대상"/>
      <sheetName val="급여지급"/>
      <sheetName val="1002"/>
      <sheetName val="9월손익"/>
      <sheetName val="4월손익"/>
      <sheetName val="10월손익"/>
      <sheetName val="11월분"/>
      <sheetName val="5월손익"/>
      <sheetName val="6월손익"/>
      <sheetName val="7월손익"/>
      <sheetName val="8월분"/>
      <sheetName val="INFORM"/>
      <sheetName val="총괄표"/>
      <sheetName val="control"/>
      <sheetName val="금융"/>
      <sheetName val="은행"/>
      <sheetName val="리스"/>
      <sheetName val="보험"/>
      <sheetName val="ORDER"/>
    </sheetNames>
    <sheetDataSet>
      <sheetData sheetId="0" refreshError="1">
        <row r="7">
          <cell r="B7" t="str">
            <v>1급</v>
          </cell>
          <cell r="C7">
            <v>50224520</v>
          </cell>
          <cell r="D7">
            <v>2790250</v>
          </cell>
          <cell r="E7">
            <v>50224500</v>
          </cell>
          <cell r="F7">
            <v>19433120</v>
          </cell>
          <cell r="G7">
            <v>2000000</v>
          </cell>
          <cell r="H7">
            <v>21433120</v>
          </cell>
          <cell r="I7">
            <v>28791380</v>
          </cell>
          <cell r="J7">
            <v>2399280</v>
          </cell>
        </row>
        <row r="8">
          <cell r="B8" t="str">
            <v>2급</v>
          </cell>
          <cell r="C8">
            <v>42100580</v>
          </cell>
          <cell r="D8">
            <v>2338920</v>
          </cell>
          <cell r="E8">
            <v>42100560</v>
          </cell>
          <cell r="F8">
            <v>16622480</v>
          </cell>
          <cell r="G8">
            <v>1400000</v>
          </cell>
          <cell r="H8">
            <v>18022480</v>
          </cell>
          <cell r="I8">
            <v>24078080</v>
          </cell>
          <cell r="J8">
            <v>2006500</v>
          </cell>
        </row>
        <row r="9">
          <cell r="B9" t="str">
            <v>3급</v>
          </cell>
          <cell r="C9">
            <v>37182860</v>
          </cell>
          <cell r="D9">
            <v>2065710</v>
          </cell>
          <cell r="E9">
            <v>37182780</v>
          </cell>
          <cell r="F9">
            <v>14650160</v>
          </cell>
          <cell r="G9">
            <v>1240000</v>
          </cell>
          <cell r="H9">
            <v>15890160</v>
          </cell>
          <cell r="I9">
            <v>21292620</v>
          </cell>
          <cell r="J9">
            <v>1774380</v>
          </cell>
        </row>
        <row r="10">
          <cell r="B10" t="str">
            <v>4급</v>
          </cell>
          <cell r="C10">
            <v>30770720</v>
          </cell>
          <cell r="D10">
            <v>1709480</v>
          </cell>
          <cell r="E10">
            <v>30770640</v>
          </cell>
          <cell r="F10">
            <v>11960320</v>
          </cell>
          <cell r="G10">
            <v>1120000</v>
          </cell>
          <cell r="H10">
            <v>13080320</v>
          </cell>
          <cell r="I10">
            <v>17690320</v>
          </cell>
          <cell r="J10">
            <v>1474190</v>
          </cell>
        </row>
        <row r="11">
          <cell r="B11" t="str">
            <v>5급</v>
          </cell>
          <cell r="C11">
            <v>22724540</v>
          </cell>
          <cell r="D11">
            <v>1262470</v>
          </cell>
          <cell r="E11">
            <v>22724460</v>
          </cell>
          <cell r="F11">
            <v>8544240</v>
          </cell>
          <cell r="G11">
            <v>1000000</v>
          </cell>
          <cell r="H11">
            <v>9544240</v>
          </cell>
          <cell r="I11">
            <v>13180220</v>
          </cell>
          <cell r="J11">
            <v>1098350</v>
          </cell>
        </row>
        <row r="12">
          <cell r="B12" t="str">
            <v>6급</v>
          </cell>
          <cell r="C12">
            <v>17411300</v>
          </cell>
          <cell r="D12">
            <v>967290</v>
          </cell>
          <cell r="E12">
            <v>17411220</v>
          </cell>
          <cell r="F12">
            <v>6182800</v>
          </cell>
          <cell r="G12">
            <v>1000000</v>
          </cell>
          <cell r="H12">
            <v>7182800</v>
          </cell>
          <cell r="I12">
            <v>10228420</v>
          </cell>
          <cell r="J12">
            <v>852360</v>
          </cell>
        </row>
        <row r="13">
          <cell r="B13" t="str">
            <v>서무1</v>
          </cell>
          <cell r="C13">
            <v>22945100</v>
          </cell>
          <cell r="D13">
            <v>1274720</v>
          </cell>
          <cell r="E13">
            <v>22944960</v>
          </cell>
          <cell r="F13">
            <v>8642240</v>
          </cell>
          <cell r="G13">
            <v>1000000</v>
          </cell>
          <cell r="H13">
            <v>9642240</v>
          </cell>
          <cell r="I13">
            <v>13302720</v>
          </cell>
          <cell r="J13">
            <v>1108560</v>
          </cell>
        </row>
        <row r="14">
          <cell r="B14" t="str">
            <v>서무2</v>
          </cell>
          <cell r="C14">
            <v>24463520</v>
          </cell>
          <cell r="D14">
            <v>1359080</v>
          </cell>
          <cell r="E14">
            <v>24463440</v>
          </cell>
          <cell r="F14">
            <v>9317120</v>
          </cell>
          <cell r="G14">
            <v>1000000</v>
          </cell>
          <cell r="H14">
            <v>10317120</v>
          </cell>
          <cell r="I14">
            <v>14146320</v>
          </cell>
          <cell r="J14">
            <v>1178860</v>
          </cell>
        </row>
        <row r="15">
          <cell r="B15" t="str">
            <v>서무3</v>
          </cell>
          <cell r="C15">
            <v>18934820</v>
          </cell>
          <cell r="D15">
            <v>1051930</v>
          </cell>
          <cell r="E15">
            <v>18934740</v>
          </cell>
          <cell r="F15">
            <v>6859920</v>
          </cell>
          <cell r="G15">
            <v>1000000</v>
          </cell>
          <cell r="H15">
            <v>7859920</v>
          </cell>
          <cell r="I15">
            <v>11074820</v>
          </cell>
          <cell r="J15">
            <v>922900</v>
          </cell>
        </row>
      </sheetData>
      <sheetData sheetId="1" refreshError="1">
        <row r="3">
          <cell r="A3">
            <v>20000010</v>
          </cell>
          <cell r="B3" t="str">
            <v>이원손</v>
          </cell>
          <cell r="C3" t="str">
            <v>2급</v>
          </cell>
        </row>
        <row r="4">
          <cell r="A4">
            <v>20000020</v>
          </cell>
          <cell r="B4" t="str">
            <v>이상구</v>
          </cell>
          <cell r="C4" t="str">
            <v>월봉계약</v>
          </cell>
        </row>
        <row r="5">
          <cell r="A5">
            <v>20000060</v>
          </cell>
          <cell r="B5" t="str">
            <v>이종대</v>
          </cell>
          <cell r="C5" t="str">
            <v>월봉계약</v>
          </cell>
        </row>
        <row r="6">
          <cell r="A6">
            <v>20000070</v>
          </cell>
          <cell r="B6" t="str">
            <v>변윤섭</v>
          </cell>
          <cell r="C6" t="str">
            <v>월봉계약</v>
          </cell>
        </row>
        <row r="7">
          <cell r="A7">
            <v>20000080</v>
          </cell>
          <cell r="B7" t="str">
            <v>신혜영</v>
          </cell>
          <cell r="C7" t="str">
            <v>월봉계약</v>
          </cell>
        </row>
        <row r="8">
          <cell r="A8">
            <v>20000090</v>
          </cell>
          <cell r="B8" t="str">
            <v>주용선</v>
          </cell>
          <cell r="C8" t="str">
            <v>월봉계약</v>
          </cell>
        </row>
        <row r="9">
          <cell r="A9">
            <v>20000110</v>
          </cell>
          <cell r="B9" t="str">
            <v>류성진</v>
          </cell>
          <cell r="C9" t="str">
            <v>월봉계약</v>
          </cell>
        </row>
        <row r="10">
          <cell r="A10">
            <v>20000130</v>
          </cell>
          <cell r="B10" t="str">
            <v>이운경</v>
          </cell>
          <cell r="C10" t="str">
            <v>6급</v>
          </cell>
        </row>
        <row r="11">
          <cell r="A11">
            <v>20000140</v>
          </cell>
          <cell r="B11" t="str">
            <v>이선국</v>
          </cell>
          <cell r="C11" t="str">
            <v>6급</v>
          </cell>
        </row>
        <row r="12">
          <cell r="A12">
            <v>20000150</v>
          </cell>
          <cell r="B12" t="str">
            <v>김회진</v>
          </cell>
          <cell r="C12" t="str">
            <v>월봉계약</v>
          </cell>
        </row>
        <row r="13">
          <cell r="A13">
            <v>20000160</v>
          </cell>
          <cell r="B13" t="str">
            <v>손현주</v>
          </cell>
          <cell r="C13" t="str">
            <v>월봉계약</v>
          </cell>
        </row>
        <row r="14">
          <cell r="A14">
            <v>20000170</v>
          </cell>
          <cell r="B14" t="str">
            <v>강정운</v>
          </cell>
          <cell r="C14" t="str">
            <v>월봉계약</v>
          </cell>
        </row>
        <row r="15">
          <cell r="A15">
            <v>20000190</v>
          </cell>
          <cell r="B15" t="str">
            <v>이혜자</v>
          </cell>
          <cell r="C15" t="str">
            <v>월봉계약</v>
          </cell>
        </row>
        <row r="16">
          <cell r="A16">
            <v>20000200</v>
          </cell>
          <cell r="B16" t="str">
            <v>이정임</v>
          </cell>
          <cell r="C16" t="str">
            <v>월봉계약</v>
          </cell>
        </row>
        <row r="17">
          <cell r="A17">
            <v>20000220</v>
          </cell>
          <cell r="B17" t="str">
            <v>최상희</v>
          </cell>
          <cell r="C17" t="str">
            <v>월봉계약</v>
          </cell>
        </row>
        <row r="18">
          <cell r="A18">
            <v>20000240</v>
          </cell>
          <cell r="B18" t="str">
            <v>김성욱</v>
          </cell>
          <cell r="C18" t="str">
            <v>월봉계약</v>
          </cell>
        </row>
        <row r="19">
          <cell r="A19">
            <v>20000250</v>
          </cell>
          <cell r="B19" t="str">
            <v>박혜경</v>
          </cell>
          <cell r="C19" t="str">
            <v>월봉계약</v>
          </cell>
        </row>
        <row r="20">
          <cell r="A20">
            <v>20000260</v>
          </cell>
          <cell r="B20" t="str">
            <v>이영희</v>
          </cell>
          <cell r="C20" t="str">
            <v>월봉계약</v>
          </cell>
        </row>
        <row r="21">
          <cell r="A21">
            <v>20000270</v>
          </cell>
          <cell r="B21" t="str">
            <v>윤진영</v>
          </cell>
          <cell r="C21" t="str">
            <v>5급</v>
          </cell>
        </row>
        <row r="22">
          <cell r="A22">
            <v>20000280</v>
          </cell>
          <cell r="B22" t="str">
            <v>정욱진</v>
          </cell>
          <cell r="C22" t="str">
            <v>6급</v>
          </cell>
        </row>
        <row r="23">
          <cell r="A23">
            <v>20000290</v>
          </cell>
          <cell r="B23" t="str">
            <v>이선혜</v>
          </cell>
          <cell r="C23" t="str">
            <v>월봉계약</v>
          </cell>
        </row>
        <row r="24">
          <cell r="A24">
            <v>20000310</v>
          </cell>
          <cell r="B24" t="str">
            <v>박대규</v>
          </cell>
          <cell r="C24" t="str">
            <v>5급</v>
          </cell>
        </row>
        <row r="25">
          <cell r="A25">
            <v>20000330</v>
          </cell>
          <cell r="B25" t="str">
            <v>문안석</v>
          </cell>
          <cell r="C25" t="str">
            <v>월봉계약</v>
          </cell>
        </row>
        <row r="26">
          <cell r="A26">
            <v>20000340</v>
          </cell>
          <cell r="B26" t="str">
            <v>박현철</v>
          </cell>
          <cell r="C26" t="str">
            <v>2급</v>
          </cell>
        </row>
        <row r="27">
          <cell r="A27">
            <v>20000360</v>
          </cell>
          <cell r="B27" t="str">
            <v>김우주</v>
          </cell>
          <cell r="C27" t="str">
            <v>4급</v>
          </cell>
        </row>
        <row r="28">
          <cell r="A28">
            <v>20000370</v>
          </cell>
          <cell r="B28" t="str">
            <v>한승정</v>
          </cell>
          <cell r="C28" t="str">
            <v>4급</v>
          </cell>
        </row>
        <row r="29">
          <cell r="A29">
            <v>20000380</v>
          </cell>
          <cell r="B29" t="str">
            <v>정용구</v>
          </cell>
          <cell r="C29" t="str">
            <v>5급</v>
          </cell>
        </row>
        <row r="30">
          <cell r="A30">
            <v>20000390</v>
          </cell>
          <cell r="B30" t="str">
            <v>김경숙</v>
          </cell>
          <cell r="C30" t="str">
            <v>6급</v>
          </cell>
        </row>
        <row r="31">
          <cell r="A31">
            <v>20000400</v>
          </cell>
          <cell r="B31" t="str">
            <v>문영아</v>
          </cell>
          <cell r="C31" t="str">
            <v>6급</v>
          </cell>
        </row>
        <row r="32">
          <cell r="A32">
            <v>20000410</v>
          </cell>
          <cell r="B32" t="str">
            <v>허남돌</v>
          </cell>
          <cell r="C32" t="str">
            <v>월봉계약</v>
          </cell>
        </row>
        <row r="33">
          <cell r="A33">
            <v>20000430</v>
          </cell>
          <cell r="B33" t="str">
            <v>장영아</v>
          </cell>
          <cell r="C33" t="str">
            <v>월봉계약</v>
          </cell>
        </row>
        <row r="34">
          <cell r="A34">
            <v>20000440</v>
          </cell>
          <cell r="B34" t="str">
            <v>남명석</v>
          </cell>
          <cell r="C34" t="str">
            <v>월봉계약</v>
          </cell>
        </row>
        <row r="35">
          <cell r="A35">
            <v>20000450</v>
          </cell>
          <cell r="B35" t="str">
            <v>류태곤</v>
          </cell>
          <cell r="C35" t="str">
            <v>월봉계약</v>
          </cell>
        </row>
        <row r="36">
          <cell r="A36">
            <v>20000460</v>
          </cell>
          <cell r="B36" t="str">
            <v>채해경</v>
          </cell>
          <cell r="C36" t="str">
            <v>월봉계약</v>
          </cell>
        </row>
        <row r="37">
          <cell r="A37">
            <v>20000470</v>
          </cell>
          <cell r="B37" t="str">
            <v>김말숙</v>
          </cell>
          <cell r="C37" t="str">
            <v>월봉계약</v>
          </cell>
        </row>
        <row r="38">
          <cell r="A38">
            <v>20000490</v>
          </cell>
          <cell r="B38" t="str">
            <v>김준호</v>
          </cell>
          <cell r="C38" t="str">
            <v>월봉계약</v>
          </cell>
        </row>
        <row r="39">
          <cell r="A39">
            <v>20000500</v>
          </cell>
          <cell r="B39" t="str">
            <v>김은주</v>
          </cell>
          <cell r="C39" t="str">
            <v>월봉계약</v>
          </cell>
        </row>
        <row r="40">
          <cell r="A40">
            <v>20000510</v>
          </cell>
          <cell r="B40" t="str">
            <v>민은영</v>
          </cell>
          <cell r="C40" t="str">
            <v>월봉계약</v>
          </cell>
        </row>
        <row r="41">
          <cell r="A41">
            <v>20000520</v>
          </cell>
          <cell r="B41" t="str">
            <v>박진근</v>
          </cell>
          <cell r="C41" t="str">
            <v>월봉계약</v>
          </cell>
        </row>
        <row r="42">
          <cell r="A42">
            <v>20000530</v>
          </cell>
          <cell r="B42" t="str">
            <v>송경준</v>
          </cell>
          <cell r="C42" t="str">
            <v>월봉계약</v>
          </cell>
        </row>
        <row r="43">
          <cell r="A43">
            <v>20000540</v>
          </cell>
          <cell r="B43" t="str">
            <v>김영이</v>
          </cell>
          <cell r="C43" t="str">
            <v>월봉계약</v>
          </cell>
        </row>
        <row r="44">
          <cell r="A44">
            <v>20000550</v>
          </cell>
          <cell r="B44" t="str">
            <v>김말선</v>
          </cell>
          <cell r="C44" t="str">
            <v>월봉계약</v>
          </cell>
        </row>
        <row r="45">
          <cell r="A45">
            <v>20000570</v>
          </cell>
          <cell r="B45" t="str">
            <v>허인철</v>
          </cell>
          <cell r="C45" t="str">
            <v>월봉계약</v>
          </cell>
        </row>
        <row r="46">
          <cell r="A46">
            <v>20000580</v>
          </cell>
          <cell r="B46" t="str">
            <v>박술남</v>
          </cell>
          <cell r="C46" t="str">
            <v>월봉계약</v>
          </cell>
        </row>
        <row r="47">
          <cell r="A47">
            <v>20000590</v>
          </cell>
          <cell r="B47" t="str">
            <v>김미정</v>
          </cell>
          <cell r="C47" t="str">
            <v>월봉계약</v>
          </cell>
        </row>
        <row r="48">
          <cell r="A48">
            <v>20000600</v>
          </cell>
          <cell r="B48" t="str">
            <v>전진종</v>
          </cell>
          <cell r="C48" t="str">
            <v>월봉계약</v>
          </cell>
        </row>
        <row r="49">
          <cell r="A49">
            <v>20000610</v>
          </cell>
          <cell r="B49" t="str">
            <v>양명엽</v>
          </cell>
          <cell r="C49" t="str">
            <v>월봉계약</v>
          </cell>
        </row>
        <row r="50">
          <cell r="A50">
            <v>20000640</v>
          </cell>
          <cell r="B50" t="str">
            <v>김왕일</v>
          </cell>
          <cell r="C50" t="str">
            <v>월봉계약</v>
          </cell>
        </row>
        <row r="51">
          <cell r="A51">
            <v>20000650</v>
          </cell>
          <cell r="B51" t="str">
            <v>전유미</v>
          </cell>
          <cell r="C51" t="str">
            <v>월봉계약</v>
          </cell>
        </row>
        <row r="52">
          <cell r="A52">
            <v>20000660</v>
          </cell>
          <cell r="B52" t="str">
            <v>백기현</v>
          </cell>
          <cell r="C52" t="str">
            <v>월봉계약</v>
          </cell>
        </row>
        <row r="53">
          <cell r="A53">
            <v>20000670</v>
          </cell>
          <cell r="B53" t="str">
            <v>정영진</v>
          </cell>
          <cell r="C53" t="str">
            <v>5급</v>
          </cell>
        </row>
        <row r="54">
          <cell r="A54">
            <v>20000690</v>
          </cell>
          <cell r="B54" t="str">
            <v>서가영</v>
          </cell>
          <cell r="C54" t="str">
            <v>월봉계약</v>
          </cell>
        </row>
        <row r="55">
          <cell r="A55">
            <v>20000700</v>
          </cell>
          <cell r="B55" t="str">
            <v>정경미</v>
          </cell>
          <cell r="C55" t="str">
            <v>6급</v>
          </cell>
        </row>
        <row r="56">
          <cell r="A56">
            <v>20000710</v>
          </cell>
          <cell r="B56" t="str">
            <v>이은기</v>
          </cell>
          <cell r="C56" t="str">
            <v>6급</v>
          </cell>
        </row>
        <row r="57">
          <cell r="A57">
            <v>20000720</v>
          </cell>
          <cell r="B57" t="str">
            <v>송종</v>
          </cell>
          <cell r="C57" t="str">
            <v>임원</v>
          </cell>
        </row>
        <row r="58">
          <cell r="A58">
            <v>20000730</v>
          </cell>
          <cell r="B58" t="str">
            <v>김우일</v>
          </cell>
          <cell r="C58" t="str">
            <v>4급</v>
          </cell>
        </row>
        <row r="59">
          <cell r="A59">
            <v>20000750</v>
          </cell>
          <cell r="B59" t="str">
            <v>이민구</v>
          </cell>
          <cell r="C59" t="str">
            <v>월봉계약</v>
          </cell>
        </row>
        <row r="60">
          <cell r="A60">
            <v>20000760</v>
          </cell>
          <cell r="B60" t="str">
            <v>윤현성</v>
          </cell>
          <cell r="C60" t="str">
            <v>5급</v>
          </cell>
        </row>
        <row r="61">
          <cell r="A61">
            <v>20000770</v>
          </cell>
          <cell r="B61" t="str">
            <v>김종수</v>
          </cell>
          <cell r="C61" t="str">
            <v>4급</v>
          </cell>
        </row>
        <row r="62">
          <cell r="A62">
            <v>20000780</v>
          </cell>
          <cell r="B62" t="str">
            <v>김시겸</v>
          </cell>
          <cell r="C62" t="str">
            <v>3급</v>
          </cell>
        </row>
        <row r="63">
          <cell r="A63">
            <v>20000790</v>
          </cell>
          <cell r="B63" t="str">
            <v>최창호</v>
          </cell>
          <cell r="C63" t="str">
            <v>4급</v>
          </cell>
        </row>
        <row r="64">
          <cell r="A64">
            <v>20000800</v>
          </cell>
          <cell r="B64" t="str">
            <v>김병대</v>
          </cell>
          <cell r="C64" t="str">
            <v>2급</v>
          </cell>
        </row>
        <row r="65">
          <cell r="A65">
            <v>20000810</v>
          </cell>
          <cell r="B65" t="str">
            <v>손성진</v>
          </cell>
          <cell r="C65" t="str">
            <v>3급</v>
          </cell>
        </row>
        <row r="66">
          <cell r="A66">
            <v>20000820</v>
          </cell>
          <cell r="B66" t="str">
            <v>김윤정</v>
          </cell>
          <cell r="C66" t="str">
            <v>4급</v>
          </cell>
        </row>
        <row r="67">
          <cell r="A67">
            <v>20000840</v>
          </cell>
          <cell r="B67" t="str">
            <v>주이환</v>
          </cell>
          <cell r="C67" t="str">
            <v>5급</v>
          </cell>
        </row>
        <row r="68">
          <cell r="A68">
            <v>20000850</v>
          </cell>
          <cell r="B68" t="str">
            <v>황우상</v>
          </cell>
          <cell r="C68" t="str">
            <v>월봉계약</v>
          </cell>
        </row>
        <row r="69">
          <cell r="A69">
            <v>20000860</v>
          </cell>
          <cell r="B69" t="str">
            <v>임점숙</v>
          </cell>
          <cell r="C69" t="str">
            <v>월봉계약</v>
          </cell>
        </row>
        <row r="70">
          <cell r="A70">
            <v>20000870</v>
          </cell>
          <cell r="B70" t="str">
            <v>변영숙</v>
          </cell>
          <cell r="C70" t="str">
            <v>월봉계약</v>
          </cell>
        </row>
        <row r="71">
          <cell r="A71">
            <v>20000880</v>
          </cell>
          <cell r="B71" t="str">
            <v>정준</v>
          </cell>
          <cell r="C71" t="str">
            <v>월봉계약</v>
          </cell>
        </row>
        <row r="72">
          <cell r="A72">
            <v>20000900</v>
          </cell>
          <cell r="B72" t="str">
            <v>김한희</v>
          </cell>
          <cell r="C72" t="str">
            <v>월봉계약</v>
          </cell>
        </row>
        <row r="73">
          <cell r="A73">
            <v>20000910</v>
          </cell>
          <cell r="B73" t="str">
            <v>이제룡</v>
          </cell>
          <cell r="C73" t="str">
            <v>월봉계약</v>
          </cell>
        </row>
        <row r="74">
          <cell r="A74">
            <v>20000920</v>
          </cell>
          <cell r="B74" t="str">
            <v>권정림</v>
          </cell>
          <cell r="C74" t="str">
            <v>월봉계약</v>
          </cell>
        </row>
        <row r="75">
          <cell r="A75">
            <v>20000930</v>
          </cell>
          <cell r="B75" t="str">
            <v>이현주</v>
          </cell>
          <cell r="C75" t="str">
            <v>월봉계약</v>
          </cell>
        </row>
        <row r="76">
          <cell r="A76">
            <v>20000940</v>
          </cell>
          <cell r="B76" t="str">
            <v>권혁섬</v>
          </cell>
          <cell r="C76" t="str">
            <v>2급</v>
          </cell>
        </row>
        <row r="77">
          <cell r="A77">
            <v>20000960</v>
          </cell>
          <cell r="B77" t="str">
            <v>김철수</v>
          </cell>
          <cell r="C77" t="str">
            <v>월봉계약</v>
          </cell>
        </row>
        <row r="78">
          <cell r="A78">
            <v>20000970</v>
          </cell>
          <cell r="B78" t="str">
            <v>김강석</v>
          </cell>
          <cell r="C78" t="str">
            <v>월봉계약</v>
          </cell>
        </row>
        <row r="79">
          <cell r="A79">
            <v>20000980</v>
          </cell>
          <cell r="B79" t="str">
            <v>오관수</v>
          </cell>
          <cell r="C79" t="str">
            <v>월봉계약</v>
          </cell>
        </row>
        <row r="80">
          <cell r="A80">
            <v>20000990</v>
          </cell>
          <cell r="B80" t="str">
            <v>서순석</v>
          </cell>
          <cell r="C80" t="str">
            <v>월봉계약</v>
          </cell>
        </row>
        <row r="81">
          <cell r="A81">
            <v>20001010</v>
          </cell>
          <cell r="B81" t="str">
            <v>최지천</v>
          </cell>
          <cell r="C81" t="str">
            <v>월봉계약</v>
          </cell>
        </row>
        <row r="82">
          <cell r="A82">
            <v>20001020</v>
          </cell>
          <cell r="B82" t="str">
            <v>강혜윤</v>
          </cell>
          <cell r="C82" t="str">
            <v>월봉계약</v>
          </cell>
        </row>
        <row r="83">
          <cell r="A83">
            <v>20001030</v>
          </cell>
          <cell r="B83" t="str">
            <v>윤선영</v>
          </cell>
          <cell r="C83" t="str">
            <v>월봉계약</v>
          </cell>
        </row>
        <row r="84">
          <cell r="A84">
            <v>20001040</v>
          </cell>
          <cell r="B84" t="str">
            <v>홍미숙</v>
          </cell>
          <cell r="C84" t="str">
            <v>월봉계약</v>
          </cell>
        </row>
        <row r="85">
          <cell r="A85">
            <v>20001060</v>
          </cell>
          <cell r="B85" t="str">
            <v>오윤덕</v>
          </cell>
          <cell r="C85" t="str">
            <v>월봉계약</v>
          </cell>
        </row>
        <row r="86">
          <cell r="A86">
            <v>20001070</v>
          </cell>
          <cell r="B86" t="str">
            <v>최지숙</v>
          </cell>
          <cell r="C86" t="str">
            <v>월봉계약</v>
          </cell>
        </row>
        <row r="87">
          <cell r="A87">
            <v>20001080</v>
          </cell>
          <cell r="B87" t="str">
            <v>배후린</v>
          </cell>
          <cell r="C87" t="str">
            <v>월봉계약</v>
          </cell>
        </row>
        <row r="88">
          <cell r="A88">
            <v>20001090</v>
          </cell>
          <cell r="B88" t="str">
            <v>이상률</v>
          </cell>
          <cell r="C88" t="str">
            <v>임원</v>
          </cell>
        </row>
        <row r="89">
          <cell r="A89">
            <v>20001100</v>
          </cell>
          <cell r="B89" t="str">
            <v>이영기</v>
          </cell>
          <cell r="C89" t="str">
            <v>월봉계약</v>
          </cell>
        </row>
        <row r="90">
          <cell r="A90">
            <v>20001110</v>
          </cell>
          <cell r="B90" t="str">
            <v>이화연</v>
          </cell>
          <cell r="C90" t="str">
            <v>월봉계약</v>
          </cell>
        </row>
        <row r="91">
          <cell r="A91">
            <v>20001130</v>
          </cell>
          <cell r="B91" t="str">
            <v>김승태</v>
          </cell>
          <cell r="C91" t="str">
            <v>4급</v>
          </cell>
        </row>
        <row r="92">
          <cell r="A92">
            <v>20001140</v>
          </cell>
          <cell r="B92" t="str">
            <v>윤석원</v>
          </cell>
          <cell r="C92" t="str">
            <v>5급</v>
          </cell>
        </row>
        <row r="93">
          <cell r="A93">
            <v>20001150</v>
          </cell>
          <cell r="B93" t="str">
            <v>박원섭</v>
          </cell>
          <cell r="C93" t="str">
            <v>3급</v>
          </cell>
        </row>
        <row r="94">
          <cell r="A94">
            <v>20001170</v>
          </cell>
          <cell r="B94" t="str">
            <v>이영애</v>
          </cell>
          <cell r="C94" t="str">
            <v>6급</v>
          </cell>
        </row>
        <row r="95">
          <cell r="A95">
            <v>20001200</v>
          </cell>
          <cell r="B95" t="str">
            <v>최남순</v>
          </cell>
          <cell r="C95" t="str">
            <v>6급</v>
          </cell>
        </row>
        <row r="96">
          <cell r="A96">
            <v>20001210</v>
          </cell>
          <cell r="B96" t="str">
            <v>오영수</v>
          </cell>
          <cell r="C96" t="str">
            <v>6급</v>
          </cell>
        </row>
        <row r="97">
          <cell r="A97">
            <v>20001220</v>
          </cell>
          <cell r="B97" t="str">
            <v>박대석</v>
          </cell>
          <cell r="C97" t="str">
            <v>4급</v>
          </cell>
        </row>
        <row r="98">
          <cell r="A98">
            <v>20001230</v>
          </cell>
          <cell r="B98" t="str">
            <v>장숙희</v>
          </cell>
          <cell r="C98" t="str">
            <v>월봉계약</v>
          </cell>
        </row>
        <row r="99">
          <cell r="A99">
            <v>20001250</v>
          </cell>
          <cell r="B99" t="str">
            <v>박정숙</v>
          </cell>
          <cell r="C99" t="str">
            <v>월봉계약</v>
          </cell>
        </row>
        <row r="100">
          <cell r="A100">
            <v>20001270</v>
          </cell>
          <cell r="B100" t="str">
            <v>최병화</v>
          </cell>
          <cell r="C100" t="str">
            <v>1급</v>
          </cell>
        </row>
        <row r="101">
          <cell r="A101">
            <v>20001290</v>
          </cell>
          <cell r="B101" t="str">
            <v>변상무</v>
          </cell>
          <cell r="C101" t="str">
            <v>임원</v>
          </cell>
        </row>
        <row r="102">
          <cell r="A102">
            <v>20001330</v>
          </cell>
          <cell r="B102" t="str">
            <v>김양호</v>
          </cell>
          <cell r="C102" t="str">
            <v>3급</v>
          </cell>
        </row>
        <row r="103">
          <cell r="A103">
            <v>20001340</v>
          </cell>
          <cell r="B103" t="str">
            <v>이병돈</v>
          </cell>
          <cell r="C103" t="str">
            <v>월봉계약</v>
          </cell>
        </row>
        <row r="104">
          <cell r="A104">
            <v>20001350</v>
          </cell>
          <cell r="B104" t="str">
            <v>박원훈</v>
          </cell>
          <cell r="C104" t="str">
            <v>월봉계약</v>
          </cell>
        </row>
        <row r="105">
          <cell r="A105">
            <v>20001360</v>
          </cell>
          <cell r="B105" t="str">
            <v>이용우</v>
          </cell>
          <cell r="C105" t="str">
            <v>월봉계약</v>
          </cell>
        </row>
        <row r="106">
          <cell r="A106">
            <v>20001370</v>
          </cell>
          <cell r="B106" t="str">
            <v>김성수</v>
          </cell>
          <cell r="C106" t="str">
            <v>월봉계약</v>
          </cell>
        </row>
        <row r="107">
          <cell r="A107">
            <v>20001390</v>
          </cell>
          <cell r="B107" t="str">
            <v>김교식</v>
          </cell>
          <cell r="C107" t="str">
            <v>4급</v>
          </cell>
        </row>
        <row r="108">
          <cell r="A108">
            <v>20001400</v>
          </cell>
          <cell r="B108" t="str">
            <v>서상민</v>
          </cell>
          <cell r="C108" t="str">
            <v>4급</v>
          </cell>
        </row>
        <row r="109">
          <cell r="A109">
            <v>20001410</v>
          </cell>
          <cell r="B109" t="str">
            <v>강귀중</v>
          </cell>
          <cell r="C109" t="str">
            <v>월봉계약</v>
          </cell>
        </row>
        <row r="110">
          <cell r="A110">
            <v>20001440</v>
          </cell>
          <cell r="B110" t="str">
            <v>곽진용</v>
          </cell>
          <cell r="C110" t="str">
            <v>5급</v>
          </cell>
        </row>
        <row r="111">
          <cell r="A111">
            <v>20001450</v>
          </cell>
          <cell r="B111" t="str">
            <v>김선용</v>
          </cell>
          <cell r="C111" t="str">
            <v>5급</v>
          </cell>
        </row>
        <row r="112">
          <cell r="A112">
            <v>20001460</v>
          </cell>
          <cell r="B112" t="str">
            <v>박영제</v>
          </cell>
          <cell r="C112" t="str">
            <v>5급</v>
          </cell>
        </row>
        <row r="113">
          <cell r="A113">
            <v>20001470</v>
          </cell>
          <cell r="B113" t="str">
            <v>한규설</v>
          </cell>
          <cell r="C113" t="str">
            <v>월봉계약</v>
          </cell>
        </row>
        <row r="114">
          <cell r="A114">
            <v>20001480</v>
          </cell>
          <cell r="B114" t="str">
            <v>박윤서</v>
          </cell>
          <cell r="C114" t="str">
            <v>월봉계약</v>
          </cell>
        </row>
        <row r="115">
          <cell r="A115">
            <v>20001520</v>
          </cell>
          <cell r="B115" t="str">
            <v>김상근</v>
          </cell>
          <cell r="C115" t="str">
            <v>월봉계약</v>
          </cell>
        </row>
        <row r="116">
          <cell r="A116">
            <v>20001550</v>
          </cell>
          <cell r="B116" t="str">
            <v>주성덕</v>
          </cell>
          <cell r="C116" t="str">
            <v>5급</v>
          </cell>
        </row>
        <row r="117">
          <cell r="A117">
            <v>20001560</v>
          </cell>
          <cell r="B117" t="str">
            <v>김종이</v>
          </cell>
          <cell r="C117" t="str">
            <v>6급</v>
          </cell>
        </row>
        <row r="118">
          <cell r="A118">
            <v>20001570</v>
          </cell>
          <cell r="B118" t="str">
            <v>송옥순</v>
          </cell>
          <cell r="C118" t="str">
            <v>6급</v>
          </cell>
        </row>
        <row r="119">
          <cell r="A119">
            <v>20001590</v>
          </cell>
          <cell r="B119" t="str">
            <v>전소정</v>
          </cell>
          <cell r="C119" t="str">
            <v>월봉계약</v>
          </cell>
        </row>
        <row r="120">
          <cell r="A120">
            <v>20001600</v>
          </cell>
          <cell r="B120" t="str">
            <v>이진의</v>
          </cell>
          <cell r="C120" t="str">
            <v>월봉계약</v>
          </cell>
        </row>
        <row r="121">
          <cell r="A121">
            <v>20001610</v>
          </cell>
          <cell r="B121" t="str">
            <v>허은영</v>
          </cell>
          <cell r="C121" t="str">
            <v>월봉계약</v>
          </cell>
        </row>
        <row r="122">
          <cell r="A122">
            <v>20001620</v>
          </cell>
          <cell r="B122" t="str">
            <v>김미정</v>
          </cell>
          <cell r="C122" t="str">
            <v>월봉계약</v>
          </cell>
        </row>
        <row r="123">
          <cell r="A123">
            <v>20001630</v>
          </cell>
          <cell r="B123" t="str">
            <v>고영하</v>
          </cell>
          <cell r="C123" t="str">
            <v>월봉계약</v>
          </cell>
        </row>
        <row r="124">
          <cell r="A124">
            <v>20001640</v>
          </cell>
          <cell r="B124" t="str">
            <v>황도은</v>
          </cell>
          <cell r="C124" t="str">
            <v>월봉계약</v>
          </cell>
        </row>
        <row r="125">
          <cell r="A125">
            <v>20001650</v>
          </cell>
          <cell r="B125" t="str">
            <v>박세진</v>
          </cell>
          <cell r="C125" t="str">
            <v>월봉계약</v>
          </cell>
        </row>
        <row r="126">
          <cell r="A126">
            <v>20001660</v>
          </cell>
          <cell r="B126" t="str">
            <v>허인숙</v>
          </cell>
          <cell r="C126" t="str">
            <v>월봉계약</v>
          </cell>
        </row>
        <row r="127">
          <cell r="A127">
            <v>20001670</v>
          </cell>
          <cell r="B127" t="str">
            <v>변정미</v>
          </cell>
          <cell r="C127" t="str">
            <v>월봉계약</v>
          </cell>
        </row>
        <row r="128">
          <cell r="A128">
            <v>20001680</v>
          </cell>
          <cell r="B128" t="str">
            <v>이리원</v>
          </cell>
          <cell r="C128" t="str">
            <v>월봉계약</v>
          </cell>
        </row>
        <row r="129">
          <cell r="A129">
            <v>20001690</v>
          </cell>
          <cell r="B129" t="str">
            <v>권미희</v>
          </cell>
          <cell r="C129" t="str">
            <v>월봉계약</v>
          </cell>
        </row>
        <row r="130">
          <cell r="A130">
            <v>20001710</v>
          </cell>
          <cell r="B130" t="str">
            <v>고현준</v>
          </cell>
          <cell r="C130" t="str">
            <v>월봉계약</v>
          </cell>
        </row>
        <row r="131">
          <cell r="A131">
            <v>20001720</v>
          </cell>
          <cell r="B131" t="str">
            <v>이순복</v>
          </cell>
          <cell r="C131" t="str">
            <v>월봉계약</v>
          </cell>
        </row>
        <row r="132">
          <cell r="A132">
            <v>20001730</v>
          </cell>
          <cell r="B132" t="str">
            <v>최경희</v>
          </cell>
          <cell r="C132" t="str">
            <v>월봉계약</v>
          </cell>
        </row>
        <row r="133">
          <cell r="A133">
            <v>20001750</v>
          </cell>
          <cell r="B133" t="str">
            <v>이현자</v>
          </cell>
          <cell r="C133" t="str">
            <v>월봉계약</v>
          </cell>
        </row>
        <row r="134">
          <cell r="A134">
            <v>20001770</v>
          </cell>
          <cell r="B134" t="str">
            <v>이명선</v>
          </cell>
          <cell r="C134" t="str">
            <v>월봉계약</v>
          </cell>
        </row>
        <row r="135">
          <cell r="A135">
            <v>20001780</v>
          </cell>
          <cell r="B135" t="str">
            <v>권지숙</v>
          </cell>
          <cell r="C135" t="str">
            <v>월봉계약</v>
          </cell>
        </row>
        <row r="136">
          <cell r="A136">
            <v>20001800</v>
          </cell>
          <cell r="B136" t="str">
            <v>황성웅</v>
          </cell>
          <cell r="C136" t="str">
            <v>월봉계약</v>
          </cell>
        </row>
        <row r="137">
          <cell r="A137">
            <v>20001810</v>
          </cell>
          <cell r="B137" t="str">
            <v>이남구</v>
          </cell>
          <cell r="C137" t="str">
            <v>월봉계약</v>
          </cell>
        </row>
        <row r="138">
          <cell r="A138">
            <v>20001820</v>
          </cell>
          <cell r="B138" t="str">
            <v>이안철</v>
          </cell>
          <cell r="C138" t="str">
            <v>5급</v>
          </cell>
        </row>
        <row r="139">
          <cell r="A139">
            <v>20001830</v>
          </cell>
          <cell r="B139" t="str">
            <v>하주환</v>
          </cell>
          <cell r="C139" t="str">
            <v>2급</v>
          </cell>
        </row>
        <row r="140">
          <cell r="A140">
            <v>20001840</v>
          </cell>
          <cell r="B140" t="str">
            <v>김종곤</v>
          </cell>
          <cell r="C140" t="str">
            <v>5급</v>
          </cell>
        </row>
        <row r="141">
          <cell r="A141">
            <v>20001850</v>
          </cell>
          <cell r="B141" t="str">
            <v>김명환</v>
          </cell>
          <cell r="C141" t="str">
            <v>6급</v>
          </cell>
        </row>
        <row r="142">
          <cell r="A142">
            <v>20001860</v>
          </cell>
          <cell r="B142" t="str">
            <v>최인창</v>
          </cell>
          <cell r="C142" t="str">
            <v>5급</v>
          </cell>
        </row>
        <row r="143">
          <cell r="A143">
            <v>20001870</v>
          </cell>
          <cell r="B143" t="str">
            <v>김미정</v>
          </cell>
          <cell r="C143" t="str">
            <v>월봉계약</v>
          </cell>
        </row>
        <row r="144">
          <cell r="A144">
            <v>20001880</v>
          </cell>
          <cell r="B144" t="str">
            <v>김재균</v>
          </cell>
          <cell r="C144" t="str">
            <v>월봉계약</v>
          </cell>
        </row>
        <row r="145">
          <cell r="A145">
            <v>20001890</v>
          </cell>
          <cell r="B145" t="str">
            <v>박윤희</v>
          </cell>
          <cell r="C145" t="str">
            <v>월봉계약</v>
          </cell>
        </row>
        <row r="146">
          <cell r="A146">
            <v>20001900</v>
          </cell>
          <cell r="B146" t="str">
            <v>강인자</v>
          </cell>
          <cell r="C146" t="str">
            <v>월봉계약</v>
          </cell>
        </row>
        <row r="147">
          <cell r="A147">
            <v>20001910</v>
          </cell>
          <cell r="B147" t="str">
            <v>정원규</v>
          </cell>
          <cell r="C147" t="str">
            <v>월봉계약</v>
          </cell>
        </row>
        <row r="148">
          <cell r="A148">
            <v>20001930</v>
          </cell>
          <cell r="B148" t="str">
            <v>이혜정</v>
          </cell>
          <cell r="C148" t="str">
            <v>월봉계약</v>
          </cell>
        </row>
        <row r="149">
          <cell r="A149">
            <v>20001940</v>
          </cell>
          <cell r="B149" t="str">
            <v>김기남</v>
          </cell>
          <cell r="C149" t="str">
            <v>월봉계약</v>
          </cell>
        </row>
        <row r="150">
          <cell r="A150">
            <v>20001950</v>
          </cell>
          <cell r="B150" t="str">
            <v>이희석</v>
          </cell>
          <cell r="C150" t="str">
            <v>월봉계약</v>
          </cell>
        </row>
        <row r="151">
          <cell r="A151">
            <v>20001970</v>
          </cell>
          <cell r="B151" t="str">
            <v>나희순</v>
          </cell>
          <cell r="C151" t="str">
            <v>월봉계약</v>
          </cell>
        </row>
        <row r="152">
          <cell r="A152">
            <v>20001980</v>
          </cell>
          <cell r="B152" t="str">
            <v>임정일</v>
          </cell>
          <cell r="C152" t="str">
            <v>월봉계약</v>
          </cell>
        </row>
        <row r="153">
          <cell r="A153">
            <v>20001990</v>
          </cell>
          <cell r="B153" t="str">
            <v>지연주</v>
          </cell>
          <cell r="C153" t="str">
            <v>월봉계약</v>
          </cell>
        </row>
        <row r="154">
          <cell r="A154">
            <v>20002010</v>
          </cell>
          <cell r="B154" t="str">
            <v>최선옥</v>
          </cell>
          <cell r="C154" t="str">
            <v>월봉계약</v>
          </cell>
        </row>
        <row r="155">
          <cell r="A155">
            <v>20002020</v>
          </cell>
          <cell r="B155" t="str">
            <v>정미경</v>
          </cell>
          <cell r="C155" t="str">
            <v>월봉계약</v>
          </cell>
        </row>
        <row r="156">
          <cell r="A156">
            <v>20002030</v>
          </cell>
          <cell r="B156" t="str">
            <v>김효원</v>
          </cell>
          <cell r="C156" t="str">
            <v>월봉계약</v>
          </cell>
        </row>
        <row r="157">
          <cell r="A157">
            <v>20002040</v>
          </cell>
          <cell r="B157" t="str">
            <v>고자영</v>
          </cell>
          <cell r="C157" t="str">
            <v>월봉계약</v>
          </cell>
        </row>
        <row r="158">
          <cell r="A158">
            <v>20002060</v>
          </cell>
          <cell r="B158" t="str">
            <v>안성희</v>
          </cell>
          <cell r="C158" t="str">
            <v>월봉계약</v>
          </cell>
        </row>
        <row r="159">
          <cell r="A159">
            <v>20002070</v>
          </cell>
          <cell r="B159" t="str">
            <v>곽상일</v>
          </cell>
          <cell r="C159" t="str">
            <v>월봉계약</v>
          </cell>
        </row>
        <row r="160">
          <cell r="A160">
            <v>20002080</v>
          </cell>
          <cell r="B160" t="str">
            <v>이청희</v>
          </cell>
          <cell r="C160" t="str">
            <v>월봉계약</v>
          </cell>
        </row>
        <row r="161">
          <cell r="A161">
            <v>20002090</v>
          </cell>
          <cell r="B161" t="str">
            <v>이종록</v>
          </cell>
          <cell r="C161" t="str">
            <v>월봉계약</v>
          </cell>
        </row>
        <row r="162">
          <cell r="A162">
            <v>20002100</v>
          </cell>
          <cell r="B162" t="str">
            <v>김영신</v>
          </cell>
          <cell r="C162" t="str">
            <v>월봉계약</v>
          </cell>
        </row>
        <row r="163">
          <cell r="A163">
            <v>20002110</v>
          </cell>
          <cell r="B163" t="str">
            <v>송석문</v>
          </cell>
          <cell r="C163" t="str">
            <v>2급</v>
          </cell>
        </row>
        <row r="164">
          <cell r="A164">
            <v>20002130</v>
          </cell>
          <cell r="B164" t="str">
            <v>송병근</v>
          </cell>
          <cell r="C164" t="str">
            <v>월봉계약</v>
          </cell>
        </row>
        <row r="165">
          <cell r="A165">
            <v>20002140</v>
          </cell>
          <cell r="B165" t="str">
            <v>추한기</v>
          </cell>
          <cell r="C165" t="str">
            <v>월봉계약</v>
          </cell>
        </row>
        <row r="166">
          <cell r="A166">
            <v>20002150</v>
          </cell>
          <cell r="B166" t="str">
            <v>박영순</v>
          </cell>
          <cell r="C166" t="str">
            <v>월봉계약</v>
          </cell>
        </row>
        <row r="167">
          <cell r="A167">
            <v>20002160</v>
          </cell>
          <cell r="B167" t="str">
            <v>구향자</v>
          </cell>
          <cell r="C167" t="str">
            <v>6급</v>
          </cell>
        </row>
        <row r="168">
          <cell r="A168">
            <v>20002180</v>
          </cell>
          <cell r="B168" t="str">
            <v>이혜심</v>
          </cell>
          <cell r="C168" t="str">
            <v>5급</v>
          </cell>
        </row>
        <row r="169">
          <cell r="A169">
            <v>20002190</v>
          </cell>
          <cell r="B169" t="str">
            <v>이은주</v>
          </cell>
          <cell r="C169" t="str">
            <v>6급</v>
          </cell>
        </row>
        <row r="170">
          <cell r="A170">
            <v>20002200</v>
          </cell>
          <cell r="B170" t="str">
            <v>황봉희</v>
          </cell>
          <cell r="C170" t="str">
            <v>6급</v>
          </cell>
        </row>
        <row r="171">
          <cell r="A171">
            <v>20002210</v>
          </cell>
          <cell r="B171" t="str">
            <v>정영진</v>
          </cell>
          <cell r="C171" t="str">
            <v>6급</v>
          </cell>
        </row>
        <row r="172">
          <cell r="A172">
            <v>20002240</v>
          </cell>
          <cell r="B172" t="str">
            <v>윤경원</v>
          </cell>
          <cell r="C172" t="str">
            <v>6급</v>
          </cell>
        </row>
        <row r="173">
          <cell r="A173">
            <v>20002250</v>
          </cell>
          <cell r="B173" t="str">
            <v>성은남</v>
          </cell>
          <cell r="C173" t="str">
            <v>5급</v>
          </cell>
        </row>
        <row r="174">
          <cell r="A174">
            <v>20002260</v>
          </cell>
          <cell r="B174" t="str">
            <v>정소영</v>
          </cell>
          <cell r="C174" t="str">
            <v>6급</v>
          </cell>
        </row>
        <row r="175">
          <cell r="A175">
            <v>20002270</v>
          </cell>
          <cell r="B175" t="str">
            <v>김유미</v>
          </cell>
          <cell r="C175" t="str">
            <v>월봉계약</v>
          </cell>
        </row>
        <row r="176">
          <cell r="A176">
            <v>20002280</v>
          </cell>
          <cell r="B176" t="str">
            <v>정수경</v>
          </cell>
          <cell r="C176" t="str">
            <v>6급</v>
          </cell>
        </row>
        <row r="177">
          <cell r="A177">
            <v>20002290</v>
          </cell>
          <cell r="B177" t="str">
            <v>박만희</v>
          </cell>
          <cell r="C177" t="str">
            <v>월봉계약</v>
          </cell>
        </row>
        <row r="178">
          <cell r="A178">
            <v>20002300</v>
          </cell>
          <cell r="B178" t="str">
            <v>박광우</v>
          </cell>
          <cell r="C178" t="str">
            <v>3급</v>
          </cell>
        </row>
        <row r="179">
          <cell r="A179">
            <v>20002310</v>
          </cell>
          <cell r="B179" t="str">
            <v>김정원</v>
          </cell>
          <cell r="C179" t="str">
            <v>월봉계약</v>
          </cell>
        </row>
        <row r="180">
          <cell r="A180">
            <v>20002320</v>
          </cell>
          <cell r="B180" t="str">
            <v>유선철</v>
          </cell>
          <cell r="C180" t="str">
            <v>월봉계약</v>
          </cell>
        </row>
        <row r="181">
          <cell r="A181">
            <v>20002330</v>
          </cell>
          <cell r="B181" t="str">
            <v>최찬희</v>
          </cell>
          <cell r="C181" t="str">
            <v>월봉계약</v>
          </cell>
        </row>
        <row r="182">
          <cell r="A182">
            <v>20002340</v>
          </cell>
          <cell r="B182" t="str">
            <v>최성혁</v>
          </cell>
          <cell r="C182" t="str">
            <v>월봉계약</v>
          </cell>
        </row>
        <row r="183">
          <cell r="A183">
            <v>20002350</v>
          </cell>
          <cell r="B183" t="str">
            <v>박명준</v>
          </cell>
          <cell r="C183" t="str">
            <v>월봉계약</v>
          </cell>
        </row>
        <row r="184">
          <cell r="A184">
            <v>20002360</v>
          </cell>
          <cell r="B184" t="str">
            <v>강세리</v>
          </cell>
          <cell r="C184" t="str">
            <v>6급</v>
          </cell>
        </row>
        <row r="185">
          <cell r="A185">
            <v>20002370</v>
          </cell>
          <cell r="B185" t="str">
            <v>김자영</v>
          </cell>
          <cell r="C185" t="str">
            <v>5급</v>
          </cell>
        </row>
        <row r="186">
          <cell r="A186">
            <v>20002380</v>
          </cell>
          <cell r="B186" t="str">
            <v>김구영</v>
          </cell>
          <cell r="C186" t="str">
            <v>3급</v>
          </cell>
        </row>
        <row r="187">
          <cell r="A187">
            <v>20002390</v>
          </cell>
          <cell r="B187" t="str">
            <v>김춘호</v>
          </cell>
          <cell r="C187" t="str">
            <v>3급</v>
          </cell>
        </row>
        <row r="188">
          <cell r="A188">
            <v>20002410</v>
          </cell>
          <cell r="B188" t="str">
            <v>정화준</v>
          </cell>
          <cell r="C188" t="str">
            <v>5급</v>
          </cell>
        </row>
        <row r="189">
          <cell r="A189">
            <v>20002420</v>
          </cell>
          <cell r="B189" t="str">
            <v>김장운</v>
          </cell>
          <cell r="C189" t="str">
            <v>월봉계약</v>
          </cell>
        </row>
        <row r="190">
          <cell r="A190">
            <v>20002430</v>
          </cell>
          <cell r="B190" t="str">
            <v>이영신</v>
          </cell>
          <cell r="C190" t="str">
            <v>월봉계약</v>
          </cell>
        </row>
        <row r="191">
          <cell r="A191">
            <v>20002440</v>
          </cell>
          <cell r="B191" t="str">
            <v>엄기열</v>
          </cell>
          <cell r="C191" t="str">
            <v>2급</v>
          </cell>
        </row>
        <row r="192">
          <cell r="A192">
            <v>20002450</v>
          </cell>
          <cell r="B192" t="str">
            <v>김무성</v>
          </cell>
          <cell r="C192" t="str">
            <v>월봉계약</v>
          </cell>
        </row>
        <row r="193">
          <cell r="A193">
            <v>20002460</v>
          </cell>
          <cell r="B193" t="str">
            <v>김영호</v>
          </cell>
          <cell r="C193" t="str">
            <v>1급</v>
          </cell>
        </row>
        <row r="194">
          <cell r="A194">
            <v>20002470</v>
          </cell>
          <cell r="B194" t="str">
            <v>박인수</v>
          </cell>
          <cell r="C194" t="str">
            <v>월봉계약</v>
          </cell>
        </row>
        <row r="195">
          <cell r="A195">
            <v>20002480</v>
          </cell>
          <cell r="B195" t="str">
            <v>공혁</v>
          </cell>
          <cell r="C195" t="str">
            <v>월봉계약</v>
          </cell>
        </row>
        <row r="196">
          <cell r="A196">
            <v>20002490</v>
          </cell>
          <cell r="B196" t="str">
            <v>김성민</v>
          </cell>
          <cell r="C196" t="str">
            <v>월봉계약</v>
          </cell>
        </row>
        <row r="197">
          <cell r="A197">
            <v>20002500</v>
          </cell>
          <cell r="B197" t="str">
            <v>박재영</v>
          </cell>
          <cell r="C197" t="str">
            <v>월봉계약</v>
          </cell>
        </row>
        <row r="198">
          <cell r="A198">
            <v>20002510</v>
          </cell>
          <cell r="B198" t="str">
            <v>이경록</v>
          </cell>
          <cell r="C198" t="str">
            <v>월봉계약</v>
          </cell>
        </row>
        <row r="199">
          <cell r="A199">
            <v>20002530</v>
          </cell>
          <cell r="B199" t="str">
            <v>장지홍</v>
          </cell>
          <cell r="C199" t="str">
            <v>월봉계약</v>
          </cell>
        </row>
        <row r="200">
          <cell r="A200">
            <v>20002550</v>
          </cell>
          <cell r="B200" t="str">
            <v>이시은</v>
          </cell>
          <cell r="C200" t="str">
            <v>월봉계약</v>
          </cell>
        </row>
        <row r="201">
          <cell r="A201">
            <v>20002560</v>
          </cell>
          <cell r="B201" t="str">
            <v>조진숙</v>
          </cell>
          <cell r="C201" t="str">
            <v>5급</v>
          </cell>
        </row>
        <row r="202">
          <cell r="A202">
            <v>20002570</v>
          </cell>
          <cell r="B202" t="str">
            <v>김신숙</v>
          </cell>
          <cell r="C202" t="str">
            <v>5급</v>
          </cell>
        </row>
        <row r="203">
          <cell r="A203">
            <v>20002580</v>
          </cell>
          <cell r="B203" t="str">
            <v>박경종</v>
          </cell>
          <cell r="C203" t="str">
            <v>월봉계약</v>
          </cell>
        </row>
        <row r="204">
          <cell r="A204">
            <v>20002590</v>
          </cell>
          <cell r="B204" t="str">
            <v>나병안</v>
          </cell>
          <cell r="C204" t="str">
            <v>월봉계약</v>
          </cell>
        </row>
        <row r="205">
          <cell r="A205">
            <v>20002600</v>
          </cell>
          <cell r="B205" t="str">
            <v>오부환</v>
          </cell>
          <cell r="C205" t="str">
            <v>1급</v>
          </cell>
        </row>
        <row r="206">
          <cell r="A206">
            <v>20002610</v>
          </cell>
          <cell r="B206" t="str">
            <v>백성녀</v>
          </cell>
          <cell r="C206" t="str">
            <v>월봉계약</v>
          </cell>
        </row>
        <row r="207">
          <cell r="A207">
            <v>20002620</v>
          </cell>
          <cell r="B207" t="str">
            <v>김경희</v>
          </cell>
          <cell r="C207" t="str">
            <v>월봉계약</v>
          </cell>
        </row>
        <row r="208">
          <cell r="A208">
            <v>20002630</v>
          </cell>
          <cell r="B208" t="str">
            <v>허진영</v>
          </cell>
          <cell r="C208" t="str">
            <v>5급</v>
          </cell>
        </row>
        <row r="209">
          <cell r="A209">
            <v>20002640</v>
          </cell>
          <cell r="B209" t="str">
            <v>윤제범</v>
          </cell>
          <cell r="C209" t="str">
            <v>2급</v>
          </cell>
        </row>
        <row r="210">
          <cell r="A210">
            <v>20002650</v>
          </cell>
          <cell r="B210" t="str">
            <v>이경재</v>
          </cell>
          <cell r="C210" t="str">
            <v>월봉계약</v>
          </cell>
        </row>
        <row r="211">
          <cell r="A211">
            <v>20002660</v>
          </cell>
          <cell r="B211" t="str">
            <v>김문원</v>
          </cell>
          <cell r="C211" t="str">
            <v>5급</v>
          </cell>
        </row>
        <row r="212">
          <cell r="A212">
            <v>20002670</v>
          </cell>
          <cell r="B212" t="str">
            <v>김승현</v>
          </cell>
          <cell r="C212" t="str">
            <v>4급</v>
          </cell>
        </row>
        <row r="213">
          <cell r="A213">
            <v>20002680</v>
          </cell>
          <cell r="B213" t="str">
            <v>한문선</v>
          </cell>
          <cell r="C213" t="str">
            <v>6급</v>
          </cell>
        </row>
        <row r="214">
          <cell r="A214">
            <v>20002690</v>
          </cell>
          <cell r="B214" t="str">
            <v>박성민</v>
          </cell>
          <cell r="C214" t="str">
            <v>월봉계약</v>
          </cell>
        </row>
        <row r="215">
          <cell r="A215">
            <v>20002700</v>
          </cell>
          <cell r="B215" t="str">
            <v>설경욱</v>
          </cell>
          <cell r="C215" t="str">
            <v>월봉계약</v>
          </cell>
        </row>
        <row r="216">
          <cell r="A216">
            <v>20002710</v>
          </cell>
          <cell r="B216" t="str">
            <v>신영균</v>
          </cell>
          <cell r="C216" t="str">
            <v>월봉계약</v>
          </cell>
        </row>
        <row r="217">
          <cell r="A217">
            <v>20002730</v>
          </cell>
          <cell r="B217" t="str">
            <v>이삼택</v>
          </cell>
          <cell r="C217" t="str">
            <v>월봉계약</v>
          </cell>
        </row>
        <row r="218">
          <cell r="A218">
            <v>20002740</v>
          </cell>
          <cell r="B218" t="str">
            <v>정운조</v>
          </cell>
          <cell r="C218" t="str">
            <v>2급</v>
          </cell>
        </row>
        <row r="219">
          <cell r="A219">
            <v>20002750</v>
          </cell>
          <cell r="B219" t="str">
            <v>최미현</v>
          </cell>
          <cell r="C219" t="str">
            <v>5급</v>
          </cell>
        </row>
        <row r="220">
          <cell r="A220">
            <v>20002760</v>
          </cell>
          <cell r="B220" t="str">
            <v>박상용</v>
          </cell>
          <cell r="C220" t="str">
            <v>4급</v>
          </cell>
        </row>
        <row r="221">
          <cell r="A221">
            <v>20002770</v>
          </cell>
          <cell r="B221" t="str">
            <v>박정대</v>
          </cell>
          <cell r="C221" t="str">
            <v>4급</v>
          </cell>
        </row>
        <row r="222">
          <cell r="A222">
            <v>20002780</v>
          </cell>
          <cell r="B222" t="str">
            <v>석인선</v>
          </cell>
          <cell r="C222" t="str">
            <v>6급</v>
          </cell>
        </row>
        <row r="223">
          <cell r="A223">
            <v>20002790</v>
          </cell>
          <cell r="B223" t="str">
            <v>우혜진</v>
          </cell>
          <cell r="C223" t="str">
            <v>6급</v>
          </cell>
        </row>
        <row r="224">
          <cell r="A224">
            <v>20002800</v>
          </cell>
          <cell r="B224" t="str">
            <v>임재전</v>
          </cell>
          <cell r="C224" t="str">
            <v>월봉계약</v>
          </cell>
        </row>
        <row r="225">
          <cell r="A225">
            <v>20002810</v>
          </cell>
          <cell r="B225" t="str">
            <v>남수진</v>
          </cell>
          <cell r="C225" t="str">
            <v>6급</v>
          </cell>
        </row>
        <row r="226">
          <cell r="A226">
            <v>20002820</v>
          </cell>
          <cell r="B226" t="str">
            <v>이주형</v>
          </cell>
          <cell r="C226" t="str">
            <v>월봉계약</v>
          </cell>
        </row>
        <row r="227">
          <cell r="A227">
            <v>20002830</v>
          </cell>
          <cell r="B227" t="str">
            <v>박주희</v>
          </cell>
          <cell r="C227" t="str">
            <v>월봉계약</v>
          </cell>
        </row>
        <row r="228">
          <cell r="A228">
            <v>20002840</v>
          </cell>
          <cell r="B228" t="str">
            <v>임지현</v>
          </cell>
          <cell r="C228" t="str">
            <v>월봉계약</v>
          </cell>
        </row>
        <row r="229">
          <cell r="A229">
            <v>20002850</v>
          </cell>
          <cell r="B229" t="str">
            <v>이우진</v>
          </cell>
          <cell r="C229" t="str">
            <v>월봉계약</v>
          </cell>
        </row>
        <row r="230">
          <cell r="A230">
            <v>20002860</v>
          </cell>
          <cell r="B230" t="str">
            <v>정태중</v>
          </cell>
          <cell r="C230" t="str">
            <v>4급</v>
          </cell>
        </row>
        <row r="231">
          <cell r="A231">
            <v>20002870</v>
          </cell>
          <cell r="B231" t="str">
            <v>정의록</v>
          </cell>
          <cell r="C231" t="str">
            <v>4급</v>
          </cell>
        </row>
        <row r="232">
          <cell r="A232">
            <v>20002880</v>
          </cell>
          <cell r="B232" t="str">
            <v>오정자</v>
          </cell>
          <cell r="C232" t="str">
            <v>5급</v>
          </cell>
        </row>
        <row r="233">
          <cell r="A233">
            <v>20002890</v>
          </cell>
          <cell r="B233" t="str">
            <v>김용남</v>
          </cell>
          <cell r="C233" t="str">
            <v>월봉계약</v>
          </cell>
        </row>
        <row r="234">
          <cell r="A234">
            <v>20002900</v>
          </cell>
          <cell r="B234" t="str">
            <v>박성준</v>
          </cell>
          <cell r="C234" t="str">
            <v>월봉계약</v>
          </cell>
        </row>
        <row r="235">
          <cell r="A235">
            <v>20002910</v>
          </cell>
          <cell r="B235" t="str">
            <v>이인경</v>
          </cell>
          <cell r="C235" t="str">
            <v>월봉계약</v>
          </cell>
        </row>
        <row r="236">
          <cell r="A236">
            <v>20002920</v>
          </cell>
          <cell r="B236" t="str">
            <v>조지영</v>
          </cell>
          <cell r="C236" t="str">
            <v>월봉계약</v>
          </cell>
        </row>
        <row r="237">
          <cell r="A237">
            <v>20002930</v>
          </cell>
          <cell r="B237" t="str">
            <v>홍호석</v>
          </cell>
          <cell r="C237" t="str">
            <v>월봉계약</v>
          </cell>
        </row>
        <row r="238">
          <cell r="A238">
            <v>20002940</v>
          </cell>
          <cell r="B238" t="str">
            <v>김기홍</v>
          </cell>
          <cell r="C238" t="str">
            <v>월봉계약</v>
          </cell>
        </row>
        <row r="239">
          <cell r="A239">
            <v>20002950</v>
          </cell>
          <cell r="B239" t="str">
            <v>조종길</v>
          </cell>
          <cell r="C239" t="str">
            <v>월봉계약</v>
          </cell>
        </row>
        <row r="240">
          <cell r="A240">
            <v>20002960</v>
          </cell>
          <cell r="B240" t="str">
            <v>허은진</v>
          </cell>
          <cell r="C240" t="str">
            <v>월봉계약</v>
          </cell>
        </row>
        <row r="241">
          <cell r="A241">
            <v>20002970</v>
          </cell>
          <cell r="B241" t="str">
            <v>장명원</v>
          </cell>
          <cell r="C241" t="str">
            <v>월봉계약</v>
          </cell>
        </row>
        <row r="242">
          <cell r="A242">
            <v>20002980</v>
          </cell>
          <cell r="B242" t="str">
            <v>이한정</v>
          </cell>
          <cell r="C242" t="str">
            <v>월봉계약</v>
          </cell>
        </row>
        <row r="243">
          <cell r="A243">
            <v>20002990</v>
          </cell>
          <cell r="B243" t="str">
            <v>백민희</v>
          </cell>
          <cell r="C243" t="str">
            <v>월봉계약</v>
          </cell>
        </row>
        <row r="244">
          <cell r="A244">
            <v>20003000</v>
          </cell>
          <cell r="B244" t="str">
            <v>정태석</v>
          </cell>
          <cell r="C244" t="str">
            <v>임원</v>
          </cell>
        </row>
        <row r="245">
          <cell r="A245">
            <v>20003010</v>
          </cell>
          <cell r="B245" t="str">
            <v>김원택</v>
          </cell>
          <cell r="C245" t="str">
            <v>임원</v>
          </cell>
        </row>
        <row r="246">
          <cell r="A246">
            <v>20003020</v>
          </cell>
          <cell r="B246" t="str">
            <v>김명호</v>
          </cell>
          <cell r="C246" t="str">
            <v>임원</v>
          </cell>
        </row>
        <row r="247">
          <cell r="A247">
            <v>20003030</v>
          </cell>
          <cell r="B247" t="str">
            <v>오종한</v>
          </cell>
          <cell r="C247" t="str">
            <v>임원</v>
          </cell>
        </row>
        <row r="248">
          <cell r="A248">
            <v>20003050</v>
          </cell>
          <cell r="B248" t="str">
            <v>정경호</v>
          </cell>
          <cell r="C248" t="str">
            <v>임원</v>
          </cell>
        </row>
        <row r="249">
          <cell r="A249">
            <v>20003070</v>
          </cell>
          <cell r="B249" t="str">
            <v>송영석</v>
          </cell>
          <cell r="C249" t="str">
            <v>월봉계약</v>
          </cell>
        </row>
        <row r="250">
          <cell r="A250">
            <v>20003080</v>
          </cell>
          <cell r="B250" t="str">
            <v>김종은</v>
          </cell>
          <cell r="C250" t="str">
            <v>월봉계약</v>
          </cell>
        </row>
        <row r="251">
          <cell r="A251">
            <v>20003090</v>
          </cell>
          <cell r="B251" t="str">
            <v>오종락</v>
          </cell>
          <cell r="C251" t="str">
            <v>4급</v>
          </cell>
        </row>
        <row r="252">
          <cell r="A252">
            <v>20003100</v>
          </cell>
          <cell r="B252" t="str">
            <v>조민정</v>
          </cell>
          <cell r="C252" t="str">
            <v>5급</v>
          </cell>
        </row>
        <row r="253">
          <cell r="A253">
            <v>20003130</v>
          </cell>
          <cell r="B253" t="str">
            <v>박창근</v>
          </cell>
          <cell r="C253" t="str">
            <v>3급</v>
          </cell>
        </row>
        <row r="254">
          <cell r="A254">
            <v>20003140</v>
          </cell>
          <cell r="B254" t="str">
            <v>박한철</v>
          </cell>
          <cell r="C254" t="str">
            <v>2급</v>
          </cell>
        </row>
        <row r="255">
          <cell r="A255">
            <v>20003150</v>
          </cell>
          <cell r="B255" t="str">
            <v>김진주</v>
          </cell>
          <cell r="C255" t="str">
            <v>5급</v>
          </cell>
        </row>
        <row r="256">
          <cell r="A256">
            <v>20003160</v>
          </cell>
          <cell r="B256" t="str">
            <v>정남희</v>
          </cell>
          <cell r="C256" t="str">
            <v>월봉계약</v>
          </cell>
        </row>
        <row r="257">
          <cell r="A257">
            <v>20003170</v>
          </cell>
          <cell r="B257" t="str">
            <v>김호규</v>
          </cell>
          <cell r="C257" t="str">
            <v>월봉계약</v>
          </cell>
        </row>
        <row r="258">
          <cell r="A258">
            <v>20003180</v>
          </cell>
          <cell r="B258" t="str">
            <v>조영상</v>
          </cell>
          <cell r="C258" t="str">
            <v>월봉계약</v>
          </cell>
        </row>
        <row r="259">
          <cell r="A259">
            <v>20003190</v>
          </cell>
          <cell r="B259" t="str">
            <v>이원준</v>
          </cell>
          <cell r="C259" t="str">
            <v>4급</v>
          </cell>
        </row>
        <row r="260">
          <cell r="A260">
            <v>20003200</v>
          </cell>
          <cell r="B260" t="str">
            <v>한만영</v>
          </cell>
          <cell r="C260" t="str">
            <v>월봉계약</v>
          </cell>
        </row>
        <row r="261">
          <cell r="A261">
            <v>20003210</v>
          </cell>
          <cell r="B261" t="str">
            <v>장두영</v>
          </cell>
          <cell r="C261" t="str">
            <v>월봉계약</v>
          </cell>
        </row>
        <row r="262">
          <cell r="A262">
            <v>20003220</v>
          </cell>
          <cell r="B262" t="str">
            <v>우상석</v>
          </cell>
          <cell r="C262" t="str">
            <v>월봉계약</v>
          </cell>
        </row>
        <row r="263">
          <cell r="A263">
            <v>20003230</v>
          </cell>
          <cell r="B263" t="str">
            <v>이주연</v>
          </cell>
          <cell r="C263" t="str">
            <v>4급</v>
          </cell>
        </row>
        <row r="264">
          <cell r="A264">
            <v>20003240</v>
          </cell>
          <cell r="B264" t="str">
            <v>김명석</v>
          </cell>
          <cell r="C264" t="str">
            <v>월봉계약</v>
          </cell>
        </row>
        <row r="265">
          <cell r="A265">
            <v>20003250</v>
          </cell>
          <cell r="B265" t="str">
            <v>윤지혜</v>
          </cell>
          <cell r="C265" t="str">
            <v>월봉계약</v>
          </cell>
        </row>
        <row r="266">
          <cell r="A266">
            <v>20003260</v>
          </cell>
          <cell r="B266" t="str">
            <v>김지원</v>
          </cell>
          <cell r="C266" t="str">
            <v>월봉계약</v>
          </cell>
        </row>
        <row r="267">
          <cell r="A267">
            <v>20003270</v>
          </cell>
          <cell r="B267" t="str">
            <v>김승욱</v>
          </cell>
          <cell r="C267" t="str">
            <v>월봉계약</v>
          </cell>
        </row>
        <row r="268">
          <cell r="A268">
            <v>20003280</v>
          </cell>
          <cell r="B268" t="str">
            <v>박춘기</v>
          </cell>
          <cell r="C268" t="str">
            <v>월봉계약</v>
          </cell>
        </row>
        <row r="269">
          <cell r="A269">
            <v>20003290</v>
          </cell>
          <cell r="B269" t="str">
            <v>박원일</v>
          </cell>
          <cell r="C269" t="str">
            <v>월봉계약</v>
          </cell>
        </row>
        <row r="270">
          <cell r="A270">
            <v>20003330</v>
          </cell>
          <cell r="B270" t="str">
            <v>이은정</v>
          </cell>
          <cell r="C270" t="str">
            <v>월봉계약</v>
          </cell>
        </row>
        <row r="271">
          <cell r="A271">
            <v>20003340</v>
          </cell>
          <cell r="B271" t="str">
            <v>이민형</v>
          </cell>
          <cell r="C271" t="str">
            <v>월봉계약</v>
          </cell>
        </row>
        <row r="272">
          <cell r="A272">
            <v>20003350</v>
          </cell>
          <cell r="B272" t="str">
            <v>이지현</v>
          </cell>
          <cell r="C272" t="str">
            <v>월봉계약</v>
          </cell>
        </row>
        <row r="273">
          <cell r="A273">
            <v>20003360</v>
          </cell>
          <cell r="B273" t="str">
            <v>이은주</v>
          </cell>
          <cell r="C273" t="str">
            <v>월봉계약</v>
          </cell>
        </row>
        <row r="274">
          <cell r="A274">
            <v>20003370</v>
          </cell>
          <cell r="B274" t="str">
            <v>박수연</v>
          </cell>
          <cell r="C274" t="str">
            <v>월봉계약</v>
          </cell>
        </row>
        <row r="275">
          <cell r="A275">
            <v>20003380</v>
          </cell>
          <cell r="B275" t="str">
            <v>허은정</v>
          </cell>
          <cell r="C275" t="str">
            <v>월봉계약</v>
          </cell>
        </row>
        <row r="276">
          <cell r="A276">
            <v>20003390</v>
          </cell>
          <cell r="B276" t="str">
            <v>이춘경</v>
          </cell>
          <cell r="C276" t="str">
            <v>5급</v>
          </cell>
        </row>
        <row r="277">
          <cell r="A277">
            <v>20003400</v>
          </cell>
          <cell r="B277" t="str">
            <v>박명주</v>
          </cell>
          <cell r="C277" t="str">
            <v>월봉계약</v>
          </cell>
        </row>
        <row r="278">
          <cell r="A278">
            <v>20003410</v>
          </cell>
          <cell r="B278" t="str">
            <v>강선숙</v>
          </cell>
          <cell r="C278" t="str">
            <v>월봉계약</v>
          </cell>
        </row>
        <row r="279">
          <cell r="A279">
            <v>20003420</v>
          </cell>
          <cell r="B279" t="str">
            <v>박태영</v>
          </cell>
          <cell r="C279" t="str">
            <v>월봉계약</v>
          </cell>
        </row>
        <row r="280">
          <cell r="A280">
            <v>20003430</v>
          </cell>
          <cell r="B280" t="str">
            <v>이충환</v>
          </cell>
          <cell r="C280" t="str">
            <v>3급</v>
          </cell>
        </row>
        <row r="281">
          <cell r="A281">
            <v>20003440</v>
          </cell>
          <cell r="B281" t="str">
            <v>이정래</v>
          </cell>
          <cell r="C281" t="str">
            <v>월봉계약</v>
          </cell>
        </row>
        <row r="282">
          <cell r="A282">
            <v>20003450</v>
          </cell>
          <cell r="B282" t="str">
            <v>김수용</v>
          </cell>
          <cell r="C282" t="str">
            <v>월봉계약</v>
          </cell>
        </row>
        <row r="283">
          <cell r="A283">
            <v>20003460</v>
          </cell>
          <cell r="B283" t="str">
            <v>이국희</v>
          </cell>
          <cell r="C283" t="str">
            <v>월봉계약</v>
          </cell>
        </row>
        <row r="284">
          <cell r="A284">
            <v>20003470</v>
          </cell>
          <cell r="B284" t="str">
            <v>이창기</v>
          </cell>
          <cell r="C284" t="str">
            <v>월봉계약</v>
          </cell>
        </row>
        <row r="285">
          <cell r="A285">
            <v>20003480</v>
          </cell>
          <cell r="B285" t="str">
            <v>최세일</v>
          </cell>
          <cell r="C285" t="str">
            <v>2급</v>
          </cell>
        </row>
        <row r="286">
          <cell r="A286">
            <v>20003490</v>
          </cell>
          <cell r="B286" t="str">
            <v>정병규</v>
          </cell>
          <cell r="C286" t="str">
            <v>월봉계약</v>
          </cell>
        </row>
        <row r="287">
          <cell r="A287">
            <v>20003500</v>
          </cell>
          <cell r="B287" t="str">
            <v>박정애</v>
          </cell>
          <cell r="C287" t="str">
            <v>월봉계약</v>
          </cell>
        </row>
        <row r="288">
          <cell r="A288">
            <v>20003510</v>
          </cell>
          <cell r="B288" t="str">
            <v>김원기</v>
          </cell>
          <cell r="C288" t="str">
            <v>월봉계약</v>
          </cell>
        </row>
        <row r="289">
          <cell r="A289">
            <v>20003520</v>
          </cell>
          <cell r="B289" t="str">
            <v>윤원균</v>
          </cell>
          <cell r="C289" t="str">
            <v>월봉계약</v>
          </cell>
        </row>
        <row r="290">
          <cell r="A290">
            <v>20003530</v>
          </cell>
          <cell r="B290" t="str">
            <v>정순남</v>
          </cell>
          <cell r="C290" t="str">
            <v>월봉계약</v>
          </cell>
        </row>
        <row r="291">
          <cell r="A291">
            <v>20003540</v>
          </cell>
          <cell r="B291" t="str">
            <v>김윤정</v>
          </cell>
          <cell r="C291" t="str">
            <v>월봉계약</v>
          </cell>
        </row>
        <row r="292">
          <cell r="A292">
            <v>20003550</v>
          </cell>
          <cell r="B292" t="str">
            <v>윤도영</v>
          </cell>
          <cell r="C292" t="str">
            <v>월봉계약</v>
          </cell>
        </row>
        <row r="293">
          <cell r="A293">
            <v>20003560</v>
          </cell>
          <cell r="B293" t="str">
            <v>박영지</v>
          </cell>
          <cell r="C293" t="str">
            <v>월봉계약</v>
          </cell>
        </row>
        <row r="294">
          <cell r="A294">
            <v>20003580</v>
          </cell>
          <cell r="B294" t="str">
            <v>정명환</v>
          </cell>
          <cell r="C294" t="str">
            <v>월봉계약</v>
          </cell>
        </row>
        <row r="295">
          <cell r="A295">
            <v>20003590</v>
          </cell>
          <cell r="B295" t="str">
            <v>윤미연</v>
          </cell>
          <cell r="C295" t="str">
            <v>월봉계약</v>
          </cell>
        </row>
        <row r="296">
          <cell r="A296">
            <v>20003591</v>
          </cell>
          <cell r="B296" t="str">
            <v>남진철</v>
          </cell>
          <cell r="C296" t="str">
            <v>5급</v>
          </cell>
        </row>
        <row r="297">
          <cell r="A297">
            <v>20003592</v>
          </cell>
          <cell r="B297" t="str">
            <v>이흥일</v>
          </cell>
          <cell r="C297" t="str">
            <v>4급</v>
          </cell>
        </row>
        <row r="298">
          <cell r="A298">
            <v>20003593</v>
          </cell>
          <cell r="B298" t="str">
            <v>손형정</v>
          </cell>
          <cell r="C298" t="str">
            <v>3급</v>
          </cell>
        </row>
        <row r="299">
          <cell r="A299">
            <v>20003594</v>
          </cell>
          <cell r="B299" t="str">
            <v>이창익</v>
          </cell>
          <cell r="C299" t="str">
            <v>3급</v>
          </cell>
        </row>
        <row r="300">
          <cell r="A300">
            <v>20003595</v>
          </cell>
          <cell r="B300" t="str">
            <v>김은준</v>
          </cell>
          <cell r="C300" t="str">
            <v>4급</v>
          </cell>
        </row>
        <row r="301">
          <cell r="A301">
            <v>20003596</v>
          </cell>
          <cell r="B301" t="str">
            <v>노시욱</v>
          </cell>
          <cell r="C301" t="str">
            <v>4급</v>
          </cell>
        </row>
        <row r="302">
          <cell r="A302">
            <v>20003597</v>
          </cell>
          <cell r="B302" t="str">
            <v>성영식</v>
          </cell>
          <cell r="C302" t="str">
            <v>4급</v>
          </cell>
        </row>
        <row r="303">
          <cell r="A303">
            <v>20003598</v>
          </cell>
          <cell r="B303" t="str">
            <v>홍성권</v>
          </cell>
          <cell r="C303" t="str">
            <v>4급</v>
          </cell>
        </row>
        <row r="304">
          <cell r="A304">
            <v>20003599</v>
          </cell>
          <cell r="B304" t="str">
            <v>김애란</v>
          </cell>
          <cell r="C304" t="str">
            <v>월봉계약</v>
          </cell>
        </row>
        <row r="305">
          <cell r="A305">
            <v>20003600</v>
          </cell>
          <cell r="B305" t="str">
            <v>신종욱</v>
          </cell>
          <cell r="C305" t="str">
            <v>월봉계약</v>
          </cell>
        </row>
        <row r="306">
          <cell r="A306">
            <v>20003601</v>
          </cell>
          <cell r="B306" t="str">
            <v>채혜원</v>
          </cell>
          <cell r="C306" t="str">
            <v>월봉계약</v>
          </cell>
        </row>
        <row r="307">
          <cell r="A307">
            <v>20003602</v>
          </cell>
          <cell r="B307" t="str">
            <v>이석용</v>
          </cell>
          <cell r="C307" t="str">
            <v>월봉계약</v>
          </cell>
        </row>
        <row r="308">
          <cell r="A308">
            <v>20003603</v>
          </cell>
          <cell r="B308" t="str">
            <v>임천빈</v>
          </cell>
          <cell r="C308" t="str">
            <v>2급</v>
          </cell>
        </row>
        <row r="309">
          <cell r="A309">
            <v>20003604</v>
          </cell>
          <cell r="B309" t="str">
            <v>염철웅</v>
          </cell>
          <cell r="C309" t="str">
            <v>월봉계약</v>
          </cell>
        </row>
        <row r="310">
          <cell r="A310">
            <v>20003605</v>
          </cell>
          <cell r="B310" t="str">
            <v>심재호</v>
          </cell>
          <cell r="C310" t="str">
            <v>월봉계약</v>
          </cell>
        </row>
        <row r="311">
          <cell r="A311">
            <v>20003606</v>
          </cell>
          <cell r="B311" t="str">
            <v>윤수길</v>
          </cell>
          <cell r="C311" t="str">
            <v>월봉계약</v>
          </cell>
        </row>
        <row r="312">
          <cell r="A312">
            <v>20003607</v>
          </cell>
          <cell r="B312" t="str">
            <v>김정태</v>
          </cell>
          <cell r="C312" t="str">
            <v>3급</v>
          </cell>
        </row>
        <row r="313">
          <cell r="A313">
            <v>20003608</v>
          </cell>
          <cell r="B313" t="str">
            <v>김선진</v>
          </cell>
          <cell r="C313" t="str">
            <v>월봉계약</v>
          </cell>
        </row>
        <row r="314">
          <cell r="A314">
            <v>20003612</v>
          </cell>
          <cell r="B314" t="str">
            <v>채세혁</v>
          </cell>
          <cell r="C314" t="str">
            <v>월봉계약</v>
          </cell>
        </row>
        <row r="315">
          <cell r="A315">
            <v>20003613</v>
          </cell>
          <cell r="B315" t="str">
            <v>고용대</v>
          </cell>
          <cell r="C315" t="str">
            <v>월봉계약</v>
          </cell>
        </row>
        <row r="316">
          <cell r="A316">
            <v>20003614</v>
          </cell>
          <cell r="B316" t="str">
            <v>임형록</v>
          </cell>
          <cell r="C316" t="str">
            <v>월봉계약</v>
          </cell>
        </row>
        <row r="317">
          <cell r="A317">
            <v>20003615</v>
          </cell>
          <cell r="B317" t="str">
            <v>최수진</v>
          </cell>
          <cell r="C317" t="str">
            <v>월봉계약</v>
          </cell>
        </row>
        <row r="318">
          <cell r="A318">
            <v>20003616</v>
          </cell>
          <cell r="B318" t="str">
            <v>유지영</v>
          </cell>
          <cell r="C318" t="str">
            <v>월봉계약</v>
          </cell>
        </row>
        <row r="319">
          <cell r="A319">
            <v>20003617</v>
          </cell>
          <cell r="B319" t="str">
            <v>고정현</v>
          </cell>
          <cell r="C319" t="str">
            <v>월봉계약</v>
          </cell>
        </row>
        <row r="320">
          <cell r="A320">
            <v>20003618</v>
          </cell>
          <cell r="B320" t="str">
            <v>우장식</v>
          </cell>
          <cell r="C320" t="str">
            <v>월봉계약</v>
          </cell>
        </row>
        <row r="321">
          <cell r="A321">
            <v>20003619</v>
          </cell>
          <cell r="B321" t="str">
            <v>고영훈</v>
          </cell>
          <cell r="C321" t="str">
            <v>월봉계약</v>
          </cell>
        </row>
        <row r="322">
          <cell r="A322">
            <v>20003620</v>
          </cell>
          <cell r="B322" t="str">
            <v>박석현</v>
          </cell>
          <cell r="C322" t="str">
            <v>월봉계약</v>
          </cell>
        </row>
        <row r="323">
          <cell r="A323">
            <v>20003621</v>
          </cell>
          <cell r="B323" t="str">
            <v>이우현</v>
          </cell>
          <cell r="C323" t="str">
            <v>월봉계약</v>
          </cell>
        </row>
        <row r="324">
          <cell r="A324">
            <v>20003622</v>
          </cell>
          <cell r="B324" t="str">
            <v>김정표</v>
          </cell>
          <cell r="C324" t="str">
            <v>월봉계약</v>
          </cell>
        </row>
        <row r="325">
          <cell r="A325">
            <v>20003623</v>
          </cell>
          <cell r="B325" t="str">
            <v>최성호</v>
          </cell>
          <cell r="C325" t="str">
            <v>월봉계약</v>
          </cell>
        </row>
        <row r="326">
          <cell r="A326">
            <v>20003624</v>
          </cell>
          <cell r="B326" t="str">
            <v>김승익</v>
          </cell>
          <cell r="C326" t="str">
            <v>월봉계약</v>
          </cell>
        </row>
        <row r="327">
          <cell r="A327">
            <v>20003625</v>
          </cell>
          <cell r="B327" t="str">
            <v>이창수</v>
          </cell>
          <cell r="C327" t="str">
            <v>월봉계약</v>
          </cell>
        </row>
        <row r="328">
          <cell r="A328">
            <v>20003626</v>
          </cell>
          <cell r="B328" t="str">
            <v>이범홍</v>
          </cell>
          <cell r="C328" t="str">
            <v>월봉계약</v>
          </cell>
        </row>
        <row r="329">
          <cell r="A329">
            <v>20003627</v>
          </cell>
          <cell r="B329" t="str">
            <v>양시형</v>
          </cell>
          <cell r="C329" t="str">
            <v>월봉계약</v>
          </cell>
        </row>
        <row r="330">
          <cell r="A330">
            <v>20003628</v>
          </cell>
          <cell r="B330" t="str">
            <v>임채구</v>
          </cell>
          <cell r="C330" t="str">
            <v>월봉계약</v>
          </cell>
        </row>
        <row r="331">
          <cell r="A331">
            <v>20003629</v>
          </cell>
          <cell r="B331" t="str">
            <v>신규광</v>
          </cell>
          <cell r="C331" t="str">
            <v>월봉계약</v>
          </cell>
        </row>
        <row r="332">
          <cell r="A332">
            <v>20003630</v>
          </cell>
          <cell r="B332" t="str">
            <v>박재홍</v>
          </cell>
          <cell r="C332" t="str">
            <v>월봉계약</v>
          </cell>
        </row>
        <row r="333">
          <cell r="A333">
            <v>20003631</v>
          </cell>
          <cell r="B333" t="str">
            <v>조삼용</v>
          </cell>
          <cell r="C333" t="str">
            <v>월봉계약</v>
          </cell>
        </row>
        <row r="334">
          <cell r="A334">
            <v>20003632</v>
          </cell>
          <cell r="B334" t="str">
            <v>박종렬</v>
          </cell>
          <cell r="C334" t="str">
            <v>월봉계약</v>
          </cell>
        </row>
        <row r="335">
          <cell r="A335">
            <v>20003633</v>
          </cell>
          <cell r="B335" t="str">
            <v>김창권</v>
          </cell>
          <cell r="C335" t="str">
            <v>월봉계약</v>
          </cell>
        </row>
        <row r="336">
          <cell r="A336">
            <v>20003634</v>
          </cell>
          <cell r="B336" t="str">
            <v>박민호</v>
          </cell>
          <cell r="C336" t="str">
            <v>월봉계약</v>
          </cell>
        </row>
        <row r="337">
          <cell r="A337">
            <v>20003635</v>
          </cell>
          <cell r="B337" t="str">
            <v>김영준</v>
          </cell>
          <cell r="C337" t="str">
            <v>월봉계약</v>
          </cell>
        </row>
        <row r="338">
          <cell r="A338">
            <v>20003636</v>
          </cell>
          <cell r="B338" t="str">
            <v>임노중</v>
          </cell>
          <cell r="C338" t="str">
            <v>월봉계약</v>
          </cell>
        </row>
        <row r="339">
          <cell r="A339">
            <v>20003637</v>
          </cell>
          <cell r="B339" t="str">
            <v>함태영</v>
          </cell>
          <cell r="C339" t="str">
            <v>월봉계약</v>
          </cell>
        </row>
        <row r="340">
          <cell r="A340">
            <v>20003638</v>
          </cell>
          <cell r="B340" t="str">
            <v>정중연</v>
          </cell>
          <cell r="C340" t="str">
            <v>4급</v>
          </cell>
        </row>
        <row r="341">
          <cell r="A341">
            <v>20003639</v>
          </cell>
          <cell r="B341" t="str">
            <v>남인수</v>
          </cell>
          <cell r="C341" t="str">
            <v>월봉계약</v>
          </cell>
        </row>
        <row r="342">
          <cell r="A342">
            <v>20003640</v>
          </cell>
          <cell r="B342" t="str">
            <v>이수정</v>
          </cell>
          <cell r="C342" t="str">
            <v>월봉계약</v>
          </cell>
        </row>
        <row r="343">
          <cell r="A343">
            <v>77100010</v>
          </cell>
          <cell r="B343" t="str">
            <v>김우식</v>
          </cell>
          <cell r="C343" t="str">
            <v>1급</v>
          </cell>
        </row>
        <row r="344">
          <cell r="A344">
            <v>79060010</v>
          </cell>
          <cell r="B344" t="str">
            <v>임영균</v>
          </cell>
          <cell r="C344" t="str">
            <v>1급</v>
          </cell>
        </row>
        <row r="345">
          <cell r="A345">
            <v>81050020</v>
          </cell>
          <cell r="B345" t="str">
            <v>박주근</v>
          </cell>
          <cell r="C345" t="str">
            <v>2급</v>
          </cell>
        </row>
        <row r="346">
          <cell r="A346">
            <v>81050040</v>
          </cell>
          <cell r="B346" t="str">
            <v>채형신</v>
          </cell>
          <cell r="C346" t="str">
            <v>1급</v>
          </cell>
        </row>
        <row r="347">
          <cell r="A347">
            <v>81060030</v>
          </cell>
          <cell r="B347" t="str">
            <v>송호순</v>
          </cell>
          <cell r="C347" t="str">
            <v>4급</v>
          </cell>
        </row>
        <row r="348">
          <cell r="A348">
            <v>81070010</v>
          </cell>
          <cell r="B348" t="str">
            <v>전준진</v>
          </cell>
          <cell r="C348" t="str">
            <v>2급</v>
          </cell>
        </row>
        <row r="349">
          <cell r="A349">
            <v>81090020</v>
          </cell>
          <cell r="B349" t="str">
            <v>노현규</v>
          </cell>
          <cell r="C349" t="str">
            <v>1급</v>
          </cell>
        </row>
        <row r="350">
          <cell r="A350">
            <v>82020020</v>
          </cell>
          <cell r="B350" t="str">
            <v>김세중</v>
          </cell>
          <cell r="C350" t="str">
            <v>1급</v>
          </cell>
        </row>
        <row r="351">
          <cell r="A351">
            <v>82020050</v>
          </cell>
          <cell r="B351" t="str">
            <v>전하덕</v>
          </cell>
          <cell r="C351" t="str">
            <v>2급</v>
          </cell>
        </row>
        <row r="352">
          <cell r="A352">
            <v>82050030</v>
          </cell>
          <cell r="B352" t="str">
            <v>구자봉</v>
          </cell>
          <cell r="C352" t="str">
            <v>1급</v>
          </cell>
        </row>
        <row r="353">
          <cell r="A353">
            <v>82080030</v>
          </cell>
          <cell r="B353" t="str">
            <v>강희수</v>
          </cell>
          <cell r="C353" t="str">
            <v>2급</v>
          </cell>
        </row>
        <row r="354">
          <cell r="A354">
            <v>82080050</v>
          </cell>
          <cell r="B354" t="str">
            <v>조성하</v>
          </cell>
          <cell r="C354" t="str">
            <v>2급</v>
          </cell>
        </row>
        <row r="355">
          <cell r="A355">
            <v>83010040</v>
          </cell>
          <cell r="B355" t="str">
            <v>이명세</v>
          </cell>
          <cell r="C355" t="str">
            <v>2급</v>
          </cell>
        </row>
        <row r="356">
          <cell r="A356">
            <v>83110020</v>
          </cell>
          <cell r="B356" t="str">
            <v>김창환</v>
          </cell>
          <cell r="C356" t="str">
            <v>서무1</v>
          </cell>
        </row>
        <row r="357">
          <cell r="A357">
            <v>84010010</v>
          </cell>
          <cell r="B357" t="str">
            <v>현덕수</v>
          </cell>
          <cell r="C357" t="str">
            <v>1급</v>
          </cell>
        </row>
        <row r="358">
          <cell r="A358">
            <v>84050040</v>
          </cell>
          <cell r="B358" t="str">
            <v>허건영</v>
          </cell>
          <cell r="C358" t="str">
            <v>2급</v>
          </cell>
        </row>
        <row r="359">
          <cell r="A359">
            <v>84050050</v>
          </cell>
          <cell r="B359" t="str">
            <v>정순철</v>
          </cell>
          <cell r="C359" t="str">
            <v>2급</v>
          </cell>
        </row>
        <row r="360">
          <cell r="A360">
            <v>84100020</v>
          </cell>
          <cell r="B360" t="str">
            <v>김정헌</v>
          </cell>
          <cell r="C360" t="str">
            <v>3급</v>
          </cell>
        </row>
        <row r="361">
          <cell r="A361">
            <v>85040030</v>
          </cell>
          <cell r="B361" t="str">
            <v>김용철</v>
          </cell>
          <cell r="C361" t="str">
            <v>서무2</v>
          </cell>
        </row>
        <row r="362">
          <cell r="A362">
            <v>85070010</v>
          </cell>
          <cell r="B362" t="str">
            <v>설동준</v>
          </cell>
          <cell r="C362" t="str">
            <v>2급</v>
          </cell>
        </row>
        <row r="363">
          <cell r="A363">
            <v>85100010</v>
          </cell>
          <cell r="B363" t="str">
            <v>김형수</v>
          </cell>
          <cell r="C363" t="str">
            <v>3급</v>
          </cell>
        </row>
        <row r="364">
          <cell r="A364">
            <v>85100020</v>
          </cell>
          <cell r="B364" t="str">
            <v>강철성</v>
          </cell>
          <cell r="C364" t="str">
            <v>4급</v>
          </cell>
        </row>
        <row r="365">
          <cell r="A365">
            <v>85110010</v>
          </cell>
          <cell r="B365" t="str">
            <v>이관선</v>
          </cell>
          <cell r="C365" t="str">
            <v>3급</v>
          </cell>
        </row>
        <row r="366">
          <cell r="A366">
            <v>86010030</v>
          </cell>
          <cell r="B366" t="str">
            <v>여봉오</v>
          </cell>
          <cell r="C366" t="str">
            <v>서무2</v>
          </cell>
        </row>
        <row r="367">
          <cell r="A367">
            <v>86010040</v>
          </cell>
          <cell r="B367" t="str">
            <v>신재식</v>
          </cell>
          <cell r="C367" t="str">
            <v>서무2</v>
          </cell>
        </row>
        <row r="368">
          <cell r="A368">
            <v>86030050</v>
          </cell>
          <cell r="B368" t="str">
            <v>최봉수</v>
          </cell>
          <cell r="C368" t="str">
            <v>2급</v>
          </cell>
        </row>
        <row r="369">
          <cell r="A369">
            <v>86070010</v>
          </cell>
          <cell r="B369" t="str">
            <v>박정혁</v>
          </cell>
          <cell r="C369" t="str">
            <v>2급</v>
          </cell>
        </row>
        <row r="370">
          <cell r="A370">
            <v>86070020</v>
          </cell>
          <cell r="B370" t="str">
            <v>모수종</v>
          </cell>
          <cell r="C370" t="str">
            <v>4급</v>
          </cell>
        </row>
        <row r="371">
          <cell r="A371">
            <v>86070050</v>
          </cell>
          <cell r="B371" t="str">
            <v>한태호</v>
          </cell>
          <cell r="C371" t="str">
            <v>3급</v>
          </cell>
        </row>
        <row r="372">
          <cell r="A372">
            <v>86100010</v>
          </cell>
          <cell r="B372" t="str">
            <v>최성영</v>
          </cell>
          <cell r="C372" t="str">
            <v>서무1</v>
          </cell>
        </row>
        <row r="373">
          <cell r="A373">
            <v>86100020</v>
          </cell>
          <cell r="B373" t="str">
            <v>김옥경</v>
          </cell>
          <cell r="C373" t="str">
            <v>4급</v>
          </cell>
        </row>
        <row r="374">
          <cell r="A374">
            <v>87020010</v>
          </cell>
          <cell r="B374" t="str">
            <v>김형태</v>
          </cell>
          <cell r="C374" t="str">
            <v>서무1</v>
          </cell>
        </row>
        <row r="375">
          <cell r="A375">
            <v>87030020</v>
          </cell>
          <cell r="B375" t="str">
            <v>이은순</v>
          </cell>
          <cell r="C375" t="str">
            <v>4급</v>
          </cell>
        </row>
        <row r="376">
          <cell r="A376">
            <v>87030030</v>
          </cell>
          <cell r="B376" t="str">
            <v>홍경옥</v>
          </cell>
          <cell r="C376" t="str">
            <v>4급</v>
          </cell>
        </row>
        <row r="377">
          <cell r="A377">
            <v>87030050</v>
          </cell>
          <cell r="B377" t="str">
            <v>심은희</v>
          </cell>
          <cell r="C377" t="str">
            <v>4급</v>
          </cell>
        </row>
        <row r="378">
          <cell r="A378">
            <v>87050020</v>
          </cell>
          <cell r="B378" t="str">
            <v>유성진</v>
          </cell>
          <cell r="C378" t="str">
            <v>3급</v>
          </cell>
        </row>
        <row r="379">
          <cell r="A379">
            <v>87080020</v>
          </cell>
          <cell r="B379" t="str">
            <v>이기혁</v>
          </cell>
          <cell r="C379" t="str">
            <v>3급</v>
          </cell>
        </row>
        <row r="380">
          <cell r="A380">
            <v>87080030</v>
          </cell>
          <cell r="B380" t="str">
            <v>이강일</v>
          </cell>
          <cell r="C380" t="str">
            <v>3급</v>
          </cell>
        </row>
        <row r="381">
          <cell r="A381">
            <v>87090020</v>
          </cell>
          <cell r="B381" t="str">
            <v>기세일</v>
          </cell>
          <cell r="C381" t="str">
            <v>3급</v>
          </cell>
        </row>
        <row r="382">
          <cell r="A382">
            <v>87110020</v>
          </cell>
          <cell r="B382" t="str">
            <v>박금영</v>
          </cell>
          <cell r="C382" t="str">
            <v>3급</v>
          </cell>
        </row>
        <row r="383">
          <cell r="A383">
            <v>87110040</v>
          </cell>
          <cell r="B383" t="str">
            <v>신석구</v>
          </cell>
          <cell r="C383" t="str">
            <v>3급</v>
          </cell>
        </row>
        <row r="384">
          <cell r="A384">
            <v>87110070</v>
          </cell>
          <cell r="B384" t="str">
            <v>조경수</v>
          </cell>
          <cell r="C384" t="str">
            <v>1급</v>
          </cell>
        </row>
        <row r="385">
          <cell r="A385">
            <v>87120080</v>
          </cell>
          <cell r="B385" t="str">
            <v>문재철</v>
          </cell>
          <cell r="C385" t="str">
            <v>3급</v>
          </cell>
        </row>
        <row r="386">
          <cell r="A386">
            <v>87120090</v>
          </cell>
          <cell r="B386" t="str">
            <v>임종호</v>
          </cell>
          <cell r="C386" t="str">
            <v>2급</v>
          </cell>
        </row>
        <row r="387">
          <cell r="A387">
            <v>87120160</v>
          </cell>
          <cell r="B387" t="str">
            <v>류진아</v>
          </cell>
          <cell r="C387" t="str">
            <v>4급</v>
          </cell>
        </row>
        <row r="388">
          <cell r="A388">
            <v>88060020</v>
          </cell>
          <cell r="B388" t="str">
            <v>유진형</v>
          </cell>
          <cell r="C388" t="str">
            <v>서무3</v>
          </cell>
        </row>
        <row r="389">
          <cell r="A389">
            <v>88070030</v>
          </cell>
          <cell r="B389" t="str">
            <v>손해은</v>
          </cell>
          <cell r="C389" t="str">
            <v>2급</v>
          </cell>
        </row>
        <row r="390">
          <cell r="A390">
            <v>88070070</v>
          </cell>
          <cell r="B390" t="str">
            <v>유영철</v>
          </cell>
          <cell r="C390" t="str">
            <v>2급</v>
          </cell>
        </row>
        <row r="391">
          <cell r="A391">
            <v>88070080</v>
          </cell>
          <cell r="B391" t="str">
            <v>최상은</v>
          </cell>
          <cell r="C391" t="str">
            <v>2급</v>
          </cell>
        </row>
        <row r="392">
          <cell r="A392">
            <v>88110080</v>
          </cell>
          <cell r="B392" t="str">
            <v>석영도</v>
          </cell>
          <cell r="C392" t="str">
            <v>4급</v>
          </cell>
        </row>
        <row r="393">
          <cell r="A393">
            <v>88110090</v>
          </cell>
          <cell r="B393" t="str">
            <v>이정재</v>
          </cell>
          <cell r="C393" t="str">
            <v>4급</v>
          </cell>
        </row>
        <row r="394">
          <cell r="A394">
            <v>88110100</v>
          </cell>
          <cell r="B394" t="str">
            <v>유봉영</v>
          </cell>
          <cell r="C394" t="str">
            <v>4급</v>
          </cell>
        </row>
        <row r="395">
          <cell r="A395">
            <v>88110110</v>
          </cell>
          <cell r="B395" t="str">
            <v>김철훈</v>
          </cell>
          <cell r="C395" t="str">
            <v>4급</v>
          </cell>
        </row>
        <row r="396">
          <cell r="A396">
            <v>88120010</v>
          </cell>
          <cell r="B396" t="str">
            <v>조복희</v>
          </cell>
          <cell r="C396" t="str">
            <v>4급</v>
          </cell>
        </row>
        <row r="397">
          <cell r="A397">
            <v>88120040</v>
          </cell>
          <cell r="B397" t="str">
            <v>권영희</v>
          </cell>
          <cell r="C397" t="str">
            <v>4급</v>
          </cell>
        </row>
        <row r="398">
          <cell r="A398">
            <v>88120060</v>
          </cell>
          <cell r="B398" t="str">
            <v>김경하</v>
          </cell>
          <cell r="C398" t="str">
            <v>4급</v>
          </cell>
        </row>
        <row r="399">
          <cell r="A399">
            <v>88120100</v>
          </cell>
          <cell r="B399" t="str">
            <v>조정심</v>
          </cell>
          <cell r="C399" t="str">
            <v>5급</v>
          </cell>
        </row>
        <row r="400">
          <cell r="A400">
            <v>89010010</v>
          </cell>
          <cell r="B400" t="str">
            <v>박종욱</v>
          </cell>
          <cell r="C400" t="str">
            <v>3급</v>
          </cell>
        </row>
        <row r="401">
          <cell r="A401">
            <v>89030010</v>
          </cell>
          <cell r="B401" t="str">
            <v>김강호</v>
          </cell>
          <cell r="C401" t="str">
            <v>3급</v>
          </cell>
        </row>
        <row r="402">
          <cell r="A402">
            <v>89030030</v>
          </cell>
          <cell r="B402" t="str">
            <v>이호영</v>
          </cell>
          <cell r="C402" t="str">
            <v>2급</v>
          </cell>
        </row>
        <row r="403">
          <cell r="A403">
            <v>89030070</v>
          </cell>
          <cell r="B403" t="str">
            <v>홍종률</v>
          </cell>
          <cell r="C403" t="str">
            <v>3급</v>
          </cell>
        </row>
        <row r="404">
          <cell r="A404">
            <v>89030080</v>
          </cell>
          <cell r="B404" t="str">
            <v>석호원</v>
          </cell>
          <cell r="C404" t="str">
            <v>3급</v>
          </cell>
        </row>
        <row r="405">
          <cell r="A405">
            <v>89030090</v>
          </cell>
          <cell r="B405" t="str">
            <v>박종승</v>
          </cell>
          <cell r="C405" t="str">
            <v>3급</v>
          </cell>
        </row>
        <row r="406">
          <cell r="A406">
            <v>89030120</v>
          </cell>
          <cell r="B406" t="str">
            <v>이건석</v>
          </cell>
          <cell r="C406" t="str">
            <v>3급</v>
          </cell>
        </row>
        <row r="407">
          <cell r="A407">
            <v>89030130</v>
          </cell>
          <cell r="B407" t="str">
            <v>정경화</v>
          </cell>
          <cell r="C407" t="str">
            <v>3급</v>
          </cell>
        </row>
        <row r="408">
          <cell r="A408">
            <v>89030140</v>
          </cell>
          <cell r="B408" t="str">
            <v>박준연</v>
          </cell>
          <cell r="C408" t="str">
            <v>4급</v>
          </cell>
        </row>
        <row r="409">
          <cell r="A409">
            <v>89030150</v>
          </cell>
          <cell r="B409" t="str">
            <v>박규상</v>
          </cell>
          <cell r="C409" t="str">
            <v>3급</v>
          </cell>
        </row>
        <row r="410">
          <cell r="A410">
            <v>89030170</v>
          </cell>
          <cell r="B410" t="str">
            <v>유부식</v>
          </cell>
          <cell r="C410" t="str">
            <v>3급</v>
          </cell>
        </row>
        <row r="411">
          <cell r="A411">
            <v>89030210</v>
          </cell>
          <cell r="B411" t="str">
            <v>조일구</v>
          </cell>
          <cell r="C411" t="str">
            <v>4급</v>
          </cell>
        </row>
        <row r="412">
          <cell r="A412">
            <v>89030250</v>
          </cell>
          <cell r="B412" t="str">
            <v>신호경</v>
          </cell>
          <cell r="C412" t="str">
            <v>4급</v>
          </cell>
        </row>
        <row r="413">
          <cell r="A413">
            <v>89030260</v>
          </cell>
          <cell r="B413" t="str">
            <v>황승모</v>
          </cell>
          <cell r="C413" t="str">
            <v>4급</v>
          </cell>
        </row>
        <row r="414">
          <cell r="A414">
            <v>89030300</v>
          </cell>
          <cell r="B414" t="str">
            <v>이하형</v>
          </cell>
          <cell r="C414" t="str">
            <v>4급</v>
          </cell>
        </row>
        <row r="415">
          <cell r="A415">
            <v>89030320</v>
          </cell>
          <cell r="B415" t="str">
            <v>홍희순</v>
          </cell>
          <cell r="C415" t="str">
            <v>5급</v>
          </cell>
        </row>
        <row r="416">
          <cell r="A416">
            <v>89030360</v>
          </cell>
          <cell r="B416" t="str">
            <v>강희정</v>
          </cell>
          <cell r="C416" t="str">
            <v>5급</v>
          </cell>
        </row>
        <row r="417">
          <cell r="A417">
            <v>89030380</v>
          </cell>
          <cell r="B417" t="str">
            <v>김진복</v>
          </cell>
          <cell r="C417" t="str">
            <v>4급</v>
          </cell>
        </row>
        <row r="418">
          <cell r="A418">
            <v>89050050</v>
          </cell>
          <cell r="B418" t="str">
            <v>이유홍</v>
          </cell>
          <cell r="C418" t="str">
            <v>2급</v>
          </cell>
        </row>
        <row r="419">
          <cell r="A419">
            <v>89050080</v>
          </cell>
          <cell r="B419" t="str">
            <v>설상준</v>
          </cell>
          <cell r="C419" t="str">
            <v>1급</v>
          </cell>
        </row>
        <row r="420">
          <cell r="A420">
            <v>89050110</v>
          </cell>
          <cell r="B420" t="str">
            <v>유석희</v>
          </cell>
          <cell r="C420" t="str">
            <v>2급</v>
          </cell>
        </row>
        <row r="421">
          <cell r="A421">
            <v>89050120</v>
          </cell>
          <cell r="B421" t="str">
            <v>강승구</v>
          </cell>
          <cell r="C421" t="str">
            <v>2급</v>
          </cell>
        </row>
        <row r="422">
          <cell r="A422">
            <v>90020020</v>
          </cell>
          <cell r="B422" t="str">
            <v>안창훈</v>
          </cell>
          <cell r="C422" t="str">
            <v>서무2</v>
          </cell>
        </row>
        <row r="423">
          <cell r="A423">
            <v>90070030</v>
          </cell>
          <cell r="B423" t="str">
            <v>전정자</v>
          </cell>
          <cell r="C423" t="str">
            <v>4급</v>
          </cell>
        </row>
        <row r="424">
          <cell r="A424">
            <v>90080020</v>
          </cell>
          <cell r="B424" t="str">
            <v>박종서</v>
          </cell>
          <cell r="C424" t="str">
            <v>3급</v>
          </cell>
        </row>
        <row r="425">
          <cell r="A425">
            <v>90080030</v>
          </cell>
          <cell r="B425" t="str">
            <v>이용기</v>
          </cell>
          <cell r="C425" t="str">
            <v>3급</v>
          </cell>
        </row>
        <row r="426">
          <cell r="A426">
            <v>91050010</v>
          </cell>
          <cell r="B426" t="str">
            <v>장민수</v>
          </cell>
          <cell r="C426" t="str">
            <v>1급</v>
          </cell>
        </row>
        <row r="427">
          <cell r="A427">
            <v>91050020</v>
          </cell>
          <cell r="B427" t="str">
            <v>박영석</v>
          </cell>
          <cell r="C427" t="str">
            <v>2급</v>
          </cell>
        </row>
        <row r="428">
          <cell r="A428">
            <v>91050030</v>
          </cell>
          <cell r="B428" t="str">
            <v>박종길</v>
          </cell>
          <cell r="C428" t="str">
            <v>2급</v>
          </cell>
        </row>
        <row r="429">
          <cell r="A429">
            <v>91050050</v>
          </cell>
          <cell r="B429" t="str">
            <v>장진한</v>
          </cell>
          <cell r="C429" t="str">
            <v>3급</v>
          </cell>
        </row>
        <row r="430">
          <cell r="A430">
            <v>91050060</v>
          </cell>
          <cell r="B430" t="str">
            <v>김창섭</v>
          </cell>
          <cell r="C430" t="str">
            <v>3급</v>
          </cell>
        </row>
        <row r="431">
          <cell r="A431">
            <v>91050070</v>
          </cell>
          <cell r="B431" t="str">
            <v>오태환</v>
          </cell>
          <cell r="C431" t="str">
            <v>4급</v>
          </cell>
        </row>
        <row r="432">
          <cell r="A432">
            <v>91050080</v>
          </cell>
          <cell r="B432" t="str">
            <v>이종계</v>
          </cell>
          <cell r="C432" t="str">
            <v>3급</v>
          </cell>
        </row>
        <row r="433">
          <cell r="A433">
            <v>91050090</v>
          </cell>
          <cell r="B433" t="str">
            <v>송창섭</v>
          </cell>
          <cell r="C433" t="str">
            <v>3급</v>
          </cell>
        </row>
        <row r="434">
          <cell r="A434">
            <v>91050110</v>
          </cell>
          <cell r="B434" t="str">
            <v>박대환</v>
          </cell>
          <cell r="C434" t="str">
            <v>3급</v>
          </cell>
        </row>
        <row r="435">
          <cell r="A435">
            <v>91070030</v>
          </cell>
          <cell r="B435" t="str">
            <v>김동형</v>
          </cell>
          <cell r="C435" t="str">
            <v>3급</v>
          </cell>
        </row>
        <row r="436">
          <cell r="A436">
            <v>91100010</v>
          </cell>
          <cell r="B436" t="str">
            <v>홍성욱</v>
          </cell>
          <cell r="C436" t="str">
            <v>3급</v>
          </cell>
        </row>
        <row r="437">
          <cell r="A437">
            <v>91100020</v>
          </cell>
          <cell r="B437" t="str">
            <v>방성훈</v>
          </cell>
          <cell r="C437" t="str">
            <v>3급</v>
          </cell>
        </row>
        <row r="438">
          <cell r="A438">
            <v>91110020</v>
          </cell>
          <cell r="B438" t="str">
            <v>김태훈</v>
          </cell>
          <cell r="C438" t="str">
            <v>3급</v>
          </cell>
        </row>
        <row r="439">
          <cell r="A439">
            <v>91110030</v>
          </cell>
          <cell r="B439" t="str">
            <v>임선우</v>
          </cell>
          <cell r="C439" t="str">
            <v>3급</v>
          </cell>
        </row>
        <row r="440">
          <cell r="A440">
            <v>91110040</v>
          </cell>
          <cell r="B440" t="str">
            <v>어경만</v>
          </cell>
          <cell r="C440" t="str">
            <v>3급</v>
          </cell>
        </row>
        <row r="441">
          <cell r="A441">
            <v>91110050</v>
          </cell>
          <cell r="B441" t="str">
            <v>박병진</v>
          </cell>
          <cell r="C441" t="str">
            <v>3급</v>
          </cell>
        </row>
        <row r="442">
          <cell r="A442">
            <v>91110070</v>
          </cell>
          <cell r="B442" t="str">
            <v>이기수</v>
          </cell>
          <cell r="C442" t="str">
            <v>3급</v>
          </cell>
        </row>
        <row r="443">
          <cell r="A443">
            <v>91110090</v>
          </cell>
          <cell r="B443" t="str">
            <v>한승훈</v>
          </cell>
          <cell r="C443" t="str">
            <v>4급</v>
          </cell>
        </row>
        <row r="444">
          <cell r="A444">
            <v>91110110</v>
          </cell>
          <cell r="B444" t="str">
            <v>김준기</v>
          </cell>
          <cell r="C444" t="str">
            <v>4급</v>
          </cell>
        </row>
        <row r="445">
          <cell r="A445">
            <v>91110120</v>
          </cell>
          <cell r="B445" t="str">
            <v>김용하</v>
          </cell>
          <cell r="C445" t="str">
            <v>5급</v>
          </cell>
        </row>
        <row r="446">
          <cell r="A446">
            <v>91110130</v>
          </cell>
          <cell r="B446" t="str">
            <v>신성원</v>
          </cell>
          <cell r="C446" t="str">
            <v>5급</v>
          </cell>
        </row>
        <row r="447">
          <cell r="A447">
            <v>91110160</v>
          </cell>
          <cell r="B447" t="str">
            <v>임수진</v>
          </cell>
          <cell r="C447" t="str">
            <v>5급</v>
          </cell>
        </row>
        <row r="448">
          <cell r="A448">
            <v>91110170</v>
          </cell>
          <cell r="B448" t="str">
            <v>기윤정</v>
          </cell>
          <cell r="C448" t="str">
            <v>5급</v>
          </cell>
        </row>
        <row r="449">
          <cell r="A449">
            <v>91110180</v>
          </cell>
          <cell r="B449" t="str">
            <v>이옥순</v>
          </cell>
          <cell r="C449" t="str">
            <v>5급</v>
          </cell>
        </row>
        <row r="450">
          <cell r="A450">
            <v>91110190</v>
          </cell>
          <cell r="B450" t="str">
            <v>정수경</v>
          </cell>
          <cell r="C450" t="str">
            <v>5급</v>
          </cell>
        </row>
        <row r="451">
          <cell r="A451">
            <v>91110200</v>
          </cell>
          <cell r="B451" t="str">
            <v>조현순</v>
          </cell>
          <cell r="C451" t="str">
            <v>5급</v>
          </cell>
        </row>
        <row r="452">
          <cell r="A452">
            <v>92010010</v>
          </cell>
          <cell r="B452" t="str">
            <v>양경희</v>
          </cell>
          <cell r="C452" t="str">
            <v>3급</v>
          </cell>
        </row>
        <row r="453">
          <cell r="A453">
            <v>92060020</v>
          </cell>
          <cell r="B453" t="str">
            <v>유평</v>
          </cell>
          <cell r="C453" t="str">
            <v>3급</v>
          </cell>
        </row>
        <row r="454">
          <cell r="A454">
            <v>92060030</v>
          </cell>
          <cell r="B454" t="str">
            <v>임성화</v>
          </cell>
          <cell r="C454" t="str">
            <v>5급</v>
          </cell>
        </row>
        <row r="455">
          <cell r="A455">
            <v>92060040</v>
          </cell>
          <cell r="B455" t="str">
            <v>양정원</v>
          </cell>
          <cell r="C455" t="str">
            <v>5급</v>
          </cell>
        </row>
        <row r="456">
          <cell r="A456">
            <v>92070030</v>
          </cell>
          <cell r="B456" t="str">
            <v>최정미</v>
          </cell>
          <cell r="C456" t="str">
            <v>5급</v>
          </cell>
        </row>
        <row r="457">
          <cell r="A457">
            <v>92070040</v>
          </cell>
          <cell r="B457" t="str">
            <v>이정숙</v>
          </cell>
          <cell r="C457" t="str">
            <v>5급</v>
          </cell>
        </row>
        <row r="458">
          <cell r="A458">
            <v>92070080</v>
          </cell>
          <cell r="B458" t="str">
            <v>김형자</v>
          </cell>
          <cell r="C458" t="str">
            <v>5급</v>
          </cell>
        </row>
        <row r="459">
          <cell r="A459">
            <v>92080010</v>
          </cell>
          <cell r="B459" t="str">
            <v>장승호</v>
          </cell>
          <cell r="C459" t="str">
            <v>4급</v>
          </cell>
        </row>
        <row r="460">
          <cell r="A460">
            <v>92080040</v>
          </cell>
          <cell r="B460" t="str">
            <v>임치영</v>
          </cell>
          <cell r="C460" t="str">
            <v>3급</v>
          </cell>
        </row>
        <row r="461">
          <cell r="A461">
            <v>92100010</v>
          </cell>
          <cell r="B461" t="str">
            <v>정현순</v>
          </cell>
          <cell r="C461" t="str">
            <v>5급</v>
          </cell>
        </row>
        <row r="462">
          <cell r="A462">
            <v>92110020</v>
          </cell>
          <cell r="B462" t="str">
            <v>고주연</v>
          </cell>
          <cell r="C462" t="str">
            <v>6급</v>
          </cell>
        </row>
        <row r="463">
          <cell r="A463">
            <v>92120010</v>
          </cell>
          <cell r="B463" t="str">
            <v>조연희</v>
          </cell>
          <cell r="C463" t="str">
            <v>5급</v>
          </cell>
        </row>
        <row r="464">
          <cell r="A464">
            <v>93070030</v>
          </cell>
          <cell r="B464" t="str">
            <v>임승주</v>
          </cell>
          <cell r="C464" t="str">
            <v>3급</v>
          </cell>
        </row>
        <row r="465">
          <cell r="A465">
            <v>93070050</v>
          </cell>
          <cell r="B465" t="str">
            <v>김원걸</v>
          </cell>
          <cell r="C465" t="str">
            <v>3급</v>
          </cell>
        </row>
        <row r="466">
          <cell r="A466">
            <v>93090010</v>
          </cell>
          <cell r="B466" t="str">
            <v>이상헌</v>
          </cell>
          <cell r="C466" t="str">
            <v>4급</v>
          </cell>
        </row>
        <row r="467">
          <cell r="A467">
            <v>93090020</v>
          </cell>
          <cell r="B467" t="str">
            <v>양준혁</v>
          </cell>
          <cell r="C467" t="str">
            <v>4급</v>
          </cell>
        </row>
        <row r="468">
          <cell r="A468">
            <v>93090100</v>
          </cell>
          <cell r="B468" t="str">
            <v>유상진</v>
          </cell>
          <cell r="C468" t="str">
            <v>4급</v>
          </cell>
        </row>
        <row r="469">
          <cell r="A469">
            <v>93090130</v>
          </cell>
          <cell r="B469" t="str">
            <v>남현우</v>
          </cell>
          <cell r="C469" t="str">
            <v>5급</v>
          </cell>
        </row>
        <row r="470">
          <cell r="A470">
            <v>93090150</v>
          </cell>
          <cell r="B470" t="str">
            <v>이원용</v>
          </cell>
          <cell r="C470" t="str">
            <v>5급</v>
          </cell>
        </row>
        <row r="471">
          <cell r="A471">
            <v>93090160</v>
          </cell>
          <cell r="B471" t="str">
            <v>정혜승</v>
          </cell>
          <cell r="C471" t="str">
            <v>5급</v>
          </cell>
        </row>
        <row r="472">
          <cell r="A472">
            <v>93090210</v>
          </cell>
          <cell r="B472" t="str">
            <v>공수진</v>
          </cell>
          <cell r="C472" t="str">
            <v>5급</v>
          </cell>
        </row>
        <row r="473">
          <cell r="A473">
            <v>93090220</v>
          </cell>
          <cell r="B473" t="str">
            <v>윤혜정</v>
          </cell>
          <cell r="C473" t="str">
            <v>5급</v>
          </cell>
        </row>
        <row r="474">
          <cell r="A474">
            <v>93120060</v>
          </cell>
          <cell r="B474" t="str">
            <v>이효순</v>
          </cell>
          <cell r="C474" t="str">
            <v>5급</v>
          </cell>
        </row>
        <row r="475">
          <cell r="A475">
            <v>94040010</v>
          </cell>
          <cell r="B475" t="str">
            <v>신평재</v>
          </cell>
          <cell r="C475" t="str">
            <v>임원</v>
          </cell>
        </row>
        <row r="476">
          <cell r="A476">
            <v>94040100</v>
          </cell>
          <cell r="B476" t="str">
            <v>조인홍</v>
          </cell>
          <cell r="C476" t="str">
            <v>1급</v>
          </cell>
        </row>
        <row r="477">
          <cell r="A477">
            <v>94040120</v>
          </cell>
          <cell r="B477" t="str">
            <v>박경국</v>
          </cell>
          <cell r="C477" t="str">
            <v>1급</v>
          </cell>
        </row>
        <row r="478">
          <cell r="A478">
            <v>94040140</v>
          </cell>
          <cell r="B478" t="str">
            <v>박윤영</v>
          </cell>
          <cell r="C478" t="str">
            <v>1급</v>
          </cell>
        </row>
        <row r="479">
          <cell r="A479">
            <v>94040150</v>
          </cell>
          <cell r="B479" t="str">
            <v>노동환</v>
          </cell>
          <cell r="C479" t="str">
            <v>2급</v>
          </cell>
        </row>
        <row r="480">
          <cell r="A480">
            <v>94040160</v>
          </cell>
          <cell r="B480" t="str">
            <v>편도균</v>
          </cell>
          <cell r="C480" t="str">
            <v>2급</v>
          </cell>
        </row>
        <row r="481">
          <cell r="A481">
            <v>94040190</v>
          </cell>
          <cell r="B481" t="str">
            <v>안용환</v>
          </cell>
          <cell r="C481" t="str">
            <v>3급</v>
          </cell>
        </row>
        <row r="482">
          <cell r="A482">
            <v>94040200</v>
          </cell>
          <cell r="B482" t="str">
            <v>이성우</v>
          </cell>
          <cell r="C482" t="str">
            <v>2급</v>
          </cell>
        </row>
        <row r="483">
          <cell r="A483">
            <v>94040220</v>
          </cell>
          <cell r="B483" t="str">
            <v>김성환</v>
          </cell>
          <cell r="C483" t="str">
            <v>3급</v>
          </cell>
        </row>
        <row r="484">
          <cell r="A484">
            <v>94040230</v>
          </cell>
          <cell r="B484" t="str">
            <v>유원덕</v>
          </cell>
          <cell r="C484" t="str">
            <v>3급</v>
          </cell>
        </row>
        <row r="485">
          <cell r="A485">
            <v>94040240</v>
          </cell>
          <cell r="B485" t="str">
            <v>안장수</v>
          </cell>
          <cell r="C485" t="str">
            <v>3급</v>
          </cell>
        </row>
        <row r="486">
          <cell r="A486">
            <v>94040250</v>
          </cell>
          <cell r="B486" t="str">
            <v>변규일</v>
          </cell>
          <cell r="C486" t="str">
            <v>3급</v>
          </cell>
        </row>
        <row r="487">
          <cell r="A487">
            <v>94040260</v>
          </cell>
          <cell r="B487" t="str">
            <v>김성준</v>
          </cell>
          <cell r="C487" t="str">
            <v>3급</v>
          </cell>
        </row>
        <row r="488">
          <cell r="A488">
            <v>94040270</v>
          </cell>
          <cell r="B488" t="str">
            <v>유광자</v>
          </cell>
          <cell r="C488" t="str">
            <v>4급</v>
          </cell>
        </row>
        <row r="489">
          <cell r="A489">
            <v>94040290</v>
          </cell>
          <cell r="B489" t="str">
            <v>신상헌</v>
          </cell>
          <cell r="C489" t="str">
            <v>서무2</v>
          </cell>
        </row>
        <row r="490">
          <cell r="A490">
            <v>94060030</v>
          </cell>
          <cell r="B490" t="str">
            <v>문영주</v>
          </cell>
          <cell r="C490" t="str">
            <v>3급</v>
          </cell>
        </row>
        <row r="491">
          <cell r="A491">
            <v>94070020</v>
          </cell>
          <cell r="B491" t="str">
            <v>박희철</v>
          </cell>
          <cell r="C491" t="str">
            <v>4급</v>
          </cell>
        </row>
        <row r="492">
          <cell r="A492">
            <v>94070030</v>
          </cell>
          <cell r="B492" t="str">
            <v>배헌진</v>
          </cell>
          <cell r="C492" t="str">
            <v>4급</v>
          </cell>
        </row>
        <row r="493">
          <cell r="A493">
            <v>94070080</v>
          </cell>
          <cell r="B493" t="str">
            <v>김재민</v>
          </cell>
          <cell r="C493" t="str">
            <v>4급</v>
          </cell>
        </row>
        <row r="494">
          <cell r="A494">
            <v>94070090</v>
          </cell>
          <cell r="B494" t="str">
            <v>김정한</v>
          </cell>
          <cell r="C494" t="str">
            <v>4급</v>
          </cell>
        </row>
        <row r="495">
          <cell r="A495">
            <v>94070100</v>
          </cell>
          <cell r="B495" t="str">
            <v>김종구</v>
          </cell>
          <cell r="C495" t="str">
            <v>4급</v>
          </cell>
        </row>
        <row r="496">
          <cell r="A496">
            <v>94070110</v>
          </cell>
          <cell r="B496" t="str">
            <v>민창기</v>
          </cell>
          <cell r="C496" t="str">
            <v>4급</v>
          </cell>
        </row>
        <row r="497">
          <cell r="A497">
            <v>94070140</v>
          </cell>
          <cell r="B497" t="str">
            <v>이민우</v>
          </cell>
          <cell r="C497" t="str">
            <v>3급</v>
          </cell>
        </row>
        <row r="498">
          <cell r="A498">
            <v>94070170</v>
          </cell>
          <cell r="B498" t="str">
            <v>유명희</v>
          </cell>
          <cell r="C498" t="str">
            <v>4급</v>
          </cell>
        </row>
        <row r="499">
          <cell r="A499">
            <v>94070210</v>
          </cell>
          <cell r="B499" t="str">
            <v>장재원</v>
          </cell>
          <cell r="C499" t="str">
            <v>3급</v>
          </cell>
        </row>
        <row r="500">
          <cell r="A500">
            <v>94070270</v>
          </cell>
          <cell r="B500" t="str">
            <v>이세영</v>
          </cell>
          <cell r="C500" t="str">
            <v>4급</v>
          </cell>
        </row>
        <row r="501">
          <cell r="A501">
            <v>94070280</v>
          </cell>
          <cell r="B501" t="str">
            <v>김이선</v>
          </cell>
          <cell r="C501" t="str">
            <v>4급</v>
          </cell>
        </row>
        <row r="502">
          <cell r="A502">
            <v>94070300</v>
          </cell>
          <cell r="B502" t="str">
            <v>유광진</v>
          </cell>
          <cell r="C502" t="str">
            <v>4급</v>
          </cell>
        </row>
        <row r="503">
          <cell r="A503">
            <v>94070430</v>
          </cell>
          <cell r="B503" t="str">
            <v>성창수</v>
          </cell>
          <cell r="C503" t="str">
            <v>2급</v>
          </cell>
        </row>
        <row r="504">
          <cell r="A504">
            <v>94070440</v>
          </cell>
          <cell r="B504" t="str">
            <v>황의정</v>
          </cell>
          <cell r="C504" t="str">
            <v>2급</v>
          </cell>
        </row>
        <row r="505">
          <cell r="A505">
            <v>94070450</v>
          </cell>
          <cell r="B505" t="str">
            <v>추은영</v>
          </cell>
          <cell r="C505" t="str">
            <v>3급</v>
          </cell>
        </row>
        <row r="506">
          <cell r="A506">
            <v>94070480</v>
          </cell>
          <cell r="B506" t="str">
            <v>김상호</v>
          </cell>
          <cell r="C506" t="str">
            <v>2급</v>
          </cell>
        </row>
        <row r="507">
          <cell r="A507">
            <v>94070580</v>
          </cell>
          <cell r="B507" t="str">
            <v>윤선희</v>
          </cell>
          <cell r="C507" t="str">
            <v>4급</v>
          </cell>
        </row>
        <row r="508">
          <cell r="A508">
            <v>94070620</v>
          </cell>
          <cell r="B508" t="str">
            <v>장순기</v>
          </cell>
          <cell r="C508" t="str">
            <v>3급</v>
          </cell>
        </row>
        <row r="509">
          <cell r="A509">
            <v>94070640</v>
          </cell>
          <cell r="B509" t="str">
            <v>조희숙</v>
          </cell>
          <cell r="C509" t="str">
            <v>4급</v>
          </cell>
        </row>
        <row r="510">
          <cell r="A510">
            <v>94070680</v>
          </cell>
          <cell r="B510" t="str">
            <v>김경자</v>
          </cell>
          <cell r="C510" t="str">
            <v>4급</v>
          </cell>
        </row>
        <row r="511">
          <cell r="A511">
            <v>94070700</v>
          </cell>
          <cell r="B511" t="str">
            <v>박선오</v>
          </cell>
          <cell r="C511" t="str">
            <v>3급</v>
          </cell>
        </row>
        <row r="512">
          <cell r="A512">
            <v>94070820</v>
          </cell>
          <cell r="B512" t="str">
            <v>정진주</v>
          </cell>
          <cell r="C512" t="str">
            <v>3급</v>
          </cell>
        </row>
        <row r="513">
          <cell r="A513">
            <v>94070870</v>
          </cell>
          <cell r="B513" t="str">
            <v>김영석</v>
          </cell>
          <cell r="C513" t="str">
            <v>2급</v>
          </cell>
        </row>
        <row r="514">
          <cell r="A514">
            <v>94070880</v>
          </cell>
          <cell r="B514" t="str">
            <v>조석민</v>
          </cell>
          <cell r="C514" t="str">
            <v>2급</v>
          </cell>
        </row>
        <row r="515">
          <cell r="A515">
            <v>94070910</v>
          </cell>
          <cell r="B515" t="str">
            <v>김대중</v>
          </cell>
          <cell r="C515" t="str">
            <v>3급</v>
          </cell>
        </row>
        <row r="516">
          <cell r="A516">
            <v>94070950</v>
          </cell>
          <cell r="B516" t="str">
            <v>박창주</v>
          </cell>
          <cell r="C516" t="str">
            <v>1급</v>
          </cell>
        </row>
        <row r="517">
          <cell r="A517">
            <v>94080010</v>
          </cell>
          <cell r="B517" t="str">
            <v>박소진</v>
          </cell>
          <cell r="C517" t="str">
            <v>5급</v>
          </cell>
        </row>
        <row r="518">
          <cell r="A518">
            <v>94080140</v>
          </cell>
          <cell r="B518" t="str">
            <v>박제관</v>
          </cell>
          <cell r="C518" t="str">
            <v>3급</v>
          </cell>
        </row>
        <row r="519">
          <cell r="A519">
            <v>94080200</v>
          </cell>
          <cell r="B519" t="str">
            <v>김종희</v>
          </cell>
          <cell r="C519" t="str">
            <v>3급</v>
          </cell>
        </row>
        <row r="520">
          <cell r="A520">
            <v>94080210</v>
          </cell>
          <cell r="B520" t="str">
            <v>조성진</v>
          </cell>
          <cell r="C520" t="str">
            <v>2급</v>
          </cell>
        </row>
        <row r="521">
          <cell r="A521">
            <v>94080260</v>
          </cell>
          <cell r="B521" t="str">
            <v>박정호</v>
          </cell>
          <cell r="C521" t="str">
            <v>2급</v>
          </cell>
        </row>
        <row r="522">
          <cell r="A522">
            <v>94080280</v>
          </cell>
          <cell r="B522" t="str">
            <v>양승재</v>
          </cell>
          <cell r="C522" t="str">
            <v>2급</v>
          </cell>
        </row>
        <row r="523">
          <cell r="A523">
            <v>94090030</v>
          </cell>
          <cell r="B523" t="str">
            <v>오창헌</v>
          </cell>
          <cell r="C523" t="str">
            <v>2급</v>
          </cell>
        </row>
        <row r="524">
          <cell r="A524">
            <v>94090060</v>
          </cell>
          <cell r="B524" t="str">
            <v>권영택</v>
          </cell>
          <cell r="C524" t="str">
            <v>2급</v>
          </cell>
        </row>
        <row r="525">
          <cell r="A525">
            <v>94100010</v>
          </cell>
          <cell r="B525" t="str">
            <v>김양석</v>
          </cell>
          <cell r="C525" t="str">
            <v>3급</v>
          </cell>
        </row>
        <row r="526">
          <cell r="A526">
            <v>94100030</v>
          </cell>
          <cell r="B526" t="str">
            <v>이선경</v>
          </cell>
          <cell r="C526" t="str">
            <v>6급</v>
          </cell>
        </row>
        <row r="527">
          <cell r="A527">
            <v>94110020</v>
          </cell>
          <cell r="B527" t="str">
            <v>유영태</v>
          </cell>
          <cell r="C527" t="str">
            <v>2급</v>
          </cell>
        </row>
        <row r="528">
          <cell r="A528">
            <v>94110050</v>
          </cell>
          <cell r="B528" t="str">
            <v>이애리</v>
          </cell>
          <cell r="C528" t="str">
            <v>6급</v>
          </cell>
        </row>
        <row r="529">
          <cell r="A529">
            <v>94110060</v>
          </cell>
          <cell r="B529" t="str">
            <v>박경현</v>
          </cell>
          <cell r="C529" t="str">
            <v>6급</v>
          </cell>
        </row>
        <row r="530">
          <cell r="A530">
            <v>94110080</v>
          </cell>
          <cell r="B530" t="str">
            <v>김진식</v>
          </cell>
          <cell r="C530" t="str">
            <v>월봉계약</v>
          </cell>
        </row>
        <row r="531">
          <cell r="A531">
            <v>95010050</v>
          </cell>
          <cell r="B531" t="str">
            <v>정회철</v>
          </cell>
          <cell r="C531" t="str">
            <v>3급</v>
          </cell>
        </row>
        <row r="532">
          <cell r="A532">
            <v>95010060</v>
          </cell>
          <cell r="B532" t="str">
            <v>정한구</v>
          </cell>
          <cell r="C532" t="str">
            <v>4급</v>
          </cell>
        </row>
        <row r="533">
          <cell r="A533">
            <v>95010070</v>
          </cell>
          <cell r="B533" t="str">
            <v>정진기</v>
          </cell>
          <cell r="C533" t="str">
            <v>3급</v>
          </cell>
        </row>
        <row r="534">
          <cell r="A534">
            <v>95010130</v>
          </cell>
          <cell r="B534" t="str">
            <v>고광서</v>
          </cell>
          <cell r="C534" t="str">
            <v>4급</v>
          </cell>
        </row>
        <row r="535">
          <cell r="A535">
            <v>95010140</v>
          </cell>
          <cell r="B535" t="str">
            <v>김종우</v>
          </cell>
          <cell r="C535" t="str">
            <v>4급</v>
          </cell>
        </row>
        <row r="536">
          <cell r="A536">
            <v>95010160</v>
          </cell>
          <cell r="B536" t="str">
            <v>서승일</v>
          </cell>
          <cell r="C536" t="str">
            <v>4급</v>
          </cell>
        </row>
        <row r="537">
          <cell r="A537">
            <v>95010170</v>
          </cell>
          <cell r="B537" t="str">
            <v>조시형</v>
          </cell>
          <cell r="C537" t="str">
            <v>4급</v>
          </cell>
        </row>
        <row r="538">
          <cell r="A538">
            <v>95010180</v>
          </cell>
          <cell r="B538" t="str">
            <v>최민</v>
          </cell>
          <cell r="C538" t="str">
            <v>4급</v>
          </cell>
        </row>
        <row r="539">
          <cell r="A539">
            <v>95010190</v>
          </cell>
          <cell r="B539" t="str">
            <v>배철민</v>
          </cell>
          <cell r="C539" t="str">
            <v>4급</v>
          </cell>
        </row>
        <row r="540">
          <cell r="A540">
            <v>95010200</v>
          </cell>
          <cell r="B540" t="str">
            <v>노진경</v>
          </cell>
          <cell r="C540" t="str">
            <v>4급</v>
          </cell>
        </row>
        <row r="541">
          <cell r="A541">
            <v>95010210</v>
          </cell>
          <cell r="B541" t="str">
            <v>이석군</v>
          </cell>
          <cell r="C541" t="str">
            <v>4급</v>
          </cell>
        </row>
        <row r="542">
          <cell r="A542">
            <v>95010220</v>
          </cell>
          <cell r="B542" t="str">
            <v>오상헌</v>
          </cell>
          <cell r="C542" t="str">
            <v>4급</v>
          </cell>
        </row>
        <row r="543">
          <cell r="A543">
            <v>95010230</v>
          </cell>
          <cell r="B543" t="str">
            <v>김승</v>
          </cell>
          <cell r="C543" t="str">
            <v>4급</v>
          </cell>
        </row>
        <row r="544">
          <cell r="A544">
            <v>95010250</v>
          </cell>
          <cell r="B544" t="str">
            <v>함현정</v>
          </cell>
          <cell r="C544" t="str">
            <v>4급</v>
          </cell>
        </row>
        <row r="545">
          <cell r="A545">
            <v>95010260</v>
          </cell>
          <cell r="B545" t="str">
            <v>박성표</v>
          </cell>
          <cell r="C545" t="str">
            <v>4급</v>
          </cell>
        </row>
        <row r="546">
          <cell r="A546">
            <v>95010270</v>
          </cell>
          <cell r="B546" t="str">
            <v>홍윤기</v>
          </cell>
          <cell r="C546" t="str">
            <v>4급</v>
          </cell>
        </row>
        <row r="547">
          <cell r="A547">
            <v>95010290</v>
          </cell>
          <cell r="B547" t="str">
            <v>구연종</v>
          </cell>
          <cell r="C547" t="str">
            <v>4급</v>
          </cell>
        </row>
        <row r="548">
          <cell r="A548">
            <v>95010350</v>
          </cell>
          <cell r="B548" t="str">
            <v>최형</v>
          </cell>
          <cell r="C548" t="str">
            <v>4급</v>
          </cell>
        </row>
        <row r="549">
          <cell r="A549">
            <v>95010360</v>
          </cell>
          <cell r="B549" t="str">
            <v>하지유</v>
          </cell>
          <cell r="C549" t="str">
            <v>4급</v>
          </cell>
        </row>
        <row r="550">
          <cell r="A550">
            <v>95010380</v>
          </cell>
          <cell r="B550" t="str">
            <v>박진환</v>
          </cell>
          <cell r="C550" t="str">
            <v>4급</v>
          </cell>
        </row>
        <row r="551">
          <cell r="A551">
            <v>95010420</v>
          </cell>
          <cell r="B551" t="str">
            <v>이경혜</v>
          </cell>
          <cell r="C551" t="str">
            <v>4급</v>
          </cell>
        </row>
        <row r="552">
          <cell r="A552">
            <v>95020040</v>
          </cell>
          <cell r="B552" t="str">
            <v>김은숙</v>
          </cell>
          <cell r="C552" t="str">
            <v>5급</v>
          </cell>
        </row>
        <row r="553">
          <cell r="A553">
            <v>95030030</v>
          </cell>
          <cell r="B553" t="str">
            <v>최병희</v>
          </cell>
          <cell r="C553" t="str">
            <v>2급</v>
          </cell>
        </row>
        <row r="554">
          <cell r="A554">
            <v>95040050</v>
          </cell>
          <cell r="B554" t="str">
            <v>김영희</v>
          </cell>
          <cell r="C554" t="str">
            <v>5급</v>
          </cell>
        </row>
        <row r="555">
          <cell r="A555">
            <v>95050010</v>
          </cell>
          <cell r="B555" t="str">
            <v>안영미</v>
          </cell>
          <cell r="C555" t="str">
            <v>6급</v>
          </cell>
        </row>
        <row r="556">
          <cell r="A556">
            <v>95050070</v>
          </cell>
          <cell r="B556" t="str">
            <v>이재홍</v>
          </cell>
          <cell r="C556" t="str">
            <v>4급</v>
          </cell>
        </row>
        <row r="557">
          <cell r="A557">
            <v>95070010</v>
          </cell>
          <cell r="B557" t="str">
            <v>김경욱</v>
          </cell>
          <cell r="C557" t="str">
            <v>4급</v>
          </cell>
        </row>
        <row r="558">
          <cell r="A558">
            <v>95070040</v>
          </cell>
          <cell r="B558" t="str">
            <v>김은숙</v>
          </cell>
          <cell r="C558" t="str">
            <v>6급</v>
          </cell>
        </row>
        <row r="559">
          <cell r="A559">
            <v>95090030</v>
          </cell>
          <cell r="B559" t="str">
            <v>장용운</v>
          </cell>
          <cell r="C559" t="str">
            <v>2급</v>
          </cell>
        </row>
        <row r="560">
          <cell r="A560">
            <v>95100010</v>
          </cell>
          <cell r="B560" t="str">
            <v>양명주</v>
          </cell>
          <cell r="C560" t="str">
            <v>6급</v>
          </cell>
        </row>
        <row r="561">
          <cell r="A561">
            <v>95100080</v>
          </cell>
          <cell r="B561" t="str">
            <v>전형금</v>
          </cell>
          <cell r="C561" t="str">
            <v>3급</v>
          </cell>
        </row>
        <row r="562">
          <cell r="A562">
            <v>95100100</v>
          </cell>
          <cell r="B562" t="str">
            <v>김덕호</v>
          </cell>
          <cell r="C562" t="str">
            <v>1급</v>
          </cell>
        </row>
        <row r="563">
          <cell r="A563">
            <v>95110010</v>
          </cell>
          <cell r="B563" t="str">
            <v>김지혜</v>
          </cell>
          <cell r="C563" t="str">
            <v>6급</v>
          </cell>
        </row>
        <row r="564">
          <cell r="A564">
            <v>95110020</v>
          </cell>
          <cell r="B564" t="str">
            <v>이현주</v>
          </cell>
          <cell r="C564" t="str">
            <v>6급</v>
          </cell>
        </row>
        <row r="565">
          <cell r="A565">
            <v>95110040</v>
          </cell>
          <cell r="B565" t="str">
            <v>차민선</v>
          </cell>
          <cell r="C565" t="str">
            <v>6급</v>
          </cell>
        </row>
        <row r="566">
          <cell r="A566">
            <v>95120050</v>
          </cell>
          <cell r="B566" t="str">
            <v>박환규</v>
          </cell>
          <cell r="C566" t="str">
            <v>1급</v>
          </cell>
        </row>
        <row r="567">
          <cell r="A567">
            <v>95120070</v>
          </cell>
          <cell r="B567" t="str">
            <v>주희숙</v>
          </cell>
          <cell r="C567" t="str">
            <v>5급</v>
          </cell>
        </row>
        <row r="568">
          <cell r="A568">
            <v>95120080</v>
          </cell>
          <cell r="B568" t="str">
            <v>박지숙</v>
          </cell>
          <cell r="C568" t="str">
            <v>5급</v>
          </cell>
        </row>
        <row r="569">
          <cell r="A569">
            <v>96010020</v>
          </cell>
          <cell r="B569" t="str">
            <v>김산호</v>
          </cell>
          <cell r="C569" t="str">
            <v>4급</v>
          </cell>
        </row>
        <row r="570">
          <cell r="A570">
            <v>96010050</v>
          </cell>
          <cell r="B570" t="str">
            <v>한상철</v>
          </cell>
          <cell r="C570" t="str">
            <v>4급</v>
          </cell>
        </row>
        <row r="571">
          <cell r="A571">
            <v>96010060</v>
          </cell>
          <cell r="B571" t="str">
            <v>최동영</v>
          </cell>
          <cell r="C571" t="str">
            <v>4급</v>
          </cell>
        </row>
        <row r="572">
          <cell r="A572">
            <v>96010070</v>
          </cell>
          <cell r="B572" t="str">
            <v>조기형</v>
          </cell>
          <cell r="C572" t="str">
            <v>4급</v>
          </cell>
        </row>
        <row r="573">
          <cell r="A573">
            <v>96010080</v>
          </cell>
          <cell r="B573" t="str">
            <v>김철우</v>
          </cell>
          <cell r="C573" t="str">
            <v>4급</v>
          </cell>
        </row>
        <row r="574">
          <cell r="A574">
            <v>96010090</v>
          </cell>
          <cell r="B574" t="str">
            <v>김영배</v>
          </cell>
          <cell r="C574" t="str">
            <v>4급</v>
          </cell>
        </row>
        <row r="575">
          <cell r="A575">
            <v>96010100</v>
          </cell>
          <cell r="B575" t="str">
            <v>김용성</v>
          </cell>
          <cell r="C575" t="str">
            <v>4급</v>
          </cell>
        </row>
        <row r="576">
          <cell r="A576">
            <v>96010110</v>
          </cell>
          <cell r="B576" t="str">
            <v>장근엽</v>
          </cell>
          <cell r="C576" t="str">
            <v>4급</v>
          </cell>
        </row>
        <row r="577">
          <cell r="A577">
            <v>96010120</v>
          </cell>
          <cell r="B577" t="str">
            <v>김용복</v>
          </cell>
          <cell r="C577" t="str">
            <v>4급</v>
          </cell>
        </row>
        <row r="578">
          <cell r="A578">
            <v>96010130</v>
          </cell>
          <cell r="B578" t="str">
            <v>안병걸</v>
          </cell>
          <cell r="C578" t="str">
            <v>4급</v>
          </cell>
        </row>
        <row r="579">
          <cell r="A579">
            <v>96010160</v>
          </cell>
          <cell r="B579" t="str">
            <v>김철</v>
          </cell>
          <cell r="C579" t="str">
            <v>4급</v>
          </cell>
        </row>
        <row r="580">
          <cell r="A580">
            <v>96010190</v>
          </cell>
          <cell r="B580" t="str">
            <v>표중종</v>
          </cell>
          <cell r="C580" t="str">
            <v>4급</v>
          </cell>
        </row>
        <row r="581">
          <cell r="A581">
            <v>96010210</v>
          </cell>
          <cell r="B581" t="str">
            <v>최윤모</v>
          </cell>
          <cell r="C581" t="str">
            <v>4급</v>
          </cell>
        </row>
        <row r="582">
          <cell r="A582">
            <v>96010220</v>
          </cell>
          <cell r="B582" t="str">
            <v>변영식</v>
          </cell>
          <cell r="C582" t="str">
            <v>4급</v>
          </cell>
        </row>
        <row r="583">
          <cell r="A583">
            <v>96010230</v>
          </cell>
          <cell r="B583" t="str">
            <v>장동현</v>
          </cell>
          <cell r="C583" t="str">
            <v>4급</v>
          </cell>
        </row>
        <row r="584">
          <cell r="A584">
            <v>96010240</v>
          </cell>
          <cell r="B584" t="str">
            <v>김성갑</v>
          </cell>
          <cell r="C584" t="str">
            <v>4급</v>
          </cell>
        </row>
        <row r="585">
          <cell r="A585">
            <v>96010260</v>
          </cell>
          <cell r="B585" t="str">
            <v>이희일</v>
          </cell>
          <cell r="C585" t="str">
            <v>4급</v>
          </cell>
        </row>
        <row r="586">
          <cell r="A586">
            <v>96010270</v>
          </cell>
          <cell r="B586" t="str">
            <v>장준수</v>
          </cell>
          <cell r="C586" t="str">
            <v>4급</v>
          </cell>
        </row>
        <row r="587">
          <cell r="A587">
            <v>96010280</v>
          </cell>
          <cell r="B587" t="str">
            <v>조재용</v>
          </cell>
          <cell r="C587" t="str">
            <v>4급</v>
          </cell>
        </row>
        <row r="588">
          <cell r="A588">
            <v>96010330</v>
          </cell>
          <cell r="B588" t="str">
            <v>박창선</v>
          </cell>
          <cell r="C588" t="str">
            <v>4급</v>
          </cell>
        </row>
        <row r="589">
          <cell r="A589">
            <v>96010340</v>
          </cell>
          <cell r="B589" t="str">
            <v>안병철</v>
          </cell>
          <cell r="C589" t="str">
            <v>4급</v>
          </cell>
        </row>
        <row r="590">
          <cell r="A590">
            <v>96010380</v>
          </cell>
          <cell r="B590" t="str">
            <v>박현수</v>
          </cell>
          <cell r="C590" t="str">
            <v>4급</v>
          </cell>
        </row>
        <row r="591">
          <cell r="A591">
            <v>96010430</v>
          </cell>
          <cell r="B591" t="str">
            <v>김수현</v>
          </cell>
          <cell r="C591" t="str">
            <v>4급</v>
          </cell>
        </row>
        <row r="592">
          <cell r="A592">
            <v>96010500</v>
          </cell>
          <cell r="B592" t="str">
            <v>고창경</v>
          </cell>
          <cell r="C592" t="str">
            <v>2급</v>
          </cell>
        </row>
        <row r="593">
          <cell r="A593">
            <v>96010530</v>
          </cell>
          <cell r="B593" t="str">
            <v>김좌용</v>
          </cell>
          <cell r="C593" t="str">
            <v>3급</v>
          </cell>
        </row>
        <row r="594">
          <cell r="A594">
            <v>96020050</v>
          </cell>
          <cell r="B594" t="str">
            <v>호규봉</v>
          </cell>
          <cell r="C594" t="str">
            <v>2급</v>
          </cell>
        </row>
        <row r="595">
          <cell r="A595">
            <v>96020110</v>
          </cell>
          <cell r="B595" t="str">
            <v>백방원</v>
          </cell>
          <cell r="C595" t="str">
            <v>3급</v>
          </cell>
        </row>
        <row r="596">
          <cell r="A596">
            <v>96020150</v>
          </cell>
          <cell r="B596" t="str">
            <v>문상우</v>
          </cell>
          <cell r="C596" t="str">
            <v>2급</v>
          </cell>
        </row>
        <row r="597">
          <cell r="A597">
            <v>96030050</v>
          </cell>
          <cell r="B597" t="str">
            <v>이기섭</v>
          </cell>
          <cell r="C597" t="str">
            <v>2급</v>
          </cell>
        </row>
        <row r="598">
          <cell r="A598">
            <v>96040020</v>
          </cell>
          <cell r="B598" t="str">
            <v>황재훈</v>
          </cell>
          <cell r="C598" t="str">
            <v>3급</v>
          </cell>
        </row>
        <row r="599">
          <cell r="A599">
            <v>96040030</v>
          </cell>
          <cell r="B599" t="str">
            <v>이혜정</v>
          </cell>
          <cell r="C599" t="str">
            <v>5급</v>
          </cell>
        </row>
        <row r="600">
          <cell r="A600">
            <v>96040050</v>
          </cell>
          <cell r="B600" t="str">
            <v>오세준</v>
          </cell>
          <cell r="C600" t="str">
            <v>1급</v>
          </cell>
        </row>
        <row r="601">
          <cell r="A601">
            <v>96040060</v>
          </cell>
          <cell r="B601" t="str">
            <v>이영현</v>
          </cell>
          <cell r="C601" t="str">
            <v>2급</v>
          </cell>
        </row>
        <row r="602">
          <cell r="A602">
            <v>96040080</v>
          </cell>
          <cell r="B602" t="str">
            <v>이지훈</v>
          </cell>
          <cell r="C602" t="str">
            <v>3급</v>
          </cell>
        </row>
        <row r="603">
          <cell r="A603">
            <v>96050010</v>
          </cell>
          <cell r="B603" t="str">
            <v>장현식</v>
          </cell>
          <cell r="C603" t="str">
            <v>2급</v>
          </cell>
        </row>
        <row r="604">
          <cell r="A604">
            <v>96050040</v>
          </cell>
          <cell r="B604" t="str">
            <v>소문섭</v>
          </cell>
          <cell r="C604" t="str">
            <v>3급</v>
          </cell>
        </row>
        <row r="605">
          <cell r="A605">
            <v>96050060</v>
          </cell>
          <cell r="B605" t="str">
            <v>방희성</v>
          </cell>
          <cell r="C605" t="str">
            <v>2급</v>
          </cell>
        </row>
        <row r="606">
          <cell r="A606">
            <v>96050070</v>
          </cell>
          <cell r="B606" t="str">
            <v>정평모</v>
          </cell>
          <cell r="C606" t="str">
            <v>2급</v>
          </cell>
        </row>
        <row r="607">
          <cell r="A607">
            <v>96050080</v>
          </cell>
          <cell r="B607" t="str">
            <v>박규정</v>
          </cell>
          <cell r="C607" t="str">
            <v>2급</v>
          </cell>
        </row>
        <row r="608">
          <cell r="A608">
            <v>96050090</v>
          </cell>
          <cell r="B608" t="str">
            <v>손주락</v>
          </cell>
          <cell r="C608" t="str">
            <v>2급</v>
          </cell>
        </row>
        <row r="609">
          <cell r="A609">
            <v>96050110</v>
          </cell>
          <cell r="B609" t="str">
            <v>오창민</v>
          </cell>
          <cell r="C609" t="str">
            <v>2급</v>
          </cell>
        </row>
        <row r="610">
          <cell r="A610">
            <v>96050130</v>
          </cell>
          <cell r="B610" t="str">
            <v>박성진</v>
          </cell>
          <cell r="C610" t="str">
            <v>2급</v>
          </cell>
        </row>
        <row r="611">
          <cell r="A611">
            <v>96050140</v>
          </cell>
          <cell r="B611" t="str">
            <v>이상헌</v>
          </cell>
          <cell r="C611" t="str">
            <v>3급</v>
          </cell>
        </row>
        <row r="612">
          <cell r="A612">
            <v>96050160</v>
          </cell>
          <cell r="B612" t="str">
            <v>양병순</v>
          </cell>
          <cell r="C612" t="str">
            <v>4급</v>
          </cell>
        </row>
        <row r="613">
          <cell r="A613">
            <v>96050190</v>
          </cell>
          <cell r="B613" t="str">
            <v>최진국</v>
          </cell>
          <cell r="C613" t="str">
            <v>3급</v>
          </cell>
        </row>
        <row r="614">
          <cell r="A614">
            <v>96050220</v>
          </cell>
          <cell r="B614" t="str">
            <v>장광성</v>
          </cell>
          <cell r="C614" t="str">
            <v>2급</v>
          </cell>
        </row>
        <row r="615">
          <cell r="A615">
            <v>96050250</v>
          </cell>
          <cell r="B615" t="str">
            <v>배민주</v>
          </cell>
          <cell r="C615" t="str">
            <v>1급</v>
          </cell>
        </row>
        <row r="616">
          <cell r="A616">
            <v>96050270</v>
          </cell>
          <cell r="B616" t="str">
            <v>정정진</v>
          </cell>
          <cell r="C616" t="str">
            <v>2급</v>
          </cell>
        </row>
        <row r="617">
          <cell r="A617">
            <v>96050350</v>
          </cell>
          <cell r="B617" t="str">
            <v>송승철</v>
          </cell>
          <cell r="C617" t="str">
            <v>3급</v>
          </cell>
        </row>
        <row r="618">
          <cell r="A618">
            <v>96050380</v>
          </cell>
          <cell r="B618" t="str">
            <v>김상경</v>
          </cell>
          <cell r="C618" t="str">
            <v>3급</v>
          </cell>
        </row>
        <row r="619">
          <cell r="A619">
            <v>96050390</v>
          </cell>
          <cell r="B619" t="str">
            <v>김대환</v>
          </cell>
          <cell r="C619" t="str">
            <v>2급</v>
          </cell>
        </row>
        <row r="620">
          <cell r="A620">
            <v>96060010</v>
          </cell>
          <cell r="B620" t="str">
            <v>김지선</v>
          </cell>
          <cell r="C620" t="str">
            <v>월봉계약</v>
          </cell>
        </row>
        <row r="621">
          <cell r="A621">
            <v>96060040</v>
          </cell>
          <cell r="B621" t="str">
            <v>김향섭</v>
          </cell>
          <cell r="C621" t="str">
            <v>1급</v>
          </cell>
        </row>
        <row r="622">
          <cell r="A622">
            <v>96060070</v>
          </cell>
          <cell r="B622" t="str">
            <v>최낙기</v>
          </cell>
          <cell r="C622" t="str">
            <v>4급</v>
          </cell>
        </row>
        <row r="623">
          <cell r="A623">
            <v>96060080</v>
          </cell>
          <cell r="B623" t="str">
            <v>김재효</v>
          </cell>
          <cell r="C623" t="str">
            <v>3급</v>
          </cell>
        </row>
        <row r="624">
          <cell r="A624">
            <v>96060090</v>
          </cell>
          <cell r="B624" t="str">
            <v>설구</v>
          </cell>
          <cell r="C624" t="str">
            <v>4급</v>
          </cell>
        </row>
        <row r="625">
          <cell r="A625">
            <v>96060110</v>
          </cell>
          <cell r="B625" t="str">
            <v>박희웅</v>
          </cell>
          <cell r="C625" t="str">
            <v>3급</v>
          </cell>
        </row>
        <row r="626">
          <cell r="A626">
            <v>96060120</v>
          </cell>
          <cell r="B626" t="str">
            <v>김연아</v>
          </cell>
          <cell r="C626" t="str">
            <v>6급</v>
          </cell>
        </row>
        <row r="627">
          <cell r="A627">
            <v>96060140</v>
          </cell>
          <cell r="B627" t="str">
            <v>김성희</v>
          </cell>
          <cell r="C627" t="str">
            <v>5급</v>
          </cell>
        </row>
        <row r="628">
          <cell r="A628">
            <v>96070010</v>
          </cell>
          <cell r="B628" t="str">
            <v>하태우</v>
          </cell>
          <cell r="C628" t="str">
            <v>2급</v>
          </cell>
        </row>
        <row r="629">
          <cell r="A629">
            <v>96070050</v>
          </cell>
          <cell r="B629" t="str">
            <v>김병철</v>
          </cell>
          <cell r="C629" t="str">
            <v>3급</v>
          </cell>
        </row>
        <row r="630">
          <cell r="A630">
            <v>96070100</v>
          </cell>
          <cell r="B630" t="str">
            <v>이주원</v>
          </cell>
          <cell r="C630" t="str">
            <v>6급</v>
          </cell>
        </row>
        <row r="631">
          <cell r="A631">
            <v>96070110</v>
          </cell>
          <cell r="B631" t="str">
            <v>김명옥</v>
          </cell>
          <cell r="C631" t="str">
            <v>6급</v>
          </cell>
        </row>
        <row r="632">
          <cell r="A632">
            <v>96070130</v>
          </cell>
          <cell r="B632" t="str">
            <v>정지혜</v>
          </cell>
          <cell r="C632" t="str">
            <v>6급</v>
          </cell>
        </row>
        <row r="633">
          <cell r="A633">
            <v>96070140</v>
          </cell>
          <cell r="B633" t="str">
            <v>진선희</v>
          </cell>
          <cell r="C633" t="str">
            <v>6급</v>
          </cell>
        </row>
        <row r="634">
          <cell r="A634">
            <v>96070150</v>
          </cell>
          <cell r="B634" t="str">
            <v>고윤미</v>
          </cell>
          <cell r="C634" t="str">
            <v>6급</v>
          </cell>
        </row>
        <row r="635">
          <cell r="A635">
            <v>96070160</v>
          </cell>
          <cell r="B635" t="str">
            <v>김양진</v>
          </cell>
          <cell r="C635" t="str">
            <v>6급</v>
          </cell>
        </row>
        <row r="636">
          <cell r="A636">
            <v>96070170</v>
          </cell>
          <cell r="B636" t="str">
            <v>안현주</v>
          </cell>
          <cell r="C636" t="str">
            <v>6급</v>
          </cell>
        </row>
        <row r="637">
          <cell r="A637">
            <v>96070180</v>
          </cell>
          <cell r="B637" t="str">
            <v>신선영</v>
          </cell>
          <cell r="C637" t="str">
            <v>6급</v>
          </cell>
        </row>
        <row r="638">
          <cell r="A638">
            <v>96070190</v>
          </cell>
          <cell r="B638" t="str">
            <v>원혜경</v>
          </cell>
          <cell r="C638" t="str">
            <v>6급</v>
          </cell>
        </row>
        <row r="639">
          <cell r="A639">
            <v>96070200</v>
          </cell>
          <cell r="B639" t="str">
            <v>이지성</v>
          </cell>
          <cell r="C639" t="str">
            <v>6급</v>
          </cell>
        </row>
        <row r="640">
          <cell r="A640">
            <v>96070220</v>
          </cell>
          <cell r="B640" t="str">
            <v>황선희</v>
          </cell>
          <cell r="C640" t="str">
            <v>6급</v>
          </cell>
        </row>
        <row r="641">
          <cell r="A641">
            <v>96070240</v>
          </cell>
          <cell r="B641" t="str">
            <v>김정은</v>
          </cell>
          <cell r="C641" t="str">
            <v>6급</v>
          </cell>
        </row>
        <row r="642">
          <cell r="A642">
            <v>96070260</v>
          </cell>
          <cell r="B642" t="str">
            <v>서윤정</v>
          </cell>
          <cell r="C642" t="str">
            <v>6급</v>
          </cell>
        </row>
        <row r="643">
          <cell r="A643">
            <v>96070360</v>
          </cell>
          <cell r="B643" t="str">
            <v>김광수</v>
          </cell>
          <cell r="C643" t="str">
            <v>4급</v>
          </cell>
        </row>
        <row r="644">
          <cell r="A644">
            <v>96070380</v>
          </cell>
          <cell r="B644" t="str">
            <v>조진석</v>
          </cell>
          <cell r="C644" t="str">
            <v>3급</v>
          </cell>
        </row>
        <row r="645">
          <cell r="A645">
            <v>96080030</v>
          </cell>
          <cell r="B645" t="str">
            <v>박영승</v>
          </cell>
          <cell r="C645" t="str">
            <v>4급</v>
          </cell>
        </row>
        <row r="646">
          <cell r="A646">
            <v>96080070</v>
          </cell>
          <cell r="B646" t="str">
            <v>민경진</v>
          </cell>
          <cell r="C646" t="str">
            <v>4급</v>
          </cell>
        </row>
        <row r="647">
          <cell r="A647">
            <v>96090010</v>
          </cell>
          <cell r="B647" t="str">
            <v>배상진</v>
          </cell>
          <cell r="C647" t="str">
            <v>4급</v>
          </cell>
        </row>
        <row r="648">
          <cell r="A648">
            <v>96090020</v>
          </cell>
          <cell r="B648" t="str">
            <v>김미섭</v>
          </cell>
          <cell r="C648" t="str">
            <v>6급</v>
          </cell>
        </row>
        <row r="649">
          <cell r="A649">
            <v>96110010</v>
          </cell>
          <cell r="B649" t="str">
            <v>정미화</v>
          </cell>
          <cell r="C649" t="str">
            <v>6급</v>
          </cell>
        </row>
        <row r="650">
          <cell r="A650">
            <v>96110020</v>
          </cell>
          <cell r="B650" t="str">
            <v>박소현</v>
          </cell>
          <cell r="C650" t="str">
            <v>6급</v>
          </cell>
        </row>
        <row r="651">
          <cell r="A651">
            <v>96110030</v>
          </cell>
          <cell r="B651" t="str">
            <v>하윤원</v>
          </cell>
          <cell r="C651" t="str">
            <v>6급</v>
          </cell>
        </row>
        <row r="652">
          <cell r="A652">
            <v>96110050</v>
          </cell>
          <cell r="B652" t="str">
            <v>정국화</v>
          </cell>
          <cell r="C652" t="str">
            <v>6급</v>
          </cell>
        </row>
        <row r="653">
          <cell r="A653">
            <v>96110060</v>
          </cell>
          <cell r="B653" t="str">
            <v>장영</v>
          </cell>
          <cell r="C653" t="str">
            <v>6급</v>
          </cell>
        </row>
        <row r="654">
          <cell r="A654">
            <v>96110070</v>
          </cell>
          <cell r="B654" t="str">
            <v>장승희</v>
          </cell>
          <cell r="C654" t="str">
            <v>6급</v>
          </cell>
        </row>
        <row r="655">
          <cell r="A655">
            <v>96110080</v>
          </cell>
          <cell r="B655" t="str">
            <v>김정연</v>
          </cell>
          <cell r="C655" t="str">
            <v>6급</v>
          </cell>
        </row>
        <row r="656">
          <cell r="A656">
            <v>96110090</v>
          </cell>
          <cell r="B656" t="str">
            <v>임윤희</v>
          </cell>
          <cell r="C656" t="str">
            <v>6급</v>
          </cell>
        </row>
        <row r="657">
          <cell r="A657">
            <v>96110120</v>
          </cell>
          <cell r="B657" t="str">
            <v>김현주</v>
          </cell>
          <cell r="C657" t="str">
            <v>6급</v>
          </cell>
        </row>
        <row r="658">
          <cell r="A658">
            <v>96110130</v>
          </cell>
          <cell r="B658" t="str">
            <v>허윤성</v>
          </cell>
          <cell r="C658" t="str">
            <v>6급</v>
          </cell>
        </row>
        <row r="659">
          <cell r="A659">
            <v>96110140</v>
          </cell>
          <cell r="B659" t="str">
            <v>이미선</v>
          </cell>
          <cell r="C659" t="str">
            <v>6급</v>
          </cell>
        </row>
        <row r="660">
          <cell r="A660">
            <v>96110150</v>
          </cell>
          <cell r="B660" t="str">
            <v>김명예</v>
          </cell>
          <cell r="C660" t="str">
            <v>6급</v>
          </cell>
        </row>
        <row r="661">
          <cell r="A661">
            <v>96110170</v>
          </cell>
          <cell r="B661" t="str">
            <v>안남희</v>
          </cell>
          <cell r="C661" t="str">
            <v>6급</v>
          </cell>
        </row>
        <row r="662">
          <cell r="A662">
            <v>96110190</v>
          </cell>
          <cell r="B662" t="str">
            <v>강애정</v>
          </cell>
          <cell r="C662" t="str">
            <v>6급</v>
          </cell>
        </row>
        <row r="663">
          <cell r="A663">
            <v>96110200</v>
          </cell>
          <cell r="B663" t="str">
            <v>박미선</v>
          </cell>
          <cell r="C663" t="str">
            <v>6급</v>
          </cell>
        </row>
        <row r="664">
          <cell r="A664">
            <v>96120010</v>
          </cell>
          <cell r="B664" t="str">
            <v>장보권</v>
          </cell>
          <cell r="C664" t="str">
            <v>3급</v>
          </cell>
        </row>
        <row r="665">
          <cell r="A665">
            <v>96120020</v>
          </cell>
          <cell r="B665" t="str">
            <v>권오중</v>
          </cell>
          <cell r="C665" t="str">
            <v>3급</v>
          </cell>
        </row>
        <row r="666">
          <cell r="A666">
            <v>96120050</v>
          </cell>
          <cell r="B666" t="str">
            <v>조경순</v>
          </cell>
          <cell r="C666" t="str">
            <v>6급</v>
          </cell>
        </row>
        <row r="667">
          <cell r="A667">
            <v>96120090</v>
          </cell>
          <cell r="B667" t="str">
            <v>이정숙</v>
          </cell>
          <cell r="C667" t="str">
            <v>5급</v>
          </cell>
        </row>
        <row r="668">
          <cell r="A668">
            <v>96120100</v>
          </cell>
          <cell r="B668" t="str">
            <v>전성미</v>
          </cell>
          <cell r="C668" t="str">
            <v>6급</v>
          </cell>
        </row>
        <row r="669">
          <cell r="A669">
            <v>96120110</v>
          </cell>
          <cell r="B669" t="str">
            <v>이은정</v>
          </cell>
          <cell r="C669" t="str">
            <v>6급</v>
          </cell>
        </row>
        <row r="670">
          <cell r="A670">
            <v>97010070</v>
          </cell>
          <cell r="B670" t="str">
            <v>문찬걸</v>
          </cell>
          <cell r="C670" t="str">
            <v>4급</v>
          </cell>
        </row>
        <row r="671">
          <cell r="A671">
            <v>97010080</v>
          </cell>
          <cell r="B671" t="str">
            <v>배중열</v>
          </cell>
          <cell r="C671" t="str">
            <v>4급</v>
          </cell>
        </row>
        <row r="672">
          <cell r="A672">
            <v>97010090</v>
          </cell>
          <cell r="B672" t="str">
            <v>홍건표</v>
          </cell>
          <cell r="C672" t="str">
            <v>4급</v>
          </cell>
        </row>
        <row r="673">
          <cell r="A673">
            <v>97010110</v>
          </cell>
          <cell r="B673" t="str">
            <v>최관수</v>
          </cell>
          <cell r="C673" t="str">
            <v>4급</v>
          </cell>
        </row>
        <row r="674">
          <cell r="A674">
            <v>97010120</v>
          </cell>
          <cell r="B674" t="str">
            <v>권도원</v>
          </cell>
          <cell r="C674" t="str">
            <v>4급</v>
          </cell>
        </row>
        <row r="675">
          <cell r="A675">
            <v>97010130</v>
          </cell>
          <cell r="B675" t="str">
            <v>윤여철</v>
          </cell>
          <cell r="C675" t="str">
            <v>4급</v>
          </cell>
        </row>
        <row r="676">
          <cell r="A676">
            <v>97010140</v>
          </cell>
          <cell r="B676" t="str">
            <v>정의삼</v>
          </cell>
          <cell r="C676" t="str">
            <v>4급</v>
          </cell>
        </row>
        <row r="677">
          <cell r="A677">
            <v>97010150</v>
          </cell>
          <cell r="B677" t="str">
            <v>김성환</v>
          </cell>
          <cell r="C677" t="str">
            <v>4급</v>
          </cell>
        </row>
        <row r="678">
          <cell r="A678">
            <v>97010160</v>
          </cell>
          <cell r="B678" t="str">
            <v>김정래</v>
          </cell>
          <cell r="C678" t="str">
            <v>4급</v>
          </cell>
        </row>
        <row r="679">
          <cell r="A679">
            <v>97010180</v>
          </cell>
          <cell r="B679" t="str">
            <v>심상준</v>
          </cell>
          <cell r="C679" t="str">
            <v>5급</v>
          </cell>
        </row>
        <row r="680">
          <cell r="A680">
            <v>97010210</v>
          </cell>
          <cell r="B680" t="str">
            <v>김영덕</v>
          </cell>
          <cell r="C680" t="str">
            <v>5급</v>
          </cell>
        </row>
        <row r="681">
          <cell r="A681">
            <v>97010220</v>
          </cell>
          <cell r="B681" t="str">
            <v>조필용</v>
          </cell>
          <cell r="C681" t="str">
            <v>5급</v>
          </cell>
        </row>
        <row r="682">
          <cell r="A682">
            <v>97010240</v>
          </cell>
          <cell r="B682" t="str">
            <v>서승용</v>
          </cell>
          <cell r="C682" t="str">
            <v>4급</v>
          </cell>
        </row>
        <row r="683">
          <cell r="A683">
            <v>97010260</v>
          </cell>
          <cell r="B683" t="str">
            <v>권정아</v>
          </cell>
          <cell r="C683" t="str">
            <v>5급</v>
          </cell>
        </row>
        <row r="684">
          <cell r="A684">
            <v>97010290</v>
          </cell>
          <cell r="B684" t="str">
            <v>강명희</v>
          </cell>
          <cell r="C684" t="str">
            <v>6급</v>
          </cell>
        </row>
        <row r="685">
          <cell r="A685">
            <v>97010300</v>
          </cell>
          <cell r="B685" t="str">
            <v>김정아</v>
          </cell>
          <cell r="C685" t="str">
            <v>6급</v>
          </cell>
        </row>
        <row r="686">
          <cell r="A686">
            <v>97010320</v>
          </cell>
          <cell r="B686" t="str">
            <v>장보윤</v>
          </cell>
          <cell r="C686" t="str">
            <v>6급</v>
          </cell>
        </row>
        <row r="687">
          <cell r="A687">
            <v>97010330</v>
          </cell>
          <cell r="B687" t="str">
            <v>김영미</v>
          </cell>
          <cell r="C687" t="str">
            <v>6급</v>
          </cell>
        </row>
        <row r="688">
          <cell r="A688">
            <v>97010340</v>
          </cell>
          <cell r="B688" t="str">
            <v>김세미</v>
          </cell>
          <cell r="C688" t="str">
            <v>6급</v>
          </cell>
        </row>
        <row r="689">
          <cell r="A689">
            <v>97010360</v>
          </cell>
          <cell r="B689" t="str">
            <v>박인숙</v>
          </cell>
          <cell r="C689" t="str">
            <v>6급</v>
          </cell>
        </row>
        <row r="690">
          <cell r="A690">
            <v>97010370</v>
          </cell>
          <cell r="B690" t="str">
            <v>김미영</v>
          </cell>
          <cell r="C690" t="str">
            <v>6급</v>
          </cell>
        </row>
        <row r="691">
          <cell r="A691">
            <v>97010380</v>
          </cell>
          <cell r="B691" t="str">
            <v>당혜정</v>
          </cell>
          <cell r="C691" t="str">
            <v>6급</v>
          </cell>
        </row>
        <row r="692">
          <cell r="A692">
            <v>97010400</v>
          </cell>
          <cell r="B692" t="str">
            <v>전윤희</v>
          </cell>
          <cell r="C692" t="str">
            <v>6급</v>
          </cell>
        </row>
        <row r="693">
          <cell r="A693">
            <v>97010410</v>
          </cell>
          <cell r="B693" t="str">
            <v>김성숙</v>
          </cell>
          <cell r="C693" t="str">
            <v>6급</v>
          </cell>
        </row>
        <row r="694">
          <cell r="A694">
            <v>97030010</v>
          </cell>
          <cell r="B694" t="str">
            <v>이상표</v>
          </cell>
          <cell r="C694" t="str">
            <v>3급</v>
          </cell>
        </row>
        <row r="695">
          <cell r="A695">
            <v>97040010</v>
          </cell>
          <cell r="B695" t="str">
            <v>서동석</v>
          </cell>
          <cell r="C695" t="str">
            <v>임원</v>
          </cell>
        </row>
        <row r="696">
          <cell r="A696">
            <v>97040030</v>
          </cell>
          <cell r="B696" t="str">
            <v>정해범</v>
          </cell>
          <cell r="C696" t="str">
            <v>임원</v>
          </cell>
        </row>
        <row r="697">
          <cell r="A697">
            <v>97040050</v>
          </cell>
          <cell r="B697" t="str">
            <v>장찬익</v>
          </cell>
          <cell r="C697" t="str">
            <v>임원</v>
          </cell>
        </row>
        <row r="698">
          <cell r="A698">
            <v>97040080</v>
          </cell>
          <cell r="B698" t="str">
            <v>윤경옥</v>
          </cell>
          <cell r="C698" t="str">
            <v>6급</v>
          </cell>
        </row>
        <row r="699">
          <cell r="A699">
            <v>97040120</v>
          </cell>
          <cell r="B699" t="str">
            <v>나준수</v>
          </cell>
          <cell r="C699" t="str">
            <v>4급</v>
          </cell>
        </row>
        <row r="700">
          <cell r="A700">
            <v>97050020</v>
          </cell>
          <cell r="B700" t="str">
            <v>최한성</v>
          </cell>
          <cell r="C700" t="str">
            <v>4급</v>
          </cell>
        </row>
        <row r="701">
          <cell r="A701">
            <v>97050030</v>
          </cell>
          <cell r="B701" t="str">
            <v>이진무</v>
          </cell>
          <cell r="C701" t="str">
            <v>임원</v>
          </cell>
        </row>
        <row r="702">
          <cell r="A702">
            <v>97060030</v>
          </cell>
          <cell r="B702" t="str">
            <v>박용철</v>
          </cell>
          <cell r="C702" t="str">
            <v>월봉계약</v>
          </cell>
        </row>
        <row r="703">
          <cell r="A703">
            <v>97070020</v>
          </cell>
          <cell r="B703" t="str">
            <v>윤영수</v>
          </cell>
          <cell r="C703" t="str">
            <v>3급</v>
          </cell>
        </row>
        <row r="704">
          <cell r="A704">
            <v>97070030</v>
          </cell>
          <cell r="B704" t="str">
            <v>김경건</v>
          </cell>
          <cell r="C704" t="str">
            <v>1급</v>
          </cell>
        </row>
        <row r="705">
          <cell r="A705">
            <v>97070040</v>
          </cell>
          <cell r="B705" t="str">
            <v>윤주영</v>
          </cell>
          <cell r="C705" t="str">
            <v>6급</v>
          </cell>
        </row>
        <row r="706">
          <cell r="A706">
            <v>97070070</v>
          </cell>
          <cell r="B706" t="str">
            <v>곽봉석</v>
          </cell>
          <cell r="C706" t="str">
            <v>4급</v>
          </cell>
        </row>
        <row r="707">
          <cell r="A707">
            <v>97080020</v>
          </cell>
          <cell r="B707" t="str">
            <v>주방흔</v>
          </cell>
          <cell r="C707" t="str">
            <v>4급</v>
          </cell>
        </row>
        <row r="708">
          <cell r="A708">
            <v>97080070</v>
          </cell>
          <cell r="B708" t="str">
            <v>김현주</v>
          </cell>
          <cell r="C708" t="str">
            <v>6급</v>
          </cell>
        </row>
        <row r="709">
          <cell r="A709">
            <v>97100020</v>
          </cell>
          <cell r="B709" t="str">
            <v>김현미</v>
          </cell>
          <cell r="C709" t="str">
            <v>4급</v>
          </cell>
        </row>
        <row r="710">
          <cell r="A710">
            <v>97110020</v>
          </cell>
          <cell r="B710" t="str">
            <v>김은희</v>
          </cell>
          <cell r="C710" t="str">
            <v>5급</v>
          </cell>
        </row>
        <row r="711">
          <cell r="A711">
            <v>97110030</v>
          </cell>
          <cell r="B711" t="str">
            <v>나종철</v>
          </cell>
          <cell r="C711" t="str">
            <v>3급</v>
          </cell>
        </row>
        <row r="712">
          <cell r="A712">
            <v>97120030</v>
          </cell>
          <cell r="B712" t="str">
            <v>장용익</v>
          </cell>
          <cell r="C712" t="str">
            <v>2급</v>
          </cell>
        </row>
        <row r="713">
          <cell r="A713">
            <v>98040010</v>
          </cell>
          <cell r="B713" t="str">
            <v>이은경</v>
          </cell>
          <cell r="C713" t="str">
            <v>6급</v>
          </cell>
        </row>
        <row r="714">
          <cell r="A714">
            <v>98040020</v>
          </cell>
          <cell r="B714" t="str">
            <v>채종호</v>
          </cell>
          <cell r="C714" t="str">
            <v>1급</v>
          </cell>
        </row>
        <row r="715">
          <cell r="A715">
            <v>98070030</v>
          </cell>
          <cell r="B715" t="str">
            <v>김상협</v>
          </cell>
          <cell r="C715" t="str">
            <v>2급</v>
          </cell>
        </row>
        <row r="716">
          <cell r="A716">
            <v>98070050</v>
          </cell>
          <cell r="B716" t="str">
            <v>윤주한</v>
          </cell>
          <cell r="C716" t="str">
            <v>2급</v>
          </cell>
        </row>
        <row r="717">
          <cell r="A717">
            <v>98070080</v>
          </cell>
          <cell r="B717" t="str">
            <v>김종화</v>
          </cell>
          <cell r="C717" t="str">
            <v>4급</v>
          </cell>
        </row>
        <row r="718">
          <cell r="A718">
            <v>98090010</v>
          </cell>
          <cell r="B718" t="str">
            <v>방태준</v>
          </cell>
          <cell r="C718" t="str">
            <v>2급</v>
          </cell>
        </row>
        <row r="719">
          <cell r="A719">
            <v>98100020</v>
          </cell>
          <cell r="B719" t="str">
            <v>고병채</v>
          </cell>
          <cell r="C719" t="str">
            <v>3급</v>
          </cell>
        </row>
        <row r="720">
          <cell r="A720">
            <v>98100050</v>
          </cell>
          <cell r="B720" t="str">
            <v>박성준</v>
          </cell>
          <cell r="C720" t="str">
            <v>월봉계약</v>
          </cell>
        </row>
        <row r="721">
          <cell r="A721">
            <v>98110010</v>
          </cell>
          <cell r="B721" t="str">
            <v>박영석</v>
          </cell>
          <cell r="C721" t="str">
            <v>2급</v>
          </cell>
        </row>
        <row r="722">
          <cell r="A722">
            <v>98120040</v>
          </cell>
          <cell r="B722" t="str">
            <v>신승호</v>
          </cell>
          <cell r="C722" t="str">
            <v>3급</v>
          </cell>
        </row>
        <row r="723">
          <cell r="A723">
            <v>98120050</v>
          </cell>
          <cell r="B723" t="str">
            <v>이형종</v>
          </cell>
          <cell r="C723" t="str">
            <v>4급</v>
          </cell>
        </row>
        <row r="724">
          <cell r="A724">
            <v>99010010</v>
          </cell>
          <cell r="B724" t="str">
            <v>조준호</v>
          </cell>
          <cell r="C724" t="str">
            <v>4급</v>
          </cell>
        </row>
        <row r="725">
          <cell r="A725">
            <v>99010020</v>
          </cell>
          <cell r="B725" t="str">
            <v>김윤배</v>
          </cell>
          <cell r="C725" t="str">
            <v>3급</v>
          </cell>
        </row>
        <row r="726">
          <cell r="A726">
            <v>99010030</v>
          </cell>
          <cell r="B726" t="str">
            <v>임재영</v>
          </cell>
          <cell r="C726" t="str">
            <v>4급</v>
          </cell>
        </row>
        <row r="727">
          <cell r="A727">
            <v>99010060</v>
          </cell>
          <cell r="B727" t="str">
            <v>이명권</v>
          </cell>
          <cell r="C727" t="str">
            <v>2급</v>
          </cell>
        </row>
        <row r="728">
          <cell r="A728">
            <v>99010070</v>
          </cell>
          <cell r="B728" t="str">
            <v>윤기정</v>
          </cell>
          <cell r="C728" t="str">
            <v>3급</v>
          </cell>
        </row>
        <row r="729">
          <cell r="A729">
            <v>99020010</v>
          </cell>
          <cell r="B729" t="str">
            <v>이영우</v>
          </cell>
          <cell r="C729" t="str">
            <v>5급</v>
          </cell>
        </row>
        <row r="730">
          <cell r="A730">
            <v>99020020</v>
          </cell>
          <cell r="B730" t="str">
            <v>염경옥</v>
          </cell>
          <cell r="C730" t="str">
            <v>4급</v>
          </cell>
        </row>
        <row r="731">
          <cell r="A731">
            <v>99030010</v>
          </cell>
          <cell r="B731" t="str">
            <v>나봉희</v>
          </cell>
          <cell r="C731" t="str">
            <v>6급</v>
          </cell>
        </row>
        <row r="732">
          <cell r="A732">
            <v>99030030</v>
          </cell>
          <cell r="B732" t="str">
            <v>양병수</v>
          </cell>
          <cell r="C732" t="str">
            <v>4급</v>
          </cell>
        </row>
        <row r="733">
          <cell r="A733">
            <v>99040010</v>
          </cell>
          <cell r="B733" t="str">
            <v>채우정</v>
          </cell>
          <cell r="C733" t="str">
            <v>4급</v>
          </cell>
        </row>
        <row r="734">
          <cell r="A734">
            <v>99040020</v>
          </cell>
          <cell r="B734" t="str">
            <v>김익겸</v>
          </cell>
          <cell r="C734" t="str">
            <v>3급</v>
          </cell>
        </row>
        <row r="735">
          <cell r="A735">
            <v>99040030</v>
          </cell>
          <cell r="B735" t="str">
            <v>허성원</v>
          </cell>
          <cell r="C735" t="str">
            <v>월봉계약</v>
          </cell>
        </row>
        <row r="736">
          <cell r="A736">
            <v>99040040</v>
          </cell>
          <cell r="B736" t="str">
            <v>공세희</v>
          </cell>
          <cell r="C736" t="str">
            <v>월봉계약</v>
          </cell>
        </row>
        <row r="737">
          <cell r="A737">
            <v>99040050</v>
          </cell>
          <cell r="B737" t="str">
            <v>권용선</v>
          </cell>
          <cell r="C737" t="str">
            <v>4급</v>
          </cell>
        </row>
        <row r="738">
          <cell r="A738">
            <v>99040060</v>
          </cell>
          <cell r="B738" t="str">
            <v>이석헌</v>
          </cell>
          <cell r="C738" t="str">
            <v>4급</v>
          </cell>
        </row>
        <row r="739">
          <cell r="A739">
            <v>99040070</v>
          </cell>
          <cell r="B739" t="str">
            <v>홍현주</v>
          </cell>
          <cell r="C739" t="str">
            <v>5급</v>
          </cell>
        </row>
        <row r="740">
          <cell r="A740">
            <v>99050020</v>
          </cell>
          <cell r="B740" t="str">
            <v>홍희경</v>
          </cell>
          <cell r="C740" t="str">
            <v>6급</v>
          </cell>
        </row>
        <row r="741">
          <cell r="A741">
            <v>99050040</v>
          </cell>
          <cell r="B741" t="str">
            <v>강영철</v>
          </cell>
          <cell r="C741" t="str">
            <v>월봉계약</v>
          </cell>
        </row>
        <row r="742">
          <cell r="A742">
            <v>99050050</v>
          </cell>
          <cell r="B742" t="str">
            <v>정영찬</v>
          </cell>
          <cell r="C742" t="str">
            <v>6급</v>
          </cell>
        </row>
        <row r="743">
          <cell r="A743">
            <v>99050060</v>
          </cell>
          <cell r="B743" t="str">
            <v>조승현</v>
          </cell>
          <cell r="C743" t="str">
            <v>임원</v>
          </cell>
        </row>
        <row r="744">
          <cell r="A744">
            <v>99050070</v>
          </cell>
          <cell r="B744" t="str">
            <v>최익성</v>
          </cell>
          <cell r="C744" t="str">
            <v>5급</v>
          </cell>
        </row>
        <row r="745">
          <cell r="A745">
            <v>99050080</v>
          </cell>
          <cell r="B745" t="str">
            <v>김영용</v>
          </cell>
          <cell r="C745" t="str">
            <v>5급</v>
          </cell>
        </row>
        <row r="746">
          <cell r="A746">
            <v>99050090</v>
          </cell>
          <cell r="B746" t="str">
            <v>백운성</v>
          </cell>
          <cell r="C746" t="str">
            <v>3급</v>
          </cell>
        </row>
        <row r="747">
          <cell r="A747">
            <v>99050100</v>
          </cell>
          <cell r="B747" t="str">
            <v>김영환</v>
          </cell>
          <cell r="C747" t="str">
            <v>1급</v>
          </cell>
        </row>
        <row r="748">
          <cell r="A748">
            <v>99060030</v>
          </cell>
          <cell r="B748" t="str">
            <v>박찬웅</v>
          </cell>
          <cell r="C748" t="str">
            <v>5급</v>
          </cell>
        </row>
        <row r="749">
          <cell r="A749">
            <v>99060040</v>
          </cell>
          <cell r="B749" t="str">
            <v>김정훈</v>
          </cell>
          <cell r="C749" t="str">
            <v>4급</v>
          </cell>
        </row>
        <row r="750">
          <cell r="A750">
            <v>99060050</v>
          </cell>
          <cell r="B750" t="str">
            <v>정경운</v>
          </cell>
          <cell r="C750" t="str">
            <v>임원</v>
          </cell>
        </row>
        <row r="751">
          <cell r="A751">
            <v>99060060</v>
          </cell>
          <cell r="B751" t="str">
            <v>박충구</v>
          </cell>
          <cell r="C751" t="str">
            <v>5급</v>
          </cell>
        </row>
        <row r="752">
          <cell r="A752">
            <v>99060070</v>
          </cell>
          <cell r="B752" t="str">
            <v>이승욱</v>
          </cell>
          <cell r="C752" t="str">
            <v>5급</v>
          </cell>
        </row>
        <row r="753">
          <cell r="A753">
            <v>99060080</v>
          </cell>
          <cell r="B753" t="str">
            <v>김승환</v>
          </cell>
          <cell r="C753" t="str">
            <v>5급</v>
          </cell>
        </row>
        <row r="754">
          <cell r="A754">
            <v>99060090</v>
          </cell>
          <cell r="B754" t="str">
            <v>남궁량</v>
          </cell>
          <cell r="C754" t="str">
            <v>5급</v>
          </cell>
        </row>
        <row r="755">
          <cell r="A755">
            <v>99060100</v>
          </cell>
          <cell r="B755" t="str">
            <v>정능환</v>
          </cell>
          <cell r="C755" t="str">
            <v>5급</v>
          </cell>
        </row>
        <row r="756">
          <cell r="A756">
            <v>99060110</v>
          </cell>
          <cell r="B756" t="str">
            <v>강승훈</v>
          </cell>
          <cell r="C756" t="str">
            <v>4급</v>
          </cell>
        </row>
        <row r="757">
          <cell r="A757">
            <v>99060120</v>
          </cell>
          <cell r="B757" t="str">
            <v>정선우</v>
          </cell>
          <cell r="C757" t="str">
            <v>5급</v>
          </cell>
        </row>
        <row r="758">
          <cell r="A758">
            <v>99060130</v>
          </cell>
          <cell r="B758" t="str">
            <v>박신우</v>
          </cell>
          <cell r="C758" t="str">
            <v>5급</v>
          </cell>
        </row>
        <row r="759">
          <cell r="A759">
            <v>99060140</v>
          </cell>
          <cell r="B759" t="str">
            <v>김민기</v>
          </cell>
          <cell r="C759" t="str">
            <v>5급</v>
          </cell>
        </row>
        <row r="760">
          <cell r="A760">
            <v>99060150</v>
          </cell>
          <cell r="B760" t="str">
            <v>임종권</v>
          </cell>
          <cell r="C760" t="str">
            <v>5급</v>
          </cell>
        </row>
        <row r="761">
          <cell r="A761">
            <v>99060160</v>
          </cell>
          <cell r="B761" t="str">
            <v>이상진</v>
          </cell>
          <cell r="C761" t="str">
            <v>5급</v>
          </cell>
        </row>
        <row r="762">
          <cell r="A762">
            <v>99060170</v>
          </cell>
          <cell r="B762" t="str">
            <v>남우현</v>
          </cell>
          <cell r="C762" t="str">
            <v>5급</v>
          </cell>
        </row>
        <row r="763">
          <cell r="A763">
            <v>99060180</v>
          </cell>
          <cell r="B763" t="str">
            <v>김용선</v>
          </cell>
          <cell r="C763" t="str">
            <v>5급</v>
          </cell>
        </row>
        <row r="764">
          <cell r="A764">
            <v>99060190</v>
          </cell>
          <cell r="B764" t="str">
            <v>박성환</v>
          </cell>
          <cell r="C764" t="str">
            <v>5급</v>
          </cell>
        </row>
        <row r="765">
          <cell r="A765">
            <v>99060200</v>
          </cell>
          <cell r="B765" t="str">
            <v>김재학</v>
          </cell>
          <cell r="C765" t="str">
            <v>5급</v>
          </cell>
        </row>
        <row r="766">
          <cell r="A766">
            <v>99060210</v>
          </cell>
          <cell r="B766" t="str">
            <v>전운수</v>
          </cell>
          <cell r="C766" t="str">
            <v>5급</v>
          </cell>
        </row>
        <row r="767">
          <cell r="A767">
            <v>99060230</v>
          </cell>
          <cell r="B767" t="str">
            <v>이철호</v>
          </cell>
          <cell r="C767" t="str">
            <v>5급</v>
          </cell>
        </row>
        <row r="768">
          <cell r="A768">
            <v>99060240</v>
          </cell>
          <cell r="B768" t="str">
            <v>주진수</v>
          </cell>
          <cell r="C768" t="str">
            <v>5급</v>
          </cell>
        </row>
        <row r="769">
          <cell r="A769">
            <v>99060250</v>
          </cell>
          <cell r="B769" t="str">
            <v>고영호</v>
          </cell>
          <cell r="C769" t="str">
            <v>5급</v>
          </cell>
        </row>
        <row r="770">
          <cell r="A770">
            <v>99060280</v>
          </cell>
          <cell r="B770" t="str">
            <v>전영진</v>
          </cell>
          <cell r="C770" t="str">
            <v>5급</v>
          </cell>
        </row>
        <row r="771">
          <cell r="A771">
            <v>99060290</v>
          </cell>
          <cell r="B771" t="str">
            <v>장우길</v>
          </cell>
          <cell r="C771" t="str">
            <v>5급</v>
          </cell>
        </row>
        <row r="772">
          <cell r="A772">
            <v>99060300</v>
          </cell>
          <cell r="B772" t="str">
            <v>김남균</v>
          </cell>
          <cell r="C772" t="str">
            <v>5급</v>
          </cell>
        </row>
        <row r="773">
          <cell r="A773">
            <v>99060310</v>
          </cell>
          <cell r="B773" t="str">
            <v>박상신</v>
          </cell>
          <cell r="C773" t="str">
            <v>5급</v>
          </cell>
        </row>
        <row r="774">
          <cell r="A774">
            <v>99060320</v>
          </cell>
          <cell r="B774" t="str">
            <v>박석원</v>
          </cell>
          <cell r="C774" t="str">
            <v>5급</v>
          </cell>
        </row>
        <row r="775">
          <cell r="A775">
            <v>99060330</v>
          </cell>
          <cell r="B775" t="str">
            <v>임성철</v>
          </cell>
          <cell r="C775" t="str">
            <v>5급</v>
          </cell>
        </row>
        <row r="776">
          <cell r="A776">
            <v>99060340</v>
          </cell>
          <cell r="B776" t="str">
            <v>이상원</v>
          </cell>
          <cell r="C776" t="str">
            <v>5급</v>
          </cell>
        </row>
        <row r="777">
          <cell r="A777">
            <v>99060360</v>
          </cell>
          <cell r="B777" t="str">
            <v>최윤영</v>
          </cell>
          <cell r="C777" t="str">
            <v>월봉계약</v>
          </cell>
        </row>
        <row r="778">
          <cell r="A778">
            <v>99060370</v>
          </cell>
          <cell r="B778" t="str">
            <v>김학만</v>
          </cell>
          <cell r="C778" t="str">
            <v>1급</v>
          </cell>
        </row>
        <row r="779">
          <cell r="A779">
            <v>99060380</v>
          </cell>
          <cell r="B779" t="str">
            <v>박영애</v>
          </cell>
          <cell r="C779" t="str">
            <v>월봉계약</v>
          </cell>
        </row>
        <row r="780">
          <cell r="A780">
            <v>99070020</v>
          </cell>
          <cell r="B780" t="str">
            <v>최재환</v>
          </cell>
          <cell r="C780" t="str">
            <v>3급</v>
          </cell>
        </row>
        <row r="781">
          <cell r="A781">
            <v>99070050</v>
          </cell>
          <cell r="B781" t="str">
            <v>강신재</v>
          </cell>
          <cell r="C781" t="str">
            <v>4급</v>
          </cell>
        </row>
        <row r="782">
          <cell r="A782">
            <v>99070070</v>
          </cell>
          <cell r="B782" t="str">
            <v>이상원</v>
          </cell>
          <cell r="C782" t="str">
            <v>4급</v>
          </cell>
        </row>
        <row r="783">
          <cell r="A783">
            <v>99070120</v>
          </cell>
          <cell r="B783" t="str">
            <v>김종근</v>
          </cell>
          <cell r="C783" t="str">
            <v>4급</v>
          </cell>
        </row>
        <row r="784">
          <cell r="A784">
            <v>99070130</v>
          </cell>
          <cell r="B784" t="str">
            <v>김종민</v>
          </cell>
          <cell r="C784" t="str">
            <v>4급</v>
          </cell>
        </row>
        <row r="785">
          <cell r="A785">
            <v>99070140</v>
          </cell>
          <cell r="B785" t="str">
            <v>나곤수</v>
          </cell>
          <cell r="C785" t="str">
            <v>3급</v>
          </cell>
        </row>
        <row r="786">
          <cell r="A786">
            <v>99070170</v>
          </cell>
          <cell r="B786" t="str">
            <v>김경환</v>
          </cell>
          <cell r="C786" t="str">
            <v>월봉계약</v>
          </cell>
        </row>
        <row r="787">
          <cell r="A787">
            <v>99070190</v>
          </cell>
          <cell r="B787" t="str">
            <v>황재웅</v>
          </cell>
          <cell r="C787" t="str">
            <v>4급</v>
          </cell>
        </row>
        <row r="788">
          <cell r="A788">
            <v>99070230</v>
          </cell>
          <cell r="B788" t="str">
            <v>김민구</v>
          </cell>
          <cell r="C788" t="str">
            <v>4급</v>
          </cell>
        </row>
        <row r="789">
          <cell r="A789">
            <v>99070260</v>
          </cell>
          <cell r="B789" t="str">
            <v>김춘희</v>
          </cell>
          <cell r="C789" t="str">
            <v>월봉계약</v>
          </cell>
        </row>
        <row r="790">
          <cell r="A790">
            <v>99070270</v>
          </cell>
          <cell r="B790" t="str">
            <v>김혜지</v>
          </cell>
          <cell r="C790" t="str">
            <v>월봉계약</v>
          </cell>
        </row>
        <row r="791">
          <cell r="A791">
            <v>99070300</v>
          </cell>
          <cell r="B791" t="str">
            <v>장윤정</v>
          </cell>
          <cell r="C791" t="str">
            <v>5급</v>
          </cell>
        </row>
        <row r="792">
          <cell r="A792">
            <v>99070310</v>
          </cell>
          <cell r="B792" t="str">
            <v>김민영</v>
          </cell>
          <cell r="C792" t="str">
            <v>6급</v>
          </cell>
        </row>
        <row r="793">
          <cell r="A793">
            <v>99070340</v>
          </cell>
          <cell r="B793" t="str">
            <v>안석환</v>
          </cell>
          <cell r="C793" t="str">
            <v>5급</v>
          </cell>
        </row>
        <row r="794">
          <cell r="A794">
            <v>99070350</v>
          </cell>
          <cell r="B794" t="str">
            <v>신단식</v>
          </cell>
          <cell r="C794" t="str">
            <v>3급</v>
          </cell>
        </row>
        <row r="795">
          <cell r="A795">
            <v>99070360</v>
          </cell>
          <cell r="B795" t="str">
            <v>김현희</v>
          </cell>
          <cell r="C795" t="str">
            <v>월봉계약</v>
          </cell>
        </row>
        <row r="796">
          <cell r="A796">
            <v>99070370</v>
          </cell>
          <cell r="B796" t="str">
            <v>박진선</v>
          </cell>
          <cell r="C796" t="str">
            <v>6급</v>
          </cell>
        </row>
        <row r="797">
          <cell r="A797">
            <v>99070380</v>
          </cell>
          <cell r="B797" t="str">
            <v>노효진</v>
          </cell>
          <cell r="C797" t="str">
            <v>6급</v>
          </cell>
        </row>
        <row r="798">
          <cell r="A798">
            <v>99070390</v>
          </cell>
          <cell r="B798" t="str">
            <v>조현정</v>
          </cell>
          <cell r="C798" t="str">
            <v>6급</v>
          </cell>
        </row>
        <row r="799">
          <cell r="A799">
            <v>99070400</v>
          </cell>
          <cell r="B799" t="str">
            <v>권성혜</v>
          </cell>
          <cell r="C799" t="str">
            <v>6급</v>
          </cell>
        </row>
        <row r="800">
          <cell r="A800">
            <v>99070410</v>
          </cell>
          <cell r="B800" t="str">
            <v>정은숙</v>
          </cell>
          <cell r="C800" t="str">
            <v>6급</v>
          </cell>
        </row>
        <row r="801">
          <cell r="A801">
            <v>99070420</v>
          </cell>
          <cell r="B801" t="str">
            <v>최은영</v>
          </cell>
          <cell r="C801" t="str">
            <v>6급</v>
          </cell>
        </row>
        <row r="802">
          <cell r="A802">
            <v>99070430</v>
          </cell>
          <cell r="B802" t="str">
            <v>이재경</v>
          </cell>
          <cell r="C802" t="str">
            <v>6급</v>
          </cell>
        </row>
        <row r="803">
          <cell r="A803">
            <v>99070440</v>
          </cell>
          <cell r="B803" t="str">
            <v>국주영</v>
          </cell>
          <cell r="C803" t="str">
            <v>6급</v>
          </cell>
        </row>
        <row r="804">
          <cell r="A804">
            <v>99070450</v>
          </cell>
          <cell r="B804" t="str">
            <v>박혜신</v>
          </cell>
          <cell r="C804" t="str">
            <v>6급</v>
          </cell>
        </row>
        <row r="805">
          <cell r="A805">
            <v>99070460</v>
          </cell>
          <cell r="B805" t="str">
            <v>최연정</v>
          </cell>
          <cell r="C805" t="str">
            <v>6급</v>
          </cell>
        </row>
        <row r="806">
          <cell r="A806">
            <v>99070470</v>
          </cell>
          <cell r="B806" t="str">
            <v>남궁수진</v>
          </cell>
          <cell r="C806" t="str">
            <v>6급</v>
          </cell>
        </row>
        <row r="807">
          <cell r="A807">
            <v>99070490</v>
          </cell>
          <cell r="B807" t="str">
            <v>조정현</v>
          </cell>
          <cell r="C807" t="str">
            <v>6급</v>
          </cell>
        </row>
        <row r="808">
          <cell r="A808">
            <v>99070500</v>
          </cell>
          <cell r="B808" t="str">
            <v>정은미</v>
          </cell>
          <cell r="C808" t="str">
            <v>6급</v>
          </cell>
        </row>
        <row r="809">
          <cell r="A809">
            <v>99070510</v>
          </cell>
          <cell r="B809" t="str">
            <v>남수현</v>
          </cell>
          <cell r="C809" t="str">
            <v>6급</v>
          </cell>
        </row>
        <row r="810">
          <cell r="A810">
            <v>99070520</v>
          </cell>
          <cell r="B810" t="str">
            <v>박주희</v>
          </cell>
          <cell r="C810" t="str">
            <v>6급</v>
          </cell>
        </row>
        <row r="811">
          <cell r="A811">
            <v>99070530</v>
          </cell>
          <cell r="B811" t="str">
            <v>최다연</v>
          </cell>
          <cell r="C811" t="str">
            <v>6급</v>
          </cell>
        </row>
        <row r="812">
          <cell r="A812">
            <v>99070540</v>
          </cell>
          <cell r="B812" t="str">
            <v>조경삼</v>
          </cell>
          <cell r="C812" t="str">
            <v>6급</v>
          </cell>
        </row>
        <row r="813">
          <cell r="A813">
            <v>99070550</v>
          </cell>
          <cell r="B813" t="str">
            <v>류주연</v>
          </cell>
          <cell r="C813" t="str">
            <v>6급</v>
          </cell>
        </row>
        <row r="814">
          <cell r="A814">
            <v>99070560</v>
          </cell>
          <cell r="B814" t="str">
            <v>김현희</v>
          </cell>
          <cell r="C814" t="str">
            <v>6급</v>
          </cell>
        </row>
        <row r="815">
          <cell r="A815">
            <v>99070570</v>
          </cell>
          <cell r="B815" t="str">
            <v>김은영</v>
          </cell>
          <cell r="C815" t="str">
            <v>6급</v>
          </cell>
        </row>
        <row r="816">
          <cell r="A816">
            <v>99070580</v>
          </cell>
          <cell r="B816" t="str">
            <v>김선영</v>
          </cell>
          <cell r="C816" t="str">
            <v>6급</v>
          </cell>
        </row>
        <row r="817">
          <cell r="A817">
            <v>99070590</v>
          </cell>
          <cell r="B817" t="str">
            <v>현지영</v>
          </cell>
          <cell r="C817" t="str">
            <v>6급</v>
          </cell>
        </row>
        <row r="818">
          <cell r="A818">
            <v>99070600</v>
          </cell>
          <cell r="B818" t="str">
            <v>김미라</v>
          </cell>
          <cell r="C818" t="str">
            <v>6급</v>
          </cell>
        </row>
        <row r="819">
          <cell r="A819">
            <v>99070610</v>
          </cell>
          <cell r="B819" t="str">
            <v>이명숙</v>
          </cell>
          <cell r="C819" t="str">
            <v>6급</v>
          </cell>
        </row>
        <row r="820">
          <cell r="A820">
            <v>99070620</v>
          </cell>
          <cell r="B820" t="str">
            <v>김혜경</v>
          </cell>
          <cell r="C820" t="str">
            <v>5급</v>
          </cell>
        </row>
        <row r="821">
          <cell r="A821">
            <v>99070630</v>
          </cell>
          <cell r="B821" t="str">
            <v>정미경</v>
          </cell>
          <cell r="C821" t="str">
            <v>5급</v>
          </cell>
        </row>
        <row r="822">
          <cell r="A822">
            <v>99070670</v>
          </cell>
          <cell r="B822" t="str">
            <v>임은정</v>
          </cell>
          <cell r="C822" t="str">
            <v>5급</v>
          </cell>
        </row>
        <row r="823">
          <cell r="A823">
            <v>99070680</v>
          </cell>
          <cell r="B823" t="str">
            <v>곽성율</v>
          </cell>
          <cell r="C823" t="str">
            <v>월봉계약</v>
          </cell>
        </row>
        <row r="824">
          <cell r="A824">
            <v>99070690</v>
          </cell>
          <cell r="B824" t="str">
            <v>박종헌</v>
          </cell>
          <cell r="C824" t="str">
            <v>4급</v>
          </cell>
        </row>
        <row r="825">
          <cell r="A825">
            <v>99070710</v>
          </cell>
          <cell r="B825" t="str">
            <v>장성욱</v>
          </cell>
          <cell r="C825" t="str">
            <v>월봉계약</v>
          </cell>
        </row>
        <row r="826">
          <cell r="A826">
            <v>99070720</v>
          </cell>
          <cell r="B826" t="str">
            <v>여승구</v>
          </cell>
          <cell r="C826" t="str">
            <v>3급</v>
          </cell>
        </row>
        <row r="827">
          <cell r="A827">
            <v>99070730</v>
          </cell>
          <cell r="B827" t="str">
            <v>노태식</v>
          </cell>
          <cell r="C827" t="str">
            <v>월봉계약</v>
          </cell>
        </row>
        <row r="828">
          <cell r="A828">
            <v>99070740</v>
          </cell>
          <cell r="B828" t="str">
            <v>곽영복</v>
          </cell>
          <cell r="C828" t="str">
            <v>월봉계약</v>
          </cell>
        </row>
        <row r="829">
          <cell r="A829">
            <v>99070750</v>
          </cell>
          <cell r="B829" t="str">
            <v>박상용</v>
          </cell>
          <cell r="C829" t="str">
            <v>월봉계약</v>
          </cell>
        </row>
        <row r="830">
          <cell r="A830">
            <v>99070760</v>
          </cell>
          <cell r="B830" t="str">
            <v>이민환</v>
          </cell>
          <cell r="C830" t="str">
            <v>월봉계약</v>
          </cell>
        </row>
        <row r="831">
          <cell r="A831">
            <v>99080020</v>
          </cell>
          <cell r="B831" t="str">
            <v>유인금</v>
          </cell>
          <cell r="C831" t="str">
            <v>3급</v>
          </cell>
        </row>
        <row r="832">
          <cell r="A832">
            <v>99080040</v>
          </cell>
          <cell r="B832" t="str">
            <v>문영선</v>
          </cell>
          <cell r="C832" t="str">
            <v>3급</v>
          </cell>
        </row>
        <row r="833">
          <cell r="A833">
            <v>99080050</v>
          </cell>
          <cell r="B833" t="str">
            <v>한선범</v>
          </cell>
          <cell r="C833" t="str">
            <v>3급</v>
          </cell>
        </row>
        <row r="834">
          <cell r="A834">
            <v>99080070</v>
          </cell>
          <cell r="B834" t="str">
            <v>김영춘</v>
          </cell>
          <cell r="C834" t="str">
            <v>1급</v>
          </cell>
        </row>
        <row r="835">
          <cell r="A835">
            <v>99080120</v>
          </cell>
          <cell r="B835" t="str">
            <v>오혜정</v>
          </cell>
          <cell r="C835" t="str">
            <v>월봉계약</v>
          </cell>
        </row>
        <row r="836">
          <cell r="A836">
            <v>99080140</v>
          </cell>
          <cell r="B836" t="str">
            <v>김두성</v>
          </cell>
          <cell r="C836" t="str">
            <v>5급</v>
          </cell>
        </row>
        <row r="837">
          <cell r="A837">
            <v>99080150</v>
          </cell>
          <cell r="B837" t="str">
            <v>윤경휘</v>
          </cell>
          <cell r="C837" t="str">
            <v>5급</v>
          </cell>
        </row>
        <row r="838">
          <cell r="A838">
            <v>99080160</v>
          </cell>
          <cell r="B838" t="str">
            <v>엄경용</v>
          </cell>
          <cell r="C838" t="str">
            <v>5급</v>
          </cell>
        </row>
        <row r="839">
          <cell r="A839">
            <v>99080190</v>
          </cell>
          <cell r="B839" t="str">
            <v>조윤주</v>
          </cell>
          <cell r="C839" t="str">
            <v>6급</v>
          </cell>
        </row>
        <row r="840">
          <cell r="A840">
            <v>99080210</v>
          </cell>
          <cell r="B840" t="str">
            <v>장혜정</v>
          </cell>
          <cell r="C840" t="str">
            <v>5급</v>
          </cell>
        </row>
        <row r="841">
          <cell r="A841">
            <v>99080220</v>
          </cell>
          <cell r="B841" t="str">
            <v>정병진</v>
          </cell>
          <cell r="C841" t="str">
            <v>월봉계약</v>
          </cell>
        </row>
        <row r="842">
          <cell r="A842">
            <v>99080280</v>
          </cell>
          <cell r="B842" t="str">
            <v>김주희</v>
          </cell>
          <cell r="C842" t="str">
            <v>월봉계약</v>
          </cell>
        </row>
        <row r="843">
          <cell r="A843">
            <v>99080290</v>
          </cell>
          <cell r="B843" t="str">
            <v>박순희</v>
          </cell>
          <cell r="C843" t="str">
            <v>월봉계약</v>
          </cell>
        </row>
        <row r="844">
          <cell r="A844">
            <v>99080320</v>
          </cell>
          <cell r="B844" t="str">
            <v>박지혜</v>
          </cell>
          <cell r="C844" t="str">
            <v>월봉계약</v>
          </cell>
        </row>
        <row r="845">
          <cell r="A845">
            <v>99080330</v>
          </cell>
          <cell r="B845" t="str">
            <v>이형문</v>
          </cell>
          <cell r="C845" t="str">
            <v>1급</v>
          </cell>
        </row>
        <row r="846">
          <cell r="A846">
            <v>99080340</v>
          </cell>
          <cell r="B846" t="str">
            <v>이복남</v>
          </cell>
          <cell r="C846" t="str">
            <v>6급</v>
          </cell>
        </row>
        <row r="847">
          <cell r="A847">
            <v>99080350</v>
          </cell>
          <cell r="B847" t="str">
            <v>정선경</v>
          </cell>
          <cell r="C847" t="str">
            <v>6급</v>
          </cell>
        </row>
        <row r="848">
          <cell r="A848">
            <v>99090010</v>
          </cell>
          <cell r="B848" t="str">
            <v>서대석</v>
          </cell>
          <cell r="C848" t="str">
            <v>2급</v>
          </cell>
        </row>
        <row r="849">
          <cell r="A849">
            <v>99090020</v>
          </cell>
          <cell r="B849" t="str">
            <v>홍영미</v>
          </cell>
          <cell r="C849" t="str">
            <v>5급</v>
          </cell>
        </row>
        <row r="850">
          <cell r="A850">
            <v>99090030</v>
          </cell>
          <cell r="B850" t="str">
            <v>곽정분</v>
          </cell>
          <cell r="C850" t="str">
            <v>5급</v>
          </cell>
        </row>
        <row r="851">
          <cell r="A851">
            <v>99090040</v>
          </cell>
          <cell r="B851" t="str">
            <v>성지은</v>
          </cell>
          <cell r="C851" t="str">
            <v>6급</v>
          </cell>
        </row>
        <row r="852">
          <cell r="A852">
            <v>99090060</v>
          </cell>
          <cell r="B852" t="str">
            <v>전희경</v>
          </cell>
          <cell r="C852" t="str">
            <v>5급</v>
          </cell>
        </row>
        <row r="853">
          <cell r="A853">
            <v>99090090</v>
          </cell>
          <cell r="B853" t="str">
            <v>김연수</v>
          </cell>
          <cell r="C853" t="str">
            <v>5급</v>
          </cell>
        </row>
        <row r="854">
          <cell r="A854">
            <v>99090100</v>
          </cell>
          <cell r="B854" t="str">
            <v>황순옥</v>
          </cell>
          <cell r="C854" t="str">
            <v>6급</v>
          </cell>
        </row>
        <row r="855">
          <cell r="A855">
            <v>99090120</v>
          </cell>
          <cell r="B855" t="str">
            <v>이상률</v>
          </cell>
          <cell r="C855" t="str">
            <v>1급</v>
          </cell>
        </row>
        <row r="856">
          <cell r="A856">
            <v>99090130</v>
          </cell>
          <cell r="B856" t="str">
            <v>김혁주</v>
          </cell>
          <cell r="C856" t="str">
            <v>2급</v>
          </cell>
        </row>
        <row r="857">
          <cell r="A857">
            <v>99090140</v>
          </cell>
          <cell r="B857" t="str">
            <v>김희</v>
          </cell>
          <cell r="C857" t="str">
            <v>3급</v>
          </cell>
        </row>
        <row r="858">
          <cell r="A858">
            <v>99090160</v>
          </cell>
          <cell r="B858" t="str">
            <v>김지수</v>
          </cell>
          <cell r="C858" t="str">
            <v>월봉계약</v>
          </cell>
        </row>
        <row r="859">
          <cell r="A859">
            <v>99090170</v>
          </cell>
          <cell r="B859" t="str">
            <v>김재윤</v>
          </cell>
          <cell r="C859" t="str">
            <v>월봉계약</v>
          </cell>
        </row>
        <row r="860">
          <cell r="A860">
            <v>99090200</v>
          </cell>
          <cell r="B860" t="str">
            <v>정영식</v>
          </cell>
          <cell r="C860" t="str">
            <v>4급</v>
          </cell>
        </row>
        <row r="861">
          <cell r="A861">
            <v>99090220</v>
          </cell>
          <cell r="B861" t="str">
            <v>민경록</v>
          </cell>
          <cell r="C861" t="str">
            <v>4급</v>
          </cell>
        </row>
        <row r="862">
          <cell r="A862">
            <v>99090240</v>
          </cell>
          <cell r="B862" t="str">
            <v>윤송철</v>
          </cell>
          <cell r="C862" t="str">
            <v>4급</v>
          </cell>
        </row>
        <row r="863">
          <cell r="A863">
            <v>99090260</v>
          </cell>
          <cell r="B863" t="str">
            <v>김경식</v>
          </cell>
          <cell r="C863" t="str">
            <v>4급</v>
          </cell>
        </row>
        <row r="864">
          <cell r="A864">
            <v>99090270</v>
          </cell>
          <cell r="B864" t="str">
            <v>변창진</v>
          </cell>
          <cell r="C864" t="str">
            <v>4급</v>
          </cell>
        </row>
        <row r="865">
          <cell r="A865">
            <v>99090290</v>
          </cell>
          <cell r="B865" t="str">
            <v>정해성</v>
          </cell>
          <cell r="C865" t="str">
            <v>4급</v>
          </cell>
        </row>
        <row r="866">
          <cell r="A866">
            <v>99090300</v>
          </cell>
          <cell r="B866" t="str">
            <v>허원녕</v>
          </cell>
          <cell r="C866" t="str">
            <v>3급</v>
          </cell>
        </row>
        <row r="867">
          <cell r="A867">
            <v>99090310</v>
          </cell>
          <cell r="B867" t="str">
            <v>이태우</v>
          </cell>
          <cell r="C867" t="str">
            <v>4급</v>
          </cell>
        </row>
        <row r="868">
          <cell r="A868">
            <v>99090330</v>
          </cell>
          <cell r="B868" t="str">
            <v>장찬석</v>
          </cell>
          <cell r="C868" t="str">
            <v>4급</v>
          </cell>
        </row>
        <row r="869">
          <cell r="A869">
            <v>99090360</v>
          </cell>
          <cell r="B869" t="str">
            <v>권용기</v>
          </cell>
          <cell r="C869" t="str">
            <v>3급</v>
          </cell>
        </row>
        <row r="870">
          <cell r="A870">
            <v>99090370</v>
          </cell>
          <cell r="B870" t="str">
            <v>이철승</v>
          </cell>
          <cell r="C870" t="str">
            <v>4급</v>
          </cell>
        </row>
        <row r="871">
          <cell r="A871">
            <v>99090380</v>
          </cell>
          <cell r="B871" t="str">
            <v>김학성</v>
          </cell>
          <cell r="C871" t="str">
            <v>5급</v>
          </cell>
        </row>
        <row r="872">
          <cell r="A872">
            <v>99090400</v>
          </cell>
          <cell r="B872" t="str">
            <v>안은경</v>
          </cell>
          <cell r="C872" t="str">
            <v>4급</v>
          </cell>
        </row>
        <row r="873">
          <cell r="A873">
            <v>99090410</v>
          </cell>
          <cell r="B873" t="str">
            <v>양진석</v>
          </cell>
          <cell r="C873" t="str">
            <v>5급</v>
          </cell>
        </row>
        <row r="874">
          <cell r="A874">
            <v>99090420</v>
          </cell>
          <cell r="B874" t="str">
            <v>이용민</v>
          </cell>
          <cell r="C874" t="str">
            <v>5급</v>
          </cell>
        </row>
        <row r="875">
          <cell r="A875">
            <v>99090430</v>
          </cell>
          <cell r="B875" t="str">
            <v>정순석</v>
          </cell>
          <cell r="C875" t="str">
            <v>1급</v>
          </cell>
        </row>
        <row r="876">
          <cell r="A876">
            <v>99090440</v>
          </cell>
          <cell r="B876" t="str">
            <v>박영만</v>
          </cell>
          <cell r="C876" t="str">
            <v>월봉계약</v>
          </cell>
        </row>
        <row r="877">
          <cell r="A877">
            <v>99090460</v>
          </cell>
          <cell r="B877" t="str">
            <v>배병관</v>
          </cell>
          <cell r="C877" t="str">
            <v>4급</v>
          </cell>
        </row>
        <row r="878">
          <cell r="A878">
            <v>99090470</v>
          </cell>
          <cell r="B878" t="str">
            <v>박말희</v>
          </cell>
          <cell r="C878" t="str">
            <v>월봉계약</v>
          </cell>
        </row>
        <row r="879">
          <cell r="A879">
            <v>99090480</v>
          </cell>
          <cell r="B879" t="str">
            <v>호경아</v>
          </cell>
          <cell r="C879" t="str">
            <v>월봉계약</v>
          </cell>
        </row>
        <row r="880">
          <cell r="A880">
            <v>99090490</v>
          </cell>
          <cell r="B880" t="str">
            <v>이중재</v>
          </cell>
          <cell r="C880" t="str">
            <v>2급</v>
          </cell>
        </row>
        <row r="881">
          <cell r="A881">
            <v>99100010</v>
          </cell>
          <cell r="B881" t="str">
            <v>이현주</v>
          </cell>
          <cell r="C881" t="str">
            <v>월봉계약</v>
          </cell>
        </row>
        <row r="882">
          <cell r="A882">
            <v>99100050</v>
          </cell>
          <cell r="B882" t="str">
            <v>윤지선</v>
          </cell>
          <cell r="C882" t="str">
            <v>월봉계약</v>
          </cell>
        </row>
        <row r="883">
          <cell r="A883">
            <v>99100060</v>
          </cell>
          <cell r="B883" t="str">
            <v>전호연</v>
          </cell>
          <cell r="C883" t="str">
            <v>월봉계약</v>
          </cell>
        </row>
        <row r="884">
          <cell r="A884">
            <v>99100080</v>
          </cell>
          <cell r="B884" t="str">
            <v>윤영로</v>
          </cell>
          <cell r="C884" t="str">
            <v>월봉계약</v>
          </cell>
        </row>
        <row r="885">
          <cell r="A885">
            <v>99100130</v>
          </cell>
          <cell r="B885" t="str">
            <v>이장복</v>
          </cell>
          <cell r="C885" t="str">
            <v>4급</v>
          </cell>
        </row>
        <row r="886">
          <cell r="A886">
            <v>99100150</v>
          </cell>
          <cell r="B886" t="str">
            <v>방석조</v>
          </cell>
          <cell r="C886" t="str">
            <v>2급</v>
          </cell>
        </row>
        <row r="887">
          <cell r="A887">
            <v>99100160</v>
          </cell>
          <cell r="B887" t="str">
            <v>조준섭</v>
          </cell>
          <cell r="C887" t="str">
            <v>4급</v>
          </cell>
        </row>
        <row r="888">
          <cell r="A888">
            <v>99100180</v>
          </cell>
          <cell r="B888" t="str">
            <v>양계복</v>
          </cell>
          <cell r="C888" t="str">
            <v>임원</v>
          </cell>
        </row>
        <row r="889">
          <cell r="A889">
            <v>99100190</v>
          </cell>
          <cell r="B889" t="str">
            <v>전세욱</v>
          </cell>
          <cell r="C889" t="str">
            <v>월봉계약</v>
          </cell>
        </row>
        <row r="890">
          <cell r="A890">
            <v>99100210</v>
          </cell>
          <cell r="B890" t="str">
            <v>이경하</v>
          </cell>
          <cell r="C890" t="str">
            <v>월봉계약</v>
          </cell>
        </row>
        <row r="891">
          <cell r="A891">
            <v>99100230</v>
          </cell>
          <cell r="B891" t="str">
            <v>오성미</v>
          </cell>
          <cell r="C891" t="str">
            <v>월봉계약</v>
          </cell>
        </row>
        <row r="892">
          <cell r="A892">
            <v>99100240</v>
          </cell>
          <cell r="B892" t="str">
            <v>서동석</v>
          </cell>
          <cell r="C892" t="str">
            <v>2급</v>
          </cell>
        </row>
        <row r="893">
          <cell r="A893">
            <v>99100250</v>
          </cell>
          <cell r="B893" t="str">
            <v>안성권</v>
          </cell>
          <cell r="C893" t="str">
            <v>4급</v>
          </cell>
        </row>
        <row r="894">
          <cell r="A894">
            <v>99100260</v>
          </cell>
          <cell r="B894" t="str">
            <v>류용우</v>
          </cell>
          <cell r="C894" t="str">
            <v>4급</v>
          </cell>
        </row>
        <row r="895">
          <cell r="A895">
            <v>99110010</v>
          </cell>
          <cell r="B895" t="str">
            <v>임성택</v>
          </cell>
          <cell r="C895" t="str">
            <v>6급</v>
          </cell>
        </row>
        <row r="896">
          <cell r="A896">
            <v>99110020</v>
          </cell>
          <cell r="B896" t="str">
            <v>이일룡</v>
          </cell>
          <cell r="C896" t="str">
            <v>3급</v>
          </cell>
        </row>
        <row r="897">
          <cell r="A897">
            <v>99110040</v>
          </cell>
          <cell r="B897" t="str">
            <v>최병주</v>
          </cell>
          <cell r="C897" t="str">
            <v>4급</v>
          </cell>
        </row>
        <row r="898">
          <cell r="A898">
            <v>99110050</v>
          </cell>
          <cell r="B898" t="str">
            <v>이민숙</v>
          </cell>
          <cell r="C898" t="str">
            <v>월봉계약</v>
          </cell>
        </row>
        <row r="899">
          <cell r="A899">
            <v>99110070</v>
          </cell>
          <cell r="B899" t="str">
            <v>오인석</v>
          </cell>
          <cell r="C899" t="str">
            <v>2급</v>
          </cell>
        </row>
        <row r="900">
          <cell r="A900">
            <v>99110080</v>
          </cell>
          <cell r="B900" t="str">
            <v>김재일</v>
          </cell>
          <cell r="C900" t="str">
            <v>3급</v>
          </cell>
        </row>
        <row r="901">
          <cell r="A901">
            <v>99110110</v>
          </cell>
          <cell r="B901" t="str">
            <v>임애경</v>
          </cell>
          <cell r="C901" t="str">
            <v>5급</v>
          </cell>
        </row>
        <row r="902">
          <cell r="A902">
            <v>99110120</v>
          </cell>
          <cell r="B902" t="str">
            <v>윤조현</v>
          </cell>
          <cell r="C902" t="str">
            <v>월봉계약</v>
          </cell>
        </row>
        <row r="903">
          <cell r="A903">
            <v>99110130</v>
          </cell>
          <cell r="B903" t="str">
            <v>안현태</v>
          </cell>
          <cell r="C903" t="str">
            <v>3급</v>
          </cell>
        </row>
        <row r="904">
          <cell r="A904">
            <v>99110140</v>
          </cell>
          <cell r="B904" t="str">
            <v>이승철</v>
          </cell>
          <cell r="C904" t="str">
            <v>4급</v>
          </cell>
        </row>
        <row r="905">
          <cell r="A905">
            <v>99110150</v>
          </cell>
          <cell r="B905" t="str">
            <v>한수동</v>
          </cell>
          <cell r="C905" t="str">
            <v>4급</v>
          </cell>
        </row>
        <row r="906">
          <cell r="A906">
            <v>99110160</v>
          </cell>
          <cell r="B906" t="str">
            <v>김광백</v>
          </cell>
          <cell r="C906" t="str">
            <v>4급</v>
          </cell>
        </row>
        <row r="907">
          <cell r="A907">
            <v>99110170</v>
          </cell>
          <cell r="B907" t="str">
            <v>김명섭</v>
          </cell>
          <cell r="C907" t="str">
            <v>5급</v>
          </cell>
        </row>
        <row r="908">
          <cell r="A908">
            <v>99110180</v>
          </cell>
          <cell r="B908" t="str">
            <v>강임균</v>
          </cell>
          <cell r="C908" t="str">
            <v>4급</v>
          </cell>
        </row>
        <row r="909">
          <cell r="A909">
            <v>99110190</v>
          </cell>
          <cell r="B909" t="str">
            <v>박지연</v>
          </cell>
          <cell r="C909" t="str">
            <v>5급</v>
          </cell>
        </row>
        <row r="910">
          <cell r="A910">
            <v>99110200</v>
          </cell>
          <cell r="B910" t="str">
            <v>조영화</v>
          </cell>
          <cell r="C910" t="str">
            <v>5급</v>
          </cell>
        </row>
        <row r="911">
          <cell r="A911">
            <v>99110210</v>
          </cell>
          <cell r="B911" t="str">
            <v>윤정옥</v>
          </cell>
          <cell r="C911" t="str">
            <v>5급</v>
          </cell>
        </row>
        <row r="912">
          <cell r="A912">
            <v>99110220</v>
          </cell>
          <cell r="B912" t="str">
            <v>권미정</v>
          </cell>
          <cell r="C912" t="str">
            <v>6급</v>
          </cell>
        </row>
        <row r="913">
          <cell r="A913">
            <v>99110230</v>
          </cell>
          <cell r="B913" t="str">
            <v>김순애</v>
          </cell>
          <cell r="C913" t="str">
            <v>5급</v>
          </cell>
        </row>
        <row r="914">
          <cell r="A914">
            <v>99110240</v>
          </cell>
          <cell r="B914" t="str">
            <v>박수진</v>
          </cell>
          <cell r="C914" t="str">
            <v>6급</v>
          </cell>
        </row>
        <row r="915">
          <cell r="A915">
            <v>99110250</v>
          </cell>
          <cell r="B915" t="str">
            <v>양미정</v>
          </cell>
          <cell r="C915" t="str">
            <v>월봉계약</v>
          </cell>
        </row>
        <row r="916">
          <cell r="A916">
            <v>99110260</v>
          </cell>
          <cell r="B916" t="str">
            <v>김순희</v>
          </cell>
          <cell r="C916" t="str">
            <v>월봉계약</v>
          </cell>
        </row>
        <row r="917">
          <cell r="A917">
            <v>99110270</v>
          </cell>
          <cell r="B917" t="str">
            <v>변주영</v>
          </cell>
          <cell r="C917" t="str">
            <v>월봉계약</v>
          </cell>
        </row>
        <row r="918">
          <cell r="A918">
            <v>99110280</v>
          </cell>
          <cell r="B918" t="str">
            <v>강명희</v>
          </cell>
          <cell r="C918" t="str">
            <v>6급</v>
          </cell>
        </row>
        <row r="919">
          <cell r="A919">
            <v>99110290</v>
          </cell>
          <cell r="B919" t="str">
            <v>유은성</v>
          </cell>
          <cell r="C919" t="str">
            <v>6급</v>
          </cell>
        </row>
        <row r="920">
          <cell r="A920">
            <v>99120020</v>
          </cell>
          <cell r="B920" t="str">
            <v>이화진</v>
          </cell>
          <cell r="C920" t="str">
            <v>6급</v>
          </cell>
        </row>
        <row r="921">
          <cell r="A921">
            <v>99120030</v>
          </cell>
          <cell r="B921" t="str">
            <v>이휘성</v>
          </cell>
          <cell r="C921" t="str">
            <v>월봉계약</v>
          </cell>
        </row>
        <row r="922">
          <cell r="A922">
            <v>99120050</v>
          </cell>
          <cell r="B922" t="str">
            <v>김수연</v>
          </cell>
          <cell r="C922" t="str">
            <v>월봉계약</v>
          </cell>
        </row>
        <row r="923">
          <cell r="A923">
            <v>99120060</v>
          </cell>
          <cell r="B923" t="str">
            <v>전미경</v>
          </cell>
          <cell r="C923" t="str">
            <v>월봉계약</v>
          </cell>
        </row>
        <row r="924">
          <cell r="A924">
            <v>99120070</v>
          </cell>
          <cell r="B924" t="str">
            <v>고은경</v>
          </cell>
          <cell r="C924" t="str">
            <v>월봉계약</v>
          </cell>
        </row>
        <row r="925">
          <cell r="A925">
            <v>99120100</v>
          </cell>
          <cell r="B925" t="str">
            <v>임홍재</v>
          </cell>
          <cell r="C925" t="str">
            <v>1급</v>
          </cell>
        </row>
        <row r="926">
          <cell r="A926">
            <v>99120110</v>
          </cell>
          <cell r="B926" t="str">
            <v>이준기</v>
          </cell>
          <cell r="C926" t="str">
            <v>5급</v>
          </cell>
        </row>
        <row r="927">
          <cell r="A927">
            <v>99120120</v>
          </cell>
          <cell r="B927" t="str">
            <v>이준택</v>
          </cell>
          <cell r="C927" t="str">
            <v>5급</v>
          </cell>
        </row>
        <row r="928">
          <cell r="A928">
            <v>99120130</v>
          </cell>
          <cell r="B928" t="str">
            <v>김양석</v>
          </cell>
          <cell r="C928" t="str">
            <v>5급</v>
          </cell>
        </row>
        <row r="929">
          <cell r="A929">
            <v>99120140</v>
          </cell>
          <cell r="B929" t="str">
            <v>심재병</v>
          </cell>
          <cell r="C929" t="str">
            <v>5급</v>
          </cell>
        </row>
        <row r="930">
          <cell r="A930">
            <v>99120150</v>
          </cell>
          <cell r="B930" t="str">
            <v>오준완</v>
          </cell>
          <cell r="C930" t="str">
            <v>5급</v>
          </cell>
        </row>
        <row r="931">
          <cell r="A931">
            <v>99120170</v>
          </cell>
          <cell r="B931" t="str">
            <v>김수림</v>
          </cell>
          <cell r="C931" t="str">
            <v>5급</v>
          </cell>
        </row>
        <row r="932">
          <cell r="A932">
            <v>99120180</v>
          </cell>
          <cell r="B932" t="str">
            <v>김용국</v>
          </cell>
          <cell r="C932" t="str">
            <v>5급</v>
          </cell>
        </row>
        <row r="933">
          <cell r="A933">
            <v>99120190</v>
          </cell>
          <cell r="B933" t="str">
            <v>김욱원</v>
          </cell>
          <cell r="C933" t="str">
            <v>5급</v>
          </cell>
        </row>
        <row r="934">
          <cell r="A934">
            <v>99120200</v>
          </cell>
          <cell r="B934" t="str">
            <v>김지훈</v>
          </cell>
          <cell r="C934" t="str">
            <v>5급</v>
          </cell>
        </row>
        <row r="935">
          <cell r="A935">
            <v>99120220</v>
          </cell>
          <cell r="B935" t="str">
            <v>리병희</v>
          </cell>
          <cell r="C935" t="str">
            <v>5급</v>
          </cell>
        </row>
        <row r="936">
          <cell r="A936">
            <v>99120230</v>
          </cell>
          <cell r="B936" t="str">
            <v>문일호</v>
          </cell>
          <cell r="C936" t="str">
            <v>5급</v>
          </cell>
        </row>
        <row r="937">
          <cell r="A937">
            <v>99120240</v>
          </cell>
          <cell r="B937" t="str">
            <v>문준석</v>
          </cell>
          <cell r="C937" t="str">
            <v>5급</v>
          </cell>
        </row>
        <row r="938">
          <cell r="A938">
            <v>99120250</v>
          </cell>
          <cell r="B938" t="str">
            <v>민승환</v>
          </cell>
          <cell r="C938" t="str">
            <v>5급</v>
          </cell>
        </row>
        <row r="939">
          <cell r="A939">
            <v>99120260</v>
          </cell>
          <cell r="B939" t="str">
            <v>박상현</v>
          </cell>
          <cell r="C939" t="str">
            <v>5급</v>
          </cell>
        </row>
        <row r="940">
          <cell r="A940">
            <v>99120270</v>
          </cell>
          <cell r="B940" t="str">
            <v>박우용</v>
          </cell>
          <cell r="C940" t="str">
            <v>5급</v>
          </cell>
        </row>
        <row r="941">
          <cell r="A941">
            <v>99120280</v>
          </cell>
          <cell r="B941" t="str">
            <v>서형</v>
          </cell>
          <cell r="C941" t="str">
            <v>5급</v>
          </cell>
        </row>
        <row r="942">
          <cell r="A942">
            <v>99120290</v>
          </cell>
          <cell r="B942" t="str">
            <v>송대영</v>
          </cell>
          <cell r="C942" t="str">
            <v>5급</v>
          </cell>
        </row>
        <row r="943">
          <cell r="A943">
            <v>99120310</v>
          </cell>
          <cell r="B943" t="str">
            <v>윤병권</v>
          </cell>
          <cell r="C943" t="str">
            <v>5급</v>
          </cell>
        </row>
        <row r="944">
          <cell r="A944">
            <v>99120320</v>
          </cell>
          <cell r="B944" t="str">
            <v>이대직</v>
          </cell>
          <cell r="C944" t="str">
            <v>5급</v>
          </cell>
        </row>
        <row r="945">
          <cell r="A945">
            <v>99120330</v>
          </cell>
          <cell r="B945" t="str">
            <v>이승하</v>
          </cell>
          <cell r="C945" t="str">
            <v>5급</v>
          </cell>
        </row>
        <row r="946">
          <cell r="A946">
            <v>99120340</v>
          </cell>
          <cell r="B946" t="str">
            <v>이정민</v>
          </cell>
          <cell r="C946" t="str">
            <v>5급</v>
          </cell>
        </row>
        <row r="947">
          <cell r="A947">
            <v>99120350</v>
          </cell>
          <cell r="B947" t="str">
            <v>이준홍</v>
          </cell>
          <cell r="C947" t="str">
            <v>5급</v>
          </cell>
        </row>
        <row r="948">
          <cell r="A948">
            <v>99120370</v>
          </cell>
          <cell r="B948" t="str">
            <v>이창준</v>
          </cell>
          <cell r="C948" t="str">
            <v>5급</v>
          </cell>
        </row>
        <row r="949">
          <cell r="A949">
            <v>99120380</v>
          </cell>
          <cell r="B949" t="str">
            <v>인상식</v>
          </cell>
          <cell r="C949" t="str">
            <v>5급</v>
          </cell>
        </row>
        <row r="950">
          <cell r="A950">
            <v>99120390</v>
          </cell>
          <cell r="B950" t="str">
            <v>임정웅</v>
          </cell>
          <cell r="C950" t="str">
            <v>5급</v>
          </cell>
        </row>
        <row r="951">
          <cell r="A951">
            <v>99120400</v>
          </cell>
          <cell r="B951" t="str">
            <v>정도영</v>
          </cell>
          <cell r="C951" t="str">
            <v>5급</v>
          </cell>
        </row>
        <row r="952">
          <cell r="A952">
            <v>99120410</v>
          </cell>
          <cell r="B952" t="str">
            <v>정연운</v>
          </cell>
          <cell r="C952" t="str">
            <v>5급</v>
          </cell>
        </row>
        <row r="953">
          <cell r="A953">
            <v>99120420</v>
          </cell>
          <cell r="B953" t="str">
            <v>조석현</v>
          </cell>
          <cell r="C953" t="str">
            <v>5급</v>
          </cell>
        </row>
        <row r="954">
          <cell r="A954">
            <v>99120430</v>
          </cell>
          <cell r="B954" t="str">
            <v>천성호</v>
          </cell>
          <cell r="C954" t="str">
            <v>5급</v>
          </cell>
        </row>
        <row r="955">
          <cell r="A955">
            <v>99120450</v>
          </cell>
          <cell r="B955" t="str">
            <v>김성</v>
          </cell>
          <cell r="C955" t="str">
            <v>5급</v>
          </cell>
        </row>
        <row r="956">
          <cell r="A956">
            <v>99120460</v>
          </cell>
          <cell r="B956" t="str">
            <v>김상규</v>
          </cell>
          <cell r="C956" t="str">
            <v>5급</v>
          </cell>
        </row>
        <row r="957">
          <cell r="A957">
            <v>99120470</v>
          </cell>
          <cell r="B957" t="str">
            <v>김성근</v>
          </cell>
          <cell r="C957" t="str">
            <v>5급</v>
          </cell>
        </row>
        <row r="958">
          <cell r="A958">
            <v>99120480</v>
          </cell>
          <cell r="B958" t="str">
            <v>노경렬</v>
          </cell>
          <cell r="C958" t="str">
            <v>5급</v>
          </cell>
        </row>
        <row r="959">
          <cell r="A959">
            <v>99120490</v>
          </cell>
          <cell r="B959" t="str">
            <v>박명렬</v>
          </cell>
          <cell r="C959" t="str">
            <v>5급</v>
          </cell>
        </row>
        <row r="960">
          <cell r="A960">
            <v>99120500</v>
          </cell>
          <cell r="B960" t="str">
            <v>안동호</v>
          </cell>
          <cell r="C960" t="str">
            <v>5급</v>
          </cell>
        </row>
        <row r="961">
          <cell r="A961">
            <v>99120510</v>
          </cell>
          <cell r="B961" t="str">
            <v>임진성</v>
          </cell>
          <cell r="C961" t="str">
            <v>5급</v>
          </cell>
        </row>
        <row r="962">
          <cell r="A962">
            <v>99120520</v>
          </cell>
          <cell r="B962" t="str">
            <v>강자욱</v>
          </cell>
          <cell r="C962" t="str">
            <v>5급</v>
          </cell>
        </row>
        <row r="963">
          <cell r="A963">
            <v>99120530</v>
          </cell>
          <cell r="B963" t="str">
            <v>권지은</v>
          </cell>
          <cell r="C963" t="str">
            <v>5급</v>
          </cell>
        </row>
        <row r="964">
          <cell r="A964">
            <v>99120540</v>
          </cell>
          <cell r="B964" t="str">
            <v>김수현</v>
          </cell>
          <cell r="C964" t="str">
            <v>5급</v>
          </cell>
        </row>
        <row r="965">
          <cell r="A965">
            <v>99120550</v>
          </cell>
          <cell r="B965" t="str">
            <v>김은주</v>
          </cell>
          <cell r="C965" t="str">
            <v>5급</v>
          </cell>
        </row>
        <row r="966">
          <cell r="A966">
            <v>99120560</v>
          </cell>
          <cell r="B966" t="str">
            <v>박지영</v>
          </cell>
          <cell r="C966" t="str">
            <v>5급</v>
          </cell>
        </row>
        <row r="967">
          <cell r="A967">
            <v>99120570</v>
          </cell>
          <cell r="B967" t="str">
            <v>윤소라</v>
          </cell>
          <cell r="C967" t="str">
            <v>5급</v>
          </cell>
        </row>
        <row r="968">
          <cell r="A968">
            <v>99120590</v>
          </cell>
          <cell r="B968" t="str">
            <v>이혜린</v>
          </cell>
          <cell r="C968" t="str">
            <v>5급</v>
          </cell>
        </row>
        <row r="969">
          <cell r="A969">
            <v>99120600</v>
          </cell>
          <cell r="B969" t="str">
            <v>감청화</v>
          </cell>
          <cell r="C969" t="str">
            <v>5급</v>
          </cell>
        </row>
        <row r="970">
          <cell r="A970">
            <v>99120610</v>
          </cell>
          <cell r="B970" t="str">
            <v>신재복</v>
          </cell>
          <cell r="C970" t="str">
            <v>5급</v>
          </cell>
        </row>
        <row r="971">
          <cell r="A971">
            <v>99120620</v>
          </cell>
          <cell r="B971" t="str">
            <v>김은경</v>
          </cell>
          <cell r="C971" t="str">
            <v>5급</v>
          </cell>
        </row>
        <row r="972">
          <cell r="A972">
            <v>99120640</v>
          </cell>
          <cell r="B972" t="str">
            <v>권인수</v>
          </cell>
          <cell r="C972" t="str">
            <v>월봉계약</v>
          </cell>
        </row>
        <row r="973">
          <cell r="A973">
            <v>99120690</v>
          </cell>
          <cell r="B973" t="str">
            <v>양지윤</v>
          </cell>
          <cell r="C973" t="str">
            <v>월봉계약</v>
          </cell>
        </row>
        <row r="974">
          <cell r="A974">
            <v>99120700</v>
          </cell>
          <cell r="B974" t="str">
            <v>고석준</v>
          </cell>
          <cell r="C974" t="str">
            <v>월봉계약</v>
          </cell>
        </row>
        <row r="975">
          <cell r="A975">
            <v>99120710</v>
          </cell>
          <cell r="B975" t="str">
            <v>송영욱</v>
          </cell>
          <cell r="C975" t="str">
            <v>월봉계약</v>
          </cell>
        </row>
        <row r="976">
          <cell r="A976">
            <v>99120720</v>
          </cell>
          <cell r="B976" t="str">
            <v>김행란</v>
          </cell>
          <cell r="C976" t="str">
            <v>월봉계약</v>
          </cell>
        </row>
        <row r="977">
          <cell r="A977">
            <v>99120730</v>
          </cell>
          <cell r="B977" t="str">
            <v>이래정</v>
          </cell>
          <cell r="C977" t="str">
            <v>월봉계약</v>
          </cell>
        </row>
        <row r="978">
          <cell r="A978">
            <v>99120740</v>
          </cell>
          <cell r="B978" t="str">
            <v>김일송</v>
          </cell>
          <cell r="C978" t="str">
            <v>월봉계약</v>
          </cell>
        </row>
        <row r="979">
          <cell r="A979">
            <v>99120750</v>
          </cell>
          <cell r="B979" t="str">
            <v>양해숙</v>
          </cell>
          <cell r="C979" t="str">
            <v>월봉계약</v>
          </cell>
        </row>
        <row r="980">
          <cell r="A980">
            <v>99120760</v>
          </cell>
          <cell r="B980" t="str">
            <v>손미영</v>
          </cell>
          <cell r="C980" t="str">
            <v>월봉계약</v>
          </cell>
        </row>
        <row r="981">
          <cell r="A981">
            <v>99120780</v>
          </cell>
          <cell r="B981" t="str">
            <v>박인식</v>
          </cell>
          <cell r="C981" t="str">
            <v>월봉계약</v>
          </cell>
        </row>
        <row r="982">
          <cell r="A982">
            <v>99120790</v>
          </cell>
          <cell r="B982" t="str">
            <v>이득임</v>
          </cell>
          <cell r="C982" t="str">
            <v>월봉계약</v>
          </cell>
        </row>
        <row r="983">
          <cell r="A983">
            <v>99120800</v>
          </cell>
          <cell r="B983" t="str">
            <v>구정희</v>
          </cell>
          <cell r="C983" t="str">
            <v>월봉계약</v>
          </cell>
        </row>
        <row r="984">
          <cell r="A984">
            <v>99120810</v>
          </cell>
          <cell r="B984" t="str">
            <v>강준일</v>
          </cell>
          <cell r="C984" t="str">
            <v>월봉계약</v>
          </cell>
        </row>
        <row r="985">
          <cell r="A985">
            <v>99120820</v>
          </cell>
          <cell r="B985" t="str">
            <v>최길수</v>
          </cell>
          <cell r="C985" t="str">
            <v>월봉계약</v>
          </cell>
        </row>
        <row r="986">
          <cell r="A986">
            <v>99120830</v>
          </cell>
          <cell r="B986" t="str">
            <v>유형근</v>
          </cell>
          <cell r="C986" t="str">
            <v>월봉계약</v>
          </cell>
        </row>
        <row r="987">
          <cell r="A987">
            <v>99120860</v>
          </cell>
          <cell r="B987" t="str">
            <v>추기천</v>
          </cell>
          <cell r="C987" t="str">
            <v>월봉계약</v>
          </cell>
        </row>
        <row r="988">
          <cell r="A988">
            <v>99120880</v>
          </cell>
          <cell r="B988" t="str">
            <v>조재현</v>
          </cell>
          <cell r="C988" t="str">
            <v>5급</v>
          </cell>
        </row>
        <row r="989">
          <cell r="A989">
            <v>99120890</v>
          </cell>
          <cell r="B989" t="str">
            <v>조현</v>
          </cell>
          <cell r="C989" t="str">
            <v>5급</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Ⅰ"/>
      <sheetName val="Ⅱ"/>
      <sheetName val="Ⅲ,Ⅳ"/>
      <sheetName val="Ⅴ,Ⅵ"/>
      <sheetName val="1"/>
      <sheetName val="2"/>
      <sheetName val="3"/>
      <sheetName val="4"/>
      <sheetName val="5"/>
      <sheetName val="6"/>
      <sheetName val="7"/>
      <sheetName val="8"/>
      <sheetName val="9"/>
      <sheetName val="10"/>
      <sheetName val="11"/>
      <sheetName val="12"/>
      <sheetName val="13,14"/>
      <sheetName val="15,16"/>
      <sheetName val="17,18"/>
      <sheetName val="19,20"/>
      <sheetName val="21"/>
      <sheetName val="22,23"/>
      <sheetName val="24"/>
      <sheetName val="25"/>
      <sheetName val="26"/>
      <sheetName val="27,28"/>
      <sheetName val="29"/>
      <sheetName val="30"/>
      <sheetName val="31"/>
      <sheetName val="32_34"/>
      <sheetName val="35"/>
      <sheetName val="36,37"/>
      <sheetName val="38"/>
      <sheetName val="39,40"/>
      <sheetName val="41"/>
      <sheetName val="42,43"/>
      <sheetName val="44"/>
      <sheetName val="45,46"/>
      <sheetName val="47,48"/>
      <sheetName val="49"/>
      <sheetName val="50,51"/>
      <sheetName val="52 "/>
      <sheetName val="53,54"/>
      <sheetName val="55,56"/>
      <sheetName val="57"/>
      <sheetName val="58"/>
      <sheetName val="59"/>
      <sheetName val="60"/>
      <sheetName val="61,62"/>
      <sheetName val="63"/>
      <sheetName val="64"/>
      <sheetName val="65"/>
      <sheetName val="66"/>
      <sheetName val="67(B4)   "/>
      <sheetName val="67(A4)"/>
      <sheetName val="68"/>
      <sheetName val="69"/>
      <sheetName val="70"/>
      <sheetName val="71"/>
      <sheetName val="72"/>
      <sheetName val="73"/>
      <sheetName val="74(A4)"/>
      <sheetName val="74(B4) "/>
      <sheetName val="75"/>
      <sheetName val="76"/>
      <sheetName val="77"/>
      <sheetName val="78"/>
      <sheetName val="79"/>
      <sheetName val="80"/>
      <sheetName val="81"/>
      <sheetName val="82"/>
      <sheetName val="83"/>
      <sheetName val="84(B4)"/>
      <sheetName val="85"/>
      <sheetName val="86"/>
      <sheetName val="87"/>
      <sheetName val="88"/>
      <sheetName val="89"/>
      <sheetName val="90"/>
      <sheetName val="91"/>
      <sheetName val="92"/>
      <sheetName val="93"/>
      <sheetName val="94"/>
      <sheetName val="95"/>
      <sheetName val="96"/>
      <sheetName val="97"/>
      <sheetName val="제조부문배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
      <sheetName val="WPL"/>
    </sheetNames>
    <sheetDataSet>
      <sheetData sheetId="0" refreshError="1"/>
      <sheetData sheetId="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인건비 예산 편성 기준"/>
      <sheetName val="산출기준(파견전산실)"/>
      <sheetName val="산출기준_파견전산실_"/>
      <sheetName val="삲출기준(파견전산실)"/>
      <sheetName val="표지"/>
      <sheetName val="산출기1"/>
      <sheetName val="시실누(모) "/>
      <sheetName val="24.보증금(전신전화가입권)"/>
      <sheetName val="2001달력3"/>
      <sheetName val="8)중점관리장비현황"/>
      <sheetName val="A1"/>
      <sheetName val="급여테이블"/>
      <sheetName val="SALE"/>
      <sheetName val="실행내역서"/>
      <sheetName val="유동자산"/>
      <sheetName val="97년추정손익계산서"/>
      <sheetName val="45,46"/>
      <sheetName val="계조에 따른 특성"/>
      <sheetName val="정의"/>
      <sheetName val="장기채무명세서(97.12.31)"/>
      <sheetName val="전차선로 물량표"/>
      <sheetName val="설치공사2"/>
      <sheetName val="자재단가비교표"/>
      <sheetName val="입찰안"/>
      <sheetName val="제품별손익"/>
      <sheetName val="CRF"/>
      <sheetName val="EQ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분기"/>
      <sheetName val="24분기누계"/>
    </sheetNames>
    <sheetDataSet>
      <sheetData sheetId="0" refreshError="1">
        <row r="1">
          <cell r="A1" t="str">
            <v>ID</v>
          </cell>
          <cell r="B1" t="str">
            <v>BUNGI</v>
          </cell>
          <cell r="C1" t="str">
            <v>CPART</v>
          </cell>
          <cell r="D1" t="str">
            <v>CTYPE</v>
          </cell>
          <cell r="F1" t="str">
            <v>REG</v>
          </cell>
          <cell r="G1" t="str">
            <v>SJ1</v>
          </cell>
          <cell r="H1" t="str">
            <v>SJ2</v>
          </cell>
          <cell r="I1" t="str">
            <v>주거</v>
          </cell>
          <cell r="J1" t="str">
            <v>상업</v>
          </cell>
          <cell r="K1" t="str">
            <v>공업</v>
          </cell>
          <cell r="L1" t="str">
            <v>녹지</v>
          </cell>
          <cell r="M1" t="str">
            <v>관리</v>
          </cell>
          <cell r="N1" t="str">
            <v>농림</v>
          </cell>
          <cell r="O1" t="str">
            <v>자연환경</v>
          </cell>
        </row>
        <row r="2">
          <cell r="A2">
            <v>0</v>
          </cell>
          <cell r="B2" t="str">
            <v>20042</v>
          </cell>
          <cell r="D2" t="str">
            <v>N</v>
          </cell>
          <cell r="E2">
            <v>1</v>
          </cell>
          <cell r="F2" t="str">
            <v>30110</v>
          </cell>
          <cell r="G2" t="str">
            <v>대전광역시</v>
          </cell>
          <cell r="H2" t="str">
            <v>동구</v>
          </cell>
          <cell r="I2">
            <v>1.1100000000000001</v>
          </cell>
          <cell r="J2">
            <v>0.77</v>
          </cell>
          <cell r="K2">
            <v>0</v>
          </cell>
          <cell r="L2">
            <v>1.86</v>
          </cell>
          <cell r="M2">
            <v>0</v>
          </cell>
          <cell r="N2">
            <v>0</v>
          </cell>
          <cell r="O2">
            <v>0</v>
          </cell>
        </row>
        <row r="3">
          <cell r="A3">
            <v>0</v>
          </cell>
          <cell r="B3" t="str">
            <v>20042</v>
          </cell>
          <cell r="D3" t="str">
            <v>N</v>
          </cell>
          <cell r="E3">
            <v>1</v>
          </cell>
          <cell r="F3" t="str">
            <v>30140</v>
          </cell>
          <cell r="G3" t="str">
            <v>대전광역시</v>
          </cell>
          <cell r="H3" t="str">
            <v>중구</v>
          </cell>
          <cell r="I3">
            <v>0.47</v>
          </cell>
          <cell r="J3">
            <v>0.78</v>
          </cell>
          <cell r="K3">
            <v>0</v>
          </cell>
          <cell r="L3">
            <v>0.51</v>
          </cell>
          <cell r="M3">
            <v>0</v>
          </cell>
          <cell r="N3">
            <v>0</v>
          </cell>
          <cell r="O3">
            <v>0</v>
          </cell>
        </row>
        <row r="4">
          <cell r="A4">
            <v>0</v>
          </cell>
          <cell r="B4" t="str">
            <v>20042</v>
          </cell>
          <cell r="D4" t="str">
            <v>N</v>
          </cell>
          <cell r="E4">
            <v>1</v>
          </cell>
          <cell r="F4" t="str">
            <v>30170</v>
          </cell>
          <cell r="G4" t="str">
            <v>대전광역시</v>
          </cell>
          <cell r="H4" t="str">
            <v>서구</v>
          </cell>
          <cell r="I4">
            <v>0.54</v>
          </cell>
          <cell r="J4">
            <v>0.44</v>
          </cell>
          <cell r="K4">
            <v>0</v>
          </cell>
          <cell r="L4">
            <v>1.54</v>
          </cell>
          <cell r="M4">
            <v>0</v>
          </cell>
          <cell r="N4">
            <v>0</v>
          </cell>
          <cell r="O4">
            <v>0</v>
          </cell>
        </row>
        <row r="5">
          <cell r="A5">
            <v>0</v>
          </cell>
          <cell r="B5" t="str">
            <v>20042</v>
          </cell>
          <cell r="D5" t="str">
            <v>N</v>
          </cell>
          <cell r="E5">
            <v>1</v>
          </cell>
          <cell r="F5" t="str">
            <v>30200</v>
          </cell>
          <cell r="G5" t="str">
            <v>대전광역시</v>
          </cell>
          <cell r="H5" t="str">
            <v>유성구</v>
          </cell>
          <cell r="I5">
            <v>0.9</v>
          </cell>
          <cell r="J5">
            <v>0.48</v>
          </cell>
          <cell r="K5">
            <v>2.42</v>
          </cell>
          <cell r="L5">
            <v>2.14</v>
          </cell>
          <cell r="M5">
            <v>0</v>
          </cell>
          <cell r="N5">
            <v>0</v>
          </cell>
          <cell r="O5">
            <v>0</v>
          </cell>
        </row>
        <row r="6">
          <cell r="A6">
            <v>0</v>
          </cell>
          <cell r="B6" t="str">
            <v>20042</v>
          </cell>
          <cell r="D6" t="str">
            <v>N</v>
          </cell>
          <cell r="E6">
            <v>1</v>
          </cell>
          <cell r="F6" t="str">
            <v>30230</v>
          </cell>
          <cell r="G6" t="str">
            <v>대전광역시</v>
          </cell>
          <cell r="H6" t="str">
            <v>대덕구</v>
          </cell>
          <cell r="I6">
            <v>0.64</v>
          </cell>
          <cell r="J6">
            <v>1.39</v>
          </cell>
          <cell r="K6">
            <v>1.59</v>
          </cell>
          <cell r="L6">
            <v>1.21</v>
          </cell>
          <cell r="M6">
            <v>0</v>
          </cell>
          <cell r="N6">
            <v>0</v>
          </cell>
          <cell r="O6">
            <v>0</v>
          </cell>
        </row>
        <row r="7">
          <cell r="A7">
            <v>0</v>
          </cell>
          <cell r="B7" t="str">
            <v>20042</v>
          </cell>
          <cell r="D7" t="str">
            <v>N</v>
          </cell>
          <cell r="E7">
            <v>1</v>
          </cell>
          <cell r="F7" t="str">
            <v>43111</v>
          </cell>
          <cell r="G7" t="str">
            <v>충청북도</v>
          </cell>
          <cell r="H7" t="str">
            <v>청주상당구</v>
          </cell>
          <cell r="I7">
            <v>0.21</v>
          </cell>
          <cell r="J7">
            <v>-0.14000000000000001</v>
          </cell>
          <cell r="K7">
            <v>0</v>
          </cell>
          <cell r="L7">
            <v>3.22</v>
          </cell>
          <cell r="M7">
            <v>0</v>
          </cell>
          <cell r="N7">
            <v>0</v>
          </cell>
          <cell r="O7">
            <v>0</v>
          </cell>
        </row>
        <row r="8">
          <cell r="A8">
            <v>0</v>
          </cell>
          <cell r="B8" t="str">
            <v>20042</v>
          </cell>
          <cell r="D8" t="str">
            <v>N</v>
          </cell>
          <cell r="E8">
            <v>1</v>
          </cell>
          <cell r="F8" t="str">
            <v>43113</v>
          </cell>
          <cell r="G8" t="str">
            <v>충청북도</v>
          </cell>
          <cell r="H8" t="str">
            <v>청주흥덕구</v>
          </cell>
          <cell r="I8">
            <v>0.32</v>
          </cell>
          <cell r="J8">
            <v>0</v>
          </cell>
          <cell r="K8">
            <v>1.49</v>
          </cell>
          <cell r="L8">
            <v>5.17</v>
          </cell>
          <cell r="M8">
            <v>0</v>
          </cell>
          <cell r="N8">
            <v>0</v>
          </cell>
          <cell r="O8">
            <v>0</v>
          </cell>
        </row>
        <row r="9">
          <cell r="A9">
            <v>0</v>
          </cell>
          <cell r="B9" t="str">
            <v>20042</v>
          </cell>
          <cell r="D9" t="str">
            <v>N</v>
          </cell>
          <cell r="E9">
            <v>1</v>
          </cell>
          <cell r="F9" t="str">
            <v>43130</v>
          </cell>
          <cell r="G9" t="str">
            <v>충청북도</v>
          </cell>
          <cell r="H9" t="str">
            <v>충주시</v>
          </cell>
          <cell r="I9">
            <v>0.64</v>
          </cell>
          <cell r="J9">
            <v>0.3</v>
          </cell>
          <cell r="K9">
            <v>0</v>
          </cell>
          <cell r="L9">
            <v>1.22</v>
          </cell>
          <cell r="M9">
            <v>0.37</v>
          </cell>
          <cell r="N9">
            <v>0.06</v>
          </cell>
          <cell r="O9">
            <v>0</v>
          </cell>
        </row>
        <row r="10">
          <cell r="A10">
            <v>0</v>
          </cell>
          <cell r="B10" t="str">
            <v>20042</v>
          </cell>
          <cell r="D10" t="str">
            <v>N</v>
          </cell>
          <cell r="E10">
            <v>1</v>
          </cell>
          <cell r="F10" t="str">
            <v>43150</v>
          </cell>
          <cell r="G10" t="str">
            <v>충청북도</v>
          </cell>
          <cell r="H10" t="str">
            <v>제천시</v>
          </cell>
          <cell r="I10">
            <v>0.23</v>
          </cell>
          <cell r="J10">
            <v>0.2</v>
          </cell>
          <cell r="K10">
            <v>0.28000000000000003</v>
          </cell>
          <cell r="L10">
            <v>0.71</v>
          </cell>
          <cell r="M10">
            <v>0.45</v>
          </cell>
          <cell r="N10">
            <v>0.06</v>
          </cell>
          <cell r="O10">
            <v>0</v>
          </cell>
        </row>
        <row r="11">
          <cell r="A11">
            <v>0</v>
          </cell>
          <cell r="B11" t="str">
            <v>20042</v>
          </cell>
          <cell r="D11" t="str">
            <v>N</v>
          </cell>
          <cell r="E11">
            <v>1</v>
          </cell>
          <cell r="F11" t="str">
            <v>43710</v>
          </cell>
          <cell r="G11" t="str">
            <v>충청북도</v>
          </cell>
          <cell r="H11" t="str">
            <v>청원군</v>
          </cell>
          <cell r="I11">
            <v>4.46</v>
          </cell>
          <cell r="J11">
            <v>3.72</v>
          </cell>
          <cell r="K11">
            <v>0</v>
          </cell>
          <cell r="L11">
            <v>2.83</v>
          </cell>
          <cell r="M11">
            <v>3.18</v>
          </cell>
          <cell r="N11">
            <v>2.36</v>
          </cell>
          <cell r="O11">
            <v>1.22</v>
          </cell>
        </row>
        <row r="12">
          <cell r="A12">
            <v>0</v>
          </cell>
          <cell r="B12" t="str">
            <v>20042</v>
          </cell>
          <cell r="D12" t="str">
            <v>N</v>
          </cell>
          <cell r="E12">
            <v>1</v>
          </cell>
          <cell r="F12" t="str">
            <v>43720</v>
          </cell>
          <cell r="G12" t="str">
            <v>충청북도</v>
          </cell>
          <cell r="H12" t="str">
            <v>보은군</v>
          </cell>
          <cell r="I12">
            <v>-0.03</v>
          </cell>
          <cell r="J12">
            <v>-0.2</v>
          </cell>
          <cell r="K12">
            <v>0</v>
          </cell>
          <cell r="L12">
            <v>-0.02</v>
          </cell>
          <cell r="M12">
            <v>-0.03</v>
          </cell>
          <cell r="N12">
            <v>-0.17</v>
          </cell>
          <cell r="O12">
            <v>-0.09</v>
          </cell>
        </row>
        <row r="13">
          <cell r="A13">
            <v>0</v>
          </cell>
          <cell r="B13" t="str">
            <v>20042</v>
          </cell>
          <cell r="D13" t="str">
            <v>N</v>
          </cell>
          <cell r="E13">
            <v>1</v>
          </cell>
          <cell r="F13" t="str">
            <v>43730</v>
          </cell>
          <cell r="G13" t="str">
            <v>충청북도</v>
          </cell>
          <cell r="H13" t="str">
            <v>옥천군</v>
          </cell>
          <cell r="I13">
            <v>0.1</v>
          </cell>
          <cell r="J13">
            <v>0</v>
          </cell>
          <cell r="K13">
            <v>0.2</v>
          </cell>
          <cell r="L13">
            <v>0.74</v>
          </cell>
          <cell r="M13">
            <v>0.49</v>
          </cell>
          <cell r="N13">
            <v>0.17</v>
          </cell>
          <cell r="O13">
            <v>0.68</v>
          </cell>
        </row>
        <row r="14">
          <cell r="A14">
            <v>0</v>
          </cell>
          <cell r="B14" t="str">
            <v>20042</v>
          </cell>
          <cell r="D14" t="str">
            <v>N</v>
          </cell>
          <cell r="E14">
            <v>1</v>
          </cell>
          <cell r="F14" t="str">
            <v>43740</v>
          </cell>
          <cell r="G14" t="str">
            <v>충청북도</v>
          </cell>
          <cell r="H14" t="str">
            <v>영동군</v>
          </cell>
          <cell r="I14">
            <v>0.01</v>
          </cell>
          <cell r="J14">
            <v>-0.03</v>
          </cell>
          <cell r="K14">
            <v>0</v>
          </cell>
          <cell r="L14">
            <v>0.02</v>
          </cell>
          <cell r="M14">
            <v>0.09</v>
          </cell>
          <cell r="N14">
            <v>-7.0000000000000007E-2</v>
          </cell>
          <cell r="O14">
            <v>0</v>
          </cell>
        </row>
        <row r="15">
          <cell r="A15">
            <v>0</v>
          </cell>
          <cell r="B15" t="str">
            <v>20042</v>
          </cell>
          <cell r="D15" t="str">
            <v>N</v>
          </cell>
          <cell r="E15">
            <v>1</v>
          </cell>
          <cell r="F15" t="str">
            <v>43745</v>
          </cell>
          <cell r="G15" t="str">
            <v>충청북도</v>
          </cell>
          <cell r="H15" t="str">
            <v>증평군</v>
          </cell>
          <cell r="I15">
            <v>1.56</v>
          </cell>
          <cell r="J15">
            <v>1.2</v>
          </cell>
          <cell r="K15">
            <v>2.81</v>
          </cell>
          <cell r="L15">
            <v>1.18</v>
          </cell>
          <cell r="M15">
            <v>0.53</v>
          </cell>
          <cell r="N15">
            <v>-0.12</v>
          </cell>
          <cell r="O15">
            <v>0</v>
          </cell>
        </row>
        <row r="16">
          <cell r="A16">
            <v>0</v>
          </cell>
          <cell r="B16" t="str">
            <v>20042</v>
          </cell>
          <cell r="D16" t="str">
            <v>N</v>
          </cell>
          <cell r="E16">
            <v>1</v>
          </cell>
          <cell r="F16" t="str">
            <v>43750</v>
          </cell>
          <cell r="G16" t="str">
            <v>충청북도</v>
          </cell>
          <cell r="H16" t="str">
            <v>진천군</v>
          </cell>
          <cell r="I16">
            <v>0.97</v>
          </cell>
          <cell r="J16">
            <v>0.61</v>
          </cell>
          <cell r="K16">
            <v>0</v>
          </cell>
          <cell r="L16">
            <v>1.67</v>
          </cell>
          <cell r="M16">
            <v>1.69</v>
          </cell>
          <cell r="N16">
            <v>1.1499999999999999</v>
          </cell>
          <cell r="O16">
            <v>0</v>
          </cell>
        </row>
        <row r="17">
          <cell r="A17">
            <v>0</v>
          </cell>
          <cell r="B17" t="str">
            <v>20042</v>
          </cell>
          <cell r="D17" t="str">
            <v>N</v>
          </cell>
          <cell r="E17">
            <v>1</v>
          </cell>
          <cell r="F17" t="str">
            <v>43760</v>
          </cell>
          <cell r="G17" t="str">
            <v>충청북도</v>
          </cell>
          <cell r="H17" t="str">
            <v>괴산군</v>
          </cell>
          <cell r="I17">
            <v>0.05</v>
          </cell>
          <cell r="J17">
            <v>0</v>
          </cell>
          <cell r="K17">
            <v>0</v>
          </cell>
          <cell r="L17">
            <v>7.0000000000000007E-2</v>
          </cell>
          <cell r="M17">
            <v>0.04</v>
          </cell>
          <cell r="N17">
            <v>-0.06</v>
          </cell>
          <cell r="O17">
            <v>0</v>
          </cell>
        </row>
        <row r="18">
          <cell r="A18">
            <v>0</v>
          </cell>
          <cell r="B18" t="str">
            <v>20042</v>
          </cell>
          <cell r="D18" t="str">
            <v>N</v>
          </cell>
          <cell r="E18">
            <v>1</v>
          </cell>
          <cell r="F18" t="str">
            <v>43770</v>
          </cell>
          <cell r="G18" t="str">
            <v>충청북도</v>
          </cell>
          <cell r="H18" t="str">
            <v>음성군</v>
          </cell>
          <cell r="I18">
            <v>0.22</v>
          </cell>
          <cell r="J18">
            <v>1.03</v>
          </cell>
          <cell r="K18">
            <v>0</v>
          </cell>
          <cell r="L18">
            <v>0.47</v>
          </cell>
          <cell r="M18">
            <v>1.58</v>
          </cell>
          <cell r="N18">
            <v>0.27</v>
          </cell>
          <cell r="O18">
            <v>0</v>
          </cell>
        </row>
        <row r="19">
          <cell r="A19">
            <v>0</v>
          </cell>
          <cell r="B19" t="str">
            <v>20042</v>
          </cell>
          <cell r="D19" t="str">
            <v>N</v>
          </cell>
          <cell r="E19">
            <v>1</v>
          </cell>
          <cell r="F19" t="str">
            <v>43800</v>
          </cell>
          <cell r="G19" t="str">
            <v>충청북도</v>
          </cell>
          <cell r="H19" t="str">
            <v>단양군</v>
          </cell>
          <cell r="I19">
            <v>0.27</v>
          </cell>
          <cell r="J19">
            <v>0</v>
          </cell>
          <cell r="K19">
            <v>0.1</v>
          </cell>
          <cell r="L19">
            <v>0.27</v>
          </cell>
          <cell r="M19">
            <v>0.08</v>
          </cell>
          <cell r="N19">
            <v>-0.03</v>
          </cell>
          <cell r="O19">
            <v>-0.05</v>
          </cell>
        </row>
        <row r="20">
          <cell r="A20">
            <v>0</v>
          </cell>
          <cell r="B20" t="str">
            <v>20042</v>
          </cell>
          <cell r="D20" t="str">
            <v>N</v>
          </cell>
          <cell r="E20">
            <v>1</v>
          </cell>
          <cell r="F20" t="str">
            <v>44130</v>
          </cell>
          <cell r="G20" t="str">
            <v>충청남도</v>
          </cell>
          <cell r="H20" t="str">
            <v>천안시</v>
          </cell>
          <cell r="I20">
            <v>3.71</v>
          </cell>
          <cell r="J20">
            <v>2.41</v>
          </cell>
          <cell r="K20">
            <v>3.94</v>
          </cell>
          <cell r="L20">
            <v>10.19</v>
          </cell>
          <cell r="M20">
            <v>6.82</v>
          </cell>
          <cell r="N20">
            <v>7.07</v>
          </cell>
          <cell r="O20">
            <v>0</v>
          </cell>
        </row>
        <row r="21">
          <cell r="A21">
            <v>0</v>
          </cell>
          <cell r="B21" t="str">
            <v>20042</v>
          </cell>
          <cell r="D21" t="str">
            <v>N</v>
          </cell>
          <cell r="E21">
            <v>1</v>
          </cell>
          <cell r="F21" t="str">
            <v>44150</v>
          </cell>
          <cell r="G21" t="str">
            <v>충청남도</v>
          </cell>
          <cell r="H21" t="str">
            <v>공주시</v>
          </cell>
          <cell r="I21">
            <v>3.44</v>
          </cell>
          <cell r="J21">
            <v>1.9</v>
          </cell>
          <cell r="K21">
            <v>2.73</v>
          </cell>
          <cell r="L21">
            <v>6.68</v>
          </cell>
          <cell r="M21">
            <v>5.67</v>
          </cell>
          <cell r="N21">
            <v>4.25</v>
          </cell>
          <cell r="O21">
            <v>7.01</v>
          </cell>
        </row>
        <row r="22">
          <cell r="A22">
            <v>0</v>
          </cell>
          <cell r="B22" t="str">
            <v>20042</v>
          </cell>
          <cell r="D22" t="str">
            <v>N</v>
          </cell>
          <cell r="E22">
            <v>1</v>
          </cell>
          <cell r="F22" t="str">
            <v>44180</v>
          </cell>
          <cell r="G22" t="str">
            <v>충청남도</v>
          </cell>
          <cell r="H22" t="str">
            <v>보령시</v>
          </cell>
          <cell r="I22">
            <v>1.07</v>
          </cell>
          <cell r="J22">
            <v>1.03</v>
          </cell>
          <cell r="K22">
            <v>1.68</v>
          </cell>
          <cell r="L22">
            <v>3.84</v>
          </cell>
          <cell r="M22">
            <v>2.4500000000000002</v>
          </cell>
          <cell r="N22">
            <v>1.53</v>
          </cell>
          <cell r="O22">
            <v>0</v>
          </cell>
        </row>
        <row r="23">
          <cell r="A23">
            <v>0</v>
          </cell>
          <cell r="B23" t="str">
            <v>20042</v>
          </cell>
          <cell r="D23" t="str">
            <v>N</v>
          </cell>
          <cell r="E23">
            <v>1</v>
          </cell>
          <cell r="F23" t="str">
            <v>44200</v>
          </cell>
          <cell r="G23" t="str">
            <v>충청남도</v>
          </cell>
          <cell r="H23" t="str">
            <v>아산시</v>
          </cell>
          <cell r="I23">
            <v>5</v>
          </cell>
          <cell r="J23">
            <v>2.96</v>
          </cell>
          <cell r="K23">
            <v>3.7</v>
          </cell>
          <cell r="L23">
            <v>6.94</v>
          </cell>
          <cell r="M23">
            <v>6.24</v>
          </cell>
          <cell r="N23">
            <v>7.32</v>
          </cell>
          <cell r="O23">
            <v>0</v>
          </cell>
        </row>
        <row r="24">
          <cell r="A24">
            <v>0</v>
          </cell>
          <cell r="B24" t="str">
            <v>20042</v>
          </cell>
          <cell r="D24" t="str">
            <v>N</v>
          </cell>
          <cell r="E24">
            <v>1</v>
          </cell>
          <cell r="F24" t="str">
            <v>44210</v>
          </cell>
          <cell r="G24" t="str">
            <v>충청남도</v>
          </cell>
          <cell r="H24" t="str">
            <v>서산시</v>
          </cell>
          <cell r="I24">
            <v>5.17</v>
          </cell>
          <cell r="J24">
            <v>6.03</v>
          </cell>
          <cell r="K24">
            <v>2.39</v>
          </cell>
          <cell r="L24">
            <v>5.08</v>
          </cell>
          <cell r="M24">
            <v>6.03</v>
          </cell>
          <cell r="N24">
            <v>3.16</v>
          </cell>
          <cell r="O24">
            <v>1.98</v>
          </cell>
        </row>
        <row r="25">
          <cell r="A25">
            <v>0</v>
          </cell>
          <cell r="B25" t="str">
            <v>20042</v>
          </cell>
          <cell r="D25" t="str">
            <v>N</v>
          </cell>
          <cell r="E25">
            <v>1</v>
          </cell>
          <cell r="F25" t="str">
            <v>44230</v>
          </cell>
          <cell r="G25" t="str">
            <v>충청남도</v>
          </cell>
          <cell r="H25" t="str">
            <v>논산시</v>
          </cell>
          <cell r="I25">
            <v>1.7</v>
          </cell>
          <cell r="J25">
            <v>1.37</v>
          </cell>
          <cell r="K25">
            <v>2.17</v>
          </cell>
          <cell r="L25">
            <v>1.75</v>
          </cell>
          <cell r="M25">
            <v>3.35</v>
          </cell>
          <cell r="N25">
            <v>1.72</v>
          </cell>
          <cell r="O25">
            <v>0</v>
          </cell>
        </row>
        <row r="26">
          <cell r="A26">
            <v>0</v>
          </cell>
          <cell r="B26" t="str">
            <v>20042</v>
          </cell>
          <cell r="D26" t="str">
            <v>N</v>
          </cell>
          <cell r="E26">
            <v>1</v>
          </cell>
          <cell r="F26" t="str">
            <v>44250</v>
          </cell>
          <cell r="G26" t="str">
            <v>충청남도</v>
          </cell>
          <cell r="H26" t="str">
            <v>계룡시</v>
          </cell>
          <cell r="I26">
            <v>2.84</v>
          </cell>
          <cell r="J26">
            <v>2.2000000000000002</v>
          </cell>
          <cell r="K26">
            <v>2.0099999999999998</v>
          </cell>
          <cell r="L26">
            <v>4.5199999999999996</v>
          </cell>
          <cell r="M26">
            <v>0</v>
          </cell>
          <cell r="N26">
            <v>0</v>
          </cell>
          <cell r="O26">
            <v>0</v>
          </cell>
        </row>
        <row r="27">
          <cell r="A27">
            <v>0</v>
          </cell>
          <cell r="B27" t="str">
            <v>20042</v>
          </cell>
          <cell r="D27" t="str">
            <v>N</v>
          </cell>
          <cell r="E27">
            <v>1</v>
          </cell>
          <cell r="F27" t="str">
            <v>44710</v>
          </cell>
          <cell r="G27" t="str">
            <v>충청남도</v>
          </cell>
          <cell r="H27" t="str">
            <v>금산군</v>
          </cell>
          <cell r="I27">
            <v>0.72</v>
          </cell>
          <cell r="J27">
            <v>0.66</v>
          </cell>
          <cell r="K27">
            <v>0</v>
          </cell>
          <cell r="L27">
            <v>0.66</v>
          </cell>
          <cell r="M27">
            <v>1.42</v>
          </cell>
          <cell r="N27">
            <v>0.56999999999999995</v>
          </cell>
          <cell r="O27">
            <v>0</v>
          </cell>
        </row>
        <row r="28">
          <cell r="A28">
            <v>0</v>
          </cell>
          <cell r="B28" t="str">
            <v>20042</v>
          </cell>
          <cell r="D28" t="str">
            <v>N</v>
          </cell>
          <cell r="E28">
            <v>1</v>
          </cell>
          <cell r="F28" t="str">
            <v>44730</v>
          </cell>
          <cell r="G28" t="str">
            <v>충청남도</v>
          </cell>
          <cell r="H28" t="str">
            <v>연기군</v>
          </cell>
          <cell r="I28">
            <v>11.31</v>
          </cell>
          <cell r="J28">
            <v>8.23</v>
          </cell>
          <cell r="K28">
            <v>0</v>
          </cell>
          <cell r="L28">
            <v>9.6</v>
          </cell>
          <cell r="M28">
            <v>9.77</v>
          </cell>
          <cell r="N28">
            <v>8.09</v>
          </cell>
          <cell r="O28">
            <v>0</v>
          </cell>
        </row>
        <row r="29">
          <cell r="A29">
            <v>0</v>
          </cell>
          <cell r="B29" t="str">
            <v>20042</v>
          </cell>
          <cell r="D29" t="str">
            <v>N</v>
          </cell>
          <cell r="E29">
            <v>1</v>
          </cell>
          <cell r="F29" t="str">
            <v>44760</v>
          </cell>
          <cell r="G29" t="str">
            <v>충청남도</v>
          </cell>
          <cell r="H29" t="str">
            <v>부여군</v>
          </cell>
          <cell r="I29">
            <v>0.39</v>
          </cell>
          <cell r="J29">
            <v>0</v>
          </cell>
          <cell r="K29">
            <v>0</v>
          </cell>
          <cell r="L29">
            <v>1.26</v>
          </cell>
          <cell r="M29">
            <v>1.18</v>
          </cell>
          <cell r="N29">
            <v>0.34</v>
          </cell>
          <cell r="O29">
            <v>0</v>
          </cell>
        </row>
        <row r="30">
          <cell r="A30">
            <v>0</v>
          </cell>
          <cell r="B30" t="str">
            <v>20042</v>
          </cell>
          <cell r="D30" t="str">
            <v>N</v>
          </cell>
          <cell r="E30">
            <v>1</v>
          </cell>
          <cell r="F30" t="str">
            <v>44770</v>
          </cell>
          <cell r="G30" t="str">
            <v>충청남도</v>
          </cell>
          <cell r="H30" t="str">
            <v>서천군</v>
          </cell>
          <cell r="I30">
            <v>-0.17</v>
          </cell>
          <cell r="J30">
            <v>-0.31</v>
          </cell>
          <cell r="K30">
            <v>0</v>
          </cell>
          <cell r="L30">
            <v>0.83</v>
          </cell>
          <cell r="M30">
            <v>0.37</v>
          </cell>
          <cell r="N30">
            <v>0.19</v>
          </cell>
          <cell r="O30">
            <v>0</v>
          </cell>
        </row>
        <row r="31">
          <cell r="A31">
            <v>0</v>
          </cell>
          <cell r="B31" t="str">
            <v>20042</v>
          </cell>
          <cell r="D31" t="str">
            <v>N</v>
          </cell>
          <cell r="E31">
            <v>1</v>
          </cell>
          <cell r="F31" t="str">
            <v>44790</v>
          </cell>
          <cell r="G31" t="str">
            <v>충청남도</v>
          </cell>
          <cell r="H31" t="str">
            <v>청양군</v>
          </cell>
          <cell r="I31">
            <v>2.42</v>
          </cell>
          <cell r="J31">
            <v>0</v>
          </cell>
          <cell r="K31">
            <v>0</v>
          </cell>
          <cell r="L31">
            <v>3.57</v>
          </cell>
          <cell r="M31">
            <v>3.77</v>
          </cell>
          <cell r="N31">
            <v>4.1399999999999997</v>
          </cell>
          <cell r="O31">
            <v>3.66</v>
          </cell>
        </row>
        <row r="32">
          <cell r="A32">
            <v>0</v>
          </cell>
          <cell r="B32" t="str">
            <v>20042</v>
          </cell>
          <cell r="D32" t="str">
            <v>N</v>
          </cell>
          <cell r="E32">
            <v>1</v>
          </cell>
          <cell r="F32" t="str">
            <v>44800</v>
          </cell>
          <cell r="G32" t="str">
            <v>충청남도</v>
          </cell>
          <cell r="H32" t="str">
            <v>홍성군</v>
          </cell>
          <cell r="I32">
            <v>4.42</v>
          </cell>
          <cell r="J32">
            <v>4.62</v>
          </cell>
          <cell r="K32">
            <v>0</v>
          </cell>
          <cell r="L32">
            <v>5.24</v>
          </cell>
          <cell r="M32">
            <v>5.45</v>
          </cell>
          <cell r="N32">
            <v>4.1900000000000004</v>
          </cell>
          <cell r="O32">
            <v>5.24</v>
          </cell>
        </row>
        <row r="33">
          <cell r="A33">
            <v>0</v>
          </cell>
          <cell r="B33" t="str">
            <v>20042</v>
          </cell>
          <cell r="D33" t="str">
            <v>N</v>
          </cell>
          <cell r="E33">
            <v>1</v>
          </cell>
          <cell r="F33" t="str">
            <v>44810</v>
          </cell>
          <cell r="G33" t="str">
            <v>충청남도</v>
          </cell>
          <cell r="H33" t="str">
            <v>예산군</v>
          </cell>
          <cell r="I33">
            <v>0.92</v>
          </cell>
          <cell r="J33">
            <v>0.4</v>
          </cell>
          <cell r="K33">
            <v>0</v>
          </cell>
          <cell r="L33">
            <v>5.57</v>
          </cell>
          <cell r="M33">
            <v>5.31</v>
          </cell>
          <cell r="N33">
            <v>7.23</v>
          </cell>
          <cell r="O33">
            <v>2.88</v>
          </cell>
        </row>
        <row r="34">
          <cell r="A34">
            <v>0</v>
          </cell>
          <cell r="B34" t="str">
            <v>20042</v>
          </cell>
          <cell r="D34" t="str">
            <v>N</v>
          </cell>
          <cell r="E34">
            <v>1</v>
          </cell>
          <cell r="F34" t="str">
            <v>44825</v>
          </cell>
          <cell r="G34" t="str">
            <v>충청남도</v>
          </cell>
          <cell r="H34" t="str">
            <v>태안군</v>
          </cell>
          <cell r="I34">
            <v>2.17</v>
          </cell>
          <cell r="J34">
            <v>2.67</v>
          </cell>
          <cell r="K34">
            <v>0</v>
          </cell>
          <cell r="L34">
            <v>3.08</v>
          </cell>
          <cell r="M34">
            <v>4</v>
          </cell>
          <cell r="N34">
            <v>3.15</v>
          </cell>
          <cell r="O34">
            <v>4.5999999999999996</v>
          </cell>
        </row>
        <row r="35">
          <cell r="A35">
            <v>0</v>
          </cell>
          <cell r="B35" t="str">
            <v>20042</v>
          </cell>
          <cell r="D35" t="str">
            <v>N</v>
          </cell>
          <cell r="E35">
            <v>1</v>
          </cell>
          <cell r="F35" t="str">
            <v>44830</v>
          </cell>
          <cell r="G35" t="str">
            <v>충청남도</v>
          </cell>
          <cell r="H35" t="str">
            <v>당진군</v>
          </cell>
          <cell r="I35">
            <v>3.12</v>
          </cell>
          <cell r="J35">
            <v>1.1000000000000001</v>
          </cell>
          <cell r="K35">
            <v>1.69</v>
          </cell>
          <cell r="L35">
            <v>8.32</v>
          </cell>
          <cell r="M35">
            <v>6.82</v>
          </cell>
          <cell r="N35">
            <v>7.3</v>
          </cell>
          <cell r="O35">
            <v>0</v>
          </cell>
        </row>
        <row r="36">
          <cell r="A36">
            <v>0</v>
          </cell>
          <cell r="B36" t="str">
            <v>20042</v>
          </cell>
          <cell r="D36" t="str">
            <v>N</v>
          </cell>
          <cell r="E36">
            <v>1</v>
          </cell>
          <cell r="F36" t="str">
            <v>45111</v>
          </cell>
          <cell r="G36" t="str">
            <v>전라북도</v>
          </cell>
          <cell r="H36" t="str">
            <v>전주완산구</v>
          </cell>
          <cell r="I36">
            <v>0.61</v>
          </cell>
          <cell r="J36">
            <v>-0.41</v>
          </cell>
          <cell r="K36">
            <v>0</v>
          </cell>
          <cell r="L36">
            <v>0.85</v>
          </cell>
          <cell r="M36">
            <v>0</v>
          </cell>
          <cell r="N36">
            <v>0</v>
          </cell>
          <cell r="O36">
            <v>0</v>
          </cell>
        </row>
        <row r="37">
          <cell r="A37">
            <v>0</v>
          </cell>
          <cell r="B37" t="str">
            <v>20042</v>
          </cell>
          <cell r="D37" t="str">
            <v>N</v>
          </cell>
          <cell r="E37">
            <v>1</v>
          </cell>
          <cell r="F37" t="str">
            <v>45113</v>
          </cell>
          <cell r="G37" t="str">
            <v>전라북도</v>
          </cell>
          <cell r="H37" t="str">
            <v>전주덕진구</v>
          </cell>
          <cell r="I37">
            <v>0.26</v>
          </cell>
          <cell r="J37">
            <v>-0.25</v>
          </cell>
          <cell r="K37">
            <v>0.09</v>
          </cell>
          <cell r="L37">
            <v>1.08</v>
          </cell>
          <cell r="M37">
            <v>0</v>
          </cell>
          <cell r="N37">
            <v>0</v>
          </cell>
          <cell r="O37">
            <v>0</v>
          </cell>
        </row>
        <row r="38">
          <cell r="A38">
            <v>0</v>
          </cell>
          <cell r="B38" t="str">
            <v>20042</v>
          </cell>
          <cell r="D38" t="str">
            <v>N</v>
          </cell>
          <cell r="E38">
            <v>1</v>
          </cell>
          <cell r="F38" t="str">
            <v>45130</v>
          </cell>
          <cell r="G38" t="str">
            <v>전라북도</v>
          </cell>
          <cell r="H38" t="str">
            <v>군산시</v>
          </cell>
          <cell r="I38">
            <v>7.0000000000000007E-2</v>
          </cell>
          <cell r="J38">
            <v>-0.15</v>
          </cell>
          <cell r="K38">
            <v>0.09</v>
          </cell>
          <cell r="L38">
            <v>0.32</v>
          </cell>
          <cell r="M38">
            <v>0.82</v>
          </cell>
          <cell r="N38">
            <v>0.25</v>
          </cell>
          <cell r="O38">
            <v>0</v>
          </cell>
        </row>
        <row r="39">
          <cell r="A39">
            <v>0</v>
          </cell>
          <cell r="B39" t="str">
            <v>20042</v>
          </cell>
          <cell r="D39" t="str">
            <v>N</v>
          </cell>
          <cell r="E39">
            <v>1</v>
          </cell>
          <cell r="F39" t="str">
            <v>45140</v>
          </cell>
          <cell r="G39" t="str">
            <v>전라북도</v>
          </cell>
          <cell r="H39" t="str">
            <v>익산시</v>
          </cell>
          <cell r="I39">
            <v>0.01</v>
          </cell>
          <cell r="J39">
            <v>-0.01</v>
          </cell>
          <cell r="K39">
            <v>0</v>
          </cell>
          <cell r="L39">
            <v>0.24</v>
          </cell>
          <cell r="M39">
            <v>0.35</v>
          </cell>
          <cell r="N39">
            <v>0.13</v>
          </cell>
          <cell r="O39">
            <v>0</v>
          </cell>
        </row>
        <row r="40">
          <cell r="A40">
            <v>0</v>
          </cell>
          <cell r="B40" t="str">
            <v>20042</v>
          </cell>
          <cell r="D40" t="str">
            <v>N</v>
          </cell>
          <cell r="E40">
            <v>1</v>
          </cell>
          <cell r="F40" t="str">
            <v>45180</v>
          </cell>
          <cell r="G40" t="str">
            <v>전라북도</v>
          </cell>
          <cell r="H40" t="str">
            <v>정읍시</v>
          </cell>
          <cell r="I40">
            <v>0.01</v>
          </cell>
          <cell r="J40">
            <v>0.01</v>
          </cell>
          <cell r="K40">
            <v>0</v>
          </cell>
          <cell r="L40">
            <v>0.18</v>
          </cell>
          <cell r="M40">
            <v>0.05</v>
          </cell>
          <cell r="N40">
            <v>0.03</v>
          </cell>
          <cell r="O40">
            <v>0</v>
          </cell>
        </row>
        <row r="41">
          <cell r="A41">
            <v>0</v>
          </cell>
          <cell r="B41" t="str">
            <v>20042</v>
          </cell>
          <cell r="D41" t="str">
            <v>N</v>
          </cell>
          <cell r="E41">
            <v>1</v>
          </cell>
          <cell r="F41" t="str">
            <v>45190</v>
          </cell>
          <cell r="G41" t="str">
            <v>전라북도</v>
          </cell>
          <cell r="H41" t="str">
            <v>남원시</v>
          </cell>
          <cell r="I41">
            <v>0.01</v>
          </cell>
          <cell r="J41">
            <v>-0.01</v>
          </cell>
          <cell r="K41">
            <v>0</v>
          </cell>
          <cell r="L41">
            <v>0.12</v>
          </cell>
          <cell r="M41">
            <v>-0.03</v>
          </cell>
          <cell r="N41">
            <v>-0.28000000000000003</v>
          </cell>
          <cell r="O41">
            <v>0.03</v>
          </cell>
        </row>
        <row r="42">
          <cell r="A42">
            <v>0</v>
          </cell>
          <cell r="B42" t="str">
            <v>20042</v>
          </cell>
          <cell r="D42" t="str">
            <v>N</v>
          </cell>
          <cell r="E42">
            <v>1</v>
          </cell>
          <cell r="F42" t="str">
            <v>45210</v>
          </cell>
          <cell r="G42" t="str">
            <v>전라북도</v>
          </cell>
          <cell r="H42" t="str">
            <v>김제시</v>
          </cell>
          <cell r="I42">
            <v>0.03</v>
          </cell>
          <cell r="J42">
            <v>0</v>
          </cell>
          <cell r="K42">
            <v>0</v>
          </cell>
          <cell r="L42">
            <v>0.56999999999999995</v>
          </cell>
          <cell r="M42">
            <v>0</v>
          </cell>
          <cell r="N42">
            <v>0</v>
          </cell>
          <cell r="O42">
            <v>0</v>
          </cell>
        </row>
        <row r="43">
          <cell r="A43">
            <v>0</v>
          </cell>
          <cell r="B43" t="str">
            <v>20042</v>
          </cell>
          <cell r="D43" t="str">
            <v>N</v>
          </cell>
          <cell r="E43">
            <v>1</v>
          </cell>
          <cell r="F43" t="str">
            <v>45710</v>
          </cell>
          <cell r="G43" t="str">
            <v>전라북도</v>
          </cell>
          <cell r="H43" t="str">
            <v>완주군</v>
          </cell>
          <cell r="I43">
            <v>0.47</v>
          </cell>
          <cell r="J43">
            <v>0.31</v>
          </cell>
          <cell r="K43">
            <v>0</v>
          </cell>
          <cell r="L43">
            <v>1.17</v>
          </cell>
          <cell r="M43">
            <v>0.56000000000000005</v>
          </cell>
          <cell r="N43">
            <v>0.25</v>
          </cell>
          <cell r="O43">
            <v>1.27</v>
          </cell>
        </row>
        <row r="44">
          <cell r="A44">
            <v>0</v>
          </cell>
          <cell r="B44" t="str">
            <v>20042</v>
          </cell>
          <cell r="D44" t="str">
            <v>N</v>
          </cell>
          <cell r="E44">
            <v>1</v>
          </cell>
          <cell r="F44" t="str">
            <v>45720</v>
          </cell>
          <cell r="G44" t="str">
            <v>전라북도</v>
          </cell>
          <cell r="H44" t="str">
            <v>진안군</v>
          </cell>
          <cell r="I44">
            <v>0.31</v>
          </cell>
          <cell r="J44">
            <v>0</v>
          </cell>
          <cell r="K44">
            <v>0</v>
          </cell>
          <cell r="L44">
            <v>0.54</v>
          </cell>
          <cell r="M44">
            <v>0.57999999999999996</v>
          </cell>
          <cell r="N44">
            <v>0.19</v>
          </cell>
          <cell r="O44">
            <v>0</v>
          </cell>
        </row>
        <row r="45">
          <cell r="A45">
            <v>0</v>
          </cell>
          <cell r="B45" t="str">
            <v>20042</v>
          </cell>
          <cell r="D45" t="str">
            <v>N</v>
          </cell>
          <cell r="E45">
            <v>1</v>
          </cell>
          <cell r="F45" t="str">
            <v>45730</v>
          </cell>
          <cell r="G45" t="str">
            <v>전라북도</v>
          </cell>
          <cell r="H45" t="str">
            <v>무주군</v>
          </cell>
          <cell r="I45">
            <v>0.06</v>
          </cell>
          <cell r="J45">
            <v>0.05</v>
          </cell>
          <cell r="K45">
            <v>0</v>
          </cell>
          <cell r="L45">
            <v>0.18</v>
          </cell>
          <cell r="M45">
            <v>0.26</v>
          </cell>
          <cell r="N45">
            <v>0.04</v>
          </cell>
          <cell r="O45">
            <v>0.13</v>
          </cell>
        </row>
        <row r="46">
          <cell r="A46">
            <v>0</v>
          </cell>
          <cell r="B46" t="str">
            <v>20042</v>
          </cell>
          <cell r="D46" t="str">
            <v>N</v>
          </cell>
          <cell r="E46">
            <v>1</v>
          </cell>
          <cell r="F46" t="str">
            <v>45740</v>
          </cell>
          <cell r="G46" t="str">
            <v>전라북도</v>
          </cell>
          <cell r="H46" t="str">
            <v>장수군</v>
          </cell>
          <cell r="I46">
            <v>0.22</v>
          </cell>
          <cell r="J46">
            <v>0.13</v>
          </cell>
          <cell r="K46">
            <v>0</v>
          </cell>
          <cell r="L46">
            <v>0.35</v>
          </cell>
          <cell r="M46">
            <v>0.25</v>
          </cell>
          <cell r="N46">
            <v>0.22</v>
          </cell>
          <cell r="O46">
            <v>0</v>
          </cell>
        </row>
        <row r="47">
          <cell r="A47">
            <v>0</v>
          </cell>
          <cell r="B47" t="str">
            <v>20042</v>
          </cell>
          <cell r="D47" t="str">
            <v>N</v>
          </cell>
          <cell r="E47">
            <v>1</v>
          </cell>
          <cell r="F47" t="str">
            <v>45750</v>
          </cell>
          <cell r="G47" t="str">
            <v>전라북도</v>
          </cell>
          <cell r="H47" t="str">
            <v>임실군</v>
          </cell>
          <cell r="I47">
            <v>0.06</v>
          </cell>
          <cell r="J47">
            <v>-0.01</v>
          </cell>
          <cell r="K47">
            <v>0</v>
          </cell>
          <cell r="L47">
            <v>0.17</v>
          </cell>
          <cell r="M47">
            <v>0.18</v>
          </cell>
          <cell r="N47">
            <v>0</v>
          </cell>
          <cell r="O47">
            <v>0</v>
          </cell>
        </row>
        <row r="48">
          <cell r="A48">
            <v>0</v>
          </cell>
          <cell r="B48" t="str">
            <v>20042</v>
          </cell>
          <cell r="D48" t="str">
            <v>N</v>
          </cell>
          <cell r="E48">
            <v>1</v>
          </cell>
          <cell r="F48" t="str">
            <v>45770</v>
          </cell>
          <cell r="G48" t="str">
            <v>전라북도</v>
          </cell>
          <cell r="H48" t="str">
            <v>순창군</v>
          </cell>
          <cell r="I48">
            <v>0.13</v>
          </cell>
          <cell r="J48">
            <v>-0.13</v>
          </cell>
          <cell r="K48">
            <v>0</v>
          </cell>
          <cell r="L48">
            <v>0.12</v>
          </cell>
          <cell r="M48">
            <v>0.14000000000000001</v>
          </cell>
          <cell r="N48">
            <v>-0.06</v>
          </cell>
          <cell r="O48">
            <v>0.17</v>
          </cell>
        </row>
        <row r="49">
          <cell r="A49">
            <v>0</v>
          </cell>
          <cell r="B49" t="str">
            <v>20042</v>
          </cell>
          <cell r="D49" t="str">
            <v>N</v>
          </cell>
          <cell r="E49">
            <v>1</v>
          </cell>
          <cell r="F49" t="str">
            <v>45790</v>
          </cell>
          <cell r="G49" t="str">
            <v>전라북도</v>
          </cell>
          <cell r="H49" t="str">
            <v>고창군</v>
          </cell>
          <cell r="I49">
            <v>0.42</v>
          </cell>
          <cell r="J49">
            <v>0.41</v>
          </cell>
          <cell r="K49">
            <v>0</v>
          </cell>
          <cell r="L49">
            <v>0</v>
          </cell>
          <cell r="M49">
            <v>0</v>
          </cell>
          <cell r="N49">
            <v>-0.21</v>
          </cell>
          <cell r="O49">
            <v>0.56000000000000005</v>
          </cell>
        </row>
        <row r="50">
          <cell r="A50">
            <v>0</v>
          </cell>
          <cell r="B50" t="str">
            <v>20042</v>
          </cell>
          <cell r="D50" t="str">
            <v>N</v>
          </cell>
          <cell r="E50">
            <v>1</v>
          </cell>
          <cell r="F50" t="str">
            <v>45800</v>
          </cell>
          <cell r="G50" t="str">
            <v>전라북도</v>
          </cell>
          <cell r="H50" t="str">
            <v>부안군</v>
          </cell>
          <cell r="I50">
            <v>0.17</v>
          </cell>
          <cell r="J50">
            <v>-0.1</v>
          </cell>
          <cell r="K50">
            <v>0</v>
          </cell>
          <cell r="L50">
            <v>0.14000000000000001</v>
          </cell>
          <cell r="M50">
            <v>7.0000000000000007E-2</v>
          </cell>
          <cell r="N50">
            <v>-0.18</v>
          </cell>
          <cell r="O50">
            <v>0</v>
          </cell>
        </row>
      </sheetData>
      <sheetData sheetId="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
      <sheetName val="광주재료"/>
    </sheetNames>
    <sheetDataSet>
      <sheetData sheetId="0"/>
      <sheetData sheetId="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고"/>
      <sheetName val="1.조건표"/>
      <sheetName val="채권현가"/>
      <sheetName val="2.채권현가분석표"/>
      <sheetName val="현가분석"/>
      <sheetName val="2-1.채권현가분석"/>
      <sheetName val="6.차이내역"/>
      <sheetName val="현가"/>
      <sheetName val="채권현재가치"/>
      <sheetName val="총괄"/>
      <sheetName val="총괄표"/>
      <sheetName val="정담-주채"/>
      <sheetName val="정리담보권-주채무"/>
      <sheetName val="정리담보권-보증채무"/>
      <sheetName val="정리채권(금융기관)-주채무"/>
      <sheetName val="정리채권(금융기관)-보증채무"/>
      <sheetName val="1.리스-계열"/>
      <sheetName val="2.리스-기타"/>
      <sheetName val="3.기타-계열"/>
      <sheetName val="4.기타-기타"/>
      <sheetName val="리스회사"/>
      <sheetName val="일반상거래"/>
      <sheetName val="계열회사"/>
      <sheetName val="조세채권"/>
      <sheetName val="변총"/>
      <sheetName val="변제계획총괄"/>
      <sheetName val="이자비용1"/>
      <sheetName val="이자비용"/>
      <sheetName val="담변-주채"/>
      <sheetName val="담보변제-주채무"/>
      <sheetName val="담보변제-보증채무"/>
      <sheetName val="금융변제-주채무"/>
      <sheetName val="금융변제-보증채무"/>
      <sheetName val="1.변제-리스-계열"/>
      <sheetName val="2.변제-리스-기타"/>
      <sheetName val="3.변제-기타-계열"/>
      <sheetName val="4.변제-기타-기타"/>
      <sheetName val="리스변제"/>
      <sheetName val="상거래변제"/>
      <sheetName val="계열회사변제"/>
      <sheetName val="관계회사변제"/>
      <sheetName val="조세채권변제"/>
      <sheetName val="출전총괄"/>
      <sheetName val="출자전환총괄표"/>
      <sheetName val="정담출자"/>
      <sheetName val="8-1.정리담보출자전환"/>
      <sheetName val="8-2.정리채권출자전환"/>
      <sheetName val="8-3리스채권출자전환"/>
      <sheetName val="기본가정"/>
    </sheetNames>
    <sheetDataSet>
      <sheetData sheetId="0">
        <row r="20">
          <cell r="D20">
            <v>0.3</v>
          </cell>
        </row>
        <row r="23">
          <cell r="D23">
            <v>0</v>
          </cell>
        </row>
        <row r="29">
          <cell r="E2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총괄 (2)"/>
      <sheetName val="이름표"/>
      <sheetName val="총괄"/>
      <sheetName val="감정표"/>
      <sheetName val="토지건물"/>
      <sheetName val="아파트"/>
      <sheetName val="구축물"/>
      <sheetName val="총괄표"/>
      <sheetName val="회보서"/>
      <sheetName val="의견"/>
      <sheetName val="공장요항"/>
      <sheetName val="공장요항2"/>
      <sheetName val="연립요항"/>
      <sheetName val="산출근거"/>
      <sheetName val="도표"/>
      <sheetName val="심사요청서"/>
      <sheetName val="4,5,6호서식"/>
      <sheetName val="심사항목"/>
    </sheetNames>
    <sheetDataSet>
      <sheetData sheetId="0" refreshError="1"/>
      <sheetData sheetId="1" refreshError="1"/>
      <sheetData sheetId="2">
        <row r="4">
          <cell r="B4" t="str">
            <v xml:space="preserve"> 신일제약 주식회사</v>
          </cell>
        </row>
        <row r="5">
          <cell r="B5" t="str">
            <v xml:space="preserve"> 대표이사 홍  성  소</v>
          </cell>
        </row>
        <row r="8">
          <cell r="B8" t="str">
            <v xml:space="preserve"> 자 산 재 평 가</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ssion"/>
      <sheetName val="DASD"/>
      <sheetName val="S390 SW(SKT)"/>
      <sheetName val="PABX"/>
      <sheetName val="NW_weight"/>
      <sheetName val="부록C-2"/>
      <sheetName val="합의서 별첨 (1년)"/>
      <sheetName val="합의서 별첨 (11년)"/>
      <sheetName val="99년 서비스료 산정근거"/>
      <sheetName val="99년 IT 투자비용"/>
      <sheetName val="99년 사용량(1~6월)"/>
      <sheetName val="Baseline_98"/>
      <sheetName val="유지보수현황"/>
      <sheetName val="요율산정"/>
      <sheetName val="Labor Amount"/>
      <sheetName val="Labor Amount(Details)"/>
      <sheetName val="Oper Amount"/>
      <sheetName val="Oper Amount(Details)"/>
      <sheetName val="Acq Amount"/>
      <sheetName val="Mount"/>
      <sheetName val="Acq Amount(Details)"/>
      <sheetName val="Weight"/>
      <sheetName val="세무감사결과자료"/>
      <sheetName val="Ctrl_Panel"/>
      <sheetName val="운영인건비WEIGHT"/>
      <sheetName val="MA"/>
      <sheetName val="Inventory Sum"/>
      <sheetName val="dsum_cond"/>
      <sheetName val="Projection_All"/>
      <sheetName val="Service Space"/>
      <sheetName val="HW_Projection"/>
      <sheetName val="NW_Projection"/>
      <sheetName val="Labor_Projection"/>
      <sheetName val="Item별 현보유량 list"/>
      <sheetName val="통제부(통합)"/>
      <sheetName val="가중치작업"/>
      <sheetName val="Datacenter가중치_backdata"/>
      <sheetName val="서버가중치_backdata"/>
      <sheetName val="PC가중치_backdata"/>
      <sheetName val="Network가중치_backdata"/>
      <sheetName val="DS-최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평가표"/>
      <sheetName val="평가의견"/>
      <sheetName val="요항표1"/>
      <sheetName val="요항표2"/>
      <sheetName val="건물"/>
      <sheetName val="구축물"/>
      <sheetName val="리스장비정산"/>
      <sheetName val="리스(CIF)산출"/>
      <sheetName val="기계장치"/>
      <sheetName val="방송시설"/>
      <sheetName val="지수"/>
      <sheetName val="일보"/>
      <sheetName val="전보"/>
      <sheetName val="대미화환산율"/>
      <sheetName val="환율"/>
      <sheetName val="건물취득초과"/>
      <sheetName val="건물25%초과"/>
      <sheetName val="구축물취득초과"/>
      <sheetName val="구축물25%초과"/>
      <sheetName val="기계취득초과"/>
      <sheetName val="기계25%초과"/>
      <sheetName val="시설취득초과"/>
      <sheetName val="시설25%초과"/>
      <sheetName val="공통"/>
      <sheetName val="이름표"/>
      <sheetName val="리스_CIF_산출"/>
      <sheetName val="data"/>
      <sheetName val="제품수불내역"/>
      <sheetName val="가로등내역서"/>
      <sheetName val="단가조사"/>
      <sheetName val="콤보박스와 리스트박스의 연결"/>
      <sheetName val="24분기"/>
      <sheetName val="데리네이타현황"/>
      <sheetName val="사업부배부A"/>
      <sheetName val="광주방송"/>
      <sheetName val="청천내"/>
      <sheetName val="국산화"/>
      <sheetName val="ABUT수량-A1"/>
      <sheetName val="표지"/>
      <sheetName val="70%"/>
      <sheetName val="산출"/>
      <sheetName val="일반자료"/>
      <sheetName val="개별요인비교번호"/>
      <sheetName val="비교표준지"/>
      <sheetName val="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5사남"/>
      <sheetName val="공사개요"/>
      <sheetName val="SUMMARY(S)"/>
      <sheetName val="차수"/>
      <sheetName val="SHAPE LIST "/>
      <sheetName val="물량표"/>
      <sheetName val="1차 내역서"/>
      <sheetName val="CAUDIT"/>
      <sheetName val="대비표(토공1안)"/>
      <sheetName val="SUMMARY"/>
      <sheetName val="PAINT"/>
      <sheetName val="2공구산출내역"/>
      <sheetName val="데이타"/>
      <sheetName val="DATA"/>
      <sheetName val="Customer Databas"/>
      <sheetName val="Sheet1"/>
      <sheetName val="패널"/>
      <sheetName val="공통가설"/>
      <sheetName val="월별손익"/>
      <sheetName val="현장관리비"/>
      <sheetName val="020114"/>
      <sheetName val="0111월"/>
      <sheetName val="호프"/>
      <sheetName val="고정자산"/>
      <sheetName val="월별수입"/>
      <sheetName val="매출원가추정"/>
      <sheetName val="매출추정"/>
      <sheetName val="가정"/>
      <sheetName val="982월원안"/>
      <sheetName val="01"/>
      <sheetName val="갑지1"/>
      <sheetName val="외화"/>
      <sheetName val="Sheet5"/>
      <sheetName val="평가데이터"/>
      <sheetName val="6호기"/>
      <sheetName val="노무비"/>
      <sheetName val="구분손익_(2)"/>
      <sheetName val="SHAPE_LIST_"/>
      <sheetName val="1차_내역서"/>
      <sheetName val="Customer_Databas"/>
      <sheetName val="구분손익_(2)1"/>
      <sheetName val="SHAPE_LIST_1"/>
      <sheetName val="1차_내역서1"/>
      <sheetName val="Customer_Databa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refreshError="1"/>
      <sheetData sheetId="54" refreshError="1"/>
      <sheetData sheetId="55" refreshError="1"/>
      <sheetData sheetId="56"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 val="리스(CIF)산출"/>
      <sheetName val="97 사업추정(WEKI)"/>
      <sheetName val="입찰안"/>
      <sheetName val="국산화"/>
      <sheetName val="가도공"/>
      <sheetName val="이름표"/>
      <sheetName val="전체철근집계"/>
      <sheetName val="변수"/>
      <sheetName val="5회토적"/>
      <sheetName val="투자-국내2"/>
      <sheetName val="COVER"/>
      <sheetName val="가격비"/>
      <sheetName val="손익차9월2"/>
      <sheetName val="자재단가"/>
      <sheetName val="공문"/>
      <sheetName val="영업,지장물,이사확인서(개인,법인,종중)"/>
      <sheetName val="VXXXXX"/>
      <sheetName val="경매"/>
      <sheetName val="괄호(아)"/>
      <sheetName val="의견"/>
      <sheetName val="명세(아) (2)"/>
      <sheetName val="요항표"/>
      <sheetName val="자료"/>
      <sheetName val="숫자변환"/>
      <sheetName val="담보력"/>
      <sheetName val="권리내역"/>
      <sheetName val="임대상황"/>
      <sheetName val="원가산출"/>
      <sheetName val="구분산출"/>
      <sheetName val="구분산출자료"/>
      <sheetName val="2.대외공문"/>
      <sheetName val="편입용지조서"/>
      <sheetName val="지수표"/>
      <sheetName val="98지급계획"/>
      <sheetName val="96.12"/>
      <sheetName val="DATE"/>
      <sheetName val="인원계획-미화"/>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투입비용"/>
      <sheetName val="switch"/>
      <sheetName val="수불"/>
      <sheetName val="SALE"/>
      <sheetName val="fab별"/>
      <sheetName val="총괄표"/>
      <sheetName val="CODE"/>
      <sheetName val="SALE&amp;COST"/>
      <sheetName val="조회서"/>
      <sheetName val="주소"/>
      <sheetName val="9-1차이내역"/>
      <sheetName val="정화조동내역"/>
      <sheetName val="일위대가"/>
      <sheetName val="미지급금"/>
      <sheetName val="영비"/>
      <sheetName val="제조원가"/>
      <sheetName val="재고대수"/>
      <sheetName val="산출기준(파견전산실)"/>
      <sheetName val="영업.일1"/>
      <sheetName val="지우기"/>
      <sheetName val="CAMERA"/>
      <sheetName val="회사정보"/>
      <sheetName val="총괄갑 "/>
      <sheetName val="첨부1"/>
      <sheetName val="승용"/>
      <sheetName val="매입수불자재"/>
      <sheetName val="예수금"/>
      <sheetName val="#REF"/>
      <sheetName val="기본사항"/>
      <sheetName val="일자금보고"/>
      <sheetName val="취소"/>
      <sheetName val="5.세운W-A"/>
      <sheetName val="실적관리"/>
      <sheetName val="General part"/>
      <sheetName val="정산표"/>
      <sheetName val="미지급이자(분쟁대상)"/>
      <sheetName val="손익계산서"/>
      <sheetName val="일반경비(타행)"/>
      <sheetName val="Sheet3"/>
      <sheetName val="10.31"/>
      <sheetName val="GA"/>
      <sheetName val="MM"/>
      <sheetName val="수불및 손익02"/>
      <sheetName val="현금"/>
      <sheetName val="매입계산서"/>
      <sheetName val="부분품"/>
      <sheetName val="생산부대통지서"/>
      <sheetName val="국영"/>
      <sheetName val="외상매출금현황-수정분 A2"/>
      <sheetName val="일반전기C"/>
      <sheetName val="주식배당"/>
      <sheetName val="WPL"/>
      <sheetName val="주소 작성"/>
      <sheetName val="H_BS"/>
      <sheetName val="LU"/>
      <sheetName val="계정code"/>
      <sheetName val="10월"/>
      <sheetName val="서식시트"/>
      <sheetName val="일괄인쇄"/>
      <sheetName val="DATE"/>
      <sheetName val="재료율"/>
      <sheetName val="원시데이타"/>
      <sheetName val="Control Sheet"/>
      <sheetName val="영업외손익등"/>
      <sheetName val="별제권_정리담보권1"/>
      <sheetName val="Ctrl"/>
      <sheetName val="Sheet2"/>
      <sheetName val="외화"/>
      <sheetName val="Outbox"/>
      <sheetName val="거래선"/>
      <sheetName val="SMCIC"/>
      <sheetName val="GAAP조정"/>
      <sheetName val="2월"/>
      <sheetName val="공정가치"/>
      <sheetName val="유통망계획"/>
      <sheetName val="XREF"/>
      <sheetName val="외화금융(97-03)"/>
      <sheetName val="현금및현금등가물1"/>
      <sheetName val="기초"/>
      <sheetName val="TIBURON"/>
      <sheetName val="10K4"/>
      <sheetName val="Condition"/>
      <sheetName val="4법인세(下)"/>
      <sheetName val="노무비단가"/>
      <sheetName val="전체_월별"/>
      <sheetName val="시실누(모) "/>
      <sheetName val="2003경영계획"/>
      <sheetName val="97 사업추정(WEKI)"/>
      <sheetName val="특판"/>
      <sheetName val="SHEET1"/>
      <sheetName val="xxxxxx"/>
      <sheetName val="Controls"/>
      <sheetName val="Evaluation"/>
      <sheetName val="Hypothèses"/>
      <sheetName val="96재료"/>
      <sheetName val="FOB발"/>
      <sheetName val="국산화"/>
      <sheetName val="Ref2"/>
      <sheetName val="F5"/>
      <sheetName val="가동비율"/>
      <sheetName val="중장SR"/>
      <sheetName val="KOR"/>
      <sheetName val="확인서"/>
      <sheetName val="실물기초"/>
      <sheetName val="시산"/>
      <sheetName val="피보험자명세(럭키확정분)"/>
      <sheetName val="전계정"/>
      <sheetName val="가격표"/>
      <sheetName val="maccp04"/>
      <sheetName val="조회거래처"/>
      <sheetName val="특판제외"/>
      <sheetName val="지수"/>
      <sheetName val="960318-1"/>
      <sheetName val="QE근거"/>
      <sheetName val="매출.물동명세"/>
      <sheetName val="계산서"/>
      <sheetName val="받을어음"/>
      <sheetName val="Index"/>
      <sheetName val="금융"/>
      <sheetName val="은행"/>
      <sheetName val="리스"/>
      <sheetName val="보험"/>
      <sheetName val="상각율표"/>
      <sheetName val="00.09"/>
      <sheetName val="재종"/>
      <sheetName val="2.대외공문"/>
      <sheetName val="실적사원 고유번호"/>
      <sheetName val="영업_일1"/>
      <sheetName val="총괄갑_"/>
      <sheetName val="97_사업추정(WEKI)"/>
      <sheetName val="General_part"/>
      <sheetName val="외상매출금현황-수정분_A2"/>
      <sheetName val="5_세운W-A"/>
      <sheetName val="수불및_손익02"/>
      <sheetName val="시실누(모)_"/>
      <sheetName val="2002년계획"/>
      <sheetName val="U3.1"/>
      <sheetName val="엘지엠알오"/>
      <sheetName val="제작실적"/>
      <sheetName val="대외공문"/>
      <sheetName val="NO.3.PTA PLANT SD COST"/>
      <sheetName val="AHU"/>
      <sheetName val="pcw"/>
      <sheetName val="fab_o"/>
      <sheetName val="07년실적"/>
      <sheetName val="변수"/>
      <sheetName val="增值税帐面申报表核对"/>
      <sheetName val="产品销售收入与成本明细表"/>
      <sheetName val="投资收益"/>
      <sheetName val="?????"/>
      <sheetName val="Switches"/>
      <sheetName val="금융소득종합과세"/>
      <sheetName val="근로소득세2001"/>
      <sheetName val="资产负债表（2）"/>
      <sheetName val="管理费用"/>
      <sheetName val="资产负债表（1）"/>
      <sheetName val="基本信息输入"/>
      <sheetName val="주소_작성"/>
      <sheetName val="총괄갑_1"/>
      <sheetName val="5_세운W-A1"/>
      <sheetName val="수불및_손익021"/>
      <sheetName val="General_part1"/>
      <sheetName val="외상매출금현황-수정분_A21"/>
      <sheetName val="시실누(모)_1"/>
      <sheetName val="영업_일11"/>
      <sheetName val="97_사업추정(WEKI)1"/>
      <sheetName val="NO_3_PTA_PLANT_SD_COST"/>
      <sheetName val="10월판관"/>
      <sheetName val="设备部房屋"/>
      <sheetName val="DEVICE별"/>
      <sheetName val="EOH"/>
      <sheetName val="TAT"/>
      <sheetName val="대장 "/>
      <sheetName val="투자-국내2"/>
      <sheetName val="매출금액"/>
      <sheetName val="data (누계)"/>
      <sheetName val="data(실적)"/>
      <sheetName val="data (전년동기)"/>
      <sheetName val="chip_o"/>
      <sheetName val="frt_o"/>
      <sheetName val="협조전"/>
    </sheetNames>
    <sheetDataSet>
      <sheetData sheetId="0" refreshError="1"/>
      <sheetData sheetId="1" refreshError="1"/>
      <sheetData sheetId="2" refreshError="1"/>
      <sheetData sheetId="3" refreshError="1">
        <row r="7">
          <cell r="A7" t="str">
            <v>256SA</v>
          </cell>
          <cell r="B7" t="str">
            <v>256M</v>
          </cell>
          <cell r="C7" t="str">
            <v>SYNC</v>
          </cell>
          <cell r="D7" t="str">
            <v>HSA</v>
          </cell>
          <cell r="E7">
            <v>0</v>
          </cell>
          <cell r="F7">
            <v>0</v>
          </cell>
          <cell r="G7">
            <v>0</v>
          </cell>
          <cell r="J7">
            <v>889</v>
          </cell>
          <cell r="K7">
            <v>18637</v>
          </cell>
          <cell r="L7">
            <v>889</v>
          </cell>
          <cell r="M7">
            <v>18637</v>
          </cell>
          <cell r="N7">
            <v>0</v>
          </cell>
          <cell r="O7" t="str">
            <v/>
          </cell>
          <cell r="Q7">
            <v>0</v>
          </cell>
          <cell r="R7" t="str">
            <v/>
          </cell>
          <cell r="S7">
            <v>0</v>
          </cell>
          <cell r="T7">
            <v>0</v>
          </cell>
          <cell r="U7" t="str">
            <v/>
          </cell>
          <cell r="V7">
            <v>0</v>
          </cell>
          <cell r="W7">
            <v>0</v>
          </cell>
        </row>
        <row r="8">
          <cell r="A8" t="str">
            <v>256S7</v>
          </cell>
          <cell r="D8" t="str">
            <v>FAB 7</v>
          </cell>
          <cell r="E8">
            <v>41</v>
          </cell>
          <cell r="F8">
            <v>930</v>
          </cell>
          <cell r="G8">
            <v>971</v>
          </cell>
          <cell r="Q8">
            <v>889</v>
          </cell>
          <cell r="R8">
            <v>20.964004499437571</v>
          </cell>
          <cell r="S8">
            <v>20127.96</v>
          </cell>
          <cell r="T8">
            <v>889</v>
          </cell>
          <cell r="U8">
            <v>20.964004499437571</v>
          </cell>
          <cell r="V8">
            <v>20127.96</v>
          </cell>
          <cell r="W8">
            <v>82</v>
          </cell>
        </row>
        <row r="9">
          <cell r="A9" t="str">
            <v>256S6</v>
          </cell>
          <cell r="D9" t="str">
            <v>FAB 6</v>
          </cell>
          <cell r="E9">
            <v>0</v>
          </cell>
          <cell r="F9">
            <v>0</v>
          </cell>
          <cell r="G9">
            <v>0</v>
          </cell>
          <cell r="Q9">
            <v>0</v>
          </cell>
          <cell r="R9" t="str">
            <v/>
          </cell>
          <cell r="S9">
            <v>0</v>
          </cell>
          <cell r="T9">
            <v>0</v>
          </cell>
          <cell r="U9" t="str">
            <v/>
          </cell>
          <cell r="V9">
            <v>0</v>
          </cell>
          <cell r="W9">
            <v>0</v>
          </cell>
        </row>
        <row r="10">
          <cell r="E10">
            <v>41</v>
          </cell>
          <cell r="F10">
            <v>930</v>
          </cell>
          <cell r="G10">
            <v>971</v>
          </cell>
          <cell r="H10">
            <v>0</v>
          </cell>
          <cell r="I10">
            <v>0</v>
          </cell>
          <cell r="J10">
            <v>889</v>
          </cell>
          <cell r="K10">
            <v>18637</v>
          </cell>
          <cell r="L10">
            <v>889</v>
          </cell>
          <cell r="M10">
            <v>18637</v>
          </cell>
          <cell r="N10">
            <v>0</v>
          </cell>
          <cell r="O10" t="str">
            <v/>
          </cell>
          <cell r="P10">
            <v>0</v>
          </cell>
          <cell r="Q10">
            <v>889</v>
          </cell>
          <cell r="R10">
            <v>20.964004499437571</v>
          </cell>
          <cell r="S10">
            <v>20127.96</v>
          </cell>
          <cell r="T10">
            <v>889</v>
          </cell>
          <cell r="U10">
            <v>20.964004499437571</v>
          </cell>
          <cell r="V10">
            <v>20127.96</v>
          </cell>
          <cell r="W10">
            <v>82</v>
          </cell>
        </row>
        <row r="11">
          <cell r="A11" t="str">
            <v>256D7</v>
          </cell>
          <cell r="C11" t="str">
            <v>DDR</v>
          </cell>
          <cell r="D11" t="str">
            <v>FAB 7</v>
          </cell>
          <cell r="E11">
            <v>0</v>
          </cell>
          <cell r="F11">
            <v>0</v>
          </cell>
          <cell r="G11">
            <v>0</v>
          </cell>
          <cell r="K11">
            <v>0</v>
          </cell>
          <cell r="L11">
            <v>0</v>
          </cell>
          <cell r="M11">
            <v>0</v>
          </cell>
          <cell r="Q11">
            <v>0</v>
          </cell>
          <cell r="R11" t="str">
            <v/>
          </cell>
          <cell r="S11">
            <v>0</v>
          </cell>
          <cell r="T11">
            <v>0</v>
          </cell>
          <cell r="U11" t="str">
            <v/>
          </cell>
          <cell r="V11">
            <v>0</v>
          </cell>
          <cell r="W11">
            <v>0</v>
          </cell>
        </row>
        <row r="12">
          <cell r="E12">
            <v>41</v>
          </cell>
          <cell r="F12">
            <v>930</v>
          </cell>
          <cell r="G12">
            <v>971</v>
          </cell>
          <cell r="H12">
            <v>0</v>
          </cell>
          <cell r="I12">
            <v>0</v>
          </cell>
          <cell r="J12">
            <v>889</v>
          </cell>
          <cell r="K12">
            <v>18637</v>
          </cell>
          <cell r="L12">
            <v>889</v>
          </cell>
          <cell r="M12">
            <v>18637</v>
          </cell>
          <cell r="N12">
            <v>0</v>
          </cell>
          <cell r="O12" t="str">
            <v/>
          </cell>
          <cell r="P12">
            <v>0</v>
          </cell>
          <cell r="Q12">
            <v>889</v>
          </cell>
          <cell r="R12">
            <v>20.964004499437571</v>
          </cell>
          <cell r="S12">
            <v>20127.96</v>
          </cell>
          <cell r="T12">
            <v>889</v>
          </cell>
          <cell r="U12">
            <v>20.964004499437571</v>
          </cell>
          <cell r="V12">
            <v>20127.96</v>
          </cell>
          <cell r="W12">
            <v>82</v>
          </cell>
        </row>
        <row r="13">
          <cell r="A13" t="str">
            <v>144RA</v>
          </cell>
          <cell r="B13" t="str">
            <v>144M</v>
          </cell>
          <cell r="C13" t="str">
            <v>RAMBUS</v>
          </cell>
          <cell r="D13" t="str">
            <v>HSA</v>
          </cell>
          <cell r="E13">
            <v>0</v>
          </cell>
          <cell r="F13">
            <v>0</v>
          </cell>
          <cell r="G13">
            <v>0</v>
          </cell>
          <cell r="K13">
            <v>0</v>
          </cell>
          <cell r="L13">
            <v>0</v>
          </cell>
          <cell r="M13">
            <v>0</v>
          </cell>
          <cell r="N13">
            <v>0</v>
          </cell>
          <cell r="O13" t="str">
            <v/>
          </cell>
          <cell r="P13">
            <v>0</v>
          </cell>
          <cell r="Q13">
            <v>0</v>
          </cell>
          <cell r="R13" t="str">
            <v/>
          </cell>
          <cell r="S13">
            <v>0</v>
          </cell>
          <cell r="T13">
            <v>0</v>
          </cell>
          <cell r="U13" t="str">
            <v/>
          </cell>
          <cell r="V13">
            <v>0</v>
          </cell>
          <cell r="W13">
            <v>0</v>
          </cell>
        </row>
        <row r="14">
          <cell r="A14" t="str">
            <v>144R7</v>
          </cell>
          <cell r="D14" t="str">
            <v>FAB 7</v>
          </cell>
          <cell r="E14">
            <v>0</v>
          </cell>
          <cell r="F14">
            <v>0</v>
          </cell>
          <cell r="G14">
            <v>0</v>
          </cell>
          <cell r="Q14">
            <v>0</v>
          </cell>
          <cell r="R14" t="str">
            <v/>
          </cell>
          <cell r="S14">
            <v>0</v>
          </cell>
          <cell r="T14">
            <v>0</v>
          </cell>
          <cell r="U14" t="str">
            <v/>
          </cell>
          <cell r="V14">
            <v>0</v>
          </cell>
          <cell r="W14">
            <v>0</v>
          </cell>
        </row>
        <row r="15">
          <cell r="A15" t="str">
            <v>144R6</v>
          </cell>
          <cell r="D15" t="str">
            <v>FAB 6</v>
          </cell>
          <cell r="E15">
            <v>0</v>
          </cell>
          <cell r="F15">
            <v>0</v>
          </cell>
          <cell r="G15">
            <v>0</v>
          </cell>
          <cell r="Q15">
            <v>0</v>
          </cell>
          <cell r="R15" t="str">
            <v/>
          </cell>
          <cell r="S15">
            <v>0</v>
          </cell>
          <cell r="T15">
            <v>0</v>
          </cell>
          <cell r="U15" t="str">
            <v/>
          </cell>
          <cell r="V15">
            <v>0</v>
          </cell>
          <cell r="W15">
            <v>0</v>
          </cell>
        </row>
        <row r="16">
          <cell r="E16">
            <v>0</v>
          </cell>
          <cell r="F16">
            <v>0</v>
          </cell>
          <cell r="G16">
            <v>0</v>
          </cell>
          <cell r="H16">
            <v>0</v>
          </cell>
          <cell r="I16">
            <v>0</v>
          </cell>
          <cell r="J16">
            <v>0</v>
          </cell>
          <cell r="K16">
            <v>0</v>
          </cell>
          <cell r="L16">
            <v>0</v>
          </cell>
          <cell r="M16">
            <v>0</v>
          </cell>
          <cell r="N16">
            <v>0</v>
          </cell>
          <cell r="O16" t="str">
            <v/>
          </cell>
          <cell r="P16">
            <v>0</v>
          </cell>
          <cell r="Q16">
            <v>0</v>
          </cell>
          <cell r="R16" t="str">
            <v/>
          </cell>
          <cell r="S16">
            <v>0</v>
          </cell>
          <cell r="T16">
            <v>0</v>
          </cell>
          <cell r="U16" t="str">
            <v/>
          </cell>
          <cell r="V16">
            <v>0</v>
          </cell>
          <cell r="W16">
            <v>0</v>
          </cell>
        </row>
        <row r="17">
          <cell r="A17" t="str">
            <v>144SL7</v>
          </cell>
          <cell r="C17" t="str">
            <v>SINC LINK</v>
          </cell>
          <cell r="D17" t="str">
            <v>FAB 7</v>
          </cell>
          <cell r="E17">
            <v>0</v>
          </cell>
          <cell r="F17">
            <v>0</v>
          </cell>
          <cell r="G17">
            <v>0</v>
          </cell>
          <cell r="K17">
            <v>0</v>
          </cell>
          <cell r="L17">
            <v>0</v>
          </cell>
          <cell r="M17">
            <v>0</v>
          </cell>
          <cell r="Q17">
            <v>0</v>
          </cell>
          <cell r="R17" t="str">
            <v/>
          </cell>
          <cell r="S17">
            <v>0</v>
          </cell>
          <cell r="T17">
            <v>0</v>
          </cell>
          <cell r="U17" t="str">
            <v/>
          </cell>
          <cell r="V17">
            <v>0</v>
          </cell>
          <cell r="W17">
            <v>0</v>
          </cell>
        </row>
        <row r="18">
          <cell r="A18" t="str">
            <v>144SL6</v>
          </cell>
          <cell r="D18" t="str">
            <v>FAB 6</v>
          </cell>
          <cell r="E18">
            <v>0</v>
          </cell>
          <cell r="F18">
            <v>0</v>
          </cell>
          <cell r="G18">
            <v>0</v>
          </cell>
          <cell r="Q18">
            <v>0</v>
          </cell>
          <cell r="R18" t="str">
            <v/>
          </cell>
          <cell r="S18">
            <v>0</v>
          </cell>
          <cell r="T18">
            <v>0</v>
          </cell>
          <cell r="U18" t="str">
            <v/>
          </cell>
          <cell r="V18">
            <v>0</v>
          </cell>
          <cell r="W18">
            <v>0</v>
          </cell>
        </row>
        <row r="19">
          <cell r="E19">
            <v>0</v>
          </cell>
          <cell r="F19">
            <v>0</v>
          </cell>
          <cell r="G19">
            <v>0</v>
          </cell>
          <cell r="H19">
            <v>0</v>
          </cell>
          <cell r="I19">
            <v>0</v>
          </cell>
          <cell r="J19">
            <v>0</v>
          </cell>
          <cell r="K19">
            <v>0</v>
          </cell>
          <cell r="L19">
            <v>0</v>
          </cell>
          <cell r="M19">
            <v>0</v>
          </cell>
          <cell r="N19">
            <v>0</v>
          </cell>
          <cell r="O19" t="str">
            <v/>
          </cell>
          <cell r="P19">
            <v>0</v>
          </cell>
          <cell r="Q19">
            <v>0</v>
          </cell>
          <cell r="R19" t="str">
            <v/>
          </cell>
          <cell r="S19">
            <v>0</v>
          </cell>
          <cell r="T19">
            <v>0</v>
          </cell>
          <cell r="U19" t="str">
            <v/>
          </cell>
          <cell r="V19">
            <v>0</v>
          </cell>
          <cell r="W19">
            <v>0</v>
          </cell>
        </row>
        <row r="20">
          <cell r="E20">
            <v>0</v>
          </cell>
          <cell r="F20">
            <v>0</v>
          </cell>
          <cell r="G20">
            <v>0</v>
          </cell>
          <cell r="H20">
            <v>0</v>
          </cell>
          <cell r="I20">
            <v>0</v>
          </cell>
          <cell r="J20">
            <v>0</v>
          </cell>
          <cell r="K20">
            <v>0</v>
          </cell>
          <cell r="L20">
            <v>0</v>
          </cell>
          <cell r="M20">
            <v>0</v>
          </cell>
          <cell r="N20">
            <v>0</v>
          </cell>
          <cell r="O20" t="str">
            <v/>
          </cell>
          <cell r="P20">
            <v>0</v>
          </cell>
          <cell r="Q20">
            <v>0</v>
          </cell>
          <cell r="R20" t="str">
            <v/>
          </cell>
          <cell r="S20">
            <v>0</v>
          </cell>
          <cell r="T20">
            <v>0</v>
          </cell>
          <cell r="U20" t="str">
            <v/>
          </cell>
          <cell r="V20">
            <v>0</v>
          </cell>
          <cell r="W20">
            <v>0</v>
          </cell>
        </row>
        <row r="21">
          <cell r="A21" t="str">
            <v>128SA</v>
          </cell>
          <cell r="B21" t="str">
            <v>128M</v>
          </cell>
          <cell r="C21" t="str">
            <v>SYNC</v>
          </cell>
          <cell r="D21" t="str">
            <v>HSA</v>
          </cell>
          <cell r="E21">
            <v>0</v>
          </cell>
          <cell r="F21">
            <v>0</v>
          </cell>
          <cell r="G21">
            <v>0</v>
          </cell>
          <cell r="J21">
            <v>10396</v>
          </cell>
          <cell r="K21">
            <v>74360</v>
          </cell>
          <cell r="L21">
            <v>10396</v>
          </cell>
          <cell r="M21">
            <v>74360</v>
          </cell>
          <cell r="N21">
            <v>0</v>
          </cell>
          <cell r="O21" t="str">
            <v/>
          </cell>
          <cell r="P21">
            <v>0</v>
          </cell>
          <cell r="Q21">
            <v>0</v>
          </cell>
          <cell r="R21" t="str">
            <v/>
          </cell>
          <cell r="S21">
            <v>0</v>
          </cell>
          <cell r="T21">
            <v>0</v>
          </cell>
          <cell r="U21" t="str">
            <v/>
          </cell>
          <cell r="V21">
            <v>0</v>
          </cell>
          <cell r="W21">
            <v>0</v>
          </cell>
        </row>
        <row r="22">
          <cell r="A22" t="str">
            <v>128S7</v>
          </cell>
          <cell r="D22" t="str">
            <v>FAB 7</v>
          </cell>
          <cell r="E22">
            <v>1237.6610169491532</v>
          </cell>
          <cell r="F22">
            <v>6150</v>
          </cell>
          <cell r="G22">
            <v>7387.6610169491532</v>
          </cell>
          <cell r="L22">
            <v>0</v>
          </cell>
          <cell r="M22">
            <v>0</v>
          </cell>
          <cell r="N22">
            <v>0</v>
          </cell>
          <cell r="O22" t="str">
            <v/>
          </cell>
          <cell r="P22">
            <v>0</v>
          </cell>
          <cell r="Q22">
            <v>5973.1003213721724</v>
          </cell>
          <cell r="R22">
            <v>7.1527510580992697</v>
          </cell>
          <cell r="S22">
            <v>46142.027615334126</v>
          </cell>
          <cell r="T22">
            <v>5973.1003213721724</v>
          </cell>
          <cell r="U22">
            <v>7.1527510580992697</v>
          </cell>
          <cell r="V22">
            <v>46142.027615334126</v>
          </cell>
          <cell r="W22">
            <v>1414.5606955769808</v>
          </cell>
        </row>
        <row r="23">
          <cell r="A23" t="str">
            <v>128S6</v>
          </cell>
          <cell r="D23" t="str">
            <v>FAB 6</v>
          </cell>
          <cell r="E23">
            <v>560.33898305084767</v>
          </cell>
          <cell r="F23">
            <v>4910</v>
          </cell>
          <cell r="G23">
            <v>5470.3389830508477</v>
          </cell>
          <cell r="Q23">
            <v>4422.8996786278276</v>
          </cell>
          <cell r="R23">
            <v>7.1527510580992697</v>
          </cell>
          <cell r="S23">
            <v>34166.772384665885</v>
          </cell>
          <cell r="T23">
            <v>4422.8996786278276</v>
          </cell>
          <cell r="U23">
            <v>7.1527510580992697</v>
          </cell>
          <cell r="V23">
            <v>34166.772384665885</v>
          </cell>
          <cell r="W23">
            <v>1047.4393044230201</v>
          </cell>
        </row>
        <row r="24">
          <cell r="E24">
            <v>1798.0000000000009</v>
          </cell>
          <cell r="F24">
            <v>11060</v>
          </cell>
          <cell r="G24">
            <v>12858</v>
          </cell>
          <cell r="H24">
            <v>0</v>
          </cell>
          <cell r="I24">
            <v>0</v>
          </cell>
          <cell r="J24">
            <v>10396</v>
          </cell>
          <cell r="K24">
            <v>74360</v>
          </cell>
          <cell r="L24">
            <v>10396</v>
          </cell>
          <cell r="M24">
            <v>74360</v>
          </cell>
          <cell r="N24">
            <v>0</v>
          </cell>
          <cell r="O24" t="str">
            <v/>
          </cell>
          <cell r="P24">
            <v>0</v>
          </cell>
          <cell r="Q24">
            <v>10396</v>
          </cell>
          <cell r="R24">
            <v>7.1527510580992706</v>
          </cell>
          <cell r="S24">
            <v>80308.800000000017</v>
          </cell>
          <cell r="T24">
            <v>10396</v>
          </cell>
          <cell r="U24">
            <v>7.1527510580992706</v>
          </cell>
          <cell r="V24">
            <v>80308.800000000017</v>
          </cell>
          <cell r="W24">
            <v>2462.0000000000009</v>
          </cell>
        </row>
        <row r="25">
          <cell r="A25" t="str">
            <v>128D7</v>
          </cell>
          <cell r="C25" t="str">
            <v>DDR</v>
          </cell>
          <cell r="D25" t="str">
            <v>FAB 7</v>
          </cell>
          <cell r="E25">
            <v>0</v>
          </cell>
          <cell r="F25">
            <v>0</v>
          </cell>
          <cell r="G25">
            <v>0</v>
          </cell>
          <cell r="J25">
            <v>658</v>
          </cell>
          <cell r="K25">
            <v>9532</v>
          </cell>
          <cell r="L25">
            <v>658</v>
          </cell>
          <cell r="M25">
            <v>9532</v>
          </cell>
          <cell r="N25">
            <v>0</v>
          </cell>
          <cell r="O25" t="str">
            <v/>
          </cell>
          <cell r="P25">
            <v>0</v>
          </cell>
          <cell r="Q25">
            <v>0</v>
          </cell>
          <cell r="R25" t="str">
            <v/>
          </cell>
          <cell r="S25">
            <v>0</v>
          </cell>
          <cell r="T25">
            <v>0</v>
          </cell>
          <cell r="U25" t="str">
            <v/>
          </cell>
          <cell r="V25">
            <v>0</v>
          </cell>
          <cell r="W25">
            <v>0</v>
          </cell>
        </row>
        <row r="26">
          <cell r="A26" t="str">
            <v>128D6</v>
          </cell>
          <cell r="D26" t="str">
            <v>FAB 6</v>
          </cell>
          <cell r="E26">
            <v>0</v>
          </cell>
          <cell r="F26">
            <v>730</v>
          </cell>
          <cell r="G26">
            <v>730</v>
          </cell>
          <cell r="L26">
            <v>0</v>
          </cell>
          <cell r="M26">
            <v>0</v>
          </cell>
          <cell r="N26">
            <v>0</v>
          </cell>
          <cell r="O26" t="str">
            <v/>
          </cell>
          <cell r="P26">
            <v>0</v>
          </cell>
          <cell r="Q26">
            <v>658</v>
          </cell>
          <cell r="R26">
            <v>14.486322188449847</v>
          </cell>
          <cell r="S26">
            <v>10294.56</v>
          </cell>
          <cell r="T26">
            <v>658</v>
          </cell>
          <cell r="U26">
            <v>14.486322188449847</v>
          </cell>
          <cell r="V26">
            <v>10294.56</v>
          </cell>
          <cell r="W26">
            <v>72</v>
          </cell>
        </row>
        <row r="27">
          <cell r="E27">
            <v>0</v>
          </cell>
          <cell r="F27">
            <v>730</v>
          </cell>
          <cell r="G27">
            <v>730</v>
          </cell>
          <cell r="H27">
            <v>0</v>
          </cell>
          <cell r="I27">
            <v>0</v>
          </cell>
          <cell r="J27">
            <v>658</v>
          </cell>
          <cell r="K27">
            <v>9532</v>
          </cell>
          <cell r="L27">
            <v>658</v>
          </cell>
          <cell r="M27">
            <v>9532</v>
          </cell>
          <cell r="N27">
            <v>0</v>
          </cell>
          <cell r="P27">
            <v>0</v>
          </cell>
          <cell r="Q27">
            <v>658</v>
          </cell>
          <cell r="R27">
            <v>14.486322188449847</v>
          </cell>
          <cell r="S27">
            <v>10294.56</v>
          </cell>
          <cell r="T27">
            <v>658</v>
          </cell>
          <cell r="U27">
            <v>14.486322188449847</v>
          </cell>
          <cell r="V27">
            <v>10294.56</v>
          </cell>
          <cell r="W27">
            <v>72</v>
          </cell>
        </row>
        <row r="28">
          <cell r="A28" t="str">
            <v>128D7X32</v>
          </cell>
          <cell r="C28" t="str">
            <v>DDR (X32)</v>
          </cell>
          <cell r="D28" t="str">
            <v>FAB 7</v>
          </cell>
          <cell r="E28">
            <v>0</v>
          </cell>
          <cell r="F28">
            <v>0</v>
          </cell>
          <cell r="G28">
            <v>0</v>
          </cell>
          <cell r="K28">
            <v>0</v>
          </cell>
          <cell r="L28">
            <v>0</v>
          </cell>
          <cell r="M28">
            <v>0</v>
          </cell>
          <cell r="Q28">
            <v>0</v>
          </cell>
          <cell r="R28" t="str">
            <v/>
          </cell>
          <cell r="S28">
            <v>0</v>
          </cell>
          <cell r="T28">
            <v>0</v>
          </cell>
          <cell r="U28" t="str">
            <v/>
          </cell>
          <cell r="V28">
            <v>0</v>
          </cell>
          <cell r="W28">
            <v>0</v>
          </cell>
        </row>
        <row r="29">
          <cell r="E29">
            <v>1798.0000000000009</v>
          </cell>
          <cell r="F29">
            <v>11790</v>
          </cell>
          <cell r="G29">
            <v>13588</v>
          </cell>
          <cell r="H29">
            <v>0</v>
          </cell>
          <cell r="I29">
            <v>0</v>
          </cell>
          <cell r="J29">
            <v>11054</v>
          </cell>
          <cell r="K29">
            <v>83892</v>
          </cell>
          <cell r="L29">
            <v>11054</v>
          </cell>
          <cell r="M29">
            <v>83892</v>
          </cell>
          <cell r="N29">
            <v>0</v>
          </cell>
          <cell r="O29" t="str">
            <v/>
          </cell>
          <cell r="P29">
            <v>0</v>
          </cell>
          <cell r="Q29">
            <v>11054</v>
          </cell>
          <cell r="R29">
            <v>7.5892889451782173</v>
          </cell>
          <cell r="S29">
            <v>90603.360000000015</v>
          </cell>
          <cell r="T29">
            <v>11054</v>
          </cell>
          <cell r="U29">
            <v>7.5892889451782173</v>
          </cell>
          <cell r="V29">
            <v>90603.360000000015</v>
          </cell>
          <cell r="W29">
            <v>2534.0000000000009</v>
          </cell>
        </row>
        <row r="30">
          <cell r="A30" t="str">
            <v>64SA</v>
          </cell>
          <cell r="B30" t="str">
            <v>64M</v>
          </cell>
          <cell r="C30" t="str">
            <v>SYNC</v>
          </cell>
          <cell r="D30" t="str">
            <v>HSA</v>
          </cell>
          <cell r="E30">
            <v>4476.2417362270462</v>
          </cell>
          <cell r="F30">
            <v>10110</v>
          </cell>
          <cell r="G30">
            <v>14586.241736227046</v>
          </cell>
          <cell r="J30">
            <v>11301</v>
          </cell>
          <cell r="K30">
            <v>40636</v>
          </cell>
          <cell r="L30">
            <v>11301</v>
          </cell>
          <cell r="M30">
            <v>40636</v>
          </cell>
          <cell r="N30">
            <v>0</v>
          </cell>
          <cell r="O30" t="str">
            <v/>
          </cell>
          <cell r="P30">
            <v>0</v>
          </cell>
          <cell r="Q30">
            <v>10335.388918496574</v>
          </cell>
          <cell r="R30">
            <v>3.5957879833643043</v>
          </cell>
          <cell r="S30">
            <v>40136.976658648702</v>
          </cell>
          <cell r="T30">
            <v>10335.388918496574</v>
          </cell>
          <cell r="U30">
            <v>3.5957879833643043</v>
          </cell>
          <cell r="V30">
            <v>40136.976658648702</v>
          </cell>
          <cell r="W30">
            <v>4250.8528177304725</v>
          </cell>
        </row>
        <row r="31">
          <cell r="A31" t="str">
            <v>64S7</v>
          </cell>
          <cell r="D31" t="str">
            <v>FAB 7</v>
          </cell>
          <cell r="E31">
            <v>46.789983305509182</v>
          </cell>
          <cell r="F31">
            <v>0</v>
          </cell>
          <cell r="G31">
            <v>46.789983305509182</v>
          </cell>
          <cell r="L31">
            <v>0</v>
          </cell>
          <cell r="M31">
            <v>0</v>
          </cell>
          <cell r="N31">
            <v>0</v>
          </cell>
          <cell r="O31" t="str">
            <v/>
          </cell>
          <cell r="P31">
            <v>0</v>
          </cell>
          <cell r="Q31">
            <v>33.1540285494739</v>
          </cell>
          <cell r="R31">
            <v>3.5957879833643043</v>
          </cell>
          <cell r="S31">
            <v>128.75204605498055</v>
          </cell>
          <cell r="T31">
            <v>33.1540285494739</v>
          </cell>
          <cell r="U31">
            <v>3.5957879833643043</v>
          </cell>
          <cell r="V31">
            <v>128.75204605498055</v>
          </cell>
          <cell r="W31">
            <v>13.635954756035282</v>
          </cell>
        </row>
        <row r="32">
          <cell r="A32" t="str">
            <v>64S6</v>
          </cell>
          <cell r="D32" t="str">
            <v>FAB 6</v>
          </cell>
          <cell r="E32">
            <v>1309.1447412353923</v>
          </cell>
          <cell r="F32">
            <v>0</v>
          </cell>
          <cell r="G32">
            <v>1309.1447412353923</v>
          </cell>
          <cell r="L32">
            <v>0</v>
          </cell>
          <cell r="M32">
            <v>0</v>
          </cell>
          <cell r="N32">
            <v>0</v>
          </cell>
          <cell r="O32" t="str">
            <v/>
          </cell>
          <cell r="P32">
            <v>0</v>
          </cell>
          <cell r="Q32">
            <v>927.6220904571552</v>
          </cell>
          <cell r="R32">
            <v>3.5957879833643038</v>
          </cell>
          <cell r="S32">
            <v>3602.3749552466434</v>
          </cell>
          <cell r="T32">
            <v>927.6220904571552</v>
          </cell>
          <cell r="U32">
            <v>3.5957879833643038</v>
          </cell>
          <cell r="V32">
            <v>3602.3749552466434</v>
          </cell>
          <cell r="W32">
            <v>381.52265077823711</v>
          </cell>
        </row>
        <row r="33">
          <cell r="A33" t="str">
            <v>64S5</v>
          </cell>
          <cell r="D33" t="str">
            <v>FAB 5</v>
          </cell>
          <cell r="E33">
            <v>6.8235392320534221</v>
          </cell>
          <cell r="F33">
            <v>0</v>
          </cell>
          <cell r="G33">
            <v>6.8235392320534221</v>
          </cell>
          <cell r="L33">
            <v>0</v>
          </cell>
          <cell r="M33">
            <v>0</v>
          </cell>
          <cell r="N33">
            <v>0</v>
          </cell>
          <cell r="O33" t="str">
            <v/>
          </cell>
          <cell r="P33">
            <v>0</v>
          </cell>
          <cell r="Q33">
            <v>4.8349624967982772</v>
          </cell>
          <cell r="R33">
            <v>3.5957879833643038</v>
          </cell>
          <cell r="S33">
            <v>18.776340049684663</v>
          </cell>
          <cell r="T33">
            <v>4.8349624967982772</v>
          </cell>
          <cell r="U33">
            <v>3.5957879833643038</v>
          </cell>
          <cell r="V33">
            <v>18.776340049684663</v>
          </cell>
          <cell r="W33">
            <v>1.9885767352551449</v>
          </cell>
        </row>
        <row r="34">
          <cell r="E34">
            <v>5839</v>
          </cell>
          <cell r="F34">
            <v>10110</v>
          </cell>
          <cell r="G34">
            <v>15949</v>
          </cell>
          <cell r="H34">
            <v>0</v>
          </cell>
          <cell r="I34">
            <v>0</v>
          </cell>
          <cell r="J34">
            <v>11301</v>
          </cell>
          <cell r="K34">
            <v>40636</v>
          </cell>
          <cell r="L34">
            <v>11301</v>
          </cell>
          <cell r="M34">
            <v>40636</v>
          </cell>
          <cell r="N34">
            <v>0</v>
          </cell>
          <cell r="O34" t="str">
            <v/>
          </cell>
          <cell r="P34">
            <v>0</v>
          </cell>
          <cell r="Q34">
            <v>11301</v>
          </cell>
          <cell r="R34">
            <v>3.5957879833643047</v>
          </cell>
          <cell r="S34">
            <v>43886.880000000012</v>
          </cell>
          <cell r="T34">
            <v>11301</v>
          </cell>
          <cell r="U34">
            <v>3.5957879833643047</v>
          </cell>
          <cell r="V34">
            <v>43886.880000000012</v>
          </cell>
          <cell r="W34">
            <v>4648</v>
          </cell>
        </row>
        <row r="35">
          <cell r="A35" t="str">
            <v>64SAX32</v>
          </cell>
          <cell r="C35" t="str">
            <v>SYNC (X32)</v>
          </cell>
          <cell r="D35" t="str">
            <v>HSA</v>
          </cell>
          <cell r="E35">
            <v>393.90476190476193</v>
          </cell>
          <cell r="F35">
            <v>2540</v>
          </cell>
          <cell r="G35">
            <v>2933.9047619047619</v>
          </cell>
          <cell r="J35">
            <v>2790</v>
          </cell>
          <cell r="K35">
            <v>16089</v>
          </cell>
          <cell r="L35">
            <v>2790</v>
          </cell>
          <cell r="M35">
            <v>16089</v>
          </cell>
          <cell r="Q35">
            <v>2486.511022391946</v>
          </cell>
          <cell r="R35">
            <v>5.7666666666666675</v>
          </cell>
          <cell r="S35">
            <v>15485.990647457042</v>
          </cell>
          <cell r="T35">
            <v>2486.511022391946</v>
          </cell>
          <cell r="U35">
            <v>5.7666666666666675</v>
          </cell>
          <cell r="V35">
            <v>15485.990647457042</v>
          </cell>
          <cell r="W35">
            <v>447.39373951281596</v>
          </cell>
        </row>
        <row r="36">
          <cell r="A36" t="str">
            <v>64S6X32</v>
          </cell>
          <cell r="D36" t="str">
            <v>FAB 6</v>
          </cell>
          <cell r="E36">
            <v>358.09523809523807</v>
          </cell>
          <cell r="F36">
            <v>0</v>
          </cell>
          <cell r="G36">
            <v>358.09523809523807</v>
          </cell>
          <cell r="Q36">
            <v>303.48897760805414</v>
          </cell>
          <cell r="R36">
            <v>5.7666666666666666</v>
          </cell>
          <cell r="S36">
            <v>1890.1293525429612</v>
          </cell>
          <cell r="T36">
            <v>303.48897760805414</v>
          </cell>
          <cell r="U36">
            <v>5.7666666666666666</v>
          </cell>
          <cell r="V36">
            <v>1890.1293525429612</v>
          </cell>
          <cell r="W36">
            <v>54.606260487183931</v>
          </cell>
        </row>
        <row r="37">
          <cell r="E37">
            <v>752</v>
          </cell>
          <cell r="F37">
            <v>2540</v>
          </cell>
          <cell r="G37">
            <v>3292</v>
          </cell>
          <cell r="H37">
            <v>0</v>
          </cell>
          <cell r="I37">
            <v>0</v>
          </cell>
          <cell r="J37">
            <v>2790</v>
          </cell>
          <cell r="K37">
            <v>16089</v>
          </cell>
          <cell r="L37">
            <v>2790</v>
          </cell>
          <cell r="M37">
            <v>16089</v>
          </cell>
          <cell r="N37">
            <v>0</v>
          </cell>
          <cell r="P37">
            <v>0</v>
          </cell>
          <cell r="Q37">
            <v>2790</v>
          </cell>
          <cell r="R37">
            <v>5.7666666666666675</v>
          </cell>
          <cell r="S37">
            <v>17376.120000000003</v>
          </cell>
          <cell r="T37">
            <v>2790</v>
          </cell>
          <cell r="U37">
            <v>5.7666666666666675</v>
          </cell>
          <cell r="V37">
            <v>17376.120000000003</v>
          </cell>
          <cell r="W37">
            <v>501.99999999999989</v>
          </cell>
        </row>
        <row r="38">
          <cell r="A38" t="str">
            <v>64D7</v>
          </cell>
          <cell r="C38" t="str">
            <v>DDR</v>
          </cell>
          <cell r="D38" t="str">
            <v>FAB 7</v>
          </cell>
          <cell r="E38">
            <v>0</v>
          </cell>
          <cell r="F38">
            <v>0</v>
          </cell>
          <cell r="G38">
            <v>0</v>
          </cell>
          <cell r="J38">
            <v>1294</v>
          </cell>
          <cell r="K38">
            <v>8851</v>
          </cell>
          <cell r="L38">
            <v>1294</v>
          </cell>
          <cell r="M38">
            <v>8851</v>
          </cell>
          <cell r="N38">
            <v>0</v>
          </cell>
          <cell r="O38" t="str">
            <v/>
          </cell>
          <cell r="P38">
            <v>0</v>
          </cell>
          <cell r="Q38">
            <v>0</v>
          </cell>
          <cell r="R38" t="str">
            <v/>
          </cell>
          <cell r="S38">
            <v>0</v>
          </cell>
          <cell r="T38">
            <v>0</v>
          </cell>
          <cell r="U38" t="str">
            <v/>
          </cell>
          <cell r="V38">
            <v>0</v>
          </cell>
          <cell r="W38">
            <v>0</v>
          </cell>
        </row>
        <row r="39">
          <cell r="A39" t="str">
            <v>64D6</v>
          </cell>
          <cell r="D39" t="str">
            <v>FAB 6</v>
          </cell>
          <cell r="E39">
            <v>1101</v>
          </cell>
          <cell r="F39">
            <v>1250</v>
          </cell>
          <cell r="G39">
            <v>2351</v>
          </cell>
          <cell r="N39">
            <v>0</v>
          </cell>
          <cell r="O39" t="str">
            <v/>
          </cell>
          <cell r="P39">
            <v>0</v>
          </cell>
          <cell r="Q39">
            <v>1294</v>
          </cell>
          <cell r="R39">
            <v>6.8400309119010814</v>
          </cell>
          <cell r="S39">
            <v>9559.08</v>
          </cell>
          <cell r="T39">
            <v>1294</v>
          </cell>
          <cell r="U39">
            <v>6.8400309119010814</v>
          </cell>
          <cell r="V39">
            <v>9559.08</v>
          </cell>
          <cell r="W39">
            <v>1057</v>
          </cell>
        </row>
        <row r="40">
          <cell r="E40">
            <v>1101</v>
          </cell>
          <cell r="F40">
            <v>1250</v>
          </cell>
          <cell r="G40">
            <v>2351</v>
          </cell>
          <cell r="H40">
            <v>0</v>
          </cell>
          <cell r="I40">
            <v>0</v>
          </cell>
          <cell r="J40">
            <v>1294</v>
          </cell>
          <cell r="K40">
            <v>8851</v>
          </cell>
          <cell r="L40">
            <v>1294</v>
          </cell>
          <cell r="M40">
            <v>8851</v>
          </cell>
          <cell r="N40">
            <v>0</v>
          </cell>
          <cell r="P40">
            <v>0</v>
          </cell>
          <cell r="Q40">
            <v>1294</v>
          </cell>
          <cell r="R40">
            <v>6.8400309119010814</v>
          </cell>
          <cell r="S40">
            <v>9559.08</v>
          </cell>
          <cell r="T40">
            <v>1294</v>
          </cell>
          <cell r="U40">
            <v>6.8400309119010814</v>
          </cell>
          <cell r="V40">
            <v>9559.08</v>
          </cell>
          <cell r="W40">
            <v>1057</v>
          </cell>
        </row>
        <row r="41">
          <cell r="A41" t="str">
            <v>64D7X32</v>
          </cell>
          <cell r="C41" t="str">
            <v>DDR (X32)</v>
          </cell>
          <cell r="D41" t="str">
            <v>FAB 7</v>
          </cell>
          <cell r="E41">
            <v>0</v>
          </cell>
          <cell r="F41">
            <v>0</v>
          </cell>
          <cell r="G41">
            <v>0</v>
          </cell>
          <cell r="J41">
            <v>213</v>
          </cell>
          <cell r="K41">
            <v>1909</v>
          </cell>
          <cell r="L41">
            <v>213</v>
          </cell>
          <cell r="M41">
            <v>1909</v>
          </cell>
          <cell r="N41">
            <v>0</v>
          </cell>
          <cell r="O41" t="str">
            <v/>
          </cell>
          <cell r="P41">
            <v>0</v>
          </cell>
          <cell r="Q41">
            <v>0</v>
          </cell>
          <cell r="R41" t="str">
            <v/>
          </cell>
          <cell r="S41">
            <v>0</v>
          </cell>
          <cell r="T41">
            <v>0</v>
          </cell>
          <cell r="U41" t="str">
            <v/>
          </cell>
          <cell r="V41">
            <v>0</v>
          </cell>
          <cell r="W41">
            <v>0</v>
          </cell>
        </row>
        <row r="42">
          <cell r="A42" t="str">
            <v>64D6X32</v>
          </cell>
          <cell r="D42" t="str">
            <v>FAB 6</v>
          </cell>
          <cell r="E42">
            <v>0</v>
          </cell>
          <cell r="F42">
            <v>200</v>
          </cell>
          <cell r="G42">
            <v>200</v>
          </cell>
          <cell r="N42">
            <v>0</v>
          </cell>
          <cell r="O42" t="str">
            <v/>
          </cell>
          <cell r="P42">
            <v>0</v>
          </cell>
          <cell r="Q42">
            <v>213</v>
          </cell>
          <cell r="R42">
            <v>8.9624413145539901</v>
          </cell>
          <cell r="S42">
            <v>2061.7199999999998</v>
          </cell>
          <cell r="T42">
            <v>213</v>
          </cell>
          <cell r="U42">
            <v>8.9624413145539901</v>
          </cell>
          <cell r="V42">
            <v>2061.7199999999998</v>
          </cell>
          <cell r="W42">
            <v>-13</v>
          </cell>
        </row>
        <row r="43">
          <cell r="E43">
            <v>0</v>
          </cell>
          <cell r="F43">
            <v>200</v>
          </cell>
          <cell r="G43">
            <v>200</v>
          </cell>
          <cell r="H43">
            <v>0</v>
          </cell>
          <cell r="I43">
            <v>0</v>
          </cell>
          <cell r="J43">
            <v>213</v>
          </cell>
          <cell r="K43">
            <v>1909</v>
          </cell>
          <cell r="L43">
            <v>213</v>
          </cell>
          <cell r="M43">
            <v>1909</v>
          </cell>
          <cell r="N43">
            <v>0</v>
          </cell>
          <cell r="P43">
            <v>0</v>
          </cell>
          <cell r="Q43">
            <v>213</v>
          </cell>
          <cell r="R43">
            <v>8.9624413145539901</v>
          </cell>
          <cell r="S43">
            <v>2061.7199999999998</v>
          </cell>
          <cell r="T43">
            <v>213</v>
          </cell>
          <cell r="U43">
            <v>8.9624413145539901</v>
          </cell>
          <cell r="V43">
            <v>2061.7199999999998</v>
          </cell>
          <cell r="W43">
            <v>-13</v>
          </cell>
        </row>
        <row r="44">
          <cell r="A44" t="str">
            <v>64E6</v>
          </cell>
          <cell r="C44" t="str">
            <v>EDO</v>
          </cell>
          <cell r="D44" t="str">
            <v>FAB 6</v>
          </cell>
          <cell r="E44">
            <v>0</v>
          </cell>
          <cell r="F44">
            <v>0</v>
          </cell>
          <cell r="G44">
            <v>0</v>
          </cell>
          <cell r="K44">
            <v>0</v>
          </cell>
          <cell r="L44">
            <v>0</v>
          </cell>
          <cell r="M44">
            <v>0</v>
          </cell>
          <cell r="N44">
            <v>0</v>
          </cell>
          <cell r="O44" t="str">
            <v/>
          </cell>
          <cell r="P44">
            <v>0</v>
          </cell>
          <cell r="Q44">
            <v>0</v>
          </cell>
          <cell r="R44" t="str">
            <v/>
          </cell>
          <cell r="S44">
            <v>0</v>
          </cell>
          <cell r="T44">
            <v>0</v>
          </cell>
          <cell r="U44" t="str">
            <v/>
          </cell>
          <cell r="V44">
            <v>0</v>
          </cell>
          <cell r="W44">
            <v>0</v>
          </cell>
        </row>
        <row r="45">
          <cell r="A45" t="str">
            <v>64E5</v>
          </cell>
          <cell r="D45" t="str">
            <v>FAB 5</v>
          </cell>
          <cell r="E45">
            <v>1</v>
          </cell>
          <cell r="F45">
            <v>0</v>
          </cell>
          <cell r="G45">
            <v>1</v>
          </cell>
          <cell r="N45">
            <v>0</v>
          </cell>
          <cell r="O45" t="str">
            <v/>
          </cell>
          <cell r="P45">
            <v>0</v>
          </cell>
          <cell r="Q45">
            <v>0</v>
          </cell>
          <cell r="R45" t="str">
            <v/>
          </cell>
          <cell r="S45">
            <v>0</v>
          </cell>
          <cell r="U45" t="str">
            <v/>
          </cell>
        </row>
        <row r="46">
          <cell r="E46">
            <v>1</v>
          </cell>
          <cell r="F46">
            <v>0</v>
          </cell>
          <cell r="G46">
            <v>1</v>
          </cell>
          <cell r="H46">
            <v>0</v>
          </cell>
          <cell r="I46">
            <v>0</v>
          </cell>
          <cell r="J46">
            <v>0</v>
          </cell>
          <cell r="K46">
            <v>0</v>
          </cell>
          <cell r="L46">
            <v>0</v>
          </cell>
          <cell r="M46">
            <v>0</v>
          </cell>
          <cell r="N46">
            <v>0</v>
          </cell>
          <cell r="P46">
            <v>0</v>
          </cell>
          <cell r="Q46">
            <v>0</v>
          </cell>
          <cell r="R46" t="str">
            <v/>
          </cell>
          <cell r="S46">
            <v>0</v>
          </cell>
          <cell r="T46">
            <v>0</v>
          </cell>
          <cell r="U46" t="str">
            <v/>
          </cell>
          <cell r="V46">
            <v>0</v>
          </cell>
          <cell r="W46">
            <v>0</v>
          </cell>
        </row>
        <row r="47">
          <cell r="A47" t="str">
            <v>64RA</v>
          </cell>
          <cell r="C47" t="str">
            <v>RAMBUS</v>
          </cell>
          <cell r="D47" t="str">
            <v>HSA</v>
          </cell>
          <cell r="E47">
            <v>0</v>
          </cell>
          <cell r="F47">
            <v>0</v>
          </cell>
          <cell r="G47">
            <v>0</v>
          </cell>
          <cell r="K47">
            <v>0</v>
          </cell>
          <cell r="L47">
            <v>0</v>
          </cell>
          <cell r="M47">
            <v>0</v>
          </cell>
          <cell r="N47">
            <v>0</v>
          </cell>
          <cell r="O47" t="str">
            <v/>
          </cell>
          <cell r="P47">
            <v>0</v>
          </cell>
          <cell r="Q47">
            <v>0</v>
          </cell>
          <cell r="R47" t="str">
            <v/>
          </cell>
          <cell r="S47">
            <v>0</v>
          </cell>
          <cell r="T47">
            <v>0</v>
          </cell>
          <cell r="U47" t="str">
            <v/>
          </cell>
          <cell r="V47">
            <v>0</v>
          </cell>
          <cell r="W47">
            <v>0</v>
          </cell>
        </row>
        <row r="48">
          <cell r="A48" t="str">
            <v>64R7</v>
          </cell>
          <cell r="D48" t="str">
            <v>FAB 7</v>
          </cell>
          <cell r="E48">
            <v>0</v>
          </cell>
          <cell r="F48">
            <v>0</v>
          </cell>
          <cell r="G48">
            <v>0</v>
          </cell>
          <cell r="Q48">
            <v>0</v>
          </cell>
          <cell r="R48" t="str">
            <v/>
          </cell>
          <cell r="S48">
            <v>0</v>
          </cell>
          <cell r="T48">
            <v>0</v>
          </cell>
          <cell r="U48" t="str">
            <v/>
          </cell>
          <cell r="V48">
            <v>0</v>
          </cell>
          <cell r="W48">
            <v>0</v>
          </cell>
        </row>
        <row r="49">
          <cell r="A49" t="str">
            <v>64R6</v>
          </cell>
          <cell r="D49" t="str">
            <v>FAB 6</v>
          </cell>
          <cell r="E49">
            <v>0</v>
          </cell>
          <cell r="F49">
            <v>0</v>
          </cell>
          <cell r="G49">
            <v>0</v>
          </cell>
          <cell r="K49">
            <v>0</v>
          </cell>
          <cell r="L49">
            <v>0</v>
          </cell>
          <cell r="M49">
            <v>0</v>
          </cell>
          <cell r="N49">
            <v>0</v>
          </cell>
          <cell r="O49" t="str">
            <v/>
          </cell>
          <cell r="P49">
            <v>0</v>
          </cell>
          <cell r="Q49">
            <v>0</v>
          </cell>
          <cell r="R49" t="str">
            <v/>
          </cell>
          <cell r="S49">
            <v>0</v>
          </cell>
          <cell r="T49">
            <v>0</v>
          </cell>
          <cell r="U49" t="str">
            <v/>
          </cell>
          <cell r="V49">
            <v>0</v>
          </cell>
          <cell r="W49">
            <v>0</v>
          </cell>
        </row>
        <row r="50">
          <cell r="E50">
            <v>0</v>
          </cell>
          <cell r="F50">
            <v>0</v>
          </cell>
          <cell r="G50">
            <v>0</v>
          </cell>
          <cell r="H50">
            <v>0</v>
          </cell>
          <cell r="I50">
            <v>0</v>
          </cell>
          <cell r="J50">
            <v>0</v>
          </cell>
          <cell r="K50">
            <v>0</v>
          </cell>
          <cell r="L50">
            <v>0</v>
          </cell>
          <cell r="M50">
            <v>0</v>
          </cell>
          <cell r="N50">
            <v>0</v>
          </cell>
          <cell r="O50" t="str">
            <v/>
          </cell>
          <cell r="P50">
            <v>0</v>
          </cell>
          <cell r="Q50">
            <v>0</v>
          </cell>
          <cell r="R50" t="str">
            <v/>
          </cell>
          <cell r="S50">
            <v>0</v>
          </cell>
          <cell r="T50">
            <v>0</v>
          </cell>
          <cell r="U50" t="str">
            <v/>
          </cell>
          <cell r="V50">
            <v>0</v>
          </cell>
          <cell r="W50">
            <v>0</v>
          </cell>
        </row>
        <row r="51">
          <cell r="E51">
            <v>7693</v>
          </cell>
          <cell r="F51">
            <v>14100</v>
          </cell>
          <cell r="G51">
            <v>21793</v>
          </cell>
          <cell r="H51">
            <v>0</v>
          </cell>
          <cell r="I51">
            <v>0</v>
          </cell>
          <cell r="J51">
            <v>15598</v>
          </cell>
          <cell r="K51">
            <v>67485</v>
          </cell>
          <cell r="L51">
            <v>15598</v>
          </cell>
          <cell r="M51">
            <v>67485</v>
          </cell>
          <cell r="N51">
            <v>0</v>
          </cell>
          <cell r="O51" t="str">
            <v/>
          </cell>
          <cell r="P51">
            <v>0</v>
          </cell>
          <cell r="Q51">
            <v>15598</v>
          </cell>
          <cell r="R51">
            <v>4.3265162200282097</v>
          </cell>
          <cell r="S51">
            <v>72883.800000000017</v>
          </cell>
          <cell r="T51">
            <v>15598</v>
          </cell>
          <cell r="U51">
            <v>4.3265162200282097</v>
          </cell>
          <cell r="V51">
            <v>72883.800000000017</v>
          </cell>
          <cell r="W51">
            <v>6194</v>
          </cell>
        </row>
        <row r="52">
          <cell r="A52" t="str">
            <v>32SA</v>
          </cell>
          <cell r="B52" t="str">
            <v>32M</v>
          </cell>
          <cell r="C52" t="str">
            <v>SYNC</v>
          </cell>
          <cell r="D52" t="str">
            <v>HSA</v>
          </cell>
          <cell r="E52">
            <v>50</v>
          </cell>
          <cell r="F52">
            <v>190</v>
          </cell>
          <cell r="G52">
            <v>240</v>
          </cell>
          <cell r="K52">
            <v>0</v>
          </cell>
          <cell r="L52">
            <v>0</v>
          </cell>
          <cell r="M52">
            <v>0</v>
          </cell>
          <cell r="N52">
            <v>0</v>
          </cell>
          <cell r="O52" t="str">
            <v/>
          </cell>
          <cell r="P52">
            <v>0</v>
          </cell>
          <cell r="Q52">
            <v>0</v>
          </cell>
          <cell r="R52" t="str">
            <v/>
          </cell>
          <cell r="S52">
            <v>0</v>
          </cell>
          <cell r="T52">
            <v>0</v>
          </cell>
          <cell r="U52" t="str">
            <v/>
          </cell>
          <cell r="V52">
            <v>0</v>
          </cell>
          <cell r="W52">
            <v>240</v>
          </cell>
        </row>
        <row r="53">
          <cell r="A53" t="str">
            <v>32S6</v>
          </cell>
          <cell r="D53" t="str">
            <v>FAB 6</v>
          </cell>
          <cell r="E53">
            <v>60</v>
          </cell>
          <cell r="F53">
            <v>100</v>
          </cell>
          <cell r="G53">
            <v>160</v>
          </cell>
          <cell r="N53">
            <v>0</v>
          </cell>
          <cell r="O53" t="str">
            <v/>
          </cell>
          <cell r="P53">
            <v>0</v>
          </cell>
          <cell r="Q53">
            <v>0</v>
          </cell>
          <cell r="R53" t="str">
            <v/>
          </cell>
          <cell r="S53">
            <v>0</v>
          </cell>
          <cell r="T53">
            <v>0</v>
          </cell>
          <cell r="U53" t="str">
            <v/>
          </cell>
          <cell r="V53">
            <v>0</v>
          </cell>
          <cell r="W53">
            <v>160</v>
          </cell>
        </row>
        <row r="54">
          <cell r="E54">
            <v>110</v>
          </cell>
          <cell r="F54">
            <v>290</v>
          </cell>
          <cell r="G54">
            <v>400</v>
          </cell>
          <cell r="H54">
            <v>0</v>
          </cell>
          <cell r="I54">
            <v>0</v>
          </cell>
          <cell r="J54">
            <v>0</v>
          </cell>
          <cell r="K54">
            <v>0</v>
          </cell>
          <cell r="L54">
            <v>0</v>
          </cell>
          <cell r="M54">
            <v>0</v>
          </cell>
          <cell r="N54">
            <v>0</v>
          </cell>
          <cell r="P54">
            <v>0</v>
          </cell>
          <cell r="Q54">
            <v>0</v>
          </cell>
          <cell r="R54" t="str">
            <v/>
          </cell>
          <cell r="S54">
            <v>0</v>
          </cell>
          <cell r="T54">
            <v>0</v>
          </cell>
          <cell r="U54" t="str">
            <v/>
          </cell>
          <cell r="V54">
            <v>0</v>
          </cell>
          <cell r="W54">
            <v>400</v>
          </cell>
        </row>
        <row r="55">
          <cell r="A55" t="str">
            <v>16S7</v>
          </cell>
          <cell r="B55" t="str">
            <v>16M</v>
          </cell>
          <cell r="C55" t="str">
            <v>SYNC</v>
          </cell>
          <cell r="D55" t="str">
            <v>FAB 7</v>
          </cell>
          <cell r="E55">
            <v>0.99964144854786596</v>
          </cell>
          <cell r="F55">
            <v>0</v>
          </cell>
          <cell r="G55">
            <v>0.99964144854786596</v>
          </cell>
          <cell r="J55">
            <v>14413</v>
          </cell>
          <cell r="K55">
            <v>41188</v>
          </cell>
          <cell r="L55">
            <v>14413</v>
          </cell>
          <cell r="M55">
            <v>41188</v>
          </cell>
          <cell r="N55">
            <v>0</v>
          </cell>
          <cell r="O55" t="str">
            <v/>
          </cell>
          <cell r="P55">
            <v>0</v>
          </cell>
          <cell r="Q55">
            <v>0.8953969422609156</v>
          </cell>
          <cell r="R55">
            <v>2.8576979116075769</v>
          </cell>
          <cell r="S55">
            <v>2.7634758897155347</v>
          </cell>
          <cell r="T55">
            <v>0.8953969422609156</v>
          </cell>
          <cell r="U55">
            <v>2.8576979116075769</v>
          </cell>
          <cell r="V55">
            <v>2.7634758897155347</v>
          </cell>
          <cell r="W55">
            <v>0.10424450628695037</v>
          </cell>
        </row>
        <row r="56">
          <cell r="A56" t="str">
            <v>16S6</v>
          </cell>
          <cell r="D56" t="str">
            <v>FAB 6</v>
          </cell>
          <cell r="E56">
            <v>0.24991036213696649</v>
          </cell>
          <cell r="F56">
            <v>0</v>
          </cell>
          <cell r="G56">
            <v>0.24991036213696649</v>
          </cell>
          <cell r="L56">
            <v>0</v>
          </cell>
          <cell r="M56">
            <v>0</v>
          </cell>
          <cell r="N56">
            <v>0</v>
          </cell>
          <cell r="O56" t="str">
            <v/>
          </cell>
          <cell r="P56">
            <v>0</v>
          </cell>
          <cell r="Q56">
            <v>0.2238492355652289</v>
          </cell>
          <cell r="R56">
            <v>2.8576979116075769</v>
          </cell>
          <cell r="S56">
            <v>0.69086897242888368</v>
          </cell>
          <cell r="T56">
            <v>0.2238492355652289</v>
          </cell>
          <cell r="U56">
            <v>2.8576979116075769</v>
          </cell>
          <cell r="V56">
            <v>0.69086897242888368</v>
          </cell>
          <cell r="W56">
            <v>2.6061126571737592E-2</v>
          </cell>
        </row>
        <row r="57">
          <cell r="A57" t="str">
            <v>16S5</v>
          </cell>
          <cell r="D57" t="str">
            <v>FAB 5</v>
          </cell>
          <cell r="E57">
            <v>821.33040516314031</v>
          </cell>
          <cell r="F57">
            <v>6000</v>
          </cell>
          <cell r="G57">
            <v>6821.3304051631403</v>
          </cell>
          <cell r="L57">
            <v>0</v>
          </cell>
          <cell r="M57">
            <v>0</v>
          </cell>
          <cell r="N57">
            <v>0</v>
          </cell>
          <cell r="O57" t="str">
            <v/>
          </cell>
          <cell r="P57">
            <v>0</v>
          </cell>
          <cell r="Q57">
            <v>6109.9891324104365</v>
          </cell>
          <cell r="R57">
            <v>2.8576979116075765</v>
          </cell>
          <cell r="S57">
            <v>18857.343438325035</v>
          </cell>
          <cell r="T57">
            <v>6109.9891324104365</v>
          </cell>
          <cell r="U57">
            <v>2.8576979116075765</v>
          </cell>
          <cell r="V57">
            <v>18857.343438325035</v>
          </cell>
          <cell r="W57">
            <v>711.34127275270384</v>
          </cell>
        </row>
        <row r="58">
          <cell r="A58" t="str">
            <v>16S4</v>
          </cell>
          <cell r="D58" t="str">
            <v>FAB 4</v>
          </cell>
          <cell r="E58">
            <v>1268.4200430261735</v>
          </cell>
          <cell r="F58">
            <v>8000</v>
          </cell>
          <cell r="G58">
            <v>9268.4200430261735</v>
          </cell>
          <cell r="L58">
            <v>0</v>
          </cell>
          <cell r="M58">
            <v>0</v>
          </cell>
          <cell r="N58">
            <v>0</v>
          </cell>
          <cell r="O58" t="str">
            <v/>
          </cell>
          <cell r="P58">
            <v>0</v>
          </cell>
          <cell r="Q58">
            <v>8301.8916214117344</v>
          </cell>
          <cell r="R58">
            <v>2.8576979116075765</v>
          </cell>
          <cell r="S58">
            <v>25622.242216812811</v>
          </cell>
          <cell r="T58">
            <v>8301.8916214117344</v>
          </cell>
          <cell r="U58">
            <v>2.8576979116075765</v>
          </cell>
          <cell r="V58">
            <v>25622.242216812811</v>
          </cell>
          <cell r="W58">
            <v>966.52842161443914</v>
          </cell>
        </row>
        <row r="59">
          <cell r="E59">
            <v>2090.9999999999986</v>
          </cell>
          <cell r="F59">
            <v>14000</v>
          </cell>
          <cell r="G59">
            <v>16091</v>
          </cell>
          <cell r="H59">
            <v>0</v>
          </cell>
          <cell r="I59">
            <v>0</v>
          </cell>
          <cell r="J59">
            <v>14413</v>
          </cell>
          <cell r="K59">
            <v>41188</v>
          </cell>
          <cell r="L59">
            <v>14413</v>
          </cell>
          <cell r="M59">
            <v>41188</v>
          </cell>
          <cell r="N59">
            <v>0</v>
          </cell>
          <cell r="O59" t="str">
            <v/>
          </cell>
          <cell r="P59">
            <v>0</v>
          </cell>
          <cell r="Q59">
            <v>14412.999999999996</v>
          </cell>
          <cell r="R59">
            <v>2.8576979116075769</v>
          </cell>
          <cell r="S59">
            <v>44483.039999999994</v>
          </cell>
          <cell r="T59">
            <v>14412.999999999996</v>
          </cell>
          <cell r="U59">
            <v>2.8576979116075769</v>
          </cell>
          <cell r="V59">
            <v>44483.039999999994</v>
          </cell>
          <cell r="W59">
            <v>1678.0000000000018</v>
          </cell>
        </row>
        <row r="60">
          <cell r="A60" t="str">
            <v>16ST6</v>
          </cell>
          <cell r="C60" t="str">
            <v>STD</v>
          </cell>
          <cell r="D60" t="str">
            <v>FAB 6</v>
          </cell>
          <cell r="E60">
            <v>0</v>
          </cell>
          <cell r="F60">
            <v>0</v>
          </cell>
          <cell r="G60">
            <v>0</v>
          </cell>
          <cell r="L60">
            <v>0</v>
          </cell>
          <cell r="M60">
            <v>0</v>
          </cell>
          <cell r="N60">
            <v>0</v>
          </cell>
          <cell r="O60" t="str">
            <v/>
          </cell>
          <cell r="P60">
            <v>0</v>
          </cell>
          <cell r="R60" t="str">
            <v/>
          </cell>
          <cell r="T60">
            <v>0</v>
          </cell>
          <cell r="U60" t="str">
            <v/>
          </cell>
          <cell r="V60">
            <v>0</v>
          </cell>
          <cell r="W60">
            <v>0</v>
          </cell>
        </row>
        <row r="61">
          <cell r="A61" t="str">
            <v>16ST5</v>
          </cell>
          <cell r="D61" t="str">
            <v>FAB 5</v>
          </cell>
          <cell r="E61">
            <v>0</v>
          </cell>
          <cell r="F61">
            <v>0</v>
          </cell>
          <cell r="G61">
            <v>0</v>
          </cell>
          <cell r="L61">
            <v>0</v>
          </cell>
          <cell r="M61">
            <v>0</v>
          </cell>
          <cell r="N61">
            <v>0</v>
          </cell>
          <cell r="O61" t="str">
            <v/>
          </cell>
          <cell r="P61">
            <v>0</v>
          </cell>
          <cell r="Q61">
            <v>0</v>
          </cell>
          <cell r="R61" t="str">
            <v/>
          </cell>
          <cell r="S61">
            <v>0</v>
          </cell>
          <cell r="T61">
            <v>0</v>
          </cell>
          <cell r="U61" t="str">
            <v/>
          </cell>
          <cell r="V61">
            <v>0</v>
          </cell>
          <cell r="W61">
            <v>0</v>
          </cell>
        </row>
        <row r="62">
          <cell r="A62" t="str">
            <v>16ST4</v>
          </cell>
          <cell r="D62" t="str">
            <v>FAB 4</v>
          </cell>
          <cell r="E62">
            <v>0</v>
          </cell>
          <cell r="F62">
            <v>0</v>
          </cell>
          <cell r="G62">
            <v>0</v>
          </cell>
          <cell r="L62">
            <v>0</v>
          </cell>
          <cell r="M62">
            <v>0</v>
          </cell>
          <cell r="N62">
            <v>0</v>
          </cell>
          <cell r="O62" t="str">
            <v/>
          </cell>
          <cell r="P62">
            <v>0</v>
          </cell>
          <cell r="Q62">
            <v>0</v>
          </cell>
          <cell r="R62" t="str">
            <v/>
          </cell>
          <cell r="S62">
            <v>0</v>
          </cell>
          <cell r="T62">
            <v>0</v>
          </cell>
          <cell r="U62" t="str">
            <v/>
          </cell>
          <cell r="V62">
            <v>0</v>
          </cell>
          <cell r="W62">
            <v>0</v>
          </cell>
        </row>
        <row r="63">
          <cell r="E63">
            <v>0</v>
          </cell>
          <cell r="F63">
            <v>0</v>
          </cell>
          <cell r="G63">
            <v>0</v>
          </cell>
          <cell r="H63">
            <v>0</v>
          </cell>
          <cell r="I63">
            <v>0</v>
          </cell>
          <cell r="J63">
            <v>0</v>
          </cell>
          <cell r="K63">
            <v>0</v>
          </cell>
          <cell r="L63">
            <v>0</v>
          </cell>
          <cell r="M63">
            <v>0</v>
          </cell>
          <cell r="N63">
            <v>0</v>
          </cell>
          <cell r="O63" t="str">
            <v/>
          </cell>
          <cell r="P63">
            <v>0</v>
          </cell>
          <cell r="Q63">
            <v>0</v>
          </cell>
          <cell r="R63" t="str">
            <v/>
          </cell>
          <cell r="S63">
            <v>0</v>
          </cell>
          <cell r="T63">
            <v>0</v>
          </cell>
          <cell r="U63" t="str">
            <v/>
          </cell>
          <cell r="V63">
            <v>0</v>
          </cell>
          <cell r="W63">
            <v>0</v>
          </cell>
        </row>
        <row r="64">
          <cell r="A64" t="str">
            <v>16W6</v>
          </cell>
          <cell r="C64" t="str">
            <v>W/B</v>
          </cell>
          <cell r="D64" t="str">
            <v>FAB 6</v>
          </cell>
          <cell r="E64">
            <v>0</v>
          </cell>
          <cell r="F64">
            <v>0</v>
          </cell>
          <cell r="G64">
            <v>0</v>
          </cell>
          <cell r="L64">
            <v>0</v>
          </cell>
          <cell r="M64">
            <v>0</v>
          </cell>
          <cell r="N64">
            <v>0</v>
          </cell>
          <cell r="O64" t="str">
            <v/>
          </cell>
          <cell r="P64">
            <v>0</v>
          </cell>
          <cell r="Q64">
            <v>0</v>
          </cell>
          <cell r="R64" t="str">
            <v/>
          </cell>
          <cell r="S64">
            <v>0</v>
          </cell>
          <cell r="T64">
            <v>0</v>
          </cell>
          <cell r="U64" t="str">
            <v/>
          </cell>
          <cell r="V64">
            <v>0</v>
          </cell>
          <cell r="W64">
            <v>0</v>
          </cell>
        </row>
        <row r="65">
          <cell r="A65" t="str">
            <v>16W5</v>
          </cell>
          <cell r="D65" t="str">
            <v>FAB 5</v>
          </cell>
          <cell r="E65">
            <v>21</v>
          </cell>
          <cell r="F65">
            <v>0</v>
          </cell>
          <cell r="G65">
            <v>21</v>
          </cell>
          <cell r="L65">
            <v>0</v>
          </cell>
          <cell r="M65">
            <v>0</v>
          </cell>
          <cell r="N65">
            <v>0</v>
          </cell>
          <cell r="O65" t="str">
            <v/>
          </cell>
          <cell r="P65">
            <v>0</v>
          </cell>
          <cell r="Q65">
            <v>0</v>
          </cell>
          <cell r="R65" t="str">
            <v/>
          </cell>
          <cell r="S65">
            <v>0</v>
          </cell>
          <cell r="T65">
            <v>0</v>
          </cell>
          <cell r="U65" t="str">
            <v/>
          </cell>
          <cell r="V65">
            <v>0</v>
          </cell>
          <cell r="W65">
            <v>21</v>
          </cell>
        </row>
        <row r="66">
          <cell r="A66" t="str">
            <v>16W4</v>
          </cell>
          <cell r="D66" t="str">
            <v>FAB 4</v>
          </cell>
          <cell r="E66">
            <v>182</v>
          </cell>
          <cell r="F66">
            <v>0</v>
          </cell>
          <cell r="G66">
            <v>182</v>
          </cell>
          <cell r="L66">
            <v>0</v>
          </cell>
          <cell r="M66">
            <v>0</v>
          </cell>
          <cell r="N66">
            <v>0</v>
          </cell>
          <cell r="O66" t="str">
            <v/>
          </cell>
          <cell r="P66">
            <v>0</v>
          </cell>
          <cell r="Q66">
            <v>0</v>
          </cell>
          <cell r="R66" t="str">
            <v/>
          </cell>
          <cell r="S66">
            <v>0</v>
          </cell>
          <cell r="T66">
            <v>0</v>
          </cell>
          <cell r="U66" t="str">
            <v/>
          </cell>
          <cell r="V66">
            <v>0</v>
          </cell>
          <cell r="W66">
            <v>182</v>
          </cell>
        </row>
        <row r="67">
          <cell r="E67">
            <v>203</v>
          </cell>
          <cell r="F67">
            <v>0</v>
          </cell>
          <cell r="G67">
            <v>203</v>
          </cell>
          <cell r="H67">
            <v>0</v>
          </cell>
          <cell r="I67">
            <v>0</v>
          </cell>
          <cell r="J67">
            <v>0</v>
          </cell>
          <cell r="K67">
            <v>0</v>
          </cell>
          <cell r="L67">
            <v>0</v>
          </cell>
          <cell r="M67">
            <v>0</v>
          </cell>
          <cell r="N67">
            <v>0</v>
          </cell>
          <cell r="O67" t="str">
            <v/>
          </cell>
          <cell r="P67">
            <v>0</v>
          </cell>
          <cell r="Q67">
            <v>0</v>
          </cell>
          <cell r="R67" t="str">
            <v/>
          </cell>
          <cell r="S67">
            <v>0</v>
          </cell>
          <cell r="T67">
            <v>0</v>
          </cell>
          <cell r="U67" t="str">
            <v/>
          </cell>
          <cell r="V67">
            <v>0</v>
          </cell>
          <cell r="W67">
            <v>203</v>
          </cell>
        </row>
        <row r="68">
          <cell r="A68" t="str">
            <v>16SG5</v>
          </cell>
          <cell r="C68" t="str">
            <v>SGRAM</v>
          </cell>
          <cell r="D68" t="str">
            <v>FAB 5</v>
          </cell>
          <cell r="E68">
            <v>0</v>
          </cell>
          <cell r="F68">
            <v>0</v>
          </cell>
          <cell r="G68">
            <v>0</v>
          </cell>
          <cell r="L68">
            <v>0</v>
          </cell>
          <cell r="M68">
            <v>0</v>
          </cell>
          <cell r="N68">
            <v>0</v>
          </cell>
          <cell r="O68" t="str">
            <v/>
          </cell>
          <cell r="P68">
            <v>0</v>
          </cell>
          <cell r="Q68">
            <v>0</v>
          </cell>
          <cell r="R68" t="str">
            <v/>
          </cell>
          <cell r="S68">
            <v>0</v>
          </cell>
          <cell r="T68">
            <v>0</v>
          </cell>
          <cell r="U68" t="str">
            <v/>
          </cell>
          <cell r="V68">
            <v>0</v>
          </cell>
          <cell r="W68">
            <v>0</v>
          </cell>
        </row>
        <row r="69">
          <cell r="E69">
            <v>2293.9999999999986</v>
          </cell>
          <cell r="F69">
            <v>14000</v>
          </cell>
          <cell r="G69">
            <v>16294</v>
          </cell>
          <cell r="H69">
            <v>0</v>
          </cell>
          <cell r="I69">
            <v>0</v>
          </cell>
          <cell r="J69">
            <v>14413</v>
          </cell>
          <cell r="K69">
            <v>41188</v>
          </cell>
          <cell r="L69">
            <v>14413</v>
          </cell>
          <cell r="M69">
            <v>41188</v>
          </cell>
          <cell r="N69">
            <v>0</v>
          </cell>
          <cell r="O69" t="str">
            <v/>
          </cell>
          <cell r="P69">
            <v>0</v>
          </cell>
          <cell r="Q69">
            <v>14412.999999999996</v>
          </cell>
          <cell r="R69">
            <v>2.8576979116075769</v>
          </cell>
          <cell r="S69">
            <v>44483.039999999994</v>
          </cell>
          <cell r="T69">
            <v>14412.999999999996</v>
          </cell>
          <cell r="U69">
            <v>2.8576979116075769</v>
          </cell>
          <cell r="V69">
            <v>44483.039999999994</v>
          </cell>
          <cell r="W69">
            <v>1881.0000000000018</v>
          </cell>
        </row>
        <row r="70">
          <cell r="A70" t="str">
            <v>4ST4</v>
          </cell>
          <cell r="B70" t="str">
            <v>4M</v>
          </cell>
          <cell r="C70" t="str">
            <v>STD</v>
          </cell>
          <cell r="D70" t="str">
            <v>FAB 4</v>
          </cell>
          <cell r="E70">
            <v>0</v>
          </cell>
          <cell r="F70">
            <v>0</v>
          </cell>
          <cell r="G70">
            <v>0</v>
          </cell>
          <cell r="L70">
            <v>0</v>
          </cell>
          <cell r="M70">
            <v>0</v>
          </cell>
          <cell r="N70">
            <v>0</v>
          </cell>
          <cell r="O70" t="str">
            <v/>
          </cell>
          <cell r="P70">
            <v>0</v>
          </cell>
          <cell r="Q70">
            <v>0</v>
          </cell>
          <cell r="R70" t="str">
            <v/>
          </cell>
          <cell r="S70">
            <v>0</v>
          </cell>
          <cell r="T70">
            <v>0</v>
          </cell>
          <cell r="U70" t="str">
            <v/>
          </cell>
          <cell r="V70">
            <v>0</v>
          </cell>
          <cell r="W70">
            <v>0</v>
          </cell>
        </row>
        <row r="71">
          <cell r="A71" t="str">
            <v>4ST3</v>
          </cell>
          <cell r="D71" t="str">
            <v>FAB 3</v>
          </cell>
          <cell r="E71">
            <v>269</v>
          </cell>
          <cell r="F71">
            <v>0</v>
          </cell>
          <cell r="G71">
            <v>269</v>
          </cell>
          <cell r="L71">
            <v>0</v>
          </cell>
          <cell r="M71">
            <v>0</v>
          </cell>
          <cell r="N71">
            <v>0</v>
          </cell>
          <cell r="O71" t="str">
            <v/>
          </cell>
          <cell r="P71">
            <v>0</v>
          </cell>
          <cell r="Q71">
            <v>0</v>
          </cell>
          <cell r="R71" t="str">
            <v/>
          </cell>
          <cell r="S71">
            <v>0</v>
          </cell>
          <cell r="T71">
            <v>0</v>
          </cell>
          <cell r="U71" t="str">
            <v/>
          </cell>
          <cell r="V71">
            <v>0</v>
          </cell>
          <cell r="W71">
            <v>269</v>
          </cell>
        </row>
        <row r="72">
          <cell r="A72" t="str">
            <v>4ST2</v>
          </cell>
          <cell r="D72" t="str">
            <v>FAB 2</v>
          </cell>
          <cell r="E72">
            <v>0</v>
          </cell>
          <cell r="F72">
            <v>0</v>
          </cell>
          <cell r="G72">
            <v>0</v>
          </cell>
          <cell r="L72">
            <v>0</v>
          </cell>
          <cell r="M72">
            <v>0</v>
          </cell>
          <cell r="N72">
            <v>0</v>
          </cell>
          <cell r="O72" t="str">
            <v/>
          </cell>
          <cell r="P72">
            <v>0</v>
          </cell>
          <cell r="Q72">
            <v>0</v>
          </cell>
          <cell r="R72" t="str">
            <v/>
          </cell>
          <cell r="S72">
            <v>0</v>
          </cell>
          <cell r="T72">
            <v>0</v>
          </cell>
          <cell r="U72" t="str">
            <v/>
          </cell>
          <cell r="V72">
            <v>0</v>
          </cell>
          <cell r="W72">
            <v>0</v>
          </cell>
        </row>
        <row r="73">
          <cell r="E73">
            <v>269</v>
          </cell>
          <cell r="F73">
            <v>0</v>
          </cell>
          <cell r="G73">
            <v>269</v>
          </cell>
          <cell r="H73">
            <v>0</v>
          </cell>
          <cell r="I73">
            <v>0</v>
          </cell>
          <cell r="J73">
            <v>0</v>
          </cell>
          <cell r="K73">
            <v>0</v>
          </cell>
          <cell r="L73">
            <v>0</v>
          </cell>
          <cell r="M73">
            <v>0</v>
          </cell>
          <cell r="N73">
            <v>0</v>
          </cell>
          <cell r="O73" t="str">
            <v/>
          </cell>
          <cell r="P73">
            <v>0</v>
          </cell>
          <cell r="Q73">
            <v>0</v>
          </cell>
          <cell r="R73" t="str">
            <v/>
          </cell>
          <cell r="S73">
            <v>0</v>
          </cell>
          <cell r="T73">
            <v>0</v>
          </cell>
          <cell r="U73" t="str">
            <v/>
          </cell>
          <cell r="V73">
            <v>0</v>
          </cell>
          <cell r="W73">
            <v>269</v>
          </cell>
        </row>
        <row r="74">
          <cell r="A74" t="str">
            <v>4W6</v>
          </cell>
          <cell r="C74" t="str">
            <v>W/B</v>
          </cell>
          <cell r="D74" t="str">
            <v>FAB 6</v>
          </cell>
          <cell r="E74">
            <v>0</v>
          </cell>
          <cell r="F74">
            <v>0</v>
          </cell>
          <cell r="G74">
            <v>0</v>
          </cell>
          <cell r="L74">
            <v>0</v>
          </cell>
          <cell r="M74">
            <v>0</v>
          </cell>
          <cell r="N74">
            <v>0</v>
          </cell>
          <cell r="O74" t="str">
            <v/>
          </cell>
          <cell r="P74">
            <v>0</v>
          </cell>
          <cell r="Q74">
            <v>0</v>
          </cell>
          <cell r="R74" t="str">
            <v/>
          </cell>
          <cell r="S74">
            <v>0</v>
          </cell>
          <cell r="T74">
            <v>0</v>
          </cell>
          <cell r="U74" t="str">
            <v/>
          </cell>
          <cell r="V74">
            <v>0</v>
          </cell>
          <cell r="W74">
            <v>0</v>
          </cell>
        </row>
        <row r="75">
          <cell r="A75" t="str">
            <v>4W5</v>
          </cell>
          <cell r="D75" t="str">
            <v>FAB 5</v>
          </cell>
          <cell r="E75">
            <v>0</v>
          </cell>
          <cell r="F75">
            <v>0</v>
          </cell>
          <cell r="G75">
            <v>0</v>
          </cell>
          <cell r="L75">
            <v>0</v>
          </cell>
          <cell r="M75">
            <v>0</v>
          </cell>
          <cell r="N75">
            <v>0</v>
          </cell>
          <cell r="O75" t="str">
            <v/>
          </cell>
          <cell r="P75">
            <v>0</v>
          </cell>
          <cell r="Q75">
            <v>0</v>
          </cell>
          <cell r="R75" t="str">
            <v/>
          </cell>
          <cell r="S75">
            <v>0</v>
          </cell>
          <cell r="T75">
            <v>0</v>
          </cell>
          <cell r="U75" t="str">
            <v/>
          </cell>
          <cell r="V75">
            <v>0</v>
          </cell>
          <cell r="W75">
            <v>0</v>
          </cell>
        </row>
        <row r="76">
          <cell r="A76" t="str">
            <v>4W4</v>
          </cell>
          <cell r="D76" t="str">
            <v>FAB 4</v>
          </cell>
          <cell r="E76">
            <v>0</v>
          </cell>
          <cell r="F76">
            <v>0</v>
          </cell>
          <cell r="G76">
            <v>0</v>
          </cell>
          <cell r="L76">
            <v>0</v>
          </cell>
          <cell r="M76">
            <v>0</v>
          </cell>
          <cell r="N76">
            <v>0</v>
          </cell>
          <cell r="O76" t="str">
            <v/>
          </cell>
          <cell r="P76">
            <v>0</v>
          </cell>
          <cell r="Q76">
            <v>0</v>
          </cell>
          <cell r="R76" t="str">
            <v/>
          </cell>
          <cell r="S76">
            <v>0</v>
          </cell>
          <cell r="T76">
            <v>0</v>
          </cell>
          <cell r="U76" t="str">
            <v/>
          </cell>
          <cell r="V76">
            <v>0</v>
          </cell>
          <cell r="W76">
            <v>0</v>
          </cell>
        </row>
        <row r="77">
          <cell r="A77" t="str">
            <v>4W3</v>
          </cell>
          <cell r="D77" t="str">
            <v>FAB 3</v>
          </cell>
          <cell r="E77">
            <v>0</v>
          </cell>
          <cell r="F77">
            <v>0</v>
          </cell>
          <cell r="G77">
            <v>0</v>
          </cell>
          <cell r="L77">
            <v>0</v>
          </cell>
          <cell r="M77">
            <v>0</v>
          </cell>
          <cell r="N77">
            <v>0</v>
          </cell>
          <cell r="O77" t="str">
            <v/>
          </cell>
          <cell r="P77">
            <v>0</v>
          </cell>
          <cell r="Q77">
            <v>0</v>
          </cell>
          <cell r="R77" t="str">
            <v/>
          </cell>
          <cell r="S77">
            <v>0</v>
          </cell>
          <cell r="T77">
            <v>0</v>
          </cell>
          <cell r="U77" t="str">
            <v/>
          </cell>
          <cell r="V77">
            <v>0</v>
          </cell>
          <cell r="W77">
            <v>0</v>
          </cell>
        </row>
        <row r="78">
          <cell r="E78">
            <v>0</v>
          </cell>
          <cell r="F78">
            <v>0</v>
          </cell>
          <cell r="G78">
            <v>0</v>
          </cell>
          <cell r="H78">
            <v>0</v>
          </cell>
          <cell r="I78">
            <v>0</v>
          </cell>
          <cell r="J78">
            <v>0</v>
          </cell>
          <cell r="K78">
            <v>0</v>
          </cell>
          <cell r="L78">
            <v>0</v>
          </cell>
          <cell r="M78">
            <v>0</v>
          </cell>
          <cell r="N78">
            <v>0</v>
          </cell>
          <cell r="O78" t="str">
            <v/>
          </cell>
          <cell r="P78">
            <v>0</v>
          </cell>
          <cell r="Q78">
            <v>0</v>
          </cell>
          <cell r="R78" t="str">
            <v/>
          </cell>
          <cell r="S78">
            <v>0</v>
          </cell>
          <cell r="T78">
            <v>0</v>
          </cell>
          <cell r="U78" t="str">
            <v/>
          </cell>
          <cell r="V78">
            <v>0</v>
          </cell>
          <cell r="W78">
            <v>0</v>
          </cell>
        </row>
        <row r="79">
          <cell r="A79" t="str">
            <v>4S4</v>
          </cell>
          <cell r="C79" t="str">
            <v>SYNC</v>
          </cell>
          <cell r="D79" t="str">
            <v>FAB 4</v>
          </cell>
          <cell r="E79">
            <v>0</v>
          </cell>
          <cell r="F79">
            <v>0</v>
          </cell>
          <cell r="G79">
            <v>0</v>
          </cell>
          <cell r="K79">
            <v>0</v>
          </cell>
          <cell r="L79">
            <v>0</v>
          </cell>
          <cell r="M79">
            <v>0</v>
          </cell>
          <cell r="N79">
            <v>0</v>
          </cell>
          <cell r="O79" t="str">
            <v/>
          </cell>
          <cell r="P79">
            <v>0</v>
          </cell>
          <cell r="Q79">
            <v>0</v>
          </cell>
          <cell r="R79" t="str">
            <v/>
          </cell>
          <cell r="S79">
            <v>0</v>
          </cell>
          <cell r="T79">
            <v>0</v>
          </cell>
          <cell r="U79" t="str">
            <v/>
          </cell>
          <cell r="V79">
            <v>0</v>
          </cell>
          <cell r="W79">
            <v>0</v>
          </cell>
        </row>
        <row r="80">
          <cell r="E80">
            <v>269</v>
          </cell>
          <cell r="F80">
            <v>0</v>
          </cell>
          <cell r="G80">
            <v>269</v>
          </cell>
          <cell r="H80">
            <v>0</v>
          </cell>
          <cell r="I80">
            <v>0</v>
          </cell>
          <cell r="J80">
            <v>0</v>
          </cell>
          <cell r="K80">
            <v>0</v>
          </cell>
          <cell r="L80">
            <v>0</v>
          </cell>
          <cell r="M80">
            <v>0</v>
          </cell>
          <cell r="N80">
            <v>0</v>
          </cell>
          <cell r="O80" t="str">
            <v/>
          </cell>
          <cell r="P80">
            <v>0</v>
          </cell>
          <cell r="Q80">
            <v>0</v>
          </cell>
          <cell r="R80" t="str">
            <v/>
          </cell>
          <cell r="S80">
            <v>0</v>
          </cell>
          <cell r="T80">
            <v>0</v>
          </cell>
          <cell r="U80" t="str">
            <v/>
          </cell>
          <cell r="V80">
            <v>0</v>
          </cell>
          <cell r="W80">
            <v>269</v>
          </cell>
        </row>
        <row r="81">
          <cell r="A81" t="str">
            <v>2W3</v>
          </cell>
          <cell r="B81" t="str">
            <v>2M</v>
          </cell>
          <cell r="C81" t="str">
            <v>W/B</v>
          </cell>
          <cell r="D81" t="str">
            <v>FAB 3</v>
          </cell>
          <cell r="E81">
            <v>1</v>
          </cell>
          <cell r="F81">
            <v>0</v>
          </cell>
          <cell r="G81">
            <v>1</v>
          </cell>
          <cell r="L81">
            <v>0</v>
          </cell>
          <cell r="M81">
            <v>0</v>
          </cell>
          <cell r="N81">
            <v>0</v>
          </cell>
          <cell r="O81" t="str">
            <v/>
          </cell>
          <cell r="P81">
            <v>0</v>
          </cell>
          <cell r="Q81">
            <v>0</v>
          </cell>
          <cell r="R81" t="str">
            <v/>
          </cell>
          <cell r="S81">
            <v>0</v>
          </cell>
          <cell r="T81">
            <v>0</v>
          </cell>
          <cell r="U81" t="str">
            <v/>
          </cell>
          <cell r="V81">
            <v>0</v>
          </cell>
          <cell r="W81">
            <v>1</v>
          </cell>
        </row>
        <row r="82">
          <cell r="A82" t="str">
            <v>2W2</v>
          </cell>
          <cell r="D82" t="str">
            <v>FAB 2</v>
          </cell>
          <cell r="E82">
            <v>0</v>
          </cell>
          <cell r="F82">
            <v>0</v>
          </cell>
          <cell r="G82">
            <v>0</v>
          </cell>
          <cell r="L82">
            <v>0</v>
          </cell>
          <cell r="M82">
            <v>0</v>
          </cell>
          <cell r="N82">
            <v>0</v>
          </cell>
          <cell r="O82" t="str">
            <v/>
          </cell>
          <cell r="P82">
            <v>0</v>
          </cell>
          <cell r="Q82">
            <v>0</v>
          </cell>
          <cell r="R82" t="str">
            <v/>
          </cell>
          <cell r="S82">
            <v>0</v>
          </cell>
          <cell r="T82">
            <v>0</v>
          </cell>
          <cell r="U82" t="str">
            <v/>
          </cell>
          <cell r="V82">
            <v>0</v>
          </cell>
          <cell r="W82">
            <v>0</v>
          </cell>
        </row>
        <row r="83">
          <cell r="E83">
            <v>1</v>
          </cell>
          <cell r="F83">
            <v>0</v>
          </cell>
          <cell r="G83">
            <v>1</v>
          </cell>
          <cell r="H83">
            <v>0</v>
          </cell>
          <cell r="I83">
            <v>0</v>
          </cell>
          <cell r="J83">
            <v>0</v>
          </cell>
          <cell r="K83">
            <v>0</v>
          </cell>
          <cell r="L83">
            <v>0</v>
          </cell>
          <cell r="M83">
            <v>0</v>
          </cell>
          <cell r="N83">
            <v>0</v>
          </cell>
          <cell r="O83" t="str">
            <v/>
          </cell>
          <cell r="P83">
            <v>0</v>
          </cell>
          <cell r="Q83">
            <v>0</v>
          </cell>
          <cell r="R83" t="str">
            <v/>
          </cell>
          <cell r="S83">
            <v>0</v>
          </cell>
          <cell r="T83">
            <v>0</v>
          </cell>
          <cell r="U83" t="str">
            <v/>
          </cell>
          <cell r="V83">
            <v>0</v>
          </cell>
          <cell r="W83">
            <v>1</v>
          </cell>
        </row>
        <row r="84">
          <cell r="A84" t="str">
            <v>1ST2</v>
          </cell>
          <cell r="B84" t="str">
            <v>1M</v>
          </cell>
          <cell r="C84" t="str">
            <v>STD</v>
          </cell>
          <cell r="D84" t="str">
            <v>FAB 2</v>
          </cell>
          <cell r="E84">
            <v>230</v>
          </cell>
          <cell r="F84">
            <v>0</v>
          </cell>
          <cell r="G84">
            <v>230</v>
          </cell>
          <cell r="L84">
            <v>0</v>
          </cell>
          <cell r="M84">
            <v>0</v>
          </cell>
          <cell r="N84">
            <v>0</v>
          </cell>
          <cell r="O84" t="str">
            <v/>
          </cell>
          <cell r="P84">
            <v>0</v>
          </cell>
          <cell r="Q84">
            <v>0</v>
          </cell>
          <cell r="R84" t="str">
            <v/>
          </cell>
          <cell r="S84">
            <v>0</v>
          </cell>
          <cell r="T84">
            <v>0</v>
          </cell>
          <cell r="U84" t="str">
            <v/>
          </cell>
          <cell r="V84">
            <v>0</v>
          </cell>
          <cell r="W84">
            <v>230</v>
          </cell>
        </row>
        <row r="85">
          <cell r="A85" t="str">
            <v>8SR5</v>
          </cell>
          <cell r="B85" t="str">
            <v>8M SRAM</v>
          </cell>
          <cell r="D85" t="str">
            <v>FAB 5</v>
          </cell>
          <cell r="E85">
            <v>0</v>
          </cell>
          <cell r="F85">
            <v>0</v>
          </cell>
          <cell r="G85">
            <v>0</v>
          </cell>
          <cell r="L85">
            <v>0</v>
          </cell>
          <cell r="M85">
            <v>0</v>
          </cell>
          <cell r="N85">
            <v>0</v>
          </cell>
          <cell r="O85" t="str">
            <v/>
          </cell>
          <cell r="P85">
            <v>0</v>
          </cell>
          <cell r="Q85">
            <v>0</v>
          </cell>
          <cell r="R85" t="str">
            <v/>
          </cell>
          <cell r="S85">
            <v>0</v>
          </cell>
          <cell r="T85">
            <v>0</v>
          </cell>
          <cell r="U85" t="str">
            <v/>
          </cell>
          <cell r="V85">
            <v>0</v>
          </cell>
          <cell r="W85">
            <v>0</v>
          </cell>
        </row>
        <row r="86">
          <cell r="A86" t="str">
            <v>8SR5-e</v>
          </cell>
          <cell r="B86" t="str">
            <v>8M SRAM-die</v>
          </cell>
          <cell r="D86" t="str">
            <v>FAB 5</v>
          </cell>
          <cell r="E86">
            <v>0</v>
          </cell>
          <cell r="F86">
            <v>0</v>
          </cell>
          <cell r="G86">
            <v>0</v>
          </cell>
          <cell r="L86">
            <v>0</v>
          </cell>
          <cell r="M86">
            <v>0</v>
          </cell>
          <cell r="N86">
            <v>0</v>
          </cell>
          <cell r="O86" t="str">
            <v/>
          </cell>
          <cell r="P86">
            <v>0</v>
          </cell>
          <cell r="Q86">
            <v>0</v>
          </cell>
          <cell r="R86" t="str">
            <v/>
          </cell>
          <cell r="S86">
            <v>0</v>
          </cell>
          <cell r="T86">
            <v>0</v>
          </cell>
          <cell r="U86" t="str">
            <v/>
          </cell>
          <cell r="V86">
            <v>0</v>
          </cell>
          <cell r="W86">
            <v>0</v>
          </cell>
        </row>
        <row r="87">
          <cell r="A87" t="str">
            <v>4SR6</v>
          </cell>
          <cell r="B87" t="str">
            <v>4M SRAM</v>
          </cell>
          <cell r="D87" t="str">
            <v>FAB 6</v>
          </cell>
          <cell r="E87">
            <v>0</v>
          </cell>
          <cell r="F87">
            <v>0</v>
          </cell>
          <cell r="G87">
            <v>0</v>
          </cell>
          <cell r="J87">
            <v>1750</v>
          </cell>
          <cell r="K87">
            <v>10494</v>
          </cell>
          <cell r="L87">
            <v>1750</v>
          </cell>
          <cell r="M87">
            <v>10494</v>
          </cell>
          <cell r="N87">
            <v>0</v>
          </cell>
          <cell r="O87" t="str">
            <v/>
          </cell>
          <cell r="P87">
            <v>0</v>
          </cell>
          <cell r="Q87">
            <v>0</v>
          </cell>
          <cell r="R87" t="str">
            <v/>
          </cell>
          <cell r="S87">
            <v>0</v>
          </cell>
          <cell r="T87">
            <v>0</v>
          </cell>
          <cell r="U87" t="str">
            <v/>
          </cell>
          <cell r="V87">
            <v>0</v>
          </cell>
          <cell r="W87">
            <v>0</v>
          </cell>
        </row>
        <row r="88">
          <cell r="A88" t="str">
            <v>4SR5</v>
          </cell>
          <cell r="D88" t="str">
            <v>FAB 5</v>
          </cell>
          <cell r="E88">
            <v>3972</v>
          </cell>
          <cell r="F88">
            <v>900</v>
          </cell>
          <cell r="G88">
            <v>4872</v>
          </cell>
          <cell r="Q88">
            <v>1750</v>
          </cell>
          <cell r="R88">
            <v>5.9965714285714284</v>
          </cell>
          <cell r="S88">
            <v>11333.52</v>
          </cell>
          <cell r="T88">
            <v>1750</v>
          </cell>
          <cell r="U88">
            <v>5.9965714285714284</v>
          </cell>
          <cell r="V88">
            <v>11333.52</v>
          </cell>
          <cell r="W88">
            <v>3122</v>
          </cell>
        </row>
        <row r="89">
          <cell r="A89" t="str">
            <v>4SR3</v>
          </cell>
          <cell r="D89" t="str">
            <v>FAB 3</v>
          </cell>
          <cell r="E89">
            <v>0</v>
          </cell>
          <cell r="F89">
            <v>0</v>
          </cell>
          <cell r="G89">
            <v>0</v>
          </cell>
          <cell r="L89">
            <v>0</v>
          </cell>
          <cell r="M89">
            <v>0</v>
          </cell>
          <cell r="N89">
            <v>0</v>
          </cell>
          <cell r="O89" t="str">
            <v/>
          </cell>
          <cell r="P89">
            <v>0</v>
          </cell>
          <cell r="Q89">
            <v>0</v>
          </cell>
          <cell r="R89" t="str">
            <v/>
          </cell>
          <cell r="S89">
            <v>0</v>
          </cell>
          <cell r="T89">
            <v>0</v>
          </cell>
          <cell r="U89" t="str">
            <v/>
          </cell>
          <cell r="V89">
            <v>0</v>
          </cell>
          <cell r="W89">
            <v>0</v>
          </cell>
        </row>
        <row r="90">
          <cell r="E90">
            <v>3972</v>
          </cell>
          <cell r="F90">
            <v>900</v>
          </cell>
          <cell r="G90">
            <v>4872</v>
          </cell>
          <cell r="H90">
            <v>0</v>
          </cell>
          <cell r="I90">
            <v>0</v>
          </cell>
          <cell r="J90">
            <v>1750</v>
          </cell>
          <cell r="K90">
            <v>10494</v>
          </cell>
          <cell r="L90">
            <v>1750</v>
          </cell>
          <cell r="M90">
            <v>10494</v>
          </cell>
          <cell r="N90">
            <v>0</v>
          </cell>
          <cell r="O90" t="str">
            <v/>
          </cell>
          <cell r="P90">
            <v>0</v>
          </cell>
          <cell r="Q90">
            <v>1750</v>
          </cell>
          <cell r="R90">
            <v>5.9965714285714284</v>
          </cell>
          <cell r="S90">
            <v>11333.52</v>
          </cell>
          <cell r="T90">
            <v>1750</v>
          </cell>
          <cell r="U90">
            <v>5.9965714285714284</v>
          </cell>
          <cell r="V90">
            <v>11333.52</v>
          </cell>
          <cell r="W90">
            <v>3122</v>
          </cell>
        </row>
        <row r="91">
          <cell r="A91" t="str">
            <v>4SR6-e</v>
          </cell>
          <cell r="B91" t="str">
            <v>4M SRAM-die</v>
          </cell>
          <cell r="D91" t="str">
            <v>FAB 6</v>
          </cell>
          <cell r="E91">
            <v>0</v>
          </cell>
          <cell r="F91">
            <v>0</v>
          </cell>
          <cell r="G91">
            <v>0</v>
          </cell>
          <cell r="J91">
            <v>1450</v>
          </cell>
          <cell r="K91">
            <v>7576</v>
          </cell>
          <cell r="L91">
            <v>1450</v>
          </cell>
          <cell r="M91">
            <v>7576</v>
          </cell>
          <cell r="N91">
            <v>0</v>
          </cell>
          <cell r="O91" t="str">
            <v/>
          </cell>
          <cell r="P91">
            <v>0</v>
          </cell>
          <cell r="Q91">
            <v>0</v>
          </cell>
          <cell r="R91" t="str">
            <v/>
          </cell>
          <cell r="S91">
            <v>0</v>
          </cell>
          <cell r="T91">
            <v>0</v>
          </cell>
          <cell r="U91" t="str">
            <v/>
          </cell>
          <cell r="V91">
            <v>0</v>
          </cell>
          <cell r="W91">
            <v>0</v>
          </cell>
        </row>
        <row r="92">
          <cell r="A92" t="str">
            <v>4SR5-e</v>
          </cell>
          <cell r="D92" t="str">
            <v>FAB 5</v>
          </cell>
          <cell r="E92">
            <v>0</v>
          </cell>
          <cell r="F92">
            <v>3410</v>
          </cell>
          <cell r="G92">
            <v>3410</v>
          </cell>
          <cell r="Q92">
            <v>1450</v>
          </cell>
          <cell r="R92">
            <v>5.2248275862068967</v>
          </cell>
          <cell r="S92">
            <v>8182.08</v>
          </cell>
          <cell r="T92">
            <v>1450</v>
          </cell>
          <cell r="U92">
            <v>5.2248275862068967</v>
          </cell>
          <cell r="V92">
            <v>8182.08</v>
          </cell>
          <cell r="W92">
            <v>1960</v>
          </cell>
        </row>
        <row r="93">
          <cell r="A93" t="str">
            <v>4SR3-e</v>
          </cell>
          <cell r="D93" t="str">
            <v>FAB 3</v>
          </cell>
          <cell r="E93">
            <v>0</v>
          </cell>
          <cell r="F93">
            <v>0</v>
          </cell>
          <cell r="G93">
            <v>0</v>
          </cell>
          <cell r="L93">
            <v>0</v>
          </cell>
          <cell r="M93">
            <v>0</v>
          </cell>
          <cell r="N93">
            <v>0</v>
          </cell>
          <cell r="O93" t="str">
            <v/>
          </cell>
          <cell r="P93">
            <v>0</v>
          </cell>
          <cell r="Q93">
            <v>0</v>
          </cell>
          <cell r="R93" t="str">
            <v/>
          </cell>
          <cell r="S93">
            <v>0</v>
          </cell>
          <cell r="T93">
            <v>0</v>
          </cell>
          <cell r="U93" t="str">
            <v/>
          </cell>
          <cell r="V93">
            <v>0</v>
          </cell>
          <cell r="W93">
            <v>0</v>
          </cell>
        </row>
        <row r="94">
          <cell r="E94">
            <v>0</v>
          </cell>
          <cell r="F94">
            <v>3410</v>
          </cell>
          <cell r="G94">
            <v>3410</v>
          </cell>
          <cell r="H94">
            <v>0</v>
          </cell>
          <cell r="I94">
            <v>0</v>
          </cell>
          <cell r="J94">
            <v>1450</v>
          </cell>
          <cell r="K94">
            <v>7576</v>
          </cell>
          <cell r="L94">
            <v>1450</v>
          </cell>
          <cell r="M94">
            <v>7576</v>
          </cell>
          <cell r="N94">
            <v>0</v>
          </cell>
          <cell r="O94" t="str">
            <v/>
          </cell>
          <cell r="P94">
            <v>0</v>
          </cell>
          <cell r="Q94">
            <v>1450</v>
          </cell>
          <cell r="R94">
            <v>5.2248275862068967</v>
          </cell>
          <cell r="S94">
            <v>8182.08</v>
          </cell>
          <cell r="T94">
            <v>1450</v>
          </cell>
          <cell r="U94">
            <v>5.2248275862068967</v>
          </cell>
          <cell r="V94">
            <v>8182.08</v>
          </cell>
          <cell r="W94">
            <v>1960</v>
          </cell>
        </row>
        <row r="95">
          <cell r="A95" t="str">
            <v>2SR6</v>
          </cell>
          <cell r="B95" t="str">
            <v>2M SRAM</v>
          </cell>
          <cell r="D95" t="str">
            <v>FAB 6</v>
          </cell>
          <cell r="E95">
            <v>0</v>
          </cell>
          <cell r="F95">
            <v>0</v>
          </cell>
          <cell r="G95">
            <v>0</v>
          </cell>
          <cell r="J95">
            <v>3000</v>
          </cell>
          <cell r="K95">
            <v>6770</v>
          </cell>
          <cell r="L95">
            <v>3000</v>
          </cell>
          <cell r="M95">
            <v>6770</v>
          </cell>
          <cell r="N95">
            <v>0</v>
          </cell>
          <cell r="O95" t="str">
            <v/>
          </cell>
          <cell r="P95">
            <v>0</v>
          </cell>
          <cell r="Q95">
            <v>0</v>
          </cell>
          <cell r="R95" t="str">
            <v/>
          </cell>
          <cell r="S95">
            <v>0</v>
          </cell>
          <cell r="T95">
            <v>0</v>
          </cell>
          <cell r="U95" t="str">
            <v/>
          </cell>
          <cell r="V95">
            <v>0</v>
          </cell>
          <cell r="W95">
            <v>0</v>
          </cell>
        </row>
        <row r="96">
          <cell r="A96" t="str">
            <v>2SR5</v>
          </cell>
          <cell r="D96" t="str">
            <v>FAB 5</v>
          </cell>
          <cell r="E96">
            <v>2150</v>
          </cell>
          <cell r="F96">
            <v>2450</v>
          </cell>
          <cell r="G96">
            <v>4600</v>
          </cell>
          <cell r="Q96">
            <v>3000</v>
          </cell>
          <cell r="R96">
            <v>2.2566666666666668</v>
          </cell>
          <cell r="S96">
            <v>7311.6</v>
          </cell>
          <cell r="T96">
            <v>3000</v>
          </cell>
          <cell r="U96">
            <v>2.2566666666666668</v>
          </cell>
          <cell r="V96">
            <v>7311.6</v>
          </cell>
          <cell r="W96">
            <v>1600</v>
          </cell>
        </row>
        <row r="97">
          <cell r="E97">
            <v>2150</v>
          </cell>
          <cell r="F97">
            <v>2450</v>
          </cell>
          <cell r="G97">
            <v>4600</v>
          </cell>
          <cell r="H97">
            <v>0</v>
          </cell>
          <cell r="I97">
            <v>0</v>
          </cell>
          <cell r="J97">
            <v>3000</v>
          </cell>
          <cell r="K97">
            <v>6770</v>
          </cell>
          <cell r="L97">
            <v>3000</v>
          </cell>
          <cell r="M97">
            <v>6770</v>
          </cell>
          <cell r="N97">
            <v>0</v>
          </cell>
          <cell r="O97" t="str">
            <v/>
          </cell>
          <cell r="P97">
            <v>0</v>
          </cell>
          <cell r="Q97">
            <v>3000</v>
          </cell>
          <cell r="R97">
            <v>2.2566666666666668</v>
          </cell>
          <cell r="S97">
            <v>7311.6</v>
          </cell>
          <cell r="T97">
            <v>3000</v>
          </cell>
          <cell r="U97">
            <v>2.2566666666666668</v>
          </cell>
          <cell r="V97">
            <v>7311.6</v>
          </cell>
          <cell r="W97">
            <v>1600</v>
          </cell>
        </row>
        <row r="98">
          <cell r="A98" t="str">
            <v>2SR6-e</v>
          </cell>
          <cell r="B98" t="str">
            <v>2M SRAM-die</v>
          </cell>
          <cell r="D98" t="str">
            <v>FAB 6</v>
          </cell>
          <cell r="E98">
            <v>0</v>
          </cell>
          <cell r="F98">
            <v>0</v>
          </cell>
          <cell r="G98">
            <v>0</v>
          </cell>
          <cell r="L98">
            <v>0</v>
          </cell>
          <cell r="M98">
            <v>0</v>
          </cell>
          <cell r="N98">
            <v>0</v>
          </cell>
          <cell r="O98" t="str">
            <v/>
          </cell>
          <cell r="Q98">
            <v>0</v>
          </cell>
          <cell r="R98" t="str">
            <v/>
          </cell>
          <cell r="S98">
            <v>0</v>
          </cell>
          <cell r="T98">
            <v>0</v>
          </cell>
          <cell r="U98" t="str">
            <v/>
          </cell>
          <cell r="V98">
            <v>0</v>
          </cell>
          <cell r="W98">
            <v>0</v>
          </cell>
        </row>
        <row r="99">
          <cell r="A99" t="str">
            <v>2SR5-e</v>
          </cell>
          <cell r="D99" t="str">
            <v>FAB 5</v>
          </cell>
          <cell r="E99">
            <v>0</v>
          </cell>
          <cell r="F99">
            <v>1730</v>
          </cell>
          <cell r="G99">
            <v>1730</v>
          </cell>
          <cell r="Q99">
            <v>0</v>
          </cell>
          <cell r="R99" t="str">
            <v/>
          </cell>
          <cell r="S99">
            <v>0</v>
          </cell>
          <cell r="T99">
            <v>0</v>
          </cell>
          <cell r="U99" t="str">
            <v/>
          </cell>
          <cell r="V99">
            <v>0</v>
          </cell>
          <cell r="W99">
            <v>1730</v>
          </cell>
        </row>
        <row r="100">
          <cell r="E100">
            <v>0</v>
          </cell>
          <cell r="F100">
            <v>1730</v>
          </cell>
          <cell r="G100">
            <v>1730</v>
          </cell>
          <cell r="H100">
            <v>0</v>
          </cell>
          <cell r="I100">
            <v>0</v>
          </cell>
          <cell r="J100">
            <v>0</v>
          </cell>
          <cell r="K100">
            <v>0</v>
          </cell>
          <cell r="L100">
            <v>0</v>
          </cell>
          <cell r="M100">
            <v>0</v>
          </cell>
          <cell r="N100">
            <v>0</v>
          </cell>
          <cell r="O100" t="str">
            <v/>
          </cell>
          <cell r="P100">
            <v>0</v>
          </cell>
          <cell r="Q100">
            <v>0</v>
          </cell>
          <cell r="R100" t="str">
            <v/>
          </cell>
          <cell r="S100">
            <v>0</v>
          </cell>
          <cell r="T100">
            <v>0</v>
          </cell>
          <cell r="U100" t="str">
            <v/>
          </cell>
          <cell r="V100">
            <v>0</v>
          </cell>
          <cell r="W100">
            <v>1730</v>
          </cell>
        </row>
        <row r="101">
          <cell r="A101" t="str">
            <v>1SR6</v>
          </cell>
          <cell r="B101" t="str">
            <v>1M SRAM</v>
          </cell>
          <cell r="D101" t="str">
            <v>FAB 6</v>
          </cell>
          <cell r="E101">
            <v>0</v>
          </cell>
          <cell r="F101">
            <v>0</v>
          </cell>
          <cell r="G101">
            <v>0</v>
          </cell>
          <cell r="J101">
            <v>6700</v>
          </cell>
          <cell r="K101">
            <v>8167</v>
          </cell>
          <cell r="L101">
            <v>6700</v>
          </cell>
          <cell r="M101">
            <v>8167</v>
          </cell>
          <cell r="N101">
            <v>0</v>
          </cell>
          <cell r="O101" t="str">
            <v/>
          </cell>
          <cell r="P101">
            <v>0</v>
          </cell>
          <cell r="Q101">
            <v>0</v>
          </cell>
          <cell r="R101" t="str">
            <v/>
          </cell>
          <cell r="S101">
            <v>0</v>
          </cell>
          <cell r="T101">
            <v>0</v>
          </cell>
          <cell r="U101" t="str">
            <v/>
          </cell>
          <cell r="V101">
            <v>0</v>
          </cell>
          <cell r="W101">
            <v>0</v>
          </cell>
        </row>
        <row r="102">
          <cell r="A102" t="str">
            <v>1SR5</v>
          </cell>
          <cell r="D102" t="str">
            <v>FAB 5</v>
          </cell>
          <cell r="E102">
            <v>3666</v>
          </cell>
          <cell r="F102">
            <v>4450</v>
          </cell>
          <cell r="G102">
            <v>8116</v>
          </cell>
          <cell r="Q102">
            <v>6700</v>
          </cell>
          <cell r="R102">
            <v>1.2189552238805972</v>
          </cell>
          <cell r="S102">
            <v>8820.36</v>
          </cell>
          <cell r="T102">
            <v>6700</v>
          </cell>
          <cell r="U102">
            <v>1.2189552238805972</v>
          </cell>
          <cell r="V102">
            <v>8820.36</v>
          </cell>
          <cell r="W102">
            <v>1416</v>
          </cell>
        </row>
        <row r="103">
          <cell r="A103" t="str">
            <v>1SR3</v>
          </cell>
          <cell r="D103" t="str">
            <v>FAB 3</v>
          </cell>
          <cell r="E103">
            <v>0</v>
          </cell>
          <cell r="F103">
            <v>0</v>
          </cell>
          <cell r="G103">
            <v>0</v>
          </cell>
          <cell r="L103">
            <v>0</v>
          </cell>
          <cell r="M103">
            <v>0</v>
          </cell>
          <cell r="N103">
            <v>0</v>
          </cell>
          <cell r="O103" t="str">
            <v/>
          </cell>
          <cell r="P103">
            <v>0</v>
          </cell>
          <cell r="Q103">
            <v>0</v>
          </cell>
          <cell r="R103" t="str">
            <v/>
          </cell>
          <cell r="S103">
            <v>0</v>
          </cell>
          <cell r="T103">
            <v>0</v>
          </cell>
          <cell r="U103" t="str">
            <v/>
          </cell>
          <cell r="V103">
            <v>0</v>
          </cell>
          <cell r="W103">
            <v>0</v>
          </cell>
        </row>
        <row r="104">
          <cell r="A104" t="str">
            <v>1SR2</v>
          </cell>
          <cell r="D104" t="str">
            <v>FAB 2</v>
          </cell>
          <cell r="E104">
            <v>0</v>
          </cell>
          <cell r="F104">
            <v>0</v>
          </cell>
          <cell r="G104">
            <v>0</v>
          </cell>
          <cell r="L104">
            <v>0</v>
          </cell>
          <cell r="M104">
            <v>0</v>
          </cell>
          <cell r="N104">
            <v>0</v>
          </cell>
          <cell r="O104" t="str">
            <v/>
          </cell>
          <cell r="P104">
            <v>0</v>
          </cell>
          <cell r="Q104">
            <v>0</v>
          </cell>
          <cell r="R104" t="str">
            <v/>
          </cell>
          <cell r="S104">
            <v>0</v>
          </cell>
          <cell r="T104">
            <v>0</v>
          </cell>
          <cell r="U104" t="str">
            <v/>
          </cell>
          <cell r="V104">
            <v>0</v>
          </cell>
          <cell r="W104">
            <v>0</v>
          </cell>
        </row>
        <row r="105">
          <cell r="E105">
            <v>3666</v>
          </cell>
          <cell r="F105">
            <v>4450</v>
          </cell>
          <cell r="G105">
            <v>8116</v>
          </cell>
          <cell r="H105">
            <v>0</v>
          </cell>
          <cell r="I105">
            <v>0</v>
          </cell>
          <cell r="J105">
            <v>6700</v>
          </cell>
          <cell r="K105">
            <v>8167</v>
          </cell>
          <cell r="L105">
            <v>6700</v>
          </cell>
          <cell r="M105">
            <v>8167</v>
          </cell>
          <cell r="N105">
            <v>0</v>
          </cell>
          <cell r="O105" t="str">
            <v/>
          </cell>
          <cell r="P105">
            <v>0</v>
          </cell>
          <cell r="Q105">
            <v>6700</v>
          </cell>
          <cell r="R105">
            <v>1.2189552238805972</v>
          </cell>
          <cell r="S105">
            <v>8820.36</v>
          </cell>
          <cell r="T105">
            <v>6700</v>
          </cell>
          <cell r="U105">
            <v>1.2189552238805972</v>
          </cell>
          <cell r="V105">
            <v>8820.36</v>
          </cell>
          <cell r="W105">
            <v>1416</v>
          </cell>
        </row>
        <row r="106">
          <cell r="A106" t="str">
            <v>512SR3</v>
          </cell>
          <cell r="B106" t="str">
            <v>512K SRAM</v>
          </cell>
          <cell r="D106" t="str">
            <v>FAB 3</v>
          </cell>
          <cell r="E106">
            <v>437</v>
          </cell>
          <cell r="F106">
            <v>0</v>
          </cell>
          <cell r="G106">
            <v>437</v>
          </cell>
          <cell r="L106">
            <v>0</v>
          </cell>
          <cell r="M106">
            <v>0</v>
          </cell>
          <cell r="N106">
            <v>0</v>
          </cell>
          <cell r="O106" t="str">
            <v/>
          </cell>
          <cell r="P106">
            <v>0</v>
          </cell>
          <cell r="Q106">
            <v>0</v>
          </cell>
          <cell r="R106" t="str">
            <v/>
          </cell>
          <cell r="S106">
            <v>0</v>
          </cell>
          <cell r="T106">
            <v>0</v>
          </cell>
          <cell r="U106" t="str">
            <v/>
          </cell>
          <cell r="V106">
            <v>0</v>
          </cell>
          <cell r="W106">
            <v>437</v>
          </cell>
        </row>
        <row r="107">
          <cell r="A107" t="str">
            <v>256SR5</v>
          </cell>
          <cell r="B107" t="str">
            <v>256K SRAM</v>
          </cell>
          <cell r="D107" t="str">
            <v>FAB 5</v>
          </cell>
          <cell r="E107">
            <v>0</v>
          </cell>
          <cell r="F107">
            <v>0</v>
          </cell>
          <cell r="G107">
            <v>0</v>
          </cell>
          <cell r="L107">
            <v>0</v>
          </cell>
          <cell r="M107">
            <v>0</v>
          </cell>
          <cell r="N107">
            <v>0</v>
          </cell>
          <cell r="O107" t="str">
            <v/>
          </cell>
          <cell r="P107">
            <v>0</v>
          </cell>
          <cell r="Q107">
            <v>0</v>
          </cell>
          <cell r="R107" t="str">
            <v/>
          </cell>
          <cell r="S107">
            <v>0</v>
          </cell>
          <cell r="T107">
            <v>0</v>
          </cell>
          <cell r="U107" t="str">
            <v/>
          </cell>
          <cell r="V107">
            <v>0</v>
          </cell>
          <cell r="W107">
            <v>0</v>
          </cell>
        </row>
        <row r="108">
          <cell r="A108" t="str">
            <v>256SR3</v>
          </cell>
          <cell r="D108" t="str">
            <v>FAB 3</v>
          </cell>
          <cell r="E108">
            <v>0</v>
          </cell>
          <cell r="F108">
            <v>0</v>
          </cell>
          <cell r="G108">
            <v>0</v>
          </cell>
          <cell r="Q108">
            <v>0</v>
          </cell>
          <cell r="R108" t="str">
            <v/>
          </cell>
          <cell r="S108">
            <v>0</v>
          </cell>
          <cell r="T108">
            <v>0</v>
          </cell>
          <cell r="U108" t="str">
            <v/>
          </cell>
          <cell r="V108">
            <v>0</v>
          </cell>
          <cell r="W108">
            <v>0</v>
          </cell>
        </row>
        <row r="109">
          <cell r="A109" t="str">
            <v>256SR2</v>
          </cell>
          <cell r="D109" t="str">
            <v>FAB 2</v>
          </cell>
          <cell r="E109">
            <v>70</v>
          </cell>
          <cell r="F109">
            <v>0</v>
          </cell>
          <cell r="G109">
            <v>70</v>
          </cell>
          <cell r="Q109">
            <v>0</v>
          </cell>
          <cell r="R109" t="str">
            <v/>
          </cell>
          <cell r="S109">
            <v>0</v>
          </cell>
          <cell r="T109">
            <v>0</v>
          </cell>
          <cell r="U109" t="str">
            <v/>
          </cell>
          <cell r="V109">
            <v>0</v>
          </cell>
          <cell r="W109">
            <v>70</v>
          </cell>
        </row>
        <row r="110">
          <cell r="A110" t="str">
            <v>256SR1</v>
          </cell>
          <cell r="D110" t="str">
            <v>FAB 1</v>
          </cell>
          <cell r="E110">
            <v>324</v>
          </cell>
          <cell r="F110">
            <v>0</v>
          </cell>
          <cell r="G110">
            <v>324</v>
          </cell>
          <cell r="L110">
            <v>0</v>
          </cell>
          <cell r="M110">
            <v>0</v>
          </cell>
          <cell r="N110">
            <v>0</v>
          </cell>
          <cell r="O110" t="str">
            <v/>
          </cell>
          <cell r="P110">
            <v>0</v>
          </cell>
          <cell r="Q110">
            <v>0</v>
          </cell>
          <cell r="R110" t="str">
            <v/>
          </cell>
          <cell r="S110">
            <v>0</v>
          </cell>
          <cell r="T110">
            <v>0</v>
          </cell>
          <cell r="U110" t="str">
            <v/>
          </cell>
          <cell r="V110">
            <v>0</v>
          </cell>
          <cell r="W110">
            <v>324</v>
          </cell>
        </row>
        <row r="111">
          <cell r="E111">
            <v>394</v>
          </cell>
          <cell r="F111">
            <v>0</v>
          </cell>
          <cell r="G111">
            <v>394</v>
          </cell>
          <cell r="H111">
            <v>0</v>
          </cell>
          <cell r="I111">
            <v>0</v>
          </cell>
          <cell r="J111">
            <v>0</v>
          </cell>
          <cell r="K111">
            <v>0</v>
          </cell>
          <cell r="L111">
            <v>0</v>
          </cell>
          <cell r="M111">
            <v>0</v>
          </cell>
          <cell r="N111">
            <v>0</v>
          </cell>
          <cell r="O111" t="str">
            <v/>
          </cell>
          <cell r="P111">
            <v>0</v>
          </cell>
          <cell r="Q111">
            <v>0</v>
          </cell>
          <cell r="R111" t="str">
            <v/>
          </cell>
          <cell r="S111">
            <v>0</v>
          </cell>
          <cell r="T111">
            <v>0</v>
          </cell>
          <cell r="U111" t="str">
            <v/>
          </cell>
          <cell r="V111">
            <v>0</v>
          </cell>
          <cell r="W111">
            <v>394</v>
          </cell>
        </row>
        <row r="112">
          <cell r="A112" t="str">
            <v>64SR3</v>
          </cell>
          <cell r="B112" t="str">
            <v>64K SRAM</v>
          </cell>
          <cell r="D112" t="str">
            <v>FAB 3</v>
          </cell>
          <cell r="E112">
            <v>0</v>
          </cell>
          <cell r="F112">
            <v>0</v>
          </cell>
          <cell r="G112">
            <v>0</v>
          </cell>
          <cell r="L112">
            <v>0</v>
          </cell>
          <cell r="M112">
            <v>0</v>
          </cell>
          <cell r="N112">
            <v>0</v>
          </cell>
          <cell r="O112" t="str">
            <v/>
          </cell>
          <cell r="P112">
            <v>0</v>
          </cell>
          <cell r="Q112">
            <v>0</v>
          </cell>
          <cell r="R112" t="str">
            <v/>
          </cell>
          <cell r="S112">
            <v>0</v>
          </cell>
          <cell r="T112">
            <v>0</v>
          </cell>
          <cell r="U112" t="str">
            <v/>
          </cell>
          <cell r="V112">
            <v>0</v>
          </cell>
          <cell r="W112">
            <v>0</v>
          </cell>
        </row>
        <row r="113">
          <cell r="A113" t="str">
            <v>64SR1</v>
          </cell>
          <cell r="D113" t="str">
            <v>FAB 1</v>
          </cell>
          <cell r="E113">
            <v>1</v>
          </cell>
          <cell r="F113">
            <v>0</v>
          </cell>
          <cell r="G113">
            <v>1</v>
          </cell>
          <cell r="L113">
            <v>0</v>
          </cell>
          <cell r="M113">
            <v>0</v>
          </cell>
          <cell r="N113">
            <v>0</v>
          </cell>
          <cell r="O113" t="str">
            <v/>
          </cell>
          <cell r="P113">
            <v>0</v>
          </cell>
          <cell r="Q113">
            <v>0</v>
          </cell>
          <cell r="R113" t="str">
            <v/>
          </cell>
          <cell r="S113">
            <v>0</v>
          </cell>
          <cell r="T113">
            <v>0</v>
          </cell>
          <cell r="U113" t="str">
            <v/>
          </cell>
          <cell r="V113">
            <v>0</v>
          </cell>
          <cell r="W113">
            <v>1</v>
          </cell>
        </row>
        <row r="114">
          <cell r="E114">
            <v>1</v>
          </cell>
          <cell r="F114">
            <v>0</v>
          </cell>
          <cell r="G114">
            <v>1</v>
          </cell>
          <cell r="H114">
            <v>0</v>
          </cell>
          <cell r="I114">
            <v>0</v>
          </cell>
          <cell r="J114">
            <v>0</v>
          </cell>
          <cell r="K114">
            <v>0</v>
          </cell>
          <cell r="L114">
            <v>0</v>
          </cell>
          <cell r="M114">
            <v>0</v>
          </cell>
          <cell r="N114">
            <v>0</v>
          </cell>
          <cell r="O114" t="str">
            <v/>
          </cell>
          <cell r="P114">
            <v>0</v>
          </cell>
          <cell r="Q114">
            <v>0</v>
          </cell>
          <cell r="R114" t="str">
            <v/>
          </cell>
          <cell r="S114">
            <v>0</v>
          </cell>
          <cell r="T114">
            <v>0</v>
          </cell>
          <cell r="U114" t="str">
            <v/>
          </cell>
          <cell r="V114">
            <v>0</v>
          </cell>
          <cell r="W114">
            <v>1</v>
          </cell>
        </row>
        <row r="115">
          <cell r="A115" t="str">
            <v>4MA2</v>
          </cell>
          <cell r="B115" t="str">
            <v>4M MASKROM</v>
          </cell>
          <cell r="D115" t="str">
            <v>FAB 2</v>
          </cell>
          <cell r="E115">
            <v>0</v>
          </cell>
          <cell r="F115">
            <v>0</v>
          </cell>
          <cell r="G115">
            <v>0</v>
          </cell>
          <cell r="L115">
            <v>0</v>
          </cell>
          <cell r="M115">
            <v>0</v>
          </cell>
          <cell r="N115">
            <v>0</v>
          </cell>
          <cell r="O115" t="str">
            <v/>
          </cell>
          <cell r="P115">
            <v>0</v>
          </cell>
          <cell r="Q115">
            <v>0</v>
          </cell>
          <cell r="R115" t="str">
            <v/>
          </cell>
          <cell r="S115">
            <v>0</v>
          </cell>
          <cell r="T115">
            <v>0</v>
          </cell>
          <cell r="U115" t="str">
            <v/>
          </cell>
          <cell r="V115">
            <v>0</v>
          </cell>
          <cell r="W115">
            <v>0</v>
          </cell>
        </row>
        <row r="116">
          <cell r="A116" t="str">
            <v>64FL6</v>
          </cell>
          <cell r="B116" t="str">
            <v>64M FLASH</v>
          </cell>
          <cell r="D116" t="str">
            <v>FAB 6</v>
          </cell>
          <cell r="E116">
            <v>0</v>
          </cell>
          <cell r="F116">
            <v>0</v>
          </cell>
          <cell r="G116">
            <v>0</v>
          </cell>
          <cell r="L116">
            <v>0</v>
          </cell>
          <cell r="M116">
            <v>0</v>
          </cell>
          <cell r="N116">
            <v>0</v>
          </cell>
          <cell r="O116" t="str">
            <v/>
          </cell>
          <cell r="P116">
            <v>0</v>
          </cell>
          <cell r="Q116">
            <v>0</v>
          </cell>
          <cell r="R116" t="str">
            <v/>
          </cell>
          <cell r="S116">
            <v>0</v>
          </cell>
          <cell r="T116">
            <v>0</v>
          </cell>
          <cell r="U116" t="str">
            <v/>
          </cell>
          <cell r="V116">
            <v>0</v>
          </cell>
          <cell r="W116">
            <v>0</v>
          </cell>
        </row>
        <row r="117">
          <cell r="A117" t="str">
            <v>32FL6</v>
          </cell>
          <cell r="B117" t="str">
            <v>32M FLASH</v>
          </cell>
          <cell r="D117" t="str">
            <v>FAB 6</v>
          </cell>
          <cell r="E117">
            <v>0</v>
          </cell>
          <cell r="F117">
            <v>0</v>
          </cell>
          <cell r="G117">
            <v>0</v>
          </cell>
          <cell r="L117">
            <v>0</v>
          </cell>
          <cell r="M117">
            <v>0</v>
          </cell>
          <cell r="N117">
            <v>0</v>
          </cell>
          <cell r="O117" t="str">
            <v/>
          </cell>
          <cell r="P117">
            <v>0</v>
          </cell>
          <cell r="Q117">
            <v>0</v>
          </cell>
          <cell r="R117" t="str">
            <v/>
          </cell>
          <cell r="S117">
            <v>0</v>
          </cell>
          <cell r="T117">
            <v>0</v>
          </cell>
          <cell r="U117" t="str">
            <v/>
          </cell>
          <cell r="V117">
            <v>0</v>
          </cell>
          <cell r="W117">
            <v>0</v>
          </cell>
        </row>
        <row r="118">
          <cell r="A118" t="str">
            <v>32FL5</v>
          </cell>
          <cell r="D118" t="str">
            <v>FAB 5</v>
          </cell>
          <cell r="E118">
            <v>0</v>
          </cell>
          <cell r="F118">
            <v>0</v>
          </cell>
          <cell r="G118">
            <v>0</v>
          </cell>
          <cell r="L118">
            <v>0</v>
          </cell>
          <cell r="M118">
            <v>0</v>
          </cell>
          <cell r="N118">
            <v>0</v>
          </cell>
          <cell r="O118" t="str">
            <v/>
          </cell>
          <cell r="P118">
            <v>0</v>
          </cell>
          <cell r="Q118">
            <v>0</v>
          </cell>
          <cell r="R118" t="str">
            <v/>
          </cell>
          <cell r="S118">
            <v>0</v>
          </cell>
          <cell r="T118">
            <v>0</v>
          </cell>
          <cell r="U118" t="str">
            <v/>
          </cell>
          <cell r="V118">
            <v>0</v>
          </cell>
          <cell r="W118">
            <v>0</v>
          </cell>
        </row>
        <row r="119">
          <cell r="E119">
            <v>0</v>
          </cell>
          <cell r="F119">
            <v>0</v>
          </cell>
          <cell r="G119">
            <v>0</v>
          </cell>
          <cell r="H119">
            <v>0</v>
          </cell>
          <cell r="I119">
            <v>0</v>
          </cell>
          <cell r="J119">
            <v>0</v>
          </cell>
          <cell r="K119">
            <v>0</v>
          </cell>
          <cell r="L119">
            <v>0</v>
          </cell>
          <cell r="M119">
            <v>0</v>
          </cell>
          <cell r="N119">
            <v>0</v>
          </cell>
          <cell r="P119">
            <v>0</v>
          </cell>
          <cell r="Q119">
            <v>0</v>
          </cell>
          <cell r="S119">
            <v>0</v>
          </cell>
          <cell r="T119">
            <v>0</v>
          </cell>
          <cell r="V119">
            <v>0</v>
          </cell>
          <cell r="W119">
            <v>0</v>
          </cell>
        </row>
        <row r="120">
          <cell r="A120" t="str">
            <v>16FL5</v>
          </cell>
          <cell r="B120" t="str">
            <v>16M FLASH</v>
          </cell>
          <cell r="D120" t="str">
            <v>FAB 5</v>
          </cell>
          <cell r="E120">
            <v>209</v>
          </cell>
          <cell r="F120">
            <v>2660</v>
          </cell>
          <cell r="G120">
            <v>2869</v>
          </cell>
          <cell r="J120">
            <v>2055</v>
          </cell>
          <cell r="K120">
            <v>11722</v>
          </cell>
          <cell r="L120">
            <v>2055</v>
          </cell>
          <cell r="M120">
            <v>11722</v>
          </cell>
          <cell r="N120">
            <v>0</v>
          </cell>
          <cell r="O120" t="str">
            <v/>
          </cell>
          <cell r="P120">
            <v>0</v>
          </cell>
          <cell r="Q120">
            <v>2055</v>
          </cell>
          <cell r="R120">
            <v>5.7041362530413622</v>
          </cell>
          <cell r="S120">
            <v>12659.76</v>
          </cell>
          <cell r="T120">
            <v>2055</v>
          </cell>
          <cell r="U120">
            <v>5.7041362530413622</v>
          </cell>
          <cell r="V120">
            <v>12659.76</v>
          </cell>
          <cell r="W120">
            <v>814</v>
          </cell>
        </row>
        <row r="121">
          <cell r="A121" t="str">
            <v>8FL6</v>
          </cell>
          <cell r="B121" t="str">
            <v>8M FLASH</v>
          </cell>
          <cell r="D121" t="str">
            <v>FAB 6</v>
          </cell>
          <cell r="E121">
            <v>0</v>
          </cell>
          <cell r="F121">
            <v>0</v>
          </cell>
          <cell r="G121">
            <v>0</v>
          </cell>
          <cell r="J121">
            <v>700</v>
          </cell>
          <cell r="K121">
            <v>2378</v>
          </cell>
          <cell r="L121">
            <v>700</v>
          </cell>
          <cell r="M121">
            <v>2378</v>
          </cell>
          <cell r="N121">
            <v>0</v>
          </cell>
          <cell r="O121" t="str">
            <v/>
          </cell>
          <cell r="P121">
            <v>0</v>
          </cell>
          <cell r="Q121">
            <v>0</v>
          </cell>
          <cell r="R121" t="str">
            <v/>
          </cell>
          <cell r="S121">
            <v>0</v>
          </cell>
          <cell r="T121">
            <v>0</v>
          </cell>
          <cell r="U121" t="str">
            <v/>
          </cell>
          <cell r="V121">
            <v>0</v>
          </cell>
          <cell r="W121">
            <v>0</v>
          </cell>
        </row>
        <row r="122">
          <cell r="A122" t="str">
            <v>8FL5</v>
          </cell>
          <cell r="D122" t="str">
            <v>FAB 5</v>
          </cell>
          <cell r="E122">
            <v>700</v>
          </cell>
          <cell r="F122">
            <v>0</v>
          </cell>
          <cell r="G122">
            <v>700</v>
          </cell>
          <cell r="Q122">
            <v>700</v>
          </cell>
          <cell r="R122">
            <v>3.3971428571428572</v>
          </cell>
          <cell r="S122">
            <v>2568.2399999999998</v>
          </cell>
          <cell r="T122">
            <v>700</v>
          </cell>
          <cell r="U122">
            <v>3.3971428571428572</v>
          </cell>
          <cell r="V122">
            <v>2568.2399999999998</v>
          </cell>
          <cell r="W122">
            <v>0</v>
          </cell>
        </row>
        <row r="123">
          <cell r="E123">
            <v>700</v>
          </cell>
          <cell r="F123">
            <v>0</v>
          </cell>
          <cell r="G123">
            <v>700</v>
          </cell>
          <cell r="H123">
            <v>0</v>
          </cell>
          <cell r="I123">
            <v>0</v>
          </cell>
          <cell r="J123">
            <v>700</v>
          </cell>
          <cell r="K123">
            <v>2378</v>
          </cell>
          <cell r="L123">
            <v>700</v>
          </cell>
          <cell r="M123">
            <v>2378</v>
          </cell>
          <cell r="N123">
            <v>0</v>
          </cell>
          <cell r="O123" t="str">
            <v/>
          </cell>
          <cell r="P123">
            <v>0</v>
          </cell>
          <cell r="Q123">
            <v>700</v>
          </cell>
          <cell r="R123">
            <v>3.3971428571428572</v>
          </cell>
          <cell r="S123">
            <v>2568.2399999999998</v>
          </cell>
          <cell r="T123">
            <v>700</v>
          </cell>
          <cell r="U123">
            <v>3.3971428571428572</v>
          </cell>
          <cell r="V123">
            <v>2568.2399999999998</v>
          </cell>
          <cell r="W123">
            <v>0</v>
          </cell>
        </row>
        <row r="124">
          <cell r="A124" t="str">
            <v>4FL5</v>
          </cell>
          <cell r="B124" t="str">
            <v>4M FLASH</v>
          </cell>
          <cell r="D124" t="str">
            <v>FAB 5</v>
          </cell>
          <cell r="E124">
            <v>524</v>
          </cell>
          <cell r="F124">
            <v>1300</v>
          </cell>
          <cell r="G124">
            <v>1824</v>
          </cell>
          <cell r="J124">
            <v>1695</v>
          </cell>
          <cell r="K124">
            <v>4878</v>
          </cell>
          <cell r="L124">
            <v>1695</v>
          </cell>
          <cell r="M124">
            <v>4878</v>
          </cell>
          <cell r="N124">
            <v>0</v>
          </cell>
          <cell r="O124" t="str">
            <v/>
          </cell>
          <cell r="P124">
            <v>0</v>
          </cell>
          <cell r="Q124">
            <v>1695</v>
          </cell>
          <cell r="R124">
            <v>2.8778761061946905</v>
          </cell>
          <cell r="S124">
            <v>5268.24</v>
          </cell>
          <cell r="T124">
            <v>1695</v>
          </cell>
          <cell r="U124">
            <v>2.8778761061946905</v>
          </cell>
          <cell r="V124">
            <v>5268.24</v>
          </cell>
          <cell r="W124">
            <v>129</v>
          </cell>
        </row>
        <row r="125">
          <cell r="A125" t="str">
            <v>4FL3</v>
          </cell>
          <cell r="D125" t="str">
            <v>FAB 3</v>
          </cell>
          <cell r="E125">
            <v>0</v>
          </cell>
          <cell r="F125">
            <v>0</v>
          </cell>
          <cell r="G125">
            <v>0</v>
          </cell>
          <cell r="L125">
            <v>0</v>
          </cell>
          <cell r="M125">
            <v>0</v>
          </cell>
          <cell r="N125">
            <v>0</v>
          </cell>
          <cell r="O125" t="str">
            <v/>
          </cell>
          <cell r="P125">
            <v>0</v>
          </cell>
          <cell r="Q125">
            <v>0</v>
          </cell>
          <cell r="R125" t="str">
            <v/>
          </cell>
          <cell r="S125">
            <v>0</v>
          </cell>
          <cell r="T125">
            <v>0</v>
          </cell>
          <cell r="U125" t="str">
            <v/>
          </cell>
          <cell r="V125">
            <v>0</v>
          </cell>
          <cell r="W125">
            <v>0</v>
          </cell>
        </row>
        <row r="126">
          <cell r="E126">
            <v>524</v>
          </cell>
          <cell r="F126">
            <v>1300</v>
          </cell>
          <cell r="G126">
            <v>1824</v>
          </cell>
          <cell r="H126">
            <v>0</v>
          </cell>
          <cell r="I126">
            <v>0</v>
          </cell>
          <cell r="J126">
            <v>1695</v>
          </cell>
          <cell r="K126">
            <v>4878</v>
          </cell>
          <cell r="L126">
            <v>1695</v>
          </cell>
          <cell r="M126">
            <v>4878</v>
          </cell>
          <cell r="N126">
            <v>0</v>
          </cell>
          <cell r="O126" t="str">
            <v/>
          </cell>
          <cell r="P126">
            <v>0</v>
          </cell>
          <cell r="Q126">
            <v>1695</v>
          </cell>
          <cell r="R126">
            <v>2.8778761061946905</v>
          </cell>
          <cell r="S126">
            <v>5268.24</v>
          </cell>
          <cell r="T126">
            <v>1695</v>
          </cell>
          <cell r="U126">
            <v>2.8778761061946905</v>
          </cell>
          <cell r="V126">
            <v>5268.24</v>
          </cell>
          <cell r="W126">
            <v>129</v>
          </cell>
        </row>
        <row r="127">
          <cell r="A127" t="str">
            <v>2FL5</v>
          </cell>
          <cell r="B127" t="str">
            <v>2M FLASH</v>
          </cell>
          <cell r="D127" t="str">
            <v>FAB 5</v>
          </cell>
          <cell r="E127">
            <v>0</v>
          </cell>
          <cell r="F127">
            <v>100</v>
          </cell>
          <cell r="G127">
            <v>100</v>
          </cell>
          <cell r="J127">
            <v>300</v>
          </cell>
          <cell r="K127">
            <v>362</v>
          </cell>
          <cell r="L127">
            <v>300</v>
          </cell>
          <cell r="M127">
            <v>362</v>
          </cell>
          <cell r="N127">
            <v>0</v>
          </cell>
          <cell r="O127" t="str">
            <v/>
          </cell>
          <cell r="P127">
            <v>0</v>
          </cell>
          <cell r="Q127">
            <v>300</v>
          </cell>
          <cell r="R127">
            <v>1.2066666666666666</v>
          </cell>
          <cell r="S127">
            <v>390.96</v>
          </cell>
          <cell r="T127">
            <v>300</v>
          </cell>
          <cell r="U127">
            <v>1.2066666666666666</v>
          </cell>
          <cell r="V127">
            <v>390.96</v>
          </cell>
          <cell r="W127">
            <v>-200</v>
          </cell>
        </row>
        <row r="128">
          <cell r="A128" t="str">
            <v>2FL3</v>
          </cell>
          <cell r="D128" t="str">
            <v>FAB 3</v>
          </cell>
          <cell r="E128">
            <v>0</v>
          </cell>
          <cell r="F128">
            <v>0</v>
          </cell>
          <cell r="G128">
            <v>0</v>
          </cell>
          <cell r="L128">
            <v>0</v>
          </cell>
          <cell r="M128">
            <v>0</v>
          </cell>
          <cell r="N128">
            <v>0</v>
          </cell>
          <cell r="O128" t="str">
            <v/>
          </cell>
          <cell r="P128">
            <v>0</v>
          </cell>
          <cell r="Q128">
            <v>0</v>
          </cell>
          <cell r="R128" t="str">
            <v/>
          </cell>
          <cell r="S128">
            <v>0</v>
          </cell>
          <cell r="T128">
            <v>0</v>
          </cell>
          <cell r="U128" t="str">
            <v/>
          </cell>
          <cell r="V128">
            <v>0</v>
          </cell>
          <cell r="W128">
            <v>0</v>
          </cell>
        </row>
        <row r="129">
          <cell r="E129">
            <v>0</v>
          </cell>
          <cell r="F129">
            <v>100</v>
          </cell>
          <cell r="G129">
            <v>100</v>
          </cell>
          <cell r="H129">
            <v>0</v>
          </cell>
          <cell r="I129">
            <v>0</v>
          </cell>
          <cell r="J129">
            <v>300</v>
          </cell>
          <cell r="K129">
            <v>362</v>
          </cell>
          <cell r="L129">
            <v>300</v>
          </cell>
          <cell r="M129">
            <v>362</v>
          </cell>
          <cell r="N129">
            <v>0</v>
          </cell>
          <cell r="O129" t="str">
            <v/>
          </cell>
          <cell r="P129">
            <v>0</v>
          </cell>
          <cell r="Q129">
            <v>300</v>
          </cell>
          <cell r="R129">
            <v>1.2066666666666666</v>
          </cell>
          <cell r="S129">
            <v>390.96</v>
          </cell>
          <cell r="T129">
            <v>300</v>
          </cell>
          <cell r="U129">
            <v>1.2066666666666666</v>
          </cell>
          <cell r="V129">
            <v>390.96</v>
          </cell>
          <cell r="W129">
            <v>-200</v>
          </cell>
        </row>
        <row r="130">
          <cell r="A130" t="str">
            <v>OTH</v>
          </cell>
          <cell r="B130" t="str">
            <v>OTHER</v>
          </cell>
          <cell r="E130">
            <v>0</v>
          </cell>
          <cell r="F130">
            <v>0</v>
          </cell>
          <cell r="G130">
            <v>0</v>
          </cell>
          <cell r="L130">
            <v>0</v>
          </cell>
          <cell r="M130">
            <v>0</v>
          </cell>
          <cell r="N130">
            <v>0</v>
          </cell>
          <cell r="O130" t="str">
            <v/>
          </cell>
          <cell r="P130">
            <v>0</v>
          </cell>
          <cell r="Q130">
            <v>0</v>
          </cell>
          <cell r="R130" t="str">
            <v/>
          </cell>
          <cell r="S130">
            <v>0</v>
          </cell>
          <cell r="T130">
            <v>0</v>
          </cell>
          <cell r="U130" t="str">
            <v/>
          </cell>
          <cell r="V130">
            <v>0</v>
          </cell>
          <cell r="W130">
            <v>0</v>
          </cell>
        </row>
        <row r="131">
          <cell r="B131" t="str">
            <v>합          계</v>
          </cell>
          <cell r="E131">
            <v>24489</v>
          </cell>
          <cell r="F131">
            <v>58110</v>
          </cell>
          <cell r="G131">
            <v>82599</v>
          </cell>
          <cell r="H131">
            <v>0</v>
          </cell>
          <cell r="I131">
            <v>0</v>
          </cell>
          <cell r="J131">
            <v>59604</v>
          </cell>
          <cell r="K131">
            <v>263549</v>
          </cell>
          <cell r="L131">
            <v>59604</v>
          </cell>
          <cell r="M131">
            <v>263549</v>
          </cell>
          <cell r="N131">
            <v>0</v>
          </cell>
          <cell r="P131">
            <v>0</v>
          </cell>
          <cell r="Q131">
            <v>59604</v>
          </cell>
          <cell r="S131">
            <v>284632.92</v>
          </cell>
          <cell r="T131">
            <v>59604</v>
          </cell>
          <cell r="V131">
            <v>284632.92</v>
          </cell>
          <cell r="W131">
            <v>22994</v>
          </cell>
        </row>
        <row r="132">
          <cell r="E132">
            <v>0</v>
          </cell>
          <cell r="F132">
            <v>0</v>
          </cell>
          <cell r="J132">
            <v>59604</v>
          </cell>
          <cell r="K132">
            <v>263550</v>
          </cell>
          <cell r="N132">
            <v>0</v>
          </cell>
          <cell r="P132">
            <v>0</v>
          </cell>
          <cell r="Q132">
            <v>0</v>
          </cell>
          <cell r="S132">
            <v>0</v>
          </cell>
        </row>
        <row r="133">
          <cell r="I133" t="str">
            <v>ERR</v>
          </cell>
          <cell r="J133">
            <v>0</v>
          </cell>
          <cell r="K133">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잠식율"/>
      <sheetName val="AJE List"/>
      <sheetName val="정산표"/>
      <sheetName val="정산표(2003_3_5)"/>
    </sheetNames>
    <definedNames>
      <definedName name="매출계획에서box로"/>
    </definedNames>
    <sheetDataSet>
      <sheetData sheetId="0" refreshError="1"/>
      <sheetData sheetId="1" refreshError="1"/>
      <sheetData sheetId="2" refreshError="1"/>
      <sheetData sheetId="3"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투자~1"/>
      <sheetName val="당년매출집계"/>
      <sheetName val="MRS세부"/>
      <sheetName val="11월매출"/>
      <sheetName val="SALE"/>
      <sheetName val="3-4현"/>
      <sheetName val="소기"/>
      <sheetName val="현금"/>
      <sheetName val="매출현황(월별)  (2)"/>
      <sheetName val="1-6(반품내역)"/>
      <sheetName val="통합data"/>
      <sheetName val="특별경비"/>
      <sheetName val="개발담당자 "/>
      <sheetName val="승용"/>
      <sheetName val="사업소득자세수추계"/>
      <sheetName val="지우기"/>
      <sheetName val="변수2"/>
      <sheetName val="저항"/>
      <sheetName val="IN2"/>
      <sheetName val="LINE MH"/>
      <sheetName val="서식시트"/>
      <sheetName val="개발담당자_"/>
      <sheetName val="LINE_MH"/>
      <sheetName val="지수"/>
      <sheetName val="통계자료"/>
      <sheetName val="FAB별"/>
      <sheetName val="가동비율"/>
      <sheetName val="시실누(모) "/>
      <sheetName val="국영"/>
      <sheetName val="미지급이자(분쟁대상)"/>
      <sheetName val="국산화"/>
      <sheetName val="7682LA SKD(12.4)"/>
      <sheetName val="원가관리"/>
      <sheetName val="환률"/>
      <sheetName val="받을어음할인및 융통어음"/>
      <sheetName val="부대"/>
      <sheetName val="Menu_Link"/>
    </sheetNames>
    <definedNames>
      <definedName name="매크로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분석자료"/>
      <sheetName val="실적관리"/>
    </sheetNames>
    <sheetDataSet>
      <sheetData sheetId="0" refreshError="1"/>
      <sheetData sheetId="1"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평가표"/>
      <sheetName val="명세표"/>
      <sheetName val="명세표 (2)"/>
      <sheetName val="담보력조사표"/>
      <sheetName val="참고자료"/>
      <sheetName val="의견"/>
      <sheetName val="폼"/>
      <sheetName val="가격산출근거"/>
      <sheetName val="토지요항표"/>
      <sheetName val="건물요항표"/>
      <sheetName val="지적개황도"/>
      <sheetName val="건물개황도"/>
      <sheetName val="건물내부도"/>
      <sheetName val="건물내부도 (2)"/>
      <sheetName val="기계배치도"/>
      <sheetName val="숫자변환"/>
      <sheetName val="토지요항표(서술) "/>
      <sheetName val="건물요항표(서술)"/>
      <sheetName val="회사정보"/>
      <sheetName val="담보대건"/>
    </sheetNames>
    <sheetDataSet>
      <sheetData sheetId="0" refreshError="1">
        <row r="14">
          <cell r="F14" t="str">
            <v>공장용지</v>
          </cell>
        </row>
        <row r="15">
          <cell r="F15" t="str">
            <v>잡종지</v>
          </cell>
        </row>
        <row r="21">
          <cell r="H21">
            <v>758</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구은행"/>
      <sheetName val="대동은행"/>
      <sheetName val="하나은행"/>
      <sheetName val="Macro1"/>
    </sheetNames>
    <sheetDataSet>
      <sheetData sheetId="0"/>
      <sheetData sheetId="1" refreshError="1"/>
      <sheetData sheetId="2" refreshError="1"/>
      <sheetData sheetId="3"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
      <sheetName val="공문"/>
      <sheetName val="청구서"/>
      <sheetName val="건명"/>
      <sheetName val="감정표"/>
      <sheetName val="평가의견"/>
      <sheetName val="토지평가조서"/>
      <sheetName val="물건평가조서"/>
      <sheetName val="◆◆◆◆"/>
      <sheetName val="선례변동률"/>
      <sheetName val="산출근거"/>
      <sheetName val="수수료"/>
      <sheetName val="개별지가"/>
      <sheetName val="토지가격산출근거"/>
      <sheetName val="참조"/>
    </sheetNames>
    <sheetDataSet>
      <sheetData sheetId="0"/>
      <sheetData sheetId="1"/>
      <sheetData sheetId="2"/>
      <sheetData sheetId="3"/>
      <sheetData sheetId="4"/>
      <sheetData sheetId="5"/>
      <sheetData sheetId="6"/>
      <sheetData sheetId="7">
        <row r="36">
          <cell r="N36">
            <v>133529600</v>
          </cell>
        </row>
      </sheetData>
      <sheetData sheetId="8"/>
      <sheetData sheetId="9"/>
      <sheetData sheetId="10"/>
      <sheetData sheetId="11"/>
      <sheetData sheetId="12"/>
      <sheetData sheetId="13"/>
      <sheetData sheetId="14"/>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1"/>
      <sheetName val="원가계산양식"/>
      <sheetName val="제조원가명세서"/>
      <sheetName val="보조부문비배부"/>
      <sheetName val="배부기준표총괄"/>
      <sheetName val="WELDING부문"/>
      <sheetName val="WELDING재공"/>
      <sheetName val="차체완성품"/>
      <sheetName val="PAINT부문"/>
      <sheetName val="PAINT재공"/>
      <sheetName val="도장완성품"/>
      <sheetName val="TRIM부문"/>
      <sheetName val="TRIM재공"/>
      <sheetName val="TRIM완성품"/>
      <sheetName val="FRAME부문"/>
      <sheetName val="FRAME재공"/>
      <sheetName val="FRAME완성품"/>
      <sheetName val="CHASSIS부문"/>
      <sheetName val="CHASSIS재공"/>
      <sheetName val="샤시완성품"/>
      <sheetName val="판넬"/>
      <sheetName val="FINAL부문"/>
      <sheetName val="FINAL재공"/>
      <sheetName val="FINAL완성품"/>
      <sheetName val="제품수불부"/>
      <sheetName val="연구소"/>
      <sheetName val="연구소 (2)"/>
      <sheetName val="연구소 (3)"/>
      <sheetName val="Sheet8"/>
      <sheetName val="공정관리 (2)"/>
      <sheetName val="차종별공수총괄표"/>
      <sheetName val="공무동력"/>
      <sheetName val="표준공수 (2)"/>
      <sheetName val="표준공수"/>
      <sheetName val="대당표준공수"/>
      <sheetName val="차체부문"/>
      <sheetName val="도장"/>
      <sheetName val="TRIM (2)"/>
      <sheetName val="FRAME (2)"/>
      <sheetName val="CHASSIS (2)"/>
      <sheetName val="완성"/>
      <sheetName val="물량집계검증표"/>
      <sheetName val="원재료불출현황"/>
      <sheetName val="원자재수불"/>
      <sheetName val="유상사급현황"/>
      <sheetName val="Sheet9"/>
      <sheetName val="원재료분류코드"/>
      <sheetName val="시작실물량관리"/>
      <sheetName val="제조원가"/>
      <sheetName val="대차대조표"/>
      <sheetName val="노임"/>
      <sheetName val="부문원2"/>
      <sheetName val="BM_NEW2"/>
      <sheetName val="계수원본(99.2.28)"/>
      <sheetName val="중기"/>
      <sheetName val="외화"/>
      <sheetName val="수정시산표"/>
      <sheetName val="단가"/>
      <sheetName val="모 델 코 드"/>
      <sheetName val="휴일check"/>
      <sheetName val="기흥진행률"/>
      <sheetName val="회사정보"/>
      <sheetName val="Sheet2"/>
      <sheetName val="주간기성"/>
      <sheetName val="SIMULATION"/>
      <sheetName val="지우기"/>
      <sheetName val="Lead"/>
      <sheetName val="대차"/>
      <sheetName val="보증금(전신전화가입권)"/>
      <sheetName val="Macro3"/>
      <sheetName val="Menu_Link"/>
      <sheetName val="보유어음"/>
      <sheetName val="封面"/>
      <sheetName val="발생집계"/>
      <sheetName val="95하U$가격"/>
      <sheetName val="수입"/>
      <sheetName val="부동산"/>
      <sheetName val="45,46"/>
      <sheetName val="Macro1"/>
      <sheetName val="제조부문배부"/>
      <sheetName val="SALE"/>
      <sheetName val="요율"/>
      <sheetName val="CT사내"/>
      <sheetName val="5직접"/>
      <sheetName val="능률(기성)"/>
      <sheetName val="1-(1)생산량"/>
      <sheetName val="당월손익계산서★"/>
      <sheetName val="UTMBPL"/>
      <sheetName val="고정자산원본"/>
      <sheetName val="93상각비"/>
      <sheetName val="Code"/>
      <sheetName val="목록"/>
      <sheetName val="10000원CR"/>
      <sheetName val="FRT LH (2)"/>
      <sheetName val="FRT RH (2)"/>
      <sheetName val="RR LH (2)"/>
      <sheetName val="RR RH (2)"/>
      <sheetName val="RR PSHELF"/>
      <sheetName val="SV LH"/>
      <sheetName val="SV RH"/>
      <sheetName val="정의"/>
      <sheetName val="특수요인"/>
      <sheetName val="basic_info"/>
      <sheetName val="Ns0xa"/>
      <sheetName val="받을어음할인및 융통어음"/>
      <sheetName val="Sheet1"/>
      <sheetName val="영업소실적"/>
      <sheetName val="Sheet3"/>
      <sheetName val="20톤"/>
      <sheetName val="연구소_(2)"/>
      <sheetName val="연구소_(3)"/>
      <sheetName val="공정관리_(2)"/>
      <sheetName val="표준공수_(2)"/>
      <sheetName val="TRIM_(2)"/>
      <sheetName val="FRAME_(2)"/>
      <sheetName val="CHASSIS_(2)"/>
      <sheetName val="연구소_(2)1"/>
      <sheetName val="연구소_(3)1"/>
      <sheetName val="공정관리_(2)1"/>
      <sheetName val="표준공수_(2)1"/>
      <sheetName val="TRIM_(2)1"/>
      <sheetName val="FRAME_(2)1"/>
      <sheetName val="CHASSIS_(2)1"/>
      <sheetName val="모_델_코_드"/>
      <sheetName val="FRT_LH_(2)"/>
      <sheetName val="FRT_RH_(2)"/>
      <sheetName val="RR_LH_(2)"/>
      <sheetName val="RR_RH_(2)"/>
      <sheetName val="RR_PSHELF"/>
      <sheetName val="SV_LH"/>
      <sheetName val="SV_RH"/>
      <sheetName val="계수원본(99_2_28)"/>
      <sheetName val="생산직"/>
      <sheetName val="월별매출"/>
      <sheetName val="업무연락"/>
      <sheetName val="24.보증금(전신전화가입권)"/>
      <sheetName val="95년간접비"/>
      <sheetName val="2월"/>
      <sheetName val="#REF"/>
      <sheetName val="지성학원"/>
      <sheetName val="ILBAN"/>
      <sheetName val="당년매출집계"/>
      <sheetName val="미결제현물환"/>
      <sheetName val="과"/>
      <sheetName val="공통"/>
      <sheetName val="95WBS"/>
      <sheetName val="현금흐름표"/>
      <sheetName val="시험연구비상각"/>
      <sheetName val="시산표"/>
      <sheetName val="원가"/>
      <sheetName val="은행"/>
      <sheetName val="특판제외"/>
      <sheetName val="국내총괄"/>
      <sheetName val="New A.G"/>
      <sheetName val="Ctrl"/>
      <sheetName val="반제품"/>
      <sheetName val="재공품"/>
      <sheetName val="타과목"/>
      <sheetName val="WELDING"/>
      <sheetName val="기계"/>
      <sheetName val="10월"/>
      <sheetName val="11.17-11.23"/>
      <sheetName val="11.24-11.30"/>
      <sheetName val="BS"/>
      <sheetName val="업무분장 "/>
      <sheetName val="금융"/>
      <sheetName val="리스"/>
      <sheetName val="보험"/>
      <sheetName val="$bhp"/>
      <sheetName val="ALL"/>
      <sheetName val="저속"/>
      <sheetName val="5"/>
      <sheetName val="5사남"/>
      <sheetName val="H_BS"/>
      <sheetName val="작업시트"/>
      <sheetName val="단가표"/>
      <sheetName val="Master"/>
      <sheetName val="7 (2)"/>
      <sheetName val="캔판매목표"/>
      <sheetName val="시장"/>
      <sheetName val="손익"/>
      <sheetName val="일정표"/>
      <sheetName val="호프"/>
      <sheetName val="일반경비(타행)"/>
      <sheetName val="보증금_전신전화가입권_"/>
      <sheetName val="99매출현"/>
      <sheetName val="단가기초자료"/>
      <sheetName val="경영현황"/>
      <sheetName val="율표"/>
      <sheetName val="PC%계산"/>
      <sheetName val="10.예산 및 원가 계획(02년)"/>
      <sheetName val="대차대조-보고"/>
      <sheetName val="전체실적"/>
      <sheetName val="S300V-MBOM"/>
      <sheetName val="다곡2교"/>
      <sheetName val="J150 승인진도관리 LIST"/>
      <sheetName val="1.경제설계"/>
      <sheetName val="장적산출"/>
      <sheetName val="LIDE"/>
      <sheetName val="3-3"/>
      <sheetName val="类别"/>
      <sheetName val="금관"/>
      <sheetName val="백화"/>
      <sheetName val="부도어음관리현황1"/>
      <sheetName val="퇴직급여충당금명세서"/>
      <sheetName val="DB"/>
      <sheetName val="LIST"/>
      <sheetName val="입고현황"/>
      <sheetName val="레코드"/>
      <sheetName val="상선"/>
      <sheetName val="재고자산미실현이익제거"/>
      <sheetName val="JA8-4"/>
      <sheetName val="1-6(반품내역)"/>
      <sheetName val="조립1부실적"/>
      <sheetName val="주표"/>
      <sheetName val="업체코드"/>
      <sheetName val="해특조직"/>
      <sheetName val="조직코드"/>
      <sheetName val="을지"/>
      <sheetName val="생산성(2차)"/>
      <sheetName val="서식시트"/>
      <sheetName val="일위대가"/>
      <sheetName val="unit 4"/>
      <sheetName val="배서어음명세서"/>
      <sheetName val="차이배부"/>
      <sheetName val="표준수불"/>
      <sheetName val="#REF!"/>
      <sheetName val="3월"/>
      <sheetName val="예산실적비교"/>
      <sheetName val="별제권_정리담보권1"/>
      <sheetName val="월할경비"/>
      <sheetName val="전략"/>
      <sheetName val="수주추정"/>
      <sheetName val="요약"/>
      <sheetName val="세목별"/>
      <sheetName val="FUEL FILLER"/>
      <sheetName val="계정code"/>
      <sheetName val="Total"/>
      <sheetName val="연결정보"/>
      <sheetName val="계정"/>
      <sheetName val="관계사"/>
      <sheetName val="통화코드"/>
      <sheetName val="절대지우지말것"/>
      <sheetName val="2001급여"/>
      <sheetName val="증감내역"/>
      <sheetName val="삼호중공업"/>
      <sheetName val="FORM_2510_product_FORE"/>
      <sheetName val="#1 Basic"/>
      <sheetName val="산출기준(파견전산실)"/>
      <sheetName val="2001퇴직급여"/>
      <sheetName val="퇴직급여계산"/>
      <sheetName val="월건별"/>
      <sheetName val="환율"/>
      <sheetName val="토목공사"/>
      <sheetName val="2000제조1"/>
      <sheetName val="공수"/>
      <sheetName val="직접경비"/>
      <sheetName val="공장"/>
      <sheetName val="손익계산서"/>
      <sheetName val="Wt Rpt"/>
      <sheetName val="Item Listings"/>
      <sheetName val="A"/>
      <sheetName val="CAUDIT"/>
      <sheetName val="YOEMAGUM"/>
      <sheetName val="단"/>
      <sheetName val="(15)"/>
      <sheetName val="건축내역(교사동)"/>
      <sheetName val="지급자재"/>
      <sheetName val="고객만족도 향상"/>
      <sheetName val="ScraRework"/>
      <sheetName val="년도별"/>
      <sheetName val="bi"/>
      <sheetName val="DWPM"/>
      <sheetName val="관련부서"/>
      <sheetName val="钢板差异"/>
      <sheetName val="차수"/>
      <sheetName val="Sheet5"/>
      <sheetName val="유배당상품"/>
      <sheetName val="대여현황"/>
      <sheetName val="담보평가"/>
      <sheetName val="반도체"/>
      <sheetName val="LU"/>
      <sheetName val="dautocomp"/>
      <sheetName val="Dforgings"/>
      <sheetName val="업무분장_"/>
      <sheetName val="CPED_SCH6_RECON"/>
      <sheetName val="Sheet"/>
      <sheetName val="외상매출금현황-수정분 A2"/>
      <sheetName val="98년BS"/>
      <sheetName val="잉여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09~10년 매출계획"/>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가정"/>
      <sheetName val="Simulation"/>
      <sheetName val="과거-BS"/>
      <sheetName val="과거-PL"/>
      <sheetName val="비율분석"/>
      <sheetName val="판관비추세"/>
      <sheetName val="인원추정"/>
      <sheetName val="매출추정"/>
      <sheetName val="매출추정근거"/>
      <sheetName val="매출원가추정"/>
      <sheetName val="일반관리비추정"/>
      <sheetName val="단기대여금회수계획"/>
      <sheetName val="개점"/>
      <sheetName val="폐점"/>
      <sheetName val="RN"/>
      <sheetName val="영업외손익"/>
      <sheetName val="투자자산"/>
      <sheetName val="자구계획"/>
      <sheetName val="고정자산"/>
      <sheetName val="처분손실"/>
      <sheetName val="퇴직급여충당금"/>
      <sheetName val="기존차입금"/>
      <sheetName val="증자"/>
      <sheetName val="정리담보권"/>
      <sheetName val="정리채권-금융기관"/>
      <sheetName val="정리채권-보증채무"/>
      <sheetName val="정리채권-관계회사채권"/>
      <sheetName val="정리채권-전환사채"/>
      <sheetName val="정리채권-일반상거래"/>
      <sheetName val="차입금분류"/>
      <sheetName val="상환계획총괄"/>
      <sheetName val="계속기업가치"/>
      <sheetName val="재무제표"/>
      <sheetName val="유동항목조정"/>
      <sheetName val="자금수지"/>
      <sheetName val="자금수지2"/>
      <sheetName val="변제조건표"/>
      <sheetName val="적정부채규모"/>
      <sheetName val="riskpremium"/>
      <sheetName val="지우"/>
      <sheetName val="지마"/>
      <sheetName val="Sheet11"/>
      <sheetName val="대차대조표"/>
    </sheetNames>
    <sheetDataSet>
      <sheetData sheetId="0" refreshError="1"/>
      <sheetData sheetId="1" refreshError="1">
        <row r="1">
          <cell r="A1" t="str">
            <v>(주)해태유통</v>
          </cell>
        </row>
        <row r="25">
          <cell r="D25">
            <v>5</v>
          </cell>
          <cell r="E25">
            <v>5</v>
          </cell>
          <cell r="G25">
            <v>7.0000000000000007E-2</v>
          </cell>
        </row>
        <row r="26">
          <cell r="D26">
            <v>6</v>
          </cell>
          <cell r="E26">
            <v>4</v>
          </cell>
          <cell r="G26">
            <v>0.01</v>
          </cell>
        </row>
        <row r="27">
          <cell r="D27">
            <v>0</v>
          </cell>
          <cell r="E27">
            <v>1</v>
          </cell>
        </row>
        <row r="89">
          <cell r="D89" t="str">
            <v>y</v>
          </cell>
        </row>
        <row r="90">
          <cell r="D90">
            <v>92344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BS"/>
      <sheetName val="WPL"/>
      <sheetName val="LEAD"/>
    </sheetNames>
    <sheetDataSet>
      <sheetData sheetId="0"/>
      <sheetData sheetId="1"/>
      <sheetData sheetId="2"/>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정시산표"/>
      <sheetName val="삼화95"/>
      <sheetName val="매출.물동명세"/>
    </sheetNames>
    <sheetDataSet>
      <sheetData sheetId="0"/>
      <sheetData sheetId="1" refreshError="1"/>
      <sheetData sheetId="2"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적심사표"/>
    </sheetNames>
    <sheetDataSet>
      <sheetData sheetId="0"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뒤차축소"/>
      <sheetName val="laroux"/>
      <sheetName val="표지"/>
      <sheetName val="total"/>
      <sheetName val="변속기"/>
      <sheetName val="항공 "/>
      <sheetName val="Sheet3"/>
      <sheetName val="수정시산표"/>
      <sheetName val="민감도"/>
      <sheetName val="1월"/>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명세서"/>
      <sheetName val="공사표지"/>
      <sheetName val="노임단가"/>
      <sheetName val="품산출서"/>
      <sheetName val="지입자재단가"/>
    </sheetNames>
    <sheetDataSet>
      <sheetData sheetId="0"/>
      <sheetData sheetId="1"/>
      <sheetData sheetId="2" refreshError="1"/>
      <sheetData sheetId="3" refreshError="1"/>
      <sheetData sheetId="4"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명세서"/>
      <sheetName val="공사표지"/>
      <sheetName val="노임단가"/>
      <sheetName val="품산출서"/>
      <sheetName val="지입자재단가"/>
    </sheetNames>
    <sheetDataSet>
      <sheetData sheetId="0"/>
      <sheetData sheetId="1"/>
      <sheetData sheetId="2" refreshError="1"/>
      <sheetData sheetId="3" refreshError="1"/>
      <sheetData sheetId="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입력정보"/>
      <sheetName val="표지"/>
      <sheetName val="조사보고서"/>
      <sheetName val="조사보고서2"/>
      <sheetName val="별첨1"/>
      <sheetName val="별첨2"/>
      <sheetName val="수정재무상태표"/>
      <sheetName val="자산조서"/>
      <sheetName val="부채조서"/>
      <sheetName val="회생채권분석"/>
      <sheetName val="과거FS"/>
      <sheetName val="보고서"/>
      <sheetName val="채무자제시사업계획검토-&gt;"/>
      <sheetName val="IS"/>
      <sheetName val="자금"/>
    </sheetNames>
    <sheetDataSet>
      <sheetData sheetId="0">
        <row r="4">
          <cell r="D4" t="str">
            <v>2016간회단1002회생</v>
          </cell>
        </row>
      </sheetData>
      <sheetData sheetId="1"/>
      <sheetData sheetId="2">
        <row r="381">
          <cell r="L381">
            <v>134781685</v>
          </cell>
        </row>
      </sheetData>
      <sheetData sheetId="3"/>
      <sheetData sheetId="4"/>
      <sheetData sheetId="5"/>
      <sheetData sheetId="6"/>
      <sheetData sheetId="7"/>
      <sheetData sheetId="8"/>
      <sheetData sheetId="9"/>
      <sheetData sheetId="10">
        <row r="54">
          <cell r="C54">
            <v>395221620</v>
          </cell>
        </row>
      </sheetData>
      <sheetData sheetId="11"/>
      <sheetData sheetId="12"/>
      <sheetData sheetId="13"/>
      <sheetData sheetId="14"/>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류검사조건"/>
      <sheetName val="오류검사결과"/>
      <sheetName val="Config"/>
      <sheetName val="M_main"/>
      <sheetName val="초화면"/>
      <sheetName val="대차대조표"/>
      <sheetName val="손익계산서"/>
      <sheetName val="현금흐름표"/>
      <sheetName val="현금흐름표주석사항"/>
      <sheetName val="매출원가명세서"/>
      <sheetName val="이익잉여금처분계산서"/>
      <sheetName val="수정시산표"/>
      <sheetName val="뒤차축소"/>
      <sheetName val="정리"/>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 val="이익잉여금처분계산서"/>
      <sheetName val="현금흐름표"/>
      <sheetName val="주요재무비율"/>
      <sheetName val="Sheet1"/>
      <sheetName val="Sheet2"/>
      <sheetName val="Sheet3"/>
      <sheetName val="경영비율 "/>
      <sheetName val="수정시산표"/>
      <sheetName val="Config"/>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종합"/>
      <sheetName val="총괄표"/>
      <sheetName val="2000프로젝트별"/>
      <sheetName val="DS_1Q"/>
      <sheetName val="DS_2Q"/>
      <sheetName val="DS_3Q"/>
      <sheetName val="DS_4Q"/>
      <sheetName val="1999프로젝트별"/>
      <sheetName val="DS_1999"/>
      <sheetName val="DBM자산"/>
      <sheetName val="OA보안(Pass-through)"/>
      <sheetName val="감소사용량"/>
      <sheetName val="DS-장비"/>
      <sheetName val="NW-장비"/>
    </sheetNames>
    <sheetDataSet>
      <sheetData sheetId="0"/>
      <sheetData sheetId="1"/>
      <sheetData sheetId="2"/>
      <sheetData sheetId="3"/>
      <sheetData sheetId="4">
        <row r="3">
          <cell r="J3">
            <v>0.1074</v>
          </cell>
        </row>
      </sheetData>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 val="VXXXXX"/>
      <sheetName val="경매"/>
      <sheetName val="괄호(아)"/>
      <sheetName val="의견"/>
      <sheetName val="명세(아) (2)"/>
      <sheetName val="요항표"/>
      <sheetName val="자료"/>
      <sheetName val="숫자변환"/>
      <sheetName val="담보력"/>
      <sheetName val="권리내역"/>
      <sheetName val="임대상황"/>
      <sheetName val="원가산출"/>
      <sheetName val="구분산출"/>
      <sheetName val="구분산출자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신감정평가표"/>
      <sheetName val="의견"/>
      <sheetName val="평가명세표"/>
      <sheetName val="요항표"/>
      <sheetName val="가격결정의견"/>
      <sheetName val="광역위치도"/>
      <sheetName val="위치도"/>
      <sheetName val="건물개황도"/>
      <sheetName val="건물내부도"/>
      <sheetName val="사진-1 (2)"/>
      <sheetName val="사진-1"/>
      <sheetName val="청구서"/>
      <sheetName val="회보서"/>
      <sheetName val="숫자변환"/>
      <sheetName val="안산기계장치"/>
      <sheetName val="데리네이타현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G10">
            <v>8735000</v>
          </cell>
        </row>
        <row r="56">
          <cell r="G56">
            <v>21050</v>
          </cell>
        </row>
      </sheetData>
      <sheetData sheetId="14" refreshError="1"/>
      <sheetData sheetId="15" refreshError="1"/>
      <sheetData sheetId="16" refreshError="1"/>
      <sheetData sheetId="17" refreshError="1"/>
      <sheetData sheetId="18"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s>
    <sheetDataSet>
      <sheetData sheetId="0"/>
      <sheetData sheetId="1"/>
      <sheetData sheetId="2"/>
      <sheetData sheetId="3"/>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참고"/>
      <sheetName val="1.조건표"/>
      <sheetName val="채권현가"/>
      <sheetName val="2.채권현가분석표"/>
      <sheetName val="현가분석"/>
      <sheetName val="2-1.채권현가분석"/>
      <sheetName val="6.차이내역"/>
      <sheetName val="현가"/>
      <sheetName val="채권현재가치"/>
      <sheetName val="총괄"/>
      <sheetName val="총괄표"/>
      <sheetName val="정담-주채"/>
      <sheetName val="정리담보권-주채무"/>
      <sheetName val="정리담보권-보증채무"/>
      <sheetName val="정리채권(금융기관)-주채무"/>
      <sheetName val="정리채권(금융기관)-보증채무"/>
      <sheetName val="1.리스-계열"/>
      <sheetName val="2.리스-기타"/>
      <sheetName val="3.기타-계열"/>
      <sheetName val="4.기타-기타"/>
      <sheetName val="리스회사"/>
      <sheetName val="일반상거래"/>
      <sheetName val="계열회사"/>
      <sheetName val="조세채권"/>
      <sheetName val="변총"/>
      <sheetName val="변제계획총괄"/>
      <sheetName val="이자비용1"/>
      <sheetName val="이자비용"/>
      <sheetName val="담변-주채"/>
      <sheetName val="담보변제-주채무"/>
      <sheetName val="담보변제-보증채무"/>
      <sheetName val="금융변제-주채무"/>
      <sheetName val="금융변제-보증채무"/>
      <sheetName val="1.변제-리스-계열"/>
      <sheetName val="2.변제-리스-기타"/>
      <sheetName val="3.변제-기타-계열"/>
      <sheetName val="4.변제-기타-기타"/>
      <sheetName val="리스변제"/>
      <sheetName val="상거래변제"/>
      <sheetName val="계열회사변제"/>
      <sheetName val="관계회사변제"/>
      <sheetName val="조세채권변제"/>
      <sheetName val="출전총괄"/>
      <sheetName val="출자전환총괄표"/>
      <sheetName val="정담출자"/>
      <sheetName val="8-1.정리담보출자전환"/>
      <sheetName val="8-2.정리채권출자전환"/>
      <sheetName val="8-3리스채권출자전환"/>
      <sheetName val="한국선원기초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울기계장치"/>
      <sheetName val="안산기계장치"/>
      <sheetName val="구축물"/>
      <sheetName val="금액기준"/>
      <sheetName val="이름표"/>
      <sheetName val="변수"/>
      <sheetName val="1.CB"/>
      <sheetName val="데이타"/>
      <sheetName val="사업분석"/>
    </sheetNames>
    <sheetDataSet>
      <sheetData sheetId="0"/>
      <sheetData sheetId="1"/>
      <sheetData sheetId="2"/>
      <sheetData sheetId="3"/>
      <sheetData sheetId="4" refreshError="1"/>
      <sheetData sheetId="5" refreshError="1"/>
      <sheetData sheetId="6" refreshError="1"/>
      <sheetData sheetId="7" refreshError="1"/>
      <sheetData sheetId="8"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9감가(기계혼합)"/>
      <sheetName val="Sheet1"/>
      <sheetName val="상각율표"/>
      <sheetName val="감가내용연수에 대하여"/>
      <sheetName val="TOTAL인원"/>
      <sheetName val="정리"/>
      <sheetName val="산출내역서집계표"/>
      <sheetName val="DB"/>
      <sheetName val="호봉"/>
      <sheetName val="코드등록"/>
      <sheetName val="#REF"/>
      <sheetName val="HERO01"/>
      <sheetName val="지급자재"/>
      <sheetName val="토목"/>
      <sheetName val="매출"/>
      <sheetName val="서식시트"/>
      <sheetName val="분당연립분양원가A"/>
      <sheetName val="배부표"/>
      <sheetName val="업무연락"/>
      <sheetName val="Sheet11"/>
      <sheetName val="가정"/>
      <sheetName val="Macro1"/>
      <sheetName val="아파트진행률"/>
    </sheetNames>
    <sheetDataSet>
      <sheetData sheetId="0"/>
      <sheetData sheetId="1"/>
      <sheetData sheetId="2" refreshError="1">
        <row r="3">
          <cell r="B3">
            <v>0</v>
          </cell>
          <cell r="C3">
            <v>0</v>
          </cell>
        </row>
        <row r="4">
          <cell r="B4">
            <v>0.77700000000000002</v>
          </cell>
          <cell r="C4">
            <v>0.5</v>
          </cell>
        </row>
        <row r="5">
          <cell r="B5">
            <v>0.63200000000000001</v>
          </cell>
          <cell r="C5">
            <v>0.33300000000000002</v>
          </cell>
        </row>
        <row r="6">
          <cell r="B6">
            <v>0.52800000000000002</v>
          </cell>
          <cell r="C6">
            <v>0.25</v>
          </cell>
        </row>
        <row r="7">
          <cell r="B7">
            <v>0.45100000000000001</v>
          </cell>
          <cell r="C7">
            <v>0.2</v>
          </cell>
        </row>
        <row r="8">
          <cell r="B8">
            <v>0.39400000000000002</v>
          </cell>
          <cell r="C8">
            <v>0.16600000000000001</v>
          </cell>
        </row>
        <row r="9">
          <cell r="B9">
            <v>0.34899999999999998</v>
          </cell>
          <cell r="C9">
            <v>0.14199999999999999</v>
          </cell>
        </row>
        <row r="10">
          <cell r="B10">
            <v>0.313</v>
          </cell>
          <cell r="C10">
            <v>0.125</v>
          </cell>
        </row>
        <row r="11">
          <cell r="B11">
            <v>0.28399999999999997</v>
          </cell>
          <cell r="C11">
            <v>0.111</v>
          </cell>
        </row>
        <row r="12">
          <cell r="B12">
            <v>0.25900000000000001</v>
          </cell>
          <cell r="C12">
            <v>0.1</v>
          </cell>
        </row>
        <row r="13">
          <cell r="B13">
            <v>0.23899999999999999</v>
          </cell>
          <cell r="C13">
            <v>0.09</v>
          </cell>
        </row>
        <row r="14">
          <cell r="B14">
            <v>0.221</v>
          </cell>
          <cell r="C14">
            <v>8.3000000000000004E-2</v>
          </cell>
        </row>
        <row r="15">
          <cell r="B15">
            <v>0.20599999999999999</v>
          </cell>
          <cell r="C15">
            <v>7.5999999999999998E-2</v>
          </cell>
        </row>
        <row r="16">
          <cell r="B16">
            <v>0.193</v>
          </cell>
          <cell r="C16">
            <v>7.0999999999999994E-2</v>
          </cell>
        </row>
        <row r="17">
          <cell r="B17">
            <v>0.182</v>
          </cell>
          <cell r="C17">
            <v>6.6000000000000003E-2</v>
          </cell>
        </row>
        <row r="18">
          <cell r="B18">
            <v>0.17100000000000001</v>
          </cell>
          <cell r="C18">
            <v>6.2E-2</v>
          </cell>
        </row>
        <row r="19">
          <cell r="B19">
            <v>0.16200000000000001</v>
          </cell>
          <cell r="C19">
            <v>5.8000000000000003E-2</v>
          </cell>
        </row>
        <row r="20">
          <cell r="B20">
            <v>0.154</v>
          </cell>
          <cell r="C20">
            <v>5.5E-2</v>
          </cell>
        </row>
        <row r="21">
          <cell r="B21">
            <v>0.14599999999999999</v>
          </cell>
          <cell r="C21">
            <v>5.1999999999999998E-2</v>
          </cell>
        </row>
        <row r="22">
          <cell r="B22">
            <v>0.14000000000000001</v>
          </cell>
          <cell r="C22">
            <v>0.05</v>
          </cell>
        </row>
        <row r="23">
          <cell r="B23">
            <v>0.13300000000000001</v>
          </cell>
          <cell r="C23">
            <v>4.8000000000000008E-2</v>
          </cell>
        </row>
        <row r="24">
          <cell r="B24">
            <v>0.128</v>
          </cell>
          <cell r="C24">
            <v>4.6000000000000013E-2</v>
          </cell>
        </row>
        <row r="25">
          <cell r="B25">
            <v>0.123</v>
          </cell>
          <cell r="C25">
            <v>4.4000000000000018E-2</v>
          </cell>
        </row>
        <row r="26">
          <cell r="B26">
            <v>0.11799999999999999</v>
          </cell>
          <cell r="C26">
            <v>4.2000000000000023E-2</v>
          </cell>
        </row>
        <row r="27">
          <cell r="B27">
            <v>0.113</v>
          </cell>
          <cell r="C27">
            <v>0.04</v>
          </cell>
        </row>
        <row r="28">
          <cell r="B28">
            <v>0.109</v>
          </cell>
          <cell r="C28">
            <v>3.9E-2</v>
          </cell>
        </row>
        <row r="29">
          <cell r="B29">
            <v>0.106</v>
          </cell>
          <cell r="C29">
            <v>3.6999999999999998E-2</v>
          </cell>
        </row>
        <row r="30">
          <cell r="B30">
            <v>0.10199999999999999</v>
          </cell>
          <cell r="C30">
            <v>3.5999999999999997E-2</v>
          </cell>
        </row>
        <row r="31">
          <cell r="B31">
            <v>9.9000000000000005E-2</v>
          </cell>
          <cell r="C31">
            <v>3.5000000000000003E-2</v>
          </cell>
        </row>
        <row r="32">
          <cell r="B32">
            <v>9.6000000000000002E-2</v>
          </cell>
          <cell r="C32">
            <v>3.4000000000000002E-2</v>
          </cell>
        </row>
        <row r="33">
          <cell r="B33">
            <v>9.2999999999999999E-2</v>
          </cell>
          <cell r="C33">
            <v>3.3000000000000002E-2</v>
          </cell>
        </row>
        <row r="34">
          <cell r="B34">
            <v>0.09</v>
          </cell>
          <cell r="C34">
            <v>3.2000000000000001E-2</v>
          </cell>
        </row>
        <row r="35">
          <cell r="B35">
            <v>8.6999999999999994E-2</v>
          </cell>
          <cell r="C35">
            <v>3.1E-2</v>
          </cell>
        </row>
        <row r="36">
          <cell r="B36">
            <v>8.5000000000000006E-2</v>
          </cell>
          <cell r="C36">
            <v>0.03</v>
          </cell>
        </row>
        <row r="37">
          <cell r="B37">
            <v>8.3000000000000004E-2</v>
          </cell>
          <cell r="C37">
            <v>2.8999999999999998E-2</v>
          </cell>
        </row>
        <row r="38">
          <cell r="B38">
            <v>0.08</v>
          </cell>
          <cell r="C38">
            <v>2.7999999999999997E-2</v>
          </cell>
        </row>
        <row r="39">
          <cell r="B39">
            <v>7.8E-2</v>
          </cell>
          <cell r="C39">
            <v>2.6999999999999996E-2</v>
          </cell>
        </row>
        <row r="40">
          <cell r="B40">
            <v>7.5999999999999998E-2</v>
          </cell>
          <cell r="C40">
            <v>2.6999999999999996E-2</v>
          </cell>
        </row>
        <row r="41">
          <cell r="B41">
            <v>7.3999999999999996E-2</v>
          </cell>
          <cell r="C41">
            <v>2.5999999999999999E-2</v>
          </cell>
        </row>
        <row r="42">
          <cell r="B42">
            <v>7.2999999999999995E-2</v>
          </cell>
          <cell r="C42">
            <v>2.5000000000000001E-2</v>
          </cell>
        </row>
        <row r="43">
          <cell r="B43">
            <v>7.0999999999999994E-2</v>
          </cell>
          <cell r="C43">
            <v>2.5000000000000001E-2</v>
          </cell>
        </row>
        <row r="44">
          <cell r="B44">
            <v>6.9000000000000006E-2</v>
          </cell>
          <cell r="C44">
            <v>2.4E-2</v>
          </cell>
        </row>
        <row r="45">
          <cell r="B45">
            <v>6.8000000000000005E-2</v>
          </cell>
          <cell r="C45">
            <v>2.4E-2</v>
          </cell>
        </row>
        <row r="46">
          <cell r="B46">
            <v>6.6000000000000003E-2</v>
          </cell>
          <cell r="C46">
            <v>2.3E-2</v>
          </cell>
        </row>
        <row r="47">
          <cell r="B47">
            <v>6.5000000000000002E-2</v>
          </cell>
          <cell r="C47">
            <v>2.3E-2</v>
          </cell>
        </row>
        <row r="48">
          <cell r="B48">
            <v>6.4000000000000001E-2</v>
          </cell>
          <cell r="C48">
            <v>2.1999999999999999E-2</v>
          </cell>
        </row>
        <row r="49">
          <cell r="B49">
            <v>6.2E-2</v>
          </cell>
          <cell r="C49">
            <v>2.1999999999999999E-2</v>
          </cell>
        </row>
        <row r="50">
          <cell r="B50">
            <v>6.0999999999999999E-2</v>
          </cell>
          <cell r="C50">
            <v>2.1000000000000001E-2</v>
          </cell>
        </row>
        <row r="51">
          <cell r="B51">
            <v>0.06</v>
          </cell>
          <cell r="C51">
            <v>2.1000000000000001E-2</v>
          </cell>
        </row>
        <row r="52">
          <cell r="B52">
            <v>5.8999999999999997E-2</v>
          </cell>
          <cell r="C52">
            <v>0.02</v>
          </cell>
        </row>
        <row r="53">
          <cell r="B53">
            <v>5.8000000000000003E-2</v>
          </cell>
          <cell r="C53">
            <v>0.02</v>
          </cell>
        </row>
        <row r="54">
          <cell r="B54">
            <v>5.6000000000000001E-2</v>
          </cell>
          <cell r="C54">
            <v>0.02</v>
          </cell>
        </row>
        <row r="55">
          <cell r="B55">
            <v>5.5E-2</v>
          </cell>
          <cell r="C55">
            <v>1.9E-2</v>
          </cell>
        </row>
        <row r="56">
          <cell r="B56">
            <v>5.3999999999999999E-2</v>
          </cell>
          <cell r="C56">
            <v>1.9E-2</v>
          </cell>
        </row>
        <row r="57">
          <cell r="B57">
            <v>5.3999999999999999E-2</v>
          </cell>
          <cell r="C57">
            <v>1.9E-2</v>
          </cell>
        </row>
        <row r="58">
          <cell r="B58">
            <v>5.2999999999999999E-2</v>
          </cell>
          <cell r="C58">
            <v>1.7999999999999999E-2</v>
          </cell>
        </row>
        <row r="59">
          <cell r="B59">
            <v>0.52</v>
          </cell>
          <cell r="C59">
            <v>1.7999999999999999E-2</v>
          </cell>
        </row>
        <row r="60">
          <cell r="B60">
            <v>5.0999999999999997E-2</v>
          </cell>
          <cell r="C60">
            <v>1.7999999999999999E-2</v>
          </cell>
        </row>
        <row r="61">
          <cell r="B61">
            <v>0.05</v>
          </cell>
          <cell r="C61">
            <v>1.7000000000000001E-2</v>
          </cell>
        </row>
        <row r="62">
          <cell r="B62">
            <v>4.9000000000000002E-2</v>
          </cell>
          <cell r="C62">
            <v>1.7000000000000001E-2</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총괄(Outsourcing Fee)"/>
      <sheetName val="첨부1-총괄 (구축비용)"/>
      <sheetName val="첨부2-AM총괄"/>
      <sheetName val="첨부3-AM상세내역"/>
      <sheetName val="첨부4-HW사용료"/>
      <sheetName val="첨부5-HW운영비(2000년)"/>
      <sheetName val="첨부6-HW운영비(2001년)"/>
      <sheetName val="첨부7-DB 운영비"/>
      <sheetName val="첨부8-DB MA비"/>
      <sheetName val="첨부9.이자비용"/>
      <sheetName val="첨부10-FTE단가"/>
      <sheetName val="첨부11-Factor"/>
      <sheetName val="첨부12-DBM 자산 현황(HW)"/>
      <sheetName val="첨부13-DBM 자산 현황(SW)"/>
      <sheetName val="첨부14-투자내역(2000)"/>
      <sheetName val="첨부15-투자내역(2001.04)"/>
      <sheetName val="첨부16-투자내역(2001.06)"/>
      <sheetName val="운영 비용(Infra)-원가"/>
      <sheetName val="참고"/>
    </sheetNames>
    <sheetDataSet>
      <sheetData sheetId="0" refreshError="1"/>
      <sheetData sheetId="1" refreshError="1"/>
      <sheetData sheetId="2" refreshError="1"/>
      <sheetData sheetId="3"/>
      <sheetData sheetId="4" refreshError="1"/>
      <sheetData sheetId="5"/>
      <sheetData sheetId="6" refreshError="1"/>
      <sheetData sheetId="7"/>
      <sheetData sheetId="8"/>
      <sheetData sheetId="9"/>
      <sheetData sheetId="10" refreshError="1"/>
      <sheetData sheetId="11"/>
      <sheetData sheetId="12">
        <row r="18">
          <cell r="C18">
            <v>0.05</v>
          </cell>
        </row>
      </sheetData>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금"/>
      <sheetName val="퇴직추계"/>
      <sheetName val="퇴직추계액"/>
      <sheetName val="유부클럽"/>
      <sheetName val="사원현황"/>
      <sheetName val="일반급여"/>
      <sheetName val="특례병현황"/>
      <sheetName val="연수생현황"/>
      <sheetName val="Sheet2"/>
      <sheetName val="식권"/>
      <sheetName val="년차"/>
      <sheetName val="Sheet12"/>
      <sheetName val="Sheet11"/>
      <sheetName val="Sheet10"/>
      <sheetName val="Sheet9"/>
      <sheetName val="Sheet8"/>
      <sheetName val="Sheet1"/>
      <sheetName val="직원기본데이터"/>
      <sheetName val="퇴직자명단"/>
      <sheetName val="상각율표"/>
      <sheetName val="실적관리"/>
    </sheetNames>
    <sheetDataSet>
      <sheetData sheetId="0"/>
      <sheetData sheetId="1"/>
      <sheetData sheetId="2"/>
      <sheetData sheetId="3"/>
      <sheetData sheetId="4"/>
      <sheetData sheetId="5" refreshError="1">
        <row r="2">
          <cell r="A2" t="str">
            <v>1-1</v>
          </cell>
          <cell r="B2">
            <v>1838000</v>
          </cell>
          <cell r="C2">
            <v>200000</v>
          </cell>
          <cell r="D2" t="str">
            <v>2-1</v>
          </cell>
          <cell r="E2">
            <v>1915500</v>
          </cell>
        </row>
        <row r="3">
          <cell r="A3" t="str">
            <v>1-2</v>
          </cell>
          <cell r="B3">
            <v>1828000</v>
          </cell>
          <cell r="C3">
            <v>200000</v>
          </cell>
          <cell r="D3" t="str">
            <v>2-2</v>
          </cell>
          <cell r="E3">
            <v>1906000</v>
          </cell>
        </row>
        <row r="4">
          <cell r="A4" t="str">
            <v>1-3</v>
          </cell>
          <cell r="B4">
            <v>1818000</v>
          </cell>
          <cell r="C4">
            <v>200000</v>
          </cell>
          <cell r="D4" t="str">
            <v>2-3</v>
          </cell>
          <cell r="E4">
            <v>1896500</v>
          </cell>
        </row>
        <row r="5">
          <cell r="A5" t="str">
            <v>1-4</v>
          </cell>
          <cell r="B5">
            <v>1808000</v>
          </cell>
          <cell r="C5">
            <v>200000</v>
          </cell>
          <cell r="D5" t="str">
            <v>2-4</v>
          </cell>
          <cell r="E5">
            <v>1887000</v>
          </cell>
        </row>
        <row r="6">
          <cell r="A6" t="str">
            <v>1-5</v>
          </cell>
          <cell r="B6">
            <v>1798000</v>
          </cell>
          <cell r="C6">
            <v>200000</v>
          </cell>
          <cell r="D6" t="str">
            <v>2-5</v>
          </cell>
          <cell r="E6">
            <v>1877500</v>
          </cell>
        </row>
        <row r="7">
          <cell r="A7" t="str">
            <v>1-6</v>
          </cell>
          <cell r="B7">
            <v>1788000</v>
          </cell>
          <cell r="C7">
            <v>200000</v>
          </cell>
          <cell r="D7" t="str">
            <v>2-6</v>
          </cell>
          <cell r="E7">
            <v>1868000</v>
          </cell>
        </row>
        <row r="8">
          <cell r="A8" t="str">
            <v>1-7</v>
          </cell>
          <cell r="B8">
            <v>1778000</v>
          </cell>
          <cell r="C8">
            <v>200000</v>
          </cell>
          <cell r="D8" t="str">
            <v>2-7</v>
          </cell>
          <cell r="E8">
            <v>1858500</v>
          </cell>
        </row>
        <row r="9">
          <cell r="A9" t="str">
            <v>1-8</v>
          </cell>
          <cell r="B9">
            <v>1768000</v>
          </cell>
          <cell r="C9">
            <v>200000</v>
          </cell>
          <cell r="D9" t="str">
            <v>2-8</v>
          </cell>
          <cell r="E9">
            <v>1849000</v>
          </cell>
        </row>
        <row r="10">
          <cell r="A10" t="str">
            <v>1-9</v>
          </cell>
          <cell r="B10">
            <v>1758000</v>
          </cell>
          <cell r="C10">
            <v>200000</v>
          </cell>
          <cell r="D10" t="str">
            <v>2-9</v>
          </cell>
          <cell r="E10">
            <v>1839500</v>
          </cell>
        </row>
        <row r="11">
          <cell r="A11" t="str">
            <v>1-10</v>
          </cell>
          <cell r="B11">
            <v>1748000</v>
          </cell>
          <cell r="C11">
            <v>200000</v>
          </cell>
          <cell r="D11" t="str">
            <v>2-10</v>
          </cell>
          <cell r="E11">
            <v>1830000</v>
          </cell>
        </row>
        <row r="12">
          <cell r="A12" t="str">
            <v>1-11</v>
          </cell>
          <cell r="B12">
            <v>1738000</v>
          </cell>
          <cell r="C12">
            <v>200000</v>
          </cell>
          <cell r="D12" t="str">
            <v>2-11</v>
          </cell>
          <cell r="E12">
            <v>1818000</v>
          </cell>
        </row>
        <row r="13">
          <cell r="A13" t="str">
            <v>1-12</v>
          </cell>
          <cell r="B13">
            <v>1726000</v>
          </cell>
          <cell r="C13">
            <v>200000</v>
          </cell>
          <cell r="D13" t="str">
            <v>2-12</v>
          </cell>
          <cell r="E13">
            <v>1806000</v>
          </cell>
        </row>
        <row r="14">
          <cell r="A14" t="str">
            <v>1-13</v>
          </cell>
          <cell r="B14">
            <v>1714000</v>
          </cell>
          <cell r="C14">
            <v>200000</v>
          </cell>
          <cell r="D14" t="str">
            <v>2-13</v>
          </cell>
          <cell r="E14">
            <v>1794000</v>
          </cell>
        </row>
        <row r="15">
          <cell r="A15" t="str">
            <v>1-14</v>
          </cell>
          <cell r="B15">
            <v>1702000</v>
          </cell>
          <cell r="C15">
            <v>200000</v>
          </cell>
          <cell r="D15" t="str">
            <v>2-14</v>
          </cell>
          <cell r="E15">
            <v>1782000</v>
          </cell>
        </row>
        <row r="16">
          <cell r="A16" t="str">
            <v>1-15</v>
          </cell>
          <cell r="B16">
            <v>1690000</v>
          </cell>
          <cell r="C16">
            <v>200000</v>
          </cell>
          <cell r="D16" t="str">
            <v>2-15</v>
          </cell>
          <cell r="E16">
            <v>1770000</v>
          </cell>
        </row>
        <row r="17">
          <cell r="A17" t="str">
            <v>1-16</v>
          </cell>
          <cell r="B17">
            <v>1678000</v>
          </cell>
          <cell r="C17">
            <v>200000</v>
          </cell>
          <cell r="D17" t="str">
            <v>2-16</v>
          </cell>
          <cell r="E17">
            <v>1758000</v>
          </cell>
        </row>
        <row r="18">
          <cell r="A18" t="str">
            <v>1-17</v>
          </cell>
          <cell r="B18">
            <v>1666000</v>
          </cell>
          <cell r="C18">
            <v>200000</v>
          </cell>
          <cell r="D18" t="str">
            <v>2-17</v>
          </cell>
          <cell r="E18">
            <v>1746000</v>
          </cell>
        </row>
        <row r="19">
          <cell r="A19" t="str">
            <v>1-18</v>
          </cell>
          <cell r="B19">
            <v>1654000</v>
          </cell>
          <cell r="C19">
            <v>200000</v>
          </cell>
          <cell r="D19" t="str">
            <v>2-18</v>
          </cell>
          <cell r="E19">
            <v>1734000</v>
          </cell>
        </row>
        <row r="20">
          <cell r="A20" t="str">
            <v>1-19</v>
          </cell>
          <cell r="B20">
            <v>1642000</v>
          </cell>
          <cell r="C20">
            <v>200000</v>
          </cell>
          <cell r="D20" t="str">
            <v>2-19</v>
          </cell>
          <cell r="E20">
            <v>1722000</v>
          </cell>
        </row>
        <row r="21">
          <cell r="A21" t="str">
            <v>1-20</v>
          </cell>
          <cell r="B21">
            <v>1630000</v>
          </cell>
          <cell r="C21">
            <v>200000</v>
          </cell>
          <cell r="D21" t="str">
            <v>2-20</v>
          </cell>
          <cell r="E21">
            <v>1710000</v>
          </cell>
        </row>
        <row r="22">
          <cell r="A22" t="str">
            <v>1-21</v>
          </cell>
          <cell r="B22">
            <v>1618000</v>
          </cell>
          <cell r="C22">
            <v>200000</v>
          </cell>
          <cell r="D22" t="str">
            <v>2-21</v>
          </cell>
          <cell r="E22">
            <v>1698000</v>
          </cell>
        </row>
        <row r="23">
          <cell r="A23" t="str">
            <v>1-22</v>
          </cell>
          <cell r="B23">
            <v>1606000</v>
          </cell>
          <cell r="C23">
            <v>200000</v>
          </cell>
          <cell r="D23" t="str">
            <v>2-22</v>
          </cell>
          <cell r="E23">
            <v>1686000</v>
          </cell>
        </row>
        <row r="24">
          <cell r="A24" t="str">
            <v>1-23</v>
          </cell>
          <cell r="B24">
            <v>1594000</v>
          </cell>
          <cell r="C24">
            <v>200000</v>
          </cell>
          <cell r="D24" t="str">
            <v>2-23</v>
          </cell>
          <cell r="E24">
            <v>1674000</v>
          </cell>
        </row>
        <row r="25">
          <cell r="A25" t="str">
            <v>1-24</v>
          </cell>
          <cell r="B25">
            <v>1582000</v>
          </cell>
          <cell r="C25">
            <v>200000</v>
          </cell>
          <cell r="D25" t="str">
            <v>2-24</v>
          </cell>
          <cell r="E25">
            <v>1662000</v>
          </cell>
        </row>
        <row r="26">
          <cell r="A26" t="str">
            <v>1-25</v>
          </cell>
          <cell r="B26">
            <v>1570000</v>
          </cell>
          <cell r="C26">
            <v>200000</v>
          </cell>
          <cell r="D26" t="str">
            <v>2-25</v>
          </cell>
          <cell r="E26">
            <v>1650000</v>
          </cell>
        </row>
        <row r="27">
          <cell r="A27" t="str">
            <v>1-26</v>
          </cell>
          <cell r="B27">
            <v>1558000</v>
          </cell>
          <cell r="C27">
            <v>200000</v>
          </cell>
          <cell r="D27" t="str">
            <v>2-26</v>
          </cell>
          <cell r="E27">
            <v>1638000</v>
          </cell>
        </row>
        <row r="28">
          <cell r="A28" t="str">
            <v>1-27</v>
          </cell>
          <cell r="B28">
            <v>1546000</v>
          </cell>
          <cell r="C28">
            <v>200000</v>
          </cell>
          <cell r="D28" t="str">
            <v>2-27</v>
          </cell>
          <cell r="E28">
            <v>1626000</v>
          </cell>
        </row>
        <row r="29">
          <cell r="A29" t="str">
            <v>1-28</v>
          </cell>
          <cell r="B29">
            <v>1534000</v>
          </cell>
          <cell r="C29">
            <v>200000</v>
          </cell>
          <cell r="D29" t="str">
            <v>2-28</v>
          </cell>
          <cell r="E29">
            <v>1614000</v>
          </cell>
        </row>
        <row r="30">
          <cell r="A30" t="str">
            <v>1-29</v>
          </cell>
          <cell r="B30">
            <v>1522000</v>
          </cell>
          <cell r="C30">
            <v>200000</v>
          </cell>
          <cell r="D30" t="str">
            <v>2-29</v>
          </cell>
          <cell r="E30">
            <v>1602000</v>
          </cell>
        </row>
        <row r="31">
          <cell r="A31" t="str">
            <v>1-30</v>
          </cell>
          <cell r="B31">
            <v>1510000</v>
          </cell>
          <cell r="C31">
            <v>200000</v>
          </cell>
          <cell r="D31" t="str">
            <v>2-30</v>
          </cell>
          <cell r="E31">
            <v>1590000</v>
          </cell>
        </row>
        <row r="32">
          <cell r="A32" t="str">
            <v>2-1</v>
          </cell>
          <cell r="B32">
            <v>1590000</v>
          </cell>
          <cell r="C32">
            <v>180000</v>
          </cell>
          <cell r="D32" t="str">
            <v>3-1</v>
          </cell>
          <cell r="E32">
            <v>1691500</v>
          </cell>
        </row>
        <row r="33">
          <cell r="A33" t="str">
            <v>2-2</v>
          </cell>
          <cell r="B33">
            <v>1580000</v>
          </cell>
          <cell r="C33">
            <v>180000</v>
          </cell>
          <cell r="D33" t="str">
            <v>3-2</v>
          </cell>
          <cell r="E33">
            <v>1683000</v>
          </cell>
        </row>
        <row r="34">
          <cell r="A34" t="str">
            <v>2-3</v>
          </cell>
          <cell r="B34">
            <v>1570000</v>
          </cell>
          <cell r="C34">
            <v>180000</v>
          </cell>
          <cell r="D34" t="str">
            <v>3-3</v>
          </cell>
          <cell r="E34">
            <v>1674500</v>
          </cell>
        </row>
        <row r="35">
          <cell r="A35" t="str">
            <v>2-4</v>
          </cell>
          <cell r="B35">
            <v>1560000</v>
          </cell>
          <cell r="C35">
            <v>180000</v>
          </cell>
          <cell r="D35" t="str">
            <v>3-4</v>
          </cell>
          <cell r="E35">
            <v>1666000</v>
          </cell>
        </row>
        <row r="36">
          <cell r="A36" t="str">
            <v>2-5</v>
          </cell>
          <cell r="B36">
            <v>1550000</v>
          </cell>
          <cell r="C36">
            <v>180000</v>
          </cell>
          <cell r="D36" t="str">
            <v>3-5</v>
          </cell>
          <cell r="E36">
            <v>1657500</v>
          </cell>
        </row>
        <row r="37">
          <cell r="A37" t="str">
            <v>2-6</v>
          </cell>
          <cell r="B37">
            <v>1540000</v>
          </cell>
          <cell r="C37">
            <v>180000</v>
          </cell>
          <cell r="D37" t="str">
            <v>3-6</v>
          </cell>
          <cell r="E37">
            <v>1649000</v>
          </cell>
        </row>
        <row r="38">
          <cell r="A38" t="str">
            <v>2-7</v>
          </cell>
          <cell r="B38">
            <v>1530000</v>
          </cell>
          <cell r="C38">
            <v>180000</v>
          </cell>
          <cell r="D38" t="str">
            <v>3-7</v>
          </cell>
          <cell r="E38">
            <v>1640500</v>
          </cell>
        </row>
        <row r="39">
          <cell r="A39" t="str">
            <v>2-8</v>
          </cell>
          <cell r="B39">
            <v>1520000</v>
          </cell>
          <cell r="C39">
            <v>180000</v>
          </cell>
          <cell r="D39" t="str">
            <v>3-8</v>
          </cell>
          <cell r="E39">
            <v>1632000</v>
          </cell>
        </row>
        <row r="40">
          <cell r="A40" t="str">
            <v>2-9</v>
          </cell>
          <cell r="B40">
            <v>1510000</v>
          </cell>
          <cell r="C40">
            <v>180000</v>
          </cell>
          <cell r="D40" t="str">
            <v>3-9</v>
          </cell>
          <cell r="E40">
            <v>1623500</v>
          </cell>
        </row>
        <row r="41">
          <cell r="A41" t="str">
            <v>2-10</v>
          </cell>
          <cell r="B41">
            <v>1500000</v>
          </cell>
          <cell r="C41">
            <v>180000</v>
          </cell>
          <cell r="D41" t="str">
            <v>3-10</v>
          </cell>
          <cell r="E41">
            <v>1615000</v>
          </cell>
        </row>
        <row r="42">
          <cell r="A42" t="str">
            <v>2-11</v>
          </cell>
          <cell r="B42">
            <v>1490000</v>
          </cell>
          <cell r="C42">
            <v>180000</v>
          </cell>
          <cell r="D42" t="str">
            <v>3-11</v>
          </cell>
          <cell r="E42">
            <v>1604000</v>
          </cell>
        </row>
        <row r="43">
          <cell r="A43" t="str">
            <v>2-12</v>
          </cell>
          <cell r="B43">
            <v>1480000</v>
          </cell>
          <cell r="C43">
            <v>180000</v>
          </cell>
          <cell r="D43" t="str">
            <v>3-12</v>
          </cell>
          <cell r="E43">
            <v>1593000</v>
          </cell>
        </row>
        <row r="44">
          <cell r="A44" t="str">
            <v>2-13</v>
          </cell>
          <cell r="B44">
            <v>1470000</v>
          </cell>
          <cell r="C44">
            <v>180000</v>
          </cell>
          <cell r="D44" t="str">
            <v>3-13</v>
          </cell>
          <cell r="E44">
            <v>1582000</v>
          </cell>
        </row>
        <row r="45">
          <cell r="A45" t="str">
            <v>2-14</v>
          </cell>
          <cell r="B45">
            <v>1460000</v>
          </cell>
          <cell r="C45">
            <v>180000</v>
          </cell>
          <cell r="D45" t="str">
            <v>3-14</v>
          </cell>
          <cell r="E45">
            <v>1571000</v>
          </cell>
        </row>
        <row r="46">
          <cell r="A46" t="str">
            <v>2-15</v>
          </cell>
          <cell r="B46">
            <v>1450000</v>
          </cell>
          <cell r="C46">
            <v>180000</v>
          </cell>
          <cell r="D46" t="str">
            <v>3-15</v>
          </cell>
          <cell r="E46">
            <v>1560000</v>
          </cell>
        </row>
        <row r="47">
          <cell r="A47" t="str">
            <v>2-16</v>
          </cell>
          <cell r="B47">
            <v>1440000</v>
          </cell>
          <cell r="C47">
            <v>180000</v>
          </cell>
          <cell r="D47" t="str">
            <v>3-16</v>
          </cell>
          <cell r="E47">
            <v>1549000</v>
          </cell>
        </row>
        <row r="48">
          <cell r="A48" t="str">
            <v>2-17</v>
          </cell>
          <cell r="B48">
            <v>1430000</v>
          </cell>
          <cell r="C48">
            <v>180000</v>
          </cell>
          <cell r="D48" t="str">
            <v>3-17</v>
          </cell>
          <cell r="E48">
            <v>1538000</v>
          </cell>
        </row>
        <row r="49">
          <cell r="A49" t="str">
            <v>2-18</v>
          </cell>
          <cell r="B49">
            <v>1420000</v>
          </cell>
          <cell r="C49">
            <v>180000</v>
          </cell>
          <cell r="D49" t="str">
            <v>3-18</v>
          </cell>
          <cell r="E49">
            <v>1527000</v>
          </cell>
        </row>
        <row r="50">
          <cell r="A50" t="str">
            <v>2-19</v>
          </cell>
          <cell r="B50">
            <v>1410000</v>
          </cell>
          <cell r="C50">
            <v>180000</v>
          </cell>
          <cell r="D50" t="str">
            <v>3-19</v>
          </cell>
          <cell r="E50">
            <v>1516000</v>
          </cell>
        </row>
        <row r="51">
          <cell r="A51" t="str">
            <v>2-20</v>
          </cell>
          <cell r="B51">
            <v>1400000</v>
          </cell>
          <cell r="C51">
            <v>180000</v>
          </cell>
          <cell r="D51" t="str">
            <v>3-20</v>
          </cell>
          <cell r="E51">
            <v>1505000</v>
          </cell>
        </row>
        <row r="52">
          <cell r="A52" t="str">
            <v>2-21</v>
          </cell>
          <cell r="B52">
            <v>1390000</v>
          </cell>
          <cell r="C52">
            <v>180000</v>
          </cell>
          <cell r="D52" t="str">
            <v>3-21</v>
          </cell>
          <cell r="E52">
            <v>1494000</v>
          </cell>
        </row>
        <row r="53">
          <cell r="A53" t="str">
            <v>2-22</v>
          </cell>
          <cell r="B53">
            <v>1380000</v>
          </cell>
          <cell r="C53">
            <v>180000</v>
          </cell>
          <cell r="D53" t="str">
            <v>3-22</v>
          </cell>
          <cell r="E53">
            <v>1483000</v>
          </cell>
        </row>
        <row r="54">
          <cell r="A54" t="str">
            <v>2-23</v>
          </cell>
          <cell r="B54">
            <v>1370000</v>
          </cell>
          <cell r="C54">
            <v>180000</v>
          </cell>
          <cell r="D54" t="str">
            <v>3-23</v>
          </cell>
          <cell r="E54">
            <v>1472000</v>
          </cell>
        </row>
        <row r="55">
          <cell r="A55" t="str">
            <v>2-24</v>
          </cell>
          <cell r="B55">
            <v>1360000</v>
          </cell>
          <cell r="C55">
            <v>180000</v>
          </cell>
          <cell r="D55" t="str">
            <v>3-24</v>
          </cell>
          <cell r="E55">
            <v>1461000</v>
          </cell>
        </row>
        <row r="56">
          <cell r="A56" t="str">
            <v>2-25</v>
          </cell>
          <cell r="B56">
            <v>1350000</v>
          </cell>
          <cell r="C56">
            <v>180000</v>
          </cell>
          <cell r="D56" t="str">
            <v>3-25</v>
          </cell>
          <cell r="E56">
            <v>1450000</v>
          </cell>
        </row>
        <row r="57">
          <cell r="A57" t="str">
            <v>2-26</v>
          </cell>
          <cell r="B57">
            <v>1340000</v>
          </cell>
          <cell r="C57">
            <v>180000</v>
          </cell>
          <cell r="D57" t="str">
            <v>3-26</v>
          </cell>
          <cell r="E57">
            <v>1439000</v>
          </cell>
        </row>
        <row r="58">
          <cell r="A58" t="str">
            <v>2-27</v>
          </cell>
          <cell r="B58">
            <v>1330000</v>
          </cell>
          <cell r="C58">
            <v>180000</v>
          </cell>
          <cell r="D58" t="str">
            <v>3-27</v>
          </cell>
          <cell r="E58">
            <v>1428000</v>
          </cell>
        </row>
        <row r="59">
          <cell r="A59" t="str">
            <v>2-28</v>
          </cell>
          <cell r="B59">
            <v>1320000</v>
          </cell>
          <cell r="C59">
            <v>180000</v>
          </cell>
          <cell r="D59" t="str">
            <v>3-28</v>
          </cell>
          <cell r="E59">
            <v>1417000</v>
          </cell>
        </row>
        <row r="60">
          <cell r="A60" t="str">
            <v>2-29</v>
          </cell>
          <cell r="B60">
            <v>1310000</v>
          </cell>
          <cell r="C60">
            <v>180000</v>
          </cell>
          <cell r="D60" t="str">
            <v>3-29</v>
          </cell>
          <cell r="E60">
            <v>1406000</v>
          </cell>
        </row>
        <row r="61">
          <cell r="A61" t="str">
            <v>2-30</v>
          </cell>
          <cell r="B61">
            <v>1300000</v>
          </cell>
          <cell r="C61">
            <v>180000</v>
          </cell>
          <cell r="D61" t="str">
            <v>3-30</v>
          </cell>
          <cell r="E61">
            <v>1395000</v>
          </cell>
        </row>
        <row r="62">
          <cell r="A62" t="str">
            <v>3-1</v>
          </cell>
          <cell r="B62">
            <v>1367000</v>
          </cell>
          <cell r="C62">
            <v>160000</v>
          </cell>
          <cell r="D62" t="str">
            <v>4-1</v>
          </cell>
          <cell r="E62">
            <v>1593000</v>
          </cell>
        </row>
        <row r="63">
          <cell r="A63" t="str">
            <v>3-2</v>
          </cell>
          <cell r="B63">
            <v>1362000</v>
          </cell>
          <cell r="C63">
            <v>160000</v>
          </cell>
          <cell r="D63" t="str">
            <v>4-2</v>
          </cell>
          <cell r="E63">
            <v>1588000</v>
          </cell>
        </row>
        <row r="64">
          <cell r="A64" t="str">
            <v>3-3</v>
          </cell>
          <cell r="B64">
            <v>1357000</v>
          </cell>
          <cell r="C64">
            <v>160000</v>
          </cell>
          <cell r="D64" t="str">
            <v>4-3</v>
          </cell>
          <cell r="E64">
            <v>1583000</v>
          </cell>
        </row>
        <row r="65">
          <cell r="A65" t="str">
            <v>3-4</v>
          </cell>
          <cell r="B65">
            <v>1352000</v>
          </cell>
          <cell r="C65">
            <v>160000</v>
          </cell>
          <cell r="D65" t="str">
            <v>4-4</v>
          </cell>
          <cell r="E65">
            <v>1578000</v>
          </cell>
        </row>
        <row r="66">
          <cell r="A66" t="str">
            <v>3-5</v>
          </cell>
          <cell r="B66">
            <v>1347000</v>
          </cell>
          <cell r="C66">
            <v>160000</v>
          </cell>
          <cell r="D66" t="str">
            <v>4-5</v>
          </cell>
          <cell r="E66">
            <v>1573000</v>
          </cell>
        </row>
        <row r="67">
          <cell r="A67" t="str">
            <v>3-6</v>
          </cell>
          <cell r="B67">
            <v>1342000</v>
          </cell>
          <cell r="C67">
            <v>160000</v>
          </cell>
          <cell r="D67" t="str">
            <v>4-6</v>
          </cell>
          <cell r="E67">
            <v>1568000</v>
          </cell>
        </row>
        <row r="68">
          <cell r="A68" t="str">
            <v>3-7</v>
          </cell>
          <cell r="B68">
            <v>1335000</v>
          </cell>
          <cell r="C68">
            <v>160000</v>
          </cell>
          <cell r="D68" t="str">
            <v>4-7</v>
          </cell>
          <cell r="E68">
            <v>1563000</v>
          </cell>
        </row>
        <row r="69">
          <cell r="A69" t="str">
            <v>3-8</v>
          </cell>
          <cell r="B69">
            <v>1328000</v>
          </cell>
          <cell r="C69">
            <v>160000</v>
          </cell>
          <cell r="D69" t="str">
            <v>4-8</v>
          </cell>
          <cell r="E69">
            <v>1558000</v>
          </cell>
        </row>
        <row r="70">
          <cell r="A70" t="str">
            <v>3-9</v>
          </cell>
          <cell r="B70">
            <v>1321000</v>
          </cell>
          <cell r="C70">
            <v>160000</v>
          </cell>
          <cell r="D70" t="str">
            <v>4-9</v>
          </cell>
          <cell r="E70">
            <v>1553000</v>
          </cell>
        </row>
        <row r="71">
          <cell r="A71" t="str">
            <v>3-10</v>
          </cell>
          <cell r="B71">
            <v>1314000</v>
          </cell>
          <cell r="C71">
            <v>160000</v>
          </cell>
          <cell r="D71" t="str">
            <v>4-10</v>
          </cell>
          <cell r="E71">
            <v>1548000</v>
          </cell>
        </row>
        <row r="72">
          <cell r="A72" t="str">
            <v>3-11</v>
          </cell>
          <cell r="B72">
            <v>1307000</v>
          </cell>
          <cell r="C72">
            <v>160000</v>
          </cell>
          <cell r="D72" t="str">
            <v>4-11</v>
          </cell>
          <cell r="E72">
            <v>1543000</v>
          </cell>
        </row>
        <row r="73">
          <cell r="A73" t="str">
            <v>3-12</v>
          </cell>
          <cell r="B73">
            <v>1300000</v>
          </cell>
          <cell r="C73">
            <v>160000</v>
          </cell>
          <cell r="D73" t="str">
            <v>4-12</v>
          </cell>
          <cell r="E73">
            <v>1538000</v>
          </cell>
        </row>
        <row r="74">
          <cell r="A74" t="str">
            <v>3-13</v>
          </cell>
          <cell r="B74">
            <v>1293000</v>
          </cell>
          <cell r="C74">
            <v>160000</v>
          </cell>
          <cell r="D74" t="str">
            <v>4-13</v>
          </cell>
          <cell r="E74">
            <v>1533000</v>
          </cell>
        </row>
        <row r="75">
          <cell r="A75" t="str">
            <v>3-14</v>
          </cell>
          <cell r="B75">
            <v>1284000</v>
          </cell>
          <cell r="C75">
            <v>160000</v>
          </cell>
          <cell r="D75" t="str">
            <v>4-14</v>
          </cell>
          <cell r="E75">
            <v>1528000</v>
          </cell>
        </row>
        <row r="76">
          <cell r="A76" t="str">
            <v>3-15</v>
          </cell>
          <cell r="B76">
            <v>1275000</v>
          </cell>
          <cell r="C76">
            <v>160000</v>
          </cell>
          <cell r="D76" t="str">
            <v>4-15</v>
          </cell>
          <cell r="E76">
            <v>1523000</v>
          </cell>
        </row>
        <row r="77">
          <cell r="A77" t="str">
            <v>3-16</v>
          </cell>
          <cell r="B77">
            <v>1266000</v>
          </cell>
          <cell r="C77">
            <v>160000</v>
          </cell>
          <cell r="D77" t="str">
            <v>4-16</v>
          </cell>
          <cell r="E77">
            <v>1518000</v>
          </cell>
        </row>
        <row r="78">
          <cell r="A78" t="str">
            <v>3-17</v>
          </cell>
          <cell r="B78">
            <v>1257000</v>
          </cell>
          <cell r="C78">
            <v>160000</v>
          </cell>
          <cell r="D78" t="str">
            <v>4-17</v>
          </cell>
          <cell r="E78">
            <v>1510000</v>
          </cell>
        </row>
        <row r="79">
          <cell r="A79" t="str">
            <v>3-18</v>
          </cell>
          <cell r="B79">
            <v>1248000</v>
          </cell>
          <cell r="C79">
            <v>160000</v>
          </cell>
          <cell r="D79" t="str">
            <v>4-18</v>
          </cell>
          <cell r="E79">
            <v>1502000</v>
          </cell>
        </row>
        <row r="80">
          <cell r="A80" t="str">
            <v>3-19</v>
          </cell>
          <cell r="B80">
            <v>1239000</v>
          </cell>
          <cell r="C80">
            <v>160000</v>
          </cell>
          <cell r="D80" t="str">
            <v>4-19</v>
          </cell>
          <cell r="E80">
            <v>1494000</v>
          </cell>
        </row>
        <row r="81">
          <cell r="A81" t="str">
            <v>3-20</v>
          </cell>
          <cell r="B81">
            <v>1230000</v>
          </cell>
          <cell r="C81">
            <v>160000</v>
          </cell>
          <cell r="D81" t="str">
            <v>4-20</v>
          </cell>
          <cell r="E81">
            <v>1486000</v>
          </cell>
        </row>
        <row r="82">
          <cell r="A82" t="str">
            <v>3-21</v>
          </cell>
          <cell r="B82">
            <v>1221000</v>
          </cell>
          <cell r="C82">
            <v>160000</v>
          </cell>
          <cell r="D82" t="str">
            <v>4-21</v>
          </cell>
          <cell r="E82">
            <v>1478000</v>
          </cell>
        </row>
        <row r="83">
          <cell r="A83" t="str">
            <v>3-22</v>
          </cell>
          <cell r="B83">
            <v>1212000</v>
          </cell>
          <cell r="C83">
            <v>160000</v>
          </cell>
          <cell r="D83" t="str">
            <v>4-22</v>
          </cell>
          <cell r="E83">
            <v>1470000</v>
          </cell>
        </row>
        <row r="84">
          <cell r="A84" t="str">
            <v>3-23</v>
          </cell>
          <cell r="B84">
            <v>1203000</v>
          </cell>
          <cell r="C84">
            <v>160000</v>
          </cell>
          <cell r="D84" t="str">
            <v>4-23</v>
          </cell>
          <cell r="E84">
            <v>1460000</v>
          </cell>
        </row>
        <row r="85">
          <cell r="A85" t="str">
            <v>3-24</v>
          </cell>
          <cell r="B85">
            <v>1194000</v>
          </cell>
          <cell r="C85">
            <v>160000</v>
          </cell>
          <cell r="D85" t="str">
            <v>4-24</v>
          </cell>
          <cell r="E85">
            <v>1450000</v>
          </cell>
        </row>
        <row r="86">
          <cell r="A86" t="str">
            <v>3-25</v>
          </cell>
          <cell r="B86">
            <v>1185000</v>
          </cell>
          <cell r="C86">
            <v>160000</v>
          </cell>
          <cell r="D86" t="str">
            <v>4-25</v>
          </cell>
          <cell r="E86">
            <v>1440000</v>
          </cell>
        </row>
        <row r="87">
          <cell r="A87" t="str">
            <v>3-26</v>
          </cell>
          <cell r="B87">
            <v>1176000</v>
          </cell>
          <cell r="C87">
            <v>160000</v>
          </cell>
          <cell r="D87" t="str">
            <v>4-26</v>
          </cell>
          <cell r="E87">
            <v>1430000</v>
          </cell>
        </row>
        <row r="88">
          <cell r="A88" t="str">
            <v>3-27</v>
          </cell>
          <cell r="B88">
            <v>1167000</v>
          </cell>
          <cell r="C88">
            <v>160000</v>
          </cell>
          <cell r="D88" t="str">
            <v>4-27</v>
          </cell>
          <cell r="E88">
            <v>1420000</v>
          </cell>
        </row>
        <row r="89">
          <cell r="A89" t="str">
            <v>3-28</v>
          </cell>
          <cell r="B89">
            <v>1158000</v>
          </cell>
          <cell r="C89">
            <v>160000</v>
          </cell>
          <cell r="D89" t="str">
            <v>4-28</v>
          </cell>
          <cell r="E89">
            <v>1410000</v>
          </cell>
        </row>
        <row r="90">
          <cell r="A90" t="str">
            <v>3-29</v>
          </cell>
          <cell r="B90">
            <v>1149000</v>
          </cell>
          <cell r="C90">
            <v>160000</v>
          </cell>
          <cell r="D90" t="str">
            <v>4-29</v>
          </cell>
          <cell r="E90">
            <v>1400000</v>
          </cell>
        </row>
        <row r="91">
          <cell r="A91" t="str">
            <v>3-30</v>
          </cell>
          <cell r="B91">
            <v>1140000</v>
          </cell>
          <cell r="C91">
            <v>160000</v>
          </cell>
          <cell r="D91" t="str">
            <v>4-30</v>
          </cell>
          <cell r="E91">
            <v>1390000</v>
          </cell>
        </row>
        <row r="92">
          <cell r="A92" t="str">
            <v>4-1</v>
          </cell>
          <cell r="B92">
            <v>1283000</v>
          </cell>
          <cell r="D92" t="str">
            <v>4-31</v>
          </cell>
          <cell r="E92">
            <v>1380000</v>
          </cell>
        </row>
        <row r="93">
          <cell r="A93" t="str">
            <v>4-2</v>
          </cell>
          <cell r="B93">
            <v>1279000</v>
          </cell>
          <cell r="D93" t="str">
            <v>4-32</v>
          </cell>
          <cell r="E93">
            <v>1370000</v>
          </cell>
        </row>
        <row r="94">
          <cell r="A94" t="str">
            <v>4-3</v>
          </cell>
          <cell r="B94">
            <v>1275000</v>
          </cell>
          <cell r="D94" t="str">
            <v>4-33</v>
          </cell>
          <cell r="E94">
            <v>1360000</v>
          </cell>
        </row>
        <row r="95">
          <cell r="A95" t="str">
            <v>4-4</v>
          </cell>
          <cell r="B95">
            <v>1271000</v>
          </cell>
          <cell r="D95" t="str">
            <v>4-34</v>
          </cell>
          <cell r="E95">
            <v>1350000</v>
          </cell>
        </row>
        <row r="96">
          <cell r="A96" t="str">
            <v>4-5</v>
          </cell>
          <cell r="B96">
            <v>1267000</v>
          </cell>
          <cell r="D96" t="str">
            <v>4-35</v>
          </cell>
          <cell r="E96">
            <v>1340000</v>
          </cell>
        </row>
        <row r="97">
          <cell r="A97" t="str">
            <v>4-6</v>
          </cell>
          <cell r="B97">
            <v>1263000</v>
          </cell>
          <cell r="D97" t="str">
            <v>4-36</v>
          </cell>
          <cell r="E97">
            <v>1330000</v>
          </cell>
        </row>
        <row r="98">
          <cell r="A98" t="str">
            <v>4-7</v>
          </cell>
          <cell r="B98">
            <v>1259000</v>
          </cell>
          <cell r="D98" t="str">
            <v>4-37</v>
          </cell>
          <cell r="E98">
            <v>1320000</v>
          </cell>
        </row>
        <row r="99">
          <cell r="A99" t="str">
            <v>4-8</v>
          </cell>
          <cell r="B99">
            <v>1255000</v>
          </cell>
          <cell r="D99" t="str">
            <v>4-38</v>
          </cell>
          <cell r="E99">
            <v>1310000</v>
          </cell>
        </row>
        <row r="100">
          <cell r="A100" t="str">
            <v>4-9</v>
          </cell>
          <cell r="B100">
            <v>1251000</v>
          </cell>
          <cell r="D100" t="str">
            <v>4-39</v>
          </cell>
          <cell r="E100">
            <v>1300000</v>
          </cell>
        </row>
        <row r="101">
          <cell r="A101" t="str">
            <v>4-10</v>
          </cell>
          <cell r="B101">
            <v>1247000</v>
          </cell>
          <cell r="D101" t="str">
            <v>4-40</v>
          </cell>
          <cell r="E101">
            <v>1290000</v>
          </cell>
        </row>
        <row r="102">
          <cell r="A102" t="str">
            <v>4-11</v>
          </cell>
          <cell r="B102">
            <v>1243000</v>
          </cell>
          <cell r="D102" t="str">
            <v>5-1</v>
          </cell>
          <cell r="E102">
            <v>39600</v>
          </cell>
          <cell r="F102">
            <v>30000</v>
          </cell>
        </row>
        <row r="103">
          <cell r="A103" t="str">
            <v>4-12</v>
          </cell>
          <cell r="B103">
            <v>1239000</v>
          </cell>
          <cell r="D103" t="str">
            <v>5-2</v>
          </cell>
          <cell r="E103">
            <v>39360</v>
          </cell>
          <cell r="F103">
            <v>30000</v>
          </cell>
        </row>
        <row r="104">
          <cell r="A104" t="str">
            <v>4-13</v>
          </cell>
          <cell r="B104">
            <v>1235000</v>
          </cell>
          <cell r="D104" t="str">
            <v>5-3</v>
          </cell>
          <cell r="E104">
            <v>39120</v>
          </cell>
          <cell r="F104">
            <v>30000</v>
          </cell>
        </row>
        <row r="105">
          <cell r="A105" t="str">
            <v>4-14</v>
          </cell>
          <cell r="B105">
            <v>1231000</v>
          </cell>
          <cell r="D105" t="str">
            <v>5-4</v>
          </cell>
          <cell r="E105">
            <v>38880</v>
          </cell>
          <cell r="F105">
            <v>30000</v>
          </cell>
        </row>
        <row r="106">
          <cell r="A106" t="str">
            <v>4-15</v>
          </cell>
          <cell r="B106">
            <v>1227000</v>
          </cell>
          <cell r="D106" t="str">
            <v>5-5</v>
          </cell>
          <cell r="E106">
            <v>38640</v>
          </cell>
          <cell r="F106">
            <v>30000</v>
          </cell>
        </row>
        <row r="107">
          <cell r="A107" t="str">
            <v>4-16</v>
          </cell>
          <cell r="B107">
            <v>1223000</v>
          </cell>
          <cell r="D107" t="str">
            <v>5-6</v>
          </cell>
          <cell r="E107">
            <v>38400</v>
          </cell>
          <cell r="F107">
            <v>30000</v>
          </cell>
        </row>
        <row r="108">
          <cell r="A108" t="str">
            <v>4-17</v>
          </cell>
          <cell r="B108">
            <v>1219000</v>
          </cell>
          <cell r="D108" t="str">
            <v>5-7</v>
          </cell>
          <cell r="E108">
            <v>38160</v>
          </cell>
          <cell r="F108">
            <v>30000</v>
          </cell>
        </row>
        <row r="109">
          <cell r="A109" t="str">
            <v>4-18</v>
          </cell>
          <cell r="B109">
            <v>1215000</v>
          </cell>
          <cell r="D109" t="str">
            <v>5-8</v>
          </cell>
          <cell r="E109">
            <v>37920</v>
          </cell>
          <cell r="F109">
            <v>30000</v>
          </cell>
        </row>
        <row r="110">
          <cell r="A110" t="str">
            <v>4-19</v>
          </cell>
          <cell r="B110">
            <v>1211000</v>
          </cell>
          <cell r="D110" t="str">
            <v>5-9</v>
          </cell>
          <cell r="E110">
            <v>37680</v>
          </cell>
          <cell r="F110">
            <v>30000</v>
          </cell>
        </row>
        <row r="111">
          <cell r="A111" t="str">
            <v>4-20</v>
          </cell>
          <cell r="B111">
            <v>1207000</v>
          </cell>
          <cell r="D111" t="str">
            <v>5-10</v>
          </cell>
          <cell r="E111">
            <v>37440</v>
          </cell>
          <cell r="F111">
            <v>30000</v>
          </cell>
        </row>
        <row r="112">
          <cell r="A112" t="str">
            <v>4-21</v>
          </cell>
          <cell r="B112">
            <v>1203000</v>
          </cell>
          <cell r="D112" t="str">
            <v>5-11</v>
          </cell>
          <cell r="E112">
            <v>37200</v>
          </cell>
          <cell r="F112">
            <v>30000</v>
          </cell>
        </row>
        <row r="113">
          <cell r="A113" t="str">
            <v>4-22</v>
          </cell>
          <cell r="B113">
            <v>1199000</v>
          </cell>
          <cell r="D113" t="str">
            <v>5-12</v>
          </cell>
          <cell r="E113">
            <v>36960</v>
          </cell>
          <cell r="F113">
            <v>30000</v>
          </cell>
        </row>
        <row r="114">
          <cell r="A114" t="str">
            <v>4-23</v>
          </cell>
          <cell r="B114">
            <v>1195000</v>
          </cell>
          <cell r="D114" t="str">
            <v>5-13</v>
          </cell>
          <cell r="E114">
            <v>36720</v>
          </cell>
          <cell r="F114">
            <v>30000</v>
          </cell>
        </row>
        <row r="115">
          <cell r="A115" t="str">
            <v>4-24</v>
          </cell>
          <cell r="B115">
            <v>1191000</v>
          </cell>
          <cell r="D115" t="str">
            <v>5-14</v>
          </cell>
          <cell r="E115">
            <v>36480</v>
          </cell>
          <cell r="F115">
            <v>30000</v>
          </cell>
        </row>
        <row r="116">
          <cell r="A116" t="str">
            <v>4-25</v>
          </cell>
          <cell r="B116">
            <v>1187000</v>
          </cell>
          <cell r="D116" t="str">
            <v>5-15</v>
          </cell>
          <cell r="E116">
            <v>36240</v>
          </cell>
          <cell r="F116">
            <v>30000</v>
          </cell>
        </row>
        <row r="117">
          <cell r="A117" t="str">
            <v>4-26</v>
          </cell>
          <cell r="B117">
            <v>1183000</v>
          </cell>
          <cell r="D117" t="str">
            <v>5-16</v>
          </cell>
          <cell r="E117">
            <v>36000</v>
          </cell>
          <cell r="F117">
            <v>30000</v>
          </cell>
        </row>
        <row r="118">
          <cell r="A118" t="str">
            <v>4-27</v>
          </cell>
          <cell r="B118">
            <v>1177000</v>
          </cell>
          <cell r="D118" t="str">
            <v>5-17</v>
          </cell>
          <cell r="E118">
            <v>35760</v>
          </cell>
          <cell r="F118">
            <v>30000</v>
          </cell>
        </row>
        <row r="119">
          <cell r="A119" t="str">
            <v>4-28</v>
          </cell>
          <cell r="B119">
            <v>1171000</v>
          </cell>
          <cell r="D119" t="str">
            <v>5-18</v>
          </cell>
          <cell r="E119">
            <v>35520</v>
          </cell>
          <cell r="F119">
            <v>30000</v>
          </cell>
        </row>
        <row r="120">
          <cell r="A120" t="str">
            <v>4-29</v>
          </cell>
          <cell r="B120">
            <v>1165000</v>
          </cell>
          <cell r="D120" t="str">
            <v>5-19</v>
          </cell>
          <cell r="E120">
            <v>35280</v>
          </cell>
          <cell r="F120">
            <v>30000</v>
          </cell>
        </row>
        <row r="121">
          <cell r="A121" t="str">
            <v>4-30</v>
          </cell>
          <cell r="B121">
            <v>1159000</v>
          </cell>
          <cell r="D121" t="str">
            <v>5-20</v>
          </cell>
          <cell r="E121">
            <v>35040</v>
          </cell>
          <cell r="F121">
            <v>30000</v>
          </cell>
        </row>
        <row r="122">
          <cell r="A122" t="str">
            <v>4-31</v>
          </cell>
          <cell r="B122">
            <v>1153000</v>
          </cell>
          <cell r="D122" t="str">
            <v>5-21</v>
          </cell>
          <cell r="E122">
            <v>34800</v>
          </cell>
          <cell r="F122">
            <v>30000</v>
          </cell>
        </row>
        <row r="123">
          <cell r="A123" t="str">
            <v>4-32</v>
          </cell>
          <cell r="B123">
            <v>1147000</v>
          </cell>
          <cell r="D123" t="str">
            <v>5-22</v>
          </cell>
          <cell r="E123">
            <v>34560</v>
          </cell>
          <cell r="F123">
            <v>30000</v>
          </cell>
        </row>
        <row r="124">
          <cell r="A124" t="str">
            <v>4-33</v>
          </cell>
          <cell r="B124">
            <v>1141000</v>
          </cell>
          <cell r="D124" t="str">
            <v>5-23</v>
          </cell>
          <cell r="E124">
            <v>34320</v>
          </cell>
          <cell r="F124">
            <v>30000</v>
          </cell>
        </row>
        <row r="125">
          <cell r="A125" t="str">
            <v>4-34</v>
          </cell>
          <cell r="B125">
            <v>1133000</v>
          </cell>
          <cell r="D125" t="str">
            <v>5-24</v>
          </cell>
          <cell r="E125">
            <v>34080</v>
          </cell>
          <cell r="F125">
            <v>30000</v>
          </cell>
        </row>
        <row r="126">
          <cell r="A126" t="str">
            <v>4-35</v>
          </cell>
          <cell r="B126">
            <v>1125000</v>
          </cell>
          <cell r="D126" t="str">
            <v>5-25</v>
          </cell>
          <cell r="E126">
            <v>33840</v>
          </cell>
          <cell r="F126">
            <v>30000</v>
          </cell>
        </row>
        <row r="127">
          <cell r="A127" t="str">
            <v>4-36</v>
          </cell>
          <cell r="B127">
            <v>1117000</v>
          </cell>
          <cell r="D127" t="str">
            <v>5-26</v>
          </cell>
          <cell r="E127">
            <v>33600</v>
          </cell>
          <cell r="F127">
            <v>30000</v>
          </cell>
        </row>
        <row r="128">
          <cell r="A128" t="str">
            <v>4-37</v>
          </cell>
          <cell r="B128">
            <v>1109000</v>
          </cell>
          <cell r="D128" t="str">
            <v>5-27</v>
          </cell>
          <cell r="E128">
            <v>33360</v>
          </cell>
          <cell r="F128">
            <v>30000</v>
          </cell>
        </row>
        <row r="129">
          <cell r="A129" t="str">
            <v>4-38</v>
          </cell>
          <cell r="B129">
            <v>1101000</v>
          </cell>
          <cell r="D129" t="str">
            <v>5-28</v>
          </cell>
          <cell r="E129">
            <v>33120</v>
          </cell>
          <cell r="F129">
            <v>30000</v>
          </cell>
        </row>
        <row r="130">
          <cell r="A130" t="str">
            <v>4-39</v>
          </cell>
          <cell r="B130">
            <v>1093000</v>
          </cell>
          <cell r="D130" t="str">
            <v>5-29</v>
          </cell>
          <cell r="E130">
            <v>32880</v>
          </cell>
          <cell r="F130">
            <v>30000</v>
          </cell>
        </row>
        <row r="131">
          <cell r="A131" t="str">
            <v>4-40</v>
          </cell>
          <cell r="B131">
            <v>1085000</v>
          </cell>
          <cell r="D131" t="str">
            <v>5-30</v>
          </cell>
          <cell r="E131">
            <v>32640</v>
          </cell>
          <cell r="F131">
            <v>30000</v>
          </cell>
        </row>
        <row r="132">
          <cell r="A132" t="str">
            <v>4-41</v>
          </cell>
          <cell r="B132">
            <v>1077000</v>
          </cell>
          <cell r="D132" t="str">
            <v>5-31</v>
          </cell>
          <cell r="E132">
            <v>32400</v>
          </cell>
          <cell r="F132">
            <v>30000</v>
          </cell>
        </row>
        <row r="133">
          <cell r="A133" t="str">
            <v>4-42</v>
          </cell>
          <cell r="B133">
            <v>1069000</v>
          </cell>
          <cell r="D133" t="str">
            <v>5-32</v>
          </cell>
          <cell r="E133">
            <v>32160</v>
          </cell>
          <cell r="F133">
            <v>30000</v>
          </cell>
        </row>
        <row r="134">
          <cell r="A134" t="str">
            <v>4-43</v>
          </cell>
          <cell r="B134">
            <v>1061000</v>
          </cell>
          <cell r="D134" t="str">
            <v>5-33</v>
          </cell>
          <cell r="E134">
            <v>31920</v>
          </cell>
          <cell r="F134">
            <v>30000</v>
          </cell>
        </row>
        <row r="135">
          <cell r="A135" t="str">
            <v>4-44</v>
          </cell>
          <cell r="B135">
            <v>1053000</v>
          </cell>
          <cell r="D135" t="str">
            <v>5-34</v>
          </cell>
          <cell r="E135">
            <v>31680</v>
          </cell>
          <cell r="F135">
            <v>30000</v>
          </cell>
        </row>
        <row r="136">
          <cell r="A136" t="str">
            <v>4-45</v>
          </cell>
          <cell r="B136">
            <v>1045000</v>
          </cell>
          <cell r="D136" t="str">
            <v>5-35</v>
          </cell>
          <cell r="E136">
            <v>31440</v>
          </cell>
          <cell r="F136">
            <v>30000</v>
          </cell>
        </row>
        <row r="137">
          <cell r="A137" t="str">
            <v>4-46</v>
          </cell>
          <cell r="B137">
            <v>1037000</v>
          </cell>
          <cell r="D137" t="str">
            <v>5-36</v>
          </cell>
          <cell r="E137">
            <v>31200</v>
          </cell>
          <cell r="F137">
            <v>30000</v>
          </cell>
        </row>
        <row r="138">
          <cell r="A138" t="str">
            <v>4-47</v>
          </cell>
          <cell r="B138">
            <v>1029000</v>
          </cell>
          <cell r="D138" t="str">
            <v>5-37</v>
          </cell>
          <cell r="E138">
            <v>30960</v>
          </cell>
          <cell r="F138">
            <v>30000</v>
          </cell>
        </row>
        <row r="139">
          <cell r="A139" t="str">
            <v>4-48</v>
          </cell>
          <cell r="B139">
            <v>1021000</v>
          </cell>
          <cell r="D139" t="str">
            <v>5-38</v>
          </cell>
          <cell r="E139">
            <v>30720</v>
          </cell>
          <cell r="F139">
            <v>30000</v>
          </cell>
        </row>
        <row r="140">
          <cell r="A140" t="str">
            <v>4-49</v>
          </cell>
          <cell r="B140">
            <v>1013000</v>
          </cell>
          <cell r="D140" t="str">
            <v>5-39</v>
          </cell>
          <cell r="E140">
            <v>30480</v>
          </cell>
          <cell r="F140">
            <v>30000</v>
          </cell>
        </row>
        <row r="141">
          <cell r="A141" t="str">
            <v>4-50</v>
          </cell>
          <cell r="B141">
            <v>1005000</v>
          </cell>
          <cell r="D141" t="str">
            <v>5-40</v>
          </cell>
          <cell r="E141">
            <v>30240</v>
          </cell>
          <cell r="F141">
            <v>30000</v>
          </cell>
        </row>
        <row r="142">
          <cell r="A142" t="str">
            <v>5-1</v>
          </cell>
          <cell r="B142">
            <v>1132500</v>
          </cell>
          <cell r="D142" t="str">
            <v>6-1</v>
          </cell>
          <cell r="E142">
            <v>37800</v>
          </cell>
          <cell r="F142">
            <v>20000</v>
          </cell>
        </row>
        <row r="143">
          <cell r="A143" t="str">
            <v>5-2</v>
          </cell>
          <cell r="B143">
            <v>1129000</v>
          </cell>
          <cell r="D143" t="str">
            <v>6-2</v>
          </cell>
          <cell r="E143">
            <v>37600</v>
          </cell>
          <cell r="F143">
            <v>20000</v>
          </cell>
        </row>
        <row r="144">
          <cell r="A144" t="str">
            <v>5-3</v>
          </cell>
          <cell r="B144">
            <v>1125500</v>
          </cell>
          <cell r="D144" t="str">
            <v>6-3</v>
          </cell>
          <cell r="E144">
            <v>37400</v>
          </cell>
          <cell r="F144">
            <v>20000</v>
          </cell>
        </row>
        <row r="145">
          <cell r="A145" t="str">
            <v>5-4</v>
          </cell>
          <cell r="B145">
            <v>1122000</v>
          </cell>
          <cell r="D145" t="str">
            <v>6-4</v>
          </cell>
          <cell r="E145">
            <v>37200</v>
          </cell>
          <cell r="F145">
            <v>20000</v>
          </cell>
        </row>
        <row r="146">
          <cell r="A146" t="str">
            <v>5-5</v>
          </cell>
          <cell r="B146">
            <v>1118500</v>
          </cell>
          <cell r="D146" t="str">
            <v>6-5</v>
          </cell>
          <cell r="E146">
            <v>37000</v>
          </cell>
          <cell r="F146">
            <v>20000</v>
          </cell>
        </row>
        <row r="147">
          <cell r="A147" t="str">
            <v>5-6</v>
          </cell>
          <cell r="B147">
            <v>1115000</v>
          </cell>
          <cell r="D147" t="str">
            <v>6-6</v>
          </cell>
          <cell r="E147">
            <v>36800</v>
          </cell>
          <cell r="F147">
            <v>20000</v>
          </cell>
        </row>
        <row r="148">
          <cell r="A148" t="str">
            <v>5-7</v>
          </cell>
          <cell r="B148">
            <v>1111500</v>
          </cell>
          <cell r="D148" t="str">
            <v>6-7</v>
          </cell>
          <cell r="E148">
            <v>36600</v>
          </cell>
          <cell r="F148">
            <v>20000</v>
          </cell>
        </row>
        <row r="149">
          <cell r="A149" t="str">
            <v>5-8</v>
          </cell>
          <cell r="B149">
            <v>1108000</v>
          </cell>
          <cell r="D149" t="str">
            <v>6-8</v>
          </cell>
          <cell r="E149">
            <v>36400</v>
          </cell>
          <cell r="F149">
            <v>20000</v>
          </cell>
        </row>
        <row r="150">
          <cell r="A150" t="str">
            <v>5-9</v>
          </cell>
          <cell r="B150">
            <v>1104500</v>
          </cell>
          <cell r="D150" t="str">
            <v>6-9</v>
          </cell>
          <cell r="E150">
            <v>36200</v>
          </cell>
          <cell r="F150">
            <v>20000</v>
          </cell>
        </row>
        <row r="151">
          <cell r="A151" t="str">
            <v>5-10</v>
          </cell>
          <cell r="B151">
            <v>1101000</v>
          </cell>
          <cell r="D151" t="str">
            <v>6-10</v>
          </cell>
          <cell r="E151">
            <v>36000</v>
          </cell>
          <cell r="F151">
            <v>20000</v>
          </cell>
        </row>
        <row r="152">
          <cell r="A152" t="str">
            <v>5-11</v>
          </cell>
          <cell r="B152">
            <v>1097500</v>
          </cell>
          <cell r="D152" t="str">
            <v>6-11</v>
          </cell>
          <cell r="E152">
            <v>35800</v>
          </cell>
          <cell r="F152">
            <v>20000</v>
          </cell>
        </row>
        <row r="153">
          <cell r="A153" t="str">
            <v>5-12</v>
          </cell>
          <cell r="B153">
            <v>1094000</v>
          </cell>
          <cell r="D153" t="str">
            <v>6-12</v>
          </cell>
          <cell r="E153">
            <v>35600</v>
          </cell>
          <cell r="F153">
            <v>20000</v>
          </cell>
        </row>
        <row r="154">
          <cell r="A154" t="str">
            <v>5-13</v>
          </cell>
          <cell r="B154">
            <v>1090500</v>
          </cell>
          <cell r="D154" t="str">
            <v>6-13</v>
          </cell>
          <cell r="E154">
            <v>35400</v>
          </cell>
          <cell r="F154">
            <v>20000</v>
          </cell>
        </row>
        <row r="155">
          <cell r="A155" t="str">
            <v>5-14</v>
          </cell>
          <cell r="B155">
            <v>1087000</v>
          </cell>
          <cell r="D155" t="str">
            <v>6-14</v>
          </cell>
          <cell r="E155">
            <v>35200</v>
          </cell>
          <cell r="F155">
            <v>20000</v>
          </cell>
        </row>
        <row r="156">
          <cell r="A156" t="str">
            <v>5-15</v>
          </cell>
          <cell r="B156">
            <v>1083500</v>
          </cell>
          <cell r="D156" t="str">
            <v>6-15</v>
          </cell>
          <cell r="E156">
            <v>35000</v>
          </cell>
          <cell r="F156">
            <v>20000</v>
          </cell>
        </row>
        <row r="157">
          <cell r="A157" t="str">
            <v>5-16</v>
          </cell>
          <cell r="B157">
            <v>1080000</v>
          </cell>
          <cell r="D157" t="str">
            <v>6-16</v>
          </cell>
          <cell r="E157">
            <v>34800</v>
          </cell>
          <cell r="F157">
            <v>20000</v>
          </cell>
        </row>
        <row r="158">
          <cell r="A158" t="str">
            <v>5-17</v>
          </cell>
          <cell r="B158">
            <v>1076500</v>
          </cell>
          <cell r="D158" t="str">
            <v>6-17</v>
          </cell>
          <cell r="E158">
            <v>34600</v>
          </cell>
          <cell r="F158">
            <v>20000</v>
          </cell>
        </row>
        <row r="159">
          <cell r="A159" t="str">
            <v>5-18</v>
          </cell>
          <cell r="B159">
            <v>1073000</v>
          </cell>
          <cell r="D159" t="str">
            <v>6-18</v>
          </cell>
          <cell r="E159">
            <v>34400</v>
          </cell>
          <cell r="F159">
            <v>20000</v>
          </cell>
        </row>
        <row r="160">
          <cell r="A160" t="str">
            <v>5-19</v>
          </cell>
          <cell r="B160">
            <v>1069500</v>
          </cell>
          <cell r="D160" t="str">
            <v>6-19</v>
          </cell>
          <cell r="E160">
            <v>34200</v>
          </cell>
          <cell r="F160">
            <v>20000</v>
          </cell>
        </row>
        <row r="161">
          <cell r="A161" t="str">
            <v>5-20</v>
          </cell>
          <cell r="B161">
            <v>1066000</v>
          </cell>
          <cell r="D161" t="str">
            <v>6-20</v>
          </cell>
          <cell r="E161">
            <v>34000</v>
          </cell>
          <cell r="F161">
            <v>20000</v>
          </cell>
        </row>
        <row r="162">
          <cell r="A162" t="str">
            <v>5-21</v>
          </cell>
          <cell r="B162">
            <v>1062500</v>
          </cell>
          <cell r="D162" t="str">
            <v>6-21</v>
          </cell>
          <cell r="E162">
            <v>33800</v>
          </cell>
          <cell r="F162">
            <v>20000</v>
          </cell>
        </row>
        <row r="163">
          <cell r="A163" t="str">
            <v>5-22</v>
          </cell>
          <cell r="B163">
            <v>1059000</v>
          </cell>
          <cell r="D163" t="str">
            <v>6-22</v>
          </cell>
          <cell r="E163">
            <v>33600</v>
          </cell>
          <cell r="F163">
            <v>20000</v>
          </cell>
        </row>
        <row r="164">
          <cell r="A164" t="str">
            <v>5-23</v>
          </cell>
          <cell r="B164">
            <v>1055500</v>
          </cell>
          <cell r="D164" t="str">
            <v>6-23</v>
          </cell>
          <cell r="E164">
            <v>33400</v>
          </cell>
          <cell r="F164">
            <v>20000</v>
          </cell>
        </row>
        <row r="165">
          <cell r="A165" t="str">
            <v>5-24</v>
          </cell>
          <cell r="B165">
            <v>1052000</v>
          </cell>
          <cell r="D165" t="str">
            <v>6-24</v>
          </cell>
          <cell r="E165">
            <v>33200</v>
          </cell>
          <cell r="F165">
            <v>20000</v>
          </cell>
        </row>
        <row r="166">
          <cell r="A166" t="str">
            <v>5-25</v>
          </cell>
          <cell r="B166">
            <v>1048500</v>
          </cell>
          <cell r="D166" t="str">
            <v>6-25</v>
          </cell>
          <cell r="E166">
            <v>33000</v>
          </cell>
          <cell r="F166">
            <v>20000</v>
          </cell>
        </row>
        <row r="167">
          <cell r="A167" t="str">
            <v>5-26</v>
          </cell>
          <cell r="B167">
            <v>1045000</v>
          </cell>
          <cell r="D167" t="str">
            <v>6-26</v>
          </cell>
          <cell r="E167">
            <v>32800</v>
          </cell>
          <cell r="F167">
            <v>20000</v>
          </cell>
        </row>
        <row r="168">
          <cell r="A168" t="str">
            <v>5-27</v>
          </cell>
          <cell r="B168">
            <v>1040000</v>
          </cell>
          <cell r="D168" t="str">
            <v>6-27</v>
          </cell>
          <cell r="E168">
            <v>32600</v>
          </cell>
          <cell r="F168">
            <v>20000</v>
          </cell>
        </row>
        <row r="169">
          <cell r="A169" t="str">
            <v>5-28</v>
          </cell>
          <cell r="B169">
            <v>1035000</v>
          </cell>
          <cell r="D169" t="str">
            <v>6-28</v>
          </cell>
          <cell r="E169">
            <v>32400</v>
          </cell>
          <cell r="F169">
            <v>20000</v>
          </cell>
        </row>
        <row r="170">
          <cell r="A170" t="str">
            <v>5-29</v>
          </cell>
          <cell r="B170">
            <v>1030000</v>
          </cell>
          <cell r="D170" t="str">
            <v>6-29</v>
          </cell>
          <cell r="E170">
            <v>32200</v>
          </cell>
          <cell r="F170">
            <v>20000</v>
          </cell>
        </row>
        <row r="171">
          <cell r="A171" t="str">
            <v>5-30</v>
          </cell>
          <cell r="B171">
            <v>1025000</v>
          </cell>
          <cell r="D171" t="str">
            <v>6-30</v>
          </cell>
          <cell r="E171">
            <v>32000</v>
          </cell>
          <cell r="F171">
            <v>20000</v>
          </cell>
        </row>
        <row r="172">
          <cell r="A172" t="str">
            <v>5-31</v>
          </cell>
          <cell r="B172">
            <v>1020000</v>
          </cell>
          <cell r="D172" t="str">
            <v>6-31</v>
          </cell>
          <cell r="E172">
            <v>31800</v>
          </cell>
          <cell r="F172">
            <v>20000</v>
          </cell>
        </row>
        <row r="173">
          <cell r="A173" t="str">
            <v>5-32</v>
          </cell>
          <cell r="B173">
            <v>1015000</v>
          </cell>
          <cell r="D173" t="str">
            <v>6-32</v>
          </cell>
          <cell r="E173">
            <v>31600</v>
          </cell>
          <cell r="F173">
            <v>20000</v>
          </cell>
        </row>
        <row r="174">
          <cell r="A174" t="str">
            <v>5-33</v>
          </cell>
          <cell r="B174">
            <v>1010000</v>
          </cell>
          <cell r="D174" t="str">
            <v>6-33</v>
          </cell>
          <cell r="E174">
            <v>31400</v>
          </cell>
          <cell r="F174">
            <v>20000</v>
          </cell>
        </row>
        <row r="175">
          <cell r="A175" t="str">
            <v>5-34</v>
          </cell>
          <cell r="B175">
            <v>1005000</v>
          </cell>
          <cell r="D175" t="str">
            <v>6-34</v>
          </cell>
          <cell r="E175">
            <v>31200</v>
          </cell>
          <cell r="F175">
            <v>20000</v>
          </cell>
        </row>
        <row r="176">
          <cell r="A176" t="str">
            <v>5-35</v>
          </cell>
          <cell r="B176">
            <v>1000000</v>
          </cell>
          <cell r="D176" t="str">
            <v>6-35</v>
          </cell>
          <cell r="E176">
            <v>31000</v>
          </cell>
          <cell r="F176">
            <v>20000</v>
          </cell>
        </row>
        <row r="177">
          <cell r="A177" t="str">
            <v>5-36</v>
          </cell>
          <cell r="B177">
            <v>995000</v>
          </cell>
          <cell r="D177" t="str">
            <v>6-36</v>
          </cell>
          <cell r="E177">
            <v>30800</v>
          </cell>
          <cell r="F177">
            <v>20000</v>
          </cell>
        </row>
        <row r="178">
          <cell r="A178" t="str">
            <v>5-37</v>
          </cell>
          <cell r="B178">
            <v>990000</v>
          </cell>
          <cell r="D178" t="str">
            <v>6-37</v>
          </cell>
          <cell r="E178">
            <v>30600</v>
          </cell>
          <cell r="F178">
            <v>20000</v>
          </cell>
        </row>
        <row r="179">
          <cell r="A179" t="str">
            <v>5-38</v>
          </cell>
          <cell r="B179">
            <v>985000</v>
          </cell>
          <cell r="D179" t="str">
            <v>6-38</v>
          </cell>
          <cell r="E179">
            <v>30400</v>
          </cell>
          <cell r="F179">
            <v>20000</v>
          </cell>
        </row>
        <row r="180">
          <cell r="A180" t="str">
            <v>5-39</v>
          </cell>
          <cell r="B180">
            <v>980000</v>
          </cell>
          <cell r="D180" t="str">
            <v>6-39</v>
          </cell>
          <cell r="E180">
            <v>30200</v>
          </cell>
          <cell r="F180">
            <v>20000</v>
          </cell>
        </row>
        <row r="181">
          <cell r="A181" t="str">
            <v>5-40</v>
          </cell>
          <cell r="B181">
            <v>975000</v>
          </cell>
          <cell r="D181" t="str">
            <v>6-40</v>
          </cell>
          <cell r="E181">
            <v>30000</v>
          </cell>
          <cell r="F181">
            <v>20000</v>
          </cell>
        </row>
        <row r="182">
          <cell r="A182" t="str">
            <v>5-41</v>
          </cell>
          <cell r="B182">
            <v>968000</v>
          </cell>
          <cell r="D182" t="str">
            <v>6-41</v>
          </cell>
          <cell r="E182">
            <v>29800</v>
          </cell>
          <cell r="F182">
            <v>20000</v>
          </cell>
        </row>
        <row r="183">
          <cell r="A183" t="str">
            <v>5-42</v>
          </cell>
          <cell r="B183">
            <v>961000</v>
          </cell>
          <cell r="D183" t="str">
            <v>6-42</v>
          </cell>
          <cell r="E183">
            <v>29600</v>
          </cell>
          <cell r="F183">
            <v>20000</v>
          </cell>
        </row>
        <row r="184">
          <cell r="A184" t="str">
            <v>5-43</v>
          </cell>
          <cell r="B184">
            <v>954000</v>
          </cell>
          <cell r="D184" t="str">
            <v>6-43</v>
          </cell>
          <cell r="E184">
            <v>29400</v>
          </cell>
          <cell r="F184">
            <v>20000</v>
          </cell>
        </row>
        <row r="185">
          <cell r="A185" t="str">
            <v>5-44</v>
          </cell>
          <cell r="B185">
            <v>947000</v>
          </cell>
          <cell r="D185" t="str">
            <v>6-44</v>
          </cell>
          <cell r="E185">
            <v>29200</v>
          </cell>
          <cell r="F185">
            <v>20000</v>
          </cell>
        </row>
        <row r="186">
          <cell r="A186" t="str">
            <v>5-45</v>
          </cell>
          <cell r="B186">
            <v>940000</v>
          </cell>
          <cell r="D186" t="str">
            <v>6-45</v>
          </cell>
          <cell r="E186">
            <v>29000</v>
          </cell>
          <cell r="F186">
            <v>20000</v>
          </cell>
        </row>
        <row r="187">
          <cell r="A187" t="str">
            <v>5-46</v>
          </cell>
          <cell r="B187">
            <v>933000</v>
          </cell>
          <cell r="D187" t="str">
            <v>6-46</v>
          </cell>
          <cell r="E187">
            <v>28800</v>
          </cell>
          <cell r="F187">
            <v>20000</v>
          </cell>
        </row>
        <row r="188">
          <cell r="A188" t="str">
            <v>5-47</v>
          </cell>
          <cell r="B188">
            <v>926000</v>
          </cell>
          <cell r="D188" t="str">
            <v>6-47</v>
          </cell>
          <cell r="E188">
            <v>28600</v>
          </cell>
          <cell r="F188">
            <v>20000</v>
          </cell>
        </row>
        <row r="189">
          <cell r="A189" t="str">
            <v>5-48</v>
          </cell>
          <cell r="B189">
            <v>919000</v>
          </cell>
          <cell r="D189" t="str">
            <v>6-48</v>
          </cell>
          <cell r="E189">
            <v>28400</v>
          </cell>
          <cell r="F189">
            <v>20000</v>
          </cell>
        </row>
        <row r="190">
          <cell r="A190" t="str">
            <v>5-49</v>
          </cell>
          <cell r="B190">
            <v>912000</v>
          </cell>
          <cell r="D190" t="str">
            <v>6-49</v>
          </cell>
          <cell r="E190">
            <v>28200</v>
          </cell>
          <cell r="F190">
            <v>20000</v>
          </cell>
        </row>
        <row r="191">
          <cell r="A191" t="str">
            <v>5-50</v>
          </cell>
          <cell r="B191">
            <v>905000</v>
          </cell>
          <cell r="D191" t="str">
            <v>6-50</v>
          </cell>
          <cell r="E191">
            <v>28000</v>
          </cell>
          <cell r="F191">
            <v>20000</v>
          </cell>
        </row>
        <row r="192">
          <cell r="A192" t="str">
            <v>6-1</v>
          </cell>
          <cell r="B192">
            <v>1022000</v>
          </cell>
          <cell r="D192" t="str">
            <v>6-51</v>
          </cell>
          <cell r="E192">
            <v>27800</v>
          </cell>
          <cell r="F192">
            <v>20000</v>
          </cell>
        </row>
        <row r="193">
          <cell r="A193" t="str">
            <v>6-2</v>
          </cell>
          <cell r="B193">
            <v>1019000</v>
          </cell>
          <cell r="D193" t="str">
            <v>6-52</v>
          </cell>
          <cell r="E193">
            <v>27600</v>
          </cell>
          <cell r="F193">
            <v>20000</v>
          </cell>
        </row>
        <row r="194">
          <cell r="A194" t="str">
            <v>6-3</v>
          </cell>
          <cell r="B194">
            <v>1016000</v>
          </cell>
          <cell r="D194" t="str">
            <v>6-53</v>
          </cell>
          <cell r="E194">
            <v>27400</v>
          </cell>
          <cell r="F194">
            <v>20000</v>
          </cell>
        </row>
        <row r="195">
          <cell r="A195" t="str">
            <v>6-4</v>
          </cell>
          <cell r="B195">
            <v>1013000</v>
          </cell>
          <cell r="D195" t="str">
            <v>6-54</v>
          </cell>
          <cell r="E195">
            <v>27200</v>
          </cell>
          <cell r="F195">
            <v>20000</v>
          </cell>
        </row>
        <row r="196">
          <cell r="A196" t="str">
            <v>6-5</v>
          </cell>
          <cell r="B196">
            <v>1010000</v>
          </cell>
          <cell r="D196" t="str">
            <v>6-55</v>
          </cell>
          <cell r="E196">
            <v>27000</v>
          </cell>
          <cell r="F196">
            <v>20000</v>
          </cell>
        </row>
        <row r="197">
          <cell r="A197" t="str">
            <v>6-6</v>
          </cell>
          <cell r="B197">
            <v>1007000</v>
          </cell>
          <cell r="D197" t="str">
            <v>6-56</v>
          </cell>
          <cell r="E197">
            <v>26800</v>
          </cell>
          <cell r="F197">
            <v>20000</v>
          </cell>
        </row>
        <row r="198">
          <cell r="A198" t="str">
            <v>6-7</v>
          </cell>
          <cell r="B198">
            <v>1004000</v>
          </cell>
          <cell r="D198" t="str">
            <v>6-57</v>
          </cell>
          <cell r="E198">
            <v>26600</v>
          </cell>
          <cell r="F198">
            <v>20000</v>
          </cell>
        </row>
        <row r="199">
          <cell r="A199" t="str">
            <v>6-8</v>
          </cell>
          <cell r="B199">
            <v>1001000</v>
          </cell>
          <cell r="D199" t="str">
            <v>6-58</v>
          </cell>
          <cell r="E199">
            <v>26400</v>
          </cell>
          <cell r="F199">
            <v>20000</v>
          </cell>
        </row>
        <row r="200">
          <cell r="A200" t="str">
            <v>6-9</v>
          </cell>
          <cell r="B200">
            <v>998000</v>
          </cell>
          <cell r="D200" t="str">
            <v>6-59</v>
          </cell>
          <cell r="E200">
            <v>26200</v>
          </cell>
          <cell r="F200">
            <v>20000</v>
          </cell>
        </row>
        <row r="201">
          <cell r="A201" t="str">
            <v>6-10</v>
          </cell>
          <cell r="B201">
            <v>995000</v>
          </cell>
          <cell r="D201" t="str">
            <v>6-60</v>
          </cell>
          <cell r="E201">
            <v>26000</v>
          </cell>
          <cell r="F201">
            <v>20000</v>
          </cell>
        </row>
        <row r="202">
          <cell r="A202" t="str">
            <v>6-11</v>
          </cell>
          <cell r="B202">
            <v>992000</v>
          </cell>
          <cell r="D202" t="str">
            <v>7-1</v>
          </cell>
          <cell r="E202">
            <v>33920</v>
          </cell>
        </row>
        <row r="203">
          <cell r="A203" t="str">
            <v>6-12</v>
          </cell>
          <cell r="B203">
            <v>989000</v>
          </cell>
          <cell r="D203" t="str">
            <v>7-2</v>
          </cell>
          <cell r="E203">
            <v>33770</v>
          </cell>
        </row>
        <row r="204">
          <cell r="A204" t="str">
            <v>6-13</v>
          </cell>
          <cell r="B204">
            <v>986000</v>
          </cell>
          <cell r="D204" t="str">
            <v>7-3</v>
          </cell>
          <cell r="E204">
            <v>33620</v>
          </cell>
        </row>
        <row r="205">
          <cell r="A205" t="str">
            <v>6-14</v>
          </cell>
          <cell r="B205">
            <v>983000</v>
          </cell>
          <cell r="D205" t="str">
            <v>7-4</v>
          </cell>
          <cell r="E205">
            <v>33470</v>
          </cell>
        </row>
        <row r="206">
          <cell r="A206" t="str">
            <v>6-15</v>
          </cell>
          <cell r="B206">
            <v>980000</v>
          </cell>
          <cell r="D206" t="str">
            <v>7-5</v>
          </cell>
          <cell r="E206">
            <v>33320</v>
          </cell>
        </row>
        <row r="207">
          <cell r="A207" t="str">
            <v>6-16</v>
          </cell>
          <cell r="B207">
            <v>977000</v>
          </cell>
          <cell r="D207" t="str">
            <v>7-6</v>
          </cell>
          <cell r="E207">
            <v>33170</v>
          </cell>
        </row>
        <row r="208">
          <cell r="A208" t="str">
            <v>6-17</v>
          </cell>
          <cell r="B208">
            <v>974000</v>
          </cell>
          <cell r="D208" t="str">
            <v>7-7</v>
          </cell>
          <cell r="E208">
            <v>33020</v>
          </cell>
        </row>
        <row r="209">
          <cell r="A209" t="str">
            <v>6-18</v>
          </cell>
          <cell r="B209">
            <v>971000</v>
          </cell>
          <cell r="D209" t="str">
            <v>7-8</v>
          </cell>
          <cell r="E209">
            <v>32870</v>
          </cell>
        </row>
        <row r="210">
          <cell r="A210" t="str">
            <v>6-19</v>
          </cell>
          <cell r="B210">
            <v>968000</v>
          </cell>
          <cell r="D210" t="str">
            <v>7-9</v>
          </cell>
          <cell r="E210">
            <v>32720</v>
          </cell>
        </row>
        <row r="211">
          <cell r="A211" t="str">
            <v>6-20</v>
          </cell>
          <cell r="B211">
            <v>965000</v>
          </cell>
          <cell r="D211" t="str">
            <v>7-10</v>
          </cell>
          <cell r="E211">
            <v>32570</v>
          </cell>
        </row>
        <row r="212">
          <cell r="A212" t="str">
            <v>6-21</v>
          </cell>
          <cell r="B212">
            <v>962000</v>
          </cell>
          <cell r="D212" t="str">
            <v>7-11</v>
          </cell>
          <cell r="E212">
            <v>32420</v>
          </cell>
        </row>
        <row r="213">
          <cell r="A213" t="str">
            <v>6-22</v>
          </cell>
          <cell r="B213">
            <v>959000</v>
          </cell>
          <cell r="D213" t="str">
            <v>7-12</v>
          </cell>
          <cell r="E213">
            <v>32270</v>
          </cell>
        </row>
        <row r="214">
          <cell r="A214" t="str">
            <v>6-23</v>
          </cell>
          <cell r="B214">
            <v>956000</v>
          </cell>
          <cell r="D214" t="str">
            <v>7-13</v>
          </cell>
          <cell r="E214">
            <v>32120</v>
          </cell>
        </row>
        <row r="215">
          <cell r="A215" t="str">
            <v>6-24</v>
          </cell>
          <cell r="B215">
            <v>953000</v>
          </cell>
          <cell r="D215" t="str">
            <v>7-14</v>
          </cell>
          <cell r="E215">
            <v>31970</v>
          </cell>
        </row>
        <row r="216">
          <cell r="A216" t="str">
            <v>6-25</v>
          </cell>
          <cell r="B216">
            <v>950000</v>
          </cell>
          <cell r="D216" t="str">
            <v>7-15</v>
          </cell>
          <cell r="E216">
            <v>31820</v>
          </cell>
        </row>
        <row r="217">
          <cell r="A217" t="str">
            <v>6-26</v>
          </cell>
          <cell r="B217">
            <v>947000</v>
          </cell>
          <cell r="D217" t="str">
            <v>7-16</v>
          </cell>
          <cell r="E217">
            <v>31670</v>
          </cell>
        </row>
        <row r="218">
          <cell r="A218" t="str">
            <v>6-27</v>
          </cell>
          <cell r="B218">
            <v>944000</v>
          </cell>
          <cell r="D218" t="str">
            <v>7-17</v>
          </cell>
          <cell r="E218">
            <v>31520</v>
          </cell>
        </row>
        <row r="219">
          <cell r="A219" t="str">
            <v>6-28</v>
          </cell>
          <cell r="B219">
            <v>941000</v>
          </cell>
          <cell r="D219" t="str">
            <v>7-18</v>
          </cell>
          <cell r="E219">
            <v>31370</v>
          </cell>
        </row>
        <row r="220">
          <cell r="A220" t="str">
            <v>6-29</v>
          </cell>
          <cell r="B220">
            <v>938000</v>
          </cell>
          <cell r="D220" t="str">
            <v>7-19</v>
          </cell>
          <cell r="E220">
            <v>31220</v>
          </cell>
        </row>
        <row r="221">
          <cell r="A221" t="str">
            <v>6-30</v>
          </cell>
          <cell r="B221">
            <v>935000</v>
          </cell>
          <cell r="D221" t="str">
            <v>7-20</v>
          </cell>
          <cell r="E221">
            <v>31070</v>
          </cell>
        </row>
        <row r="222">
          <cell r="A222" t="str">
            <v>6-31</v>
          </cell>
          <cell r="B222">
            <v>932000</v>
          </cell>
          <cell r="D222" t="str">
            <v>7-21</v>
          </cell>
          <cell r="E222">
            <v>30920</v>
          </cell>
        </row>
        <row r="223">
          <cell r="A223" t="str">
            <v>6-32</v>
          </cell>
          <cell r="B223">
            <v>927500</v>
          </cell>
          <cell r="D223" t="str">
            <v>7-22</v>
          </cell>
          <cell r="E223">
            <v>30770</v>
          </cell>
        </row>
        <row r="224">
          <cell r="A224" t="str">
            <v>6-33</v>
          </cell>
          <cell r="B224">
            <v>923000</v>
          </cell>
          <cell r="D224" t="str">
            <v>7-23</v>
          </cell>
          <cell r="E224">
            <v>30620</v>
          </cell>
        </row>
        <row r="225">
          <cell r="A225" t="str">
            <v>6-34</v>
          </cell>
          <cell r="B225">
            <v>918500</v>
          </cell>
          <cell r="D225" t="str">
            <v>7-24</v>
          </cell>
          <cell r="E225">
            <v>30470</v>
          </cell>
        </row>
        <row r="226">
          <cell r="A226" t="str">
            <v>6-35</v>
          </cell>
          <cell r="B226">
            <v>914000</v>
          </cell>
          <cell r="D226" t="str">
            <v>7-25</v>
          </cell>
          <cell r="E226">
            <v>30320</v>
          </cell>
        </row>
        <row r="227">
          <cell r="A227" t="str">
            <v>6-36</v>
          </cell>
          <cell r="B227">
            <v>909500</v>
          </cell>
          <cell r="D227" t="str">
            <v>7-26</v>
          </cell>
          <cell r="E227">
            <v>30170</v>
          </cell>
        </row>
        <row r="228">
          <cell r="A228" t="str">
            <v>6-37</v>
          </cell>
          <cell r="B228">
            <v>903500</v>
          </cell>
          <cell r="D228" t="str">
            <v>7-27</v>
          </cell>
          <cell r="E228">
            <v>30020</v>
          </cell>
        </row>
        <row r="229">
          <cell r="A229" t="str">
            <v>6-38</v>
          </cell>
          <cell r="B229">
            <v>897500</v>
          </cell>
          <cell r="D229" t="str">
            <v>7-28</v>
          </cell>
          <cell r="E229">
            <v>29870</v>
          </cell>
        </row>
        <row r="230">
          <cell r="A230" t="str">
            <v>6-39</v>
          </cell>
          <cell r="B230">
            <v>891500</v>
          </cell>
          <cell r="D230" t="str">
            <v>7-29</v>
          </cell>
          <cell r="E230">
            <v>29720</v>
          </cell>
        </row>
        <row r="231">
          <cell r="A231" t="str">
            <v>6-40</v>
          </cell>
          <cell r="B231">
            <v>885500</v>
          </cell>
          <cell r="D231" t="str">
            <v>7-30</v>
          </cell>
          <cell r="E231">
            <v>29570</v>
          </cell>
        </row>
        <row r="232">
          <cell r="A232" t="str">
            <v>6-41</v>
          </cell>
          <cell r="B232">
            <v>879500</v>
          </cell>
          <cell r="D232" t="str">
            <v>7-31</v>
          </cell>
          <cell r="E232">
            <v>29420</v>
          </cell>
        </row>
        <row r="233">
          <cell r="A233" t="str">
            <v>6-42</v>
          </cell>
          <cell r="B233">
            <v>873500</v>
          </cell>
          <cell r="D233" t="str">
            <v>7-32</v>
          </cell>
          <cell r="E233">
            <v>29270</v>
          </cell>
        </row>
        <row r="234">
          <cell r="A234" t="str">
            <v>6-43</v>
          </cell>
          <cell r="B234">
            <v>867500</v>
          </cell>
          <cell r="D234" t="str">
            <v>7-33</v>
          </cell>
          <cell r="E234">
            <v>29120</v>
          </cell>
        </row>
        <row r="235">
          <cell r="A235" t="str">
            <v>6-44</v>
          </cell>
          <cell r="B235">
            <v>861500</v>
          </cell>
          <cell r="D235" t="str">
            <v>7-34</v>
          </cell>
          <cell r="E235">
            <v>28970</v>
          </cell>
        </row>
        <row r="236">
          <cell r="A236" t="str">
            <v>6-45</v>
          </cell>
          <cell r="B236">
            <v>855500</v>
          </cell>
          <cell r="D236" t="str">
            <v>7-35</v>
          </cell>
          <cell r="E236">
            <v>28820</v>
          </cell>
        </row>
        <row r="237">
          <cell r="A237" t="str">
            <v>6-46</v>
          </cell>
          <cell r="B237">
            <v>849500</v>
          </cell>
          <cell r="D237" t="str">
            <v>7-36</v>
          </cell>
          <cell r="E237">
            <v>28670</v>
          </cell>
        </row>
        <row r="238">
          <cell r="A238" t="str">
            <v>6-47</v>
          </cell>
          <cell r="B238">
            <v>843500</v>
          </cell>
          <cell r="D238" t="str">
            <v>7-37</v>
          </cell>
          <cell r="E238">
            <v>28520</v>
          </cell>
        </row>
        <row r="239">
          <cell r="A239" t="str">
            <v>6-48</v>
          </cell>
          <cell r="B239">
            <v>837500</v>
          </cell>
          <cell r="D239" t="str">
            <v>7-38</v>
          </cell>
          <cell r="E239">
            <v>28370</v>
          </cell>
        </row>
        <row r="240">
          <cell r="A240" t="str">
            <v>6-49</v>
          </cell>
          <cell r="B240">
            <v>831500</v>
          </cell>
          <cell r="D240" t="str">
            <v>7-39</v>
          </cell>
          <cell r="E240">
            <v>28220</v>
          </cell>
        </row>
        <row r="241">
          <cell r="A241" t="str">
            <v>6-50</v>
          </cell>
          <cell r="B241">
            <v>825500</v>
          </cell>
          <cell r="D241" t="str">
            <v>7-40</v>
          </cell>
          <cell r="E241">
            <v>28070</v>
          </cell>
        </row>
        <row r="242">
          <cell r="A242" t="str">
            <v>7-1</v>
          </cell>
          <cell r="B242">
            <v>886500</v>
          </cell>
          <cell r="D242" t="str">
            <v>7-41</v>
          </cell>
          <cell r="E242">
            <v>27920</v>
          </cell>
        </row>
        <row r="243">
          <cell r="A243" t="str">
            <v>7-2</v>
          </cell>
          <cell r="B243">
            <v>884000</v>
          </cell>
          <cell r="D243" t="str">
            <v>7-42</v>
          </cell>
          <cell r="E243">
            <v>27770</v>
          </cell>
        </row>
        <row r="244">
          <cell r="A244" t="str">
            <v>7-3</v>
          </cell>
          <cell r="B244">
            <v>881500</v>
          </cell>
          <cell r="D244" t="str">
            <v>7-43</v>
          </cell>
          <cell r="E244">
            <v>27620</v>
          </cell>
        </row>
        <row r="245">
          <cell r="A245" t="str">
            <v>7-4</v>
          </cell>
          <cell r="B245">
            <v>879000</v>
          </cell>
          <cell r="D245" t="str">
            <v>7-44</v>
          </cell>
          <cell r="E245">
            <v>27470</v>
          </cell>
        </row>
        <row r="246">
          <cell r="A246" t="str">
            <v>7-5</v>
          </cell>
          <cell r="B246">
            <v>876500</v>
          </cell>
          <cell r="D246" t="str">
            <v>7-45</v>
          </cell>
          <cell r="E246">
            <v>27320</v>
          </cell>
        </row>
        <row r="247">
          <cell r="A247" t="str">
            <v>7-6</v>
          </cell>
          <cell r="B247">
            <v>874000</v>
          </cell>
          <cell r="D247" t="str">
            <v>7-46</v>
          </cell>
          <cell r="E247">
            <v>27170</v>
          </cell>
        </row>
        <row r="248">
          <cell r="A248" t="str">
            <v>7-7</v>
          </cell>
          <cell r="B248">
            <v>871500</v>
          </cell>
          <cell r="D248" t="str">
            <v>7-47</v>
          </cell>
          <cell r="E248">
            <v>27020</v>
          </cell>
        </row>
        <row r="249">
          <cell r="A249" t="str">
            <v>7-8</v>
          </cell>
          <cell r="B249">
            <v>869000</v>
          </cell>
          <cell r="D249" t="str">
            <v>7-48</v>
          </cell>
          <cell r="E249">
            <v>26870</v>
          </cell>
        </row>
        <row r="250">
          <cell r="A250" t="str">
            <v>7-9</v>
          </cell>
          <cell r="B250">
            <v>866500</v>
          </cell>
          <cell r="D250" t="str">
            <v>7-49</v>
          </cell>
          <cell r="E250">
            <v>26720</v>
          </cell>
        </row>
        <row r="251">
          <cell r="A251" t="str">
            <v>7-10</v>
          </cell>
          <cell r="B251">
            <v>864000</v>
          </cell>
          <cell r="D251" t="str">
            <v>7-50</v>
          </cell>
          <cell r="E251">
            <v>26570</v>
          </cell>
        </row>
        <row r="252">
          <cell r="A252" t="str">
            <v>7-11</v>
          </cell>
          <cell r="B252">
            <v>861500</v>
          </cell>
          <cell r="D252" t="str">
            <v>7-51</v>
          </cell>
          <cell r="E252">
            <v>26420</v>
          </cell>
        </row>
        <row r="253">
          <cell r="A253" t="str">
            <v>7-12</v>
          </cell>
          <cell r="B253">
            <v>859000</v>
          </cell>
          <cell r="D253" t="str">
            <v>7-52</v>
          </cell>
          <cell r="E253">
            <v>26270</v>
          </cell>
        </row>
        <row r="254">
          <cell r="A254" t="str">
            <v>7-13</v>
          </cell>
          <cell r="B254">
            <v>856500</v>
          </cell>
          <cell r="D254" t="str">
            <v>7-53</v>
          </cell>
          <cell r="E254">
            <v>26120</v>
          </cell>
        </row>
        <row r="255">
          <cell r="A255" t="str">
            <v>7-14</v>
          </cell>
          <cell r="B255">
            <v>854000</v>
          </cell>
          <cell r="D255" t="str">
            <v>7-54</v>
          </cell>
          <cell r="E255">
            <v>25970</v>
          </cell>
        </row>
        <row r="256">
          <cell r="A256" t="str">
            <v>7-15</v>
          </cell>
          <cell r="B256">
            <v>851500</v>
          </cell>
          <cell r="D256" t="str">
            <v>7-55</v>
          </cell>
          <cell r="E256">
            <v>25820</v>
          </cell>
        </row>
        <row r="257">
          <cell r="A257" t="str">
            <v>7-16</v>
          </cell>
          <cell r="B257">
            <v>849000</v>
          </cell>
          <cell r="D257" t="str">
            <v>7-56</v>
          </cell>
          <cell r="E257">
            <v>25670</v>
          </cell>
        </row>
        <row r="258">
          <cell r="A258" t="str">
            <v>7-17</v>
          </cell>
          <cell r="B258">
            <v>846500</v>
          </cell>
          <cell r="D258" t="str">
            <v>7-57</v>
          </cell>
          <cell r="E258">
            <v>25520</v>
          </cell>
        </row>
        <row r="259">
          <cell r="A259" t="str">
            <v>7-18</v>
          </cell>
          <cell r="B259">
            <v>844000</v>
          </cell>
          <cell r="D259" t="str">
            <v>7-58</v>
          </cell>
          <cell r="E259">
            <v>25370</v>
          </cell>
        </row>
        <row r="260">
          <cell r="A260" t="str">
            <v>7-19</v>
          </cell>
          <cell r="B260">
            <v>841500</v>
          </cell>
          <cell r="D260" t="str">
            <v>7-59</v>
          </cell>
          <cell r="E260">
            <v>25220</v>
          </cell>
        </row>
        <row r="261">
          <cell r="A261" t="str">
            <v>7-20</v>
          </cell>
          <cell r="B261">
            <v>839000</v>
          </cell>
          <cell r="D261" t="str">
            <v>7-60</v>
          </cell>
          <cell r="E261">
            <v>25070</v>
          </cell>
        </row>
        <row r="262">
          <cell r="A262" t="str">
            <v>7-21</v>
          </cell>
          <cell r="B262">
            <v>835000</v>
          </cell>
          <cell r="D262" t="str">
            <v>7-61</v>
          </cell>
          <cell r="E262">
            <v>24920</v>
          </cell>
        </row>
        <row r="263">
          <cell r="A263" t="str">
            <v>7-22</v>
          </cell>
          <cell r="B263">
            <v>831000</v>
          </cell>
          <cell r="D263" t="str">
            <v>7-62</v>
          </cell>
          <cell r="E263">
            <v>24770</v>
          </cell>
        </row>
        <row r="264">
          <cell r="A264" t="str">
            <v>7-23</v>
          </cell>
          <cell r="B264">
            <v>827000</v>
          </cell>
          <cell r="D264" t="str">
            <v>7-63</v>
          </cell>
          <cell r="E264">
            <v>24620</v>
          </cell>
        </row>
        <row r="265">
          <cell r="A265" t="str">
            <v>7-24</v>
          </cell>
          <cell r="B265">
            <v>823000</v>
          </cell>
          <cell r="D265" t="str">
            <v>7-64</v>
          </cell>
          <cell r="E265">
            <v>24470</v>
          </cell>
        </row>
        <row r="266">
          <cell r="A266" t="str">
            <v>7-25</v>
          </cell>
          <cell r="B266">
            <v>819000</v>
          </cell>
          <cell r="D266" t="str">
            <v>7-65</v>
          </cell>
          <cell r="E266">
            <v>24320</v>
          </cell>
        </row>
        <row r="267">
          <cell r="A267" t="str">
            <v>7-26</v>
          </cell>
          <cell r="B267">
            <v>815000</v>
          </cell>
          <cell r="D267" t="str">
            <v>7-66</v>
          </cell>
          <cell r="E267">
            <v>24170</v>
          </cell>
        </row>
        <row r="268">
          <cell r="A268" t="str">
            <v>7-27</v>
          </cell>
          <cell r="B268">
            <v>810000</v>
          </cell>
          <cell r="D268" t="str">
            <v>7-67</v>
          </cell>
          <cell r="E268">
            <v>24020</v>
          </cell>
        </row>
        <row r="269">
          <cell r="A269" t="str">
            <v>7-28</v>
          </cell>
          <cell r="B269">
            <v>805000</v>
          </cell>
          <cell r="D269" t="str">
            <v>7-68</v>
          </cell>
          <cell r="E269">
            <v>23870</v>
          </cell>
        </row>
        <row r="270">
          <cell r="A270" t="str">
            <v>7-29</v>
          </cell>
          <cell r="B270">
            <v>800000</v>
          </cell>
          <cell r="D270" t="str">
            <v>7-69</v>
          </cell>
          <cell r="E270">
            <v>23720</v>
          </cell>
        </row>
        <row r="271">
          <cell r="A271" t="str">
            <v>7-30</v>
          </cell>
          <cell r="B271">
            <v>795000</v>
          </cell>
          <cell r="D271" t="str">
            <v>7-70</v>
          </cell>
          <cell r="E271">
            <v>23570</v>
          </cell>
        </row>
        <row r="272">
          <cell r="A272" t="str">
            <v>7-31</v>
          </cell>
          <cell r="B272">
            <v>790000</v>
          </cell>
          <cell r="D272" t="str">
            <v>7-71</v>
          </cell>
          <cell r="E272">
            <v>23420</v>
          </cell>
        </row>
        <row r="273">
          <cell r="A273" t="str">
            <v>7-32</v>
          </cell>
          <cell r="B273">
            <v>785000</v>
          </cell>
          <cell r="D273" t="str">
            <v>7-72</v>
          </cell>
          <cell r="E273">
            <v>23270</v>
          </cell>
        </row>
        <row r="274">
          <cell r="A274" t="str">
            <v>7-33</v>
          </cell>
          <cell r="B274">
            <v>780000</v>
          </cell>
          <cell r="D274" t="str">
            <v>7-73</v>
          </cell>
          <cell r="E274">
            <v>23120</v>
          </cell>
        </row>
        <row r="275">
          <cell r="A275" t="str">
            <v>7-34</v>
          </cell>
          <cell r="B275">
            <v>775000</v>
          </cell>
          <cell r="D275" t="str">
            <v>7-74</v>
          </cell>
          <cell r="E275">
            <v>22970</v>
          </cell>
        </row>
        <row r="276">
          <cell r="A276" t="str">
            <v>7-35</v>
          </cell>
          <cell r="B276">
            <v>770000</v>
          </cell>
          <cell r="D276" t="str">
            <v>7-75</v>
          </cell>
          <cell r="E276">
            <v>22820</v>
          </cell>
        </row>
        <row r="277">
          <cell r="A277" t="str">
            <v>7-36</v>
          </cell>
          <cell r="B277">
            <v>765000</v>
          </cell>
          <cell r="D277" t="str">
            <v>7-76</v>
          </cell>
          <cell r="E277">
            <v>22670</v>
          </cell>
        </row>
        <row r="278">
          <cell r="A278" t="str">
            <v>7-37</v>
          </cell>
          <cell r="B278">
            <v>760000</v>
          </cell>
          <cell r="D278" t="str">
            <v>7-77</v>
          </cell>
          <cell r="E278">
            <v>22520</v>
          </cell>
        </row>
        <row r="279">
          <cell r="A279" t="str">
            <v>7-38</v>
          </cell>
          <cell r="B279">
            <v>755000</v>
          </cell>
          <cell r="D279" t="str">
            <v>7-78</v>
          </cell>
          <cell r="E279">
            <v>22370</v>
          </cell>
        </row>
        <row r="280">
          <cell r="A280" t="str">
            <v>7-39</v>
          </cell>
          <cell r="B280">
            <v>750000</v>
          </cell>
          <cell r="D280" t="str">
            <v>7-79</v>
          </cell>
          <cell r="E280">
            <v>22220</v>
          </cell>
        </row>
        <row r="281">
          <cell r="A281" t="str">
            <v>7-40</v>
          </cell>
          <cell r="B281">
            <v>745000</v>
          </cell>
          <cell r="D281" t="str">
            <v>7-80</v>
          </cell>
          <cell r="E281">
            <v>22070</v>
          </cell>
        </row>
        <row r="282">
          <cell r="A282" t="str">
            <v>8-1</v>
          </cell>
          <cell r="B282">
            <v>822000</v>
          </cell>
          <cell r="D282" t="str">
            <v>8-1</v>
          </cell>
          <cell r="E282">
            <v>27820</v>
          </cell>
        </row>
        <row r="283">
          <cell r="A283" t="str">
            <v>8-2</v>
          </cell>
          <cell r="B283">
            <v>820000</v>
          </cell>
          <cell r="D283" t="str">
            <v>8-2</v>
          </cell>
          <cell r="E283">
            <v>27720</v>
          </cell>
        </row>
        <row r="284">
          <cell r="A284" t="str">
            <v>8-3</v>
          </cell>
          <cell r="B284">
            <v>818000</v>
          </cell>
          <cell r="D284" t="str">
            <v>8-3</v>
          </cell>
          <cell r="E284">
            <v>27620</v>
          </cell>
        </row>
        <row r="285">
          <cell r="A285" t="str">
            <v>8-4</v>
          </cell>
          <cell r="B285">
            <v>816000</v>
          </cell>
          <cell r="D285" t="str">
            <v>8-4</v>
          </cell>
          <cell r="E285">
            <v>27520</v>
          </cell>
        </row>
        <row r="286">
          <cell r="A286" t="str">
            <v>8-5</v>
          </cell>
          <cell r="B286">
            <v>814000</v>
          </cell>
          <cell r="D286" t="str">
            <v>8-5</v>
          </cell>
          <cell r="E286">
            <v>27420</v>
          </cell>
        </row>
        <row r="287">
          <cell r="A287" t="str">
            <v>8-6</v>
          </cell>
          <cell r="B287">
            <v>812000</v>
          </cell>
          <cell r="D287" t="str">
            <v>8-6</v>
          </cell>
          <cell r="E287">
            <v>27320</v>
          </cell>
        </row>
        <row r="288">
          <cell r="A288" t="str">
            <v>8-7</v>
          </cell>
          <cell r="B288">
            <v>810000</v>
          </cell>
          <cell r="D288" t="str">
            <v>8-7</v>
          </cell>
          <cell r="E288">
            <v>27220</v>
          </cell>
        </row>
        <row r="289">
          <cell r="A289" t="str">
            <v>8-8</v>
          </cell>
          <cell r="B289">
            <v>808000</v>
          </cell>
          <cell r="D289" t="str">
            <v>8-8</v>
          </cell>
          <cell r="E289">
            <v>27120</v>
          </cell>
        </row>
        <row r="290">
          <cell r="A290" t="str">
            <v>8-9</v>
          </cell>
          <cell r="B290">
            <v>806000</v>
          </cell>
          <cell r="D290" t="str">
            <v>8-9</v>
          </cell>
          <cell r="E290">
            <v>27020</v>
          </cell>
        </row>
        <row r="291">
          <cell r="A291" t="str">
            <v>8-10</v>
          </cell>
          <cell r="B291">
            <v>804000</v>
          </cell>
          <cell r="D291" t="str">
            <v>8-10</v>
          </cell>
          <cell r="E291">
            <v>26920</v>
          </cell>
        </row>
        <row r="292">
          <cell r="A292" t="str">
            <v>8-11</v>
          </cell>
          <cell r="B292">
            <v>802000</v>
          </cell>
          <cell r="D292" t="str">
            <v>8-11</v>
          </cell>
          <cell r="E292">
            <v>26820</v>
          </cell>
        </row>
        <row r="293">
          <cell r="A293" t="str">
            <v>8-12</v>
          </cell>
          <cell r="B293">
            <v>800000</v>
          </cell>
          <cell r="D293" t="str">
            <v>8-12</v>
          </cell>
          <cell r="E293">
            <v>26720</v>
          </cell>
        </row>
        <row r="294">
          <cell r="A294" t="str">
            <v>8-13</v>
          </cell>
          <cell r="B294">
            <v>798000</v>
          </cell>
          <cell r="D294" t="str">
            <v>8-13</v>
          </cell>
          <cell r="E294">
            <v>26620</v>
          </cell>
        </row>
        <row r="295">
          <cell r="A295" t="str">
            <v>8-14</v>
          </cell>
          <cell r="B295">
            <v>796000</v>
          </cell>
          <cell r="D295" t="str">
            <v>8-14</v>
          </cell>
          <cell r="E295">
            <v>26520</v>
          </cell>
        </row>
        <row r="296">
          <cell r="A296" t="str">
            <v>8-15</v>
          </cell>
          <cell r="B296">
            <v>794000</v>
          </cell>
          <cell r="D296" t="str">
            <v>8-15</v>
          </cell>
          <cell r="E296">
            <v>26420</v>
          </cell>
        </row>
        <row r="297">
          <cell r="A297" t="str">
            <v>8-16</v>
          </cell>
          <cell r="B297">
            <v>792000</v>
          </cell>
          <cell r="D297" t="str">
            <v>8-16</v>
          </cell>
          <cell r="E297">
            <v>26320</v>
          </cell>
        </row>
        <row r="298">
          <cell r="A298" t="str">
            <v>8-17</v>
          </cell>
          <cell r="B298">
            <v>790000</v>
          </cell>
          <cell r="D298" t="str">
            <v>8-17</v>
          </cell>
          <cell r="E298">
            <v>26220</v>
          </cell>
        </row>
        <row r="299">
          <cell r="A299" t="str">
            <v>8-18</v>
          </cell>
          <cell r="B299">
            <v>788000</v>
          </cell>
          <cell r="D299" t="str">
            <v>8-18</v>
          </cell>
          <cell r="E299">
            <v>26120</v>
          </cell>
        </row>
        <row r="300">
          <cell r="A300" t="str">
            <v>8-19</v>
          </cell>
          <cell r="B300">
            <v>786000</v>
          </cell>
          <cell r="D300" t="str">
            <v>8-19</v>
          </cell>
          <cell r="E300">
            <v>26020</v>
          </cell>
        </row>
        <row r="301">
          <cell r="A301" t="str">
            <v>8-20</v>
          </cell>
          <cell r="B301">
            <v>784000</v>
          </cell>
          <cell r="D301" t="str">
            <v>8-20</v>
          </cell>
          <cell r="E301">
            <v>25920</v>
          </cell>
        </row>
        <row r="302">
          <cell r="A302" t="str">
            <v>8-21</v>
          </cell>
          <cell r="B302">
            <v>781000</v>
          </cell>
          <cell r="D302" t="str">
            <v>8-21</v>
          </cell>
          <cell r="E302">
            <v>25820</v>
          </cell>
        </row>
        <row r="303">
          <cell r="A303" t="str">
            <v>8-22</v>
          </cell>
          <cell r="B303">
            <v>778000</v>
          </cell>
          <cell r="D303" t="str">
            <v>8-22</v>
          </cell>
          <cell r="E303">
            <v>25720</v>
          </cell>
        </row>
        <row r="304">
          <cell r="A304" t="str">
            <v>8-23</v>
          </cell>
          <cell r="B304">
            <v>775000</v>
          </cell>
          <cell r="D304" t="str">
            <v>8-23</v>
          </cell>
          <cell r="E304">
            <v>25620</v>
          </cell>
        </row>
        <row r="305">
          <cell r="A305" t="str">
            <v>8-24</v>
          </cell>
          <cell r="B305">
            <v>772000</v>
          </cell>
          <cell r="D305" t="str">
            <v>8-24</v>
          </cell>
          <cell r="E305">
            <v>25520</v>
          </cell>
        </row>
        <row r="306">
          <cell r="A306" t="str">
            <v>8-25</v>
          </cell>
          <cell r="B306">
            <v>769000</v>
          </cell>
          <cell r="D306" t="str">
            <v>8-25</v>
          </cell>
          <cell r="E306">
            <v>25420</v>
          </cell>
        </row>
        <row r="307">
          <cell r="A307" t="str">
            <v>8-26</v>
          </cell>
          <cell r="B307">
            <v>766000</v>
          </cell>
          <cell r="D307" t="str">
            <v>8-26</v>
          </cell>
          <cell r="E307">
            <v>25320</v>
          </cell>
        </row>
        <row r="308">
          <cell r="A308" t="str">
            <v>8-27</v>
          </cell>
          <cell r="B308">
            <v>762000</v>
          </cell>
          <cell r="D308" t="str">
            <v>8-27</v>
          </cell>
          <cell r="E308">
            <v>25220</v>
          </cell>
        </row>
        <row r="309">
          <cell r="A309" t="str">
            <v>8-28</v>
          </cell>
          <cell r="B309">
            <v>758000</v>
          </cell>
          <cell r="D309" t="str">
            <v>8-28</v>
          </cell>
          <cell r="E309">
            <v>25120</v>
          </cell>
        </row>
        <row r="310">
          <cell r="A310" t="str">
            <v>8-29</v>
          </cell>
          <cell r="B310">
            <v>754000</v>
          </cell>
          <cell r="D310" t="str">
            <v>8-29</v>
          </cell>
          <cell r="E310">
            <v>25020</v>
          </cell>
        </row>
        <row r="311">
          <cell r="A311" t="str">
            <v>8-30</v>
          </cell>
          <cell r="B311">
            <v>750000</v>
          </cell>
          <cell r="D311" t="str">
            <v>8-30</v>
          </cell>
          <cell r="E311">
            <v>24920</v>
          </cell>
        </row>
        <row r="312">
          <cell r="A312" t="str">
            <v>8-31</v>
          </cell>
          <cell r="B312">
            <v>746000</v>
          </cell>
          <cell r="D312" t="str">
            <v>8-31</v>
          </cell>
          <cell r="E312">
            <v>24820</v>
          </cell>
        </row>
        <row r="313">
          <cell r="A313" t="str">
            <v>8-32</v>
          </cell>
          <cell r="B313">
            <v>742000</v>
          </cell>
          <cell r="D313" t="str">
            <v>8-32</v>
          </cell>
          <cell r="E313">
            <v>24720</v>
          </cell>
        </row>
        <row r="314">
          <cell r="A314" t="str">
            <v>8-33</v>
          </cell>
          <cell r="B314">
            <v>738000</v>
          </cell>
          <cell r="D314" t="str">
            <v>8-33</v>
          </cell>
          <cell r="E314">
            <v>24620</v>
          </cell>
        </row>
        <row r="315">
          <cell r="A315" t="str">
            <v>8-34</v>
          </cell>
          <cell r="B315">
            <v>734000</v>
          </cell>
          <cell r="D315" t="str">
            <v>8-34</v>
          </cell>
          <cell r="E315">
            <v>24520</v>
          </cell>
        </row>
        <row r="316">
          <cell r="A316" t="str">
            <v>8-35</v>
          </cell>
          <cell r="B316">
            <v>730000</v>
          </cell>
          <cell r="D316" t="str">
            <v>8-35</v>
          </cell>
          <cell r="E316">
            <v>24420</v>
          </cell>
        </row>
        <row r="317">
          <cell r="A317" t="str">
            <v>8-36</v>
          </cell>
          <cell r="B317">
            <v>726000</v>
          </cell>
          <cell r="D317" t="str">
            <v>8-36</v>
          </cell>
          <cell r="E317">
            <v>24320</v>
          </cell>
        </row>
        <row r="318">
          <cell r="A318" t="str">
            <v>8-37</v>
          </cell>
          <cell r="B318">
            <v>722000</v>
          </cell>
          <cell r="D318" t="str">
            <v>8-37</v>
          </cell>
          <cell r="E318">
            <v>24220</v>
          </cell>
        </row>
        <row r="319">
          <cell r="A319" t="str">
            <v>8-38</v>
          </cell>
          <cell r="B319">
            <v>718000</v>
          </cell>
          <cell r="D319" t="str">
            <v>8-38</v>
          </cell>
          <cell r="E319">
            <v>24120</v>
          </cell>
        </row>
        <row r="320">
          <cell r="A320" t="str">
            <v>8-39</v>
          </cell>
          <cell r="B320">
            <v>714000</v>
          </cell>
          <cell r="D320" t="str">
            <v>8-39</v>
          </cell>
          <cell r="E320">
            <v>24020</v>
          </cell>
        </row>
        <row r="321">
          <cell r="A321" t="str">
            <v>8-40</v>
          </cell>
          <cell r="B321">
            <v>710000</v>
          </cell>
          <cell r="D321" t="str">
            <v>8-40</v>
          </cell>
          <cell r="E321">
            <v>23920</v>
          </cell>
        </row>
        <row r="322">
          <cell r="A322" t="str">
            <v>8-41</v>
          </cell>
          <cell r="B322">
            <v>706000</v>
          </cell>
          <cell r="D322" t="str">
            <v>8-41</v>
          </cell>
          <cell r="E322">
            <v>23820</v>
          </cell>
        </row>
        <row r="323">
          <cell r="A323" t="str">
            <v>8-42</v>
          </cell>
          <cell r="B323">
            <v>702000</v>
          </cell>
          <cell r="D323" t="str">
            <v>8-42</v>
          </cell>
          <cell r="E323">
            <v>23720</v>
          </cell>
        </row>
        <row r="324">
          <cell r="A324" t="str">
            <v>8-43</v>
          </cell>
          <cell r="B324">
            <v>698000</v>
          </cell>
          <cell r="D324" t="str">
            <v>8-43</v>
          </cell>
          <cell r="E324">
            <v>23620</v>
          </cell>
        </row>
        <row r="325">
          <cell r="A325" t="str">
            <v>8-44</v>
          </cell>
          <cell r="B325">
            <v>694000</v>
          </cell>
          <cell r="D325" t="str">
            <v>8-44</v>
          </cell>
          <cell r="E325">
            <v>23520</v>
          </cell>
        </row>
        <row r="326">
          <cell r="D326" t="str">
            <v>8-45</v>
          </cell>
          <cell r="E326">
            <v>23420</v>
          </cell>
        </row>
        <row r="327">
          <cell r="D327" t="str">
            <v>8-46</v>
          </cell>
          <cell r="E327">
            <v>23320</v>
          </cell>
        </row>
        <row r="328">
          <cell r="D328" t="str">
            <v>8-47</v>
          </cell>
          <cell r="E328">
            <v>23220</v>
          </cell>
        </row>
        <row r="329">
          <cell r="D329" t="str">
            <v>8-48</v>
          </cell>
          <cell r="E329">
            <v>23120</v>
          </cell>
        </row>
        <row r="330">
          <cell r="D330" t="str">
            <v>8-49</v>
          </cell>
          <cell r="E330">
            <v>23020</v>
          </cell>
        </row>
        <row r="331">
          <cell r="D331" t="str">
            <v>8-50</v>
          </cell>
          <cell r="E331">
            <v>22920</v>
          </cell>
        </row>
        <row r="332">
          <cell r="D332" t="str">
            <v>8-51</v>
          </cell>
          <cell r="E332">
            <v>22820</v>
          </cell>
        </row>
        <row r="333">
          <cell r="D333" t="str">
            <v>8-52</v>
          </cell>
          <cell r="E333">
            <v>22720</v>
          </cell>
        </row>
        <row r="334">
          <cell r="D334" t="str">
            <v>8-53</v>
          </cell>
          <cell r="E334">
            <v>22620</v>
          </cell>
        </row>
        <row r="335">
          <cell r="D335" t="str">
            <v>8-54</v>
          </cell>
          <cell r="E335">
            <v>22520</v>
          </cell>
        </row>
        <row r="336">
          <cell r="D336" t="str">
            <v>8-55</v>
          </cell>
          <cell r="E336">
            <v>22420</v>
          </cell>
        </row>
        <row r="337">
          <cell r="D337" t="str">
            <v>8-56</v>
          </cell>
          <cell r="E337">
            <v>22320</v>
          </cell>
        </row>
        <row r="338">
          <cell r="D338" t="str">
            <v>8-57</v>
          </cell>
          <cell r="E338">
            <v>22020</v>
          </cell>
        </row>
        <row r="339">
          <cell r="D339" t="str">
            <v>8-58</v>
          </cell>
          <cell r="E339">
            <v>21920</v>
          </cell>
        </row>
        <row r="340">
          <cell r="D340" t="str">
            <v>8-59</v>
          </cell>
          <cell r="E340">
            <v>21820</v>
          </cell>
        </row>
        <row r="341">
          <cell r="D341" t="str">
            <v>8-60</v>
          </cell>
          <cell r="E341">
            <v>21720</v>
          </cell>
        </row>
        <row r="342">
          <cell r="D342" t="str">
            <v>8-61</v>
          </cell>
          <cell r="E342">
            <v>21620</v>
          </cell>
        </row>
        <row r="343">
          <cell r="D343" t="str">
            <v>8-62</v>
          </cell>
          <cell r="E343">
            <v>21320</v>
          </cell>
        </row>
        <row r="344">
          <cell r="D344" t="str">
            <v>8-63</v>
          </cell>
          <cell r="E344">
            <v>21220</v>
          </cell>
        </row>
        <row r="345">
          <cell r="D345" t="str">
            <v>8-64</v>
          </cell>
          <cell r="E345">
            <v>21120</v>
          </cell>
        </row>
        <row r="346">
          <cell r="D346" t="str">
            <v>8-65</v>
          </cell>
          <cell r="E346">
            <v>21020</v>
          </cell>
        </row>
        <row r="347">
          <cell r="D347" t="str">
            <v>8-66</v>
          </cell>
          <cell r="E347">
            <v>20920</v>
          </cell>
        </row>
        <row r="348">
          <cell r="D348" t="str">
            <v>8-67</v>
          </cell>
          <cell r="E348">
            <v>20820</v>
          </cell>
        </row>
        <row r="349">
          <cell r="D349" t="str">
            <v>8-68</v>
          </cell>
          <cell r="E349">
            <v>20720</v>
          </cell>
        </row>
        <row r="350">
          <cell r="D350" t="str">
            <v>8-69</v>
          </cell>
          <cell r="E350">
            <v>20620</v>
          </cell>
        </row>
        <row r="351">
          <cell r="D351" t="str">
            <v>8-70</v>
          </cell>
          <cell r="E351">
            <v>20520</v>
          </cell>
        </row>
        <row r="352">
          <cell r="D352" t="str">
            <v>8-71</v>
          </cell>
          <cell r="E352">
            <v>20420</v>
          </cell>
        </row>
        <row r="353">
          <cell r="D353" t="str">
            <v>8-72</v>
          </cell>
          <cell r="E353">
            <v>20320</v>
          </cell>
        </row>
        <row r="354">
          <cell r="D354" t="str">
            <v>8-73</v>
          </cell>
          <cell r="E354">
            <v>20220</v>
          </cell>
        </row>
        <row r="355">
          <cell r="D355" t="str">
            <v>8-74</v>
          </cell>
          <cell r="E355">
            <v>20120</v>
          </cell>
        </row>
        <row r="356">
          <cell r="D356" t="str">
            <v>8-75</v>
          </cell>
          <cell r="E356">
            <v>20020</v>
          </cell>
        </row>
        <row r="357">
          <cell r="D357" t="str">
            <v>8-76</v>
          </cell>
          <cell r="E357">
            <v>19920</v>
          </cell>
        </row>
        <row r="358">
          <cell r="D358" t="str">
            <v>8-77</v>
          </cell>
          <cell r="E358">
            <v>19820</v>
          </cell>
        </row>
        <row r="359">
          <cell r="D359" t="str">
            <v>8-78</v>
          </cell>
          <cell r="E359">
            <v>19720</v>
          </cell>
        </row>
        <row r="360">
          <cell r="D360" t="str">
            <v>8-79</v>
          </cell>
          <cell r="E360">
            <v>19620</v>
          </cell>
        </row>
        <row r="361">
          <cell r="D361" t="str">
            <v>8-80</v>
          </cell>
          <cell r="E361">
            <v>19520</v>
          </cell>
        </row>
        <row r="362">
          <cell r="D362" t="str">
            <v>8-81</v>
          </cell>
          <cell r="E362">
            <v>19420</v>
          </cell>
        </row>
        <row r="363">
          <cell r="D363" t="str">
            <v>8-82</v>
          </cell>
          <cell r="E363">
            <v>19320</v>
          </cell>
        </row>
        <row r="364">
          <cell r="D364" t="str">
            <v>8-83</v>
          </cell>
          <cell r="E364">
            <v>19220</v>
          </cell>
        </row>
        <row r="365">
          <cell r="D365" t="str">
            <v>8-84</v>
          </cell>
          <cell r="E365">
            <v>19120</v>
          </cell>
        </row>
        <row r="366">
          <cell r="D366" t="str">
            <v>8-85</v>
          </cell>
          <cell r="E366">
            <v>19020</v>
          </cell>
        </row>
        <row r="367">
          <cell r="D367" t="str">
            <v>8-86</v>
          </cell>
          <cell r="E367">
            <v>18920</v>
          </cell>
        </row>
        <row r="368">
          <cell r="D368" t="str">
            <v>8-87</v>
          </cell>
          <cell r="E368">
            <v>18820</v>
          </cell>
        </row>
        <row r="369">
          <cell r="D369" t="str">
            <v>8-88</v>
          </cell>
          <cell r="E369">
            <v>18720</v>
          </cell>
        </row>
        <row r="370">
          <cell r="D370" t="str">
            <v>8-89</v>
          </cell>
          <cell r="E370">
            <v>18620</v>
          </cell>
        </row>
        <row r="371">
          <cell r="D371" t="str">
            <v>8-90</v>
          </cell>
          <cell r="E371">
            <v>18520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Sheet2"/>
      <sheetName val="95급여표 "/>
      <sheetName val="94급여표"/>
      <sheetName val="96~98급여표"/>
      <sheetName val="99급여표"/>
      <sheetName val="성과급테이블"/>
      <sheetName val="98-99(차)"/>
      <sheetName val="소급"/>
      <sheetName val="apr"/>
      <sheetName val="물가지수!"/>
      <sheetName val="일반급여"/>
      <sheetName val="9-1차이내역"/>
      <sheetName val="리드14"/>
      <sheetName val="상각율표"/>
    </sheetNames>
    <sheetDataSet>
      <sheetData sheetId="0"/>
      <sheetData sheetId="1"/>
      <sheetData sheetId="2"/>
      <sheetData sheetId="3"/>
      <sheetData sheetId="4"/>
      <sheetData sheetId="5">
        <row r="84">
          <cell r="A84">
            <v>1</v>
          </cell>
        </row>
        <row r="85">
          <cell r="A85">
            <v>2</v>
          </cell>
        </row>
        <row r="86">
          <cell r="A86">
            <v>3</v>
          </cell>
        </row>
        <row r="87">
          <cell r="A87">
            <v>4</v>
          </cell>
        </row>
        <row r="88">
          <cell r="A88">
            <v>5</v>
          </cell>
        </row>
        <row r="89">
          <cell r="A89">
            <v>6</v>
          </cell>
        </row>
        <row r="90">
          <cell r="A90">
            <v>7</v>
          </cell>
        </row>
        <row r="91">
          <cell r="A91">
            <v>8</v>
          </cell>
        </row>
        <row r="92">
          <cell r="A92">
            <v>9</v>
          </cell>
        </row>
        <row r="93">
          <cell r="A93">
            <v>10</v>
          </cell>
        </row>
        <row r="94">
          <cell r="A94">
            <v>11</v>
          </cell>
        </row>
        <row r="95">
          <cell r="A95">
            <v>12</v>
          </cell>
        </row>
        <row r="96">
          <cell r="A96">
            <v>13</v>
          </cell>
        </row>
        <row r="97">
          <cell r="A97">
            <v>14</v>
          </cell>
        </row>
        <row r="98">
          <cell r="A98">
            <v>15</v>
          </cell>
        </row>
        <row r="99">
          <cell r="A99">
            <v>16</v>
          </cell>
        </row>
        <row r="100">
          <cell r="A100">
            <v>17</v>
          </cell>
        </row>
        <row r="101">
          <cell r="A101">
            <v>18</v>
          </cell>
        </row>
        <row r="102">
          <cell r="A102">
            <v>19</v>
          </cell>
        </row>
        <row r="103">
          <cell r="A103">
            <v>20</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비용"/>
      <sheetName val="목적성경비"/>
      <sheetName val="입력손익"/>
      <sheetName val="입력BS"/>
      <sheetName val="1.CF."/>
      <sheetName val="CF집계"/>
      <sheetName val="손익집계 (2)"/>
      <sheetName val="3.투자계획"/>
      <sheetName val="3.투자계획 (caspi new)"/>
      <sheetName val="투자계획 (2)"/>
      <sheetName val="Sheet1"/>
      <sheetName val="표지"/>
      <sheetName val="첨부11-Factor"/>
    </sheetNames>
    <sheetDataSet>
      <sheetData sheetId="0"/>
      <sheetData sheetId="1"/>
      <sheetData sheetId="2">
        <row r="1">
          <cell r="B1" t="str">
            <v>▶▶오른쪽으로 가시면  각 팀의 양식이 나옵니다</v>
          </cell>
        </row>
      </sheetData>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료비"/>
      <sheetName val="월별실적가공비"/>
      <sheetName val="월별공장대체"/>
      <sheetName val="2000월별가공비"/>
      <sheetName val="2001년간가공비계획"/>
      <sheetName val="월별손익분석"/>
      <sheetName val="backup"/>
      <sheetName val="피벗-2000년동판매현황"/>
      <sheetName val="동판매현황"/>
      <sheetName val="Sheet6"/>
      <sheetName val="Sheet1"/>
      <sheetName val="Sheet7"/>
      <sheetName val="Sheet7 (2)"/>
      <sheetName val="Sheet2"/>
      <sheetName val="Sheet8"/>
      <sheetName val="12월동판매예상"/>
      <sheetName val="Sheet4"/>
      <sheetName val="Sheet5"/>
      <sheetName val="월별가공비"/>
    </sheetNames>
    <sheetDataSet>
      <sheetData sheetId="0"/>
      <sheetData sheetId="1" refreshError="1">
        <row r="4">
          <cell r="A4" t="str">
            <v>구         분</v>
          </cell>
          <cell r="B4" t="str">
            <v>1월</v>
          </cell>
          <cell r="C4" t="str">
            <v>2월</v>
          </cell>
          <cell r="D4" t="str">
            <v>3월</v>
          </cell>
          <cell r="E4" t="str">
            <v>4월</v>
          </cell>
          <cell r="F4" t="str">
            <v>5월</v>
          </cell>
          <cell r="G4" t="str">
            <v>6월</v>
          </cell>
          <cell r="H4" t="str">
            <v>7월</v>
          </cell>
          <cell r="I4" t="str">
            <v>8월</v>
          </cell>
          <cell r="J4" t="str">
            <v>9월</v>
          </cell>
          <cell r="K4" t="str">
            <v>10월</v>
          </cell>
          <cell r="L4" t="str">
            <v>11월</v>
          </cell>
          <cell r="M4" t="str">
            <v>12월</v>
          </cell>
        </row>
        <row r="5">
          <cell r="A5" t="str">
            <v xml:space="preserve">  1.전    력     비</v>
          </cell>
          <cell r="B5">
            <v>18294540</v>
          </cell>
          <cell r="C5">
            <v>17056970</v>
          </cell>
          <cell r="D5">
            <v>16840000</v>
          </cell>
          <cell r="E5">
            <v>20574229</v>
          </cell>
          <cell r="F5">
            <v>14586922</v>
          </cell>
          <cell r="G5">
            <v>14740668</v>
          </cell>
          <cell r="H5">
            <v>15852935</v>
          </cell>
          <cell r="I5">
            <v>20060472</v>
          </cell>
          <cell r="J5">
            <v>20132795</v>
          </cell>
          <cell r="K5">
            <v>17444000</v>
          </cell>
          <cell r="L5">
            <v>16578000</v>
          </cell>
          <cell r="M5">
            <v>17426000</v>
          </cell>
        </row>
        <row r="6">
          <cell r="A6" t="str">
            <v xml:space="preserve">  2.운    반     비</v>
          </cell>
          <cell r="B6">
            <v>12830000</v>
          </cell>
          <cell r="C6">
            <v>12800000</v>
          </cell>
          <cell r="D6">
            <v>9600000</v>
          </cell>
          <cell r="E6">
            <v>9600000</v>
          </cell>
          <cell r="F6">
            <v>19200000</v>
          </cell>
          <cell r="G6">
            <v>14400000</v>
          </cell>
          <cell r="H6">
            <v>9601400</v>
          </cell>
          <cell r="I6">
            <v>4800000</v>
          </cell>
          <cell r="J6">
            <v>10400000</v>
          </cell>
          <cell r="K6">
            <v>14400000</v>
          </cell>
          <cell r="L6">
            <v>14006510</v>
          </cell>
          <cell r="M6">
            <v>7200000</v>
          </cell>
        </row>
        <row r="7">
          <cell r="A7" t="str">
            <v xml:space="preserve">  3.세 금 과  공 과</v>
          </cell>
          <cell r="B7">
            <v>2126705.25</v>
          </cell>
          <cell r="C7">
            <v>2062697.6</v>
          </cell>
          <cell r="D7">
            <v>2668683.33</v>
          </cell>
          <cell r="E7">
            <v>2149234</v>
          </cell>
          <cell r="F7">
            <v>4161809.65</v>
          </cell>
          <cell r="G7">
            <v>6905408.6600000001</v>
          </cell>
          <cell r="H7">
            <v>4139947.4</v>
          </cell>
          <cell r="I7">
            <v>2551853.6</v>
          </cell>
          <cell r="J7">
            <v>2394225</v>
          </cell>
          <cell r="K7">
            <v>3519109.38</v>
          </cell>
          <cell r="L7">
            <v>2268745.9</v>
          </cell>
          <cell r="M7">
            <v>2263777.5</v>
          </cell>
        </row>
        <row r="8">
          <cell r="A8" t="str">
            <v xml:space="preserve">  4.지 급 임  차 료</v>
          </cell>
          <cell r="B8">
            <v>2300000</v>
          </cell>
          <cell r="C8">
            <v>2300000</v>
          </cell>
          <cell r="D8">
            <v>2300000</v>
          </cell>
          <cell r="E8">
            <v>2300000</v>
          </cell>
          <cell r="F8">
            <v>2300000</v>
          </cell>
          <cell r="G8">
            <v>2300000</v>
          </cell>
          <cell r="H8">
            <v>2300000</v>
          </cell>
          <cell r="I8">
            <v>2300000</v>
          </cell>
          <cell r="J8">
            <v>2330000</v>
          </cell>
          <cell r="K8">
            <v>2300000</v>
          </cell>
          <cell r="L8">
            <v>2300000</v>
          </cell>
          <cell r="M8">
            <v>2300000</v>
          </cell>
        </row>
        <row r="9">
          <cell r="A9" t="str">
            <v xml:space="preserve">  5.감 가 상  각 비</v>
          </cell>
          <cell r="B9">
            <v>121478949</v>
          </cell>
          <cell r="C9">
            <v>121478949</v>
          </cell>
          <cell r="D9">
            <v>121478949</v>
          </cell>
          <cell r="E9">
            <v>121478949</v>
          </cell>
          <cell r="F9">
            <v>121478949</v>
          </cell>
          <cell r="G9">
            <v>121478949</v>
          </cell>
          <cell r="H9">
            <v>121478949</v>
          </cell>
          <cell r="I9">
            <v>121478949</v>
          </cell>
          <cell r="J9">
            <v>121478949</v>
          </cell>
          <cell r="K9">
            <v>121478949</v>
          </cell>
          <cell r="L9">
            <v>121478949</v>
          </cell>
          <cell r="M9">
            <v>121478949</v>
          </cell>
        </row>
        <row r="10">
          <cell r="A10" t="str">
            <v xml:space="preserve">  6.수    선     비</v>
          </cell>
          <cell r="B10">
            <v>7500000</v>
          </cell>
          <cell r="C10">
            <v>3648117.148</v>
          </cell>
          <cell r="D10">
            <v>1082273.7079999999</v>
          </cell>
          <cell r="E10">
            <v>1638446.34</v>
          </cell>
          <cell r="F10">
            <v>176177.13</v>
          </cell>
          <cell r="G10">
            <v>1977762.7750000001</v>
          </cell>
          <cell r="H10">
            <v>3163938</v>
          </cell>
          <cell r="I10">
            <v>3715188</v>
          </cell>
          <cell r="J10">
            <v>45162163</v>
          </cell>
          <cell r="K10">
            <v>1636110</v>
          </cell>
          <cell r="L10">
            <v>400200</v>
          </cell>
          <cell r="M10">
            <v>1483000</v>
          </cell>
        </row>
        <row r="11">
          <cell r="A11" t="str">
            <v xml:space="preserve">  7.보    험     료</v>
          </cell>
          <cell r="B11">
            <v>6999973.1699999999</v>
          </cell>
          <cell r="D11">
            <v>3293293.72</v>
          </cell>
          <cell r="E11">
            <v>0</v>
          </cell>
          <cell r="F11">
            <v>1893650.01</v>
          </cell>
          <cell r="G11">
            <v>0</v>
          </cell>
          <cell r="H11">
            <v>0</v>
          </cell>
          <cell r="I11">
            <v>169222.8</v>
          </cell>
          <cell r="J11">
            <v>0</v>
          </cell>
          <cell r="K11">
            <v>0</v>
          </cell>
          <cell r="L11">
            <v>2322743.6</v>
          </cell>
          <cell r="M11">
            <v>4113887.7</v>
          </cell>
        </row>
        <row r="12">
          <cell r="A12" t="str">
            <v xml:space="preserve">  8.접    대     비</v>
          </cell>
          <cell r="B12">
            <v>238967.38</v>
          </cell>
          <cell r="C12">
            <v>564322.80000000005</v>
          </cell>
          <cell r="D12">
            <v>213465</v>
          </cell>
          <cell r="E12">
            <v>188029</v>
          </cell>
          <cell r="F12">
            <v>250922.38</v>
          </cell>
          <cell r="G12">
            <v>213544.3</v>
          </cell>
          <cell r="H12">
            <v>211594</v>
          </cell>
          <cell r="I12">
            <v>196570</v>
          </cell>
          <cell r="J12">
            <v>680483</v>
          </cell>
          <cell r="K12">
            <v>314435</v>
          </cell>
          <cell r="L12">
            <v>273634</v>
          </cell>
          <cell r="M12">
            <v>332960</v>
          </cell>
        </row>
        <row r="13">
          <cell r="A13" t="str">
            <v xml:space="preserve">  9.도 서 인  쇄 비</v>
          </cell>
          <cell r="B13">
            <v>612896</v>
          </cell>
          <cell r="C13">
            <v>524815.54</v>
          </cell>
          <cell r="D13">
            <v>253491</v>
          </cell>
          <cell r="E13">
            <v>104000</v>
          </cell>
          <cell r="F13">
            <v>374129.25</v>
          </cell>
          <cell r="G13">
            <v>58409</v>
          </cell>
          <cell r="H13">
            <v>59700</v>
          </cell>
          <cell r="I13">
            <v>242450</v>
          </cell>
          <cell r="J13">
            <v>21300</v>
          </cell>
          <cell r="K13">
            <v>793600</v>
          </cell>
          <cell r="L13">
            <v>167700</v>
          </cell>
          <cell r="M13">
            <v>54000</v>
          </cell>
        </row>
        <row r="14">
          <cell r="A14" t="str">
            <v xml:space="preserve"> 10.소  모  품   비</v>
          </cell>
          <cell r="B14">
            <v>76595754</v>
          </cell>
          <cell r="C14">
            <v>76354460.461999997</v>
          </cell>
          <cell r="D14">
            <v>46631425.640000001</v>
          </cell>
          <cell r="E14">
            <v>54757087.700000003</v>
          </cell>
          <cell r="F14">
            <v>46536598.677000001</v>
          </cell>
          <cell r="G14">
            <v>51490449.616999999</v>
          </cell>
          <cell r="H14">
            <v>84451215</v>
          </cell>
          <cell r="I14">
            <v>68008676</v>
          </cell>
          <cell r="J14">
            <v>67389536</v>
          </cell>
          <cell r="K14">
            <v>56328555</v>
          </cell>
          <cell r="L14">
            <v>74964750</v>
          </cell>
          <cell r="M14">
            <v>42076026</v>
          </cell>
        </row>
        <row r="15">
          <cell r="A15" t="str">
            <v xml:space="preserve"> 11.복 리 후  생 비</v>
          </cell>
          <cell r="B15">
            <v>6602284</v>
          </cell>
          <cell r="C15">
            <v>5736283.9780000001</v>
          </cell>
          <cell r="D15">
            <v>7636870.0949999997</v>
          </cell>
          <cell r="E15">
            <v>7501798.2000000002</v>
          </cell>
          <cell r="F15">
            <v>6351328.3870000001</v>
          </cell>
          <cell r="G15">
            <v>7832259.3900000006</v>
          </cell>
          <cell r="H15">
            <v>5984984.9000000004</v>
          </cell>
          <cell r="I15">
            <v>5835309.7000000002</v>
          </cell>
          <cell r="J15">
            <v>5784570</v>
          </cell>
          <cell r="K15">
            <v>10166170.5</v>
          </cell>
          <cell r="L15">
            <v>5886148.9000000004</v>
          </cell>
          <cell r="M15">
            <v>8684427.8000000007</v>
          </cell>
        </row>
        <row r="16">
          <cell r="A16" t="str">
            <v xml:space="preserve"> 12.회    의     비</v>
          </cell>
          <cell r="B16">
            <v>158829.73000000001</v>
          </cell>
          <cell r="C16">
            <v>160431</v>
          </cell>
          <cell r="D16">
            <v>211395.5</v>
          </cell>
          <cell r="E16">
            <v>436110</v>
          </cell>
          <cell r="F16">
            <v>444507.212</v>
          </cell>
          <cell r="G16">
            <v>179949.63</v>
          </cell>
          <cell r="H16">
            <v>531940</v>
          </cell>
          <cell r="I16">
            <v>157420</v>
          </cell>
          <cell r="J16">
            <v>217490</v>
          </cell>
          <cell r="K16">
            <v>733690</v>
          </cell>
          <cell r="L16">
            <v>176560</v>
          </cell>
          <cell r="M16">
            <v>265935</v>
          </cell>
        </row>
        <row r="17">
          <cell r="A17" t="str">
            <v xml:space="preserve"> 13.여 비 교  통 비</v>
          </cell>
          <cell r="B17">
            <v>813030.2</v>
          </cell>
          <cell r="C17">
            <v>889463</v>
          </cell>
          <cell r="D17">
            <v>4180514.16</v>
          </cell>
          <cell r="E17">
            <v>710610</v>
          </cell>
          <cell r="F17">
            <v>977212.61</v>
          </cell>
          <cell r="G17">
            <v>823444.35</v>
          </cell>
          <cell r="H17">
            <v>923227</v>
          </cell>
          <cell r="I17">
            <v>1312419.1000000001</v>
          </cell>
          <cell r="J17">
            <v>864110</v>
          </cell>
          <cell r="K17">
            <v>861540</v>
          </cell>
          <cell r="L17">
            <v>973498</v>
          </cell>
          <cell r="M17">
            <v>5899213.7000000002</v>
          </cell>
        </row>
        <row r="18">
          <cell r="A18" t="str">
            <v xml:space="preserve"> 14.부  분   품  비</v>
          </cell>
          <cell r="B18">
            <v>0</v>
          </cell>
          <cell r="C18">
            <v>0</v>
          </cell>
          <cell r="D18">
            <v>0</v>
          </cell>
          <cell r="E18">
            <v>0</v>
          </cell>
          <cell r="F18">
            <v>0</v>
          </cell>
          <cell r="G18">
            <v>0</v>
          </cell>
          <cell r="H18">
            <v>0</v>
          </cell>
          <cell r="I18">
            <v>0</v>
          </cell>
          <cell r="J18">
            <v>0</v>
          </cell>
          <cell r="K18">
            <v>0</v>
          </cell>
          <cell r="L18">
            <v>0</v>
          </cell>
          <cell r="M18">
            <v>0</v>
          </cell>
        </row>
        <row r="19">
          <cell r="A19" t="str">
            <v xml:space="preserve"> 15.외 주 가  공 비</v>
          </cell>
          <cell r="B19">
            <v>1555550</v>
          </cell>
          <cell r="C19">
            <v>1714900</v>
          </cell>
          <cell r="D19">
            <v>1902800</v>
          </cell>
          <cell r="E19">
            <v>5105200</v>
          </cell>
          <cell r="F19">
            <v>6535850</v>
          </cell>
          <cell r="G19">
            <v>9944900</v>
          </cell>
          <cell r="H19">
            <v>12338750</v>
          </cell>
          <cell r="I19">
            <v>10932600</v>
          </cell>
          <cell r="J19">
            <v>30394200</v>
          </cell>
          <cell r="K19">
            <v>9392300</v>
          </cell>
          <cell r="L19">
            <v>11095650</v>
          </cell>
          <cell r="M19">
            <v>9651900</v>
          </cell>
        </row>
        <row r="20">
          <cell r="A20" t="str">
            <v xml:space="preserve"> 16.소 모 공  구 비</v>
          </cell>
          <cell r="B20">
            <v>0</v>
          </cell>
          <cell r="C20">
            <v>0</v>
          </cell>
          <cell r="D20">
            <v>0</v>
          </cell>
          <cell r="E20">
            <v>0</v>
          </cell>
          <cell r="F20">
            <v>0</v>
          </cell>
          <cell r="G20">
            <v>0</v>
          </cell>
          <cell r="H20">
            <v>0</v>
          </cell>
          <cell r="I20">
            <v>0</v>
          </cell>
          <cell r="J20">
            <v>0</v>
          </cell>
          <cell r="K20">
            <v>0</v>
          </cell>
          <cell r="L20">
            <v>0</v>
          </cell>
          <cell r="M20">
            <v>0</v>
          </cell>
        </row>
        <row r="21">
          <cell r="A21" t="str">
            <v xml:space="preserve"> 17.시 험 검  사 료</v>
          </cell>
          <cell r="B21">
            <v>0</v>
          </cell>
          <cell r="C21">
            <v>0</v>
          </cell>
          <cell r="D21">
            <v>0</v>
          </cell>
          <cell r="E21">
            <v>0</v>
          </cell>
          <cell r="F21">
            <v>0</v>
          </cell>
          <cell r="G21">
            <v>0</v>
          </cell>
          <cell r="H21">
            <v>0</v>
          </cell>
          <cell r="I21">
            <v>0</v>
          </cell>
          <cell r="J21">
            <v>0</v>
          </cell>
          <cell r="K21">
            <v>0</v>
          </cell>
          <cell r="L21">
            <v>0</v>
          </cell>
          <cell r="M21">
            <v>699700</v>
          </cell>
        </row>
        <row r="22">
          <cell r="A22" t="str">
            <v xml:space="preserve"> 18.리  이   스  료</v>
          </cell>
          <cell r="B22">
            <v>0</v>
          </cell>
          <cell r="C22">
            <v>0</v>
          </cell>
          <cell r="D22">
            <v>0</v>
          </cell>
          <cell r="E22">
            <v>0</v>
          </cell>
          <cell r="F22">
            <v>0</v>
          </cell>
          <cell r="G22">
            <v>0</v>
          </cell>
          <cell r="H22">
            <v>0</v>
          </cell>
          <cell r="I22">
            <v>0</v>
          </cell>
          <cell r="J22">
            <v>0</v>
          </cell>
          <cell r="K22">
            <v>0</v>
          </cell>
          <cell r="L22">
            <v>0</v>
          </cell>
          <cell r="M22">
            <v>0</v>
          </cell>
        </row>
        <row r="23">
          <cell r="A23" t="str">
            <v xml:space="preserve"> 19.수 도 광  열 비</v>
          </cell>
          <cell r="B23">
            <v>103115083</v>
          </cell>
          <cell r="C23">
            <v>97749817</v>
          </cell>
          <cell r="D23">
            <v>124902544</v>
          </cell>
          <cell r="E23">
            <v>76027634</v>
          </cell>
          <cell r="F23">
            <v>97313792</v>
          </cell>
          <cell r="G23">
            <v>101480365</v>
          </cell>
          <cell r="H23">
            <v>95764199</v>
          </cell>
          <cell r="I23">
            <v>115719775</v>
          </cell>
          <cell r="J23">
            <v>78096810</v>
          </cell>
          <cell r="K23">
            <v>140910000</v>
          </cell>
          <cell r="L23">
            <v>145814000</v>
          </cell>
          <cell r="M23">
            <v>131186838</v>
          </cell>
        </row>
        <row r="24">
          <cell r="A24" t="str">
            <v xml:space="preserve"> 20.포    장     비</v>
          </cell>
          <cell r="B24">
            <v>300000</v>
          </cell>
          <cell r="C24">
            <v>460000</v>
          </cell>
          <cell r="D24">
            <v>180000</v>
          </cell>
          <cell r="E24">
            <v>0</v>
          </cell>
          <cell r="F24">
            <v>0</v>
          </cell>
          <cell r="G24">
            <v>0</v>
          </cell>
          <cell r="H24">
            <v>0</v>
          </cell>
          <cell r="I24">
            <v>0</v>
          </cell>
          <cell r="J24">
            <v>0</v>
          </cell>
          <cell r="K24">
            <v>224000</v>
          </cell>
          <cell r="L24">
            <v>0</v>
          </cell>
          <cell r="M24">
            <v>0</v>
          </cell>
        </row>
        <row r="25">
          <cell r="A25" t="str">
            <v xml:space="preserve"> 21.교 육 훈 련  비</v>
          </cell>
          <cell r="B25">
            <v>0</v>
          </cell>
          <cell r="C25">
            <v>0</v>
          </cell>
          <cell r="D25">
            <v>0</v>
          </cell>
          <cell r="E25">
            <v>0</v>
          </cell>
          <cell r="F25">
            <v>0</v>
          </cell>
          <cell r="G25">
            <v>0</v>
          </cell>
          <cell r="H25">
            <v>0</v>
          </cell>
          <cell r="I25">
            <v>0</v>
          </cell>
          <cell r="J25">
            <v>0</v>
          </cell>
          <cell r="K25">
            <v>0</v>
          </cell>
          <cell r="L25">
            <v>0</v>
          </cell>
          <cell r="M25">
            <v>0</v>
          </cell>
        </row>
        <row r="26">
          <cell r="A26" t="str">
            <v xml:space="preserve"> 22.차 량 유  지 비</v>
          </cell>
          <cell r="B26">
            <v>3659000</v>
          </cell>
          <cell r="C26">
            <v>563800</v>
          </cell>
          <cell r="D26">
            <v>564000</v>
          </cell>
          <cell r="E26">
            <v>3861293.2</v>
          </cell>
          <cell r="F26">
            <v>3031460</v>
          </cell>
          <cell r="G26">
            <v>4327766.5</v>
          </cell>
          <cell r="H26">
            <v>1170000</v>
          </cell>
          <cell r="I26">
            <v>2958000</v>
          </cell>
          <cell r="J26">
            <v>1546221.88</v>
          </cell>
          <cell r="K26">
            <v>5001407.18</v>
          </cell>
          <cell r="L26">
            <v>4352273</v>
          </cell>
          <cell r="M26">
            <v>4902727</v>
          </cell>
        </row>
        <row r="27">
          <cell r="A27" t="str">
            <v xml:space="preserve"> 23.잡           비</v>
          </cell>
          <cell r="B27">
            <v>0</v>
          </cell>
          <cell r="C27">
            <v>0</v>
          </cell>
          <cell r="D27">
            <v>0</v>
          </cell>
          <cell r="E27">
            <v>0</v>
          </cell>
          <cell r="F27">
            <v>0</v>
          </cell>
          <cell r="G27">
            <v>0</v>
          </cell>
          <cell r="H27">
            <v>0</v>
          </cell>
          <cell r="I27">
            <v>0</v>
          </cell>
          <cell r="J27">
            <v>0</v>
          </cell>
          <cell r="K27">
            <v>0</v>
          </cell>
          <cell r="L27">
            <v>0</v>
          </cell>
          <cell r="M27">
            <v>0</v>
          </cell>
        </row>
        <row r="28">
          <cell r="A28" t="str">
            <v xml:space="preserve"> 24.광 고 선  전 비</v>
          </cell>
          <cell r="B28">
            <v>0</v>
          </cell>
          <cell r="C28">
            <v>0</v>
          </cell>
          <cell r="D28">
            <v>0</v>
          </cell>
          <cell r="E28">
            <v>0</v>
          </cell>
          <cell r="F28">
            <v>0</v>
          </cell>
          <cell r="G28">
            <v>0</v>
          </cell>
          <cell r="H28">
            <v>0</v>
          </cell>
          <cell r="I28">
            <v>0</v>
          </cell>
          <cell r="J28">
            <v>0</v>
          </cell>
          <cell r="K28">
            <v>0</v>
          </cell>
          <cell r="L28">
            <v>0</v>
          </cell>
          <cell r="M28">
            <v>0</v>
          </cell>
        </row>
        <row r="29">
          <cell r="A29" t="str">
            <v xml:space="preserve"> 25.지 급 수  수 료</v>
          </cell>
          <cell r="B29">
            <v>1217509.47</v>
          </cell>
          <cell r="C29">
            <v>2303538</v>
          </cell>
          <cell r="D29">
            <v>1305080.395</v>
          </cell>
          <cell r="E29">
            <v>1995740</v>
          </cell>
          <cell r="F29">
            <v>1264128.3999999999</v>
          </cell>
          <cell r="G29">
            <v>2075414.46</v>
          </cell>
          <cell r="H29">
            <v>1599160</v>
          </cell>
          <cell r="I29">
            <v>1723049</v>
          </cell>
          <cell r="J29">
            <v>4572609</v>
          </cell>
          <cell r="K29">
            <v>2741288</v>
          </cell>
          <cell r="L29">
            <v>3562882</v>
          </cell>
          <cell r="M29">
            <v>2814942</v>
          </cell>
        </row>
        <row r="30">
          <cell r="A30" t="str">
            <v xml:space="preserve"> 26.기 술 도  입 비</v>
          </cell>
          <cell r="B30">
            <v>0</v>
          </cell>
          <cell r="C30">
            <v>0</v>
          </cell>
          <cell r="D30">
            <v>0</v>
          </cell>
          <cell r="E30">
            <v>0</v>
          </cell>
          <cell r="F30">
            <v>0</v>
          </cell>
          <cell r="G30">
            <v>0</v>
          </cell>
          <cell r="H30">
            <v>0</v>
          </cell>
          <cell r="I30">
            <v>0</v>
          </cell>
          <cell r="J30">
            <v>0</v>
          </cell>
          <cell r="K30">
            <v>0</v>
          </cell>
          <cell r="L30">
            <v>0</v>
          </cell>
          <cell r="M30">
            <v>0</v>
          </cell>
        </row>
        <row r="31">
          <cell r="A31" t="str">
            <v xml:space="preserve"> 27.사 무 용  품 비</v>
          </cell>
          <cell r="B31">
            <v>316346.57</v>
          </cell>
          <cell r="C31">
            <v>176808</v>
          </cell>
          <cell r="D31">
            <v>275696.40000000002</v>
          </cell>
          <cell r="E31">
            <v>226287</v>
          </cell>
          <cell r="F31">
            <v>291876.87</v>
          </cell>
          <cell r="G31">
            <v>233654.41</v>
          </cell>
          <cell r="H31">
            <v>345437</v>
          </cell>
          <cell r="I31">
            <v>165100</v>
          </cell>
          <cell r="J31">
            <v>257147</v>
          </cell>
          <cell r="K31">
            <v>118400</v>
          </cell>
          <cell r="L31">
            <v>327654</v>
          </cell>
          <cell r="M31">
            <v>319577</v>
          </cell>
        </row>
        <row r="32">
          <cell r="A32" t="str">
            <v xml:space="preserve"> 28.통    신     비</v>
          </cell>
          <cell r="B32">
            <v>1266202</v>
          </cell>
          <cell r="C32">
            <v>619437</v>
          </cell>
          <cell r="D32">
            <v>644203.14</v>
          </cell>
          <cell r="E32">
            <v>176292.9</v>
          </cell>
          <cell r="F32">
            <v>1316007.2750000001</v>
          </cell>
          <cell r="G32">
            <v>716898.9090000001</v>
          </cell>
          <cell r="H32">
            <v>720279.5</v>
          </cell>
          <cell r="I32">
            <v>716174.5</v>
          </cell>
          <cell r="J32">
            <v>670458.9</v>
          </cell>
          <cell r="K32">
            <v>616542.5</v>
          </cell>
          <cell r="L32">
            <v>693685.5</v>
          </cell>
          <cell r="M32">
            <v>705508</v>
          </cell>
        </row>
      </sheetData>
      <sheetData sheetId="2"/>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산출기준"/>
      <sheetName val="자금수지계획"/>
      <sheetName val="2001하반기손익추정"/>
      <sheetName val="수주계획(하반기)"/>
      <sheetName val="매출계획(하반기)2"/>
      <sheetName val="매출계획(하반기)"/>
      <sheetName val="하반기소재가공비1"/>
      <sheetName val="하반기소재가공비"/>
      <sheetName val="소재계획"/>
      <sheetName val="제품및상품매출계획"/>
      <sheetName val="재료비율및상품원가율"/>
      <sheetName val="재료비및상품원가"/>
      <sheetName val="노무비"/>
      <sheetName val="노무비(변동)"/>
      <sheetName val="제조경비"/>
      <sheetName val="제조경비누계"/>
      <sheetName val="판관인건비"/>
      <sheetName val="판관변동비"/>
      <sheetName val="판관고정비"/>
      <sheetName val="판관고정누계"/>
      <sheetName val="영업외수지계획"/>
      <sheetName val="생산계획(하반기)"/>
      <sheetName val="생산계획(5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담보력"/>
      <sheetName val="신감정평가표"/>
      <sheetName val="의견"/>
      <sheetName val="평가명세표"/>
      <sheetName val="서술식"/>
      <sheetName val="신한"/>
      <sheetName val="가격산출기초표"/>
      <sheetName val="가격산출근거"/>
      <sheetName val="광역위치도"/>
      <sheetName val="위치도"/>
      <sheetName val="건물개황도"/>
      <sheetName val="건물내부도"/>
      <sheetName val="사진-1"/>
      <sheetName val="사진-1 (2)"/>
      <sheetName val="청구서"/>
      <sheetName val="회보서"/>
      <sheetName val="숫자변환"/>
      <sheetName val="감정평가표"/>
      <sheetName val="요항표"/>
    </sheetNames>
    <sheetDataSet>
      <sheetData sheetId="0">
        <row r="16">
          <cell r="B16" t="str">
            <v>1. 경기도 안산시 상록구 일동</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담보력조사표"/>
      <sheetName val="평가표"/>
      <sheetName val="의견"/>
      <sheetName val="명세표"/>
      <sheetName val="토지요항표"/>
      <sheetName val="토참자"/>
      <sheetName val="숫자변환"/>
      <sheetName val="폼"/>
      <sheetName val="가격산출근거"/>
      <sheetName val="지적도"/>
      <sheetName val="건물개황도"/>
      <sheetName val="건물내부도"/>
      <sheetName val="명세표 (2)"/>
      <sheetName val="안산기계장치"/>
      <sheetName val="수주현황2월"/>
      <sheetName val="변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lity(구)"/>
      <sheetName val="Job assign"/>
      <sheetName val="bs"/>
      <sheetName val="pl"/>
      <sheetName val="re"/>
      <sheetName val="cf"/>
      <sheetName val="F-1,2"/>
      <sheetName val="F-3"/>
      <sheetName val="APK정산"/>
      <sheetName val="현금흐름표"/>
      <sheetName val="대차불일치조정"/>
      <sheetName val="US-GAAP조정"/>
      <sheetName val="30"/>
      <sheetName val="S&amp;GA"/>
      <sheetName val="S&amp;G-Analytic"/>
      <sheetName val="S&amp;G-Fluctuation"/>
      <sheetName val="Total-2000"/>
      <sheetName val="Diff"/>
      <sheetName val="EPS"/>
      <sheetName val="PBC"/>
      <sheetName val="Sheet1"/>
      <sheetName val="Label"/>
      <sheetName val="임기찬"/>
      <sheetName val="김동원"/>
      <sheetName val="Sheet2"/>
      <sheetName val="Sheet3"/>
      <sheetName val="입력손익"/>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 val="수불상"/>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기계단가"/>
      <sheetName val="배관단가"/>
      <sheetName val="일위"/>
      <sheetName val="수량"/>
    </sheetNames>
    <sheetDataSet>
      <sheetData sheetId="0">
        <row r="1">
          <cell r="A1" t="str">
            <v>명     칭</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기자재"/>
      <sheetName val="기계설치"/>
      <sheetName val="배관공사"/>
      <sheetName val="시운전"/>
      <sheetName val="기계단가"/>
      <sheetName val="배관단가"/>
      <sheetName val="일위"/>
    </sheetNames>
    <sheetDataSet>
      <sheetData sheetId="0">
        <row r="1">
          <cell r="A1" t="str">
            <v>종     별</v>
          </cell>
          <cell r="B1" t="str">
            <v>규   격</v>
          </cell>
          <cell r="C1" t="str">
            <v>수량</v>
          </cell>
          <cell r="D1" t="str">
            <v>단위</v>
          </cell>
          <cell r="E1" t="str">
            <v>총</v>
          </cell>
          <cell r="F1" t="str">
            <v>액</v>
          </cell>
          <cell r="G1" t="str">
            <v>재</v>
          </cell>
          <cell r="H1" t="str">
            <v>료           비</v>
          </cell>
          <cell r="I1" t="str">
            <v>노</v>
          </cell>
          <cell r="J1" t="str">
            <v>무          비</v>
          </cell>
          <cell r="K1" t="str">
            <v xml:space="preserve">경 </v>
          </cell>
          <cell r="L1" t="str">
            <v>비</v>
          </cell>
          <cell r="M1" t="str">
            <v>비 고</v>
          </cell>
        </row>
        <row r="2">
          <cell r="E2" t="str">
            <v>단  가</v>
          </cell>
          <cell r="F2" t="str">
            <v>금  액</v>
          </cell>
          <cell r="G2" t="str">
            <v>단  가</v>
          </cell>
          <cell r="H2" t="str">
            <v>금  액</v>
          </cell>
          <cell r="I2" t="str">
            <v>단  가</v>
          </cell>
          <cell r="J2" t="str">
            <v>금  액</v>
          </cell>
          <cell r="K2" t="str">
            <v>단  가</v>
          </cell>
          <cell r="L2" t="str">
            <v>금  액</v>
          </cell>
        </row>
      </sheetData>
      <sheetData sheetId="1"/>
      <sheetData sheetId="2"/>
      <sheetData sheetId="3"/>
      <sheetData sheetId="4"/>
      <sheetData sheetId="5"/>
      <sheetData sheetId="6"/>
      <sheetData sheetId="7"/>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B"/>
      <sheetName val="1.CB (2)"/>
      <sheetName val="1.CB (3)"/>
      <sheetName val="TEST"/>
      <sheetName val="합계"/>
      <sheetName val="수식"/>
      <sheetName val="외화"/>
      <sheetName val="Sheet3"/>
      <sheetName val="도입"/>
      <sheetName val="정액"/>
      <sheetName val="변수"/>
      <sheetName val="정율"/>
      <sheetName val="외산지수"/>
      <sheetName val="환율(설치)"/>
      <sheetName val="환산율"/>
      <sheetName val="국내지수"/>
      <sheetName val="Module1"/>
      <sheetName val="Module2"/>
      <sheetName val="1_CB"/>
      <sheetName val="수식변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식표본"/>
      <sheetName val="연봉"/>
      <sheetName val="10표"/>
      <sheetName val="11표"/>
      <sheetName val="IMSS"/>
      <sheetName val="02'12월"/>
      <sheetName val="1월"/>
      <sheetName val="2월"/>
      <sheetName val="3월"/>
      <sheetName val="4월"/>
      <sheetName val="5월"/>
      <sheetName val="6월"/>
      <sheetName val="7월"/>
      <sheetName val="8월"/>
      <sheetName val="509표본"/>
      <sheetName val="9월"/>
      <sheetName val="10월"/>
      <sheetName val="11월"/>
      <sheetName val="12월"/>
      <sheetName val="043월 (2)"/>
      <sheetName val="0410월"/>
      <sheetName val="0411월"/>
      <sheetName val="0412월"/>
      <sheetName val="051월"/>
      <sheetName val="052월"/>
      <sheetName val="053월"/>
      <sheetName val="054월"/>
      <sheetName val="055월"/>
      <sheetName val="056월"/>
      <sheetName val="057월"/>
      <sheetName val="058월"/>
      <sheetName val="059월"/>
      <sheetName val="0510월"/>
      <sheetName val="0511월"/>
      <sheetName val="현지인표준"/>
      <sheetName val="0512월"/>
      <sheetName val="tank"/>
      <sheetName val="8비교표다8"/>
      <sheetName val="0601월"/>
      <sheetName val="0602월"/>
      <sheetName val="0603월"/>
      <sheetName val="0604월"/>
      <sheetName val="0605월"/>
      <sheetName val="0606월"/>
      <sheetName val="0607월"/>
      <sheetName val="0608월"/>
      <sheetName val="0609월"/>
      <sheetName val="0610월"/>
      <sheetName val="0611월"/>
      <sheetName val="0612월"/>
      <sheetName val="05집계표"/>
      <sheetName val="세명세"/>
      <sheetName val="급여"/>
      <sheetName val="06'예산급여(예산용)2F"/>
      <sheetName val="총괄"/>
      <sheetName val="본사"/>
      <sheetName val="추가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목"/>
      <sheetName val="1"/>
      <sheetName val="기준"/>
      <sheetName val="2"/>
      <sheetName val="총괄"/>
      <sheetName val="3"/>
      <sheetName val="담보총괄"/>
      <sheetName val="4"/>
      <sheetName val="담보목록"/>
      <sheetName val="5"/>
      <sheetName val="채권총괄 "/>
      <sheetName val="6"/>
      <sheetName val="채권목록 "/>
      <sheetName val="7"/>
      <sheetName val="조세총괄"/>
      <sheetName val="8"/>
      <sheetName val="조세목록"/>
      <sheetName val="세금계산"/>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sheetData sheetId="16" refreshError="1"/>
      <sheetData sheetId="17" refreshError="1"/>
      <sheetData sheetId="18"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xxxxxx"/>
      <sheetName val="공문"/>
      <sheetName val="작성지침"/>
      <sheetName val="환율"/>
      <sheetName val="목차"/>
      <sheetName val="수립기준"/>
      <sheetName val="총괄표(1)"/>
      <sheetName val="총괄표(2)"/>
      <sheetName val="구분손익（１）"/>
      <sheetName val="구분손익 (2)"/>
      <sheetName val="매출"/>
      <sheetName val="수출"/>
      <sheetName val="실행철강하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
      <sheetName val="청구서"/>
      <sheetName val="공문"/>
      <sheetName val="건명"/>
      <sheetName val="감정표"/>
      <sheetName val="평가의견"/>
      <sheetName val="토지평가조서"/>
      <sheetName val="물건평가조서"/>
      <sheetName val="◆◆◆◆"/>
      <sheetName val="산출근거-약식"/>
      <sheetName val="수수료등"/>
      <sheetName val="개별지가"/>
      <sheetName val="선례변동률"/>
      <sheetName val="산출근거"/>
      <sheetName val="토지가격산출근거"/>
      <sheetName val="참조"/>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시재추세"/>
      <sheetName val="환율조정차 98.12 (2)"/>
      <sheetName val="할인상각"/>
      <sheetName val="선박감가상각비"/>
      <sheetName val="현금상환"/>
      <sheetName val="시설자금 상환계획표 "/>
      <sheetName val="에너지합리화"/>
      <sheetName val="이자율"/>
      <sheetName val="그린케미(98)"/>
      <sheetName val="계획조선"/>
      <sheetName val="111-6"/>
      <sheetName val="111-7"/>
      <sheetName val="111-8"/>
      <sheetName val="111-35"/>
      <sheetName val="111-39"/>
      <sheetName val="141-4"/>
      <sheetName val="111-14"/>
      <sheetName val="인수채무"/>
      <sheetName val="111-15"/>
      <sheetName val="차입금 현황"/>
      <sheetName val="유토피아(98)"/>
      <sheetName val="소브린(98)"/>
      <sheetName val="LNG선"/>
      <sheetName val="한진(98)"/>
      <sheetName val="그린피아(98)"/>
      <sheetName val="GM선가"/>
      <sheetName val="추가예산"/>
      <sheetName val="총괄"/>
      <sheetName val="본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구은행"/>
      <sheetName val="대동은행"/>
      <sheetName val="하나은행"/>
      <sheetName val="연차1"/>
      <sheetName val="인원계획-미화"/>
      <sheetName val="2.대외공문"/>
      <sheetName val="수정시산표"/>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배부기준"/>
      <sheetName val="구분 (2)"/>
      <sheetName val="제품원가"/>
      <sheetName val="원재료"/>
      <sheetName val="부재료"/>
      <sheetName val="철수불"/>
      <sheetName val="생지고무재공"/>
      <sheetName val="성형공정"/>
      <sheetName val="상품"/>
      <sheetName val="재공품명세"/>
      <sheetName val="성형재공"/>
      <sheetName val="완성재공"/>
      <sheetName val="완성공정"/>
      <sheetName val="상품명세"/>
      <sheetName val="상품수불"/>
      <sheetName val="제품명세"/>
      <sheetName val="제품수불"/>
      <sheetName val="제조원가명세서"/>
      <sheetName val="제품"/>
      <sheetName val="재공품"/>
      <sheetName val="생지고무"/>
      <sheetName val="대구은행"/>
    </sheetNames>
    <sheetDataSet>
      <sheetData sheetId="0" refreshError="1">
        <row r="6">
          <cell r="D6">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삼화"/>
      <sheetName val="금리"/>
      <sheetName val="휘경동금리2 (2)"/>
      <sheetName val="표건"/>
    </sheetNames>
    <sheetDataSet>
      <sheetData sheetId="0" refreshError="1"/>
      <sheetData sheetId="1" refreshError="1"/>
      <sheetData sheetId="2" refreshError="1"/>
      <sheetData sheetId="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 val="98년"/>
      <sheetName val="98사외교육"/>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시신청"/>
      <sheetName val="채권자목록"/>
      <sheetName val="재산목록"/>
      <sheetName val="급여명세"/>
      <sheetName val="수입,지출"/>
      <sheetName val="진술서"/>
      <sheetName val="변제계획안"/>
      <sheetName val="가압류금지"/>
      <sheetName val="급여중지"/>
      <sheetName val="1.외주공사"/>
      <sheetName val="2.직영공사"/>
      <sheetName val="실행철강하도"/>
      <sheetName val="연구인원내역"/>
      <sheetName val="EX-외상(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
      <sheetName val="손익계산"/>
      <sheetName val="현금흐름"/>
      <sheetName val="현금계산"/>
      <sheetName val="Sheet2"/>
      <sheetName val="Sheet3"/>
      <sheetName val="Sheet1"/>
      <sheetName val="KA011205"/>
    </sheetNames>
    <sheetDataSet>
      <sheetData sheetId="0"/>
      <sheetData sheetId="1"/>
      <sheetData sheetId="2"/>
      <sheetData sheetId="3"/>
      <sheetData sheetId="4"/>
      <sheetData sheetId="5"/>
      <sheetData sheetId="6"/>
      <sheetData sheetId="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시신청"/>
      <sheetName val="채권자목록"/>
      <sheetName val="부속1,2"/>
      <sheetName val="부속3-신"/>
      <sheetName val="부속4,5,6"/>
      <sheetName val="재산목록"/>
      <sheetName val="급여명세"/>
      <sheetName val="수입,지출"/>
      <sheetName val="진술서"/>
      <sheetName val="변제계획안"/>
      <sheetName val="표지"/>
      <sheetName val="소명방법"/>
      <sheetName val="위임장"/>
      <sheetName val="금지신청"/>
      <sheetName val="중지신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18">
          <cell r="R118" t="e">
            <v>#DIV/0!</v>
          </cell>
        </row>
      </sheetData>
      <sheetData sheetId="10" refreshError="1"/>
      <sheetData sheetId="11" refreshError="1"/>
      <sheetData sheetId="12" refreshError="1"/>
      <sheetData sheetId="13" refreshError="1"/>
      <sheetData sheetId="14"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물"/>
      <sheetName val="건물 (2)"/>
      <sheetName val="구축물"/>
      <sheetName val="기계"/>
      <sheetName val="차량"/>
      <sheetName val="비품"/>
      <sheetName val="Module2"/>
      <sheetName val="리드14"/>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원가"/>
      <sheetName val="유동성외화장기031231"/>
    </sheetNames>
    <sheetDataSet>
      <sheetData sheetId="0" refreshError="1"/>
      <sheetData sheetId="1"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복사"/>
      <sheetName val="표지"/>
      <sheetName val="목차"/>
      <sheetName val="표지1"/>
      <sheetName val="경영방침1"/>
      <sheetName val="경영방침2"/>
      <sheetName val="경영방침3"/>
      <sheetName val="경영방침4"/>
      <sheetName val="표지2"/>
      <sheetName val="경영목표"/>
      <sheetName val="표지3"/>
      <sheetName val="표지4"/>
      <sheetName val="지시사항1 "/>
      <sheetName val="지시사항2"/>
      <sheetName val="지시사항3"/>
      <sheetName val="지시사항4"/>
      <sheetName val="지시사항5"/>
      <sheetName val="지시사항6"/>
      <sheetName val="지시사항7"/>
      <sheetName val="지시사항8"/>
      <sheetName val="지시사항9"/>
      <sheetName val="지시사항10"/>
      <sheetName val="표지5"/>
      <sheetName val="표지6"/>
      <sheetName val="표지7"/>
      <sheetName val="매출조정2"/>
      <sheetName val="집계가변치"/>
      <sheetName val="집계100%"/>
      <sheetName val="일반지침1"/>
      <sheetName val="일반지침2"/>
      <sheetName val="일반지침3"/>
      <sheetName val="일반지침4"/>
      <sheetName val="일반지침5"/>
      <sheetName val="요령1"/>
      <sheetName val="요령2"/>
      <sheetName val="요령3"/>
      <sheetName val="요령4"/>
      <sheetName val="요령5"/>
      <sheetName val="원가절감"/>
      <sheetName val="재료비"/>
      <sheetName val="사무직"/>
      <sheetName val="생산직"/>
      <sheetName val="기타"/>
      <sheetName val="인원증감"/>
      <sheetName val="변재(내외주화)"/>
      <sheetName val="변재(금형상각)"/>
      <sheetName val="변재(유상사급가)"/>
      <sheetName val="재료비절감(외주품)"/>
      <sheetName val="재료비절감(외주품2)"/>
      <sheetName val="인원계획"/>
      <sheetName val="특근계획"/>
      <sheetName val="RUN-RYLTY"/>
      <sheetName val="개발투자계획"/>
      <sheetName val="차입금인출상환"/>
      <sheetName val="사업계획서양식1"/>
      <sheetName val="사업계획서양식2"/>
      <sheetName val="사업계획서양식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1">
          <cell r="B1">
            <v>0.8</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Sim Price"/>
      <sheetName val="inputarea_ref"/>
      <sheetName val="check-price"/>
      <sheetName val="tpibase_adm"/>
      <sheetName val="tpibase"/>
      <sheetName val="tpibase_dc"/>
      <sheetName val="tpibase_dt"/>
      <sheetName val="tpibase_nw"/>
      <sheetName val="98 Budget"/>
      <sheetName val="basecasecal"/>
      <sheetName val="Asset"/>
      <sheetName val="SCOPEDB"/>
      <sheetName val="INPUTAREA"/>
      <sheetName val="기성내역"/>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청자료"/>
      <sheetName val="매출채권"/>
      <sheetName val="매출"/>
      <sheetName val="매출_회사제시"/>
      <sheetName val="매출원가_분석적검토"/>
      <sheetName val="매출원가"/>
      <sheetName val="재고자산"/>
      <sheetName val="매입채무"/>
      <sheetName val="매출원가_회사제시"/>
      <sheetName val="수정사항"/>
      <sheetName val="시산표"/>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정산내역"/>
      <sheetName val="정산내역인쇄"/>
      <sheetName val="품의서"/>
      <sheetName val="인쇄"/>
      <sheetName val="2000성과급"/>
      <sheetName val="개인별정산내역"/>
      <sheetName val="최종정리"/>
      <sheetName val="정산"/>
      <sheetName val="급여표"/>
      <sheetName val="누진"/>
      <sheetName val="중간정산후퇴직"/>
      <sheetName val="진행률"/>
      <sheetName val="추정DATA"/>
      <sheetName val="한세A4PL"/>
      <sheetName val="Sheet1"/>
      <sheetName val="집계가변치"/>
      <sheetName val="조정명세서"/>
      <sheetName val="SUB (N)"/>
      <sheetName val="56기성과급퇴직금(8월이후)"/>
      <sheetName val="기업은행"/>
      <sheetName val="배부기준"/>
    </sheetNames>
    <sheetDataSet>
      <sheetData sheetId="0"/>
      <sheetData sheetId="1"/>
      <sheetData sheetId="2"/>
      <sheetData sheetId="3"/>
      <sheetData sheetId="4"/>
      <sheetData sheetId="5">
        <row r="7">
          <cell r="B7" t="str">
            <v>1급</v>
          </cell>
          <cell r="C7">
            <v>50224520</v>
          </cell>
          <cell r="D7">
            <v>2790250</v>
          </cell>
          <cell r="E7">
            <v>50224500</v>
          </cell>
          <cell r="F7">
            <v>19433120</v>
          </cell>
          <cell r="G7">
            <v>2000000</v>
          </cell>
          <cell r="H7">
            <v>21433120</v>
          </cell>
          <cell r="I7">
            <v>28791380</v>
          </cell>
          <cell r="J7">
            <v>2399280</v>
          </cell>
          <cell r="K7">
            <v>28791360</v>
          </cell>
        </row>
        <row r="8">
          <cell r="B8" t="str">
            <v>2급</v>
          </cell>
          <cell r="C8">
            <v>42100580</v>
          </cell>
          <cell r="D8">
            <v>2338920</v>
          </cell>
          <cell r="E8">
            <v>42100560</v>
          </cell>
          <cell r="F8">
            <v>16622480</v>
          </cell>
          <cell r="G8">
            <v>1400000</v>
          </cell>
          <cell r="H8">
            <v>18022480</v>
          </cell>
          <cell r="I8">
            <v>24078080</v>
          </cell>
          <cell r="J8">
            <v>2006500</v>
          </cell>
          <cell r="K8">
            <v>24078000</v>
          </cell>
        </row>
        <row r="9">
          <cell r="B9" t="str">
            <v>3급</v>
          </cell>
          <cell r="C9">
            <v>37182860</v>
          </cell>
          <cell r="D9">
            <v>2065710</v>
          </cell>
          <cell r="E9">
            <v>37182780</v>
          </cell>
          <cell r="F9">
            <v>14650160</v>
          </cell>
          <cell r="G9">
            <v>1240000</v>
          </cell>
          <cell r="H9">
            <v>15890160</v>
          </cell>
          <cell r="I9">
            <v>21292620</v>
          </cell>
          <cell r="J9">
            <v>1774380</v>
          </cell>
          <cell r="K9">
            <v>21292560</v>
          </cell>
        </row>
        <row r="10">
          <cell r="B10" t="str">
            <v>4급</v>
          </cell>
          <cell r="C10">
            <v>30770720</v>
          </cell>
          <cell r="D10">
            <v>1709480</v>
          </cell>
          <cell r="E10">
            <v>30770640</v>
          </cell>
          <cell r="F10">
            <v>11960320</v>
          </cell>
          <cell r="G10">
            <v>1120000</v>
          </cell>
          <cell r="H10">
            <v>13080320</v>
          </cell>
          <cell r="I10">
            <v>17690320</v>
          </cell>
          <cell r="J10">
            <v>1474190</v>
          </cell>
          <cell r="K10">
            <v>17690280</v>
          </cell>
        </row>
        <row r="11">
          <cell r="B11" t="str">
            <v>5급</v>
          </cell>
          <cell r="C11">
            <v>22724540</v>
          </cell>
          <cell r="D11">
            <v>1262470</v>
          </cell>
          <cell r="E11">
            <v>22724460</v>
          </cell>
          <cell r="F11">
            <v>8544240</v>
          </cell>
          <cell r="G11">
            <v>1000000</v>
          </cell>
          <cell r="H11">
            <v>9544240</v>
          </cell>
          <cell r="I11">
            <v>13180220</v>
          </cell>
          <cell r="J11">
            <v>1098350</v>
          </cell>
          <cell r="K11">
            <v>13180200</v>
          </cell>
        </row>
        <row r="12">
          <cell r="B12" t="str">
            <v>6급</v>
          </cell>
          <cell r="C12">
            <v>17411300</v>
          </cell>
          <cell r="D12">
            <v>967290</v>
          </cell>
          <cell r="E12">
            <v>17411220</v>
          </cell>
          <cell r="F12">
            <v>6182800</v>
          </cell>
          <cell r="G12">
            <v>1000000</v>
          </cell>
          <cell r="H12">
            <v>7182800</v>
          </cell>
          <cell r="I12">
            <v>10228420</v>
          </cell>
          <cell r="J12">
            <v>852360</v>
          </cell>
          <cell r="K12">
            <v>10228320</v>
          </cell>
        </row>
        <row r="13">
          <cell r="B13" t="str">
            <v>서무1등급</v>
          </cell>
          <cell r="C13">
            <v>26185460</v>
          </cell>
          <cell r="D13">
            <v>1454740</v>
          </cell>
          <cell r="E13">
            <v>26185320</v>
          </cell>
          <cell r="F13">
            <v>8642240</v>
          </cell>
          <cell r="G13">
            <v>1000000</v>
          </cell>
          <cell r="H13">
            <v>9642240</v>
          </cell>
          <cell r="I13">
            <v>16543080</v>
          </cell>
          <cell r="J13">
            <v>1378590</v>
          </cell>
          <cell r="K13">
            <v>16543080</v>
          </cell>
        </row>
        <row r="14">
          <cell r="B14" t="str">
            <v>서무2등급</v>
          </cell>
          <cell r="C14">
            <v>27957440</v>
          </cell>
          <cell r="D14">
            <v>1553190</v>
          </cell>
          <cell r="E14">
            <v>27957420</v>
          </cell>
          <cell r="F14">
            <v>9317120</v>
          </cell>
          <cell r="G14">
            <v>1000000</v>
          </cell>
          <cell r="H14">
            <v>10317120</v>
          </cell>
          <cell r="I14">
            <v>17640300</v>
          </cell>
          <cell r="J14">
            <v>1470020</v>
          </cell>
          <cell r="K14">
            <v>17640240</v>
          </cell>
        </row>
        <row r="15">
          <cell r="B15" t="str">
            <v>서무3등급</v>
          </cell>
          <cell r="C15">
            <v>21507290</v>
          </cell>
          <cell r="D15">
            <v>1194840</v>
          </cell>
          <cell r="E15">
            <v>21507120</v>
          </cell>
          <cell r="F15">
            <v>6859920</v>
          </cell>
          <cell r="G15">
            <v>1000000</v>
          </cell>
          <cell r="H15">
            <v>7859920</v>
          </cell>
          <cell r="I15">
            <v>13647200</v>
          </cell>
          <cell r="J15">
            <v>1137260</v>
          </cell>
          <cell r="K15">
            <v>13647120</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지1"/>
      <sheetName val="비품2"/>
      <sheetName val="집기비품"/>
      <sheetName val="차량(구)"/>
      <sheetName val="기계(구)"/>
      <sheetName val="배부기준"/>
      <sheetName val="2000성과급"/>
    </sheetNames>
    <sheetDataSet>
      <sheetData sheetId="0"/>
      <sheetData sheetId="1"/>
      <sheetData sheetId="2"/>
      <sheetData sheetId="3">
        <row r="1">
          <cell r="B1" t="str">
            <v xml:space="preserve"> 회 사 명 : 서울종묘</v>
          </cell>
          <cell r="F1" t="str">
            <v>1997 년  12 월  31 일 현재</v>
          </cell>
          <cell r="U1" t="str">
            <v>단 위 :  원</v>
          </cell>
          <cell r="V1" t="str">
            <v xml:space="preserve"> </v>
          </cell>
        </row>
        <row r="2">
          <cell r="B2" t="str">
            <v>취득일자</v>
          </cell>
          <cell r="C2" t="str">
            <v>자산의명칭</v>
          </cell>
          <cell r="D2" t="str">
            <v>수량</v>
          </cell>
          <cell r="E2" t="str">
            <v>취득  가액</v>
          </cell>
          <cell r="F2" t="str">
            <v>당기증감액</v>
          </cell>
          <cell r="G2" t="str">
            <v>장부  가액</v>
          </cell>
          <cell r="H2" t="str">
            <v>내 용</v>
          </cell>
          <cell r="I2" t="str">
            <v>상각률</v>
          </cell>
          <cell r="J2" t="str">
            <v>90</v>
          </cell>
          <cell r="K2" t="str">
            <v>91</v>
          </cell>
          <cell r="L2" t="str">
            <v>92</v>
          </cell>
          <cell r="M2" t="str">
            <v>93</v>
          </cell>
          <cell r="N2" t="str">
            <v>94</v>
          </cell>
          <cell r="O2" t="str">
            <v>95</v>
          </cell>
          <cell r="P2" t="str">
            <v>96</v>
          </cell>
          <cell r="Q2" t="str">
            <v>97</v>
          </cell>
          <cell r="T2" t="str">
            <v>감가상각</v>
          </cell>
          <cell r="U2" t="str">
            <v>당기말잔액</v>
          </cell>
          <cell r="V2" t="str">
            <v>당기 상각</v>
          </cell>
          <cell r="W2" t="str">
            <v>당기말잔액</v>
          </cell>
        </row>
        <row r="3">
          <cell r="D3" t="str">
            <v xml:space="preserve"> </v>
          </cell>
          <cell r="H3" t="str">
            <v>년 수</v>
          </cell>
          <cell r="I3" t="str">
            <v xml:space="preserve"> </v>
          </cell>
          <cell r="T3" t="str">
            <v>충 당 금</v>
          </cell>
        </row>
      </sheetData>
      <sheetData sheetId="4"/>
      <sheetData sheetId="5" refreshError="1"/>
      <sheetData sheetId="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공장"/>
      <sheetName val="도입(본공장)"/>
      <sheetName val="도입(주물공장)"/>
      <sheetName val="환산율기초표"/>
      <sheetName val="수식"/>
      <sheetName val="변수"/>
      <sheetName val="정율"/>
      <sheetName val="외국지수"/>
      <sheetName val="환산율"/>
      <sheetName val="Module1"/>
      <sheetName val="Module2"/>
      <sheetName val="이름표"/>
      <sheetName val="지장물"/>
      <sheetName val="토지"/>
      <sheetName val="회사정보"/>
      <sheetName val="영업총괄"/>
      <sheetName val="영업권1114"/>
      <sheetName val="안산기계장치"/>
      <sheetName val="1,2공구원가계산서"/>
      <sheetName val="2공구산출내역"/>
      <sheetName val="1공구산출내역서"/>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표"/>
      <sheetName val="년차"/>
      <sheetName val="정산"/>
      <sheetName val="작업"/>
      <sheetName val="Sheet3"/>
      <sheetName val="진행률"/>
      <sheetName val="제경비"/>
      <sheetName val="기업은행"/>
      <sheetName val="일일현황"/>
      <sheetName val="관급자재"/>
      <sheetName val="FAB별"/>
      <sheetName val="첨부1"/>
      <sheetName val="상품입고집계"/>
      <sheetName val="2000성과급"/>
      <sheetName val="4월인사후2"/>
      <sheetName val="집계가변치"/>
      <sheetName val="차량(구)"/>
    </sheetNames>
    <sheetDataSet>
      <sheetData sheetId="0" refreshError="1"/>
      <sheetData sheetId="1" refreshError="1">
        <row r="236">
          <cell r="L236">
            <v>7710001</v>
          </cell>
          <cell r="M236" t="str">
            <v>김우식</v>
          </cell>
          <cell r="N236">
            <v>28422</v>
          </cell>
        </row>
        <row r="237">
          <cell r="L237">
            <v>7906001</v>
          </cell>
          <cell r="M237" t="str">
            <v>임영균</v>
          </cell>
          <cell r="N237">
            <v>29021</v>
          </cell>
        </row>
        <row r="238">
          <cell r="L238">
            <v>8012001</v>
          </cell>
          <cell r="M238" t="str">
            <v>송경진</v>
          </cell>
          <cell r="N238">
            <v>29556</v>
          </cell>
        </row>
        <row r="239">
          <cell r="L239">
            <v>8105002</v>
          </cell>
          <cell r="M239" t="str">
            <v>박주근</v>
          </cell>
          <cell r="N239">
            <v>29735</v>
          </cell>
        </row>
        <row r="240">
          <cell r="L240">
            <v>8105004</v>
          </cell>
          <cell r="M240" t="str">
            <v>채형신</v>
          </cell>
          <cell r="N240">
            <v>29731</v>
          </cell>
        </row>
        <row r="241">
          <cell r="L241">
            <v>8106003</v>
          </cell>
          <cell r="M241" t="str">
            <v>송호순</v>
          </cell>
          <cell r="N241">
            <v>29752</v>
          </cell>
        </row>
        <row r="242">
          <cell r="L242">
            <v>8107001</v>
          </cell>
          <cell r="M242" t="str">
            <v>전준진</v>
          </cell>
          <cell r="N242">
            <v>29777</v>
          </cell>
        </row>
        <row r="243">
          <cell r="L243">
            <v>8109002</v>
          </cell>
          <cell r="M243" t="str">
            <v>노현규</v>
          </cell>
          <cell r="N243">
            <v>29832</v>
          </cell>
        </row>
        <row r="244">
          <cell r="L244">
            <v>8202002</v>
          </cell>
          <cell r="M244" t="str">
            <v>김세중</v>
          </cell>
          <cell r="N244">
            <v>30004</v>
          </cell>
        </row>
        <row r="245">
          <cell r="L245">
            <v>8202005</v>
          </cell>
          <cell r="M245" t="str">
            <v>전하덕</v>
          </cell>
          <cell r="N245">
            <v>29990</v>
          </cell>
        </row>
        <row r="246">
          <cell r="L246">
            <v>8205003</v>
          </cell>
          <cell r="M246" t="str">
            <v>구자봉</v>
          </cell>
          <cell r="N246">
            <v>30074</v>
          </cell>
        </row>
        <row r="247">
          <cell r="L247">
            <v>8208003</v>
          </cell>
          <cell r="M247" t="str">
            <v>강희수</v>
          </cell>
          <cell r="N247">
            <v>30181</v>
          </cell>
        </row>
        <row r="248">
          <cell r="L248">
            <v>8208005</v>
          </cell>
          <cell r="M248" t="str">
            <v>조성하</v>
          </cell>
          <cell r="N248">
            <v>30181</v>
          </cell>
        </row>
        <row r="249">
          <cell r="L249">
            <v>8210001</v>
          </cell>
          <cell r="M249" t="str">
            <v>박계순</v>
          </cell>
          <cell r="N249">
            <v>30252</v>
          </cell>
        </row>
        <row r="250">
          <cell r="L250">
            <v>8301004</v>
          </cell>
          <cell r="M250" t="str">
            <v>이명세</v>
          </cell>
          <cell r="N250">
            <v>30333</v>
          </cell>
        </row>
        <row r="251">
          <cell r="L251">
            <v>8304001</v>
          </cell>
          <cell r="M251" t="str">
            <v>최문수</v>
          </cell>
          <cell r="N251">
            <v>30424</v>
          </cell>
        </row>
        <row r="252">
          <cell r="L252">
            <v>8311002</v>
          </cell>
          <cell r="M252" t="str">
            <v>김창환</v>
          </cell>
          <cell r="N252">
            <v>30645</v>
          </cell>
        </row>
        <row r="253">
          <cell r="L253">
            <v>8401001</v>
          </cell>
          <cell r="M253" t="str">
            <v>현덕수</v>
          </cell>
          <cell r="N253">
            <v>30687</v>
          </cell>
        </row>
        <row r="254">
          <cell r="L254">
            <v>8405004</v>
          </cell>
          <cell r="M254" t="str">
            <v>허건영</v>
          </cell>
          <cell r="N254">
            <v>30812</v>
          </cell>
        </row>
        <row r="255">
          <cell r="L255">
            <v>8405005</v>
          </cell>
          <cell r="M255" t="str">
            <v>정순철</v>
          </cell>
          <cell r="N255">
            <v>30812</v>
          </cell>
        </row>
        <row r="256">
          <cell r="L256">
            <v>8405013</v>
          </cell>
          <cell r="M256" t="str">
            <v>고영애</v>
          </cell>
          <cell r="N256">
            <v>30825</v>
          </cell>
        </row>
        <row r="257">
          <cell r="L257">
            <v>8406001</v>
          </cell>
          <cell r="M257" t="str">
            <v>박준규</v>
          </cell>
          <cell r="N257">
            <v>30858</v>
          </cell>
        </row>
        <row r="258">
          <cell r="L258">
            <v>8410002</v>
          </cell>
          <cell r="M258" t="str">
            <v>김정헌</v>
          </cell>
          <cell r="N258">
            <v>30963</v>
          </cell>
        </row>
        <row r="259">
          <cell r="L259">
            <v>8504003</v>
          </cell>
          <cell r="M259" t="str">
            <v>김용철</v>
          </cell>
          <cell r="N259">
            <v>31147</v>
          </cell>
        </row>
        <row r="260">
          <cell r="L260">
            <v>8506002</v>
          </cell>
          <cell r="M260" t="str">
            <v>박종철</v>
          </cell>
          <cell r="N260">
            <v>31199</v>
          </cell>
        </row>
        <row r="261">
          <cell r="L261">
            <v>8507001</v>
          </cell>
          <cell r="M261" t="str">
            <v>설동준</v>
          </cell>
          <cell r="N261">
            <v>31229</v>
          </cell>
        </row>
        <row r="262">
          <cell r="L262">
            <v>8510001</v>
          </cell>
          <cell r="M262" t="str">
            <v>김형수</v>
          </cell>
          <cell r="N262">
            <v>31339</v>
          </cell>
        </row>
        <row r="263">
          <cell r="L263">
            <v>8510002</v>
          </cell>
          <cell r="M263" t="str">
            <v>강철성</v>
          </cell>
          <cell r="N263">
            <v>31339</v>
          </cell>
        </row>
        <row r="264">
          <cell r="L264">
            <v>8511001</v>
          </cell>
          <cell r="M264" t="str">
            <v>이관선</v>
          </cell>
          <cell r="N264">
            <v>31358</v>
          </cell>
        </row>
        <row r="265">
          <cell r="L265">
            <v>8601003</v>
          </cell>
          <cell r="M265" t="str">
            <v>여봉오</v>
          </cell>
          <cell r="N265">
            <v>31434</v>
          </cell>
        </row>
        <row r="266">
          <cell r="L266">
            <v>8601004</v>
          </cell>
          <cell r="M266" t="str">
            <v>신재식</v>
          </cell>
          <cell r="N266">
            <v>31427</v>
          </cell>
        </row>
        <row r="267">
          <cell r="L267">
            <v>8603005</v>
          </cell>
          <cell r="M267" t="str">
            <v>최봉수</v>
          </cell>
          <cell r="N267">
            <v>31479</v>
          </cell>
        </row>
        <row r="268">
          <cell r="L268">
            <v>8607001</v>
          </cell>
          <cell r="M268" t="str">
            <v>박정혁</v>
          </cell>
          <cell r="N268">
            <v>31605</v>
          </cell>
        </row>
        <row r="269">
          <cell r="L269">
            <v>8607002</v>
          </cell>
          <cell r="M269" t="str">
            <v>모수종</v>
          </cell>
          <cell r="N269">
            <v>31605</v>
          </cell>
        </row>
        <row r="270">
          <cell r="L270">
            <v>8607005</v>
          </cell>
          <cell r="M270" t="str">
            <v>한태호</v>
          </cell>
          <cell r="N270">
            <v>31605</v>
          </cell>
        </row>
        <row r="271">
          <cell r="L271">
            <v>8608004</v>
          </cell>
          <cell r="M271" t="str">
            <v>이순분</v>
          </cell>
          <cell r="N271">
            <v>31642</v>
          </cell>
        </row>
        <row r="272">
          <cell r="L272">
            <v>8610001</v>
          </cell>
          <cell r="M272" t="str">
            <v>최성영</v>
          </cell>
          <cell r="N272">
            <v>31693</v>
          </cell>
        </row>
        <row r="273">
          <cell r="L273">
            <v>8610002</v>
          </cell>
          <cell r="M273" t="str">
            <v>김옥경</v>
          </cell>
          <cell r="N273">
            <v>31693</v>
          </cell>
        </row>
        <row r="274">
          <cell r="L274">
            <v>8611002</v>
          </cell>
          <cell r="M274" t="str">
            <v>강기승</v>
          </cell>
          <cell r="N274">
            <v>31734</v>
          </cell>
        </row>
        <row r="275">
          <cell r="L275">
            <v>8702001</v>
          </cell>
          <cell r="M275" t="str">
            <v>김형태</v>
          </cell>
          <cell r="N275">
            <v>31820</v>
          </cell>
        </row>
        <row r="276">
          <cell r="L276">
            <v>8703002</v>
          </cell>
          <cell r="M276" t="str">
            <v>이은순</v>
          </cell>
          <cell r="N276">
            <v>31838</v>
          </cell>
        </row>
        <row r="277">
          <cell r="L277">
            <v>8703003</v>
          </cell>
          <cell r="M277" t="str">
            <v>홍경옥</v>
          </cell>
          <cell r="N277">
            <v>31838</v>
          </cell>
        </row>
        <row r="278">
          <cell r="L278">
            <v>8703005</v>
          </cell>
          <cell r="M278" t="str">
            <v>심은희</v>
          </cell>
          <cell r="N278">
            <v>31838</v>
          </cell>
        </row>
        <row r="279">
          <cell r="L279">
            <v>8704002</v>
          </cell>
          <cell r="M279" t="str">
            <v>나도영</v>
          </cell>
          <cell r="N279">
            <v>31868</v>
          </cell>
        </row>
        <row r="280">
          <cell r="L280">
            <v>8705002</v>
          </cell>
          <cell r="M280" t="str">
            <v>유성진</v>
          </cell>
          <cell r="N280">
            <v>31918</v>
          </cell>
        </row>
        <row r="281">
          <cell r="L281">
            <v>8706003</v>
          </cell>
          <cell r="M281" t="str">
            <v>오도영</v>
          </cell>
          <cell r="N281">
            <v>31936</v>
          </cell>
        </row>
        <row r="282">
          <cell r="L282">
            <v>8708002</v>
          </cell>
          <cell r="M282" t="str">
            <v>이기혁</v>
          </cell>
          <cell r="N282">
            <v>32008</v>
          </cell>
        </row>
        <row r="283">
          <cell r="L283">
            <v>8708003</v>
          </cell>
          <cell r="M283" t="str">
            <v>이강일</v>
          </cell>
          <cell r="N283">
            <v>32008</v>
          </cell>
        </row>
        <row r="284">
          <cell r="L284">
            <v>8708004</v>
          </cell>
          <cell r="M284" t="str">
            <v>김진우</v>
          </cell>
          <cell r="N284">
            <v>32008</v>
          </cell>
        </row>
        <row r="285">
          <cell r="L285">
            <v>8709002</v>
          </cell>
          <cell r="M285" t="str">
            <v>기세일</v>
          </cell>
          <cell r="N285">
            <v>32043</v>
          </cell>
        </row>
        <row r="286">
          <cell r="L286">
            <v>8711002</v>
          </cell>
          <cell r="M286" t="str">
            <v>박금영</v>
          </cell>
          <cell r="N286">
            <v>32083</v>
          </cell>
        </row>
        <row r="287">
          <cell r="L287">
            <v>8711004</v>
          </cell>
          <cell r="M287" t="str">
            <v>신석구</v>
          </cell>
          <cell r="N287">
            <v>32083</v>
          </cell>
        </row>
        <row r="288">
          <cell r="L288">
            <v>8711007</v>
          </cell>
          <cell r="M288" t="str">
            <v>조경수</v>
          </cell>
          <cell r="N288">
            <v>32094</v>
          </cell>
        </row>
        <row r="289">
          <cell r="L289">
            <v>8712001</v>
          </cell>
          <cell r="M289" t="str">
            <v>정의헌</v>
          </cell>
          <cell r="N289">
            <v>32116</v>
          </cell>
        </row>
        <row r="290">
          <cell r="L290">
            <v>8712008</v>
          </cell>
          <cell r="M290" t="str">
            <v>문재철</v>
          </cell>
          <cell r="N290">
            <v>32139</v>
          </cell>
        </row>
        <row r="291">
          <cell r="L291">
            <v>8712009</v>
          </cell>
          <cell r="M291" t="str">
            <v>임종호</v>
          </cell>
          <cell r="N291">
            <v>32139</v>
          </cell>
        </row>
        <row r="292">
          <cell r="L292">
            <v>8712011</v>
          </cell>
          <cell r="M292" t="str">
            <v>권동성</v>
          </cell>
          <cell r="N292">
            <v>32139</v>
          </cell>
        </row>
        <row r="293">
          <cell r="L293">
            <v>8712016</v>
          </cell>
          <cell r="M293" t="str">
            <v>류진아</v>
          </cell>
          <cell r="N293">
            <v>32139</v>
          </cell>
        </row>
        <row r="294">
          <cell r="L294">
            <v>8806002</v>
          </cell>
          <cell r="M294" t="str">
            <v>유진형</v>
          </cell>
          <cell r="N294">
            <v>32302</v>
          </cell>
        </row>
        <row r="295">
          <cell r="L295">
            <v>8807003</v>
          </cell>
          <cell r="M295" t="str">
            <v>손해은</v>
          </cell>
          <cell r="N295">
            <v>32335</v>
          </cell>
        </row>
        <row r="296">
          <cell r="L296">
            <v>8807007</v>
          </cell>
          <cell r="M296" t="str">
            <v>유영철</v>
          </cell>
          <cell r="N296">
            <v>32335</v>
          </cell>
        </row>
        <row r="297">
          <cell r="L297">
            <v>8807008</v>
          </cell>
          <cell r="M297" t="str">
            <v>최상은</v>
          </cell>
          <cell r="N297">
            <v>32335</v>
          </cell>
        </row>
        <row r="298">
          <cell r="L298">
            <v>8811002</v>
          </cell>
          <cell r="M298" t="str">
            <v>김정규</v>
          </cell>
          <cell r="N298">
            <v>32448</v>
          </cell>
        </row>
        <row r="299">
          <cell r="L299">
            <v>8811003</v>
          </cell>
          <cell r="M299" t="str">
            <v>황순태</v>
          </cell>
          <cell r="N299">
            <v>32448</v>
          </cell>
        </row>
        <row r="300">
          <cell r="L300">
            <v>8811005</v>
          </cell>
          <cell r="M300" t="str">
            <v>이현희</v>
          </cell>
          <cell r="N300">
            <v>32448</v>
          </cell>
        </row>
        <row r="301">
          <cell r="L301">
            <v>8811008</v>
          </cell>
          <cell r="M301" t="str">
            <v>석영도</v>
          </cell>
          <cell r="N301">
            <v>32448</v>
          </cell>
        </row>
        <row r="302">
          <cell r="L302">
            <v>8811009</v>
          </cell>
          <cell r="M302" t="str">
            <v>이정재</v>
          </cell>
          <cell r="N302">
            <v>32448</v>
          </cell>
        </row>
        <row r="303">
          <cell r="L303">
            <v>8811010</v>
          </cell>
          <cell r="M303" t="str">
            <v>유봉영</v>
          </cell>
          <cell r="N303">
            <v>32448</v>
          </cell>
        </row>
        <row r="304">
          <cell r="L304">
            <v>8811011</v>
          </cell>
          <cell r="M304" t="str">
            <v>김철훈</v>
          </cell>
          <cell r="N304">
            <v>32448</v>
          </cell>
        </row>
        <row r="305">
          <cell r="L305">
            <v>8812001</v>
          </cell>
          <cell r="M305" t="str">
            <v>조복희</v>
          </cell>
          <cell r="N305">
            <v>32478</v>
          </cell>
        </row>
        <row r="306">
          <cell r="L306">
            <v>8812004</v>
          </cell>
          <cell r="M306" t="str">
            <v>권영희</v>
          </cell>
          <cell r="N306">
            <v>32478</v>
          </cell>
        </row>
        <row r="307">
          <cell r="L307">
            <v>8812006</v>
          </cell>
          <cell r="M307" t="str">
            <v>김경하</v>
          </cell>
          <cell r="N307">
            <v>32478</v>
          </cell>
        </row>
        <row r="308">
          <cell r="L308">
            <v>8812010</v>
          </cell>
          <cell r="M308" t="str">
            <v>조정심</v>
          </cell>
          <cell r="N308">
            <v>32478</v>
          </cell>
        </row>
        <row r="309">
          <cell r="L309">
            <v>8901001</v>
          </cell>
          <cell r="M309" t="str">
            <v>박종욱</v>
          </cell>
          <cell r="N309">
            <v>32531</v>
          </cell>
        </row>
        <row r="310">
          <cell r="L310">
            <v>8903001</v>
          </cell>
          <cell r="M310" t="str">
            <v>김강호</v>
          </cell>
          <cell r="N310">
            <v>32594</v>
          </cell>
        </row>
        <row r="311">
          <cell r="L311">
            <v>8903003</v>
          </cell>
          <cell r="M311" t="str">
            <v>이호영</v>
          </cell>
          <cell r="N311">
            <v>32594</v>
          </cell>
        </row>
        <row r="312">
          <cell r="L312">
            <v>8903007</v>
          </cell>
          <cell r="M312" t="str">
            <v>홍종률</v>
          </cell>
          <cell r="N312">
            <v>32594</v>
          </cell>
        </row>
        <row r="313">
          <cell r="L313">
            <v>8903008</v>
          </cell>
          <cell r="M313" t="str">
            <v>석호원</v>
          </cell>
          <cell r="N313">
            <v>32594</v>
          </cell>
        </row>
        <row r="314">
          <cell r="L314">
            <v>8903009</v>
          </cell>
          <cell r="M314" t="str">
            <v>박종승</v>
          </cell>
          <cell r="N314">
            <v>32594</v>
          </cell>
        </row>
        <row r="315">
          <cell r="L315">
            <v>8903012</v>
          </cell>
          <cell r="M315" t="str">
            <v>이건석</v>
          </cell>
          <cell r="N315">
            <v>32594</v>
          </cell>
        </row>
        <row r="316">
          <cell r="L316">
            <v>8903013</v>
          </cell>
          <cell r="M316" t="str">
            <v>정경화</v>
          </cell>
          <cell r="N316">
            <v>32594</v>
          </cell>
        </row>
        <row r="317">
          <cell r="L317">
            <v>8903014</v>
          </cell>
          <cell r="M317" t="str">
            <v>박준연</v>
          </cell>
          <cell r="N317">
            <v>32594</v>
          </cell>
        </row>
        <row r="318">
          <cell r="L318">
            <v>8903015</v>
          </cell>
          <cell r="M318" t="str">
            <v>박규상</v>
          </cell>
          <cell r="N318">
            <v>32594</v>
          </cell>
        </row>
        <row r="319">
          <cell r="L319">
            <v>8903017</v>
          </cell>
          <cell r="M319" t="str">
            <v>유부식</v>
          </cell>
          <cell r="N319">
            <v>32594</v>
          </cell>
        </row>
        <row r="320">
          <cell r="L320">
            <v>8903021</v>
          </cell>
          <cell r="M320" t="str">
            <v>조일구</v>
          </cell>
          <cell r="N320">
            <v>32594</v>
          </cell>
        </row>
        <row r="321">
          <cell r="L321">
            <v>8903025</v>
          </cell>
          <cell r="M321" t="str">
            <v>신호경</v>
          </cell>
          <cell r="N321">
            <v>32594</v>
          </cell>
        </row>
        <row r="322">
          <cell r="L322">
            <v>8903026</v>
          </cell>
          <cell r="M322" t="str">
            <v>황승모</v>
          </cell>
          <cell r="N322">
            <v>32594</v>
          </cell>
        </row>
        <row r="323">
          <cell r="L323">
            <v>8903030</v>
          </cell>
          <cell r="M323" t="str">
            <v>이하형</v>
          </cell>
          <cell r="N323">
            <v>32594</v>
          </cell>
        </row>
        <row r="324">
          <cell r="L324">
            <v>8903031</v>
          </cell>
          <cell r="M324" t="str">
            <v>김선희</v>
          </cell>
          <cell r="N324">
            <v>32594</v>
          </cell>
        </row>
        <row r="325">
          <cell r="L325">
            <v>8903032</v>
          </cell>
          <cell r="M325" t="str">
            <v>홍희순</v>
          </cell>
          <cell r="N325">
            <v>32594</v>
          </cell>
        </row>
        <row r="326">
          <cell r="L326">
            <v>8903036</v>
          </cell>
          <cell r="M326" t="str">
            <v>강희정</v>
          </cell>
          <cell r="N326">
            <v>32594</v>
          </cell>
        </row>
        <row r="327">
          <cell r="L327">
            <v>8903038</v>
          </cell>
          <cell r="M327" t="str">
            <v>김진복</v>
          </cell>
          <cell r="N327">
            <v>32594</v>
          </cell>
        </row>
        <row r="328">
          <cell r="L328">
            <v>8905002</v>
          </cell>
          <cell r="M328" t="str">
            <v>이종훈</v>
          </cell>
          <cell r="N328">
            <v>32629</v>
          </cell>
        </row>
        <row r="329">
          <cell r="L329">
            <v>8905005</v>
          </cell>
          <cell r="M329" t="str">
            <v>이유홍</v>
          </cell>
          <cell r="N329">
            <v>32629</v>
          </cell>
        </row>
        <row r="330">
          <cell r="L330">
            <v>8905008</v>
          </cell>
          <cell r="M330" t="str">
            <v>설상준</v>
          </cell>
          <cell r="N330">
            <v>32629</v>
          </cell>
        </row>
        <row r="331">
          <cell r="L331">
            <v>8905011</v>
          </cell>
          <cell r="M331" t="str">
            <v>유석희</v>
          </cell>
          <cell r="N331">
            <v>32636</v>
          </cell>
        </row>
        <row r="332">
          <cell r="L332">
            <v>8905012</v>
          </cell>
          <cell r="M332" t="str">
            <v>강승구</v>
          </cell>
          <cell r="N332">
            <v>32636</v>
          </cell>
        </row>
        <row r="333">
          <cell r="L333">
            <v>8909001</v>
          </cell>
          <cell r="M333" t="str">
            <v>이기행</v>
          </cell>
          <cell r="N333">
            <v>32752</v>
          </cell>
        </row>
        <row r="334">
          <cell r="L334">
            <v>8909006</v>
          </cell>
          <cell r="M334" t="str">
            <v>최형숙</v>
          </cell>
          <cell r="N334">
            <v>32752</v>
          </cell>
        </row>
        <row r="335">
          <cell r="L335">
            <v>8909008</v>
          </cell>
          <cell r="M335" t="str">
            <v>조영섭</v>
          </cell>
          <cell r="N335">
            <v>32752</v>
          </cell>
        </row>
        <row r="336">
          <cell r="L336">
            <v>8909010</v>
          </cell>
          <cell r="M336" t="str">
            <v>서용진</v>
          </cell>
          <cell r="N336">
            <v>32752</v>
          </cell>
        </row>
        <row r="337">
          <cell r="L337">
            <v>8910001</v>
          </cell>
          <cell r="M337" t="str">
            <v>이동열</v>
          </cell>
          <cell r="N337">
            <v>32786</v>
          </cell>
        </row>
        <row r="338">
          <cell r="L338">
            <v>9002002</v>
          </cell>
          <cell r="M338" t="str">
            <v>안창훈</v>
          </cell>
          <cell r="N338">
            <v>32905</v>
          </cell>
        </row>
        <row r="339">
          <cell r="L339">
            <v>9004001</v>
          </cell>
          <cell r="M339" t="str">
            <v>신성호</v>
          </cell>
          <cell r="N339">
            <v>32969</v>
          </cell>
        </row>
        <row r="340">
          <cell r="L340">
            <v>9007003</v>
          </cell>
          <cell r="M340" t="str">
            <v>전정자</v>
          </cell>
          <cell r="N340">
            <v>33056</v>
          </cell>
        </row>
        <row r="341">
          <cell r="L341">
            <v>9008002</v>
          </cell>
          <cell r="M341" t="str">
            <v>박종서</v>
          </cell>
          <cell r="N341">
            <v>33086</v>
          </cell>
        </row>
        <row r="342">
          <cell r="L342">
            <v>9008003</v>
          </cell>
          <cell r="M342" t="str">
            <v>이용기</v>
          </cell>
          <cell r="N342">
            <v>33086</v>
          </cell>
        </row>
        <row r="343">
          <cell r="L343">
            <v>9103001</v>
          </cell>
          <cell r="M343" t="str">
            <v>서영진</v>
          </cell>
          <cell r="N343">
            <v>33322</v>
          </cell>
        </row>
        <row r="344">
          <cell r="L344">
            <v>9105001</v>
          </cell>
          <cell r="M344" t="str">
            <v>장민수</v>
          </cell>
          <cell r="N344">
            <v>33376</v>
          </cell>
        </row>
        <row r="345">
          <cell r="L345">
            <v>9105002</v>
          </cell>
          <cell r="M345" t="str">
            <v>박영석</v>
          </cell>
          <cell r="N345">
            <v>33376</v>
          </cell>
        </row>
        <row r="346">
          <cell r="L346">
            <v>9105003</v>
          </cell>
          <cell r="M346" t="str">
            <v>박종길</v>
          </cell>
          <cell r="N346">
            <v>33376</v>
          </cell>
        </row>
        <row r="347">
          <cell r="L347">
            <v>9105004</v>
          </cell>
          <cell r="M347" t="str">
            <v>한재민</v>
          </cell>
          <cell r="N347">
            <v>33381</v>
          </cell>
        </row>
        <row r="348">
          <cell r="L348">
            <v>9105005</v>
          </cell>
          <cell r="M348" t="str">
            <v>장진한</v>
          </cell>
          <cell r="N348">
            <v>33381</v>
          </cell>
        </row>
        <row r="349">
          <cell r="L349">
            <v>9105006</v>
          </cell>
          <cell r="M349" t="str">
            <v>김창섭</v>
          </cell>
          <cell r="N349">
            <v>33381</v>
          </cell>
        </row>
        <row r="350">
          <cell r="L350">
            <v>9105007</v>
          </cell>
          <cell r="M350" t="str">
            <v>오태환</v>
          </cell>
          <cell r="N350">
            <v>33381</v>
          </cell>
        </row>
        <row r="351">
          <cell r="L351">
            <v>9105008</v>
          </cell>
          <cell r="M351" t="str">
            <v>이종계</v>
          </cell>
          <cell r="N351">
            <v>33381</v>
          </cell>
        </row>
        <row r="352">
          <cell r="L352">
            <v>9105009</v>
          </cell>
          <cell r="M352" t="str">
            <v>송창섭</v>
          </cell>
          <cell r="N352">
            <v>33381</v>
          </cell>
        </row>
        <row r="353">
          <cell r="L353">
            <v>9105011</v>
          </cell>
          <cell r="M353" t="str">
            <v>박대환</v>
          </cell>
          <cell r="N353">
            <v>33381</v>
          </cell>
        </row>
        <row r="354">
          <cell r="L354">
            <v>9107003</v>
          </cell>
          <cell r="M354" t="str">
            <v>김동형</v>
          </cell>
          <cell r="N354">
            <v>33430</v>
          </cell>
        </row>
        <row r="355">
          <cell r="L355">
            <v>9107004</v>
          </cell>
          <cell r="M355" t="str">
            <v>권오헌</v>
          </cell>
          <cell r="N355">
            <v>33430</v>
          </cell>
        </row>
        <row r="356">
          <cell r="L356">
            <v>9110001</v>
          </cell>
          <cell r="M356" t="str">
            <v>홍성욱</v>
          </cell>
          <cell r="N356">
            <v>33525</v>
          </cell>
        </row>
        <row r="357">
          <cell r="L357">
            <v>9110002</v>
          </cell>
          <cell r="M357" t="str">
            <v>방성훈</v>
          </cell>
          <cell r="N357">
            <v>33525</v>
          </cell>
        </row>
        <row r="358">
          <cell r="L358">
            <v>9111002</v>
          </cell>
          <cell r="M358" t="str">
            <v>김태훈</v>
          </cell>
          <cell r="N358">
            <v>33569</v>
          </cell>
        </row>
        <row r="359">
          <cell r="L359">
            <v>9111003</v>
          </cell>
          <cell r="M359" t="str">
            <v>임선우</v>
          </cell>
          <cell r="N359">
            <v>33569</v>
          </cell>
        </row>
        <row r="360">
          <cell r="L360">
            <v>9111004</v>
          </cell>
          <cell r="M360" t="str">
            <v>어경만</v>
          </cell>
          <cell r="N360">
            <v>33569</v>
          </cell>
        </row>
        <row r="361">
          <cell r="L361">
            <v>9111005</v>
          </cell>
          <cell r="M361" t="str">
            <v>박병진</v>
          </cell>
          <cell r="N361">
            <v>33569</v>
          </cell>
        </row>
        <row r="362">
          <cell r="L362">
            <v>9111007</v>
          </cell>
          <cell r="M362" t="str">
            <v>이기수</v>
          </cell>
          <cell r="N362">
            <v>33569</v>
          </cell>
        </row>
        <row r="363">
          <cell r="L363">
            <v>9111008</v>
          </cell>
          <cell r="M363" t="str">
            <v>이주엽</v>
          </cell>
          <cell r="N363">
            <v>33569</v>
          </cell>
        </row>
        <row r="364">
          <cell r="L364">
            <v>9111009</v>
          </cell>
          <cell r="M364" t="str">
            <v>한승훈</v>
          </cell>
          <cell r="N364">
            <v>33569</v>
          </cell>
        </row>
        <row r="365">
          <cell r="L365">
            <v>9111011</v>
          </cell>
          <cell r="M365" t="str">
            <v>김준기</v>
          </cell>
          <cell r="N365">
            <v>33569</v>
          </cell>
        </row>
        <row r="366">
          <cell r="L366">
            <v>9111012</v>
          </cell>
          <cell r="M366" t="str">
            <v>김용하</v>
          </cell>
          <cell r="N366">
            <v>33569</v>
          </cell>
        </row>
        <row r="367">
          <cell r="L367">
            <v>9111013</v>
          </cell>
          <cell r="M367" t="str">
            <v>신성원</v>
          </cell>
          <cell r="N367">
            <v>33569</v>
          </cell>
        </row>
        <row r="368">
          <cell r="L368">
            <v>9111016</v>
          </cell>
          <cell r="M368" t="str">
            <v>임수진</v>
          </cell>
          <cell r="N368">
            <v>33569</v>
          </cell>
        </row>
        <row r="369">
          <cell r="L369">
            <v>9111017</v>
          </cell>
          <cell r="M369" t="str">
            <v>기윤정</v>
          </cell>
          <cell r="N369">
            <v>33569</v>
          </cell>
        </row>
        <row r="370">
          <cell r="L370">
            <v>9111018</v>
          </cell>
          <cell r="M370" t="str">
            <v>이옥순</v>
          </cell>
          <cell r="N370">
            <v>33569</v>
          </cell>
        </row>
        <row r="371">
          <cell r="L371">
            <v>9111019</v>
          </cell>
          <cell r="M371" t="str">
            <v>정수경</v>
          </cell>
          <cell r="N371">
            <v>33569</v>
          </cell>
        </row>
        <row r="372">
          <cell r="L372">
            <v>9111020</v>
          </cell>
          <cell r="M372" t="str">
            <v>조현순</v>
          </cell>
          <cell r="N372">
            <v>33569</v>
          </cell>
        </row>
        <row r="373">
          <cell r="L373">
            <v>9201001</v>
          </cell>
          <cell r="M373" t="str">
            <v>양경희</v>
          </cell>
          <cell r="N373">
            <v>33623</v>
          </cell>
        </row>
        <row r="374">
          <cell r="L374">
            <v>9206002</v>
          </cell>
          <cell r="M374" t="str">
            <v>유평</v>
          </cell>
          <cell r="N374">
            <v>33768</v>
          </cell>
        </row>
        <row r="375">
          <cell r="L375">
            <v>9206003</v>
          </cell>
          <cell r="M375" t="str">
            <v>임성화</v>
          </cell>
          <cell r="N375">
            <v>33768</v>
          </cell>
        </row>
        <row r="376">
          <cell r="L376">
            <v>9206004</v>
          </cell>
          <cell r="M376" t="str">
            <v>양정원</v>
          </cell>
          <cell r="N376">
            <v>33768</v>
          </cell>
        </row>
        <row r="377">
          <cell r="L377">
            <v>9207003</v>
          </cell>
          <cell r="M377" t="str">
            <v>최정미</v>
          </cell>
          <cell r="N377">
            <v>33786</v>
          </cell>
        </row>
        <row r="378">
          <cell r="L378">
            <v>9207004</v>
          </cell>
          <cell r="M378" t="str">
            <v>이정숙</v>
          </cell>
          <cell r="N378">
            <v>33786</v>
          </cell>
        </row>
        <row r="379">
          <cell r="L379">
            <v>9207007</v>
          </cell>
          <cell r="M379" t="str">
            <v>이희자</v>
          </cell>
          <cell r="N379">
            <v>33786</v>
          </cell>
        </row>
        <row r="380">
          <cell r="L380">
            <v>9207008</v>
          </cell>
          <cell r="M380" t="str">
            <v>김형자</v>
          </cell>
          <cell r="N380">
            <v>33786</v>
          </cell>
        </row>
        <row r="381">
          <cell r="L381">
            <v>9208001</v>
          </cell>
          <cell r="M381" t="str">
            <v>장승호</v>
          </cell>
          <cell r="N381">
            <v>33823</v>
          </cell>
        </row>
        <row r="382">
          <cell r="L382">
            <v>9208004</v>
          </cell>
          <cell r="M382" t="str">
            <v>임치영</v>
          </cell>
          <cell r="N382">
            <v>33823</v>
          </cell>
        </row>
        <row r="383">
          <cell r="L383">
            <v>9208006</v>
          </cell>
          <cell r="M383" t="str">
            <v>송한철</v>
          </cell>
          <cell r="N383">
            <v>33823</v>
          </cell>
        </row>
        <row r="384">
          <cell r="L384">
            <v>9210001</v>
          </cell>
          <cell r="M384" t="str">
            <v>정현순</v>
          </cell>
          <cell r="N384">
            <v>33882</v>
          </cell>
        </row>
        <row r="385">
          <cell r="L385">
            <v>9211002</v>
          </cell>
          <cell r="M385" t="str">
            <v>고주연</v>
          </cell>
          <cell r="N385">
            <v>33911</v>
          </cell>
        </row>
        <row r="386">
          <cell r="L386">
            <v>9212001</v>
          </cell>
          <cell r="M386" t="str">
            <v>조연희</v>
          </cell>
          <cell r="N386">
            <v>33952</v>
          </cell>
        </row>
        <row r="387">
          <cell r="L387">
            <v>9307001</v>
          </cell>
          <cell r="M387" t="str">
            <v>김덕수</v>
          </cell>
          <cell r="N387">
            <v>34170</v>
          </cell>
        </row>
        <row r="388">
          <cell r="L388">
            <v>9307003</v>
          </cell>
          <cell r="M388" t="str">
            <v>임승주</v>
          </cell>
          <cell r="N388">
            <v>34170</v>
          </cell>
        </row>
        <row r="389">
          <cell r="L389">
            <v>9307004</v>
          </cell>
          <cell r="M389" t="str">
            <v>허문욱</v>
          </cell>
          <cell r="N389">
            <v>34170</v>
          </cell>
        </row>
        <row r="390">
          <cell r="L390">
            <v>9307005</v>
          </cell>
          <cell r="M390" t="str">
            <v>김원걸</v>
          </cell>
          <cell r="N390">
            <v>34170</v>
          </cell>
        </row>
        <row r="391">
          <cell r="L391">
            <v>9309001</v>
          </cell>
          <cell r="M391" t="str">
            <v>이상헌</v>
          </cell>
          <cell r="N391">
            <v>34227</v>
          </cell>
        </row>
        <row r="392">
          <cell r="L392">
            <v>9309002</v>
          </cell>
          <cell r="M392" t="str">
            <v>양준혁</v>
          </cell>
          <cell r="N392">
            <v>34227</v>
          </cell>
        </row>
        <row r="393">
          <cell r="L393">
            <v>9309010</v>
          </cell>
          <cell r="M393" t="str">
            <v>유상진</v>
          </cell>
          <cell r="N393">
            <v>34227</v>
          </cell>
        </row>
        <row r="394">
          <cell r="L394">
            <v>9309013</v>
          </cell>
          <cell r="M394" t="str">
            <v>남현우</v>
          </cell>
          <cell r="N394">
            <v>34227</v>
          </cell>
        </row>
        <row r="395">
          <cell r="L395">
            <v>9309014</v>
          </cell>
          <cell r="M395" t="str">
            <v>조태원</v>
          </cell>
          <cell r="N395">
            <v>34227</v>
          </cell>
        </row>
        <row r="396">
          <cell r="L396">
            <v>9309015</v>
          </cell>
          <cell r="M396" t="str">
            <v>이원용</v>
          </cell>
          <cell r="N396">
            <v>34227</v>
          </cell>
        </row>
        <row r="397">
          <cell r="L397">
            <v>9309016</v>
          </cell>
          <cell r="M397" t="str">
            <v>정혜승</v>
          </cell>
          <cell r="N397">
            <v>34227</v>
          </cell>
        </row>
        <row r="398">
          <cell r="L398">
            <v>9309018</v>
          </cell>
          <cell r="M398" t="str">
            <v>김인수</v>
          </cell>
          <cell r="N398">
            <v>34227</v>
          </cell>
        </row>
        <row r="399">
          <cell r="L399">
            <v>9309021</v>
          </cell>
          <cell r="M399" t="str">
            <v>공수진</v>
          </cell>
          <cell r="N399">
            <v>34227</v>
          </cell>
        </row>
        <row r="400">
          <cell r="L400">
            <v>9309022</v>
          </cell>
          <cell r="M400" t="str">
            <v>윤혜정</v>
          </cell>
          <cell r="N400">
            <v>34227</v>
          </cell>
        </row>
        <row r="401">
          <cell r="L401">
            <v>9312006</v>
          </cell>
          <cell r="M401" t="str">
            <v>이효순</v>
          </cell>
          <cell r="N401">
            <v>34333</v>
          </cell>
        </row>
        <row r="402">
          <cell r="L402">
            <v>9404009</v>
          </cell>
          <cell r="M402" t="str">
            <v>이낙용</v>
          </cell>
          <cell r="N402">
            <v>34435</v>
          </cell>
        </row>
        <row r="403">
          <cell r="L403">
            <v>9404010</v>
          </cell>
          <cell r="M403" t="str">
            <v>조인홍</v>
          </cell>
          <cell r="N403">
            <v>34435</v>
          </cell>
        </row>
        <row r="404">
          <cell r="L404">
            <v>9404012</v>
          </cell>
          <cell r="M404" t="str">
            <v>박경국</v>
          </cell>
          <cell r="N404">
            <v>34435</v>
          </cell>
        </row>
        <row r="405">
          <cell r="L405">
            <v>9404014</v>
          </cell>
          <cell r="M405" t="str">
            <v>박윤영</v>
          </cell>
          <cell r="N405">
            <v>34435</v>
          </cell>
        </row>
        <row r="406">
          <cell r="L406">
            <v>9404015</v>
          </cell>
          <cell r="M406" t="str">
            <v>노동환</v>
          </cell>
          <cell r="N406">
            <v>34275</v>
          </cell>
        </row>
        <row r="407">
          <cell r="L407">
            <v>9404016</v>
          </cell>
          <cell r="M407" t="str">
            <v>편도균</v>
          </cell>
          <cell r="N407">
            <v>34435</v>
          </cell>
        </row>
        <row r="408">
          <cell r="L408">
            <v>9404017</v>
          </cell>
          <cell r="M408" t="str">
            <v>김봉선</v>
          </cell>
          <cell r="N408">
            <v>34435</v>
          </cell>
        </row>
        <row r="409">
          <cell r="L409">
            <v>9404018</v>
          </cell>
          <cell r="M409" t="str">
            <v>김기수</v>
          </cell>
          <cell r="N409">
            <v>34435</v>
          </cell>
        </row>
        <row r="410">
          <cell r="L410">
            <v>9404019</v>
          </cell>
          <cell r="M410" t="str">
            <v>안용환</v>
          </cell>
          <cell r="N410">
            <v>34435</v>
          </cell>
        </row>
        <row r="411">
          <cell r="L411">
            <v>9404020</v>
          </cell>
          <cell r="M411" t="str">
            <v>이성우</v>
          </cell>
          <cell r="N411">
            <v>34435</v>
          </cell>
        </row>
        <row r="412">
          <cell r="L412">
            <v>9404021</v>
          </cell>
          <cell r="M412" t="str">
            <v>임채구</v>
          </cell>
          <cell r="N412">
            <v>34435</v>
          </cell>
        </row>
        <row r="413">
          <cell r="L413">
            <v>9404022</v>
          </cell>
          <cell r="M413" t="str">
            <v>김성환</v>
          </cell>
          <cell r="N413">
            <v>34435</v>
          </cell>
        </row>
        <row r="414">
          <cell r="L414">
            <v>9404023</v>
          </cell>
          <cell r="M414" t="str">
            <v>유원덕</v>
          </cell>
          <cell r="N414">
            <v>34435</v>
          </cell>
        </row>
        <row r="415">
          <cell r="L415">
            <v>9404024</v>
          </cell>
          <cell r="M415" t="str">
            <v>안장수</v>
          </cell>
          <cell r="N415">
            <v>34435</v>
          </cell>
        </row>
        <row r="416">
          <cell r="L416">
            <v>9404025</v>
          </cell>
          <cell r="M416" t="str">
            <v>변규일</v>
          </cell>
          <cell r="N416">
            <v>34435</v>
          </cell>
        </row>
        <row r="417">
          <cell r="L417">
            <v>9404026</v>
          </cell>
          <cell r="M417" t="str">
            <v>김성준</v>
          </cell>
          <cell r="N417">
            <v>34435</v>
          </cell>
        </row>
        <row r="418">
          <cell r="L418">
            <v>9404027</v>
          </cell>
          <cell r="M418" t="str">
            <v>유광자</v>
          </cell>
          <cell r="N418">
            <v>34435</v>
          </cell>
        </row>
        <row r="419">
          <cell r="L419">
            <v>9404029</v>
          </cell>
          <cell r="M419" t="str">
            <v>신상헌</v>
          </cell>
          <cell r="N419">
            <v>34435</v>
          </cell>
        </row>
        <row r="420">
          <cell r="L420">
            <v>9405001</v>
          </cell>
          <cell r="M420" t="str">
            <v>김영선</v>
          </cell>
          <cell r="N420">
            <v>34481</v>
          </cell>
        </row>
        <row r="421">
          <cell r="L421">
            <v>9405002</v>
          </cell>
          <cell r="M421" t="str">
            <v>경대현</v>
          </cell>
          <cell r="N421">
            <v>34471</v>
          </cell>
        </row>
        <row r="422">
          <cell r="L422">
            <v>9405003</v>
          </cell>
          <cell r="M422" t="str">
            <v>함태영</v>
          </cell>
          <cell r="N422">
            <v>34470</v>
          </cell>
        </row>
        <row r="423">
          <cell r="L423">
            <v>9406003</v>
          </cell>
          <cell r="M423" t="str">
            <v>문영주</v>
          </cell>
          <cell r="N423">
            <v>34512</v>
          </cell>
        </row>
        <row r="424">
          <cell r="L424">
            <v>9407001</v>
          </cell>
          <cell r="M424" t="str">
            <v>정찬승</v>
          </cell>
          <cell r="N424">
            <v>34516</v>
          </cell>
        </row>
        <row r="425">
          <cell r="L425">
            <v>9407002</v>
          </cell>
          <cell r="M425" t="str">
            <v>박희철</v>
          </cell>
          <cell r="N425">
            <v>34516</v>
          </cell>
        </row>
        <row r="426">
          <cell r="L426">
            <v>9407003</v>
          </cell>
          <cell r="M426" t="str">
            <v>배헌진</v>
          </cell>
          <cell r="N426">
            <v>34516</v>
          </cell>
        </row>
        <row r="427">
          <cell r="L427">
            <v>9407005</v>
          </cell>
          <cell r="M427" t="str">
            <v>강대원</v>
          </cell>
          <cell r="N427">
            <v>34516</v>
          </cell>
        </row>
        <row r="428">
          <cell r="L428">
            <v>9407008</v>
          </cell>
          <cell r="M428" t="str">
            <v>김재민</v>
          </cell>
          <cell r="N428">
            <v>34516</v>
          </cell>
        </row>
        <row r="429">
          <cell r="L429">
            <v>9407009</v>
          </cell>
          <cell r="M429" t="str">
            <v>김정한</v>
          </cell>
          <cell r="N429">
            <v>34516</v>
          </cell>
        </row>
        <row r="430">
          <cell r="L430">
            <v>9407010</v>
          </cell>
          <cell r="M430" t="str">
            <v>김종구</v>
          </cell>
          <cell r="N430">
            <v>34516</v>
          </cell>
        </row>
        <row r="431">
          <cell r="L431">
            <v>9407011</v>
          </cell>
          <cell r="M431" t="str">
            <v>민창기</v>
          </cell>
          <cell r="N431">
            <v>34516</v>
          </cell>
        </row>
        <row r="432">
          <cell r="L432">
            <v>9407012</v>
          </cell>
          <cell r="M432" t="str">
            <v>박하송</v>
          </cell>
          <cell r="N432">
            <v>34516</v>
          </cell>
        </row>
        <row r="433">
          <cell r="L433">
            <v>9407014</v>
          </cell>
          <cell r="M433" t="str">
            <v>이민우</v>
          </cell>
          <cell r="N433">
            <v>34516</v>
          </cell>
        </row>
        <row r="434">
          <cell r="L434">
            <v>9407016</v>
          </cell>
          <cell r="M434" t="str">
            <v>위덕영</v>
          </cell>
          <cell r="N434">
            <v>34516</v>
          </cell>
        </row>
        <row r="435">
          <cell r="L435">
            <v>9407017</v>
          </cell>
          <cell r="M435" t="str">
            <v>유명희</v>
          </cell>
          <cell r="N435">
            <v>34516</v>
          </cell>
        </row>
        <row r="436">
          <cell r="L436">
            <v>9407020</v>
          </cell>
          <cell r="M436" t="str">
            <v>장인구</v>
          </cell>
          <cell r="N436">
            <v>34516</v>
          </cell>
        </row>
        <row r="437">
          <cell r="L437">
            <v>9407021</v>
          </cell>
          <cell r="M437" t="str">
            <v>장재원</v>
          </cell>
          <cell r="N437">
            <v>34516</v>
          </cell>
        </row>
        <row r="438">
          <cell r="L438">
            <v>9407027</v>
          </cell>
          <cell r="M438" t="str">
            <v>이세영</v>
          </cell>
          <cell r="N438">
            <v>34516</v>
          </cell>
        </row>
        <row r="439">
          <cell r="L439">
            <v>9407028</v>
          </cell>
          <cell r="M439" t="str">
            <v>김이선</v>
          </cell>
          <cell r="N439">
            <v>34516</v>
          </cell>
        </row>
        <row r="440">
          <cell r="L440">
            <v>9407030</v>
          </cell>
          <cell r="M440" t="str">
            <v>유광진</v>
          </cell>
          <cell r="N440">
            <v>34516</v>
          </cell>
        </row>
        <row r="441">
          <cell r="L441">
            <v>9407031</v>
          </cell>
          <cell r="M441" t="str">
            <v>이경수</v>
          </cell>
          <cell r="N441">
            <v>34516</v>
          </cell>
        </row>
        <row r="442">
          <cell r="L442">
            <v>9407032</v>
          </cell>
          <cell r="M442" t="str">
            <v>이선인</v>
          </cell>
          <cell r="N442">
            <v>34516</v>
          </cell>
        </row>
        <row r="443">
          <cell r="L443">
            <v>9407033</v>
          </cell>
          <cell r="M443" t="str">
            <v>박정환</v>
          </cell>
          <cell r="N443">
            <v>34526</v>
          </cell>
        </row>
        <row r="444">
          <cell r="L444">
            <v>9407034</v>
          </cell>
          <cell r="M444" t="str">
            <v>한문희</v>
          </cell>
          <cell r="N444">
            <v>34526</v>
          </cell>
        </row>
        <row r="445">
          <cell r="L445">
            <v>9407035</v>
          </cell>
          <cell r="M445" t="str">
            <v>류제은</v>
          </cell>
          <cell r="N445">
            <v>34526</v>
          </cell>
        </row>
        <row r="446">
          <cell r="L446">
            <v>9407042</v>
          </cell>
          <cell r="M446" t="str">
            <v>조재호</v>
          </cell>
          <cell r="N446">
            <v>34526</v>
          </cell>
        </row>
        <row r="447">
          <cell r="L447">
            <v>9407043</v>
          </cell>
          <cell r="M447" t="str">
            <v>성창수</v>
          </cell>
          <cell r="N447">
            <v>34533</v>
          </cell>
        </row>
        <row r="448">
          <cell r="L448">
            <v>9407044</v>
          </cell>
          <cell r="M448" t="str">
            <v>황의정</v>
          </cell>
          <cell r="N448">
            <v>34526</v>
          </cell>
        </row>
        <row r="449">
          <cell r="L449">
            <v>9407045</v>
          </cell>
          <cell r="M449" t="str">
            <v>추은영</v>
          </cell>
          <cell r="N449">
            <v>34526</v>
          </cell>
        </row>
        <row r="450">
          <cell r="L450">
            <v>9407048</v>
          </cell>
          <cell r="M450" t="str">
            <v>김상호</v>
          </cell>
          <cell r="N450">
            <v>34526</v>
          </cell>
        </row>
        <row r="451">
          <cell r="L451">
            <v>9407049</v>
          </cell>
          <cell r="M451" t="str">
            <v>구본균</v>
          </cell>
          <cell r="N451">
            <v>34526</v>
          </cell>
        </row>
        <row r="452">
          <cell r="L452">
            <v>9407052</v>
          </cell>
          <cell r="M452" t="str">
            <v>박민호</v>
          </cell>
          <cell r="N452">
            <v>34526</v>
          </cell>
        </row>
        <row r="453">
          <cell r="L453">
            <v>9407054</v>
          </cell>
          <cell r="M453" t="str">
            <v>박성필</v>
          </cell>
          <cell r="N453">
            <v>34526</v>
          </cell>
        </row>
        <row r="454">
          <cell r="L454">
            <v>9407055</v>
          </cell>
          <cell r="M454" t="str">
            <v>박영옥</v>
          </cell>
          <cell r="N454">
            <v>34526</v>
          </cell>
        </row>
        <row r="455">
          <cell r="L455">
            <v>9407056</v>
          </cell>
          <cell r="M455" t="str">
            <v>우정일</v>
          </cell>
          <cell r="N455">
            <v>34526</v>
          </cell>
        </row>
        <row r="456">
          <cell r="L456">
            <v>9407058</v>
          </cell>
          <cell r="M456" t="str">
            <v>윤선희</v>
          </cell>
          <cell r="N456">
            <v>34526</v>
          </cell>
        </row>
        <row r="457">
          <cell r="L457">
            <v>9407062</v>
          </cell>
          <cell r="M457" t="str">
            <v>장순기</v>
          </cell>
          <cell r="N457">
            <v>34526</v>
          </cell>
        </row>
        <row r="458">
          <cell r="L458">
            <v>9407064</v>
          </cell>
          <cell r="M458" t="str">
            <v>조희숙</v>
          </cell>
          <cell r="N458">
            <v>34527</v>
          </cell>
        </row>
        <row r="459">
          <cell r="L459">
            <v>9407066</v>
          </cell>
          <cell r="M459" t="str">
            <v>김영식</v>
          </cell>
          <cell r="N459">
            <v>34540</v>
          </cell>
        </row>
        <row r="460">
          <cell r="L460">
            <v>9407068</v>
          </cell>
          <cell r="M460" t="str">
            <v>김경자</v>
          </cell>
          <cell r="N460">
            <v>34540</v>
          </cell>
        </row>
        <row r="461">
          <cell r="L461">
            <v>9407070</v>
          </cell>
          <cell r="M461" t="str">
            <v>박선오</v>
          </cell>
          <cell r="N461">
            <v>34540</v>
          </cell>
        </row>
        <row r="462">
          <cell r="L462">
            <v>9407072</v>
          </cell>
          <cell r="M462" t="str">
            <v>최성락</v>
          </cell>
          <cell r="N462">
            <v>34542</v>
          </cell>
        </row>
        <row r="463">
          <cell r="L463">
            <v>9407075</v>
          </cell>
          <cell r="M463" t="str">
            <v>김배용</v>
          </cell>
          <cell r="N463">
            <v>34535</v>
          </cell>
        </row>
        <row r="464">
          <cell r="L464">
            <v>9407077</v>
          </cell>
          <cell r="M464" t="str">
            <v>최기수</v>
          </cell>
          <cell r="N464">
            <v>34526</v>
          </cell>
        </row>
        <row r="465">
          <cell r="L465">
            <v>9407082</v>
          </cell>
          <cell r="M465" t="str">
            <v>정진주</v>
          </cell>
          <cell r="N465">
            <v>34519</v>
          </cell>
        </row>
        <row r="466">
          <cell r="L466">
            <v>9407085</v>
          </cell>
          <cell r="M466" t="str">
            <v>정기봉</v>
          </cell>
          <cell r="N466">
            <v>34516</v>
          </cell>
        </row>
        <row r="467">
          <cell r="L467">
            <v>9407086</v>
          </cell>
          <cell r="M467" t="str">
            <v>이준호</v>
          </cell>
          <cell r="N467">
            <v>34516</v>
          </cell>
        </row>
        <row r="468">
          <cell r="L468">
            <v>9407087</v>
          </cell>
          <cell r="M468" t="str">
            <v>김영석</v>
          </cell>
          <cell r="N468">
            <v>34516</v>
          </cell>
        </row>
        <row r="469">
          <cell r="L469">
            <v>9407088</v>
          </cell>
          <cell r="M469" t="str">
            <v>조석민</v>
          </cell>
          <cell r="N469">
            <v>34516</v>
          </cell>
        </row>
        <row r="470">
          <cell r="L470">
            <v>9407090</v>
          </cell>
          <cell r="M470" t="str">
            <v>김창빈</v>
          </cell>
          <cell r="N470">
            <v>34524</v>
          </cell>
        </row>
        <row r="471">
          <cell r="L471">
            <v>9407091</v>
          </cell>
          <cell r="M471" t="str">
            <v>김대중</v>
          </cell>
          <cell r="N471">
            <v>34529</v>
          </cell>
        </row>
        <row r="472">
          <cell r="L472">
            <v>9407095</v>
          </cell>
          <cell r="M472" t="str">
            <v>박창주</v>
          </cell>
          <cell r="N472">
            <v>34526</v>
          </cell>
        </row>
        <row r="473">
          <cell r="L473">
            <v>9408001</v>
          </cell>
          <cell r="M473" t="str">
            <v>박소진</v>
          </cell>
          <cell r="N473">
            <v>34547</v>
          </cell>
        </row>
        <row r="474">
          <cell r="L474">
            <v>9408004</v>
          </cell>
          <cell r="M474" t="str">
            <v>김승익</v>
          </cell>
          <cell r="N474">
            <v>34547</v>
          </cell>
        </row>
        <row r="475">
          <cell r="L475">
            <v>9408010</v>
          </cell>
          <cell r="M475" t="str">
            <v>김철중</v>
          </cell>
          <cell r="N475">
            <v>34554</v>
          </cell>
        </row>
        <row r="476">
          <cell r="L476">
            <v>9408014</v>
          </cell>
          <cell r="M476" t="str">
            <v>박제관</v>
          </cell>
          <cell r="N476">
            <v>34562</v>
          </cell>
        </row>
        <row r="477">
          <cell r="L477">
            <v>9408015</v>
          </cell>
          <cell r="M477" t="str">
            <v>박현욱</v>
          </cell>
          <cell r="N477">
            <v>34563</v>
          </cell>
        </row>
        <row r="478">
          <cell r="L478">
            <v>9408016</v>
          </cell>
          <cell r="M478" t="str">
            <v>소우영</v>
          </cell>
          <cell r="N478">
            <v>34549</v>
          </cell>
        </row>
        <row r="479">
          <cell r="L479">
            <v>9408017</v>
          </cell>
          <cell r="M479" t="str">
            <v>김태원</v>
          </cell>
          <cell r="N479">
            <v>34550</v>
          </cell>
        </row>
        <row r="480">
          <cell r="L480">
            <v>9408018</v>
          </cell>
          <cell r="M480" t="str">
            <v>김치홍</v>
          </cell>
          <cell r="N480">
            <v>34554</v>
          </cell>
        </row>
        <row r="481">
          <cell r="L481">
            <v>9408020</v>
          </cell>
          <cell r="M481" t="str">
            <v>김종희</v>
          </cell>
          <cell r="N481">
            <v>34557</v>
          </cell>
        </row>
        <row r="482">
          <cell r="L482">
            <v>9408021</v>
          </cell>
          <cell r="M482" t="str">
            <v>조성진</v>
          </cell>
          <cell r="N482">
            <v>34562</v>
          </cell>
        </row>
        <row r="483">
          <cell r="L483">
            <v>9408023</v>
          </cell>
          <cell r="M483" t="str">
            <v>엄영</v>
          </cell>
          <cell r="N483">
            <v>34547</v>
          </cell>
        </row>
        <row r="484">
          <cell r="L484">
            <v>9408025</v>
          </cell>
          <cell r="M484" t="str">
            <v>박관수</v>
          </cell>
          <cell r="N484">
            <v>34547</v>
          </cell>
        </row>
        <row r="485">
          <cell r="L485">
            <v>9408026</v>
          </cell>
          <cell r="M485" t="str">
            <v>박정호</v>
          </cell>
          <cell r="N485">
            <v>34554</v>
          </cell>
        </row>
        <row r="486">
          <cell r="L486">
            <v>9408028</v>
          </cell>
          <cell r="M486" t="str">
            <v>양승재</v>
          </cell>
          <cell r="N486">
            <v>34562</v>
          </cell>
        </row>
        <row r="487">
          <cell r="L487">
            <v>9409003</v>
          </cell>
          <cell r="M487" t="str">
            <v>오창헌</v>
          </cell>
          <cell r="N487">
            <v>34578</v>
          </cell>
        </row>
        <row r="488">
          <cell r="L488">
            <v>9409006</v>
          </cell>
          <cell r="M488" t="str">
            <v>권영택</v>
          </cell>
          <cell r="N488">
            <v>34585</v>
          </cell>
        </row>
        <row r="489">
          <cell r="L489">
            <v>9410001</v>
          </cell>
          <cell r="M489" t="str">
            <v>김양석</v>
          </cell>
          <cell r="N489">
            <v>34611</v>
          </cell>
        </row>
        <row r="490">
          <cell r="L490">
            <v>9410003</v>
          </cell>
          <cell r="M490" t="str">
            <v>이선경</v>
          </cell>
          <cell r="N490">
            <v>34631</v>
          </cell>
        </row>
        <row r="491">
          <cell r="L491">
            <v>9410004</v>
          </cell>
          <cell r="M491" t="str">
            <v>이재일</v>
          </cell>
          <cell r="N491">
            <v>34608</v>
          </cell>
        </row>
        <row r="492">
          <cell r="L492">
            <v>9411002</v>
          </cell>
          <cell r="M492" t="str">
            <v>유영태</v>
          </cell>
          <cell r="N492">
            <v>34645</v>
          </cell>
        </row>
        <row r="493">
          <cell r="L493">
            <v>9411005</v>
          </cell>
          <cell r="M493" t="str">
            <v>이애리</v>
          </cell>
          <cell r="N493">
            <v>34652</v>
          </cell>
        </row>
        <row r="494">
          <cell r="L494">
            <v>9411006</v>
          </cell>
          <cell r="M494" t="str">
            <v>박경현</v>
          </cell>
          <cell r="N494">
            <v>34652</v>
          </cell>
        </row>
        <row r="495">
          <cell r="L495">
            <v>9411008</v>
          </cell>
          <cell r="M495" t="str">
            <v>김진식</v>
          </cell>
          <cell r="N495">
            <v>34654</v>
          </cell>
        </row>
        <row r="496">
          <cell r="L496">
            <v>9501001</v>
          </cell>
          <cell r="M496" t="str">
            <v>윤석호</v>
          </cell>
          <cell r="N496">
            <v>34715</v>
          </cell>
        </row>
        <row r="497">
          <cell r="L497">
            <v>9501002</v>
          </cell>
          <cell r="M497" t="str">
            <v>김정표</v>
          </cell>
          <cell r="N497">
            <v>34715</v>
          </cell>
        </row>
        <row r="498">
          <cell r="L498">
            <v>9501004</v>
          </cell>
          <cell r="M498" t="str">
            <v>김진성</v>
          </cell>
          <cell r="N498">
            <v>34715</v>
          </cell>
        </row>
        <row r="499">
          <cell r="L499">
            <v>9501005</v>
          </cell>
          <cell r="M499" t="str">
            <v>정회철</v>
          </cell>
          <cell r="N499">
            <v>34715</v>
          </cell>
        </row>
        <row r="500">
          <cell r="L500">
            <v>9501006</v>
          </cell>
          <cell r="M500" t="str">
            <v>정한구</v>
          </cell>
          <cell r="N500">
            <v>34715</v>
          </cell>
        </row>
        <row r="501">
          <cell r="L501">
            <v>9501007</v>
          </cell>
          <cell r="M501" t="str">
            <v>정진기</v>
          </cell>
          <cell r="N501">
            <v>34715</v>
          </cell>
        </row>
        <row r="502">
          <cell r="L502">
            <v>9501008</v>
          </cell>
          <cell r="M502" t="str">
            <v>이창목</v>
          </cell>
          <cell r="N502">
            <v>34715</v>
          </cell>
        </row>
        <row r="503">
          <cell r="L503">
            <v>9501009</v>
          </cell>
          <cell r="M503" t="str">
            <v>김승태</v>
          </cell>
          <cell r="N503">
            <v>34715</v>
          </cell>
        </row>
        <row r="504">
          <cell r="L504">
            <v>9501011</v>
          </cell>
          <cell r="M504" t="str">
            <v>전쌍근</v>
          </cell>
          <cell r="N504">
            <v>34715</v>
          </cell>
        </row>
        <row r="505">
          <cell r="L505">
            <v>9501013</v>
          </cell>
          <cell r="M505" t="str">
            <v>고광서</v>
          </cell>
          <cell r="N505">
            <v>34715</v>
          </cell>
        </row>
        <row r="506">
          <cell r="L506">
            <v>9501014</v>
          </cell>
          <cell r="M506" t="str">
            <v>김종우</v>
          </cell>
          <cell r="N506">
            <v>34715</v>
          </cell>
        </row>
        <row r="507">
          <cell r="L507">
            <v>9501015</v>
          </cell>
          <cell r="M507" t="str">
            <v>류성훈</v>
          </cell>
          <cell r="N507">
            <v>34715</v>
          </cell>
        </row>
        <row r="508">
          <cell r="L508">
            <v>9501016</v>
          </cell>
          <cell r="M508" t="str">
            <v>서승일</v>
          </cell>
          <cell r="N508">
            <v>34715</v>
          </cell>
        </row>
        <row r="509">
          <cell r="L509">
            <v>9501017</v>
          </cell>
          <cell r="M509" t="str">
            <v>조시형</v>
          </cell>
          <cell r="N509">
            <v>34715</v>
          </cell>
        </row>
        <row r="510">
          <cell r="L510">
            <v>9501018</v>
          </cell>
          <cell r="M510" t="str">
            <v>최민</v>
          </cell>
          <cell r="N510">
            <v>34715</v>
          </cell>
        </row>
        <row r="511">
          <cell r="L511">
            <v>9501019</v>
          </cell>
          <cell r="M511" t="str">
            <v>배철민</v>
          </cell>
          <cell r="N511">
            <v>34715</v>
          </cell>
        </row>
        <row r="512">
          <cell r="L512">
            <v>9501020</v>
          </cell>
          <cell r="M512" t="str">
            <v>노진경</v>
          </cell>
          <cell r="N512">
            <v>34715</v>
          </cell>
        </row>
        <row r="513">
          <cell r="L513">
            <v>9501021</v>
          </cell>
          <cell r="M513" t="str">
            <v>이석군</v>
          </cell>
          <cell r="N513">
            <v>34715</v>
          </cell>
        </row>
        <row r="514">
          <cell r="L514">
            <v>9501022</v>
          </cell>
          <cell r="M514" t="str">
            <v>오상헌</v>
          </cell>
          <cell r="N514">
            <v>34715</v>
          </cell>
        </row>
        <row r="515">
          <cell r="L515">
            <v>9501023</v>
          </cell>
          <cell r="M515" t="str">
            <v>김승</v>
          </cell>
          <cell r="N515">
            <v>34715</v>
          </cell>
        </row>
        <row r="516">
          <cell r="L516">
            <v>9501025</v>
          </cell>
          <cell r="M516" t="str">
            <v>함현정</v>
          </cell>
          <cell r="N516">
            <v>34715</v>
          </cell>
        </row>
        <row r="517">
          <cell r="L517">
            <v>9501026</v>
          </cell>
          <cell r="M517" t="str">
            <v>박성표</v>
          </cell>
          <cell r="N517">
            <v>34715</v>
          </cell>
        </row>
        <row r="518">
          <cell r="L518">
            <v>9501027</v>
          </cell>
          <cell r="M518" t="str">
            <v>홍윤기</v>
          </cell>
          <cell r="N518">
            <v>34715</v>
          </cell>
        </row>
        <row r="519">
          <cell r="L519">
            <v>9501029</v>
          </cell>
          <cell r="M519" t="str">
            <v>구연종</v>
          </cell>
          <cell r="N519">
            <v>34715</v>
          </cell>
        </row>
        <row r="520">
          <cell r="L520">
            <v>9501031</v>
          </cell>
          <cell r="M520" t="str">
            <v>주기종</v>
          </cell>
          <cell r="N520">
            <v>34715</v>
          </cell>
        </row>
        <row r="521">
          <cell r="L521">
            <v>9501032</v>
          </cell>
          <cell r="M521" t="str">
            <v>김학준</v>
          </cell>
          <cell r="N521">
            <v>34715</v>
          </cell>
        </row>
        <row r="522">
          <cell r="L522">
            <v>9501033</v>
          </cell>
          <cell r="M522" t="str">
            <v>류장춘</v>
          </cell>
          <cell r="N522">
            <v>34715</v>
          </cell>
        </row>
        <row r="523">
          <cell r="L523">
            <v>9501034</v>
          </cell>
          <cell r="M523" t="str">
            <v>김광희</v>
          </cell>
          <cell r="N523">
            <v>34715</v>
          </cell>
        </row>
        <row r="524">
          <cell r="L524">
            <v>9501035</v>
          </cell>
          <cell r="M524" t="str">
            <v>최형</v>
          </cell>
          <cell r="N524">
            <v>34715</v>
          </cell>
        </row>
        <row r="525">
          <cell r="L525">
            <v>9501036</v>
          </cell>
          <cell r="M525" t="str">
            <v>하지유</v>
          </cell>
          <cell r="N525">
            <v>34715</v>
          </cell>
        </row>
        <row r="526">
          <cell r="L526">
            <v>9501037</v>
          </cell>
          <cell r="M526" t="str">
            <v>이정민</v>
          </cell>
          <cell r="N526">
            <v>34715</v>
          </cell>
        </row>
        <row r="527">
          <cell r="L527">
            <v>9501038</v>
          </cell>
          <cell r="M527" t="str">
            <v>박진환</v>
          </cell>
          <cell r="N527">
            <v>34715</v>
          </cell>
        </row>
        <row r="528">
          <cell r="L528">
            <v>9501042</v>
          </cell>
          <cell r="M528" t="str">
            <v>이경혜</v>
          </cell>
          <cell r="N528">
            <v>34715</v>
          </cell>
        </row>
        <row r="529">
          <cell r="L529">
            <v>9501044</v>
          </cell>
          <cell r="M529" t="str">
            <v>박승이</v>
          </cell>
          <cell r="N529">
            <v>34715</v>
          </cell>
        </row>
        <row r="530">
          <cell r="L530">
            <v>9501045</v>
          </cell>
          <cell r="M530" t="str">
            <v>조은주</v>
          </cell>
          <cell r="N530">
            <v>34715</v>
          </cell>
        </row>
        <row r="531">
          <cell r="L531">
            <v>9502004</v>
          </cell>
          <cell r="M531" t="str">
            <v>김은숙</v>
          </cell>
          <cell r="N531">
            <v>34752</v>
          </cell>
        </row>
        <row r="532">
          <cell r="L532">
            <v>9503001</v>
          </cell>
          <cell r="M532" t="str">
            <v>이충은</v>
          </cell>
          <cell r="N532">
            <v>34785</v>
          </cell>
        </row>
        <row r="533">
          <cell r="L533">
            <v>9503003</v>
          </cell>
          <cell r="M533" t="str">
            <v>최병희</v>
          </cell>
          <cell r="N533">
            <v>34785</v>
          </cell>
        </row>
        <row r="534">
          <cell r="L534">
            <v>9504005</v>
          </cell>
          <cell r="M534" t="str">
            <v>김영희</v>
          </cell>
          <cell r="N534">
            <v>34802</v>
          </cell>
        </row>
        <row r="535">
          <cell r="L535">
            <v>9505001</v>
          </cell>
          <cell r="M535" t="str">
            <v>안영미</v>
          </cell>
          <cell r="N535">
            <v>34834</v>
          </cell>
        </row>
        <row r="536">
          <cell r="L536">
            <v>9505006</v>
          </cell>
          <cell r="M536" t="str">
            <v>남두우</v>
          </cell>
          <cell r="N536">
            <v>34842</v>
          </cell>
        </row>
        <row r="537">
          <cell r="L537">
            <v>9505007</v>
          </cell>
          <cell r="M537" t="str">
            <v>이재홍</v>
          </cell>
          <cell r="N537">
            <v>34842</v>
          </cell>
        </row>
        <row r="538">
          <cell r="L538">
            <v>9505011</v>
          </cell>
          <cell r="M538" t="str">
            <v>진은정</v>
          </cell>
          <cell r="N538">
            <v>34827</v>
          </cell>
        </row>
        <row r="539">
          <cell r="L539">
            <v>9505013</v>
          </cell>
          <cell r="M539" t="str">
            <v>정병선</v>
          </cell>
          <cell r="N539">
            <v>34829</v>
          </cell>
        </row>
        <row r="540">
          <cell r="L540">
            <v>9505014</v>
          </cell>
          <cell r="M540" t="str">
            <v>김기문</v>
          </cell>
          <cell r="N540">
            <v>34825</v>
          </cell>
        </row>
        <row r="541">
          <cell r="L541">
            <v>9506001</v>
          </cell>
          <cell r="M541" t="str">
            <v>하성찬</v>
          </cell>
          <cell r="N541">
            <v>34871</v>
          </cell>
        </row>
        <row r="542">
          <cell r="L542">
            <v>9506003</v>
          </cell>
          <cell r="M542" t="str">
            <v>주용섭</v>
          </cell>
          <cell r="N542">
            <v>34851</v>
          </cell>
        </row>
        <row r="543">
          <cell r="L543">
            <v>9507001</v>
          </cell>
          <cell r="M543" t="str">
            <v>김경욱</v>
          </cell>
          <cell r="N543">
            <v>34891</v>
          </cell>
        </row>
        <row r="544">
          <cell r="L544">
            <v>9507003</v>
          </cell>
          <cell r="M544" t="str">
            <v>조철</v>
          </cell>
          <cell r="N544">
            <v>34892</v>
          </cell>
        </row>
        <row r="545">
          <cell r="L545">
            <v>9507004</v>
          </cell>
          <cell r="M545" t="str">
            <v>김은숙</v>
          </cell>
          <cell r="N545">
            <v>34886</v>
          </cell>
        </row>
        <row r="546">
          <cell r="L546">
            <v>9507005</v>
          </cell>
          <cell r="M546" t="str">
            <v>허무열</v>
          </cell>
          <cell r="N546">
            <v>34890</v>
          </cell>
        </row>
        <row r="547">
          <cell r="L547">
            <v>9507012</v>
          </cell>
          <cell r="M547" t="str">
            <v>신현</v>
          </cell>
          <cell r="N547">
            <v>34906</v>
          </cell>
        </row>
        <row r="548">
          <cell r="L548">
            <v>9509001</v>
          </cell>
          <cell r="M548" t="str">
            <v>양계복</v>
          </cell>
          <cell r="N548">
            <v>34961</v>
          </cell>
        </row>
        <row r="549">
          <cell r="L549">
            <v>9509003</v>
          </cell>
          <cell r="M549" t="str">
            <v>장용운</v>
          </cell>
          <cell r="N549">
            <v>34960</v>
          </cell>
        </row>
        <row r="550">
          <cell r="L550">
            <v>9510001</v>
          </cell>
          <cell r="M550" t="str">
            <v>양명주</v>
          </cell>
          <cell r="N550">
            <v>34981</v>
          </cell>
        </row>
        <row r="551">
          <cell r="L551">
            <v>9510004</v>
          </cell>
          <cell r="M551" t="str">
            <v>안순원</v>
          </cell>
          <cell r="N551">
            <v>34988</v>
          </cell>
        </row>
        <row r="552">
          <cell r="L552">
            <v>9510005</v>
          </cell>
          <cell r="M552" t="str">
            <v>정기옥</v>
          </cell>
          <cell r="N552">
            <v>34995</v>
          </cell>
        </row>
        <row r="553">
          <cell r="L553">
            <v>9510006</v>
          </cell>
          <cell r="M553" t="str">
            <v>현리명</v>
          </cell>
          <cell r="N553">
            <v>34993</v>
          </cell>
        </row>
        <row r="554">
          <cell r="L554">
            <v>9510008</v>
          </cell>
          <cell r="M554" t="str">
            <v>전형금</v>
          </cell>
          <cell r="N554">
            <v>34995</v>
          </cell>
        </row>
        <row r="555">
          <cell r="L555">
            <v>9510010</v>
          </cell>
          <cell r="M555" t="str">
            <v>김덕호</v>
          </cell>
          <cell r="N555">
            <v>34973</v>
          </cell>
        </row>
        <row r="556">
          <cell r="L556">
            <v>9510011</v>
          </cell>
          <cell r="M556" t="str">
            <v>권장지</v>
          </cell>
          <cell r="N556">
            <v>34986</v>
          </cell>
        </row>
        <row r="557">
          <cell r="L557">
            <v>9510012</v>
          </cell>
          <cell r="M557" t="str">
            <v>채세원</v>
          </cell>
          <cell r="N557">
            <v>34992</v>
          </cell>
        </row>
        <row r="558">
          <cell r="L558">
            <v>9510013</v>
          </cell>
          <cell r="M558" t="str">
            <v>조윤정</v>
          </cell>
          <cell r="N558">
            <v>34988</v>
          </cell>
        </row>
        <row r="559">
          <cell r="L559">
            <v>9511001</v>
          </cell>
          <cell r="M559" t="str">
            <v>김지혜</v>
          </cell>
          <cell r="N559">
            <v>35006</v>
          </cell>
        </row>
        <row r="560">
          <cell r="L560">
            <v>9511002</v>
          </cell>
          <cell r="M560" t="str">
            <v>이현주</v>
          </cell>
          <cell r="N560">
            <v>35006</v>
          </cell>
        </row>
        <row r="561">
          <cell r="L561">
            <v>9511004</v>
          </cell>
          <cell r="M561" t="str">
            <v>차민선</v>
          </cell>
          <cell r="N561">
            <v>35006</v>
          </cell>
        </row>
        <row r="562">
          <cell r="L562">
            <v>9512004</v>
          </cell>
          <cell r="M562" t="str">
            <v>전병옥</v>
          </cell>
          <cell r="N562">
            <v>35040</v>
          </cell>
        </row>
        <row r="563">
          <cell r="L563">
            <v>9512005</v>
          </cell>
          <cell r="M563" t="str">
            <v>박환규</v>
          </cell>
          <cell r="N563">
            <v>35048</v>
          </cell>
        </row>
        <row r="564">
          <cell r="L564">
            <v>9512007</v>
          </cell>
          <cell r="M564" t="str">
            <v>주희숙</v>
          </cell>
          <cell r="N564">
            <v>35048</v>
          </cell>
        </row>
        <row r="565">
          <cell r="L565">
            <v>9512008</v>
          </cell>
          <cell r="M565" t="str">
            <v>박지숙</v>
          </cell>
          <cell r="N565">
            <v>35048</v>
          </cell>
        </row>
        <row r="566">
          <cell r="L566">
            <v>9601002</v>
          </cell>
          <cell r="M566" t="str">
            <v>김산호</v>
          </cell>
          <cell r="N566">
            <v>35072</v>
          </cell>
        </row>
        <row r="567">
          <cell r="L567">
            <v>9601003</v>
          </cell>
          <cell r="M567" t="str">
            <v>조중형</v>
          </cell>
          <cell r="N567">
            <v>35072</v>
          </cell>
        </row>
        <row r="568">
          <cell r="L568">
            <v>9601005</v>
          </cell>
          <cell r="M568" t="str">
            <v>한상철</v>
          </cell>
          <cell r="N568">
            <v>35072</v>
          </cell>
        </row>
        <row r="569">
          <cell r="L569">
            <v>9601006</v>
          </cell>
          <cell r="M569" t="str">
            <v>최동영</v>
          </cell>
          <cell r="N569">
            <v>35072</v>
          </cell>
        </row>
        <row r="570">
          <cell r="L570">
            <v>9601007</v>
          </cell>
          <cell r="M570" t="str">
            <v>조기형</v>
          </cell>
          <cell r="N570">
            <v>35072</v>
          </cell>
        </row>
        <row r="571">
          <cell r="L571">
            <v>9601008</v>
          </cell>
          <cell r="M571" t="str">
            <v>김철우</v>
          </cell>
          <cell r="N571">
            <v>35072</v>
          </cell>
        </row>
        <row r="572">
          <cell r="L572">
            <v>9601009</v>
          </cell>
          <cell r="M572" t="str">
            <v>김영배</v>
          </cell>
          <cell r="N572">
            <v>35072</v>
          </cell>
        </row>
        <row r="573">
          <cell r="L573">
            <v>9601010</v>
          </cell>
          <cell r="M573" t="str">
            <v>김용성</v>
          </cell>
          <cell r="N573">
            <v>35072</v>
          </cell>
        </row>
        <row r="574">
          <cell r="L574">
            <v>9601011</v>
          </cell>
          <cell r="M574" t="str">
            <v>장근엽</v>
          </cell>
          <cell r="N574">
            <v>35072</v>
          </cell>
        </row>
        <row r="575">
          <cell r="L575">
            <v>9601012</v>
          </cell>
          <cell r="M575" t="str">
            <v>김용복</v>
          </cell>
          <cell r="N575">
            <v>35072</v>
          </cell>
        </row>
        <row r="576">
          <cell r="L576">
            <v>9601013</v>
          </cell>
          <cell r="M576" t="str">
            <v>안병걸</v>
          </cell>
          <cell r="N576">
            <v>35072</v>
          </cell>
        </row>
        <row r="577">
          <cell r="L577">
            <v>9601015</v>
          </cell>
          <cell r="M577" t="str">
            <v>이충훈</v>
          </cell>
          <cell r="N577">
            <v>35072</v>
          </cell>
        </row>
        <row r="578">
          <cell r="L578">
            <v>9601016</v>
          </cell>
          <cell r="M578" t="str">
            <v>김철</v>
          </cell>
          <cell r="N578">
            <v>35072</v>
          </cell>
        </row>
        <row r="579">
          <cell r="L579">
            <v>9601017</v>
          </cell>
          <cell r="M579" t="str">
            <v>정성문</v>
          </cell>
          <cell r="N579">
            <v>35072</v>
          </cell>
        </row>
        <row r="580">
          <cell r="L580">
            <v>9601018</v>
          </cell>
          <cell r="M580" t="str">
            <v>김대옥</v>
          </cell>
          <cell r="N580">
            <v>35072</v>
          </cell>
        </row>
        <row r="581">
          <cell r="L581">
            <v>9601019</v>
          </cell>
          <cell r="M581" t="str">
            <v>표중종</v>
          </cell>
          <cell r="N581">
            <v>35072</v>
          </cell>
        </row>
        <row r="582">
          <cell r="L582">
            <v>9601021</v>
          </cell>
          <cell r="M582" t="str">
            <v>최윤모</v>
          </cell>
          <cell r="N582">
            <v>35072</v>
          </cell>
        </row>
        <row r="583">
          <cell r="L583">
            <v>9601022</v>
          </cell>
          <cell r="M583" t="str">
            <v>변영식</v>
          </cell>
          <cell r="N583">
            <v>35072</v>
          </cell>
        </row>
        <row r="584">
          <cell r="L584">
            <v>9601023</v>
          </cell>
          <cell r="M584" t="str">
            <v>장동현</v>
          </cell>
          <cell r="N584">
            <v>35072</v>
          </cell>
        </row>
        <row r="585">
          <cell r="L585">
            <v>9601024</v>
          </cell>
          <cell r="M585" t="str">
            <v>김성갑</v>
          </cell>
          <cell r="N585">
            <v>35072</v>
          </cell>
        </row>
        <row r="586">
          <cell r="L586">
            <v>9601026</v>
          </cell>
          <cell r="M586" t="str">
            <v>이희일</v>
          </cell>
          <cell r="N586">
            <v>35072</v>
          </cell>
        </row>
        <row r="587">
          <cell r="L587">
            <v>9601027</v>
          </cell>
          <cell r="M587" t="str">
            <v>장준수</v>
          </cell>
          <cell r="N587">
            <v>35072</v>
          </cell>
        </row>
        <row r="588">
          <cell r="L588">
            <v>9601028</v>
          </cell>
          <cell r="M588" t="str">
            <v>조재용</v>
          </cell>
          <cell r="N588">
            <v>35072</v>
          </cell>
        </row>
        <row r="589">
          <cell r="L589">
            <v>9601029</v>
          </cell>
          <cell r="M589" t="str">
            <v>심정훈</v>
          </cell>
          <cell r="N589">
            <v>35072</v>
          </cell>
        </row>
        <row r="590">
          <cell r="L590">
            <v>9601031</v>
          </cell>
          <cell r="M590" t="str">
            <v>전균</v>
          </cell>
          <cell r="N590">
            <v>35072</v>
          </cell>
        </row>
        <row r="591">
          <cell r="L591">
            <v>9601033</v>
          </cell>
          <cell r="M591" t="str">
            <v>박창선</v>
          </cell>
          <cell r="N591">
            <v>35072</v>
          </cell>
        </row>
        <row r="592">
          <cell r="L592">
            <v>9601034</v>
          </cell>
          <cell r="M592" t="str">
            <v>안병철</v>
          </cell>
          <cell r="N592">
            <v>35072</v>
          </cell>
        </row>
        <row r="593">
          <cell r="L593">
            <v>9601036</v>
          </cell>
          <cell r="M593" t="str">
            <v>박정준</v>
          </cell>
          <cell r="N593">
            <v>35072</v>
          </cell>
        </row>
        <row r="594">
          <cell r="L594">
            <v>9601038</v>
          </cell>
          <cell r="M594" t="str">
            <v>박현수</v>
          </cell>
          <cell r="N594">
            <v>35072</v>
          </cell>
        </row>
        <row r="595">
          <cell r="L595">
            <v>9601039</v>
          </cell>
          <cell r="M595" t="str">
            <v>양정석</v>
          </cell>
          <cell r="N595">
            <v>35072</v>
          </cell>
        </row>
        <row r="596">
          <cell r="L596">
            <v>9601043</v>
          </cell>
          <cell r="M596" t="str">
            <v>김수현</v>
          </cell>
          <cell r="N596">
            <v>35072</v>
          </cell>
        </row>
        <row r="597">
          <cell r="L597">
            <v>9601044</v>
          </cell>
          <cell r="M597" t="str">
            <v>박상철</v>
          </cell>
          <cell r="N597">
            <v>35077</v>
          </cell>
        </row>
        <row r="598">
          <cell r="L598">
            <v>9601050</v>
          </cell>
          <cell r="M598" t="str">
            <v>고창경</v>
          </cell>
          <cell r="N598">
            <v>35079</v>
          </cell>
        </row>
        <row r="599">
          <cell r="L599">
            <v>9601051</v>
          </cell>
          <cell r="M599" t="str">
            <v>신상철</v>
          </cell>
          <cell r="N599">
            <v>35079</v>
          </cell>
        </row>
        <row r="600">
          <cell r="L600">
            <v>9601053</v>
          </cell>
          <cell r="M600" t="str">
            <v>김좌용</v>
          </cell>
          <cell r="N600">
            <v>35083</v>
          </cell>
        </row>
        <row r="601">
          <cell r="L601">
            <v>9602001</v>
          </cell>
          <cell r="M601" t="str">
            <v>김대곤</v>
          </cell>
          <cell r="N601">
            <v>35096</v>
          </cell>
        </row>
        <row r="602">
          <cell r="L602">
            <v>9602002</v>
          </cell>
          <cell r="M602" t="str">
            <v>최성호</v>
          </cell>
          <cell r="N602">
            <v>35096</v>
          </cell>
        </row>
        <row r="603">
          <cell r="L603">
            <v>9602004</v>
          </cell>
          <cell r="M603" t="str">
            <v>전성일</v>
          </cell>
          <cell r="N603">
            <v>35098</v>
          </cell>
        </row>
        <row r="604">
          <cell r="L604">
            <v>9602005</v>
          </cell>
          <cell r="M604" t="str">
            <v>호규봉</v>
          </cell>
          <cell r="N604">
            <v>35100</v>
          </cell>
        </row>
        <row r="605">
          <cell r="L605">
            <v>9602008</v>
          </cell>
          <cell r="M605" t="str">
            <v>강선옥</v>
          </cell>
          <cell r="N605">
            <v>35100</v>
          </cell>
        </row>
        <row r="606">
          <cell r="L606">
            <v>9602009</v>
          </cell>
          <cell r="M606" t="str">
            <v>박정규</v>
          </cell>
          <cell r="N606">
            <v>35109</v>
          </cell>
        </row>
        <row r="607">
          <cell r="L607">
            <v>9602010</v>
          </cell>
          <cell r="M607" t="str">
            <v>김형종</v>
          </cell>
          <cell r="N607">
            <v>35109</v>
          </cell>
        </row>
        <row r="608">
          <cell r="L608">
            <v>9602011</v>
          </cell>
          <cell r="M608" t="str">
            <v>백방원</v>
          </cell>
          <cell r="N608">
            <v>35107</v>
          </cell>
        </row>
        <row r="609">
          <cell r="L609">
            <v>9602012</v>
          </cell>
          <cell r="M609" t="str">
            <v>윤보식</v>
          </cell>
          <cell r="N609">
            <v>35096</v>
          </cell>
        </row>
        <row r="610">
          <cell r="L610">
            <v>9602013</v>
          </cell>
          <cell r="M610" t="str">
            <v>이돈창</v>
          </cell>
          <cell r="N610">
            <v>35121</v>
          </cell>
        </row>
        <row r="611">
          <cell r="L611">
            <v>9602014</v>
          </cell>
          <cell r="M611" t="str">
            <v>김부자</v>
          </cell>
          <cell r="N611">
            <v>35111</v>
          </cell>
        </row>
        <row r="612">
          <cell r="L612">
            <v>9602015</v>
          </cell>
          <cell r="M612" t="str">
            <v>문상우</v>
          </cell>
          <cell r="N612">
            <v>35107</v>
          </cell>
        </row>
        <row r="613">
          <cell r="L613">
            <v>9602016</v>
          </cell>
          <cell r="M613" t="str">
            <v>권교인</v>
          </cell>
          <cell r="N613">
            <v>35118</v>
          </cell>
        </row>
        <row r="614">
          <cell r="L614">
            <v>9603005</v>
          </cell>
          <cell r="M614" t="str">
            <v>이기섭</v>
          </cell>
          <cell r="N614">
            <v>35136</v>
          </cell>
        </row>
        <row r="615">
          <cell r="L615">
            <v>9603006</v>
          </cell>
          <cell r="M615" t="str">
            <v>김종철</v>
          </cell>
          <cell r="N615">
            <v>35142</v>
          </cell>
        </row>
        <row r="616">
          <cell r="L616">
            <v>9603010</v>
          </cell>
          <cell r="M616" t="str">
            <v>나형주</v>
          </cell>
          <cell r="N616">
            <v>35142</v>
          </cell>
        </row>
        <row r="617">
          <cell r="L617">
            <v>9604002</v>
          </cell>
          <cell r="M617" t="str">
            <v>황재훈</v>
          </cell>
          <cell r="N617">
            <v>35156</v>
          </cell>
        </row>
        <row r="618">
          <cell r="L618">
            <v>9604003</v>
          </cell>
          <cell r="M618" t="str">
            <v>이혜정</v>
          </cell>
          <cell r="N618">
            <v>35170</v>
          </cell>
        </row>
        <row r="619">
          <cell r="L619">
            <v>9604005</v>
          </cell>
          <cell r="M619" t="str">
            <v>오세준</v>
          </cell>
          <cell r="N619">
            <v>35161</v>
          </cell>
        </row>
        <row r="620">
          <cell r="L620">
            <v>9604006</v>
          </cell>
          <cell r="M620" t="str">
            <v>이영현</v>
          </cell>
          <cell r="N620">
            <v>35162</v>
          </cell>
        </row>
        <row r="621">
          <cell r="L621">
            <v>9604007</v>
          </cell>
          <cell r="M621" t="str">
            <v>임붕수</v>
          </cell>
          <cell r="N621">
            <v>35168</v>
          </cell>
        </row>
        <row r="622">
          <cell r="L622">
            <v>9604008</v>
          </cell>
          <cell r="M622" t="str">
            <v>이지훈</v>
          </cell>
          <cell r="N622">
            <v>35178</v>
          </cell>
        </row>
        <row r="623">
          <cell r="L623">
            <v>9604009</v>
          </cell>
          <cell r="M623" t="str">
            <v>김경현</v>
          </cell>
          <cell r="N623">
            <v>35184</v>
          </cell>
        </row>
        <row r="624">
          <cell r="L624">
            <v>9605001</v>
          </cell>
          <cell r="M624" t="str">
            <v>장현식</v>
          </cell>
          <cell r="N624">
            <v>35192</v>
          </cell>
        </row>
        <row r="625">
          <cell r="L625">
            <v>9605004</v>
          </cell>
          <cell r="M625" t="str">
            <v>소문섭</v>
          </cell>
          <cell r="N625">
            <v>35192</v>
          </cell>
        </row>
        <row r="626">
          <cell r="L626">
            <v>9605006</v>
          </cell>
          <cell r="M626" t="str">
            <v>방희성</v>
          </cell>
          <cell r="N626">
            <v>35192</v>
          </cell>
        </row>
        <row r="627">
          <cell r="L627">
            <v>9605007</v>
          </cell>
          <cell r="M627" t="str">
            <v>정평모</v>
          </cell>
          <cell r="N627">
            <v>35192</v>
          </cell>
        </row>
        <row r="628">
          <cell r="L628">
            <v>9605008</v>
          </cell>
          <cell r="M628" t="str">
            <v>박규정</v>
          </cell>
          <cell r="N628">
            <v>35192</v>
          </cell>
        </row>
        <row r="629">
          <cell r="L629">
            <v>9605009</v>
          </cell>
          <cell r="M629" t="str">
            <v>손주락</v>
          </cell>
          <cell r="N629">
            <v>35192</v>
          </cell>
        </row>
        <row r="630">
          <cell r="L630">
            <v>9605011</v>
          </cell>
          <cell r="M630" t="str">
            <v>오창민</v>
          </cell>
          <cell r="N630">
            <v>33055</v>
          </cell>
        </row>
        <row r="631">
          <cell r="L631">
            <v>9605013</v>
          </cell>
          <cell r="M631" t="str">
            <v>박성진</v>
          </cell>
          <cell r="N631">
            <v>35192</v>
          </cell>
        </row>
        <row r="632">
          <cell r="L632">
            <v>9605014</v>
          </cell>
          <cell r="M632" t="str">
            <v>이상헌</v>
          </cell>
          <cell r="N632">
            <v>32874</v>
          </cell>
        </row>
        <row r="633">
          <cell r="L633">
            <v>9605016</v>
          </cell>
          <cell r="M633" t="str">
            <v>양병순</v>
          </cell>
          <cell r="N633">
            <v>29799</v>
          </cell>
        </row>
        <row r="634">
          <cell r="L634">
            <v>9605017</v>
          </cell>
          <cell r="M634" t="str">
            <v>이만희</v>
          </cell>
          <cell r="N634">
            <v>35187</v>
          </cell>
        </row>
        <row r="635">
          <cell r="L635">
            <v>9605019</v>
          </cell>
          <cell r="M635" t="str">
            <v>최진국</v>
          </cell>
          <cell r="N635">
            <v>35191</v>
          </cell>
        </row>
        <row r="636">
          <cell r="L636">
            <v>9605022</v>
          </cell>
          <cell r="M636" t="str">
            <v>장광성</v>
          </cell>
          <cell r="N636">
            <v>35187</v>
          </cell>
        </row>
        <row r="637">
          <cell r="L637">
            <v>9605025</v>
          </cell>
          <cell r="M637" t="str">
            <v>배민주</v>
          </cell>
          <cell r="N637">
            <v>35198</v>
          </cell>
        </row>
        <row r="638">
          <cell r="L638">
            <v>9605027</v>
          </cell>
          <cell r="M638" t="str">
            <v>정정진</v>
          </cell>
          <cell r="N638">
            <v>35205</v>
          </cell>
        </row>
        <row r="639">
          <cell r="L639">
            <v>9605032</v>
          </cell>
          <cell r="M639" t="str">
            <v>홍춘욱</v>
          </cell>
          <cell r="N639">
            <v>35212</v>
          </cell>
        </row>
        <row r="640">
          <cell r="L640">
            <v>9605034</v>
          </cell>
          <cell r="M640" t="str">
            <v>최기림</v>
          </cell>
          <cell r="N640">
            <v>35208</v>
          </cell>
        </row>
        <row r="641">
          <cell r="L641">
            <v>9605035</v>
          </cell>
          <cell r="M641" t="str">
            <v>송승철</v>
          </cell>
          <cell r="N641">
            <v>35213</v>
          </cell>
        </row>
        <row r="642">
          <cell r="L642">
            <v>9605038</v>
          </cell>
          <cell r="M642" t="str">
            <v>김상경</v>
          </cell>
          <cell r="N642">
            <v>35207</v>
          </cell>
        </row>
        <row r="643">
          <cell r="L643">
            <v>9605039</v>
          </cell>
          <cell r="M643" t="str">
            <v>김대환</v>
          </cell>
          <cell r="N643">
            <v>35212</v>
          </cell>
        </row>
        <row r="644">
          <cell r="L644">
            <v>9605040</v>
          </cell>
          <cell r="M644" t="str">
            <v>윤석준</v>
          </cell>
          <cell r="N644">
            <v>35212</v>
          </cell>
        </row>
        <row r="645">
          <cell r="L645">
            <v>9606001</v>
          </cell>
          <cell r="M645" t="str">
            <v>김지선</v>
          </cell>
          <cell r="N645">
            <v>35219</v>
          </cell>
        </row>
        <row r="646">
          <cell r="L646">
            <v>9606003</v>
          </cell>
          <cell r="M646" t="str">
            <v>유인호</v>
          </cell>
          <cell r="N646">
            <v>35220</v>
          </cell>
        </row>
        <row r="647">
          <cell r="L647">
            <v>9606004</v>
          </cell>
          <cell r="M647" t="str">
            <v>김향섭</v>
          </cell>
          <cell r="N647">
            <v>35226</v>
          </cell>
        </row>
        <row r="648">
          <cell r="L648">
            <v>9606007</v>
          </cell>
          <cell r="M648" t="str">
            <v>최낙기</v>
          </cell>
          <cell r="N648">
            <v>35226</v>
          </cell>
        </row>
        <row r="649">
          <cell r="L649">
            <v>9606008</v>
          </cell>
          <cell r="M649" t="str">
            <v>김재효</v>
          </cell>
          <cell r="N649">
            <v>35227</v>
          </cell>
        </row>
        <row r="650">
          <cell r="L650">
            <v>9606009</v>
          </cell>
          <cell r="M650" t="str">
            <v>설구</v>
          </cell>
          <cell r="N650">
            <v>35233</v>
          </cell>
        </row>
        <row r="651">
          <cell r="L651">
            <v>9606011</v>
          </cell>
          <cell r="M651" t="str">
            <v>박희웅</v>
          </cell>
          <cell r="N651">
            <v>35237</v>
          </cell>
        </row>
        <row r="652">
          <cell r="L652">
            <v>9606012</v>
          </cell>
          <cell r="M652" t="str">
            <v>김연아</v>
          </cell>
          <cell r="N652">
            <v>35240</v>
          </cell>
        </row>
        <row r="653">
          <cell r="L653">
            <v>9606014</v>
          </cell>
          <cell r="M653" t="str">
            <v>김성희</v>
          </cell>
          <cell r="N653">
            <v>35241</v>
          </cell>
        </row>
        <row r="654">
          <cell r="L654">
            <v>9606015</v>
          </cell>
          <cell r="M654" t="str">
            <v>심희진</v>
          </cell>
          <cell r="N654">
            <v>35241</v>
          </cell>
        </row>
        <row r="655">
          <cell r="L655">
            <v>9606016</v>
          </cell>
          <cell r="M655" t="str">
            <v>김수열</v>
          </cell>
          <cell r="N655">
            <v>35242</v>
          </cell>
        </row>
        <row r="656">
          <cell r="L656">
            <v>9607001</v>
          </cell>
          <cell r="M656" t="str">
            <v>하태우</v>
          </cell>
          <cell r="N656">
            <v>35247</v>
          </cell>
        </row>
        <row r="657">
          <cell r="L657">
            <v>9607005</v>
          </cell>
          <cell r="M657" t="str">
            <v>김병철</v>
          </cell>
          <cell r="N657">
            <v>35247</v>
          </cell>
        </row>
        <row r="658">
          <cell r="L658">
            <v>9607006</v>
          </cell>
          <cell r="M658" t="str">
            <v>구승우</v>
          </cell>
          <cell r="N658">
            <v>35247</v>
          </cell>
        </row>
        <row r="659">
          <cell r="L659">
            <v>9607007</v>
          </cell>
          <cell r="M659" t="str">
            <v>송명희</v>
          </cell>
          <cell r="N659">
            <v>35247</v>
          </cell>
        </row>
        <row r="660">
          <cell r="L660">
            <v>9607008</v>
          </cell>
          <cell r="M660" t="str">
            <v>이미경</v>
          </cell>
          <cell r="N660">
            <v>35247</v>
          </cell>
        </row>
        <row r="661">
          <cell r="L661">
            <v>9607009</v>
          </cell>
          <cell r="M661" t="str">
            <v>백승남</v>
          </cell>
          <cell r="N661">
            <v>35247</v>
          </cell>
        </row>
        <row r="662">
          <cell r="L662">
            <v>9607010</v>
          </cell>
          <cell r="M662" t="str">
            <v>이주원</v>
          </cell>
          <cell r="N662">
            <v>35247</v>
          </cell>
        </row>
        <row r="663">
          <cell r="L663">
            <v>9607011</v>
          </cell>
          <cell r="M663" t="str">
            <v>김명옥</v>
          </cell>
          <cell r="N663">
            <v>35247</v>
          </cell>
        </row>
        <row r="664">
          <cell r="L664">
            <v>9607013</v>
          </cell>
          <cell r="M664" t="str">
            <v>정지혜</v>
          </cell>
          <cell r="N664">
            <v>35247</v>
          </cell>
        </row>
        <row r="665">
          <cell r="L665">
            <v>9607014</v>
          </cell>
          <cell r="M665" t="str">
            <v>진선희</v>
          </cell>
          <cell r="N665">
            <v>35247</v>
          </cell>
        </row>
        <row r="666">
          <cell r="L666">
            <v>9607015</v>
          </cell>
          <cell r="M666" t="str">
            <v>고윤미</v>
          </cell>
          <cell r="N666">
            <v>35247</v>
          </cell>
        </row>
        <row r="667">
          <cell r="L667">
            <v>9607016</v>
          </cell>
          <cell r="M667" t="str">
            <v>김양진</v>
          </cell>
          <cell r="N667">
            <v>35247</v>
          </cell>
        </row>
        <row r="668">
          <cell r="L668">
            <v>9607017</v>
          </cell>
          <cell r="M668" t="str">
            <v>안현주</v>
          </cell>
          <cell r="N668">
            <v>35247</v>
          </cell>
        </row>
        <row r="669">
          <cell r="L669">
            <v>9607018</v>
          </cell>
          <cell r="M669" t="str">
            <v>신선영</v>
          </cell>
          <cell r="N669">
            <v>35247</v>
          </cell>
        </row>
        <row r="670">
          <cell r="L670">
            <v>9607019</v>
          </cell>
          <cell r="M670" t="str">
            <v>원혜경</v>
          </cell>
          <cell r="N670">
            <v>35247</v>
          </cell>
        </row>
        <row r="671">
          <cell r="L671">
            <v>9607020</v>
          </cell>
          <cell r="M671" t="str">
            <v>이지성</v>
          </cell>
          <cell r="N671">
            <v>35247</v>
          </cell>
        </row>
        <row r="672">
          <cell r="L672">
            <v>9607021</v>
          </cell>
          <cell r="M672" t="str">
            <v>맹순영</v>
          </cell>
          <cell r="N672">
            <v>35247</v>
          </cell>
        </row>
        <row r="673">
          <cell r="L673">
            <v>9607022</v>
          </cell>
          <cell r="M673" t="str">
            <v>황선희</v>
          </cell>
          <cell r="N673">
            <v>35247</v>
          </cell>
        </row>
        <row r="674">
          <cell r="L674">
            <v>9607024</v>
          </cell>
          <cell r="M674" t="str">
            <v>김정은B</v>
          </cell>
          <cell r="N674">
            <v>35247</v>
          </cell>
        </row>
        <row r="675">
          <cell r="L675">
            <v>9607026</v>
          </cell>
          <cell r="M675" t="str">
            <v>서윤정</v>
          </cell>
          <cell r="N675">
            <v>35247</v>
          </cell>
        </row>
        <row r="676">
          <cell r="L676">
            <v>9607027</v>
          </cell>
          <cell r="M676" t="str">
            <v>송현정</v>
          </cell>
          <cell r="N676">
            <v>35247</v>
          </cell>
        </row>
        <row r="677">
          <cell r="L677">
            <v>9607032</v>
          </cell>
          <cell r="M677" t="str">
            <v>이경득</v>
          </cell>
          <cell r="N677">
            <v>35247</v>
          </cell>
        </row>
        <row r="678">
          <cell r="L678">
            <v>9607035</v>
          </cell>
          <cell r="M678" t="str">
            <v>조여은</v>
          </cell>
          <cell r="N678">
            <v>35249</v>
          </cell>
        </row>
        <row r="679">
          <cell r="L679">
            <v>9607036</v>
          </cell>
          <cell r="M679" t="str">
            <v>김광수</v>
          </cell>
          <cell r="N679">
            <v>35249</v>
          </cell>
        </row>
        <row r="680">
          <cell r="L680">
            <v>9607037</v>
          </cell>
          <cell r="M680" t="str">
            <v>임정훈</v>
          </cell>
          <cell r="N680">
            <v>35261</v>
          </cell>
        </row>
        <row r="681">
          <cell r="L681">
            <v>9607038</v>
          </cell>
          <cell r="M681" t="str">
            <v>조진석</v>
          </cell>
          <cell r="N681">
            <v>35264</v>
          </cell>
        </row>
        <row r="682">
          <cell r="L682">
            <v>9607039</v>
          </cell>
          <cell r="M682" t="str">
            <v>이영훈</v>
          </cell>
          <cell r="N682">
            <v>35258</v>
          </cell>
        </row>
        <row r="683">
          <cell r="L683">
            <v>9608002</v>
          </cell>
          <cell r="M683" t="str">
            <v>이기상</v>
          </cell>
          <cell r="N683">
            <v>35282</v>
          </cell>
        </row>
        <row r="684">
          <cell r="L684">
            <v>9608003</v>
          </cell>
          <cell r="M684" t="str">
            <v>박영승</v>
          </cell>
          <cell r="N684">
            <v>35282</v>
          </cell>
        </row>
        <row r="685">
          <cell r="L685">
            <v>9608007</v>
          </cell>
          <cell r="M685" t="str">
            <v>민경진</v>
          </cell>
          <cell r="N685">
            <v>35291</v>
          </cell>
        </row>
        <row r="686">
          <cell r="L686">
            <v>9609001</v>
          </cell>
          <cell r="M686" t="str">
            <v>배상진</v>
          </cell>
          <cell r="N686">
            <v>35310</v>
          </cell>
        </row>
        <row r="687">
          <cell r="L687">
            <v>9609002</v>
          </cell>
          <cell r="M687" t="str">
            <v>김미섭</v>
          </cell>
          <cell r="N687">
            <v>35320</v>
          </cell>
        </row>
        <row r="688">
          <cell r="L688">
            <v>9609003</v>
          </cell>
          <cell r="M688" t="str">
            <v>이석재</v>
          </cell>
          <cell r="N688">
            <v>35324</v>
          </cell>
        </row>
        <row r="689">
          <cell r="L689">
            <v>9609004</v>
          </cell>
          <cell r="M689" t="str">
            <v>김영종</v>
          </cell>
          <cell r="N689">
            <v>35329</v>
          </cell>
        </row>
        <row r="690">
          <cell r="L690">
            <v>9610002</v>
          </cell>
          <cell r="M690" t="str">
            <v>윤청우</v>
          </cell>
          <cell r="N690">
            <v>35339</v>
          </cell>
        </row>
        <row r="691">
          <cell r="L691">
            <v>9610003</v>
          </cell>
          <cell r="M691" t="str">
            <v>김태형</v>
          </cell>
          <cell r="N691">
            <v>35345</v>
          </cell>
        </row>
        <row r="692">
          <cell r="L692">
            <v>9611001</v>
          </cell>
          <cell r="M692" t="str">
            <v>정미화</v>
          </cell>
          <cell r="N692">
            <v>35373</v>
          </cell>
        </row>
        <row r="693">
          <cell r="L693">
            <v>9611002</v>
          </cell>
          <cell r="M693" t="str">
            <v>박소현</v>
          </cell>
          <cell r="N693">
            <v>35373</v>
          </cell>
        </row>
        <row r="694">
          <cell r="L694">
            <v>9611003</v>
          </cell>
          <cell r="M694" t="str">
            <v>하윤원</v>
          </cell>
          <cell r="N694">
            <v>35373</v>
          </cell>
        </row>
        <row r="695">
          <cell r="L695">
            <v>9611004</v>
          </cell>
          <cell r="M695" t="str">
            <v>김미화</v>
          </cell>
          <cell r="N695">
            <v>35373</v>
          </cell>
        </row>
        <row r="696">
          <cell r="L696">
            <v>9611005</v>
          </cell>
          <cell r="M696" t="str">
            <v>정국화</v>
          </cell>
          <cell r="N696">
            <v>35373</v>
          </cell>
        </row>
        <row r="697">
          <cell r="L697">
            <v>9611006</v>
          </cell>
          <cell r="M697" t="str">
            <v>장영</v>
          </cell>
          <cell r="N697">
            <v>35373</v>
          </cell>
        </row>
        <row r="698">
          <cell r="L698">
            <v>9611007</v>
          </cell>
          <cell r="M698" t="str">
            <v>장승희</v>
          </cell>
          <cell r="N698">
            <v>35373</v>
          </cell>
        </row>
        <row r="699">
          <cell r="L699">
            <v>9611008</v>
          </cell>
          <cell r="M699" t="str">
            <v>김정연</v>
          </cell>
          <cell r="N699">
            <v>35373</v>
          </cell>
        </row>
        <row r="700">
          <cell r="L700">
            <v>9611009</v>
          </cell>
          <cell r="M700" t="str">
            <v>임윤희</v>
          </cell>
          <cell r="N700">
            <v>35373</v>
          </cell>
        </row>
        <row r="701">
          <cell r="L701">
            <v>9611012</v>
          </cell>
          <cell r="M701" t="str">
            <v>김현주</v>
          </cell>
          <cell r="N701">
            <v>35373</v>
          </cell>
        </row>
        <row r="702">
          <cell r="L702">
            <v>9611013</v>
          </cell>
          <cell r="M702" t="str">
            <v>허윤성</v>
          </cell>
          <cell r="N702">
            <v>35373</v>
          </cell>
        </row>
        <row r="703">
          <cell r="L703">
            <v>9611014</v>
          </cell>
          <cell r="M703" t="str">
            <v>이미선</v>
          </cell>
          <cell r="N703">
            <v>35373</v>
          </cell>
        </row>
        <row r="704">
          <cell r="L704">
            <v>9611015</v>
          </cell>
          <cell r="M704" t="str">
            <v>김명예</v>
          </cell>
          <cell r="N704">
            <v>35373</v>
          </cell>
        </row>
        <row r="705">
          <cell r="L705">
            <v>9611017</v>
          </cell>
          <cell r="M705" t="str">
            <v>안남희</v>
          </cell>
          <cell r="N705">
            <v>35373</v>
          </cell>
        </row>
        <row r="706">
          <cell r="L706">
            <v>9611019</v>
          </cell>
          <cell r="M706" t="str">
            <v>강애정</v>
          </cell>
          <cell r="N706">
            <v>35373</v>
          </cell>
        </row>
        <row r="707">
          <cell r="L707">
            <v>9611020</v>
          </cell>
          <cell r="M707" t="str">
            <v>박미선</v>
          </cell>
          <cell r="N707">
            <v>35373</v>
          </cell>
        </row>
        <row r="708">
          <cell r="L708">
            <v>9611022</v>
          </cell>
          <cell r="M708" t="str">
            <v>조경주</v>
          </cell>
          <cell r="N708">
            <v>35387</v>
          </cell>
        </row>
        <row r="709">
          <cell r="L709">
            <v>9612001</v>
          </cell>
          <cell r="M709" t="str">
            <v>장보권</v>
          </cell>
          <cell r="N709">
            <v>35404</v>
          </cell>
        </row>
        <row r="710">
          <cell r="L710">
            <v>9612002</v>
          </cell>
          <cell r="M710" t="str">
            <v>권오중</v>
          </cell>
          <cell r="N710">
            <v>35404</v>
          </cell>
        </row>
        <row r="711">
          <cell r="L711">
            <v>9612003</v>
          </cell>
          <cell r="M711" t="str">
            <v>김정옥</v>
          </cell>
          <cell r="N711">
            <v>35404</v>
          </cell>
        </row>
        <row r="712">
          <cell r="L712">
            <v>9612005</v>
          </cell>
          <cell r="M712" t="str">
            <v>조경순</v>
          </cell>
          <cell r="N712">
            <v>35422</v>
          </cell>
        </row>
        <row r="713">
          <cell r="L713">
            <v>9612007</v>
          </cell>
          <cell r="M713" t="str">
            <v>서정원</v>
          </cell>
          <cell r="N713">
            <v>35426</v>
          </cell>
        </row>
        <row r="714">
          <cell r="L714">
            <v>9612008</v>
          </cell>
          <cell r="M714" t="str">
            <v>양승훈</v>
          </cell>
          <cell r="N714">
            <v>35426</v>
          </cell>
        </row>
        <row r="715">
          <cell r="L715">
            <v>9612009</v>
          </cell>
          <cell r="M715" t="str">
            <v>이정숙B</v>
          </cell>
          <cell r="N715">
            <v>35426</v>
          </cell>
        </row>
        <row r="716">
          <cell r="L716">
            <v>9612010</v>
          </cell>
          <cell r="M716" t="str">
            <v>전성미</v>
          </cell>
          <cell r="N716">
            <v>35426</v>
          </cell>
        </row>
        <row r="717">
          <cell r="L717">
            <v>9612011</v>
          </cell>
          <cell r="M717" t="str">
            <v>이은정</v>
          </cell>
          <cell r="N717">
            <v>35426</v>
          </cell>
        </row>
        <row r="718">
          <cell r="L718">
            <v>9701007</v>
          </cell>
          <cell r="M718" t="str">
            <v>문찬걸</v>
          </cell>
          <cell r="N718">
            <v>35457</v>
          </cell>
        </row>
        <row r="719">
          <cell r="L719">
            <v>9701008</v>
          </cell>
          <cell r="M719" t="str">
            <v>배중열</v>
          </cell>
          <cell r="N719">
            <v>35457</v>
          </cell>
        </row>
        <row r="720">
          <cell r="L720">
            <v>9701009</v>
          </cell>
          <cell r="M720" t="str">
            <v>홍건표</v>
          </cell>
          <cell r="N720">
            <v>35457</v>
          </cell>
        </row>
        <row r="721">
          <cell r="L721">
            <v>9701011</v>
          </cell>
          <cell r="M721" t="str">
            <v>최관수</v>
          </cell>
          <cell r="N721">
            <v>35457</v>
          </cell>
        </row>
        <row r="722">
          <cell r="L722">
            <v>9701012</v>
          </cell>
          <cell r="M722" t="str">
            <v>권도원</v>
          </cell>
          <cell r="N722">
            <v>35457</v>
          </cell>
        </row>
        <row r="723">
          <cell r="L723">
            <v>9701013</v>
          </cell>
          <cell r="M723" t="str">
            <v>윤여철</v>
          </cell>
          <cell r="N723">
            <v>35457</v>
          </cell>
        </row>
        <row r="724">
          <cell r="L724">
            <v>9701014</v>
          </cell>
          <cell r="M724" t="str">
            <v>정의삼</v>
          </cell>
          <cell r="N724">
            <v>35457</v>
          </cell>
        </row>
        <row r="725">
          <cell r="L725">
            <v>9701015</v>
          </cell>
          <cell r="M725" t="str">
            <v>김성환B</v>
          </cell>
          <cell r="N725">
            <v>35457</v>
          </cell>
        </row>
        <row r="726">
          <cell r="L726">
            <v>9701016</v>
          </cell>
          <cell r="M726" t="str">
            <v>김정래</v>
          </cell>
          <cell r="N726">
            <v>35457</v>
          </cell>
        </row>
        <row r="727">
          <cell r="L727">
            <v>9701017</v>
          </cell>
          <cell r="M727" t="str">
            <v>허운</v>
          </cell>
          <cell r="N727">
            <v>35457</v>
          </cell>
        </row>
        <row r="728">
          <cell r="L728">
            <v>9701018</v>
          </cell>
          <cell r="M728" t="str">
            <v>심상준</v>
          </cell>
          <cell r="N728">
            <v>35457</v>
          </cell>
        </row>
        <row r="729">
          <cell r="L729">
            <v>9701020</v>
          </cell>
          <cell r="M729" t="str">
            <v>함준식</v>
          </cell>
          <cell r="N729">
            <v>35457</v>
          </cell>
        </row>
        <row r="730">
          <cell r="L730">
            <v>9701021</v>
          </cell>
          <cell r="M730" t="str">
            <v>김영덕</v>
          </cell>
          <cell r="N730">
            <v>35457</v>
          </cell>
        </row>
        <row r="731">
          <cell r="L731">
            <v>9701022</v>
          </cell>
          <cell r="M731" t="str">
            <v>조필용</v>
          </cell>
          <cell r="N731">
            <v>35457</v>
          </cell>
        </row>
        <row r="732">
          <cell r="L732">
            <v>9701024</v>
          </cell>
          <cell r="M732" t="str">
            <v>서승용</v>
          </cell>
          <cell r="N732">
            <v>35457</v>
          </cell>
        </row>
        <row r="733">
          <cell r="L733">
            <v>9701025</v>
          </cell>
          <cell r="M733" t="str">
            <v>이재신</v>
          </cell>
          <cell r="N733">
            <v>35457</v>
          </cell>
        </row>
        <row r="734">
          <cell r="L734">
            <v>9701026</v>
          </cell>
          <cell r="M734" t="str">
            <v>권정아</v>
          </cell>
          <cell r="N734">
            <v>35457</v>
          </cell>
        </row>
        <row r="735">
          <cell r="L735">
            <v>9701029</v>
          </cell>
          <cell r="M735" t="str">
            <v>강명희</v>
          </cell>
          <cell r="N735">
            <v>35457</v>
          </cell>
        </row>
        <row r="736">
          <cell r="L736">
            <v>9701030</v>
          </cell>
          <cell r="M736" t="str">
            <v>김정아</v>
          </cell>
          <cell r="N736">
            <v>35457</v>
          </cell>
        </row>
        <row r="737">
          <cell r="L737">
            <v>9701031</v>
          </cell>
          <cell r="M737" t="str">
            <v>송희정</v>
          </cell>
          <cell r="N737">
            <v>35457</v>
          </cell>
        </row>
        <row r="738">
          <cell r="L738">
            <v>9701032</v>
          </cell>
          <cell r="M738" t="str">
            <v>장보윤</v>
          </cell>
          <cell r="N738">
            <v>35457</v>
          </cell>
        </row>
        <row r="739">
          <cell r="L739">
            <v>9701033</v>
          </cell>
          <cell r="M739" t="str">
            <v>김영미</v>
          </cell>
          <cell r="N739">
            <v>35457</v>
          </cell>
        </row>
        <row r="740">
          <cell r="L740">
            <v>9701034</v>
          </cell>
          <cell r="M740" t="str">
            <v>김세미</v>
          </cell>
          <cell r="N740">
            <v>35457</v>
          </cell>
        </row>
        <row r="741">
          <cell r="L741">
            <v>9701035</v>
          </cell>
          <cell r="M741" t="str">
            <v>강지영B</v>
          </cell>
          <cell r="N741">
            <v>35457</v>
          </cell>
        </row>
        <row r="742">
          <cell r="L742">
            <v>9701036</v>
          </cell>
          <cell r="M742" t="str">
            <v>박인숙</v>
          </cell>
          <cell r="N742">
            <v>35457</v>
          </cell>
        </row>
        <row r="743">
          <cell r="L743">
            <v>9701037</v>
          </cell>
          <cell r="M743" t="str">
            <v>김미영</v>
          </cell>
          <cell r="N743">
            <v>35457</v>
          </cell>
        </row>
        <row r="744">
          <cell r="L744">
            <v>9701038</v>
          </cell>
          <cell r="M744" t="str">
            <v>당혜정</v>
          </cell>
          <cell r="N744">
            <v>35457</v>
          </cell>
        </row>
        <row r="745">
          <cell r="L745">
            <v>9701039</v>
          </cell>
          <cell r="M745" t="str">
            <v>김주남</v>
          </cell>
          <cell r="N745">
            <v>35457</v>
          </cell>
        </row>
        <row r="746">
          <cell r="L746">
            <v>9701040</v>
          </cell>
          <cell r="M746" t="str">
            <v>전윤희</v>
          </cell>
          <cell r="N746">
            <v>35457</v>
          </cell>
        </row>
        <row r="747">
          <cell r="L747">
            <v>9701041</v>
          </cell>
          <cell r="M747" t="str">
            <v>김성숙</v>
          </cell>
          <cell r="N747">
            <v>35457</v>
          </cell>
        </row>
        <row r="748">
          <cell r="L748">
            <v>9703001</v>
          </cell>
          <cell r="M748" t="str">
            <v>이상표</v>
          </cell>
          <cell r="N748">
            <v>35492</v>
          </cell>
        </row>
        <row r="749">
          <cell r="L749">
            <v>9703002</v>
          </cell>
          <cell r="M749" t="str">
            <v>조병문</v>
          </cell>
          <cell r="N749">
            <v>35494</v>
          </cell>
        </row>
        <row r="750">
          <cell r="L750">
            <v>9704004</v>
          </cell>
          <cell r="M750" t="str">
            <v>이인석</v>
          </cell>
          <cell r="N750">
            <v>35521</v>
          </cell>
        </row>
        <row r="751">
          <cell r="L751">
            <v>9704008</v>
          </cell>
          <cell r="M751" t="str">
            <v>윤경옥</v>
          </cell>
          <cell r="N751">
            <v>35541</v>
          </cell>
        </row>
        <row r="752">
          <cell r="L752">
            <v>9704011</v>
          </cell>
          <cell r="M752" t="str">
            <v>장학기</v>
          </cell>
          <cell r="N752">
            <v>35545</v>
          </cell>
        </row>
        <row r="753">
          <cell r="L753">
            <v>9704012</v>
          </cell>
          <cell r="M753" t="str">
            <v>나준수</v>
          </cell>
          <cell r="N753">
            <v>35541</v>
          </cell>
        </row>
        <row r="754">
          <cell r="L754">
            <v>9704013</v>
          </cell>
          <cell r="M754" t="str">
            <v>이재환</v>
          </cell>
          <cell r="N754">
            <v>35550</v>
          </cell>
        </row>
        <row r="755">
          <cell r="L755">
            <v>9705002</v>
          </cell>
          <cell r="M755" t="str">
            <v>최한성</v>
          </cell>
          <cell r="N755">
            <v>35556</v>
          </cell>
        </row>
        <row r="756">
          <cell r="L756">
            <v>9706003</v>
          </cell>
          <cell r="M756" t="str">
            <v>박용철</v>
          </cell>
          <cell r="N756">
            <v>35597</v>
          </cell>
        </row>
        <row r="757">
          <cell r="L757">
            <v>9707002</v>
          </cell>
          <cell r="M757" t="str">
            <v>윤영수</v>
          </cell>
          <cell r="N757">
            <v>35614</v>
          </cell>
        </row>
        <row r="758">
          <cell r="L758">
            <v>9707003</v>
          </cell>
          <cell r="M758" t="str">
            <v>김경건</v>
          </cell>
          <cell r="N758">
            <v>35616</v>
          </cell>
        </row>
        <row r="759">
          <cell r="L759">
            <v>9707004</v>
          </cell>
          <cell r="M759" t="str">
            <v>윤주영</v>
          </cell>
          <cell r="N759">
            <v>35621</v>
          </cell>
        </row>
        <row r="760">
          <cell r="L760">
            <v>9707007</v>
          </cell>
          <cell r="M760" t="str">
            <v>곽봉석</v>
          </cell>
          <cell r="N760">
            <v>35625</v>
          </cell>
        </row>
        <row r="761">
          <cell r="L761">
            <v>9708001</v>
          </cell>
          <cell r="M761" t="str">
            <v>심옥섭</v>
          </cell>
          <cell r="N761">
            <v>35643</v>
          </cell>
        </row>
        <row r="762">
          <cell r="L762">
            <v>9708002</v>
          </cell>
          <cell r="M762" t="str">
            <v>주방흔</v>
          </cell>
          <cell r="N762">
            <v>35643</v>
          </cell>
        </row>
        <row r="763">
          <cell r="L763">
            <v>9708005</v>
          </cell>
          <cell r="M763" t="str">
            <v>김태일</v>
          </cell>
          <cell r="N763">
            <v>35663</v>
          </cell>
        </row>
        <row r="764">
          <cell r="L764">
            <v>9708007</v>
          </cell>
          <cell r="M764" t="str">
            <v>김현주</v>
          </cell>
          <cell r="N764">
            <v>35663</v>
          </cell>
        </row>
        <row r="765">
          <cell r="L765">
            <v>9710002</v>
          </cell>
          <cell r="M765" t="str">
            <v>김현미</v>
          </cell>
          <cell r="N765">
            <v>35705</v>
          </cell>
        </row>
        <row r="766">
          <cell r="L766">
            <v>9711001</v>
          </cell>
          <cell r="M766" t="str">
            <v>김우재</v>
          </cell>
          <cell r="N766">
            <v>35735</v>
          </cell>
        </row>
        <row r="767">
          <cell r="L767">
            <v>9711002</v>
          </cell>
          <cell r="M767" t="str">
            <v>김은희</v>
          </cell>
          <cell r="N767">
            <v>35735</v>
          </cell>
        </row>
        <row r="768">
          <cell r="L768">
            <v>9711003</v>
          </cell>
          <cell r="M768" t="str">
            <v>나종철</v>
          </cell>
          <cell r="N768">
            <v>35759</v>
          </cell>
        </row>
        <row r="769">
          <cell r="L769">
            <v>9712003</v>
          </cell>
          <cell r="M769" t="str">
            <v>장용익</v>
          </cell>
          <cell r="N769">
            <v>35783</v>
          </cell>
        </row>
        <row r="770">
          <cell r="L770">
            <v>9801001</v>
          </cell>
          <cell r="M770" t="str">
            <v>황정삼</v>
          </cell>
          <cell r="N770">
            <v>35798</v>
          </cell>
        </row>
        <row r="772">
          <cell r="L772">
            <v>9404001</v>
          </cell>
          <cell r="M772" t="str">
            <v>신평재</v>
          </cell>
          <cell r="N772">
            <v>35811</v>
          </cell>
        </row>
        <row r="773">
          <cell r="L773">
            <v>9404002</v>
          </cell>
          <cell r="M773" t="str">
            <v>권기정</v>
          </cell>
          <cell r="N773">
            <v>34425</v>
          </cell>
        </row>
        <row r="774">
          <cell r="L774">
            <v>9704003</v>
          </cell>
          <cell r="M774" t="str">
            <v>정해범</v>
          </cell>
          <cell r="N774">
            <v>35521</v>
          </cell>
        </row>
        <row r="775">
          <cell r="L775">
            <v>9704001</v>
          </cell>
          <cell r="M775" t="str">
            <v>서동석</v>
          </cell>
          <cell r="N775">
            <v>35521</v>
          </cell>
        </row>
        <row r="776">
          <cell r="L776">
            <v>9704005</v>
          </cell>
          <cell r="M776" t="str">
            <v>장찬익</v>
          </cell>
          <cell r="N776">
            <v>35528</v>
          </cell>
        </row>
        <row r="777">
          <cell r="L777">
            <v>9705003</v>
          </cell>
          <cell r="M777" t="str">
            <v>이진무</v>
          </cell>
          <cell r="N777">
            <v>35580</v>
          </cell>
        </row>
        <row r="778">
          <cell r="L778">
            <v>9505009</v>
          </cell>
          <cell r="M778" t="str">
            <v>이상구</v>
          </cell>
          <cell r="N778">
            <v>34845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입"/>
      <sheetName val="집계표"/>
      <sheetName val="은행"/>
      <sheetName val="수정시산표"/>
      <sheetName val="basic_info"/>
      <sheetName val="#REF"/>
      <sheetName val="대비표(토공1안)"/>
      <sheetName val="BSD (2)"/>
      <sheetName val="내역서"/>
      <sheetName val="코드"/>
      <sheetName val="국내총괄"/>
      <sheetName val="공통가설"/>
      <sheetName val="5사남"/>
      <sheetName val="차수"/>
      <sheetName val="건축원가"/>
      <sheetName val="월별손익"/>
      <sheetName val="노임이"/>
      <sheetName val="설비등록목록"/>
      <sheetName val="특판제외"/>
      <sheetName val="공사개요"/>
      <sheetName val="국내조달(통합-1)"/>
      <sheetName val="노임"/>
      <sheetName val="Sheet11"/>
      <sheetName val="월별수입"/>
      <sheetName val="건축공사실행"/>
      <sheetName val="$bhp"/>
      <sheetName val="con"/>
      <sheetName val="수리결과"/>
      <sheetName val="BTHCT"/>
      <sheetName val="BCD"/>
      <sheetName val="NXTHH"/>
      <sheetName val="계정"/>
      <sheetName val="TABLE DB"/>
      <sheetName val="쌍용 data base"/>
      <sheetName val="조건 (A)"/>
      <sheetName val="가정"/>
      <sheetName val="인원자료"/>
      <sheetName val="노임단가"/>
      <sheetName val="Sheet1 (2)"/>
      <sheetName val="을지"/>
      <sheetName val="가설개략"/>
      <sheetName val="BSD_(2)"/>
      <sheetName val="TABLE_DB"/>
      <sheetName val="쌍용_data_base"/>
      <sheetName val="조건_(A)"/>
      <sheetName val="Sheet1_(2)"/>
      <sheetName val="CAUDIT"/>
      <sheetName val="BSD_(2)1"/>
      <sheetName val="TABLE_DB1"/>
      <sheetName val="쌍용_data_base1"/>
      <sheetName val="조건_(A)1"/>
      <sheetName val="Sheet1_(2)1"/>
      <sheetName val="Long Term Prices"/>
      <sheetName val="제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1.COPY"/>
      <sheetName val="2.단가LIST"/>
      <sheetName val="3.예상실적"/>
      <sheetName val="4.계획안"/>
      <sheetName val="5.판매계획"/>
      <sheetName val="6.적용기준"/>
      <sheetName val="7.적용수량"/>
      <sheetName val="8.이원화발주"/>
      <sheetName val="HMC승용"/>
      <sheetName val="HMC상용"/>
      <sheetName val="KIA"/>
      <sheetName val="북경"/>
      <sheetName val="CKD"/>
      <sheetName val="년차"/>
      <sheetName val="45,46"/>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
      <sheetName val="손익계산"/>
      <sheetName val="시산표"/>
      <sheetName val="수정사항 정리표(0228)"/>
      <sheetName val="수정사항총괄"/>
      <sheetName val="정산표"/>
      <sheetName val="Sheet1"/>
      <sheetName val="현금흐름조서"/>
      <sheetName val="현금흐름표"/>
    </sheetNames>
    <sheetDataSet>
      <sheetData sheetId="0"/>
      <sheetData sheetId="1"/>
      <sheetData sheetId="2"/>
      <sheetData sheetId="3"/>
      <sheetData sheetId="4"/>
      <sheetData sheetId="5"/>
      <sheetData sheetId="6"/>
      <sheetData sheetId="7"/>
      <sheetData sheetId="8"/>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부"/>
      <sheetName val="매출분석"/>
      <sheetName val="급여관련"/>
      <sheetName val="이자정리"/>
      <sheetName val="이자수익관련"/>
      <sheetName val="접대정리"/>
      <sheetName val="무형자산"/>
      <sheetName val="접대비"/>
      <sheetName val="상각내역"/>
      <sheetName val="특수관계자"/>
      <sheetName val="주식변동"/>
      <sheetName val="정산표"/>
      <sheetName val="5사남"/>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원가(I)"/>
      <sheetName val="제조원가_I_"/>
      <sheetName val="1월"/>
    </sheetNames>
    <sheetDataSet>
      <sheetData sheetId="0"/>
      <sheetData sheetId="1"/>
      <sheetData sheetId="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 val="표지"/>
      <sheetName val="Sheet3"/>
      <sheetName val="BP Rates"/>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종합"/>
      <sheetName val="손익종합6월"/>
      <sheetName val="매출-영업제출"/>
      <sheetName val="목천수불예상"/>
      <sheetName val="광수불예상"/>
      <sheetName val="재료비추정"/>
      <sheetName val="상품원가"/>
      <sheetName val="노무비"/>
      <sheetName val="노무비2"/>
      <sheetName val="제조경비"/>
      <sheetName val="제조경비누계"/>
      <sheetName val="인건비"/>
      <sheetName val="판관변동누계"/>
      <sheetName val="판관변동비"/>
      <sheetName val="판관고정비"/>
      <sheetName val="판관고정누계"/>
      <sheetName val="6월가공비"/>
      <sheetName val="6월소재"/>
      <sheetName val="소재구입6월"/>
      <sheetName val="소재판매6월"/>
    </sheetNames>
    <sheetDataSet>
      <sheetData sheetId="0"/>
      <sheetData sheetId="1"/>
      <sheetData sheetId="2"/>
      <sheetData sheetId="3"/>
      <sheetData sheetId="4"/>
      <sheetData sheetId="5"/>
      <sheetData sheetId="6"/>
      <sheetData sheetId="7"/>
      <sheetData sheetId="8"/>
      <sheetData sheetId="9"/>
      <sheetData sheetId="10">
        <row r="1">
          <cell r="A1" t="str">
            <v>5월누계</v>
          </cell>
          <cell r="B1" t="str">
            <v>합계</v>
          </cell>
          <cell r="C1" t="str">
            <v>풍세</v>
          </cell>
          <cell r="D1" t="str">
            <v>목천</v>
          </cell>
          <cell r="E1" t="str">
            <v>소재</v>
          </cell>
          <cell r="F1" t="str">
            <v>광통신</v>
          </cell>
        </row>
        <row r="2">
          <cell r="A2" t="str">
            <v xml:space="preserve">  1.전    력     비</v>
          </cell>
          <cell r="B2">
            <v>559131.83900000004</v>
          </cell>
          <cell r="C2">
            <v>224836.00219</v>
          </cell>
          <cell r="D2">
            <v>221035.459</v>
          </cell>
          <cell r="E2">
            <v>71107.320000000007</v>
          </cell>
          <cell r="F2">
            <v>42153.057810000006</v>
          </cell>
        </row>
        <row r="3">
          <cell r="A3" t="str">
            <v xml:space="preserve">  2.운    반     비</v>
          </cell>
          <cell r="B3">
            <v>50915.02</v>
          </cell>
          <cell r="C3">
            <v>6715.02</v>
          </cell>
          <cell r="D3">
            <v>550</v>
          </cell>
          <cell r="E3">
            <v>43200</v>
          </cell>
          <cell r="F3">
            <v>450</v>
          </cell>
        </row>
        <row r="4">
          <cell r="A4" t="str">
            <v xml:space="preserve">  3.세 금 과  공 과</v>
          </cell>
          <cell r="B4">
            <v>201447.967</v>
          </cell>
          <cell r="C4">
            <v>118986.08352022633</v>
          </cell>
          <cell r="D4">
            <v>39151.113387564386</v>
          </cell>
          <cell r="E4">
            <v>19122.421574795513</v>
          </cell>
          <cell r="F4">
            <v>24188.348517413786</v>
          </cell>
        </row>
        <row r="5">
          <cell r="A5" t="str">
            <v xml:space="preserve">  4.지 급 임  차 료</v>
          </cell>
          <cell r="B5">
            <v>49890</v>
          </cell>
          <cell r="C5">
            <v>19452.099999999999</v>
          </cell>
          <cell r="D5">
            <v>15180</v>
          </cell>
          <cell r="E5">
            <v>11500</v>
          </cell>
          <cell r="F5">
            <v>3757.9</v>
          </cell>
        </row>
        <row r="6">
          <cell r="A6" t="str">
            <v xml:space="preserve">  5.감 가 상  각 비</v>
          </cell>
          <cell r="B6">
            <v>3012555.4849999999</v>
          </cell>
          <cell r="C6">
            <v>1665000</v>
          </cell>
          <cell r="D6">
            <v>385000</v>
          </cell>
          <cell r="E6">
            <v>617555.48499999999</v>
          </cell>
          <cell r="F6">
            <v>345000</v>
          </cell>
        </row>
        <row r="7">
          <cell r="A7" t="str">
            <v xml:space="preserve">  6.수    선     비</v>
          </cell>
          <cell r="B7">
            <v>198937.264</v>
          </cell>
          <cell r="C7">
            <v>58489.758399999999</v>
          </cell>
          <cell r="D7">
            <v>46590.572</v>
          </cell>
          <cell r="E7">
            <v>86692.04</v>
          </cell>
          <cell r="F7">
            <v>7164.8935999999994</v>
          </cell>
        </row>
        <row r="8">
          <cell r="A8" t="str">
            <v xml:space="preserve">  7.보    험     료</v>
          </cell>
          <cell r="B8">
            <v>134062.41</v>
          </cell>
          <cell r="C8">
            <v>69029.639647984412</v>
          </cell>
          <cell r="D8">
            <v>35209.561321880086</v>
          </cell>
          <cell r="E8">
            <v>16688.69464316286</v>
          </cell>
          <cell r="F8">
            <v>13134.514386972631</v>
          </cell>
        </row>
        <row r="9">
          <cell r="A9" t="str">
            <v xml:space="preserve">  8.접    대     비</v>
          </cell>
          <cell r="B9">
            <v>20057.934000000001</v>
          </cell>
          <cell r="C9">
            <v>10655.949690000001</v>
          </cell>
          <cell r="D9">
            <v>4705.7042000000001</v>
          </cell>
          <cell r="E9">
            <v>1116.2651000000001</v>
          </cell>
          <cell r="F9">
            <v>3580.0150099999996</v>
          </cell>
        </row>
        <row r="10">
          <cell r="A10" t="str">
            <v xml:space="preserve">  9.도 서 인  쇄 비</v>
          </cell>
          <cell r="B10">
            <v>22651.88</v>
          </cell>
          <cell r="C10">
            <v>13196.842000000001</v>
          </cell>
          <cell r="D10">
            <v>4873.3519999999999</v>
          </cell>
          <cell r="E10">
            <v>431.71199999999999</v>
          </cell>
          <cell r="F10">
            <v>4149.9740000000002</v>
          </cell>
        </row>
        <row r="11">
          <cell r="A11" t="str">
            <v xml:space="preserve"> 10.소  모  품   비</v>
          </cell>
          <cell r="B11">
            <v>1061295.851</v>
          </cell>
          <cell r="C11">
            <v>369465.01256000006</v>
          </cell>
          <cell r="D11">
            <v>233962.54465999999</v>
          </cell>
          <cell r="E11">
            <v>336005.38108000002</v>
          </cell>
          <cell r="F11">
            <v>121862.9127</v>
          </cell>
        </row>
        <row r="12">
          <cell r="A12" t="str">
            <v xml:space="preserve"> 11.복 리 후  생 비</v>
          </cell>
          <cell r="B12">
            <v>395823.23200000008</v>
          </cell>
          <cell r="C12">
            <v>231866.43108549982</v>
          </cell>
          <cell r="D12">
            <v>78224.978202424812</v>
          </cell>
          <cell r="E12">
            <v>40044.350637974203</v>
          </cell>
          <cell r="F12">
            <v>45687.472074101199</v>
          </cell>
        </row>
        <row r="13">
          <cell r="A13" t="str">
            <v xml:space="preserve"> 12.회    의     비</v>
          </cell>
          <cell r="B13">
            <v>21816.32</v>
          </cell>
          <cell r="C13">
            <v>13259.615320000001</v>
          </cell>
          <cell r="D13">
            <v>4401.2996700000003</v>
          </cell>
          <cell r="E13">
            <v>1958.87922</v>
          </cell>
          <cell r="F13">
            <v>2196.5257900000001</v>
          </cell>
        </row>
        <row r="14">
          <cell r="A14" t="str">
            <v xml:space="preserve"> 13.여 비 교  통 비</v>
          </cell>
          <cell r="B14">
            <v>85707.844620000003</v>
          </cell>
          <cell r="C14">
            <v>44826.559729999994</v>
          </cell>
          <cell r="D14">
            <v>22998.436450000001</v>
          </cell>
          <cell r="E14">
            <v>9290.7075800000002</v>
          </cell>
          <cell r="F14">
            <v>8592.1408599999995</v>
          </cell>
        </row>
        <row r="15">
          <cell r="A15" t="str">
            <v xml:space="preserve"> 14.부  분   품  비</v>
          </cell>
          <cell r="B15">
            <v>0</v>
          </cell>
          <cell r="C15">
            <v>0</v>
          </cell>
          <cell r="D15">
            <v>0</v>
          </cell>
          <cell r="E15">
            <v>0</v>
          </cell>
          <cell r="F15">
            <v>0</v>
          </cell>
        </row>
        <row r="16">
          <cell r="A16" t="str">
            <v xml:space="preserve"> 15.외 주 가  공 비</v>
          </cell>
          <cell r="B16">
            <v>1713712.1140000001</v>
          </cell>
          <cell r="C16">
            <v>1631972.764</v>
          </cell>
          <cell r="D16">
            <v>44164.3</v>
          </cell>
          <cell r="E16">
            <v>37575.050000000003</v>
          </cell>
          <cell r="F16">
            <v>0</v>
          </cell>
        </row>
        <row r="17">
          <cell r="A17" t="str">
            <v xml:space="preserve"> 16.소 모 공  구 비</v>
          </cell>
          <cell r="B17">
            <v>15447.272000000001</v>
          </cell>
          <cell r="C17">
            <v>9047.2720000000008</v>
          </cell>
          <cell r="D17">
            <v>6400</v>
          </cell>
          <cell r="E17">
            <v>0</v>
          </cell>
          <cell r="F17">
            <v>0</v>
          </cell>
        </row>
        <row r="18">
          <cell r="A18" t="str">
            <v xml:space="preserve"> 17.시 험 검  사 료</v>
          </cell>
          <cell r="B18">
            <v>104828.31200000001</v>
          </cell>
          <cell r="C18">
            <v>101751.859</v>
          </cell>
          <cell r="D18">
            <v>3076.453</v>
          </cell>
          <cell r="E18">
            <v>0</v>
          </cell>
          <cell r="F18">
            <v>0</v>
          </cell>
        </row>
        <row r="19">
          <cell r="A19" t="str">
            <v xml:space="preserve"> 18.리  이   스  료</v>
          </cell>
          <cell r="B19">
            <v>0</v>
          </cell>
          <cell r="C19">
            <v>0</v>
          </cell>
          <cell r="D19">
            <v>0</v>
          </cell>
          <cell r="E19">
            <v>0</v>
          </cell>
          <cell r="F19">
            <v>0</v>
          </cell>
        </row>
        <row r="20">
          <cell r="A20" t="str">
            <v xml:space="preserve"> 19.수 도 광  열 비</v>
          </cell>
          <cell r="B20">
            <v>922107.85400000005</v>
          </cell>
          <cell r="C20">
            <v>135108.99137999999</v>
          </cell>
          <cell r="D20">
            <v>33086.850440000002</v>
          </cell>
          <cell r="E20">
            <v>728188.99</v>
          </cell>
          <cell r="F20">
            <v>25723.02218</v>
          </cell>
        </row>
        <row r="21">
          <cell r="A21" t="str">
            <v xml:space="preserve"> 20.포    장     비</v>
          </cell>
          <cell r="B21">
            <v>1443051.547</v>
          </cell>
          <cell r="C21">
            <v>678137.71200000006</v>
          </cell>
          <cell r="D21">
            <v>596603.35499999998</v>
          </cell>
          <cell r="E21">
            <v>15270.33</v>
          </cell>
          <cell r="F21">
            <v>153040.15</v>
          </cell>
        </row>
        <row r="22">
          <cell r="A22" t="str">
            <v xml:space="preserve"> 21.교 육 훈 련  비</v>
          </cell>
          <cell r="B22">
            <v>0</v>
          </cell>
          <cell r="C22">
            <v>0</v>
          </cell>
          <cell r="D22">
            <v>0</v>
          </cell>
          <cell r="E22">
            <v>0</v>
          </cell>
          <cell r="F22">
            <v>0</v>
          </cell>
        </row>
        <row r="23">
          <cell r="A23" t="str">
            <v xml:space="preserve"> 22.차 량 유  지 비</v>
          </cell>
          <cell r="B23">
            <v>67646.441999999995</v>
          </cell>
          <cell r="C23">
            <v>27748.489509999999</v>
          </cell>
          <cell r="D23">
            <v>18846.447929999998</v>
          </cell>
          <cell r="E23">
            <v>17402.08655</v>
          </cell>
          <cell r="F23">
            <v>3649.4180099999999</v>
          </cell>
        </row>
        <row r="24">
          <cell r="A24" t="str">
            <v xml:space="preserve"> 23.잡           비</v>
          </cell>
          <cell r="B24">
            <v>0</v>
          </cell>
          <cell r="C24">
            <v>0</v>
          </cell>
          <cell r="D24">
            <v>0</v>
          </cell>
          <cell r="E24">
            <v>0</v>
          </cell>
          <cell r="F24">
            <v>0</v>
          </cell>
        </row>
        <row r="25">
          <cell r="A25" t="str">
            <v xml:space="preserve"> 24.광 고 선  전 비</v>
          </cell>
          <cell r="B25">
            <v>0</v>
          </cell>
          <cell r="C25">
            <v>0</v>
          </cell>
          <cell r="D25">
            <v>0</v>
          </cell>
          <cell r="E25">
            <v>0</v>
          </cell>
          <cell r="F25">
            <v>0</v>
          </cell>
        </row>
        <row r="26">
          <cell r="A26" t="str">
            <v xml:space="preserve"> 25.지 급 수  수 료</v>
          </cell>
          <cell r="B26">
            <v>147298.67800000001</v>
          </cell>
          <cell r="C26">
            <v>86504.457600000009</v>
          </cell>
          <cell r="D26">
            <v>23070.732349999998</v>
          </cell>
          <cell r="E26">
            <v>18210.927500000002</v>
          </cell>
          <cell r="F26">
            <v>19512.560550000002</v>
          </cell>
        </row>
        <row r="27">
          <cell r="A27" t="str">
            <v xml:space="preserve"> 26.기 술 도  입 비</v>
          </cell>
          <cell r="B27">
            <v>0</v>
          </cell>
          <cell r="C27">
            <v>0</v>
          </cell>
          <cell r="D27">
            <v>0</v>
          </cell>
          <cell r="E27">
            <v>0</v>
          </cell>
          <cell r="F27">
            <v>0</v>
          </cell>
        </row>
        <row r="28">
          <cell r="A28" t="str">
            <v xml:space="preserve"> 27.사 무 용  품 비</v>
          </cell>
          <cell r="B28">
            <v>12439.249999999998</v>
          </cell>
          <cell r="C28">
            <v>7242.59184</v>
          </cell>
          <cell r="D28">
            <v>2571.0186400000002</v>
          </cell>
          <cell r="E28">
            <v>1236.34104</v>
          </cell>
          <cell r="F28">
            <v>1389.2984799999999</v>
          </cell>
        </row>
        <row r="29">
          <cell r="A29" t="str">
            <v xml:space="preserve"> 28.통    신     비</v>
          </cell>
          <cell r="B29">
            <v>36023.591</v>
          </cell>
          <cell r="C29">
            <v>20922.621658000004</v>
          </cell>
          <cell r="D29">
            <v>7458.2804729999998</v>
          </cell>
          <cell r="E29">
            <v>3588.9834980000001</v>
          </cell>
          <cell r="F29">
            <v>4053.7053709999996</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CODE"/>
      <sheetName val="원재료입력"/>
      <sheetName val="제품입력"/>
      <sheetName val="원재료수불(월)"/>
      <sheetName val="원재료수불"/>
      <sheetName val="원재료(합산)"/>
      <sheetName val="원재료(사료합산)"/>
      <sheetName val="보조재료(합산)"/>
      <sheetName val="보조재료(저장품합산)"/>
      <sheetName val="제조원가 "/>
      <sheetName val="매출원가"/>
      <sheetName val="제품수불(월)"/>
      <sheetName val="제품수불(대체)"/>
      <sheetName val="총제품수불"/>
      <sheetName val="000000"/>
      <sheetName val="입찰안"/>
      <sheetName val="상품수불(합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05">
          <cell r="AC105">
            <v>0</v>
          </cell>
        </row>
      </sheetData>
      <sheetData sheetId="15"/>
      <sheetData sheetId="16" refreshError="1"/>
      <sheetData sheetId="17"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름표"/>
      <sheetName val="표지"/>
      <sheetName val="감정평가표"/>
      <sheetName val="신감정평가표"/>
      <sheetName val="의견"/>
      <sheetName val="평가명세표"/>
      <sheetName val="요항표"/>
      <sheetName val="가격산출근거"/>
      <sheetName val="광역위치도"/>
      <sheetName val="위치도"/>
      <sheetName val="건물개황도"/>
      <sheetName val="사진-1"/>
      <sheetName val="청구서"/>
      <sheetName val="회보서"/>
      <sheetName val="숫자변환"/>
      <sheetName val="입찰안"/>
      <sheetName val="#REF"/>
      <sheetName val="변수"/>
    </sheetNames>
    <sheetDataSet>
      <sheetData sheetId="0">
        <row r="12">
          <cell r="B12" t="str">
            <v>2003. 11. 10.</v>
          </cell>
        </row>
      </sheetData>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년9월"/>
      <sheetName val="10월"/>
      <sheetName val="11월98"/>
      <sheetName val="12월"/>
      <sheetName val="99년1월"/>
      <sheetName val="99년2월"/>
      <sheetName val="3월"/>
      <sheetName val="4월"/>
      <sheetName val="Sheet2"/>
      <sheetName val="Sheet3"/>
      <sheetName val="자산가치"/>
    </sheetNames>
    <sheetDataSet>
      <sheetData sheetId="0" refreshError="1"/>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
      <sheetName val="cover"/>
      <sheetName val="문구"/>
      <sheetName val="주소"/>
      <sheetName val="controll"/>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Sheet12 (2)"/>
      <sheetName val="Sheet13 (2)"/>
      <sheetName val="Sheet14 (2)"/>
      <sheetName val="Sheet15 (2)"/>
      <sheetName val="Sheet16 (2)"/>
      <sheetName val="Module4"/>
      <sheetName val="Module1"/>
      <sheetName val="Module2"/>
      <sheetName val="조회서"/>
      <sheetName val="채권채무조회서CS"/>
      <sheetName val="총제품수불"/>
      <sheetName val="감가상각비대체내역"/>
      <sheetName val="자산가치"/>
      <sheetName val="상품수불(합산)"/>
      <sheetName val="신인사"/>
      <sheetName val="정산표"/>
      <sheetName val="회사정보"/>
    </sheetNames>
    <sheetDataSet>
      <sheetData sheetId="0" refreshError="1"/>
      <sheetData sheetId="1" refreshError="1"/>
      <sheetData sheetId="2"/>
      <sheetData sheetId="3" refreshError="1"/>
      <sheetData sheetId="4" refreshError="1">
        <row r="6">
          <cell r="A6">
            <v>1</v>
          </cell>
          <cell r="C6" t="str">
            <v>장웅걸</v>
          </cell>
          <cell r="H6">
            <v>214</v>
          </cell>
        </row>
        <row r="7">
          <cell r="A7">
            <v>2</v>
          </cell>
          <cell r="C7" t="str">
            <v>권영세</v>
          </cell>
          <cell r="H7">
            <v>60</v>
          </cell>
        </row>
        <row r="8">
          <cell r="A8">
            <v>3</v>
          </cell>
          <cell r="C8" t="str">
            <v>진혁</v>
          </cell>
          <cell r="H8">
            <v>800</v>
          </cell>
        </row>
        <row r="9">
          <cell r="A9">
            <v>4</v>
          </cell>
          <cell r="C9" t="str">
            <v>박금희</v>
          </cell>
          <cell r="G9">
            <v>640</v>
          </cell>
        </row>
        <row r="10">
          <cell r="A10">
            <v>5</v>
          </cell>
          <cell r="C10" t="str">
            <v>권용진</v>
          </cell>
          <cell r="G10">
            <v>500</v>
          </cell>
          <cell r="H10">
            <v>820</v>
          </cell>
        </row>
        <row r="11">
          <cell r="A11">
            <v>6</v>
          </cell>
          <cell r="C11" t="str">
            <v>이재춘</v>
          </cell>
          <cell r="G11">
            <v>72</v>
          </cell>
          <cell r="H11">
            <v>255</v>
          </cell>
        </row>
        <row r="12">
          <cell r="A12">
            <v>7</v>
          </cell>
          <cell r="C12" t="str">
            <v>송화선</v>
          </cell>
          <cell r="H12">
            <v>1020</v>
          </cell>
        </row>
        <row r="13">
          <cell r="A13">
            <v>8</v>
          </cell>
          <cell r="C13" t="str">
            <v>강홍구</v>
          </cell>
          <cell r="G13">
            <v>30</v>
          </cell>
          <cell r="H13">
            <v>280</v>
          </cell>
        </row>
        <row r="14">
          <cell r="A14">
            <v>9</v>
          </cell>
          <cell r="C14" t="str">
            <v>이대희</v>
          </cell>
          <cell r="G14">
            <v>300</v>
          </cell>
          <cell r="H14">
            <v>50</v>
          </cell>
        </row>
        <row r="15">
          <cell r="A15">
            <v>10</v>
          </cell>
          <cell r="C15" t="str">
            <v>홍재일</v>
          </cell>
          <cell r="G15">
            <v>200</v>
          </cell>
          <cell r="H15">
            <v>666</v>
          </cell>
        </row>
        <row r="16">
          <cell r="A16">
            <v>11</v>
          </cell>
          <cell r="C16" t="str">
            <v>임필기</v>
          </cell>
          <cell r="G16">
            <v>1100</v>
          </cell>
        </row>
        <row r="17">
          <cell r="A17">
            <v>12</v>
          </cell>
          <cell r="C17" t="str">
            <v>연경흠</v>
          </cell>
          <cell r="G17">
            <v>30</v>
          </cell>
          <cell r="H17">
            <v>230</v>
          </cell>
        </row>
        <row r="18">
          <cell r="A18">
            <v>13</v>
          </cell>
          <cell r="C18" t="str">
            <v>권재순</v>
          </cell>
          <cell r="G18">
            <v>345</v>
          </cell>
          <cell r="H18">
            <v>100</v>
          </cell>
          <cell r="J18">
            <v>60</v>
          </cell>
        </row>
        <row r="19">
          <cell r="A19">
            <v>14</v>
          </cell>
          <cell r="C19" t="str">
            <v>남수모</v>
          </cell>
          <cell r="G19">
            <v>234</v>
          </cell>
          <cell r="H19">
            <v>200</v>
          </cell>
        </row>
        <row r="20">
          <cell r="A20">
            <v>15</v>
          </cell>
          <cell r="C20" t="str">
            <v>강영금</v>
          </cell>
          <cell r="E20">
            <v>23</v>
          </cell>
          <cell r="G20">
            <v>249</v>
          </cell>
        </row>
        <row r="21">
          <cell r="A21">
            <v>16</v>
          </cell>
          <cell r="C21" t="str">
            <v>김종찬</v>
          </cell>
          <cell r="G21">
            <v>350</v>
          </cell>
        </row>
        <row r="22">
          <cell r="A22">
            <v>17</v>
          </cell>
          <cell r="C22" t="str">
            <v>이재천</v>
          </cell>
          <cell r="G22">
            <v>450</v>
          </cell>
          <cell r="J22">
            <v>50</v>
          </cell>
        </row>
        <row r="23">
          <cell r="A23">
            <v>18</v>
          </cell>
          <cell r="C23" t="str">
            <v>한성식</v>
          </cell>
          <cell r="G23">
            <v>357</v>
          </cell>
        </row>
        <row r="24">
          <cell r="A24">
            <v>19</v>
          </cell>
          <cell r="C24" t="str">
            <v>영남건설㈜</v>
          </cell>
          <cell r="G24">
            <v>200</v>
          </cell>
          <cell r="H24">
            <v>600</v>
          </cell>
        </row>
        <row r="25">
          <cell r="A25">
            <v>20</v>
          </cell>
          <cell r="C25" t="str">
            <v>이외숙</v>
          </cell>
          <cell r="G25">
            <v>480</v>
          </cell>
        </row>
        <row r="26">
          <cell r="A26">
            <v>21</v>
          </cell>
          <cell r="C26" t="str">
            <v>장성숙</v>
          </cell>
          <cell r="G26">
            <v>159</v>
          </cell>
          <cell r="H26">
            <v>100</v>
          </cell>
          <cell r="J26">
            <v>507</v>
          </cell>
        </row>
        <row r="27">
          <cell r="A27">
            <v>22</v>
          </cell>
          <cell r="C27" t="str">
            <v>김성희</v>
          </cell>
          <cell r="G27">
            <v>285</v>
          </cell>
          <cell r="H27">
            <v>50</v>
          </cell>
        </row>
        <row r="28">
          <cell r="A28">
            <v>23</v>
          </cell>
          <cell r="C28" t="str">
            <v>일광주택건설㈜</v>
          </cell>
          <cell r="G28">
            <v>1050</v>
          </cell>
        </row>
        <row r="29">
          <cell r="A29">
            <v>24</v>
          </cell>
          <cell r="C29" t="str">
            <v>김기선</v>
          </cell>
          <cell r="G29">
            <v>570</v>
          </cell>
          <cell r="H29">
            <v>974</v>
          </cell>
        </row>
        <row r="30">
          <cell r="A30">
            <v>25</v>
          </cell>
          <cell r="C30" t="str">
            <v>진창삼</v>
          </cell>
          <cell r="H30">
            <v>1342</v>
          </cell>
        </row>
        <row r="31">
          <cell r="A31">
            <v>26</v>
          </cell>
          <cell r="C31" t="str">
            <v>김주혁</v>
          </cell>
          <cell r="G31">
            <v>733</v>
          </cell>
        </row>
        <row r="32">
          <cell r="A32">
            <v>27</v>
          </cell>
          <cell r="C32" t="str">
            <v>김춘년</v>
          </cell>
          <cell r="G32">
            <v>892</v>
          </cell>
        </row>
        <row r="33">
          <cell r="A33">
            <v>28</v>
          </cell>
          <cell r="C33" t="str">
            <v>황분남</v>
          </cell>
          <cell r="G33">
            <v>120</v>
          </cell>
          <cell r="H33">
            <v>50</v>
          </cell>
        </row>
        <row r="34">
          <cell r="A34">
            <v>29</v>
          </cell>
          <cell r="C34" t="str">
            <v>㈜세현주택</v>
          </cell>
          <cell r="H34">
            <v>500</v>
          </cell>
        </row>
        <row r="35">
          <cell r="A35">
            <v>30</v>
          </cell>
          <cell r="C35" t="str">
            <v>태정주택건설㈜</v>
          </cell>
          <cell r="G35">
            <v>1230</v>
          </cell>
          <cell r="H35">
            <v>390</v>
          </cell>
        </row>
        <row r="36">
          <cell r="A36">
            <v>31</v>
          </cell>
          <cell r="C36" t="str">
            <v>김상극</v>
          </cell>
          <cell r="G36">
            <v>550</v>
          </cell>
        </row>
        <row r="37">
          <cell r="A37">
            <v>32</v>
          </cell>
          <cell r="C37" t="str">
            <v>안옥주</v>
          </cell>
          <cell r="H37">
            <v>350</v>
          </cell>
          <cell r="J37">
            <v>340</v>
          </cell>
        </row>
        <row r="38">
          <cell r="A38">
            <v>33</v>
          </cell>
          <cell r="C38" t="str">
            <v>박재청</v>
          </cell>
          <cell r="G38">
            <v>880</v>
          </cell>
        </row>
        <row r="39">
          <cell r="A39">
            <v>34</v>
          </cell>
          <cell r="C39" t="str">
            <v>㈜대진식품</v>
          </cell>
          <cell r="G39">
            <v>930</v>
          </cell>
        </row>
        <row r="40">
          <cell r="A40">
            <v>35</v>
          </cell>
          <cell r="C40" t="str">
            <v>제일경동요업㈜</v>
          </cell>
          <cell r="G40">
            <v>930</v>
          </cell>
        </row>
        <row r="41">
          <cell r="A41">
            <v>36</v>
          </cell>
          <cell r="C41" t="str">
            <v>이기섭</v>
          </cell>
          <cell r="H41">
            <v>600</v>
          </cell>
          <cell r="J41">
            <v>187</v>
          </cell>
        </row>
        <row r="42">
          <cell r="A42">
            <v>37</v>
          </cell>
          <cell r="C42" t="str">
            <v>㈜진영</v>
          </cell>
          <cell r="H42">
            <v>1190</v>
          </cell>
        </row>
        <row r="43">
          <cell r="A43">
            <v>38</v>
          </cell>
          <cell r="C43" t="str">
            <v>범호건설㈜</v>
          </cell>
          <cell r="G43">
            <v>450</v>
          </cell>
          <cell r="J43">
            <v>56</v>
          </cell>
        </row>
        <row r="44">
          <cell r="A44">
            <v>39</v>
          </cell>
          <cell r="C44" t="str">
            <v>김애정</v>
          </cell>
          <cell r="H44">
            <v>400</v>
          </cell>
        </row>
        <row r="45">
          <cell r="A45">
            <v>40</v>
          </cell>
          <cell r="C45" t="str">
            <v>천광기업㈜</v>
          </cell>
          <cell r="G45">
            <v>340</v>
          </cell>
          <cell r="H45">
            <v>750</v>
          </cell>
        </row>
        <row r="46">
          <cell r="A46">
            <v>41</v>
          </cell>
          <cell r="C46" t="str">
            <v>박판수</v>
          </cell>
          <cell r="H46">
            <v>1200</v>
          </cell>
        </row>
        <row r="47">
          <cell r="A47">
            <v>42</v>
          </cell>
          <cell r="C47" t="str">
            <v>후포수산물㈜</v>
          </cell>
          <cell r="G47">
            <v>1250</v>
          </cell>
        </row>
        <row r="48">
          <cell r="A48">
            <v>43</v>
          </cell>
          <cell r="C48" t="str">
            <v>최문철</v>
          </cell>
          <cell r="G48">
            <v>1100</v>
          </cell>
          <cell r="J48">
            <v>16</v>
          </cell>
        </row>
        <row r="49">
          <cell r="A49">
            <v>44</v>
          </cell>
          <cell r="C49" t="str">
            <v>이창호</v>
          </cell>
          <cell r="G49">
            <v>100</v>
          </cell>
          <cell r="H49">
            <v>600</v>
          </cell>
        </row>
        <row r="50">
          <cell r="A50">
            <v>45</v>
          </cell>
          <cell r="C50" t="str">
            <v>대진산업㈜</v>
          </cell>
          <cell r="H50">
            <v>799</v>
          </cell>
          <cell r="J50">
            <v>338</v>
          </cell>
        </row>
        <row r="51">
          <cell r="A51">
            <v>46</v>
          </cell>
          <cell r="C51" t="str">
            <v>마로종합건설㈜</v>
          </cell>
          <cell r="G51">
            <v>1100</v>
          </cell>
          <cell r="H51">
            <v>350</v>
          </cell>
        </row>
        <row r="52">
          <cell r="A52">
            <v>47</v>
          </cell>
          <cell r="C52" t="str">
            <v>고목훈</v>
          </cell>
          <cell r="G52">
            <v>1000</v>
          </cell>
        </row>
        <row r="53">
          <cell r="A53">
            <v>48</v>
          </cell>
          <cell r="C53" t="str">
            <v>계몽도서경판㈜</v>
          </cell>
          <cell r="H53">
            <v>500</v>
          </cell>
          <cell r="J53">
            <v>550</v>
          </cell>
        </row>
        <row r="54">
          <cell r="A54">
            <v>49</v>
          </cell>
          <cell r="C54" t="str">
            <v>양승찬</v>
          </cell>
          <cell r="H54">
            <v>1043</v>
          </cell>
        </row>
        <row r="55">
          <cell r="A55">
            <v>50</v>
          </cell>
          <cell r="C55" t="str">
            <v>최성훈</v>
          </cell>
          <cell r="H55">
            <v>150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_table(최종)"/>
      <sheetName val="con_table (2)"/>
      <sheetName val="월별손익"/>
    </sheetNames>
    <sheetDataSet>
      <sheetData sheetId="0" refreshError="1"/>
      <sheetData sheetId="1" refreshError="1"/>
      <sheetData sheetId="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데이타"/>
      <sheetName val="표지"/>
      <sheetName val="평가표"/>
      <sheetName val="의견"/>
      <sheetName val="명세표"/>
      <sheetName val="산출표"/>
      <sheetName val="요항표"/>
      <sheetName val="위치도"/>
      <sheetName val="구조도"/>
      <sheetName val="숫자변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위임장"/>
      <sheetName val="개시신청"/>
      <sheetName val="채권자목록"/>
      <sheetName val="부속1,2"/>
      <sheetName val="부속3-신"/>
      <sheetName val="부속4,5,6"/>
      <sheetName val="재산목록"/>
      <sheetName val="급여명세"/>
      <sheetName val="수입,지출_간이"/>
      <sheetName val="진술서"/>
      <sheetName val="변제계획안"/>
      <sheetName val="금지신청"/>
      <sheetName val="중지신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3">
          <cell r="K23">
            <v>0</v>
          </cell>
        </row>
      </sheetData>
      <sheetData sheetId="11" refreshError="1"/>
      <sheetData sheetId="12" refreshError="1"/>
      <sheetData sheetId="13"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용"/>
      <sheetName val="양식1"/>
      <sheetName val="양식2"/>
      <sheetName val="양식3"/>
      <sheetName val="표지"/>
      <sheetName val="목차"/>
      <sheetName val="실적분석1쪽"/>
      <sheetName val="실적분석2쪽"/>
      <sheetName val="실적분석2-1쪽"/>
      <sheetName val="환경전망3쪽"/>
      <sheetName val="환경전망4쪽"/>
      <sheetName val="강약점5쪽"/>
      <sheetName val="사업방침6쪽"/>
      <sheetName val="사업목표7쪽"/>
      <sheetName val="CS계획"/>
      <sheetName val="매출계획"/>
      <sheetName val="대수계획"/>
      <sheetName val="결품계획"/>
      <sheetName val="거점계획"/>
      <sheetName val="인력계획"/>
      <sheetName val="교육계획"/>
      <sheetName val="투자계획"/>
      <sheetName val="경비예산"/>
      <sheetName val="주요업무추진계획"/>
      <sheetName val="본조"/>
      <sheetName val="본조인적"/>
      <sheetName val="지부"/>
      <sheetName val="지부인적"/>
      <sheetName val="전임자 수"/>
      <sheetName val="전임자처우"/>
      <sheetName val="처우자인건비"/>
      <sheetName val="노동조합위원장"/>
      <sheetName val="조합원수"/>
      <sheetName val="조합비 현횡"/>
      <sheetName val="업무용차량지원현황"/>
      <sheetName val="출마현황"/>
      <sheetName val="투표결과"/>
      <sheetName val="전체현황"/>
      <sheetName val="소하리"/>
      <sheetName val="대의원"/>
      <sheetName val="임단협"/>
      <sheetName val="협상결과"/>
      <sheetName val="근로조건"/>
      <sheetName val="Typel별"/>
      <sheetName val="영업외손익등"/>
      <sheetName val="현장"/>
      <sheetName val="재고자산명세"/>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목"/>
      <sheetName val="1"/>
      <sheetName val="기준 "/>
      <sheetName val="2 "/>
      <sheetName val="총괄"/>
      <sheetName val="3"/>
      <sheetName val="담보총괄"/>
      <sheetName val="4"/>
      <sheetName val="담보목록"/>
      <sheetName val="5"/>
      <sheetName val="담보배분"/>
      <sheetName val="6"/>
      <sheetName val="Sheet1"/>
      <sheetName val="채권총괄"/>
      <sheetName val="7"/>
      <sheetName val="채권목록"/>
      <sheetName val="8"/>
      <sheetName val="조세총괄"/>
      <sheetName val="9"/>
      <sheetName val="조세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현황 (Service별분류) (TEMP)"/>
      <sheetName val="Cost현황 (Service별분류)"/>
      <sheetName val="인력현황(종합)"/>
      <sheetName val="SW단가"/>
      <sheetName val="장비현황(종합)"/>
      <sheetName val="Sheet1"/>
      <sheetName val="인력단가(엔텔, 협력사)"/>
      <sheetName val="Cost현황 (Service별분류) (2)"/>
      <sheetName val="6월"/>
      <sheetName val="Yearly(Tower)"/>
      <sheetName val="1"/>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수정내역"/>
      <sheetName val="일위대가표"/>
      <sheetName val="일위대가"/>
      <sheetName val="실행내역"/>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젼적표지"/>
      <sheetName val="견적서"/>
      <sheetName val="견적세부내역"/>
      <sheetName val="원가분석"/>
      <sheetName val="손익분석"/>
      <sheetName val="가격조사서"/>
    </sheetNames>
    <sheetDataSet>
      <sheetData sheetId="0"/>
      <sheetData sheetId="1"/>
      <sheetData sheetId="2"/>
      <sheetData sheetId="3"/>
      <sheetData sheetId="4"/>
      <sheetData sheetId="5"/>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본사"/>
    </sheetNames>
    <sheetDataSet>
      <sheetData sheetId="0"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적격심사표"/>
      <sheetName val="투찰분석"/>
      <sheetName val="공동도급 비교"/>
      <sheetName val="시공실적"/>
      <sheetName val="경영상태"/>
      <sheetName val="시공여유율"/>
      <sheetName val="자재인력조달"/>
      <sheetName val="통계자료"/>
      <sheetName val="입찰결과보고"/>
      <sheetName val="입찰결과분석"/>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ITC관련 매출대금 요약"/>
      <sheetName val="개요"/>
      <sheetName val="대여금"/>
      <sheetName val="5131"/>
      <sheetName val="5132"/>
      <sheetName val="5133"/>
      <sheetName val="5134"/>
      <sheetName val="5135"/>
      <sheetName val="5145"/>
      <sheetName val="5146"/>
      <sheetName val="5147"/>
      <sheetName val="5148"/>
      <sheetName val="5149"/>
      <sheetName val="XREF"/>
      <sheetName val="Tickmarks"/>
      <sheetName val="진술서"/>
      <sheetName val="진천"/>
      <sheetName val="200"/>
      <sheetName val="Sheet1"/>
      <sheetName val="Sheet2"/>
      <sheetName val="항목"/>
      <sheetName val="매출원가"/>
      <sheetName val="(백만원)"/>
      <sheetName val="본부별매출"/>
      <sheetName val="2003퇴직금추계backdata"/>
      <sheetName val="적격심사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목"/>
      <sheetName val="1"/>
      <sheetName val="2"/>
      <sheetName val="3"/>
      <sheetName val="31"/>
      <sheetName val="32"/>
      <sheetName val="4"/>
      <sheetName val="5"/>
      <sheetName val="6"/>
      <sheetName val="7"/>
      <sheetName val="8"/>
      <sheetName val="9"/>
      <sheetName val="10"/>
      <sheetName val="11"/>
      <sheetName val="12"/>
      <sheetName val="13"/>
      <sheetName val="14"/>
      <sheetName val="15"/>
      <sheetName val="16"/>
      <sheetName val="17"/>
      <sheetName val="별"/>
      <sheetName val="별1"/>
      <sheetName val="별2"/>
      <sheetName val="별3"/>
      <sheetName val="별31"/>
      <sheetName val="별32"/>
      <sheetName val="50"/>
      <sheetName val="51"/>
      <sheetName val="52"/>
      <sheetName val="53"/>
      <sheetName val="54"/>
      <sheetName val="55"/>
      <sheetName val="60"/>
      <sheetName val="61"/>
      <sheetName val="62"/>
      <sheetName val="63"/>
      <sheetName val="64"/>
      <sheetName val="65"/>
      <sheetName val="70"/>
      <sheetName val="80"/>
      <sheetName val="81"/>
      <sheetName val="90"/>
      <sheetName val="91"/>
      <sheetName val="92"/>
      <sheetName val="채권목록"/>
      <sheetName val="Macro1"/>
      <sheetName val="엠아이텍-회생계획0429-1"/>
      <sheetName val="일보_생산"/>
      <sheetName val="XREF"/>
      <sheetName val="조회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명세서"/>
      <sheetName val="공사표지"/>
      <sheetName val="노임단가"/>
      <sheetName val="품산출서"/>
      <sheetName val="지입자재단가"/>
    </sheetNames>
    <sheetDataSet>
      <sheetData sheetId="0"/>
      <sheetData sheetId="1"/>
      <sheetData sheetId="2" refreshError="1"/>
      <sheetData sheetId="3" refreshError="1"/>
      <sheetData sheetId="4"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 (I)-BS"/>
      <sheetName val="ALT(I)-PL"/>
      <sheetName val="ALT (Ⅱ)-BS"/>
      <sheetName val="ALT (II)-PL"/>
      <sheetName val="S&amp;GA EXPN"/>
      <sheetName val="Convert"/>
      <sheetName val="KA011205"/>
    </sheetNames>
    <sheetDataSet>
      <sheetData sheetId="0"/>
      <sheetData sheetId="1"/>
      <sheetData sheetId="2"/>
      <sheetData sheetId="3"/>
      <sheetData sheetId="4"/>
      <sheetData sheetId="5"/>
      <sheetData sheetId="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목록"/>
      <sheetName val="표지"/>
      <sheetName val="(  )감정표"/>
      <sheetName val="의견"/>
      <sheetName val="명세표"/>
      <sheetName val="산출기초"/>
      <sheetName val="토지요항표"/>
      <sheetName val="건물요항표"/>
      <sheetName val="자료"/>
      <sheetName val="담보력"/>
      <sheetName val="임대상황"/>
      <sheetName val="권리내역"/>
      <sheetName val="수수료"/>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Convert"/>
      <sheetName val="5사남"/>
      <sheetName val="KA011205"/>
      <sheetName val="조정전"/>
      <sheetName val="XREF"/>
      <sheetName val="사원명부"/>
      <sheetName val="생산직"/>
      <sheetName val="월간"/>
      <sheetName val="관계주식"/>
      <sheetName val="현장별미수"/>
      <sheetName val="본사감가상각대장(비품)"/>
      <sheetName val="연구인원내역"/>
      <sheetName val="공사개요"/>
      <sheetName val="세금계산서유"/>
      <sheetName val="Menu_Link"/>
      <sheetName val="퇴충98"/>
      <sheetName val="97년"/>
      <sheetName val="수정시산표"/>
      <sheetName val="98년간분기"/>
      <sheetName val="견"/>
      <sheetName val="투자예산"/>
      <sheetName val="산출근거"/>
      <sheetName val="비주거용"/>
      <sheetName val="집계표"/>
      <sheetName val="표지"/>
      <sheetName val="회사정보"/>
      <sheetName val="요약BS"/>
      <sheetName val="현장"/>
      <sheetName val="상정안건"/>
      <sheetName val="98실적"/>
      <sheetName val="이름"/>
      <sheetName val="1-7(재가공내역)"/>
      <sheetName val="보험금"/>
      <sheetName val="매출원가"/>
      <sheetName val="9-1차이내역"/>
      <sheetName val="118.세금과공과"/>
      <sheetName val="평가결과_사본"/>
      <sheetName val="종합2"/>
      <sheetName val="부재예실1월"/>
      <sheetName val="입찰안"/>
      <sheetName val="#REF"/>
      <sheetName val="04_도료_전체_하순"/>
      <sheetName val="실적"/>
      <sheetName val="機器明細(MC)"/>
      <sheetName val="1.취수장"/>
      <sheetName val="단가"/>
      <sheetName val="울산자금"/>
      <sheetName val="설계내역서"/>
      <sheetName val="자금청구"/>
      <sheetName val="금강투자2000"/>
      <sheetName val="당좌개설보증용"/>
      <sheetName val="신림자금"/>
      <sheetName val="GC산출"/>
      <sheetName val="당초"/>
      <sheetName val="Sheet4"/>
      <sheetName val="BASE"/>
      <sheetName val="판매량"/>
      <sheetName val="업종코드"/>
      <sheetName val="임대손익"/>
      <sheetName val="인원_20001101"/>
      <sheetName val="단가비교"/>
      <sheetName val="투자2"/>
      <sheetName val="외화계약"/>
      <sheetName val="AIR SHOWER(3인용)"/>
      <sheetName val="판매용03"/>
      <sheetName val="서식시트"/>
      <sheetName val="조경내역"/>
      <sheetName val="건축비목군분류"/>
      <sheetName val="두께별"/>
      <sheetName val="승용"/>
      <sheetName val="상용"/>
      <sheetName val="준검 내역서"/>
      <sheetName val="실행내역"/>
      <sheetName val="총괄"/>
      <sheetName val="건재양식"/>
      <sheetName val="00실적"/>
      <sheetName val="판촉계획(고정)"/>
      <sheetName val="배수통관(좌)"/>
      <sheetName val="CAUDIT"/>
      <sheetName val="품의서취합"/>
      <sheetName val="총원"/>
      <sheetName val="특수직호봉표"/>
      <sheetName val="평가금액"/>
      <sheetName val="1월"/>
      <sheetName val="관급"/>
      <sheetName val="AC List"/>
      <sheetName val="WorldQuest"/>
      <sheetName val="집계"/>
      <sheetName val="퇴직기초"/>
      <sheetName val="산출내역(1)"/>
      <sheetName val="주소 작성"/>
      <sheetName val="타계정에서 명세서(PL상)"/>
      <sheetName val="상품수불"/>
      <sheetName val="5907"/>
      <sheetName val="편성절차"/>
      <sheetName val="상품입고집계"/>
      <sheetName val="매입현황"/>
      <sheetName val="수입"/>
      <sheetName val="ELECTRIC"/>
      <sheetName val="99선급비용"/>
      <sheetName val="CODE"/>
      <sheetName val="admin"/>
      <sheetName val="자료"/>
      <sheetName val="코드"/>
      <sheetName val="매매손실준비금"/>
      <sheetName val="집연95"/>
      <sheetName val="출자한도"/>
      <sheetName val="Asset98-CAK"/>
      <sheetName val="Intro2"/>
      <sheetName val="Id"/>
      <sheetName val="Project_CF"/>
      <sheetName val="PMP등급_9월"/>
      <sheetName val="지급이자"/>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하수급견적대비"/>
      <sheetName val="재고자산명세"/>
      <sheetName val="적격심사표"/>
      <sheetName val="이익잉여금처분계산서"/>
      <sheetName val="재무상태변동표"/>
      <sheetName val="제조원가명세서"/>
      <sheetName val="현금흐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재료비"/>
      <sheetName val="제조원가"/>
      <sheetName val="97년제조사업장별"/>
      <sheetName val="원재료"/>
      <sheetName val="재고계획"/>
      <sheetName val="제출견적(을)"/>
      <sheetName val="일보_생산"/>
      <sheetName val="외화금융(97-03)"/>
      <sheetName val="이자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k2"/>
      <sheetName val="back3"/>
      <sheetName val="Sheet1"/>
      <sheetName val="Sheet2"/>
      <sheetName val="Sheet3"/>
      <sheetName val="추가예산"/>
      <sheetName val="손익계산서"/>
      <sheetName val="이익잉여금처분계산서"/>
      <sheetName val="용역원가명세서"/>
      <sheetName val="현금흐름표"/>
      <sheetName val="Convert"/>
      <sheetName val="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화금융(97-03)"/>
      <sheetName val="xxxxxx"/>
      <sheetName val="자금조달방침"/>
      <sheetName val="원화장기(97-01)"/>
      <sheetName val="원화장기월(97-01)"/>
      <sheetName val="외화장기요약(97-06)"/>
      <sheetName val="외화장기(97-06)"/>
      <sheetName val="비교99-00"/>
      <sheetName val="조정전"/>
      <sheetName val="1-1-1-1"/>
      <sheetName val="상정안건"/>
      <sheetName val="경비공통"/>
      <sheetName val="상여 (2)"/>
      <sheetName val="118.세금과공과"/>
      <sheetName val="DS"/>
      <sheetName val="2.대외공문"/>
      <sheetName val="LIST"/>
      <sheetName val="주요기준"/>
      <sheetName val="1차명단"/>
      <sheetName val="본사감가상각대장(비품)"/>
      <sheetName val="과거PL"/>
      <sheetName val="2COMPO_TABLE"/>
      <sheetName val="기초"/>
      <sheetName val="산출기준(파견전산실)"/>
      <sheetName val="집연95"/>
      <sheetName val="재무제표3년"/>
      <sheetName val="모델별판매(수정본)"/>
      <sheetName val="종합2"/>
      <sheetName val="1월"/>
      <sheetName val="이자율"/>
      <sheetName val="회사정보"/>
      <sheetName val="기본데이터"/>
      <sheetName val="변제계획안"/>
      <sheetName val="외화9612"/>
      <sheetName val="SMXEXPS"/>
      <sheetName val="과거BS"/>
      <sheetName val="시실누(모) "/>
      <sheetName val="현우실적"/>
      <sheetName val="정율표"/>
      <sheetName val="GRACE"/>
      <sheetName val="data"/>
      <sheetName val="이름"/>
      <sheetName val="Index"/>
      <sheetName val="연간상여집계"/>
      <sheetName val="MAIN"/>
      <sheetName val="대차대조표5년"/>
      <sheetName val="SALE"/>
      <sheetName val="표준원가표(2)"/>
      <sheetName val="tsuga"/>
      <sheetName val="원재료"/>
      <sheetName val="admin"/>
      <sheetName val="반기PL"/>
      <sheetName val="FAB4생산"/>
      <sheetName val="부문손익"/>
      <sheetName val="A-LINE"/>
      <sheetName val="수익성 분석"/>
      <sheetName val="BS3"/>
      <sheetName val="이익잉여금처분계산서"/>
      <sheetName val="재무상태변동표"/>
      <sheetName val="제조원가명세서"/>
      <sheetName val="현금흐름표"/>
      <sheetName val="협력업체"/>
      <sheetName val="코드1"/>
      <sheetName val="코드2"/>
      <sheetName val="XREF"/>
      <sheetName val="총제품수불"/>
      <sheetName val="표준대차대조표(갑)"/>
      <sheetName val="투자예산"/>
      <sheetName val="표건"/>
      <sheetName val="WorldQuest"/>
      <sheetName val="10K4"/>
      <sheetName val="98실적"/>
      <sheetName val="Intro2"/>
      <sheetName val="Id"/>
      <sheetName val="손익계산서"/>
      <sheetName val="용역원가명세서"/>
      <sheetName val="SALE&amp;COST"/>
      <sheetName val="Convert"/>
      <sheetName val="EX-외상(06)"/>
      <sheetName val="CODE"/>
      <sheetName val="인건비(5)"/>
      <sheetName val="당기추가완료"/>
      <sheetName val="프로젝트목록"/>
      <sheetName val="97년"/>
      <sheetName val="98년"/>
      <sheetName val="타계정에서 명세서(PL상)"/>
      <sheetName val="상품수불"/>
      <sheetName val="주관사업"/>
      <sheetName val="지점비용"/>
      <sheetName val="Sheet1"/>
      <sheetName val="LT Borrowing Schedule 2005.06"/>
      <sheetName val="관계주식"/>
      <sheetName val="ﾃﾞｰﾀﾍﾞｰｽ(CD順)"/>
      <sheetName val="스포회원매출"/>
      <sheetName val="제품목록"/>
      <sheetName val="한세A4PL"/>
      <sheetName val="코드"/>
      <sheetName val="Ⅱ1-0타"/>
      <sheetName val="산업은행 경영지표"/>
      <sheetName val="보험금"/>
      <sheetName val="하수급견적대비"/>
      <sheetName val="차수"/>
      <sheetName val="AP"/>
      <sheetName val="profit&amp;loss"/>
      <sheetName val="Rates"/>
      <sheetName val="완성차 미수금"/>
      <sheetName val="대차"/>
      <sheetName val="민감도"/>
      <sheetName val="표지"/>
      <sheetName val="조흥은행"/>
      <sheetName val="한계원가"/>
      <sheetName val="판매브리핑"/>
      <sheetName val="FORM06-CIKL"/>
      <sheetName val="퇴직영수증"/>
      <sheetName val="매출원가"/>
      <sheetName val="controll"/>
      <sheetName val="분개집계"/>
      <sheetName val="매매손실준비금"/>
      <sheetName val="조회서"/>
      <sheetName val="Config"/>
      <sheetName val="선급비용"/>
      <sheetName val="Sheet3"/>
      <sheetName val="T48a"/>
      <sheetName val="TOEIC기준점수"/>
      <sheetName val="일수"/>
      <sheetName val="추정DATA"/>
      <sheetName val="금월DB★"/>
      <sheetName val="99선급비용"/>
      <sheetName val="예산M11A"/>
      <sheetName val="KA011205"/>
      <sheetName val="목표"/>
      <sheetName val="월별손익"/>
      <sheetName val="Menu_Link"/>
      <sheetName val="3000"/>
      <sheetName val="판매46"/>
      <sheetName val="BS"/>
      <sheetName val="OT실적분석표 (2)"/>
      <sheetName val="Ref2"/>
      <sheetName val="93상각비"/>
      <sheetName val="현금"/>
      <sheetName val="특외대"/>
      <sheetName val="품의"/>
      <sheetName val="산출근거1"/>
      <sheetName val="조직표"/>
      <sheetName val="지역"/>
      <sheetName val="총괄표"/>
      <sheetName val="AC List"/>
      <sheetName val="단양 00 아파트-세부내역"/>
      <sheetName val="상여_(2)"/>
      <sheetName val="118_세금과공과"/>
      <sheetName val="2_대외공문"/>
      <sheetName val="타계정에서_명세서(PL상)"/>
      <sheetName val="시실누(모)_"/>
      <sheetName val="수익성_분석"/>
      <sheetName val="LT_Borrowing_Schedule_2005_06"/>
      <sheetName val="손익"/>
      <sheetName val="보증금(전신전화가입권)"/>
      <sheetName val="주요재무비율"/>
      <sheetName val="중계기"/>
      <sheetName val="상여_(2)1"/>
      <sheetName val="118_세금과공과1"/>
      <sheetName val="시실누(모)_1"/>
      <sheetName val="수익성_분석1"/>
      <sheetName val="LT_Borrowing_Schedule_2005_061"/>
      <sheetName val="2_대외공문1"/>
      <sheetName val="타계정에서_명세서(PL상)1"/>
      <sheetName val="AC_List"/>
      <sheetName val="조회서송부 LIST"/>
      <sheetName val="월별관리"/>
      <sheetName val="AR(원화)"/>
      <sheetName val="제품단가"/>
      <sheetName val="VENDOR LIST"/>
      <sheetName val="공통비"/>
      <sheetName val="99년하반기"/>
      <sheetName val="표지 (3)"/>
      <sheetName val="당월영향8월"/>
      <sheetName val="10매출"/>
      <sheetName val="최종"/>
      <sheetName val="장기차입금"/>
      <sheetName val="2.부문별추정손익"/>
      <sheetName val="17.지도관리비(경비소요액)"/>
      <sheetName val="@매출액집계"/>
      <sheetName val="인건비"/>
      <sheetName val="평가예상(200308)"/>
      <sheetName val="버튼"/>
      <sheetName val="매입현황"/>
      <sheetName val="항목"/>
      <sheetName val="퇴충가산"/>
      <sheetName val="투자자산명세서"/>
      <sheetName val="판계분석"/>
      <sheetName val="Sheet2"/>
      <sheetName val="9월 성적"/>
      <sheetName val="6310806"/>
      <sheetName val="링크용"/>
      <sheetName val="2월수불부"/>
      <sheetName val="손익계산서(2002반기)"/>
      <sheetName val="현금흐름표(2002반기)"/>
      <sheetName val="정산표"/>
      <sheetName val="평균급여(구미)"/>
      <sheetName val="평균급여(부산)"/>
      <sheetName val="Lists"/>
      <sheetName val="P&amp;L"/>
      <sheetName val="ACTPL03"/>
      <sheetName val="81HM"/>
      <sheetName val="Sens"/>
      <sheetName val="정의"/>
      <sheetName val="완성차_미수금"/>
      <sheetName val="95TOTREV"/>
      <sheetName val="토목내역서"/>
      <sheetName val="계정과목"/>
      <sheetName val="품평회"/>
      <sheetName val="밀"/>
      <sheetName val="DEVELOPER(2)"/>
      <sheetName val="대손충당금"/>
      <sheetName val="투자주식평가"/>
      <sheetName val="자본준비금"/>
      <sheetName val="산업재산권"/>
      <sheetName val="예금"/>
      <sheetName val="매출액"/>
      <sheetName val="시산"/>
      <sheetName val="17"/>
      <sheetName val="2001급여"/>
      <sheetName val="도면번호"/>
      <sheetName val="일반관리비(선급보험료)-총무"/>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목"/>
      <sheetName val="1"/>
      <sheetName val="2"/>
      <sheetName val="3"/>
      <sheetName val="31"/>
      <sheetName val="32"/>
      <sheetName val="4"/>
      <sheetName val="5"/>
      <sheetName val="6"/>
      <sheetName val="7"/>
      <sheetName val="8"/>
      <sheetName val="9"/>
      <sheetName val="10"/>
      <sheetName val="11"/>
      <sheetName val="12"/>
      <sheetName val="13"/>
      <sheetName val="14"/>
      <sheetName val="15"/>
      <sheetName val="16"/>
      <sheetName val="17"/>
      <sheetName val="별"/>
      <sheetName val="별1"/>
      <sheetName val="별2"/>
      <sheetName val="별3"/>
      <sheetName val="별31"/>
      <sheetName val="별32"/>
      <sheetName val="50"/>
      <sheetName val="51"/>
      <sheetName val="52"/>
      <sheetName val="53"/>
      <sheetName val="54"/>
      <sheetName val="55"/>
      <sheetName val="60"/>
      <sheetName val="61"/>
      <sheetName val="62"/>
      <sheetName val="63"/>
      <sheetName val="64"/>
      <sheetName val="65"/>
      <sheetName val="70"/>
      <sheetName val="80"/>
      <sheetName val="81"/>
      <sheetName val="90"/>
      <sheetName val="91"/>
      <sheetName val="92"/>
      <sheetName val="외화금융(97-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A-ML"/>
    </sheetNames>
    <sheetDataSet>
      <sheetData sheetId="0"/>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주"/>
      <sheetName val="수입"/>
      <sheetName val="Config"/>
      <sheetName val="data"/>
      <sheetName val="분개장·원장"/>
      <sheetName val="수정시산표"/>
      <sheetName val="제조원가"/>
      <sheetName val="재고자산명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A"/>
      <sheetName val="Sales and Plan"/>
      <sheetName val="2004 (Detail)"/>
      <sheetName val="Daily Plan"/>
      <sheetName val="Plan envios"/>
      <sheetName val="Production"/>
      <sheetName val="Sales"/>
      <sheetName val="VMI"/>
      <sheetName val="Sheet2"/>
      <sheetName val="수정시산표"/>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획"/>
      <sheetName val="세부사항"/>
      <sheetName val="이월사항"/>
      <sheetName val="월별교육비"/>
      <sheetName val="실적관리"/>
      <sheetName val="1월"/>
      <sheetName val="2월"/>
      <sheetName val="3월"/>
      <sheetName val="4월"/>
      <sheetName val="5월"/>
      <sheetName val="6월"/>
      <sheetName val="7월"/>
      <sheetName val="8월"/>
      <sheetName val="9월"/>
      <sheetName val="10월"/>
      <sheetName val="11월"/>
      <sheetName val="정산표"/>
      <sheetName val="월별수입"/>
    </sheetNames>
    <sheetDataSet>
      <sheetData sheetId="0"/>
      <sheetData sheetId="1"/>
      <sheetData sheetId="2"/>
      <sheetData sheetId="3"/>
      <sheetData sheetId="4">
        <row r="1">
          <cell r="A1">
            <v>250</v>
          </cell>
        </row>
      </sheetData>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보험 "/>
      <sheetName val="테이블"/>
      <sheetName val="입찰안"/>
      <sheetName val="수입"/>
    </sheetNames>
    <sheetDataSet>
      <sheetData sheetId="0"/>
      <sheetData sheetId="1" refreshError="1"/>
      <sheetData sheetId="2" refreshError="1"/>
      <sheetData sheetId="3"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Ⅰ"/>
      <sheetName val="Ⅱ"/>
      <sheetName val="Ⅲ,Ⅳ"/>
      <sheetName val="Ⅴ,Ⅵ"/>
      <sheetName val="1"/>
      <sheetName val="2"/>
      <sheetName val="3"/>
      <sheetName val="4"/>
      <sheetName val="5"/>
      <sheetName val="6"/>
      <sheetName val="7"/>
      <sheetName val="8"/>
      <sheetName val="9"/>
      <sheetName val="10"/>
      <sheetName val="11"/>
      <sheetName val="12"/>
      <sheetName val="13,14"/>
      <sheetName val="15,16"/>
      <sheetName val="17,18"/>
      <sheetName val="19,20"/>
      <sheetName val="21"/>
      <sheetName val="22,23"/>
      <sheetName val="24"/>
      <sheetName val="25"/>
      <sheetName val="26"/>
      <sheetName val="27,28"/>
      <sheetName val="29"/>
      <sheetName val="30"/>
      <sheetName val="31"/>
      <sheetName val="32_34"/>
      <sheetName val="35"/>
      <sheetName val="36,37"/>
      <sheetName val="38"/>
      <sheetName val="39,40"/>
      <sheetName val="41"/>
      <sheetName val="42,43"/>
      <sheetName val="44"/>
      <sheetName val="45,46"/>
      <sheetName val="47,48"/>
      <sheetName val="49"/>
      <sheetName val="50,51"/>
      <sheetName val="52 "/>
      <sheetName val="53,54"/>
      <sheetName val="55,56"/>
      <sheetName val="57"/>
      <sheetName val="58"/>
      <sheetName val="59"/>
      <sheetName val="60"/>
      <sheetName val="61,62"/>
      <sheetName val="63"/>
      <sheetName val="64"/>
      <sheetName val="65"/>
      <sheetName val="66"/>
      <sheetName val="67(B4)   "/>
      <sheetName val="67(A4)"/>
      <sheetName val="68"/>
      <sheetName val="69"/>
      <sheetName val="70"/>
      <sheetName val="71"/>
      <sheetName val="72"/>
      <sheetName val="73"/>
      <sheetName val="74(A4)"/>
      <sheetName val="74(B4) "/>
      <sheetName val="75"/>
      <sheetName val="76"/>
      <sheetName val="77"/>
      <sheetName val="78"/>
      <sheetName val="79"/>
      <sheetName val="80"/>
      <sheetName val="81"/>
      <sheetName val="82"/>
      <sheetName val="83"/>
      <sheetName val="84(B4)"/>
      <sheetName val="85"/>
      <sheetName val="86"/>
      <sheetName val="87"/>
      <sheetName val="88"/>
      <sheetName val="89"/>
      <sheetName val="90"/>
      <sheetName val="91"/>
      <sheetName val="92"/>
      <sheetName val="93"/>
      <sheetName val="94"/>
      <sheetName val="95"/>
      <sheetName val="96"/>
      <sheetName val="9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원가"/>
      <sheetName val="대차대조표"/>
      <sheetName val="추정손익"/>
      <sheetName val="97년추정손익계산서"/>
      <sheetName val="45,46"/>
      <sheetName val="입찰안"/>
      <sheetName val="사업추정"/>
      <sheetName val="환율시트"/>
      <sheetName val="Index"/>
      <sheetName val="정의"/>
      <sheetName val="계조에 따른 특성"/>
      <sheetName val="4월"/>
      <sheetName val="상각율표"/>
      <sheetName val="Config"/>
      <sheetName val="테이블"/>
      <sheetName val="수입"/>
      <sheetName val="ML"/>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k2"/>
      <sheetName val="back3"/>
      <sheetName val="Sheet1"/>
      <sheetName val="Sheet2"/>
      <sheetName val="Sheet3"/>
      <sheetName val="Montly Pla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Controls"/>
      <sheetName val="집계표"/>
      <sheetName val="산출기준(파견전산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습"/>
      <sheetName val="FIRST"/>
      <sheetName val="LETTER"/>
      <sheetName val="아셈 거푸집"/>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년 비용실적"/>
      <sheetName val="#REF"/>
      <sheetName val="제조원가(I)"/>
      <sheetName val="상반기생산(인)"/>
      <sheetName val="광주재료"/>
    </sheetNames>
    <sheetDataSet>
      <sheetData sheetId="0" refreshError="1"/>
      <sheetData sheetId="1" refreshError="1"/>
      <sheetData sheetId="2" refreshError="1"/>
      <sheetData sheetId="3" refreshError="1"/>
      <sheetData sheetId="4"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부"/>
      <sheetName val="본부(수정전)"/>
      <sheetName val="본부(수정후)"/>
      <sheetName val="op"/>
      <sheetName val="bs"/>
      <sheetName val="af"/>
      <sheetName val="pe"/>
      <sheetName val="지원"/>
      <sheetName val="입력손익"/>
      <sheetName val="광주재료"/>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U156"/>
  <sheetViews>
    <sheetView showGridLines="0" view="pageBreakPreview" zoomScale="115" zoomScaleSheetLayoutView="115" workbookViewId="0">
      <selection activeCell="A14" sqref="A14"/>
    </sheetView>
  </sheetViews>
  <sheetFormatPr defaultColWidth="9" defaultRowHeight="14.25" x14ac:dyDescent="0.3"/>
  <cols>
    <col min="1" max="1" width="11.125" style="5" customWidth="1"/>
    <col min="2" max="2" width="4.875" style="5" customWidth="1"/>
    <col min="3" max="4" width="9" style="5"/>
    <col min="5" max="5" width="12.5" style="5" customWidth="1"/>
    <col min="6" max="10" width="9" style="5"/>
    <col min="11" max="11" width="14" style="5" customWidth="1"/>
    <col min="12" max="12" width="9" style="5"/>
    <col min="13" max="16384" width="9" style="4"/>
  </cols>
  <sheetData>
    <row r="1" spans="1:21" s="2" customFormat="1" ht="19.5" customHeight="1" x14ac:dyDescent="0.3">
      <c r="A1" s="328" t="s">
        <v>119</v>
      </c>
      <c r="B1" s="328"/>
      <c r="C1" s="328" t="s">
        <v>1214</v>
      </c>
      <c r="D1" s="1"/>
      <c r="E1" s="1"/>
      <c r="F1" s="1"/>
      <c r="G1" s="1"/>
      <c r="H1" s="1"/>
      <c r="I1" s="1"/>
      <c r="J1" s="1"/>
      <c r="K1" s="1"/>
      <c r="L1" s="1"/>
    </row>
    <row r="2" spans="1:21" s="2" customFormat="1" ht="18.75" x14ac:dyDescent="0.3">
      <c r="A2" s="3" t="s">
        <v>0</v>
      </c>
      <c r="B2" s="3" t="s">
        <v>1247</v>
      </c>
      <c r="C2" s="1"/>
      <c r="D2" s="1"/>
      <c r="E2" s="1"/>
      <c r="F2" s="1"/>
      <c r="G2" s="1"/>
      <c r="H2" s="1"/>
      <c r="I2" s="1"/>
      <c r="J2" s="1"/>
      <c r="K2" s="1"/>
      <c r="L2" s="1"/>
    </row>
    <row r="3" spans="1:21" s="2" customFormat="1" ht="18.75" x14ac:dyDescent="0.3">
      <c r="A3" s="1" t="s">
        <v>1248</v>
      </c>
      <c r="B3" s="1"/>
      <c r="C3" s="1"/>
      <c r="D3" s="1"/>
      <c r="E3" s="1"/>
      <c r="F3" s="1"/>
      <c r="G3" s="1"/>
      <c r="H3" s="1"/>
      <c r="I3" s="1"/>
      <c r="J3" s="1"/>
      <c r="K3" s="1"/>
      <c r="L3" s="1"/>
    </row>
    <row r="4" spans="1:21" s="2" customFormat="1" ht="18.75" x14ac:dyDescent="0.3">
      <c r="A4" s="1"/>
      <c r="B4" s="1"/>
      <c r="C4" s="1"/>
      <c r="D4" s="1"/>
      <c r="E4" s="1"/>
      <c r="F4" s="1"/>
      <c r="G4" s="1"/>
      <c r="H4" s="1"/>
      <c r="I4" s="1"/>
      <c r="J4" s="1"/>
      <c r="K4" s="1"/>
      <c r="L4" s="1"/>
    </row>
    <row r="5" spans="1:21" s="2" customFormat="1" ht="18.75" x14ac:dyDescent="0.3">
      <c r="A5" s="336"/>
      <c r="B5" s="336"/>
      <c r="C5" s="336"/>
      <c r="D5" s="336"/>
      <c r="E5" s="336"/>
      <c r="F5" s="336"/>
      <c r="G5" s="336"/>
      <c r="H5" s="336"/>
      <c r="I5" s="336"/>
      <c r="J5" s="336"/>
      <c r="K5" s="336"/>
      <c r="L5" s="1"/>
    </row>
    <row r="6" spans="1:21" s="2" customFormat="1" ht="28.5" customHeight="1" x14ac:dyDescent="0.3">
      <c r="A6" s="336"/>
      <c r="B6" s="336"/>
      <c r="C6" s="336"/>
      <c r="D6" s="336"/>
      <c r="E6" s="336"/>
      <c r="F6" s="336"/>
      <c r="G6" s="336"/>
      <c r="H6" s="336"/>
      <c r="I6" s="336"/>
      <c r="J6" s="336"/>
      <c r="K6" s="336"/>
      <c r="L6" s="1"/>
    </row>
    <row r="7" spans="1:21" ht="33.75" customHeight="1" x14ac:dyDescent="0.3">
      <c r="A7" s="337" t="s">
        <v>229</v>
      </c>
      <c r="B7" s="337"/>
      <c r="C7" s="337"/>
      <c r="D7" s="337"/>
      <c r="E7" s="337"/>
      <c r="F7" s="337"/>
      <c r="G7" s="337"/>
      <c r="H7" s="337"/>
      <c r="I7" s="337"/>
      <c r="J7" s="337"/>
      <c r="K7" s="337"/>
      <c r="L7" s="337"/>
      <c r="M7" s="337"/>
      <c r="N7" s="337"/>
      <c r="O7" s="337"/>
      <c r="P7" s="337"/>
      <c r="Q7" s="337"/>
      <c r="R7" s="337"/>
      <c r="S7" s="337"/>
      <c r="T7" s="337"/>
      <c r="U7" s="337"/>
    </row>
    <row r="8" spans="1:21" s="2" customFormat="1" ht="33.75" customHeight="1" x14ac:dyDescent="0.3">
      <c r="A8" s="337"/>
      <c r="B8" s="337"/>
      <c r="C8" s="337"/>
      <c r="D8" s="337"/>
      <c r="E8" s="337"/>
      <c r="F8" s="337"/>
      <c r="G8" s="337"/>
      <c r="H8" s="337"/>
      <c r="I8" s="337"/>
      <c r="J8" s="337"/>
      <c r="K8" s="337"/>
      <c r="L8" s="337"/>
      <c r="M8" s="337"/>
      <c r="N8" s="337"/>
      <c r="O8" s="337"/>
      <c r="P8" s="337"/>
      <c r="Q8" s="337"/>
      <c r="R8" s="337"/>
      <c r="S8" s="337"/>
      <c r="T8" s="337"/>
      <c r="U8" s="337"/>
    </row>
    <row r="9" spans="1:21" s="2" customFormat="1" ht="18.75" x14ac:dyDescent="0.3">
      <c r="A9" s="1"/>
      <c r="B9" s="1"/>
      <c r="C9" s="1"/>
      <c r="D9" s="1"/>
      <c r="E9" s="1"/>
      <c r="F9" s="1"/>
      <c r="G9" s="1"/>
      <c r="H9" s="1"/>
      <c r="I9" s="1"/>
      <c r="J9" s="1"/>
      <c r="K9" s="1"/>
      <c r="L9" s="1"/>
    </row>
    <row r="10" spans="1:21" s="2" customFormat="1" ht="18.75" x14ac:dyDescent="0.3">
      <c r="A10" s="1"/>
      <c r="B10" s="1"/>
      <c r="C10" s="1"/>
      <c r="D10" s="1"/>
      <c r="E10" s="1"/>
      <c r="F10" s="1"/>
      <c r="G10" s="1"/>
      <c r="H10" s="1"/>
      <c r="I10" s="1"/>
      <c r="J10" s="1"/>
      <c r="K10" s="1"/>
      <c r="L10" s="1"/>
    </row>
    <row r="11" spans="1:21" s="2" customFormat="1" ht="72.75" customHeight="1" x14ac:dyDescent="0.3">
      <c r="A11" s="1"/>
      <c r="B11" s="1"/>
      <c r="C11" s="1"/>
      <c r="D11" s="1"/>
      <c r="E11" s="1"/>
      <c r="F11" s="1"/>
      <c r="G11" s="1"/>
      <c r="H11" s="1"/>
      <c r="I11" s="1"/>
      <c r="J11" s="1"/>
      <c r="K11" s="1"/>
      <c r="L11" s="1"/>
    </row>
    <row r="12" spans="1:21" s="2" customFormat="1" ht="18.75" x14ac:dyDescent="0.3">
      <c r="A12" s="1"/>
      <c r="B12" s="1"/>
      <c r="C12" s="1"/>
      <c r="D12" s="1"/>
      <c r="E12" s="1"/>
      <c r="F12" s="1"/>
      <c r="G12" s="1"/>
      <c r="H12" s="1"/>
      <c r="I12" s="1"/>
      <c r="J12" s="1"/>
      <c r="K12" s="1"/>
      <c r="L12" s="1"/>
    </row>
    <row r="13" spans="1:21" s="2" customFormat="1" ht="18.75" x14ac:dyDescent="0.3">
      <c r="A13" s="338" t="s">
        <v>1249</v>
      </c>
      <c r="B13" s="338"/>
      <c r="C13" s="338"/>
      <c r="D13" s="338"/>
      <c r="E13" s="338"/>
      <c r="F13" s="338"/>
      <c r="G13" s="338"/>
      <c r="H13" s="338"/>
      <c r="I13" s="338"/>
      <c r="J13" s="338"/>
      <c r="K13" s="338"/>
      <c r="L13" s="339"/>
      <c r="M13" s="339"/>
      <c r="N13" s="339"/>
      <c r="O13" s="339"/>
      <c r="P13" s="339"/>
      <c r="Q13" s="339"/>
      <c r="R13" s="339"/>
      <c r="S13" s="339"/>
      <c r="T13" s="339"/>
      <c r="U13" s="339"/>
    </row>
    <row r="14" spans="1:21" s="2" customFormat="1" ht="18.75" x14ac:dyDescent="0.3">
      <c r="A14" s="1"/>
      <c r="B14" s="1"/>
      <c r="C14" s="1"/>
      <c r="D14" s="1"/>
      <c r="E14" s="1"/>
      <c r="F14" s="1"/>
      <c r="G14" s="1"/>
      <c r="H14" s="1"/>
      <c r="I14" s="1"/>
      <c r="J14" s="1"/>
      <c r="K14" s="1"/>
      <c r="L14" s="1"/>
    </row>
    <row r="15" spans="1:21" s="2" customFormat="1" ht="18.75" x14ac:dyDescent="0.3">
      <c r="A15" s="1"/>
      <c r="B15" s="1"/>
      <c r="C15" s="1"/>
      <c r="D15" s="1"/>
      <c r="E15" s="1"/>
      <c r="F15" s="1"/>
      <c r="G15" s="1"/>
      <c r="H15" s="1"/>
      <c r="I15" s="1"/>
      <c r="J15" s="1"/>
      <c r="K15" s="1"/>
      <c r="L15" s="1"/>
    </row>
    <row r="16" spans="1:21" ht="30" customHeight="1" x14ac:dyDescent="0.3">
      <c r="A16" s="334" t="s">
        <v>1233</v>
      </c>
      <c r="B16" s="334"/>
      <c r="C16" s="334"/>
      <c r="D16" s="334"/>
      <c r="E16" s="334"/>
      <c r="F16" s="334"/>
      <c r="G16" s="334"/>
      <c r="H16" s="334"/>
      <c r="I16" s="334"/>
      <c r="J16" s="334"/>
      <c r="K16" s="334"/>
    </row>
    <row r="17" spans="1:12" ht="22.5" customHeight="1" x14ac:dyDescent="0.3">
      <c r="A17" s="334" t="s">
        <v>1234</v>
      </c>
      <c r="B17" s="334"/>
      <c r="C17" s="334"/>
      <c r="D17" s="334"/>
      <c r="E17" s="334"/>
      <c r="F17" s="334"/>
      <c r="G17" s="334"/>
      <c r="H17" s="334"/>
      <c r="I17" s="334"/>
      <c r="J17" s="334"/>
      <c r="K17" s="334"/>
    </row>
    <row r="18" spans="1:12" s="2" customFormat="1" ht="18.75" x14ac:dyDescent="0.3">
      <c r="A18" s="1"/>
      <c r="B18" s="1"/>
      <c r="C18" s="1"/>
      <c r="D18" s="1"/>
      <c r="E18" s="1"/>
      <c r="F18" s="1"/>
      <c r="G18" s="1"/>
      <c r="H18" s="1"/>
      <c r="I18" s="1"/>
      <c r="J18" s="1"/>
      <c r="K18" s="1"/>
      <c r="L18" s="1"/>
    </row>
    <row r="25" spans="1:12" ht="22.5" x14ac:dyDescent="0.3">
      <c r="A25" s="335"/>
      <c r="B25" s="335"/>
      <c r="C25" s="335"/>
      <c r="D25" s="335"/>
      <c r="E25" s="335"/>
      <c r="F25" s="335"/>
      <c r="G25" s="335"/>
      <c r="H25" s="335"/>
      <c r="I25" s="335"/>
      <c r="J25" s="335"/>
      <c r="K25" s="335"/>
    </row>
    <row r="26" spans="1:12" ht="22.5" x14ac:dyDescent="0.3">
      <c r="A26" s="335"/>
      <c r="B26" s="335"/>
      <c r="C26" s="335"/>
      <c r="D26" s="335"/>
      <c r="E26" s="335"/>
      <c r="F26" s="335"/>
      <c r="G26" s="335"/>
      <c r="H26" s="335"/>
      <c r="I26" s="335"/>
      <c r="J26" s="335"/>
      <c r="K26" s="335"/>
    </row>
    <row r="27" spans="1:12" ht="22.5" x14ac:dyDescent="0.3">
      <c r="A27" s="6"/>
      <c r="B27" s="6"/>
      <c r="C27" s="6"/>
      <c r="D27" s="6"/>
      <c r="E27" s="6"/>
      <c r="F27" s="6"/>
      <c r="G27" s="6"/>
      <c r="H27" s="6"/>
      <c r="I27" s="6"/>
      <c r="J27" s="6"/>
      <c r="K27" s="6"/>
    </row>
    <row r="28" spans="1:12" ht="22.5" x14ac:dyDescent="0.3">
      <c r="A28" s="6"/>
      <c r="B28" s="6"/>
      <c r="C28" s="6"/>
      <c r="D28" s="6"/>
      <c r="E28" s="6"/>
      <c r="F28" s="6"/>
      <c r="G28" s="6"/>
      <c r="H28" s="6"/>
      <c r="I28" s="6"/>
      <c r="J28" s="6"/>
      <c r="K28" s="6"/>
    </row>
    <row r="29" spans="1:12" ht="22.5" x14ac:dyDescent="0.3">
      <c r="A29" s="335"/>
      <c r="B29" s="335"/>
      <c r="C29" s="335"/>
      <c r="D29" s="335"/>
      <c r="E29" s="335"/>
      <c r="F29" s="335"/>
      <c r="G29" s="335"/>
      <c r="H29" s="335"/>
      <c r="I29" s="335"/>
      <c r="J29" s="335"/>
      <c r="K29" s="335"/>
    </row>
    <row r="156" spans="4:4" x14ac:dyDescent="0.3">
      <c r="D156" s="5">
        <v>0</v>
      </c>
    </row>
  </sheetData>
  <mergeCells count="11">
    <mergeCell ref="A5:K5"/>
    <mergeCell ref="A6:K6"/>
    <mergeCell ref="A7:K8"/>
    <mergeCell ref="L7:U8"/>
    <mergeCell ref="A13:K13"/>
    <mergeCell ref="L13:U13"/>
    <mergeCell ref="A16:K16"/>
    <mergeCell ref="A17:K17"/>
    <mergeCell ref="A25:K25"/>
    <mergeCell ref="A26:K26"/>
    <mergeCell ref="A29:K29"/>
  </mergeCells>
  <phoneticPr fontId="6" type="noConversion"/>
  <printOptions horizontalCentered="1"/>
  <pageMargins left="0.51181102362204722" right="0.31496062992125984" top="0.72" bottom="0.47244094488188981" header="0.27559055118110237" footer="0.19685039370078741"/>
  <pageSetup paperSize="9" scale="105" firstPageNumber="4" orientation="landscape"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XFD164"/>
  <sheetViews>
    <sheetView showGridLines="0" view="pageBreakPreview" topLeftCell="A7" zoomScale="85" workbookViewId="0">
      <selection activeCell="A23" sqref="A23:L23"/>
    </sheetView>
  </sheetViews>
  <sheetFormatPr defaultColWidth="9" defaultRowHeight="50.1" customHeight="1" x14ac:dyDescent="0.3"/>
  <cols>
    <col min="1" max="1" width="11.25" style="18" bestFit="1" customWidth="1"/>
    <col min="2" max="8" width="9" style="18"/>
    <col min="9" max="9" width="11.5" style="18" customWidth="1"/>
    <col min="10" max="10" width="9" style="18"/>
    <col min="11" max="11" width="10.625" style="18" customWidth="1"/>
    <col min="12" max="12" width="9" style="18"/>
    <col min="13" max="16384" width="9" style="7"/>
  </cols>
  <sheetData>
    <row r="1" spans="1:13" ht="50.1" customHeight="1" x14ac:dyDescent="0.3">
      <c r="A1" s="344" t="s">
        <v>120</v>
      </c>
      <c r="B1" s="335"/>
      <c r="C1" s="335"/>
      <c r="D1" s="335"/>
      <c r="E1" s="335"/>
      <c r="F1" s="335"/>
      <c r="G1" s="335"/>
      <c r="H1" s="335"/>
      <c r="I1" s="335"/>
      <c r="J1" s="335"/>
      <c r="K1" s="335"/>
      <c r="L1" s="335"/>
    </row>
    <row r="2" spans="1:13" s="8" customFormat="1" ht="29.25" customHeight="1" x14ac:dyDescent="0.3">
      <c r="A2" s="345" t="s">
        <v>1</v>
      </c>
      <c r="B2" s="345"/>
      <c r="C2" s="345"/>
      <c r="D2" s="345"/>
      <c r="E2" s="345"/>
      <c r="F2" s="345"/>
      <c r="G2" s="345"/>
      <c r="H2" s="345"/>
      <c r="I2" s="345"/>
      <c r="J2" s="345"/>
      <c r="K2" s="345"/>
      <c r="L2" s="345"/>
    </row>
    <row r="3" spans="1:13" s="10" customFormat="1" ht="20.100000000000001" customHeight="1" x14ac:dyDescent="0.3">
      <c r="A3" s="9" t="s">
        <v>2</v>
      </c>
      <c r="B3" s="9"/>
      <c r="C3" s="9"/>
      <c r="D3" s="9"/>
      <c r="E3" s="9"/>
      <c r="F3" s="9"/>
      <c r="G3" s="9"/>
      <c r="H3" s="9"/>
      <c r="I3" s="9"/>
      <c r="J3" s="9"/>
      <c r="K3" s="9"/>
      <c r="L3" s="9"/>
    </row>
    <row r="4" spans="1:13" s="10" customFormat="1" ht="20.100000000000001" customHeight="1" x14ac:dyDescent="0.3">
      <c r="A4" s="9" t="s">
        <v>193</v>
      </c>
      <c r="B4" s="9"/>
      <c r="C4" s="9"/>
      <c r="D4" s="9"/>
      <c r="E4" s="9"/>
      <c r="F4" s="9"/>
      <c r="G4" s="9"/>
      <c r="H4" s="9"/>
      <c r="I4" s="9"/>
      <c r="J4" s="9"/>
      <c r="K4" s="9"/>
      <c r="L4" s="9"/>
    </row>
    <row r="5" spans="1:13" s="10" customFormat="1" ht="20.100000000000001" customHeight="1" x14ac:dyDescent="0.3">
      <c r="A5" s="9" t="s">
        <v>192</v>
      </c>
      <c r="B5" s="9"/>
      <c r="C5" s="9"/>
      <c r="D5" s="9"/>
      <c r="E5" s="9"/>
      <c r="F5" s="9"/>
      <c r="G5" s="9"/>
      <c r="H5" s="9"/>
      <c r="I5" s="9"/>
      <c r="J5" s="9"/>
      <c r="K5" s="9"/>
      <c r="L5" s="9"/>
    </row>
    <row r="6" spans="1:13" s="4" customFormat="1" ht="11.25" customHeight="1" x14ac:dyDescent="0.3">
      <c r="A6" s="11" t="str">
        <f>""</f>
        <v/>
      </c>
      <c r="B6" s="11"/>
      <c r="C6" s="11"/>
      <c r="D6" s="11"/>
      <c r="E6" s="11"/>
      <c r="F6" s="11"/>
      <c r="G6" s="11"/>
      <c r="H6" s="11"/>
      <c r="I6" s="11"/>
      <c r="J6" s="12"/>
      <c r="K6" s="12"/>
      <c r="L6" s="12"/>
    </row>
    <row r="7" spans="1:13" s="8" customFormat="1" ht="33" customHeight="1" x14ac:dyDescent="0.3">
      <c r="A7" s="13" t="s">
        <v>3</v>
      </c>
      <c r="B7" s="13"/>
      <c r="C7" s="13"/>
      <c r="D7" s="13"/>
      <c r="E7" s="13"/>
      <c r="F7" s="13"/>
      <c r="G7" s="13"/>
      <c r="H7" s="13"/>
      <c r="I7" s="13"/>
      <c r="J7" s="14"/>
      <c r="K7" s="14"/>
      <c r="L7" s="14"/>
    </row>
    <row r="8" spans="1:13" s="4" customFormat="1" ht="20.100000000000001" customHeight="1" x14ac:dyDescent="0.3">
      <c r="A8" s="9" t="s">
        <v>4</v>
      </c>
      <c r="B8" s="12"/>
      <c r="C8" s="12"/>
      <c r="D8" s="12"/>
      <c r="E8" s="12"/>
      <c r="F8" s="12"/>
      <c r="G8" s="12"/>
      <c r="H8" s="12"/>
      <c r="I8" s="12"/>
      <c r="J8" s="12"/>
      <c r="K8" s="12"/>
      <c r="L8" s="12"/>
    </row>
    <row r="9" spans="1:13" s="4" customFormat="1" ht="24" customHeight="1" x14ac:dyDescent="0.3">
      <c r="A9" s="342" t="s">
        <v>5</v>
      </c>
      <c r="B9" s="342"/>
      <c r="C9" s="342"/>
      <c r="D9" s="342"/>
      <c r="E9" s="342"/>
      <c r="F9" s="342"/>
      <c r="G9" s="342"/>
      <c r="H9" s="342"/>
      <c r="I9" s="342"/>
      <c r="J9" s="342"/>
      <c r="K9" s="342"/>
      <c r="L9" s="342"/>
    </row>
    <row r="10" spans="1:13" s="4" customFormat="1" ht="20.100000000000001" customHeight="1" x14ac:dyDescent="0.3">
      <c r="A10" s="9" t="s">
        <v>6</v>
      </c>
      <c r="B10" s="9"/>
      <c r="C10" s="12"/>
      <c r="D10" s="12"/>
      <c r="E10" s="12"/>
      <c r="F10" s="12"/>
      <c r="G10" s="12"/>
      <c r="H10" s="12"/>
      <c r="I10" s="12"/>
      <c r="J10" s="12"/>
      <c r="K10" s="12"/>
      <c r="L10" s="12"/>
    </row>
    <row r="11" spans="1:13" s="4" customFormat="1" ht="46.5" customHeight="1" x14ac:dyDescent="0.3">
      <c r="A11" s="342" t="s">
        <v>7</v>
      </c>
      <c r="B11" s="342"/>
      <c r="C11" s="342"/>
      <c r="D11" s="342"/>
      <c r="E11" s="342"/>
      <c r="F11" s="342"/>
      <c r="G11" s="342"/>
      <c r="H11" s="342"/>
      <c r="I11" s="342"/>
      <c r="J11" s="342"/>
      <c r="K11" s="342"/>
      <c r="L11" s="342"/>
    </row>
    <row r="12" spans="1:13" s="4" customFormat="1" ht="12.75" customHeight="1" x14ac:dyDescent="0.3">
      <c r="A12" s="12"/>
      <c r="B12" s="12"/>
      <c r="C12" s="12"/>
      <c r="D12" s="12"/>
      <c r="E12" s="12"/>
      <c r="F12" s="12"/>
      <c r="G12" s="12"/>
      <c r="H12" s="12"/>
      <c r="I12" s="12"/>
      <c r="J12" s="12"/>
      <c r="K12" s="12"/>
      <c r="L12" s="12"/>
      <c r="M12" s="15"/>
    </row>
    <row r="13" spans="1:13" s="4" customFormat="1" ht="20.100000000000001" customHeight="1" x14ac:dyDescent="0.3">
      <c r="A13" s="14" t="s">
        <v>8</v>
      </c>
      <c r="B13" s="12"/>
      <c r="C13" s="12"/>
      <c r="D13" s="12"/>
      <c r="E13" s="12"/>
      <c r="F13" s="12"/>
      <c r="G13" s="12"/>
      <c r="H13" s="12"/>
      <c r="I13" s="12"/>
      <c r="J13" s="12"/>
      <c r="K13" s="12"/>
      <c r="L13" s="12"/>
    </row>
    <row r="14" spans="1:13" s="10" customFormat="1" ht="25.5" customHeight="1" x14ac:dyDescent="0.3">
      <c r="A14" s="9" t="s">
        <v>9</v>
      </c>
      <c r="B14" s="9"/>
      <c r="C14" s="9"/>
      <c r="D14" s="9"/>
      <c r="E14" s="9"/>
      <c r="F14" s="9"/>
      <c r="G14" s="9"/>
      <c r="H14" s="9"/>
      <c r="I14" s="9"/>
      <c r="J14" s="9"/>
      <c r="K14" s="9"/>
      <c r="L14" s="9"/>
    </row>
    <row r="15" spans="1:13" s="10" customFormat="1" ht="24" customHeight="1" x14ac:dyDescent="0.3">
      <c r="A15" s="9" t="s">
        <v>10</v>
      </c>
      <c r="B15" s="9"/>
      <c r="C15" s="9"/>
      <c r="D15" s="9"/>
      <c r="E15" s="9"/>
      <c r="F15" s="9"/>
      <c r="G15" s="9"/>
      <c r="H15" s="9"/>
      <c r="I15" s="9"/>
      <c r="J15" s="9"/>
      <c r="K15" s="9"/>
      <c r="L15" s="9"/>
    </row>
    <row r="16" spans="1:13" s="10" customFormat="1" ht="25.5" customHeight="1" x14ac:dyDescent="0.3">
      <c r="A16" s="9" t="s">
        <v>11</v>
      </c>
      <c r="B16" s="9"/>
      <c r="C16" s="9"/>
      <c r="D16" s="9"/>
      <c r="E16" s="9"/>
      <c r="F16" s="9"/>
      <c r="G16" s="9"/>
      <c r="H16" s="9"/>
      <c r="I16" s="9"/>
      <c r="J16" s="9"/>
      <c r="K16" s="9"/>
      <c r="L16" s="9"/>
    </row>
    <row r="17" spans="1:16384" s="16" customFormat="1" ht="54.75" customHeight="1" x14ac:dyDescent="0.3">
      <c r="A17" s="342" t="s">
        <v>12</v>
      </c>
      <c r="B17" s="342"/>
      <c r="C17" s="342"/>
      <c r="D17" s="342"/>
      <c r="E17" s="342"/>
      <c r="F17" s="342"/>
      <c r="G17" s="342"/>
      <c r="H17" s="342"/>
      <c r="I17" s="342"/>
      <c r="J17" s="342"/>
      <c r="K17" s="342"/>
      <c r="L17" s="342"/>
      <c r="M17" s="343"/>
      <c r="N17" s="343"/>
      <c r="O17" s="343"/>
      <c r="P17" s="343"/>
      <c r="Q17" s="343"/>
      <c r="R17" s="343"/>
      <c r="S17" s="343"/>
      <c r="T17" s="343"/>
      <c r="U17" s="343"/>
      <c r="V17" s="343"/>
      <c r="W17" s="343"/>
      <c r="X17" s="343"/>
      <c r="Y17" s="343"/>
      <c r="Z17" s="343"/>
      <c r="AA17" s="343"/>
      <c r="AB17" s="343"/>
      <c r="AC17" s="343"/>
      <c r="AD17" s="343"/>
      <c r="AE17" s="343"/>
      <c r="AF17" s="343"/>
      <c r="AG17" s="343"/>
      <c r="AH17" s="343"/>
      <c r="AI17" s="343"/>
      <c r="AJ17" s="343"/>
      <c r="AK17" s="343"/>
      <c r="AL17" s="343"/>
      <c r="AM17" s="343"/>
      <c r="AN17" s="343"/>
      <c r="AO17" s="343"/>
      <c r="AP17" s="343"/>
      <c r="AQ17" s="343"/>
      <c r="AR17" s="343"/>
      <c r="AS17" s="343"/>
      <c r="AT17" s="343"/>
      <c r="AU17" s="343"/>
      <c r="AV17" s="343"/>
      <c r="AW17" s="343"/>
      <c r="AX17" s="343"/>
      <c r="AY17" s="343"/>
      <c r="AZ17" s="343"/>
      <c r="BA17" s="343"/>
      <c r="BB17" s="343"/>
      <c r="BC17" s="343"/>
      <c r="BD17" s="343"/>
      <c r="BE17" s="343"/>
      <c r="BF17" s="343"/>
      <c r="BG17" s="343"/>
      <c r="BH17" s="343"/>
      <c r="BI17" s="343"/>
      <c r="BJ17" s="343"/>
      <c r="BK17" s="343"/>
      <c r="BL17" s="343"/>
      <c r="BM17" s="343"/>
      <c r="BN17" s="343"/>
      <c r="BO17" s="343"/>
      <c r="BP17" s="343"/>
      <c r="BQ17" s="343"/>
      <c r="BR17" s="343"/>
      <c r="BS17" s="343"/>
      <c r="BT17" s="343"/>
      <c r="BU17" s="343"/>
      <c r="BV17" s="343"/>
      <c r="BW17" s="343"/>
      <c r="BX17" s="343"/>
      <c r="BY17" s="343"/>
      <c r="BZ17" s="343"/>
      <c r="CA17" s="343"/>
      <c r="CB17" s="343"/>
      <c r="CC17" s="343"/>
      <c r="CD17" s="343"/>
      <c r="CE17" s="343"/>
      <c r="CF17" s="343"/>
      <c r="CG17" s="343"/>
      <c r="CH17" s="343"/>
      <c r="CI17" s="343"/>
      <c r="CJ17" s="343"/>
      <c r="CK17" s="343"/>
      <c r="CL17" s="343"/>
      <c r="CM17" s="343"/>
      <c r="CN17" s="343"/>
      <c r="CO17" s="343"/>
      <c r="CP17" s="343"/>
      <c r="CQ17" s="343"/>
      <c r="CR17" s="343"/>
      <c r="CS17" s="343"/>
      <c r="CT17" s="343"/>
      <c r="CU17" s="343"/>
      <c r="CV17" s="343"/>
      <c r="CW17" s="343"/>
      <c r="CX17" s="343"/>
      <c r="CY17" s="343"/>
      <c r="CZ17" s="343"/>
      <c r="DA17" s="343"/>
      <c r="DB17" s="343"/>
      <c r="DC17" s="343"/>
      <c r="DD17" s="343"/>
      <c r="DE17" s="343"/>
      <c r="DF17" s="343"/>
      <c r="DG17" s="343"/>
      <c r="DH17" s="343"/>
      <c r="DI17" s="343"/>
      <c r="DJ17" s="343"/>
      <c r="DK17" s="343"/>
      <c r="DL17" s="343"/>
      <c r="DM17" s="343"/>
      <c r="DN17" s="343"/>
      <c r="DO17" s="343"/>
      <c r="DP17" s="343"/>
      <c r="DQ17" s="343"/>
      <c r="DR17" s="343"/>
      <c r="DS17" s="343"/>
      <c r="DT17" s="343"/>
      <c r="DU17" s="343"/>
      <c r="DV17" s="343"/>
      <c r="DW17" s="343"/>
      <c r="DX17" s="343"/>
      <c r="DY17" s="343"/>
      <c r="DZ17" s="343"/>
      <c r="EA17" s="343"/>
      <c r="EB17" s="343"/>
      <c r="EC17" s="343"/>
      <c r="ED17" s="343"/>
      <c r="EE17" s="343"/>
      <c r="EF17" s="343"/>
      <c r="EG17" s="343"/>
      <c r="EH17" s="343"/>
      <c r="EI17" s="343"/>
      <c r="EJ17" s="343"/>
      <c r="EK17" s="343"/>
      <c r="EL17" s="343"/>
      <c r="EM17" s="343"/>
      <c r="EN17" s="343"/>
      <c r="EO17" s="343"/>
      <c r="EP17" s="343"/>
      <c r="EQ17" s="343"/>
      <c r="ER17" s="343"/>
      <c r="ES17" s="343"/>
      <c r="ET17" s="343"/>
      <c r="EU17" s="343"/>
      <c r="EV17" s="343"/>
      <c r="EW17" s="343"/>
      <c r="EX17" s="343"/>
      <c r="EY17" s="343"/>
      <c r="EZ17" s="343"/>
      <c r="FA17" s="343"/>
      <c r="FB17" s="343"/>
      <c r="FC17" s="343"/>
      <c r="FD17" s="343"/>
      <c r="FE17" s="343"/>
      <c r="FF17" s="343"/>
      <c r="FG17" s="343"/>
      <c r="FH17" s="343"/>
      <c r="FI17" s="343"/>
      <c r="FJ17" s="343"/>
      <c r="FK17" s="343"/>
      <c r="FL17" s="343"/>
      <c r="FM17" s="343"/>
      <c r="FN17" s="343"/>
      <c r="FO17" s="343"/>
      <c r="FP17" s="343"/>
      <c r="FQ17" s="343"/>
      <c r="FR17" s="343"/>
      <c r="FS17" s="343"/>
      <c r="FT17" s="343"/>
      <c r="FU17" s="343"/>
      <c r="FV17" s="343"/>
      <c r="FW17" s="343"/>
      <c r="FX17" s="343"/>
      <c r="FY17" s="343"/>
      <c r="FZ17" s="343"/>
      <c r="GA17" s="343"/>
      <c r="GB17" s="343"/>
      <c r="GC17" s="343"/>
      <c r="GD17" s="343"/>
      <c r="GE17" s="343"/>
      <c r="GF17" s="343"/>
      <c r="GG17" s="343"/>
      <c r="GH17" s="343"/>
      <c r="GI17" s="343"/>
      <c r="GJ17" s="343"/>
      <c r="GK17" s="343"/>
      <c r="GL17" s="343"/>
      <c r="GM17" s="343"/>
      <c r="GN17" s="343"/>
      <c r="GO17" s="343"/>
      <c r="GP17" s="343"/>
      <c r="GQ17" s="343"/>
      <c r="GR17" s="343"/>
      <c r="GS17" s="343"/>
      <c r="GT17" s="343"/>
      <c r="GU17" s="343"/>
      <c r="GV17" s="343"/>
      <c r="GW17" s="343"/>
      <c r="GX17" s="343"/>
      <c r="GY17" s="343"/>
      <c r="GZ17" s="343"/>
      <c r="HA17" s="343"/>
      <c r="HB17" s="343"/>
      <c r="HC17" s="343"/>
      <c r="HD17" s="343"/>
      <c r="HE17" s="343"/>
      <c r="HF17" s="343"/>
      <c r="HG17" s="343"/>
      <c r="HH17" s="343"/>
      <c r="HI17" s="343"/>
      <c r="HJ17" s="343"/>
      <c r="HK17" s="343"/>
      <c r="HL17" s="343"/>
      <c r="HM17" s="343"/>
      <c r="HN17" s="343"/>
      <c r="HO17" s="343"/>
      <c r="HP17" s="343"/>
      <c r="HQ17" s="343"/>
      <c r="HR17" s="343"/>
      <c r="HS17" s="343"/>
      <c r="HT17" s="343"/>
      <c r="HU17" s="343"/>
      <c r="HV17" s="343"/>
      <c r="HW17" s="343"/>
      <c r="HX17" s="343"/>
      <c r="HY17" s="343"/>
      <c r="HZ17" s="343"/>
      <c r="IA17" s="343"/>
      <c r="IB17" s="343"/>
      <c r="IC17" s="343"/>
      <c r="ID17" s="343"/>
      <c r="IE17" s="343"/>
      <c r="IF17" s="343"/>
      <c r="IG17" s="343"/>
      <c r="IH17" s="343"/>
      <c r="II17" s="343"/>
      <c r="IJ17" s="343"/>
      <c r="IK17" s="343"/>
      <c r="IL17" s="343"/>
      <c r="IM17" s="343"/>
      <c r="IN17" s="343"/>
      <c r="IO17" s="343"/>
      <c r="IP17" s="343"/>
      <c r="IQ17" s="343"/>
      <c r="IR17" s="343"/>
      <c r="IS17" s="343"/>
      <c r="IT17" s="343"/>
      <c r="IU17" s="343"/>
      <c r="IV17" s="343"/>
    </row>
    <row r="18" spans="1:16384" s="16" customFormat="1" ht="24.75" customHeight="1" x14ac:dyDescent="0.3">
      <c r="A18" s="342" t="s">
        <v>13</v>
      </c>
      <c r="B18" s="342"/>
      <c r="C18" s="342"/>
      <c r="D18" s="342"/>
      <c r="E18" s="342"/>
      <c r="F18" s="342"/>
      <c r="G18" s="342"/>
      <c r="H18" s="342"/>
      <c r="I18" s="342"/>
      <c r="J18" s="342"/>
      <c r="K18" s="342"/>
      <c r="L18" s="342"/>
      <c r="M18" s="343"/>
      <c r="N18" s="343"/>
      <c r="O18" s="343"/>
      <c r="P18" s="343"/>
      <c r="Q18" s="343"/>
      <c r="R18" s="343"/>
      <c r="S18" s="343"/>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43"/>
      <c r="AS18" s="343"/>
      <c r="AT18" s="343"/>
      <c r="AU18" s="343"/>
      <c r="AV18" s="343"/>
      <c r="AW18" s="343"/>
      <c r="AX18" s="343"/>
      <c r="AY18" s="343"/>
      <c r="AZ18" s="343"/>
      <c r="BA18" s="343"/>
      <c r="BB18" s="343"/>
      <c r="BC18" s="343"/>
      <c r="BD18" s="343"/>
      <c r="BE18" s="343"/>
      <c r="BF18" s="343"/>
      <c r="BG18" s="343"/>
      <c r="BH18" s="343"/>
      <c r="BI18" s="343"/>
      <c r="BJ18" s="343"/>
      <c r="BK18" s="343"/>
      <c r="BL18" s="343"/>
      <c r="BM18" s="343"/>
      <c r="BN18" s="343"/>
      <c r="BO18" s="343"/>
      <c r="BP18" s="343"/>
      <c r="BQ18" s="343"/>
      <c r="BR18" s="343"/>
      <c r="BS18" s="343"/>
      <c r="BT18" s="343"/>
      <c r="BU18" s="343"/>
      <c r="BV18" s="343"/>
      <c r="BW18" s="343"/>
      <c r="BX18" s="343"/>
      <c r="BY18" s="343"/>
      <c r="BZ18" s="343"/>
      <c r="CA18" s="343"/>
      <c r="CB18" s="343"/>
      <c r="CC18" s="343"/>
      <c r="CD18" s="343"/>
      <c r="CE18" s="343"/>
      <c r="CF18" s="343"/>
      <c r="CG18" s="343"/>
      <c r="CH18" s="343"/>
      <c r="CI18" s="343"/>
      <c r="CJ18" s="343"/>
      <c r="CK18" s="343"/>
      <c r="CL18" s="343"/>
      <c r="CM18" s="343"/>
      <c r="CN18" s="343"/>
      <c r="CO18" s="343"/>
      <c r="CP18" s="343"/>
      <c r="CQ18" s="343"/>
      <c r="CR18" s="343"/>
      <c r="CS18" s="343"/>
      <c r="CT18" s="343"/>
      <c r="CU18" s="343"/>
      <c r="CV18" s="343"/>
      <c r="CW18" s="343"/>
      <c r="CX18" s="343"/>
      <c r="CY18" s="343"/>
      <c r="CZ18" s="343"/>
      <c r="DA18" s="343"/>
      <c r="DB18" s="343"/>
      <c r="DC18" s="343"/>
      <c r="DD18" s="343"/>
      <c r="DE18" s="343"/>
      <c r="DF18" s="343"/>
      <c r="DG18" s="343"/>
      <c r="DH18" s="343"/>
      <c r="DI18" s="343"/>
      <c r="DJ18" s="343"/>
      <c r="DK18" s="343"/>
      <c r="DL18" s="343"/>
      <c r="DM18" s="343"/>
      <c r="DN18" s="343"/>
      <c r="DO18" s="343"/>
      <c r="DP18" s="343"/>
      <c r="DQ18" s="343"/>
      <c r="DR18" s="343"/>
      <c r="DS18" s="343"/>
      <c r="DT18" s="343"/>
      <c r="DU18" s="343"/>
      <c r="DV18" s="343"/>
      <c r="DW18" s="343"/>
      <c r="DX18" s="343"/>
      <c r="DY18" s="343"/>
      <c r="DZ18" s="343"/>
      <c r="EA18" s="343"/>
      <c r="EB18" s="343"/>
      <c r="EC18" s="343"/>
      <c r="ED18" s="343"/>
      <c r="EE18" s="343"/>
      <c r="EF18" s="343"/>
      <c r="EG18" s="343"/>
      <c r="EH18" s="343"/>
      <c r="EI18" s="343"/>
      <c r="EJ18" s="343"/>
      <c r="EK18" s="343"/>
      <c r="EL18" s="343"/>
      <c r="EM18" s="343"/>
      <c r="EN18" s="343"/>
      <c r="EO18" s="343"/>
      <c r="EP18" s="343"/>
      <c r="EQ18" s="343"/>
      <c r="ER18" s="343"/>
      <c r="ES18" s="343"/>
      <c r="ET18" s="343"/>
      <c r="EU18" s="343"/>
      <c r="EV18" s="343"/>
      <c r="EW18" s="343"/>
      <c r="EX18" s="343"/>
      <c r="EY18" s="343"/>
      <c r="EZ18" s="343"/>
      <c r="FA18" s="343"/>
      <c r="FB18" s="343"/>
      <c r="FC18" s="343"/>
      <c r="FD18" s="343"/>
      <c r="FE18" s="343"/>
      <c r="FF18" s="343"/>
      <c r="FG18" s="343"/>
      <c r="FH18" s="343"/>
      <c r="FI18" s="343"/>
      <c r="FJ18" s="343"/>
      <c r="FK18" s="343"/>
      <c r="FL18" s="343"/>
      <c r="FM18" s="343"/>
      <c r="FN18" s="343"/>
      <c r="FO18" s="343"/>
      <c r="FP18" s="343"/>
      <c r="FQ18" s="343"/>
      <c r="FR18" s="343"/>
      <c r="FS18" s="343"/>
      <c r="FT18" s="343"/>
      <c r="FU18" s="343"/>
      <c r="FV18" s="343"/>
      <c r="FW18" s="343"/>
      <c r="FX18" s="343"/>
      <c r="FY18" s="343"/>
      <c r="FZ18" s="343"/>
      <c r="GA18" s="343"/>
      <c r="GB18" s="343"/>
      <c r="GC18" s="343"/>
      <c r="GD18" s="343"/>
      <c r="GE18" s="343"/>
      <c r="GF18" s="343"/>
      <c r="GG18" s="343"/>
      <c r="GH18" s="343"/>
      <c r="GI18" s="343"/>
      <c r="GJ18" s="343"/>
      <c r="GK18" s="343"/>
      <c r="GL18" s="343"/>
      <c r="GM18" s="343"/>
      <c r="GN18" s="343"/>
      <c r="GO18" s="343"/>
      <c r="GP18" s="343"/>
      <c r="GQ18" s="343"/>
      <c r="GR18" s="343"/>
      <c r="GS18" s="343"/>
      <c r="GT18" s="343"/>
      <c r="GU18" s="343"/>
      <c r="GV18" s="343"/>
      <c r="GW18" s="343"/>
      <c r="GX18" s="343"/>
      <c r="GY18" s="343"/>
      <c r="GZ18" s="343"/>
      <c r="HA18" s="343"/>
      <c r="HB18" s="343"/>
      <c r="HC18" s="343"/>
      <c r="HD18" s="343"/>
      <c r="HE18" s="343"/>
      <c r="HF18" s="343"/>
      <c r="HG18" s="343"/>
      <c r="HH18" s="343"/>
      <c r="HI18" s="343"/>
      <c r="HJ18" s="343"/>
      <c r="HK18" s="343"/>
      <c r="HL18" s="343"/>
      <c r="HM18" s="343"/>
      <c r="HN18" s="343"/>
      <c r="HO18" s="343"/>
      <c r="HP18" s="343"/>
      <c r="HQ18" s="343"/>
      <c r="HR18" s="343"/>
      <c r="HS18" s="343"/>
      <c r="HT18" s="343"/>
      <c r="HU18" s="343"/>
      <c r="HV18" s="343"/>
      <c r="HW18" s="343"/>
      <c r="HX18" s="343"/>
      <c r="HY18" s="343"/>
      <c r="HZ18" s="343"/>
      <c r="IA18" s="343"/>
      <c r="IB18" s="343"/>
      <c r="IC18" s="343"/>
      <c r="ID18" s="343"/>
      <c r="IE18" s="343"/>
      <c r="IF18" s="343"/>
      <c r="IG18" s="343"/>
      <c r="IH18" s="343"/>
      <c r="II18" s="343"/>
      <c r="IJ18" s="343"/>
      <c r="IK18" s="343"/>
      <c r="IL18" s="343"/>
      <c r="IM18" s="343"/>
      <c r="IN18" s="343"/>
      <c r="IO18" s="343"/>
      <c r="IP18" s="343"/>
      <c r="IQ18" s="343"/>
      <c r="IR18" s="343"/>
      <c r="IS18" s="343"/>
      <c r="IT18" s="343"/>
      <c r="IU18" s="343"/>
      <c r="IV18" s="343"/>
    </row>
    <row r="19" spans="1:16384" s="10" customFormat="1" ht="36.75" customHeight="1" x14ac:dyDescent="0.3">
      <c r="A19" s="341" t="s">
        <v>14</v>
      </c>
      <c r="B19" s="341"/>
      <c r="C19" s="341"/>
      <c r="D19" s="341"/>
      <c r="E19" s="341"/>
      <c r="F19" s="341"/>
      <c r="G19" s="341"/>
      <c r="H19" s="341"/>
      <c r="I19" s="341"/>
      <c r="J19" s="341"/>
      <c r="K19" s="341"/>
      <c r="L19" s="341"/>
      <c r="M19" s="340"/>
      <c r="N19" s="340"/>
      <c r="O19" s="340"/>
      <c r="P19" s="340"/>
      <c r="Q19" s="340"/>
      <c r="R19" s="340"/>
      <c r="S19" s="340"/>
      <c r="T19" s="340"/>
      <c r="U19" s="340"/>
      <c r="V19" s="340"/>
      <c r="W19" s="340"/>
      <c r="X19" s="340"/>
      <c r="Y19" s="340"/>
      <c r="Z19" s="340"/>
      <c r="AA19" s="340"/>
      <c r="AB19" s="340"/>
      <c r="AC19" s="340"/>
      <c r="AD19" s="340"/>
      <c r="AE19" s="340"/>
      <c r="AF19" s="340"/>
      <c r="AG19" s="340"/>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0"/>
      <c r="BD19" s="340"/>
      <c r="BE19" s="340"/>
      <c r="BF19" s="340"/>
      <c r="BG19" s="340"/>
      <c r="BH19" s="340"/>
      <c r="BI19" s="340"/>
      <c r="BJ19" s="340"/>
      <c r="BK19" s="340"/>
      <c r="BL19" s="340"/>
      <c r="BM19" s="340"/>
      <c r="BN19" s="340"/>
      <c r="BO19" s="340"/>
      <c r="BP19" s="340"/>
      <c r="BQ19" s="340"/>
      <c r="BR19" s="340"/>
      <c r="BS19" s="340"/>
      <c r="BT19" s="340"/>
      <c r="BU19" s="340"/>
      <c r="BV19" s="340"/>
      <c r="BW19" s="340"/>
      <c r="BX19" s="340"/>
      <c r="BY19" s="340"/>
      <c r="BZ19" s="340"/>
      <c r="CA19" s="340"/>
      <c r="CB19" s="340"/>
      <c r="CC19" s="340"/>
      <c r="CD19" s="340"/>
      <c r="CE19" s="340"/>
      <c r="CF19" s="340"/>
      <c r="CG19" s="340"/>
      <c r="CH19" s="340"/>
      <c r="CI19" s="340"/>
      <c r="CJ19" s="340"/>
      <c r="CK19" s="340"/>
      <c r="CL19" s="340"/>
      <c r="CM19" s="340"/>
      <c r="CN19" s="340"/>
      <c r="CO19" s="340"/>
      <c r="CP19" s="340"/>
      <c r="CQ19" s="340"/>
      <c r="CR19" s="340"/>
      <c r="CS19" s="340"/>
      <c r="CT19" s="340"/>
      <c r="CU19" s="340"/>
      <c r="CV19" s="340"/>
      <c r="CW19" s="340"/>
      <c r="CX19" s="340"/>
      <c r="CY19" s="340"/>
      <c r="CZ19" s="340"/>
      <c r="DA19" s="340"/>
      <c r="DB19" s="340"/>
      <c r="DC19" s="340"/>
      <c r="DD19" s="340"/>
      <c r="DE19" s="340"/>
      <c r="DF19" s="340"/>
      <c r="DG19" s="340"/>
      <c r="DH19" s="340"/>
      <c r="DI19" s="340"/>
      <c r="DJ19" s="340"/>
      <c r="DK19" s="340"/>
      <c r="DL19" s="340"/>
      <c r="DM19" s="340"/>
      <c r="DN19" s="340"/>
      <c r="DO19" s="340"/>
      <c r="DP19" s="340"/>
      <c r="DQ19" s="340"/>
      <c r="DR19" s="340"/>
      <c r="DS19" s="340"/>
      <c r="DT19" s="340"/>
      <c r="DU19" s="340"/>
      <c r="DV19" s="340"/>
      <c r="DW19" s="340"/>
      <c r="DX19" s="340"/>
      <c r="DY19" s="340"/>
      <c r="DZ19" s="340"/>
      <c r="EA19" s="340"/>
      <c r="EB19" s="340"/>
      <c r="EC19" s="340"/>
      <c r="ED19" s="340"/>
      <c r="EE19" s="340"/>
      <c r="EF19" s="340"/>
      <c r="EG19" s="340"/>
      <c r="EH19" s="340"/>
      <c r="EI19" s="340"/>
      <c r="EJ19" s="340"/>
      <c r="EK19" s="340"/>
      <c r="EL19" s="340"/>
      <c r="EM19" s="340"/>
      <c r="EN19" s="340"/>
      <c r="EO19" s="340"/>
      <c r="EP19" s="340"/>
      <c r="EQ19" s="340"/>
      <c r="ER19" s="340"/>
      <c r="ES19" s="340"/>
      <c r="ET19" s="340"/>
      <c r="EU19" s="340"/>
      <c r="EV19" s="340"/>
      <c r="EW19" s="340"/>
      <c r="EX19" s="340"/>
      <c r="EY19" s="340"/>
      <c r="EZ19" s="340"/>
      <c r="FA19" s="340"/>
      <c r="FB19" s="340"/>
      <c r="FC19" s="340"/>
      <c r="FD19" s="340"/>
      <c r="FE19" s="340"/>
      <c r="FF19" s="340"/>
      <c r="FG19" s="340"/>
      <c r="FH19" s="340"/>
      <c r="FI19" s="340"/>
      <c r="FJ19" s="340"/>
      <c r="FK19" s="340"/>
      <c r="FL19" s="340"/>
      <c r="FM19" s="340"/>
      <c r="FN19" s="340"/>
      <c r="FO19" s="340"/>
      <c r="FP19" s="340"/>
      <c r="FQ19" s="340"/>
      <c r="FR19" s="340"/>
      <c r="FS19" s="340"/>
      <c r="FT19" s="340"/>
      <c r="FU19" s="340"/>
      <c r="FV19" s="340"/>
      <c r="FW19" s="340"/>
      <c r="FX19" s="340"/>
      <c r="FY19" s="340"/>
      <c r="FZ19" s="340"/>
      <c r="GA19" s="340"/>
      <c r="GB19" s="340"/>
      <c r="GC19" s="340"/>
      <c r="GD19" s="340"/>
      <c r="GE19" s="340"/>
      <c r="GF19" s="340"/>
      <c r="GG19" s="340"/>
      <c r="GH19" s="340"/>
      <c r="GI19" s="340"/>
      <c r="GJ19" s="340"/>
      <c r="GK19" s="340"/>
      <c r="GL19" s="340"/>
      <c r="GM19" s="340"/>
      <c r="GN19" s="340"/>
      <c r="GO19" s="340"/>
      <c r="GP19" s="340"/>
      <c r="GQ19" s="340"/>
      <c r="GR19" s="340"/>
      <c r="GS19" s="340"/>
      <c r="GT19" s="340"/>
      <c r="GU19" s="340"/>
      <c r="GV19" s="340"/>
      <c r="GW19" s="340"/>
      <c r="GX19" s="340"/>
      <c r="GY19" s="340"/>
      <c r="GZ19" s="340"/>
      <c r="HA19" s="340"/>
      <c r="HB19" s="340"/>
      <c r="HC19" s="340"/>
      <c r="HD19" s="340"/>
      <c r="HE19" s="340"/>
      <c r="HF19" s="340"/>
      <c r="HG19" s="340"/>
      <c r="HH19" s="340"/>
      <c r="HI19" s="340"/>
      <c r="HJ19" s="340"/>
      <c r="HK19" s="340"/>
      <c r="HL19" s="340"/>
      <c r="HM19" s="340"/>
      <c r="HN19" s="340"/>
      <c r="HO19" s="340"/>
      <c r="HP19" s="340"/>
      <c r="HQ19" s="340"/>
      <c r="HR19" s="340"/>
      <c r="HS19" s="340"/>
      <c r="HT19" s="340"/>
      <c r="HU19" s="340"/>
      <c r="HV19" s="340"/>
      <c r="HW19" s="340"/>
      <c r="HX19" s="340"/>
      <c r="HY19" s="340"/>
      <c r="HZ19" s="340"/>
      <c r="IA19" s="340"/>
      <c r="IB19" s="340"/>
      <c r="IC19" s="340"/>
      <c r="ID19" s="340"/>
      <c r="IE19" s="340"/>
      <c r="IF19" s="340"/>
      <c r="IG19" s="340"/>
      <c r="IH19" s="340"/>
      <c r="II19" s="340"/>
      <c r="IJ19" s="340"/>
      <c r="IK19" s="340"/>
      <c r="IL19" s="340"/>
      <c r="IM19" s="340"/>
      <c r="IN19" s="340"/>
      <c r="IO19" s="340"/>
      <c r="IP19" s="340"/>
      <c r="IQ19" s="340"/>
      <c r="IR19" s="340"/>
      <c r="IS19" s="340"/>
      <c r="IT19" s="340"/>
      <c r="IU19" s="340"/>
      <c r="IV19" s="340"/>
    </row>
    <row r="20" spans="1:16384" s="16" customFormat="1" ht="29.25" customHeight="1" x14ac:dyDescent="0.3">
      <c r="A20" s="341" t="s">
        <v>15</v>
      </c>
      <c r="B20" s="341"/>
      <c r="C20" s="341"/>
      <c r="D20" s="341"/>
      <c r="E20" s="341"/>
      <c r="F20" s="341"/>
      <c r="G20" s="341"/>
      <c r="H20" s="341"/>
      <c r="I20" s="341"/>
      <c r="J20" s="341"/>
      <c r="K20" s="341"/>
      <c r="L20" s="341"/>
      <c r="M20" s="341"/>
      <c r="N20" s="341"/>
      <c r="O20" s="341"/>
      <c r="P20" s="341"/>
      <c r="Q20" s="341"/>
      <c r="R20" s="341"/>
      <c r="S20" s="341"/>
      <c r="T20" s="341"/>
      <c r="U20" s="341"/>
      <c r="V20" s="341"/>
      <c r="W20" s="341"/>
      <c r="X20" s="341"/>
      <c r="Y20" s="341"/>
      <c r="Z20" s="341"/>
      <c r="AA20" s="341"/>
      <c r="AB20" s="341"/>
      <c r="AC20" s="341"/>
      <c r="AD20" s="341"/>
      <c r="AE20" s="341"/>
      <c r="AF20" s="341"/>
      <c r="AG20" s="341"/>
      <c r="AH20" s="341"/>
      <c r="AI20" s="341"/>
      <c r="AJ20" s="341"/>
      <c r="AK20" s="341"/>
      <c r="AL20" s="341"/>
      <c r="AM20" s="341"/>
      <c r="AN20" s="341"/>
      <c r="AO20" s="341"/>
      <c r="AP20" s="341"/>
      <c r="AQ20" s="341"/>
      <c r="AR20" s="341"/>
      <c r="AS20" s="341"/>
      <c r="AT20" s="341"/>
      <c r="AU20" s="341"/>
      <c r="AV20" s="341"/>
      <c r="AW20" s="341"/>
      <c r="AX20" s="341"/>
      <c r="AY20" s="341"/>
      <c r="AZ20" s="341"/>
      <c r="BA20" s="341"/>
      <c r="BB20" s="341"/>
      <c r="BC20" s="341"/>
      <c r="BD20" s="341"/>
      <c r="BE20" s="341"/>
      <c r="BF20" s="341"/>
      <c r="BG20" s="341"/>
      <c r="BH20" s="341"/>
      <c r="BI20" s="341"/>
      <c r="BJ20" s="341"/>
      <c r="BK20" s="341"/>
      <c r="BL20" s="341"/>
      <c r="BM20" s="341"/>
      <c r="BN20" s="341"/>
      <c r="BO20" s="341"/>
      <c r="BP20" s="341"/>
      <c r="BQ20" s="341"/>
      <c r="BR20" s="341"/>
      <c r="BS20" s="341"/>
      <c r="BT20" s="341"/>
      <c r="BU20" s="341"/>
      <c r="BV20" s="341"/>
      <c r="BW20" s="341"/>
      <c r="BX20" s="341"/>
      <c r="BY20" s="341"/>
      <c r="BZ20" s="341"/>
      <c r="CA20" s="341"/>
      <c r="CB20" s="341"/>
      <c r="CC20" s="341"/>
      <c r="CD20" s="341"/>
      <c r="CE20" s="341"/>
      <c r="CF20" s="341"/>
      <c r="CG20" s="341"/>
      <c r="CH20" s="341"/>
      <c r="CI20" s="341"/>
      <c r="CJ20" s="341"/>
      <c r="CK20" s="341"/>
      <c r="CL20" s="341"/>
      <c r="CM20" s="341"/>
      <c r="CN20" s="341"/>
      <c r="CO20" s="341"/>
      <c r="CP20" s="341"/>
      <c r="CQ20" s="341"/>
      <c r="CR20" s="341"/>
      <c r="CS20" s="341"/>
      <c r="CT20" s="341"/>
      <c r="CU20" s="341"/>
      <c r="CV20" s="341"/>
      <c r="CW20" s="341"/>
      <c r="CX20" s="341"/>
      <c r="CY20" s="341"/>
      <c r="CZ20" s="341"/>
      <c r="DA20" s="341"/>
      <c r="DB20" s="341"/>
      <c r="DC20" s="341"/>
      <c r="DD20" s="341"/>
      <c r="DE20" s="341"/>
      <c r="DF20" s="341"/>
      <c r="DG20" s="341"/>
      <c r="DH20" s="341"/>
      <c r="DI20" s="341"/>
      <c r="DJ20" s="341"/>
      <c r="DK20" s="341"/>
      <c r="DL20" s="341"/>
      <c r="DM20" s="341"/>
      <c r="DN20" s="341"/>
      <c r="DO20" s="341"/>
      <c r="DP20" s="341"/>
      <c r="DQ20" s="341"/>
      <c r="DR20" s="341"/>
      <c r="DS20" s="341"/>
      <c r="DT20" s="341"/>
      <c r="DU20" s="341"/>
      <c r="DV20" s="341"/>
      <c r="DW20" s="341"/>
      <c r="DX20" s="341"/>
      <c r="DY20" s="341"/>
      <c r="DZ20" s="341"/>
      <c r="EA20" s="341"/>
      <c r="EB20" s="341"/>
      <c r="EC20" s="341"/>
      <c r="ED20" s="341"/>
      <c r="EE20" s="341"/>
      <c r="EF20" s="341"/>
      <c r="EG20" s="341"/>
      <c r="EH20" s="341"/>
      <c r="EI20" s="341"/>
      <c r="EJ20" s="341"/>
      <c r="EK20" s="341"/>
      <c r="EL20" s="341"/>
      <c r="EM20" s="341"/>
      <c r="EN20" s="341"/>
      <c r="EO20" s="341"/>
      <c r="EP20" s="341"/>
      <c r="EQ20" s="341"/>
      <c r="ER20" s="341"/>
      <c r="ES20" s="341"/>
      <c r="ET20" s="341"/>
      <c r="EU20" s="341"/>
      <c r="EV20" s="341"/>
      <c r="EW20" s="341"/>
      <c r="EX20" s="341"/>
      <c r="EY20" s="341"/>
      <c r="EZ20" s="341"/>
      <c r="FA20" s="341"/>
      <c r="FB20" s="341"/>
      <c r="FC20" s="341"/>
      <c r="FD20" s="341"/>
      <c r="FE20" s="341"/>
      <c r="FF20" s="341"/>
      <c r="FG20" s="341"/>
      <c r="FH20" s="341"/>
      <c r="FI20" s="341"/>
      <c r="FJ20" s="341"/>
      <c r="FK20" s="341"/>
      <c r="FL20" s="341"/>
      <c r="FM20" s="341"/>
      <c r="FN20" s="341"/>
      <c r="FO20" s="341"/>
      <c r="FP20" s="341"/>
      <c r="FQ20" s="341"/>
      <c r="FR20" s="341"/>
      <c r="FS20" s="341"/>
      <c r="FT20" s="341"/>
      <c r="FU20" s="341"/>
      <c r="FV20" s="341"/>
      <c r="FW20" s="341"/>
      <c r="FX20" s="341"/>
      <c r="FY20" s="341"/>
      <c r="FZ20" s="341"/>
      <c r="GA20" s="341"/>
      <c r="GB20" s="341"/>
      <c r="GC20" s="341"/>
      <c r="GD20" s="341"/>
      <c r="GE20" s="341"/>
      <c r="GF20" s="341"/>
      <c r="GG20" s="341"/>
      <c r="GH20" s="341"/>
      <c r="GI20" s="341"/>
      <c r="GJ20" s="341"/>
      <c r="GK20" s="341"/>
      <c r="GL20" s="341"/>
      <c r="GM20" s="341"/>
      <c r="GN20" s="341"/>
      <c r="GO20" s="341"/>
      <c r="GP20" s="341"/>
      <c r="GQ20" s="341"/>
      <c r="GR20" s="341"/>
      <c r="GS20" s="341"/>
      <c r="GT20" s="341"/>
      <c r="GU20" s="341"/>
      <c r="GV20" s="341"/>
      <c r="GW20" s="341"/>
      <c r="GX20" s="341"/>
      <c r="GY20" s="341"/>
      <c r="GZ20" s="341"/>
      <c r="HA20" s="341"/>
      <c r="HB20" s="341"/>
      <c r="HC20" s="341"/>
      <c r="HD20" s="341"/>
      <c r="HE20" s="341"/>
      <c r="HF20" s="341"/>
      <c r="HG20" s="341"/>
      <c r="HH20" s="341"/>
      <c r="HI20" s="341"/>
      <c r="HJ20" s="341"/>
      <c r="HK20" s="341"/>
      <c r="HL20" s="341"/>
      <c r="HM20" s="341"/>
      <c r="HN20" s="341"/>
      <c r="HO20" s="341"/>
      <c r="HP20" s="341"/>
      <c r="HQ20" s="341"/>
      <c r="HR20" s="341"/>
      <c r="HS20" s="341"/>
      <c r="HT20" s="341"/>
      <c r="HU20" s="341"/>
      <c r="HV20" s="341"/>
      <c r="HW20" s="341"/>
      <c r="HX20" s="341"/>
      <c r="HY20" s="341"/>
      <c r="HZ20" s="341"/>
      <c r="IA20" s="341"/>
      <c r="IB20" s="341"/>
      <c r="IC20" s="341"/>
      <c r="ID20" s="341"/>
      <c r="IE20" s="341"/>
      <c r="IF20" s="341"/>
      <c r="IG20" s="341"/>
      <c r="IH20" s="341"/>
      <c r="II20" s="341"/>
      <c r="IJ20" s="341"/>
      <c r="IK20" s="341"/>
      <c r="IL20" s="341"/>
      <c r="IM20" s="341"/>
      <c r="IN20" s="341"/>
      <c r="IO20" s="341"/>
      <c r="IP20" s="341"/>
      <c r="IQ20" s="341"/>
      <c r="IR20" s="341"/>
      <c r="IS20" s="341"/>
      <c r="IT20" s="341"/>
      <c r="IU20" s="341"/>
      <c r="IV20" s="341"/>
      <c r="IW20" s="341"/>
      <c r="IX20" s="341"/>
      <c r="IY20" s="341"/>
      <c r="IZ20" s="341"/>
      <c r="JA20" s="341"/>
      <c r="JB20" s="341"/>
      <c r="JC20" s="341"/>
      <c r="JD20" s="341"/>
      <c r="JE20" s="341"/>
      <c r="JF20" s="341"/>
      <c r="JG20" s="341"/>
      <c r="JH20" s="341"/>
      <c r="JI20" s="341"/>
      <c r="JJ20" s="341"/>
      <c r="JK20" s="341"/>
      <c r="JL20" s="341"/>
      <c r="JM20" s="341"/>
      <c r="JN20" s="341"/>
      <c r="JO20" s="341"/>
      <c r="JP20" s="341"/>
      <c r="JQ20" s="341"/>
      <c r="JR20" s="341"/>
      <c r="JS20" s="341"/>
      <c r="JT20" s="341"/>
      <c r="JU20" s="341"/>
      <c r="JV20" s="341"/>
      <c r="JW20" s="341"/>
      <c r="JX20" s="341"/>
      <c r="JY20" s="341"/>
      <c r="JZ20" s="341"/>
      <c r="KA20" s="341"/>
      <c r="KB20" s="341"/>
      <c r="KC20" s="341"/>
      <c r="KD20" s="341"/>
      <c r="KE20" s="341"/>
      <c r="KF20" s="341"/>
      <c r="KG20" s="341"/>
      <c r="KH20" s="341"/>
      <c r="KI20" s="341"/>
      <c r="KJ20" s="341"/>
      <c r="KK20" s="341"/>
      <c r="KL20" s="341"/>
      <c r="KM20" s="341"/>
      <c r="KN20" s="341"/>
      <c r="KO20" s="341"/>
      <c r="KP20" s="341"/>
      <c r="KQ20" s="341"/>
      <c r="KR20" s="341"/>
      <c r="KS20" s="341"/>
      <c r="KT20" s="341"/>
      <c r="KU20" s="341"/>
      <c r="KV20" s="341"/>
      <c r="KW20" s="341"/>
      <c r="KX20" s="341"/>
      <c r="KY20" s="341"/>
      <c r="KZ20" s="341"/>
      <c r="LA20" s="341"/>
      <c r="LB20" s="341"/>
      <c r="LC20" s="341"/>
      <c r="LD20" s="341"/>
      <c r="LE20" s="341"/>
      <c r="LF20" s="341"/>
      <c r="LG20" s="341"/>
      <c r="LH20" s="341"/>
      <c r="LI20" s="341"/>
      <c r="LJ20" s="341"/>
      <c r="LK20" s="341"/>
      <c r="LL20" s="341"/>
      <c r="LM20" s="341"/>
      <c r="LN20" s="341"/>
      <c r="LO20" s="341"/>
      <c r="LP20" s="341"/>
      <c r="LQ20" s="341"/>
      <c r="LR20" s="341"/>
      <c r="LS20" s="341"/>
      <c r="LT20" s="341"/>
      <c r="LU20" s="341"/>
      <c r="LV20" s="341"/>
      <c r="LW20" s="341"/>
      <c r="LX20" s="341"/>
      <c r="LY20" s="341"/>
      <c r="LZ20" s="341"/>
      <c r="MA20" s="341"/>
      <c r="MB20" s="341"/>
      <c r="MC20" s="341"/>
      <c r="MD20" s="341"/>
      <c r="ME20" s="341"/>
      <c r="MF20" s="341"/>
      <c r="MG20" s="341"/>
      <c r="MH20" s="341"/>
      <c r="MI20" s="341"/>
      <c r="MJ20" s="341"/>
      <c r="MK20" s="341"/>
      <c r="ML20" s="341"/>
      <c r="MM20" s="341"/>
      <c r="MN20" s="341"/>
      <c r="MO20" s="341"/>
      <c r="MP20" s="341"/>
      <c r="MQ20" s="341"/>
      <c r="MR20" s="341"/>
      <c r="MS20" s="341"/>
      <c r="MT20" s="341"/>
      <c r="MU20" s="341"/>
      <c r="MV20" s="341"/>
      <c r="MW20" s="341"/>
      <c r="MX20" s="341"/>
      <c r="MY20" s="341"/>
      <c r="MZ20" s="341"/>
      <c r="NA20" s="341"/>
      <c r="NB20" s="341"/>
      <c r="NC20" s="341"/>
      <c r="ND20" s="341"/>
      <c r="NE20" s="341"/>
      <c r="NF20" s="341"/>
      <c r="NG20" s="341"/>
      <c r="NH20" s="341"/>
      <c r="NI20" s="341"/>
      <c r="NJ20" s="341"/>
      <c r="NK20" s="341"/>
      <c r="NL20" s="341"/>
      <c r="NM20" s="341"/>
      <c r="NN20" s="341"/>
      <c r="NO20" s="341"/>
      <c r="NP20" s="341"/>
      <c r="NQ20" s="341"/>
      <c r="NR20" s="341"/>
      <c r="NS20" s="341"/>
      <c r="NT20" s="341"/>
      <c r="NU20" s="341"/>
      <c r="NV20" s="341"/>
      <c r="NW20" s="341"/>
      <c r="NX20" s="341"/>
      <c r="NY20" s="341"/>
      <c r="NZ20" s="341"/>
      <c r="OA20" s="341"/>
      <c r="OB20" s="341"/>
      <c r="OC20" s="341"/>
      <c r="OD20" s="341"/>
      <c r="OE20" s="341"/>
      <c r="OF20" s="341"/>
      <c r="OG20" s="341"/>
      <c r="OH20" s="341"/>
      <c r="OI20" s="341"/>
      <c r="OJ20" s="341"/>
      <c r="OK20" s="341"/>
      <c r="OL20" s="341"/>
      <c r="OM20" s="341"/>
      <c r="ON20" s="341"/>
      <c r="OO20" s="341"/>
      <c r="OP20" s="341"/>
      <c r="OQ20" s="341"/>
      <c r="OR20" s="341"/>
      <c r="OS20" s="341"/>
      <c r="OT20" s="341"/>
      <c r="OU20" s="341"/>
      <c r="OV20" s="341"/>
      <c r="OW20" s="341"/>
      <c r="OX20" s="341"/>
      <c r="OY20" s="341"/>
      <c r="OZ20" s="341"/>
      <c r="PA20" s="341"/>
      <c r="PB20" s="341"/>
      <c r="PC20" s="341"/>
      <c r="PD20" s="341"/>
      <c r="PE20" s="341"/>
      <c r="PF20" s="341"/>
      <c r="PG20" s="341"/>
      <c r="PH20" s="341"/>
      <c r="PI20" s="341"/>
      <c r="PJ20" s="341"/>
      <c r="PK20" s="341"/>
      <c r="PL20" s="341"/>
      <c r="PM20" s="341"/>
      <c r="PN20" s="341"/>
      <c r="PO20" s="341"/>
      <c r="PP20" s="341"/>
      <c r="PQ20" s="341"/>
      <c r="PR20" s="341"/>
      <c r="PS20" s="341"/>
      <c r="PT20" s="341"/>
      <c r="PU20" s="341"/>
      <c r="PV20" s="341"/>
      <c r="PW20" s="341"/>
      <c r="PX20" s="341"/>
      <c r="PY20" s="341"/>
      <c r="PZ20" s="341"/>
      <c r="QA20" s="341"/>
      <c r="QB20" s="341"/>
      <c r="QC20" s="341"/>
      <c r="QD20" s="341"/>
      <c r="QE20" s="341"/>
      <c r="QF20" s="341"/>
      <c r="QG20" s="341"/>
      <c r="QH20" s="341"/>
      <c r="QI20" s="341"/>
      <c r="QJ20" s="341"/>
      <c r="QK20" s="341"/>
      <c r="QL20" s="341"/>
      <c r="QM20" s="341"/>
      <c r="QN20" s="341"/>
      <c r="QO20" s="341"/>
      <c r="QP20" s="341"/>
      <c r="QQ20" s="341"/>
      <c r="QR20" s="341"/>
      <c r="QS20" s="341"/>
      <c r="QT20" s="341"/>
      <c r="QU20" s="341"/>
      <c r="QV20" s="341"/>
      <c r="QW20" s="341"/>
      <c r="QX20" s="341"/>
      <c r="QY20" s="341"/>
      <c r="QZ20" s="341"/>
      <c r="RA20" s="341"/>
      <c r="RB20" s="341"/>
      <c r="RC20" s="341"/>
      <c r="RD20" s="341"/>
      <c r="RE20" s="341"/>
      <c r="RF20" s="341"/>
      <c r="RG20" s="341"/>
      <c r="RH20" s="341"/>
      <c r="RI20" s="341"/>
      <c r="RJ20" s="341"/>
      <c r="RK20" s="341"/>
      <c r="RL20" s="341"/>
      <c r="RM20" s="341"/>
      <c r="RN20" s="341"/>
      <c r="RO20" s="341"/>
      <c r="RP20" s="341"/>
      <c r="RQ20" s="341"/>
      <c r="RR20" s="341"/>
      <c r="RS20" s="341"/>
      <c r="RT20" s="341"/>
      <c r="RU20" s="341"/>
      <c r="RV20" s="341"/>
      <c r="RW20" s="341"/>
      <c r="RX20" s="341"/>
      <c r="RY20" s="341"/>
      <c r="RZ20" s="341"/>
      <c r="SA20" s="341"/>
      <c r="SB20" s="341"/>
      <c r="SC20" s="341"/>
      <c r="SD20" s="341"/>
      <c r="SE20" s="341"/>
      <c r="SF20" s="341"/>
      <c r="SG20" s="341"/>
      <c r="SH20" s="341"/>
      <c r="SI20" s="341"/>
      <c r="SJ20" s="341"/>
      <c r="SK20" s="341"/>
      <c r="SL20" s="341"/>
      <c r="SM20" s="341"/>
      <c r="SN20" s="341"/>
      <c r="SO20" s="341"/>
      <c r="SP20" s="341"/>
      <c r="SQ20" s="341"/>
      <c r="SR20" s="341"/>
      <c r="SS20" s="341"/>
      <c r="ST20" s="341"/>
      <c r="SU20" s="341"/>
      <c r="SV20" s="341"/>
      <c r="SW20" s="341"/>
      <c r="SX20" s="341"/>
      <c r="SY20" s="341"/>
      <c r="SZ20" s="341"/>
      <c r="TA20" s="341"/>
      <c r="TB20" s="341"/>
      <c r="TC20" s="341"/>
      <c r="TD20" s="341"/>
      <c r="TE20" s="341"/>
      <c r="TF20" s="341"/>
      <c r="TG20" s="341"/>
      <c r="TH20" s="341"/>
      <c r="TI20" s="341"/>
      <c r="TJ20" s="341"/>
      <c r="TK20" s="341"/>
      <c r="TL20" s="341"/>
      <c r="TM20" s="341"/>
      <c r="TN20" s="341"/>
      <c r="TO20" s="341"/>
      <c r="TP20" s="341"/>
      <c r="TQ20" s="341"/>
      <c r="TR20" s="341"/>
      <c r="TS20" s="341"/>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WY20" s="341"/>
      <c r="WZ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c r="YE20" s="341"/>
      <c r="YF20" s="341"/>
      <c r="YG20" s="341"/>
      <c r="YH20" s="341"/>
      <c r="YI20" s="341"/>
      <c r="YJ20" s="341"/>
      <c r="YK20" s="341"/>
      <c r="YL20" s="341"/>
      <c r="YM20" s="341"/>
      <c r="YN20" s="341"/>
      <c r="YO20" s="341"/>
      <c r="YP20" s="341"/>
      <c r="YQ20" s="341"/>
      <c r="YR20" s="341"/>
      <c r="YS20" s="341"/>
      <c r="YT20" s="341"/>
      <c r="YU20" s="341"/>
      <c r="YV20" s="341"/>
      <c r="YW20" s="341"/>
      <c r="YX20" s="341"/>
      <c r="YY20" s="341"/>
      <c r="YZ20" s="341"/>
      <c r="ZA20" s="341"/>
      <c r="ZB20" s="341"/>
      <c r="ZC20" s="341"/>
      <c r="ZD20" s="341"/>
      <c r="ZE20" s="341"/>
      <c r="ZF20" s="341"/>
      <c r="ZG20" s="341"/>
      <c r="ZH20" s="341"/>
      <c r="ZI20" s="341"/>
      <c r="ZJ20" s="341"/>
      <c r="ZK20" s="341"/>
      <c r="ZL20" s="341"/>
      <c r="ZM20" s="341"/>
      <c r="ZN20" s="341"/>
      <c r="ZO20" s="341"/>
      <c r="ZP20" s="341"/>
      <c r="ZQ20" s="341"/>
      <c r="ZR20" s="341"/>
      <c r="ZS20" s="341"/>
      <c r="ZT20" s="341"/>
      <c r="ZU20" s="341"/>
      <c r="ZV20" s="341"/>
      <c r="ZW20" s="341"/>
      <c r="ZX20" s="341"/>
      <c r="ZY20" s="341"/>
      <c r="ZZ20" s="341"/>
      <c r="AAA20" s="341"/>
      <c r="AAB20" s="341"/>
      <c r="AAC20" s="341"/>
      <c r="AAD20" s="341"/>
      <c r="AAE20" s="341"/>
      <c r="AAF20" s="341"/>
      <c r="AAG20" s="341"/>
      <c r="AAH20" s="341"/>
      <c r="AAI20" s="341"/>
      <c r="AAJ20" s="341"/>
      <c r="AAK20" s="341"/>
      <c r="AAL20" s="341"/>
      <c r="AAM20" s="341"/>
      <c r="AAN20" s="341"/>
      <c r="AAO20" s="341"/>
      <c r="AAP20" s="341"/>
      <c r="AAQ20" s="341"/>
      <c r="AAR20" s="341"/>
      <c r="AAS20" s="341"/>
      <c r="AAT20" s="341"/>
      <c r="AAU20" s="341"/>
      <c r="AAV20" s="341"/>
      <c r="AAW20" s="341"/>
      <c r="AAX20" s="341"/>
      <c r="AAY20" s="341"/>
      <c r="AAZ20" s="341"/>
      <c r="ABA20" s="341"/>
      <c r="ABB20" s="341"/>
      <c r="ABC20" s="341"/>
      <c r="ABD20" s="341"/>
      <c r="ABE20" s="341"/>
      <c r="ABF20" s="341"/>
      <c r="ABG20" s="341"/>
      <c r="ABH20" s="341"/>
      <c r="ABI20" s="341"/>
      <c r="ABJ20" s="341"/>
      <c r="ABK20" s="341"/>
      <c r="ABL20" s="341"/>
      <c r="ABM20" s="341"/>
      <c r="ABN20" s="341"/>
      <c r="ABO20" s="341"/>
      <c r="ABP20" s="341"/>
      <c r="ABQ20" s="341"/>
      <c r="ABR20" s="341"/>
      <c r="ABS20" s="341"/>
      <c r="ABT20" s="341"/>
      <c r="ABU20" s="341"/>
      <c r="ABV20" s="341"/>
      <c r="ABW20" s="341"/>
      <c r="ABX20" s="341"/>
      <c r="ABY20" s="341"/>
      <c r="ABZ20" s="341"/>
      <c r="ACA20" s="341"/>
      <c r="ACB20" s="341"/>
      <c r="ACC20" s="341"/>
      <c r="ACD20" s="341"/>
      <c r="ACE20" s="341"/>
      <c r="ACF20" s="341"/>
      <c r="ACG20" s="341"/>
      <c r="ACH20" s="341"/>
      <c r="ACI20" s="341"/>
      <c r="ACJ20" s="341"/>
      <c r="ACK20" s="341"/>
      <c r="ACL20" s="341"/>
      <c r="ACM20" s="341"/>
      <c r="ACN20" s="341"/>
      <c r="ACO20" s="341"/>
      <c r="ACP20" s="341"/>
      <c r="ACQ20" s="341"/>
      <c r="ACR20" s="341"/>
      <c r="ACS20" s="341"/>
      <c r="ACT20" s="341"/>
      <c r="ACU20" s="341"/>
      <c r="ACV20" s="341"/>
      <c r="ACW20" s="341"/>
      <c r="ACX20" s="341"/>
      <c r="ACY20" s="341"/>
      <c r="ACZ20" s="341"/>
      <c r="ADA20" s="341"/>
      <c r="ADB20" s="341"/>
      <c r="ADC20" s="341"/>
      <c r="ADD20" s="341"/>
      <c r="ADE20" s="341"/>
      <c r="ADF20" s="341"/>
      <c r="ADG20" s="341"/>
      <c r="ADH20" s="341"/>
      <c r="ADI20" s="341"/>
      <c r="ADJ20" s="341"/>
      <c r="ADK20" s="341"/>
      <c r="ADL20" s="341"/>
      <c r="ADM20" s="341"/>
      <c r="ADN20" s="341"/>
      <c r="ADO20" s="341"/>
      <c r="ADP20" s="341"/>
      <c r="ADQ20" s="341"/>
      <c r="ADR20" s="341"/>
      <c r="ADS20" s="341"/>
      <c r="ADT20" s="341"/>
      <c r="ADU20" s="341"/>
      <c r="ADV20" s="341"/>
      <c r="ADW20" s="341"/>
      <c r="ADX20" s="341"/>
      <c r="ADY20" s="341"/>
      <c r="ADZ20" s="341"/>
      <c r="AEA20" s="341"/>
      <c r="AEB20" s="341"/>
      <c r="AEC20" s="341"/>
      <c r="AED20" s="341"/>
      <c r="AEE20" s="341"/>
      <c r="AEF20" s="341"/>
      <c r="AEG20" s="341"/>
      <c r="AEH20" s="341"/>
      <c r="AEI20" s="341"/>
      <c r="AEJ20" s="341"/>
      <c r="AEK20" s="341"/>
      <c r="AEL20" s="341"/>
      <c r="AEM20" s="341"/>
      <c r="AEN20" s="341"/>
      <c r="AEO20" s="341"/>
      <c r="AEP20" s="341"/>
      <c r="AEQ20" s="341"/>
      <c r="AER20" s="341"/>
      <c r="AES20" s="341"/>
      <c r="AET20" s="341"/>
      <c r="AEU20" s="341"/>
      <c r="AEV20" s="341"/>
      <c r="AEW20" s="341"/>
      <c r="AEX20" s="341"/>
      <c r="AEY20" s="341"/>
      <c r="AEZ20" s="341"/>
      <c r="AFA20" s="341"/>
      <c r="AFB20" s="341"/>
      <c r="AFC20" s="341"/>
      <c r="AFD20" s="341"/>
      <c r="AFE20" s="341"/>
      <c r="AFF20" s="341"/>
      <c r="AFG20" s="341"/>
      <c r="AFH20" s="341"/>
      <c r="AFI20" s="341"/>
      <c r="AFJ20" s="341"/>
      <c r="AFK20" s="341"/>
      <c r="AFL20" s="341"/>
      <c r="AFM20" s="341"/>
      <c r="AFN20" s="341"/>
      <c r="AFO20" s="341"/>
      <c r="AFP20" s="341"/>
      <c r="AFQ20" s="341"/>
      <c r="AFR20" s="341"/>
      <c r="AFS20" s="341"/>
      <c r="AFT20" s="341"/>
      <c r="AFU20" s="341"/>
      <c r="AFV20" s="341"/>
      <c r="AFW20" s="341"/>
      <c r="AFX20" s="341"/>
      <c r="AFY20" s="341"/>
      <c r="AFZ20" s="341"/>
      <c r="AGA20" s="341"/>
      <c r="AGB20" s="341"/>
      <c r="AGC20" s="341"/>
      <c r="AGD20" s="341"/>
      <c r="AGE20" s="341"/>
      <c r="AGF20" s="341"/>
      <c r="AGG20" s="341"/>
      <c r="AGH20" s="341"/>
      <c r="AGI20" s="341"/>
      <c r="AGJ20" s="341"/>
      <c r="AGK20" s="341"/>
      <c r="AGL20" s="341"/>
      <c r="AGM20" s="341"/>
      <c r="AGN20" s="341"/>
      <c r="AGO20" s="341"/>
      <c r="AGP20" s="341"/>
      <c r="AGQ20" s="341"/>
      <c r="AGR20" s="341"/>
      <c r="AGS20" s="341"/>
      <c r="AGT20" s="341"/>
      <c r="AGU20" s="341"/>
      <c r="AGV20" s="341"/>
      <c r="AGW20" s="341"/>
      <c r="AGX20" s="341"/>
      <c r="AGY20" s="341"/>
      <c r="AGZ20" s="341"/>
      <c r="AHA20" s="341"/>
      <c r="AHB20" s="341"/>
      <c r="AHC20" s="341"/>
      <c r="AHD20" s="341"/>
      <c r="AHE20" s="341"/>
      <c r="AHF20" s="341"/>
      <c r="AHG20" s="341"/>
      <c r="AHH20" s="341"/>
      <c r="AHI20" s="341"/>
      <c r="AHJ20" s="341"/>
      <c r="AHK20" s="341"/>
      <c r="AHL20" s="341"/>
      <c r="AHM20" s="341"/>
      <c r="AHN20" s="341"/>
      <c r="AHO20" s="341"/>
      <c r="AHP20" s="341"/>
      <c r="AHQ20" s="341"/>
      <c r="AHR20" s="341"/>
      <c r="AHS20" s="341"/>
      <c r="AHT20" s="341"/>
      <c r="AHU20" s="341"/>
      <c r="AHV20" s="341"/>
      <c r="AHW20" s="341"/>
      <c r="AHX20" s="341"/>
      <c r="AHY20" s="341"/>
      <c r="AHZ20" s="341"/>
      <c r="AIA20" s="341"/>
      <c r="AIB20" s="341"/>
      <c r="AIC20" s="341"/>
      <c r="AID20" s="341"/>
      <c r="AIE20" s="341"/>
      <c r="AIF20" s="341"/>
      <c r="AIG20" s="341"/>
      <c r="AIH20" s="341"/>
      <c r="AII20" s="341"/>
      <c r="AIJ20" s="341"/>
      <c r="AIK20" s="341"/>
      <c r="AIL20" s="341"/>
      <c r="AIM20" s="341"/>
      <c r="AIN20" s="341"/>
      <c r="AIO20" s="341"/>
      <c r="AIP20" s="341"/>
      <c r="AIQ20" s="341"/>
      <c r="AIR20" s="341"/>
      <c r="AIS20" s="341"/>
      <c r="AIT20" s="341"/>
      <c r="AIU20" s="341"/>
      <c r="AIV20" s="341"/>
      <c r="AIW20" s="341"/>
      <c r="AIX20" s="341"/>
      <c r="AIY20" s="341"/>
      <c r="AIZ20" s="341"/>
      <c r="AJA20" s="341"/>
      <c r="AJB20" s="341"/>
      <c r="AJC20" s="341"/>
      <c r="AJD20" s="341"/>
      <c r="AJE20" s="341"/>
      <c r="AJF20" s="341"/>
      <c r="AJG20" s="341"/>
      <c r="AJH20" s="341"/>
      <c r="AJI20" s="341"/>
      <c r="AJJ20" s="341"/>
      <c r="AJK20" s="341"/>
      <c r="AJL20" s="341"/>
      <c r="AJM20" s="341"/>
      <c r="AJN20" s="341"/>
      <c r="AJO20" s="341"/>
      <c r="AJP20" s="341"/>
      <c r="AJQ20" s="341"/>
      <c r="AJR20" s="341"/>
      <c r="AJS20" s="341"/>
      <c r="AJT20" s="341"/>
      <c r="AJU20" s="341"/>
      <c r="AJV20" s="341"/>
      <c r="AJW20" s="341"/>
      <c r="AJX20" s="341"/>
      <c r="AJY20" s="341"/>
      <c r="AJZ20" s="341"/>
      <c r="AKA20" s="341"/>
      <c r="AKB20" s="341"/>
      <c r="AKC20" s="341"/>
      <c r="AKD20" s="341"/>
      <c r="AKE20" s="341"/>
      <c r="AKF20" s="341"/>
      <c r="AKG20" s="341"/>
      <c r="AKH20" s="341"/>
      <c r="AKI20" s="341"/>
      <c r="AKJ20" s="341"/>
      <c r="AKK20" s="341"/>
      <c r="AKL20" s="341"/>
      <c r="AKM20" s="341"/>
      <c r="AKN20" s="341"/>
      <c r="AKO20" s="341"/>
      <c r="AKP20" s="341"/>
      <c r="AKQ20" s="341"/>
      <c r="AKR20" s="341"/>
      <c r="AKS20" s="341"/>
      <c r="AKT20" s="341"/>
      <c r="AKU20" s="341"/>
      <c r="AKV20" s="341"/>
      <c r="AKW20" s="341"/>
      <c r="AKX20" s="341"/>
      <c r="AKY20" s="341"/>
      <c r="AKZ20" s="341"/>
      <c r="ALA20" s="341"/>
      <c r="ALB20" s="341"/>
      <c r="ALC20" s="341"/>
      <c r="ALD20" s="341"/>
      <c r="ALE20" s="341"/>
      <c r="ALF20" s="341"/>
      <c r="ALG20" s="341"/>
      <c r="ALH20" s="341"/>
      <c r="ALI20" s="341"/>
      <c r="ALJ20" s="341"/>
      <c r="ALK20" s="341"/>
      <c r="ALL20" s="341"/>
      <c r="ALM20" s="341"/>
      <c r="ALN20" s="341"/>
      <c r="ALO20" s="341"/>
      <c r="ALP20" s="341"/>
      <c r="ALQ20" s="341"/>
      <c r="ALR20" s="341"/>
      <c r="ALS20" s="341"/>
      <c r="ALT20" s="341"/>
      <c r="ALU20" s="341"/>
      <c r="ALV20" s="341"/>
      <c r="ALW20" s="341"/>
      <c r="ALX20" s="341"/>
      <c r="ALY20" s="341"/>
      <c r="ALZ20" s="341"/>
      <c r="AMA20" s="341"/>
      <c r="AMB20" s="341"/>
      <c r="AMC20" s="341"/>
      <c r="AMD20" s="341"/>
      <c r="AME20" s="341"/>
      <c r="AMF20" s="341"/>
      <c r="AMG20" s="341"/>
      <c r="AMH20" s="341"/>
      <c r="AMI20" s="341"/>
      <c r="AMJ20" s="341"/>
      <c r="AMK20" s="341"/>
      <c r="AML20" s="341"/>
      <c r="AMM20" s="341"/>
      <c r="AMN20" s="341"/>
      <c r="AMO20" s="341"/>
      <c r="AMP20" s="341"/>
      <c r="AMQ20" s="341"/>
      <c r="AMR20" s="341"/>
      <c r="AMS20" s="341"/>
      <c r="AMT20" s="341"/>
      <c r="AMU20" s="341"/>
      <c r="AMV20" s="341"/>
      <c r="AMW20" s="341"/>
      <c r="AMX20" s="341"/>
      <c r="AMY20" s="341"/>
      <c r="AMZ20" s="341"/>
      <c r="ANA20" s="341"/>
      <c r="ANB20" s="341"/>
      <c r="ANC20" s="341"/>
      <c r="AND20" s="341"/>
      <c r="ANE20" s="341"/>
      <c r="ANF20" s="341"/>
      <c r="ANG20" s="341"/>
      <c r="ANH20" s="341"/>
      <c r="ANI20" s="341"/>
      <c r="ANJ20" s="341"/>
      <c r="ANK20" s="341"/>
      <c r="ANL20" s="341"/>
      <c r="ANM20" s="341"/>
      <c r="ANN20" s="341"/>
      <c r="ANO20" s="341"/>
      <c r="ANP20" s="341"/>
      <c r="ANQ20" s="341"/>
      <c r="ANR20" s="341"/>
      <c r="ANS20" s="341"/>
      <c r="ANT20" s="341"/>
      <c r="ANU20" s="341"/>
      <c r="ANV20" s="341"/>
      <c r="ANW20" s="341"/>
      <c r="ANX20" s="341"/>
      <c r="ANY20" s="341"/>
      <c r="ANZ20" s="341"/>
      <c r="AOA20" s="341"/>
      <c r="AOB20" s="341"/>
      <c r="AOC20" s="341"/>
      <c r="AOD20" s="341"/>
      <c r="AOE20" s="341"/>
      <c r="AOF20" s="341"/>
      <c r="AOG20" s="341"/>
      <c r="AOH20" s="341"/>
      <c r="AOI20" s="341"/>
      <c r="AOJ20" s="341"/>
      <c r="AOK20" s="341"/>
      <c r="AOL20" s="341"/>
      <c r="AOM20" s="341"/>
      <c r="AON20" s="341"/>
      <c r="AOO20" s="341"/>
      <c r="AOP20" s="341"/>
      <c r="AOQ20" s="341"/>
      <c r="AOR20" s="341"/>
      <c r="AOS20" s="341"/>
      <c r="AOT20" s="341"/>
      <c r="AOU20" s="341"/>
      <c r="AOV20" s="341"/>
      <c r="AOW20" s="341"/>
      <c r="AOX20" s="341"/>
      <c r="AOY20" s="341"/>
      <c r="AOZ20" s="341"/>
      <c r="APA20" s="341"/>
      <c r="APB20" s="341"/>
      <c r="APC20" s="341"/>
      <c r="APD20" s="341"/>
      <c r="APE20" s="341"/>
      <c r="APF20" s="341"/>
      <c r="APG20" s="341"/>
      <c r="APH20" s="341"/>
      <c r="API20" s="341"/>
      <c r="APJ20" s="341"/>
      <c r="APK20" s="341"/>
      <c r="APL20" s="341"/>
      <c r="APM20" s="341"/>
      <c r="APN20" s="341"/>
      <c r="APO20" s="341"/>
      <c r="APP20" s="341"/>
      <c r="APQ20" s="341"/>
      <c r="APR20" s="341"/>
      <c r="APS20" s="341"/>
      <c r="APT20" s="341"/>
      <c r="APU20" s="341"/>
      <c r="APV20" s="341"/>
      <c r="APW20" s="341"/>
      <c r="APX20" s="341"/>
      <c r="APY20" s="341"/>
      <c r="APZ20" s="341"/>
      <c r="AQA20" s="341"/>
      <c r="AQB20" s="341"/>
      <c r="AQC20" s="341"/>
      <c r="AQD20" s="341"/>
      <c r="AQE20" s="341"/>
      <c r="AQF20" s="341"/>
      <c r="AQG20" s="341"/>
      <c r="AQH20" s="341"/>
      <c r="AQI20" s="341"/>
      <c r="AQJ20" s="341"/>
      <c r="AQK20" s="341"/>
      <c r="AQL20" s="341"/>
      <c r="AQM20" s="341"/>
      <c r="AQN20" s="341"/>
      <c r="AQO20" s="341"/>
      <c r="AQP20" s="341"/>
      <c r="AQQ20" s="341"/>
      <c r="AQR20" s="341"/>
      <c r="AQS20" s="341"/>
      <c r="AQT20" s="341"/>
      <c r="AQU20" s="341"/>
      <c r="AQV20" s="341"/>
      <c r="AQW20" s="341"/>
      <c r="AQX20" s="341"/>
      <c r="AQY20" s="341"/>
      <c r="AQZ20" s="341"/>
      <c r="ARA20" s="341"/>
      <c r="ARB20" s="341"/>
      <c r="ARC20" s="341"/>
      <c r="ARD20" s="341"/>
      <c r="ARE20" s="341"/>
      <c r="ARF20" s="341"/>
      <c r="ARG20" s="341"/>
      <c r="ARH20" s="341"/>
      <c r="ARI20" s="341"/>
      <c r="ARJ20" s="341"/>
      <c r="ARK20" s="341"/>
      <c r="ARL20" s="341"/>
      <c r="ARM20" s="341"/>
      <c r="ARN20" s="341"/>
      <c r="ARO20" s="341"/>
      <c r="ARP20" s="341"/>
      <c r="ARQ20" s="341"/>
      <c r="ARR20" s="341"/>
      <c r="ARS20" s="341"/>
      <c r="ART20" s="341"/>
      <c r="ARU20" s="341"/>
      <c r="ARV20" s="341"/>
      <c r="ARW20" s="341"/>
      <c r="ARX20" s="341"/>
      <c r="ARY20" s="341"/>
      <c r="ARZ20" s="341"/>
      <c r="ASA20" s="341"/>
      <c r="ASB20" s="341"/>
      <c r="ASC20" s="341"/>
      <c r="ASD20" s="341"/>
      <c r="ASE20" s="341"/>
      <c r="ASF20" s="341"/>
      <c r="ASG20" s="341"/>
      <c r="ASH20" s="341"/>
      <c r="ASI20" s="341"/>
      <c r="ASJ20" s="341"/>
      <c r="ASK20" s="341"/>
      <c r="ASL20" s="341"/>
      <c r="ASM20" s="341"/>
      <c r="ASN20" s="341"/>
      <c r="ASO20" s="341"/>
      <c r="ASP20" s="341"/>
      <c r="ASQ20" s="341"/>
      <c r="ASR20" s="341"/>
      <c r="ASS20" s="341"/>
      <c r="AST20" s="341"/>
      <c r="ASU20" s="341"/>
      <c r="ASV20" s="341"/>
      <c r="ASW20" s="341"/>
      <c r="ASX20" s="341"/>
      <c r="ASY20" s="341"/>
      <c r="ASZ20" s="341"/>
      <c r="ATA20" s="341"/>
      <c r="ATB20" s="341"/>
      <c r="ATC20" s="341"/>
      <c r="ATD20" s="341"/>
      <c r="ATE20" s="341"/>
      <c r="ATF20" s="341"/>
      <c r="ATG20" s="341"/>
      <c r="ATH20" s="341"/>
      <c r="ATI20" s="341"/>
      <c r="ATJ20" s="341"/>
      <c r="ATK20" s="341"/>
      <c r="ATL20" s="341"/>
      <c r="ATM20" s="341"/>
      <c r="ATN20" s="341"/>
      <c r="ATO20" s="341"/>
      <c r="ATP20" s="341"/>
      <c r="ATQ20" s="341"/>
      <c r="ATR20" s="341"/>
      <c r="ATS20" s="341"/>
      <c r="ATT20" s="341"/>
      <c r="ATU20" s="341"/>
      <c r="ATV20" s="341"/>
      <c r="ATW20" s="341"/>
      <c r="ATX20" s="341"/>
      <c r="ATY20" s="341"/>
      <c r="ATZ20" s="341"/>
      <c r="AUA20" s="341"/>
      <c r="AUB20" s="341"/>
      <c r="AUC20" s="341"/>
      <c r="AUD20" s="341"/>
      <c r="AUE20" s="341"/>
      <c r="AUF20" s="341"/>
      <c r="AUG20" s="341"/>
      <c r="AUH20" s="341"/>
      <c r="AUI20" s="341"/>
      <c r="AUJ20" s="341"/>
      <c r="AUK20" s="341"/>
      <c r="AUL20" s="341"/>
      <c r="AUM20" s="341"/>
      <c r="AUN20" s="341"/>
      <c r="AUO20" s="341"/>
      <c r="AUP20" s="341"/>
      <c r="AUQ20" s="341"/>
      <c r="AUR20" s="341"/>
      <c r="AUS20" s="341"/>
      <c r="AUT20" s="341"/>
      <c r="AUU20" s="341"/>
      <c r="AUV20" s="341"/>
      <c r="AUW20" s="341"/>
      <c r="AUX20" s="341"/>
      <c r="AUY20" s="341"/>
      <c r="AUZ20" s="341"/>
      <c r="AVA20" s="341"/>
      <c r="AVB20" s="341"/>
      <c r="AVC20" s="341"/>
      <c r="AVD20" s="341"/>
      <c r="AVE20" s="341"/>
      <c r="AVF20" s="341"/>
      <c r="AVG20" s="341"/>
      <c r="AVH20" s="341"/>
      <c r="AVI20" s="341"/>
      <c r="AVJ20" s="341"/>
      <c r="AVK20" s="341"/>
      <c r="AVL20" s="341"/>
      <c r="AVM20" s="341"/>
      <c r="AVN20" s="341"/>
      <c r="AVO20" s="341"/>
      <c r="AVP20" s="341"/>
      <c r="AVQ20" s="341"/>
      <c r="AVR20" s="341"/>
      <c r="AVS20" s="341"/>
      <c r="AVT20" s="341"/>
      <c r="AVU20" s="341"/>
      <c r="AVV20" s="341"/>
      <c r="AVW20" s="341"/>
      <c r="AVX20" s="341"/>
      <c r="AVY20" s="341"/>
      <c r="AVZ20" s="341"/>
      <c r="AWA20" s="341"/>
      <c r="AWB20" s="341"/>
      <c r="AWC20" s="341"/>
      <c r="AWD20" s="341"/>
      <c r="AWE20" s="341"/>
      <c r="AWF20" s="341"/>
      <c r="AWG20" s="341"/>
      <c r="AWH20" s="341"/>
      <c r="AWI20" s="341"/>
      <c r="AWJ20" s="341"/>
      <c r="AWK20" s="341"/>
      <c r="AWL20" s="341"/>
      <c r="AWM20" s="341"/>
      <c r="AWN20" s="341"/>
      <c r="AWO20" s="341"/>
      <c r="AWP20" s="341"/>
      <c r="AWQ20" s="341"/>
      <c r="AWR20" s="341"/>
      <c r="AWS20" s="341"/>
      <c r="AWT20" s="341"/>
      <c r="AWU20" s="341"/>
      <c r="AWV20" s="341"/>
      <c r="AWW20" s="341"/>
      <c r="AWX20" s="341"/>
      <c r="AWY20" s="341"/>
      <c r="AWZ20" s="341"/>
      <c r="AXA20" s="341"/>
      <c r="AXB20" s="341"/>
      <c r="AXC20" s="341"/>
      <c r="AXD20" s="341"/>
      <c r="AXE20" s="341"/>
      <c r="AXF20" s="341"/>
      <c r="AXG20" s="341"/>
      <c r="AXH20" s="341"/>
      <c r="AXI20" s="341"/>
      <c r="AXJ20" s="341"/>
      <c r="AXK20" s="341"/>
      <c r="AXL20" s="341"/>
      <c r="AXM20" s="341"/>
      <c r="AXN20" s="341"/>
      <c r="AXO20" s="341"/>
      <c r="AXP20" s="341"/>
      <c r="AXQ20" s="341"/>
      <c r="AXR20" s="341"/>
      <c r="AXS20" s="341"/>
      <c r="AXT20" s="341"/>
      <c r="AXU20" s="341"/>
      <c r="AXV20" s="341"/>
      <c r="AXW20" s="341"/>
      <c r="AXX20" s="341"/>
      <c r="AXY20" s="341"/>
      <c r="AXZ20" s="341"/>
      <c r="AYA20" s="341"/>
      <c r="AYB20" s="341"/>
      <c r="AYC20" s="341"/>
      <c r="AYD20" s="341"/>
      <c r="AYE20" s="341"/>
      <c r="AYF20" s="341"/>
      <c r="AYG20" s="341"/>
      <c r="AYH20" s="341"/>
      <c r="AYI20" s="341"/>
      <c r="AYJ20" s="341"/>
      <c r="AYK20" s="341"/>
      <c r="AYL20" s="341"/>
      <c r="AYM20" s="341"/>
      <c r="AYN20" s="341"/>
      <c r="AYO20" s="341"/>
      <c r="AYP20" s="341"/>
      <c r="AYQ20" s="341"/>
      <c r="AYR20" s="341"/>
      <c r="AYS20" s="341"/>
      <c r="AYT20" s="341"/>
      <c r="AYU20" s="341"/>
      <c r="AYV20" s="341"/>
      <c r="AYW20" s="341"/>
      <c r="AYX20" s="341"/>
      <c r="AYY20" s="341"/>
      <c r="AYZ20" s="341"/>
      <c r="AZA20" s="341"/>
      <c r="AZB20" s="341"/>
      <c r="AZC20" s="341"/>
      <c r="AZD20" s="341"/>
      <c r="AZE20" s="341"/>
      <c r="AZF20" s="341"/>
      <c r="AZG20" s="341"/>
      <c r="AZH20" s="341"/>
      <c r="AZI20" s="341"/>
      <c r="AZJ20" s="341"/>
      <c r="AZK20" s="341"/>
      <c r="AZL20" s="341"/>
      <c r="AZM20" s="341"/>
      <c r="AZN20" s="341"/>
      <c r="AZO20" s="341"/>
      <c r="AZP20" s="341"/>
      <c r="AZQ20" s="341"/>
      <c r="AZR20" s="341"/>
      <c r="AZS20" s="341"/>
      <c r="AZT20" s="341"/>
      <c r="AZU20" s="341"/>
      <c r="AZV20" s="341"/>
      <c r="AZW20" s="341"/>
      <c r="AZX20" s="341"/>
      <c r="AZY20" s="341"/>
      <c r="AZZ20" s="341"/>
      <c r="BAA20" s="341"/>
      <c r="BAB20" s="341"/>
      <c r="BAC20" s="341"/>
      <c r="BAD20" s="341"/>
      <c r="BAE20" s="341"/>
      <c r="BAF20" s="341"/>
      <c r="BAG20" s="341"/>
      <c r="BAH20" s="341"/>
      <c r="BAI20" s="341"/>
      <c r="BAJ20" s="341"/>
      <c r="BAK20" s="341"/>
      <c r="BAL20" s="341"/>
      <c r="BAM20" s="341"/>
      <c r="BAN20" s="341"/>
      <c r="BAO20" s="341"/>
      <c r="BAP20" s="341"/>
      <c r="BAQ20" s="341"/>
      <c r="BAR20" s="341"/>
      <c r="BAS20" s="341"/>
      <c r="BAT20" s="341"/>
      <c r="BAU20" s="341"/>
      <c r="BAV20" s="341"/>
      <c r="BAW20" s="341"/>
      <c r="BAX20" s="341"/>
      <c r="BAY20" s="341"/>
      <c r="BAZ20" s="341"/>
      <c r="BBA20" s="341"/>
      <c r="BBB20" s="341"/>
      <c r="BBC20" s="341"/>
      <c r="BBD20" s="341"/>
      <c r="BBE20" s="341"/>
      <c r="BBF20" s="341"/>
      <c r="BBG20" s="341"/>
      <c r="BBH20" s="341"/>
      <c r="BBI20" s="341"/>
      <c r="BBJ20" s="341"/>
      <c r="BBK20" s="341"/>
      <c r="BBL20" s="341"/>
      <c r="BBM20" s="341"/>
      <c r="BBN20" s="341"/>
      <c r="BBO20" s="341"/>
      <c r="BBP20" s="341"/>
      <c r="BBQ20" s="341"/>
      <c r="BBR20" s="341"/>
      <c r="BBS20" s="341"/>
      <c r="BBT20" s="341"/>
      <c r="BBU20" s="341"/>
      <c r="BBV20" s="341"/>
      <c r="BBW20" s="341"/>
      <c r="BBX20" s="341"/>
      <c r="BBY20" s="341"/>
      <c r="BBZ20" s="341"/>
      <c r="BCA20" s="341"/>
      <c r="BCB20" s="341"/>
      <c r="BCC20" s="341"/>
      <c r="BCD20" s="341"/>
      <c r="BCE20" s="341"/>
      <c r="BCF20" s="341"/>
      <c r="BCG20" s="341"/>
      <c r="BCH20" s="341"/>
      <c r="BCI20" s="341"/>
      <c r="BCJ20" s="341"/>
      <c r="BCK20" s="341"/>
      <c r="BCL20" s="341"/>
      <c r="BCM20" s="341"/>
      <c r="BCN20" s="341"/>
      <c r="BCO20" s="341"/>
      <c r="BCP20" s="341"/>
      <c r="BCQ20" s="341"/>
      <c r="BCR20" s="341"/>
      <c r="BCS20" s="341"/>
      <c r="BCT20" s="341"/>
      <c r="BCU20" s="341"/>
      <c r="BCV20" s="341"/>
      <c r="BCW20" s="341"/>
      <c r="BCX20" s="341"/>
      <c r="BCY20" s="341"/>
      <c r="BCZ20" s="341"/>
      <c r="BDA20" s="341"/>
      <c r="BDB20" s="341"/>
      <c r="BDC20" s="341"/>
      <c r="BDD20" s="341"/>
      <c r="BDE20" s="341"/>
      <c r="BDF20" s="341"/>
      <c r="BDG20" s="341"/>
      <c r="BDH20" s="341"/>
      <c r="BDI20" s="341"/>
      <c r="BDJ20" s="341"/>
      <c r="BDK20" s="341"/>
      <c r="BDL20" s="341"/>
      <c r="BDM20" s="341"/>
      <c r="BDN20" s="341"/>
      <c r="BDO20" s="341"/>
      <c r="BDP20" s="341"/>
      <c r="BDQ20" s="341"/>
      <c r="BDR20" s="341"/>
      <c r="BDS20" s="341"/>
      <c r="BDT20" s="341"/>
      <c r="BDU20" s="341"/>
      <c r="BDV20" s="341"/>
      <c r="BDW20" s="341"/>
      <c r="BDX20" s="341"/>
      <c r="BDY20" s="341"/>
      <c r="BDZ20" s="341"/>
      <c r="BEA20" s="341"/>
      <c r="BEB20" s="341"/>
      <c r="BEC20" s="341"/>
      <c r="BED20" s="341"/>
      <c r="BEE20" s="341"/>
      <c r="BEF20" s="341"/>
      <c r="BEG20" s="341"/>
      <c r="BEH20" s="341"/>
      <c r="BEI20" s="341"/>
      <c r="BEJ20" s="341"/>
      <c r="BEK20" s="341"/>
      <c r="BEL20" s="341"/>
      <c r="BEM20" s="341"/>
      <c r="BEN20" s="341"/>
      <c r="BEO20" s="341"/>
      <c r="BEP20" s="341"/>
      <c r="BEQ20" s="341"/>
      <c r="BER20" s="341"/>
      <c r="BES20" s="341"/>
      <c r="BET20" s="341"/>
      <c r="BEU20" s="341"/>
      <c r="BEV20" s="341"/>
      <c r="BEW20" s="341"/>
      <c r="BEX20" s="341"/>
      <c r="BEY20" s="341"/>
      <c r="BEZ20" s="341"/>
      <c r="BFA20" s="341"/>
      <c r="BFB20" s="341"/>
      <c r="BFC20" s="341"/>
      <c r="BFD20" s="341"/>
      <c r="BFE20" s="341"/>
      <c r="BFF20" s="341"/>
      <c r="BFG20" s="341"/>
      <c r="BFH20" s="341"/>
      <c r="BFI20" s="341"/>
      <c r="BFJ20" s="341"/>
      <c r="BFK20" s="341"/>
      <c r="BFL20" s="341"/>
      <c r="BFM20" s="341"/>
      <c r="BFN20" s="341"/>
      <c r="BFO20" s="341"/>
      <c r="BFP20" s="341"/>
      <c r="BFQ20" s="341"/>
      <c r="BFR20" s="341"/>
      <c r="BFS20" s="341"/>
      <c r="BFT20" s="341"/>
      <c r="BFU20" s="341"/>
      <c r="BFV20" s="341"/>
      <c r="BFW20" s="341"/>
      <c r="BFX20" s="341"/>
      <c r="BFY20" s="341"/>
      <c r="BFZ20" s="341"/>
      <c r="BGA20" s="341"/>
      <c r="BGB20" s="341"/>
      <c r="BGC20" s="341"/>
      <c r="BGD20" s="341"/>
      <c r="BGE20" s="341"/>
      <c r="BGF20" s="341"/>
      <c r="BGG20" s="341"/>
      <c r="BGH20" s="341"/>
      <c r="BGI20" s="341"/>
      <c r="BGJ20" s="341"/>
      <c r="BGK20" s="341"/>
      <c r="BGL20" s="341"/>
      <c r="BGM20" s="341"/>
      <c r="BGN20" s="341"/>
      <c r="BGO20" s="341"/>
      <c r="BGP20" s="341"/>
      <c r="BGQ20" s="341"/>
      <c r="BGR20" s="341"/>
      <c r="BGS20" s="341"/>
      <c r="BGT20" s="341"/>
      <c r="BGU20" s="341"/>
      <c r="BGV20" s="341"/>
      <c r="BGW20" s="341"/>
      <c r="BGX20" s="341"/>
      <c r="BGY20" s="341"/>
      <c r="BGZ20" s="341"/>
      <c r="BHA20" s="341"/>
      <c r="BHB20" s="341"/>
      <c r="BHC20" s="341"/>
      <c r="BHD20" s="341"/>
      <c r="BHE20" s="341"/>
      <c r="BHF20" s="341"/>
      <c r="BHG20" s="341"/>
      <c r="BHH20" s="341"/>
      <c r="BHI20" s="341"/>
      <c r="BHJ20" s="341"/>
      <c r="BHK20" s="341"/>
      <c r="BHL20" s="341"/>
      <c r="BHM20" s="341"/>
      <c r="BHN20" s="341"/>
      <c r="BHO20" s="341"/>
      <c r="BHP20" s="341"/>
      <c r="BHQ20" s="341"/>
      <c r="BHR20" s="341"/>
      <c r="BHS20" s="341"/>
      <c r="BHT20" s="341"/>
      <c r="BHU20" s="341"/>
      <c r="BHV20" s="341"/>
      <c r="BHW20" s="341"/>
      <c r="BHX20" s="341"/>
      <c r="BHY20" s="341"/>
      <c r="BHZ20" s="341"/>
      <c r="BIA20" s="341"/>
      <c r="BIB20" s="341"/>
      <c r="BIC20" s="341"/>
      <c r="BID20" s="341"/>
      <c r="BIE20" s="341"/>
      <c r="BIF20" s="341"/>
      <c r="BIG20" s="341"/>
      <c r="BIH20" s="341"/>
      <c r="BII20" s="341"/>
      <c r="BIJ20" s="341"/>
      <c r="BIK20" s="341"/>
      <c r="BIL20" s="341"/>
      <c r="BIM20" s="341"/>
      <c r="BIN20" s="341"/>
      <c r="BIO20" s="341"/>
      <c r="BIP20" s="341"/>
      <c r="BIQ20" s="341"/>
      <c r="BIR20" s="341"/>
      <c r="BIS20" s="341"/>
      <c r="BIT20" s="341"/>
      <c r="BIU20" s="341"/>
      <c r="BIV20" s="341"/>
      <c r="BIW20" s="341"/>
      <c r="BIX20" s="341"/>
      <c r="BIY20" s="341"/>
      <c r="BIZ20" s="341"/>
      <c r="BJA20" s="341"/>
      <c r="BJB20" s="341"/>
      <c r="BJC20" s="341"/>
      <c r="BJD20" s="341"/>
      <c r="BJE20" s="341"/>
      <c r="BJF20" s="341"/>
      <c r="BJG20" s="341"/>
      <c r="BJH20" s="341"/>
      <c r="BJI20" s="341"/>
      <c r="BJJ20" s="341"/>
      <c r="BJK20" s="341"/>
      <c r="BJL20" s="341"/>
      <c r="BJM20" s="341"/>
      <c r="BJN20" s="341"/>
      <c r="BJO20" s="341"/>
      <c r="BJP20" s="341"/>
      <c r="BJQ20" s="341"/>
      <c r="BJR20" s="341"/>
      <c r="BJS20" s="341"/>
      <c r="BJT20" s="341"/>
      <c r="BJU20" s="341"/>
      <c r="BJV20" s="341"/>
      <c r="BJW20" s="341"/>
      <c r="BJX20" s="341"/>
      <c r="BJY20" s="341"/>
      <c r="BJZ20" s="341"/>
      <c r="BKA20" s="341"/>
      <c r="BKB20" s="341"/>
      <c r="BKC20" s="341"/>
      <c r="BKD20" s="341"/>
      <c r="BKE20" s="341"/>
      <c r="BKF20" s="341"/>
      <c r="BKG20" s="341"/>
      <c r="BKH20" s="341"/>
      <c r="BKI20" s="341"/>
      <c r="BKJ20" s="341"/>
      <c r="BKK20" s="341"/>
      <c r="BKL20" s="341"/>
      <c r="BKM20" s="341"/>
      <c r="BKN20" s="341"/>
      <c r="BKO20" s="341"/>
      <c r="BKP20" s="341"/>
      <c r="BKQ20" s="341"/>
      <c r="BKR20" s="341"/>
      <c r="BKS20" s="341"/>
      <c r="BKT20" s="341"/>
      <c r="BKU20" s="341"/>
      <c r="BKV20" s="341"/>
      <c r="BKW20" s="341"/>
      <c r="BKX20" s="341"/>
      <c r="BKY20" s="341"/>
      <c r="BKZ20" s="341"/>
      <c r="BLA20" s="341"/>
      <c r="BLB20" s="341"/>
      <c r="BLC20" s="341"/>
      <c r="BLD20" s="341"/>
      <c r="BLE20" s="341"/>
      <c r="BLF20" s="341"/>
      <c r="BLG20" s="341"/>
      <c r="BLH20" s="341"/>
      <c r="BLI20" s="341"/>
      <c r="BLJ20" s="341"/>
      <c r="BLK20" s="341"/>
      <c r="BLL20" s="341"/>
      <c r="BLM20" s="341"/>
      <c r="BLN20" s="341"/>
      <c r="BLO20" s="341"/>
      <c r="BLP20" s="341"/>
      <c r="BLQ20" s="341"/>
      <c r="BLR20" s="341"/>
      <c r="BLS20" s="341"/>
      <c r="BLT20" s="341"/>
      <c r="BLU20" s="341"/>
      <c r="BLV20" s="341"/>
      <c r="BLW20" s="341"/>
      <c r="BLX20" s="341"/>
      <c r="BLY20" s="341"/>
      <c r="BLZ20" s="341"/>
      <c r="BMA20" s="341"/>
      <c r="BMB20" s="341"/>
      <c r="BMC20" s="341"/>
      <c r="BMD20" s="341"/>
      <c r="BME20" s="341"/>
      <c r="BMF20" s="341"/>
      <c r="BMG20" s="341"/>
      <c r="BMH20" s="341"/>
      <c r="BMI20" s="341"/>
      <c r="BMJ20" s="341"/>
      <c r="BMK20" s="341"/>
      <c r="BML20" s="341"/>
      <c r="BMM20" s="341"/>
      <c r="BMN20" s="341"/>
      <c r="BMO20" s="341"/>
      <c r="BMP20" s="341"/>
      <c r="BMQ20" s="341"/>
      <c r="BMR20" s="341"/>
      <c r="BMS20" s="341"/>
      <c r="BMT20" s="341"/>
      <c r="BMU20" s="341"/>
      <c r="BMV20" s="341"/>
      <c r="BMW20" s="341"/>
      <c r="BMX20" s="341"/>
      <c r="BMY20" s="341"/>
      <c r="BMZ20" s="341"/>
      <c r="BNA20" s="341"/>
      <c r="BNB20" s="341"/>
      <c r="BNC20" s="341"/>
      <c r="BND20" s="341"/>
      <c r="BNE20" s="341"/>
      <c r="BNF20" s="341"/>
      <c r="BNG20" s="341"/>
      <c r="BNH20" s="341"/>
      <c r="BNI20" s="341"/>
      <c r="BNJ20" s="341"/>
      <c r="BNK20" s="341"/>
      <c r="BNL20" s="341"/>
      <c r="BNM20" s="341"/>
      <c r="BNN20" s="341"/>
      <c r="BNO20" s="341"/>
      <c r="BNP20" s="341"/>
      <c r="BNQ20" s="341"/>
      <c r="BNR20" s="341"/>
      <c r="BNS20" s="341"/>
      <c r="BNT20" s="341"/>
      <c r="BNU20" s="341"/>
      <c r="BNV20" s="341"/>
      <c r="BNW20" s="341"/>
      <c r="BNX20" s="341"/>
      <c r="BNY20" s="341"/>
      <c r="BNZ20" s="341"/>
      <c r="BOA20" s="341"/>
      <c r="BOB20" s="341"/>
      <c r="BOC20" s="341"/>
      <c r="BOD20" s="341"/>
      <c r="BOE20" s="341"/>
      <c r="BOF20" s="341"/>
      <c r="BOG20" s="341"/>
      <c r="BOH20" s="341"/>
      <c r="BOI20" s="341"/>
      <c r="BOJ20" s="341"/>
      <c r="BOK20" s="341"/>
      <c r="BOL20" s="341"/>
      <c r="BOM20" s="341"/>
      <c r="BON20" s="341"/>
      <c r="BOO20" s="341"/>
      <c r="BOP20" s="341"/>
      <c r="BOQ20" s="341"/>
      <c r="BOR20" s="341"/>
      <c r="BOS20" s="341"/>
      <c r="BOT20" s="341"/>
      <c r="BOU20" s="341"/>
      <c r="BOV20" s="341"/>
      <c r="BOW20" s="341"/>
      <c r="BOX20" s="341"/>
      <c r="BOY20" s="341"/>
      <c r="BOZ20" s="341"/>
      <c r="BPA20" s="341"/>
      <c r="BPB20" s="341"/>
      <c r="BPC20" s="341"/>
      <c r="BPD20" s="341"/>
      <c r="BPE20" s="341"/>
      <c r="BPF20" s="341"/>
      <c r="BPG20" s="341"/>
      <c r="BPH20" s="341"/>
      <c r="BPI20" s="341"/>
      <c r="BPJ20" s="341"/>
      <c r="BPK20" s="341"/>
      <c r="BPL20" s="341"/>
      <c r="BPM20" s="341"/>
      <c r="BPN20" s="341"/>
      <c r="BPO20" s="341"/>
      <c r="BPP20" s="341"/>
      <c r="BPQ20" s="341"/>
      <c r="BPR20" s="341"/>
      <c r="BPS20" s="341"/>
      <c r="BPT20" s="341"/>
      <c r="BPU20" s="341"/>
      <c r="BPV20" s="341"/>
      <c r="BPW20" s="341"/>
      <c r="BPX20" s="341"/>
      <c r="BPY20" s="341"/>
      <c r="BPZ20" s="341"/>
      <c r="BQA20" s="341"/>
      <c r="BQB20" s="341"/>
      <c r="BQC20" s="341"/>
      <c r="BQD20" s="341"/>
      <c r="BQE20" s="341"/>
      <c r="BQF20" s="341"/>
      <c r="BQG20" s="341"/>
      <c r="BQH20" s="341"/>
      <c r="BQI20" s="341"/>
      <c r="BQJ20" s="341"/>
      <c r="BQK20" s="341"/>
      <c r="BQL20" s="341"/>
      <c r="BQM20" s="341"/>
      <c r="BQN20" s="341"/>
      <c r="BQO20" s="341"/>
      <c r="BQP20" s="341"/>
      <c r="BQQ20" s="341"/>
      <c r="BQR20" s="341"/>
      <c r="BQS20" s="341"/>
      <c r="BQT20" s="341"/>
      <c r="BQU20" s="341"/>
      <c r="BQV20" s="341"/>
      <c r="BQW20" s="341"/>
      <c r="BQX20" s="341"/>
      <c r="BQY20" s="341"/>
      <c r="BQZ20" s="341"/>
      <c r="BRA20" s="341"/>
      <c r="BRB20" s="341"/>
      <c r="BRC20" s="341"/>
      <c r="BRD20" s="341"/>
      <c r="BRE20" s="341"/>
      <c r="BRF20" s="341"/>
      <c r="BRG20" s="341"/>
      <c r="BRH20" s="341"/>
      <c r="BRI20" s="341"/>
      <c r="BRJ20" s="341"/>
      <c r="BRK20" s="341"/>
      <c r="BRL20" s="341"/>
      <c r="BRM20" s="341"/>
      <c r="BRN20" s="341"/>
      <c r="BRO20" s="341"/>
      <c r="BRP20" s="341"/>
      <c r="BRQ20" s="341"/>
      <c r="BRR20" s="341"/>
      <c r="BRS20" s="341"/>
      <c r="BRT20" s="341"/>
      <c r="BRU20" s="341"/>
      <c r="BRV20" s="341"/>
      <c r="BRW20" s="341"/>
      <c r="BRX20" s="341"/>
      <c r="BRY20" s="341"/>
      <c r="BRZ20" s="341"/>
      <c r="BSA20" s="341"/>
      <c r="BSB20" s="341"/>
      <c r="BSC20" s="341"/>
      <c r="BSD20" s="341"/>
      <c r="BSE20" s="341"/>
      <c r="BSF20" s="341"/>
      <c r="BSG20" s="341"/>
      <c r="BSH20" s="341"/>
      <c r="BSI20" s="341"/>
      <c r="BSJ20" s="341"/>
      <c r="BSK20" s="341"/>
      <c r="BSL20" s="341"/>
      <c r="BSM20" s="341"/>
      <c r="BSN20" s="341"/>
      <c r="BSO20" s="341"/>
      <c r="BSP20" s="341"/>
      <c r="BSQ20" s="341"/>
      <c r="BSR20" s="341"/>
      <c r="BSS20" s="341"/>
      <c r="BST20" s="341"/>
      <c r="BSU20" s="341"/>
      <c r="BSV20" s="341"/>
      <c r="BSW20" s="341"/>
      <c r="BSX20" s="341"/>
      <c r="BSY20" s="341"/>
      <c r="BSZ20" s="341"/>
      <c r="BTA20" s="341"/>
      <c r="BTB20" s="341"/>
      <c r="BTC20" s="341"/>
      <c r="BTD20" s="341"/>
      <c r="BTE20" s="341"/>
      <c r="BTF20" s="341"/>
      <c r="BTG20" s="341"/>
      <c r="BTH20" s="341"/>
      <c r="BTI20" s="341"/>
      <c r="BTJ20" s="341"/>
      <c r="BTK20" s="341"/>
      <c r="BTL20" s="341"/>
      <c r="BTM20" s="341"/>
      <c r="BTN20" s="341"/>
      <c r="BTO20" s="341"/>
      <c r="BTP20" s="341"/>
      <c r="BTQ20" s="341"/>
      <c r="BTR20" s="341"/>
      <c r="BTS20" s="341"/>
      <c r="BTT20" s="341"/>
      <c r="BTU20" s="341"/>
      <c r="BTV20" s="341"/>
      <c r="BTW20" s="341"/>
      <c r="BTX20" s="341"/>
      <c r="BTY20" s="341"/>
      <c r="BTZ20" s="341"/>
      <c r="BUA20" s="341"/>
      <c r="BUB20" s="341"/>
      <c r="BUC20" s="341"/>
      <c r="BUD20" s="341"/>
      <c r="BUE20" s="341"/>
      <c r="BUF20" s="341"/>
      <c r="BUG20" s="341"/>
      <c r="BUH20" s="341"/>
      <c r="BUI20" s="341"/>
      <c r="BUJ20" s="341"/>
      <c r="BUK20" s="341"/>
      <c r="BUL20" s="341"/>
      <c r="BUM20" s="341"/>
      <c r="BUN20" s="341"/>
      <c r="BUO20" s="341"/>
      <c r="BUP20" s="341"/>
      <c r="BUQ20" s="341"/>
      <c r="BUR20" s="341"/>
      <c r="BUS20" s="341"/>
      <c r="BUT20" s="341"/>
      <c r="BUU20" s="341"/>
      <c r="BUV20" s="341"/>
      <c r="BUW20" s="341"/>
      <c r="BUX20" s="341"/>
      <c r="BUY20" s="341"/>
      <c r="BUZ20" s="341"/>
      <c r="BVA20" s="341"/>
      <c r="BVB20" s="341"/>
      <c r="BVC20" s="341"/>
      <c r="BVD20" s="341"/>
      <c r="BVE20" s="341"/>
      <c r="BVF20" s="341"/>
      <c r="BVG20" s="341"/>
      <c r="BVH20" s="341"/>
      <c r="BVI20" s="341"/>
      <c r="BVJ20" s="341"/>
      <c r="BVK20" s="341"/>
      <c r="BVL20" s="341"/>
      <c r="BVM20" s="341"/>
      <c r="BVN20" s="341"/>
      <c r="BVO20" s="341"/>
      <c r="BVP20" s="341"/>
      <c r="BVQ20" s="341"/>
      <c r="BVR20" s="341"/>
      <c r="BVS20" s="341"/>
      <c r="BVT20" s="341"/>
      <c r="BVU20" s="341"/>
      <c r="BVV20" s="341"/>
      <c r="BVW20" s="341"/>
      <c r="BVX20" s="341"/>
      <c r="BVY20" s="341"/>
      <c r="BVZ20" s="341"/>
      <c r="BWA20" s="341"/>
      <c r="BWB20" s="341"/>
      <c r="BWC20" s="341"/>
      <c r="BWD20" s="341"/>
      <c r="BWE20" s="341"/>
      <c r="BWF20" s="341"/>
      <c r="BWG20" s="341"/>
      <c r="BWH20" s="341"/>
      <c r="BWI20" s="341"/>
      <c r="BWJ20" s="341"/>
      <c r="BWK20" s="341"/>
      <c r="BWL20" s="341"/>
      <c r="BWM20" s="341"/>
      <c r="BWN20" s="341"/>
      <c r="BWO20" s="341"/>
      <c r="BWP20" s="341"/>
      <c r="BWQ20" s="341"/>
      <c r="BWR20" s="341"/>
      <c r="BWS20" s="341"/>
      <c r="BWT20" s="341"/>
      <c r="BWU20" s="341"/>
      <c r="BWV20" s="341"/>
      <c r="BWW20" s="341"/>
      <c r="BWX20" s="341"/>
      <c r="BWY20" s="341"/>
      <c r="BWZ20" s="341"/>
      <c r="BXA20" s="341"/>
      <c r="BXB20" s="341"/>
      <c r="BXC20" s="341"/>
      <c r="BXD20" s="341"/>
      <c r="BXE20" s="341"/>
      <c r="BXF20" s="341"/>
      <c r="BXG20" s="341"/>
      <c r="BXH20" s="341"/>
      <c r="BXI20" s="341"/>
      <c r="BXJ20" s="341"/>
      <c r="BXK20" s="341"/>
      <c r="BXL20" s="341"/>
      <c r="BXM20" s="341"/>
      <c r="BXN20" s="341"/>
      <c r="BXO20" s="341"/>
      <c r="BXP20" s="341"/>
      <c r="BXQ20" s="341"/>
      <c r="BXR20" s="341"/>
      <c r="BXS20" s="341"/>
      <c r="BXT20" s="341"/>
      <c r="BXU20" s="341"/>
      <c r="BXV20" s="341"/>
      <c r="BXW20" s="341"/>
      <c r="BXX20" s="341"/>
      <c r="BXY20" s="341"/>
      <c r="BXZ20" s="341"/>
      <c r="BYA20" s="341"/>
      <c r="BYB20" s="341"/>
      <c r="BYC20" s="341"/>
      <c r="BYD20" s="341"/>
      <c r="BYE20" s="341"/>
      <c r="BYF20" s="341"/>
      <c r="BYG20" s="341"/>
      <c r="BYH20" s="341"/>
      <c r="BYI20" s="341"/>
      <c r="BYJ20" s="341"/>
      <c r="BYK20" s="341"/>
      <c r="BYL20" s="341"/>
      <c r="BYM20" s="341"/>
      <c r="BYN20" s="341"/>
      <c r="BYO20" s="341"/>
      <c r="BYP20" s="341"/>
      <c r="BYQ20" s="341"/>
      <c r="BYR20" s="341"/>
      <c r="BYS20" s="341"/>
      <c r="BYT20" s="341"/>
      <c r="BYU20" s="341"/>
      <c r="BYV20" s="341"/>
      <c r="BYW20" s="341"/>
      <c r="BYX20" s="341"/>
      <c r="BYY20" s="341"/>
      <c r="BYZ20" s="341"/>
      <c r="BZA20" s="341"/>
      <c r="BZB20" s="341"/>
      <c r="BZC20" s="341"/>
      <c r="BZD20" s="341"/>
      <c r="BZE20" s="341"/>
      <c r="BZF20" s="341"/>
      <c r="BZG20" s="341"/>
      <c r="BZH20" s="341"/>
      <c r="BZI20" s="341"/>
      <c r="BZJ20" s="341"/>
      <c r="BZK20" s="341"/>
      <c r="BZL20" s="341"/>
      <c r="BZM20" s="341"/>
      <c r="BZN20" s="341"/>
      <c r="BZO20" s="341"/>
      <c r="BZP20" s="341"/>
      <c r="BZQ20" s="341"/>
      <c r="BZR20" s="341"/>
      <c r="BZS20" s="341"/>
      <c r="BZT20" s="341"/>
      <c r="BZU20" s="341"/>
      <c r="BZV20" s="341"/>
      <c r="BZW20" s="341"/>
      <c r="BZX20" s="341"/>
      <c r="BZY20" s="341"/>
      <c r="BZZ20" s="341"/>
      <c r="CAA20" s="341"/>
      <c r="CAB20" s="341"/>
      <c r="CAC20" s="341"/>
      <c r="CAD20" s="341"/>
      <c r="CAE20" s="341"/>
      <c r="CAF20" s="341"/>
      <c r="CAG20" s="341"/>
      <c r="CAH20" s="341"/>
      <c r="CAI20" s="341"/>
      <c r="CAJ20" s="341"/>
      <c r="CAK20" s="341"/>
      <c r="CAL20" s="341"/>
      <c r="CAM20" s="341"/>
      <c r="CAN20" s="341"/>
      <c r="CAO20" s="341"/>
      <c r="CAP20" s="341"/>
      <c r="CAQ20" s="341"/>
      <c r="CAR20" s="341"/>
      <c r="CAS20" s="341"/>
      <c r="CAT20" s="341"/>
      <c r="CAU20" s="341"/>
      <c r="CAV20" s="341"/>
      <c r="CAW20" s="341"/>
      <c r="CAX20" s="341"/>
      <c r="CAY20" s="341"/>
      <c r="CAZ20" s="341"/>
      <c r="CBA20" s="341"/>
      <c r="CBB20" s="341"/>
      <c r="CBC20" s="341"/>
      <c r="CBD20" s="341"/>
      <c r="CBE20" s="341"/>
      <c r="CBF20" s="341"/>
      <c r="CBG20" s="341"/>
      <c r="CBH20" s="341"/>
      <c r="CBI20" s="341"/>
      <c r="CBJ20" s="341"/>
      <c r="CBK20" s="341"/>
      <c r="CBL20" s="341"/>
      <c r="CBM20" s="341"/>
      <c r="CBN20" s="341"/>
      <c r="CBO20" s="341"/>
      <c r="CBP20" s="341"/>
      <c r="CBQ20" s="341"/>
      <c r="CBR20" s="341"/>
      <c r="CBS20" s="341"/>
      <c r="CBT20" s="341"/>
      <c r="CBU20" s="341"/>
      <c r="CBV20" s="341"/>
      <c r="CBW20" s="341"/>
      <c r="CBX20" s="341"/>
      <c r="CBY20" s="341"/>
      <c r="CBZ20" s="341"/>
      <c r="CCA20" s="341"/>
      <c r="CCB20" s="341"/>
      <c r="CCC20" s="341"/>
      <c r="CCD20" s="341"/>
      <c r="CCE20" s="341"/>
      <c r="CCF20" s="341"/>
      <c r="CCG20" s="341"/>
      <c r="CCH20" s="341"/>
      <c r="CCI20" s="341"/>
      <c r="CCJ20" s="341"/>
      <c r="CCK20" s="341"/>
      <c r="CCL20" s="341"/>
      <c r="CCM20" s="341"/>
      <c r="CCN20" s="341"/>
      <c r="CCO20" s="341"/>
      <c r="CCP20" s="341"/>
      <c r="CCQ20" s="341"/>
      <c r="CCR20" s="341"/>
      <c r="CCS20" s="341"/>
      <c r="CCT20" s="341"/>
      <c r="CCU20" s="341"/>
      <c r="CCV20" s="341"/>
      <c r="CCW20" s="341"/>
      <c r="CCX20" s="341"/>
      <c r="CCY20" s="341"/>
      <c r="CCZ20" s="341"/>
      <c r="CDA20" s="341"/>
      <c r="CDB20" s="341"/>
      <c r="CDC20" s="341"/>
      <c r="CDD20" s="341"/>
      <c r="CDE20" s="341"/>
      <c r="CDF20" s="341"/>
      <c r="CDG20" s="341"/>
      <c r="CDH20" s="341"/>
      <c r="CDI20" s="341"/>
      <c r="CDJ20" s="341"/>
      <c r="CDK20" s="341"/>
      <c r="CDL20" s="341"/>
      <c r="CDM20" s="341"/>
      <c r="CDN20" s="341"/>
      <c r="CDO20" s="341"/>
      <c r="CDP20" s="341"/>
      <c r="CDQ20" s="341"/>
      <c r="CDR20" s="341"/>
      <c r="CDS20" s="341"/>
      <c r="CDT20" s="341"/>
      <c r="CDU20" s="341"/>
      <c r="CDV20" s="341"/>
      <c r="CDW20" s="341"/>
      <c r="CDX20" s="341"/>
      <c r="CDY20" s="341"/>
      <c r="CDZ20" s="341"/>
      <c r="CEA20" s="341"/>
      <c r="CEB20" s="341"/>
      <c r="CEC20" s="341"/>
      <c r="CED20" s="341"/>
      <c r="CEE20" s="341"/>
      <c r="CEF20" s="341"/>
      <c r="CEG20" s="341"/>
      <c r="CEH20" s="341"/>
      <c r="CEI20" s="341"/>
      <c r="CEJ20" s="341"/>
      <c r="CEK20" s="341"/>
      <c r="CEL20" s="341"/>
      <c r="CEM20" s="341"/>
      <c r="CEN20" s="341"/>
      <c r="CEO20" s="341"/>
      <c r="CEP20" s="341"/>
      <c r="CEQ20" s="341"/>
      <c r="CER20" s="341"/>
      <c r="CES20" s="341"/>
      <c r="CET20" s="341"/>
      <c r="CEU20" s="341"/>
      <c r="CEV20" s="341"/>
      <c r="CEW20" s="341"/>
      <c r="CEX20" s="341"/>
      <c r="CEY20" s="341"/>
      <c r="CEZ20" s="341"/>
      <c r="CFA20" s="341"/>
      <c r="CFB20" s="341"/>
      <c r="CFC20" s="341"/>
      <c r="CFD20" s="341"/>
      <c r="CFE20" s="341"/>
      <c r="CFF20" s="341"/>
      <c r="CFG20" s="341"/>
      <c r="CFH20" s="341"/>
      <c r="CFI20" s="341"/>
      <c r="CFJ20" s="341"/>
      <c r="CFK20" s="341"/>
      <c r="CFL20" s="341"/>
      <c r="CFM20" s="341"/>
      <c r="CFN20" s="341"/>
      <c r="CFO20" s="341"/>
      <c r="CFP20" s="341"/>
      <c r="CFQ20" s="341"/>
      <c r="CFR20" s="341"/>
      <c r="CFS20" s="341"/>
      <c r="CFT20" s="341"/>
      <c r="CFU20" s="341"/>
      <c r="CFV20" s="341"/>
      <c r="CFW20" s="341"/>
      <c r="CFX20" s="341"/>
      <c r="CFY20" s="341"/>
      <c r="CFZ20" s="341"/>
      <c r="CGA20" s="341"/>
      <c r="CGB20" s="341"/>
      <c r="CGC20" s="341"/>
      <c r="CGD20" s="341"/>
      <c r="CGE20" s="341"/>
      <c r="CGF20" s="341"/>
      <c r="CGG20" s="341"/>
      <c r="CGH20" s="341"/>
      <c r="CGI20" s="341"/>
      <c r="CGJ20" s="341"/>
      <c r="CGK20" s="341"/>
      <c r="CGL20" s="341"/>
      <c r="CGM20" s="341"/>
      <c r="CGN20" s="341"/>
      <c r="CGO20" s="341"/>
      <c r="CGP20" s="341"/>
      <c r="CGQ20" s="341"/>
      <c r="CGR20" s="341"/>
      <c r="CGS20" s="341"/>
      <c r="CGT20" s="341"/>
      <c r="CGU20" s="341"/>
      <c r="CGV20" s="341"/>
      <c r="CGW20" s="341"/>
      <c r="CGX20" s="341"/>
      <c r="CGY20" s="341"/>
      <c r="CGZ20" s="341"/>
      <c r="CHA20" s="341"/>
      <c r="CHB20" s="341"/>
      <c r="CHC20" s="341"/>
      <c r="CHD20" s="341"/>
      <c r="CHE20" s="341"/>
      <c r="CHF20" s="341"/>
      <c r="CHG20" s="341"/>
      <c r="CHH20" s="341"/>
      <c r="CHI20" s="341"/>
      <c r="CHJ20" s="341"/>
      <c r="CHK20" s="341"/>
      <c r="CHL20" s="341"/>
      <c r="CHM20" s="341"/>
      <c r="CHN20" s="341"/>
      <c r="CHO20" s="341"/>
      <c r="CHP20" s="341"/>
      <c r="CHQ20" s="341"/>
      <c r="CHR20" s="341"/>
      <c r="CHS20" s="341"/>
      <c r="CHT20" s="341"/>
      <c r="CHU20" s="341"/>
      <c r="CHV20" s="341"/>
      <c r="CHW20" s="341"/>
      <c r="CHX20" s="341"/>
      <c r="CHY20" s="341"/>
      <c r="CHZ20" s="341"/>
      <c r="CIA20" s="341"/>
      <c r="CIB20" s="341"/>
      <c r="CIC20" s="341"/>
      <c r="CID20" s="341"/>
      <c r="CIE20" s="341"/>
      <c r="CIF20" s="341"/>
      <c r="CIG20" s="341"/>
      <c r="CIH20" s="341"/>
      <c r="CII20" s="341"/>
      <c r="CIJ20" s="341"/>
      <c r="CIK20" s="341"/>
      <c r="CIL20" s="341"/>
      <c r="CIM20" s="341"/>
      <c r="CIN20" s="341"/>
      <c r="CIO20" s="341"/>
      <c r="CIP20" s="341"/>
      <c r="CIQ20" s="341"/>
      <c r="CIR20" s="341"/>
      <c r="CIS20" s="341"/>
      <c r="CIT20" s="341"/>
      <c r="CIU20" s="341"/>
      <c r="CIV20" s="341"/>
      <c r="CIW20" s="341"/>
      <c r="CIX20" s="341"/>
      <c r="CIY20" s="341"/>
      <c r="CIZ20" s="341"/>
      <c r="CJA20" s="341"/>
      <c r="CJB20" s="341"/>
      <c r="CJC20" s="341"/>
      <c r="CJD20" s="341"/>
      <c r="CJE20" s="341"/>
      <c r="CJF20" s="341"/>
      <c r="CJG20" s="341"/>
      <c r="CJH20" s="341"/>
      <c r="CJI20" s="341"/>
      <c r="CJJ20" s="341"/>
      <c r="CJK20" s="341"/>
      <c r="CJL20" s="341"/>
      <c r="CJM20" s="341"/>
      <c r="CJN20" s="341"/>
      <c r="CJO20" s="341"/>
      <c r="CJP20" s="341"/>
      <c r="CJQ20" s="341"/>
      <c r="CJR20" s="341"/>
      <c r="CJS20" s="341"/>
      <c r="CJT20" s="341"/>
      <c r="CJU20" s="341"/>
      <c r="CJV20" s="341"/>
      <c r="CJW20" s="341"/>
      <c r="CJX20" s="341"/>
      <c r="CJY20" s="341"/>
      <c r="CJZ20" s="341"/>
      <c r="CKA20" s="341"/>
      <c r="CKB20" s="341"/>
      <c r="CKC20" s="341"/>
      <c r="CKD20" s="341"/>
      <c r="CKE20" s="341"/>
      <c r="CKF20" s="341"/>
      <c r="CKG20" s="341"/>
      <c r="CKH20" s="341"/>
      <c r="CKI20" s="341"/>
      <c r="CKJ20" s="341"/>
      <c r="CKK20" s="341"/>
      <c r="CKL20" s="341"/>
      <c r="CKM20" s="341"/>
      <c r="CKN20" s="341"/>
      <c r="CKO20" s="341"/>
      <c r="CKP20" s="341"/>
      <c r="CKQ20" s="341"/>
      <c r="CKR20" s="341"/>
      <c r="CKS20" s="341"/>
      <c r="CKT20" s="341"/>
      <c r="CKU20" s="341"/>
      <c r="CKV20" s="341"/>
      <c r="CKW20" s="341"/>
      <c r="CKX20" s="341"/>
      <c r="CKY20" s="341"/>
      <c r="CKZ20" s="341"/>
      <c r="CLA20" s="341"/>
      <c r="CLB20" s="341"/>
      <c r="CLC20" s="341"/>
      <c r="CLD20" s="341"/>
      <c r="CLE20" s="341"/>
      <c r="CLF20" s="341"/>
      <c r="CLG20" s="341"/>
      <c r="CLH20" s="341"/>
      <c r="CLI20" s="341"/>
      <c r="CLJ20" s="341"/>
      <c r="CLK20" s="341"/>
      <c r="CLL20" s="341"/>
      <c r="CLM20" s="341"/>
      <c r="CLN20" s="341"/>
      <c r="CLO20" s="341"/>
      <c r="CLP20" s="341"/>
      <c r="CLQ20" s="341"/>
      <c r="CLR20" s="341"/>
      <c r="CLS20" s="341"/>
      <c r="CLT20" s="341"/>
      <c r="CLU20" s="341"/>
      <c r="CLV20" s="341"/>
      <c r="CLW20" s="341"/>
      <c r="CLX20" s="341"/>
      <c r="CLY20" s="341"/>
      <c r="CLZ20" s="341"/>
      <c r="CMA20" s="341"/>
      <c r="CMB20" s="341"/>
      <c r="CMC20" s="341"/>
      <c r="CMD20" s="341"/>
      <c r="CME20" s="341"/>
      <c r="CMF20" s="341"/>
      <c r="CMG20" s="341"/>
      <c r="CMH20" s="341"/>
      <c r="CMI20" s="341"/>
      <c r="CMJ20" s="341"/>
      <c r="CMK20" s="341"/>
      <c r="CML20" s="341"/>
      <c r="CMM20" s="341"/>
      <c r="CMN20" s="341"/>
      <c r="CMO20" s="341"/>
      <c r="CMP20" s="341"/>
      <c r="CMQ20" s="341"/>
      <c r="CMR20" s="341"/>
      <c r="CMS20" s="341"/>
      <c r="CMT20" s="341"/>
      <c r="CMU20" s="341"/>
      <c r="CMV20" s="341"/>
      <c r="CMW20" s="341"/>
      <c r="CMX20" s="341"/>
      <c r="CMY20" s="341"/>
      <c r="CMZ20" s="341"/>
      <c r="CNA20" s="341"/>
      <c r="CNB20" s="341"/>
      <c r="CNC20" s="341"/>
      <c r="CND20" s="341"/>
      <c r="CNE20" s="341"/>
      <c r="CNF20" s="341"/>
      <c r="CNG20" s="341"/>
      <c r="CNH20" s="341"/>
      <c r="CNI20" s="341"/>
      <c r="CNJ20" s="341"/>
      <c r="CNK20" s="341"/>
      <c r="CNL20" s="341"/>
      <c r="CNM20" s="341"/>
      <c r="CNN20" s="341"/>
      <c r="CNO20" s="341"/>
      <c r="CNP20" s="341"/>
      <c r="CNQ20" s="341"/>
      <c r="CNR20" s="341"/>
      <c r="CNS20" s="341"/>
      <c r="CNT20" s="341"/>
      <c r="CNU20" s="341"/>
      <c r="CNV20" s="341"/>
      <c r="CNW20" s="341"/>
      <c r="CNX20" s="341"/>
      <c r="CNY20" s="341"/>
      <c r="CNZ20" s="341"/>
      <c r="COA20" s="341"/>
      <c r="COB20" s="341"/>
      <c r="COC20" s="341"/>
      <c r="COD20" s="341"/>
      <c r="COE20" s="341"/>
      <c r="COF20" s="341"/>
      <c r="COG20" s="341"/>
      <c r="COH20" s="341"/>
      <c r="COI20" s="341"/>
      <c r="COJ20" s="341"/>
      <c r="COK20" s="341"/>
      <c r="COL20" s="341"/>
      <c r="COM20" s="341"/>
      <c r="CON20" s="341"/>
      <c r="COO20" s="341"/>
      <c r="COP20" s="341"/>
      <c r="COQ20" s="341"/>
      <c r="COR20" s="341"/>
      <c r="COS20" s="341"/>
      <c r="COT20" s="341"/>
      <c r="COU20" s="341"/>
      <c r="COV20" s="341"/>
      <c r="COW20" s="341"/>
      <c r="COX20" s="341"/>
      <c r="COY20" s="341"/>
      <c r="COZ20" s="341"/>
      <c r="CPA20" s="341"/>
      <c r="CPB20" s="341"/>
      <c r="CPC20" s="341"/>
      <c r="CPD20" s="341"/>
      <c r="CPE20" s="341"/>
      <c r="CPF20" s="341"/>
      <c r="CPG20" s="341"/>
      <c r="CPH20" s="341"/>
      <c r="CPI20" s="341"/>
      <c r="CPJ20" s="341"/>
      <c r="CPK20" s="341"/>
      <c r="CPL20" s="341"/>
      <c r="CPM20" s="341"/>
      <c r="CPN20" s="341"/>
      <c r="CPO20" s="341"/>
      <c r="CPP20" s="341"/>
      <c r="CPQ20" s="341"/>
      <c r="CPR20" s="341"/>
      <c r="CPS20" s="341"/>
      <c r="CPT20" s="341"/>
      <c r="CPU20" s="341"/>
      <c r="CPV20" s="341"/>
      <c r="CPW20" s="341"/>
      <c r="CPX20" s="341"/>
      <c r="CPY20" s="341"/>
      <c r="CPZ20" s="341"/>
      <c r="CQA20" s="341"/>
      <c r="CQB20" s="341"/>
      <c r="CQC20" s="341"/>
      <c r="CQD20" s="341"/>
      <c r="CQE20" s="341"/>
      <c r="CQF20" s="341"/>
      <c r="CQG20" s="341"/>
      <c r="CQH20" s="341"/>
      <c r="CQI20" s="341"/>
      <c r="CQJ20" s="341"/>
      <c r="CQK20" s="341"/>
      <c r="CQL20" s="341"/>
      <c r="CQM20" s="341"/>
      <c r="CQN20" s="341"/>
      <c r="CQO20" s="341"/>
      <c r="CQP20" s="341"/>
      <c r="CQQ20" s="341"/>
      <c r="CQR20" s="341"/>
      <c r="CQS20" s="341"/>
      <c r="CQT20" s="341"/>
      <c r="CQU20" s="341"/>
      <c r="CQV20" s="341"/>
      <c r="CQW20" s="341"/>
      <c r="CQX20" s="341"/>
      <c r="CQY20" s="341"/>
      <c r="CQZ20" s="341"/>
      <c r="CRA20" s="341"/>
      <c r="CRB20" s="341"/>
      <c r="CRC20" s="341"/>
      <c r="CRD20" s="341"/>
      <c r="CRE20" s="341"/>
      <c r="CRF20" s="341"/>
      <c r="CRG20" s="341"/>
      <c r="CRH20" s="341"/>
      <c r="CRI20" s="341"/>
      <c r="CRJ20" s="341"/>
      <c r="CRK20" s="341"/>
      <c r="CRL20" s="341"/>
      <c r="CRM20" s="341"/>
      <c r="CRN20" s="341"/>
      <c r="CRO20" s="341"/>
      <c r="CRP20" s="341"/>
      <c r="CRQ20" s="341"/>
      <c r="CRR20" s="341"/>
      <c r="CRS20" s="341"/>
      <c r="CRT20" s="341"/>
      <c r="CRU20" s="341"/>
      <c r="CRV20" s="341"/>
      <c r="CRW20" s="341"/>
      <c r="CRX20" s="341"/>
      <c r="CRY20" s="341"/>
      <c r="CRZ20" s="341"/>
      <c r="CSA20" s="341"/>
      <c r="CSB20" s="341"/>
      <c r="CSC20" s="341"/>
      <c r="CSD20" s="341"/>
      <c r="CSE20" s="341"/>
      <c r="CSF20" s="341"/>
      <c r="CSG20" s="341"/>
      <c r="CSH20" s="341"/>
      <c r="CSI20" s="341"/>
      <c r="CSJ20" s="341"/>
      <c r="CSK20" s="341"/>
      <c r="CSL20" s="341"/>
      <c r="CSM20" s="341"/>
      <c r="CSN20" s="341"/>
      <c r="CSO20" s="341"/>
      <c r="CSP20" s="341"/>
      <c r="CSQ20" s="341"/>
      <c r="CSR20" s="341"/>
      <c r="CSS20" s="341"/>
      <c r="CST20" s="341"/>
      <c r="CSU20" s="341"/>
      <c r="CSV20" s="341"/>
      <c r="CSW20" s="341"/>
      <c r="CSX20" s="341"/>
      <c r="CSY20" s="341"/>
      <c r="CSZ20" s="341"/>
      <c r="CTA20" s="341"/>
      <c r="CTB20" s="341"/>
      <c r="CTC20" s="341"/>
      <c r="CTD20" s="341"/>
      <c r="CTE20" s="341"/>
      <c r="CTF20" s="341"/>
      <c r="CTG20" s="341"/>
      <c r="CTH20" s="341"/>
      <c r="CTI20" s="341"/>
      <c r="CTJ20" s="341"/>
      <c r="CTK20" s="341"/>
      <c r="CTL20" s="341"/>
      <c r="CTM20" s="341"/>
      <c r="CTN20" s="341"/>
      <c r="CTO20" s="341"/>
      <c r="CTP20" s="341"/>
      <c r="CTQ20" s="341"/>
      <c r="CTR20" s="341"/>
      <c r="CTS20" s="341"/>
      <c r="CTT20" s="341"/>
      <c r="CTU20" s="341"/>
      <c r="CTV20" s="341"/>
      <c r="CTW20" s="341"/>
      <c r="CTX20" s="341"/>
      <c r="CTY20" s="341"/>
      <c r="CTZ20" s="341"/>
      <c r="CUA20" s="341"/>
      <c r="CUB20" s="341"/>
      <c r="CUC20" s="341"/>
      <c r="CUD20" s="341"/>
      <c r="CUE20" s="341"/>
      <c r="CUF20" s="341"/>
      <c r="CUG20" s="341"/>
      <c r="CUH20" s="341"/>
      <c r="CUI20" s="341"/>
      <c r="CUJ20" s="341"/>
      <c r="CUK20" s="341"/>
      <c r="CUL20" s="341"/>
      <c r="CUM20" s="341"/>
      <c r="CUN20" s="341"/>
      <c r="CUO20" s="341"/>
      <c r="CUP20" s="341"/>
      <c r="CUQ20" s="341"/>
      <c r="CUR20" s="341"/>
      <c r="CUS20" s="341"/>
      <c r="CUT20" s="341"/>
      <c r="CUU20" s="341"/>
      <c r="CUV20" s="341"/>
      <c r="CUW20" s="341"/>
      <c r="CUX20" s="341"/>
      <c r="CUY20" s="341"/>
      <c r="CUZ20" s="341"/>
      <c r="CVA20" s="341"/>
      <c r="CVB20" s="341"/>
      <c r="CVC20" s="341"/>
      <c r="CVD20" s="341"/>
      <c r="CVE20" s="341"/>
      <c r="CVF20" s="341"/>
      <c r="CVG20" s="341"/>
      <c r="CVH20" s="341"/>
      <c r="CVI20" s="341"/>
      <c r="CVJ20" s="341"/>
      <c r="CVK20" s="341"/>
      <c r="CVL20" s="341"/>
      <c r="CVM20" s="341"/>
      <c r="CVN20" s="341"/>
      <c r="CVO20" s="341"/>
      <c r="CVP20" s="341"/>
      <c r="CVQ20" s="341"/>
      <c r="CVR20" s="341"/>
      <c r="CVS20" s="341"/>
      <c r="CVT20" s="341"/>
      <c r="CVU20" s="341"/>
      <c r="CVV20" s="341"/>
      <c r="CVW20" s="341"/>
      <c r="CVX20" s="341"/>
      <c r="CVY20" s="341"/>
      <c r="CVZ20" s="341"/>
      <c r="CWA20" s="341"/>
      <c r="CWB20" s="341"/>
      <c r="CWC20" s="341"/>
      <c r="CWD20" s="341"/>
      <c r="CWE20" s="341"/>
      <c r="CWF20" s="341"/>
      <c r="CWG20" s="341"/>
      <c r="CWH20" s="341"/>
      <c r="CWI20" s="341"/>
      <c r="CWJ20" s="341"/>
      <c r="CWK20" s="341"/>
      <c r="CWL20" s="341"/>
      <c r="CWM20" s="341"/>
      <c r="CWN20" s="341"/>
      <c r="CWO20" s="341"/>
      <c r="CWP20" s="341"/>
      <c r="CWQ20" s="341"/>
      <c r="CWR20" s="341"/>
      <c r="CWS20" s="341"/>
      <c r="CWT20" s="341"/>
      <c r="CWU20" s="341"/>
      <c r="CWV20" s="341"/>
      <c r="CWW20" s="341"/>
      <c r="CWX20" s="341"/>
      <c r="CWY20" s="341"/>
      <c r="CWZ20" s="341"/>
      <c r="CXA20" s="341"/>
      <c r="CXB20" s="341"/>
      <c r="CXC20" s="341"/>
      <c r="CXD20" s="341"/>
      <c r="CXE20" s="341"/>
      <c r="CXF20" s="341"/>
      <c r="CXG20" s="341"/>
      <c r="CXH20" s="341"/>
      <c r="CXI20" s="341"/>
      <c r="CXJ20" s="341"/>
      <c r="CXK20" s="341"/>
      <c r="CXL20" s="341"/>
      <c r="CXM20" s="341"/>
      <c r="CXN20" s="341"/>
      <c r="CXO20" s="341"/>
      <c r="CXP20" s="341"/>
      <c r="CXQ20" s="341"/>
      <c r="CXR20" s="341"/>
      <c r="CXS20" s="341"/>
      <c r="CXT20" s="341"/>
      <c r="CXU20" s="341"/>
      <c r="CXV20" s="341"/>
      <c r="CXW20" s="341"/>
      <c r="CXX20" s="341"/>
      <c r="CXY20" s="341"/>
      <c r="CXZ20" s="341"/>
      <c r="CYA20" s="341"/>
      <c r="CYB20" s="341"/>
      <c r="CYC20" s="341"/>
      <c r="CYD20" s="341"/>
      <c r="CYE20" s="341"/>
      <c r="CYF20" s="341"/>
      <c r="CYG20" s="341"/>
      <c r="CYH20" s="341"/>
      <c r="CYI20" s="341"/>
      <c r="CYJ20" s="341"/>
      <c r="CYK20" s="341"/>
      <c r="CYL20" s="341"/>
      <c r="CYM20" s="341"/>
      <c r="CYN20" s="341"/>
      <c r="CYO20" s="341"/>
      <c r="CYP20" s="341"/>
      <c r="CYQ20" s="341"/>
      <c r="CYR20" s="341"/>
      <c r="CYS20" s="341"/>
      <c r="CYT20" s="341"/>
      <c r="CYU20" s="341"/>
      <c r="CYV20" s="341"/>
      <c r="CYW20" s="341"/>
      <c r="CYX20" s="341"/>
      <c r="CYY20" s="341"/>
      <c r="CYZ20" s="341"/>
      <c r="CZA20" s="341"/>
      <c r="CZB20" s="341"/>
      <c r="CZC20" s="341"/>
      <c r="CZD20" s="341"/>
      <c r="CZE20" s="341"/>
      <c r="CZF20" s="341"/>
      <c r="CZG20" s="341"/>
      <c r="CZH20" s="341"/>
      <c r="CZI20" s="341"/>
      <c r="CZJ20" s="341"/>
      <c r="CZK20" s="341"/>
      <c r="CZL20" s="341"/>
      <c r="CZM20" s="341"/>
      <c r="CZN20" s="341"/>
      <c r="CZO20" s="341"/>
      <c r="CZP20" s="341"/>
      <c r="CZQ20" s="341"/>
      <c r="CZR20" s="341"/>
      <c r="CZS20" s="341"/>
      <c r="CZT20" s="341"/>
      <c r="CZU20" s="341"/>
      <c r="CZV20" s="341"/>
      <c r="CZW20" s="341"/>
      <c r="CZX20" s="341"/>
      <c r="CZY20" s="341"/>
      <c r="CZZ20" s="341"/>
      <c r="DAA20" s="341"/>
      <c r="DAB20" s="341"/>
      <c r="DAC20" s="341"/>
      <c r="DAD20" s="341"/>
      <c r="DAE20" s="341"/>
      <c r="DAF20" s="341"/>
      <c r="DAG20" s="341"/>
      <c r="DAH20" s="341"/>
      <c r="DAI20" s="341"/>
      <c r="DAJ20" s="341"/>
      <c r="DAK20" s="341"/>
      <c r="DAL20" s="341"/>
      <c r="DAM20" s="341"/>
      <c r="DAN20" s="341"/>
      <c r="DAO20" s="341"/>
      <c r="DAP20" s="341"/>
      <c r="DAQ20" s="341"/>
      <c r="DAR20" s="341"/>
      <c r="DAS20" s="341"/>
      <c r="DAT20" s="341"/>
      <c r="DAU20" s="341"/>
      <c r="DAV20" s="341"/>
      <c r="DAW20" s="341"/>
      <c r="DAX20" s="341"/>
      <c r="DAY20" s="341"/>
      <c r="DAZ20" s="341"/>
      <c r="DBA20" s="341"/>
      <c r="DBB20" s="341"/>
      <c r="DBC20" s="341"/>
      <c r="DBD20" s="341"/>
      <c r="DBE20" s="341"/>
      <c r="DBF20" s="341"/>
      <c r="DBG20" s="341"/>
      <c r="DBH20" s="341"/>
      <c r="DBI20" s="341"/>
      <c r="DBJ20" s="341"/>
      <c r="DBK20" s="341"/>
      <c r="DBL20" s="341"/>
      <c r="DBM20" s="341"/>
      <c r="DBN20" s="341"/>
      <c r="DBO20" s="341"/>
      <c r="DBP20" s="341"/>
      <c r="DBQ20" s="341"/>
      <c r="DBR20" s="341"/>
      <c r="DBS20" s="341"/>
      <c r="DBT20" s="341"/>
      <c r="DBU20" s="341"/>
      <c r="DBV20" s="341"/>
      <c r="DBW20" s="341"/>
      <c r="DBX20" s="341"/>
      <c r="DBY20" s="341"/>
      <c r="DBZ20" s="341"/>
      <c r="DCA20" s="341"/>
      <c r="DCB20" s="341"/>
      <c r="DCC20" s="341"/>
      <c r="DCD20" s="341"/>
      <c r="DCE20" s="341"/>
      <c r="DCF20" s="341"/>
      <c r="DCG20" s="341"/>
      <c r="DCH20" s="341"/>
      <c r="DCI20" s="341"/>
      <c r="DCJ20" s="341"/>
      <c r="DCK20" s="341"/>
      <c r="DCL20" s="341"/>
      <c r="DCM20" s="341"/>
      <c r="DCN20" s="341"/>
      <c r="DCO20" s="341"/>
      <c r="DCP20" s="341"/>
      <c r="DCQ20" s="341"/>
      <c r="DCR20" s="341"/>
      <c r="DCS20" s="341"/>
      <c r="DCT20" s="341"/>
      <c r="DCU20" s="341"/>
      <c r="DCV20" s="341"/>
      <c r="DCW20" s="341"/>
      <c r="DCX20" s="341"/>
      <c r="DCY20" s="341"/>
      <c r="DCZ20" s="341"/>
      <c r="DDA20" s="341"/>
      <c r="DDB20" s="341"/>
      <c r="DDC20" s="341"/>
      <c r="DDD20" s="341"/>
      <c r="DDE20" s="341"/>
      <c r="DDF20" s="341"/>
      <c r="DDG20" s="341"/>
      <c r="DDH20" s="341"/>
      <c r="DDI20" s="341"/>
      <c r="DDJ20" s="341"/>
      <c r="DDK20" s="341"/>
      <c r="DDL20" s="341"/>
      <c r="DDM20" s="341"/>
      <c r="DDN20" s="341"/>
      <c r="DDO20" s="341"/>
      <c r="DDP20" s="341"/>
      <c r="DDQ20" s="341"/>
      <c r="DDR20" s="341"/>
      <c r="DDS20" s="341"/>
      <c r="DDT20" s="341"/>
      <c r="DDU20" s="341"/>
      <c r="DDV20" s="341"/>
      <c r="DDW20" s="341"/>
      <c r="DDX20" s="341"/>
      <c r="DDY20" s="341"/>
      <c r="DDZ20" s="341"/>
      <c r="DEA20" s="341"/>
      <c r="DEB20" s="341"/>
      <c r="DEC20" s="341"/>
      <c r="DED20" s="341"/>
      <c r="DEE20" s="341"/>
      <c r="DEF20" s="341"/>
      <c r="DEG20" s="341"/>
      <c r="DEH20" s="341"/>
      <c r="DEI20" s="341"/>
      <c r="DEJ20" s="341"/>
      <c r="DEK20" s="341"/>
      <c r="DEL20" s="341"/>
      <c r="DEM20" s="341"/>
      <c r="DEN20" s="341"/>
      <c r="DEO20" s="341"/>
      <c r="DEP20" s="341"/>
      <c r="DEQ20" s="341"/>
      <c r="DER20" s="341"/>
      <c r="DES20" s="341"/>
      <c r="DET20" s="341"/>
      <c r="DEU20" s="341"/>
      <c r="DEV20" s="341"/>
      <c r="DEW20" s="341"/>
      <c r="DEX20" s="341"/>
      <c r="DEY20" s="341"/>
      <c r="DEZ20" s="341"/>
      <c r="DFA20" s="341"/>
      <c r="DFB20" s="341"/>
      <c r="DFC20" s="341"/>
      <c r="DFD20" s="341"/>
      <c r="DFE20" s="341"/>
      <c r="DFF20" s="341"/>
      <c r="DFG20" s="341"/>
      <c r="DFH20" s="341"/>
      <c r="DFI20" s="341"/>
      <c r="DFJ20" s="341"/>
      <c r="DFK20" s="341"/>
      <c r="DFL20" s="341"/>
      <c r="DFM20" s="341"/>
      <c r="DFN20" s="341"/>
      <c r="DFO20" s="341"/>
      <c r="DFP20" s="341"/>
      <c r="DFQ20" s="341"/>
      <c r="DFR20" s="341"/>
      <c r="DFS20" s="341"/>
      <c r="DFT20" s="341"/>
      <c r="DFU20" s="341"/>
      <c r="DFV20" s="341"/>
      <c r="DFW20" s="341"/>
      <c r="DFX20" s="341"/>
      <c r="DFY20" s="341"/>
      <c r="DFZ20" s="341"/>
      <c r="DGA20" s="341"/>
      <c r="DGB20" s="341"/>
      <c r="DGC20" s="341"/>
      <c r="DGD20" s="341"/>
      <c r="DGE20" s="341"/>
      <c r="DGF20" s="341"/>
      <c r="DGG20" s="341"/>
      <c r="DGH20" s="341"/>
      <c r="DGI20" s="341"/>
      <c r="DGJ20" s="341"/>
      <c r="DGK20" s="341"/>
      <c r="DGL20" s="341"/>
      <c r="DGM20" s="341"/>
      <c r="DGN20" s="341"/>
      <c r="DGO20" s="341"/>
      <c r="DGP20" s="341"/>
      <c r="DGQ20" s="341"/>
      <c r="DGR20" s="341"/>
      <c r="DGS20" s="341"/>
      <c r="DGT20" s="341"/>
      <c r="DGU20" s="341"/>
      <c r="DGV20" s="341"/>
      <c r="DGW20" s="341"/>
      <c r="DGX20" s="341"/>
      <c r="DGY20" s="341"/>
      <c r="DGZ20" s="341"/>
      <c r="DHA20" s="341"/>
      <c r="DHB20" s="341"/>
      <c r="DHC20" s="341"/>
      <c r="DHD20" s="341"/>
      <c r="DHE20" s="341"/>
      <c r="DHF20" s="341"/>
      <c r="DHG20" s="341"/>
      <c r="DHH20" s="341"/>
      <c r="DHI20" s="341"/>
      <c r="DHJ20" s="341"/>
      <c r="DHK20" s="341"/>
      <c r="DHL20" s="341"/>
      <c r="DHM20" s="341"/>
      <c r="DHN20" s="341"/>
      <c r="DHO20" s="341"/>
      <c r="DHP20" s="341"/>
      <c r="DHQ20" s="341"/>
      <c r="DHR20" s="341"/>
      <c r="DHS20" s="341"/>
      <c r="DHT20" s="341"/>
      <c r="DHU20" s="341"/>
      <c r="DHV20" s="341"/>
      <c r="DHW20" s="341"/>
      <c r="DHX20" s="341"/>
      <c r="DHY20" s="341"/>
      <c r="DHZ20" s="341"/>
      <c r="DIA20" s="341"/>
      <c r="DIB20" s="341"/>
      <c r="DIC20" s="341"/>
      <c r="DID20" s="341"/>
      <c r="DIE20" s="341"/>
      <c r="DIF20" s="341"/>
      <c r="DIG20" s="341"/>
      <c r="DIH20" s="341"/>
      <c r="DII20" s="341"/>
      <c r="DIJ20" s="341"/>
      <c r="DIK20" s="341"/>
      <c r="DIL20" s="341"/>
      <c r="DIM20" s="341"/>
      <c r="DIN20" s="341"/>
      <c r="DIO20" s="341"/>
      <c r="DIP20" s="341"/>
      <c r="DIQ20" s="341"/>
      <c r="DIR20" s="341"/>
      <c r="DIS20" s="341"/>
      <c r="DIT20" s="341"/>
      <c r="DIU20" s="341"/>
      <c r="DIV20" s="341"/>
      <c r="DIW20" s="341"/>
      <c r="DIX20" s="341"/>
      <c r="DIY20" s="341"/>
      <c r="DIZ20" s="341"/>
      <c r="DJA20" s="341"/>
      <c r="DJB20" s="341"/>
      <c r="DJC20" s="341"/>
      <c r="DJD20" s="341"/>
      <c r="DJE20" s="341"/>
      <c r="DJF20" s="341"/>
      <c r="DJG20" s="341"/>
      <c r="DJH20" s="341"/>
      <c r="DJI20" s="341"/>
      <c r="DJJ20" s="341"/>
      <c r="DJK20" s="341"/>
      <c r="DJL20" s="341"/>
      <c r="DJM20" s="341"/>
      <c r="DJN20" s="341"/>
      <c r="DJO20" s="341"/>
      <c r="DJP20" s="341"/>
      <c r="DJQ20" s="341"/>
      <c r="DJR20" s="341"/>
      <c r="DJS20" s="341"/>
      <c r="DJT20" s="341"/>
      <c r="DJU20" s="341"/>
      <c r="DJV20" s="341"/>
      <c r="DJW20" s="341"/>
      <c r="DJX20" s="341"/>
      <c r="DJY20" s="341"/>
      <c r="DJZ20" s="341"/>
      <c r="DKA20" s="341"/>
      <c r="DKB20" s="341"/>
      <c r="DKC20" s="341"/>
      <c r="DKD20" s="341"/>
      <c r="DKE20" s="341"/>
      <c r="DKF20" s="341"/>
      <c r="DKG20" s="341"/>
      <c r="DKH20" s="341"/>
      <c r="DKI20" s="341"/>
      <c r="DKJ20" s="341"/>
      <c r="DKK20" s="341"/>
      <c r="DKL20" s="341"/>
      <c r="DKM20" s="341"/>
      <c r="DKN20" s="341"/>
      <c r="DKO20" s="341"/>
      <c r="DKP20" s="341"/>
      <c r="DKQ20" s="341"/>
      <c r="DKR20" s="341"/>
      <c r="DKS20" s="341"/>
      <c r="DKT20" s="341"/>
      <c r="DKU20" s="341"/>
      <c r="DKV20" s="341"/>
      <c r="DKW20" s="341"/>
      <c r="DKX20" s="341"/>
      <c r="DKY20" s="341"/>
      <c r="DKZ20" s="341"/>
      <c r="DLA20" s="341"/>
      <c r="DLB20" s="341"/>
      <c r="DLC20" s="341"/>
      <c r="DLD20" s="341"/>
      <c r="DLE20" s="341"/>
      <c r="DLF20" s="341"/>
      <c r="DLG20" s="341"/>
      <c r="DLH20" s="341"/>
      <c r="DLI20" s="341"/>
      <c r="DLJ20" s="341"/>
      <c r="DLK20" s="341"/>
      <c r="DLL20" s="341"/>
      <c r="DLM20" s="341"/>
      <c r="DLN20" s="341"/>
      <c r="DLO20" s="341"/>
      <c r="DLP20" s="341"/>
      <c r="DLQ20" s="341"/>
      <c r="DLR20" s="341"/>
      <c r="DLS20" s="341"/>
      <c r="DLT20" s="341"/>
      <c r="DLU20" s="341"/>
      <c r="DLV20" s="341"/>
      <c r="DLW20" s="341"/>
      <c r="DLX20" s="341"/>
      <c r="DLY20" s="341"/>
      <c r="DLZ20" s="341"/>
      <c r="DMA20" s="341"/>
      <c r="DMB20" s="341"/>
      <c r="DMC20" s="341"/>
      <c r="DMD20" s="341"/>
      <c r="DME20" s="341"/>
      <c r="DMF20" s="341"/>
      <c r="DMG20" s="341"/>
      <c r="DMH20" s="341"/>
      <c r="DMI20" s="341"/>
      <c r="DMJ20" s="341"/>
      <c r="DMK20" s="341"/>
      <c r="DML20" s="341"/>
      <c r="DMM20" s="341"/>
      <c r="DMN20" s="341"/>
      <c r="DMO20" s="341"/>
      <c r="DMP20" s="341"/>
      <c r="DMQ20" s="341"/>
      <c r="DMR20" s="341"/>
      <c r="DMS20" s="341"/>
      <c r="DMT20" s="341"/>
      <c r="DMU20" s="341"/>
      <c r="DMV20" s="341"/>
      <c r="DMW20" s="341"/>
      <c r="DMX20" s="341"/>
      <c r="DMY20" s="341"/>
      <c r="DMZ20" s="341"/>
      <c r="DNA20" s="341"/>
      <c r="DNB20" s="341"/>
      <c r="DNC20" s="341"/>
      <c r="DND20" s="341"/>
      <c r="DNE20" s="341"/>
      <c r="DNF20" s="341"/>
      <c r="DNG20" s="341"/>
      <c r="DNH20" s="341"/>
      <c r="DNI20" s="341"/>
      <c r="DNJ20" s="341"/>
      <c r="DNK20" s="341"/>
      <c r="DNL20" s="341"/>
      <c r="DNM20" s="341"/>
      <c r="DNN20" s="341"/>
      <c r="DNO20" s="341"/>
      <c r="DNP20" s="341"/>
      <c r="DNQ20" s="341"/>
      <c r="DNR20" s="341"/>
      <c r="DNS20" s="341"/>
      <c r="DNT20" s="341"/>
      <c r="DNU20" s="341"/>
      <c r="DNV20" s="341"/>
      <c r="DNW20" s="341"/>
      <c r="DNX20" s="341"/>
      <c r="DNY20" s="341"/>
      <c r="DNZ20" s="341"/>
      <c r="DOA20" s="341"/>
      <c r="DOB20" s="341"/>
      <c r="DOC20" s="341"/>
      <c r="DOD20" s="341"/>
      <c r="DOE20" s="341"/>
      <c r="DOF20" s="341"/>
      <c r="DOG20" s="341"/>
      <c r="DOH20" s="341"/>
      <c r="DOI20" s="341"/>
      <c r="DOJ20" s="341"/>
      <c r="DOK20" s="341"/>
      <c r="DOL20" s="341"/>
      <c r="DOM20" s="341"/>
      <c r="DON20" s="341"/>
      <c r="DOO20" s="341"/>
      <c r="DOP20" s="341"/>
      <c r="DOQ20" s="341"/>
      <c r="DOR20" s="341"/>
      <c r="DOS20" s="341"/>
      <c r="DOT20" s="341"/>
      <c r="DOU20" s="341"/>
      <c r="DOV20" s="341"/>
      <c r="DOW20" s="341"/>
      <c r="DOX20" s="341"/>
      <c r="DOY20" s="341"/>
      <c r="DOZ20" s="341"/>
      <c r="DPA20" s="341"/>
      <c r="DPB20" s="341"/>
      <c r="DPC20" s="341"/>
      <c r="DPD20" s="341"/>
      <c r="DPE20" s="341"/>
      <c r="DPF20" s="341"/>
      <c r="DPG20" s="341"/>
      <c r="DPH20" s="341"/>
      <c r="DPI20" s="341"/>
      <c r="DPJ20" s="341"/>
      <c r="DPK20" s="341"/>
      <c r="DPL20" s="341"/>
      <c r="DPM20" s="341"/>
      <c r="DPN20" s="341"/>
      <c r="DPO20" s="341"/>
      <c r="DPP20" s="341"/>
      <c r="DPQ20" s="341"/>
      <c r="DPR20" s="341"/>
      <c r="DPS20" s="341"/>
      <c r="DPT20" s="341"/>
      <c r="DPU20" s="341"/>
      <c r="DPV20" s="341"/>
      <c r="DPW20" s="341"/>
      <c r="DPX20" s="341"/>
      <c r="DPY20" s="341"/>
      <c r="DPZ20" s="341"/>
      <c r="DQA20" s="341"/>
      <c r="DQB20" s="341"/>
      <c r="DQC20" s="341"/>
      <c r="DQD20" s="341"/>
      <c r="DQE20" s="341"/>
      <c r="DQF20" s="341"/>
      <c r="DQG20" s="341"/>
      <c r="DQH20" s="341"/>
      <c r="DQI20" s="341"/>
      <c r="DQJ20" s="341"/>
      <c r="DQK20" s="341"/>
      <c r="DQL20" s="341"/>
      <c r="DQM20" s="341"/>
      <c r="DQN20" s="341"/>
      <c r="DQO20" s="341"/>
      <c r="DQP20" s="341"/>
      <c r="DQQ20" s="341"/>
      <c r="DQR20" s="341"/>
      <c r="DQS20" s="341"/>
      <c r="DQT20" s="341"/>
      <c r="DQU20" s="341"/>
      <c r="DQV20" s="341"/>
      <c r="DQW20" s="341"/>
      <c r="DQX20" s="341"/>
      <c r="DQY20" s="341"/>
      <c r="DQZ20" s="341"/>
      <c r="DRA20" s="341"/>
      <c r="DRB20" s="341"/>
      <c r="DRC20" s="341"/>
      <c r="DRD20" s="341"/>
      <c r="DRE20" s="341"/>
      <c r="DRF20" s="341"/>
      <c r="DRG20" s="341"/>
      <c r="DRH20" s="341"/>
      <c r="DRI20" s="341"/>
      <c r="DRJ20" s="341"/>
      <c r="DRK20" s="341"/>
      <c r="DRL20" s="341"/>
      <c r="DRM20" s="341"/>
      <c r="DRN20" s="341"/>
      <c r="DRO20" s="341"/>
      <c r="DRP20" s="341"/>
      <c r="DRQ20" s="341"/>
      <c r="DRR20" s="341"/>
      <c r="DRS20" s="341"/>
      <c r="DRT20" s="341"/>
      <c r="DRU20" s="341"/>
      <c r="DRV20" s="341"/>
      <c r="DRW20" s="341"/>
      <c r="DRX20" s="341"/>
      <c r="DRY20" s="341"/>
      <c r="DRZ20" s="341"/>
      <c r="DSA20" s="341"/>
      <c r="DSB20" s="341"/>
      <c r="DSC20" s="341"/>
      <c r="DSD20" s="341"/>
      <c r="DSE20" s="341"/>
      <c r="DSF20" s="341"/>
      <c r="DSG20" s="341"/>
      <c r="DSH20" s="341"/>
      <c r="DSI20" s="341"/>
      <c r="DSJ20" s="341"/>
      <c r="DSK20" s="341"/>
      <c r="DSL20" s="341"/>
      <c r="DSM20" s="341"/>
      <c r="DSN20" s="341"/>
      <c r="DSO20" s="341"/>
      <c r="DSP20" s="341"/>
      <c r="DSQ20" s="341"/>
      <c r="DSR20" s="341"/>
      <c r="DSS20" s="341"/>
      <c r="DST20" s="341"/>
      <c r="DSU20" s="341"/>
      <c r="DSV20" s="341"/>
      <c r="DSW20" s="341"/>
      <c r="DSX20" s="341"/>
      <c r="DSY20" s="341"/>
      <c r="DSZ20" s="341"/>
      <c r="DTA20" s="341"/>
      <c r="DTB20" s="341"/>
      <c r="DTC20" s="341"/>
      <c r="DTD20" s="341"/>
      <c r="DTE20" s="341"/>
      <c r="DTF20" s="341"/>
      <c r="DTG20" s="341"/>
      <c r="DTH20" s="341"/>
      <c r="DTI20" s="341"/>
      <c r="DTJ20" s="341"/>
      <c r="DTK20" s="341"/>
      <c r="DTL20" s="341"/>
      <c r="DTM20" s="341"/>
      <c r="DTN20" s="341"/>
      <c r="DTO20" s="341"/>
      <c r="DTP20" s="341"/>
      <c r="DTQ20" s="341"/>
      <c r="DTR20" s="341"/>
      <c r="DTS20" s="341"/>
      <c r="DTT20" s="341"/>
      <c r="DTU20" s="341"/>
      <c r="DTV20" s="341"/>
      <c r="DTW20" s="341"/>
      <c r="DTX20" s="341"/>
      <c r="DTY20" s="341"/>
      <c r="DTZ20" s="341"/>
      <c r="DUA20" s="341"/>
      <c r="DUB20" s="341"/>
      <c r="DUC20" s="341"/>
      <c r="DUD20" s="341"/>
      <c r="DUE20" s="341"/>
      <c r="DUF20" s="341"/>
      <c r="DUG20" s="341"/>
      <c r="DUH20" s="341"/>
      <c r="DUI20" s="341"/>
      <c r="DUJ20" s="341"/>
      <c r="DUK20" s="341"/>
      <c r="DUL20" s="341"/>
      <c r="DUM20" s="341"/>
      <c r="DUN20" s="341"/>
      <c r="DUO20" s="341"/>
      <c r="DUP20" s="341"/>
      <c r="DUQ20" s="341"/>
      <c r="DUR20" s="341"/>
      <c r="DUS20" s="341"/>
      <c r="DUT20" s="341"/>
      <c r="DUU20" s="341"/>
      <c r="DUV20" s="341"/>
      <c r="DUW20" s="341"/>
      <c r="DUX20" s="341"/>
      <c r="DUY20" s="341"/>
      <c r="DUZ20" s="341"/>
      <c r="DVA20" s="341"/>
      <c r="DVB20" s="341"/>
      <c r="DVC20" s="341"/>
      <c r="DVD20" s="341"/>
      <c r="DVE20" s="341"/>
      <c r="DVF20" s="341"/>
      <c r="DVG20" s="341"/>
      <c r="DVH20" s="341"/>
      <c r="DVI20" s="341"/>
      <c r="DVJ20" s="341"/>
      <c r="DVK20" s="341"/>
      <c r="DVL20" s="341"/>
      <c r="DVM20" s="341"/>
      <c r="DVN20" s="341"/>
      <c r="DVO20" s="341"/>
      <c r="DVP20" s="341"/>
      <c r="DVQ20" s="341"/>
      <c r="DVR20" s="341"/>
      <c r="DVS20" s="341"/>
      <c r="DVT20" s="341"/>
      <c r="DVU20" s="341"/>
      <c r="DVV20" s="341"/>
      <c r="DVW20" s="341"/>
      <c r="DVX20" s="341"/>
      <c r="DVY20" s="341"/>
      <c r="DVZ20" s="341"/>
      <c r="DWA20" s="341"/>
      <c r="DWB20" s="341"/>
      <c r="DWC20" s="341"/>
      <c r="DWD20" s="341"/>
      <c r="DWE20" s="341"/>
      <c r="DWF20" s="341"/>
      <c r="DWG20" s="341"/>
      <c r="DWH20" s="341"/>
      <c r="DWI20" s="341"/>
      <c r="DWJ20" s="341"/>
      <c r="DWK20" s="341"/>
      <c r="DWL20" s="341"/>
      <c r="DWM20" s="341"/>
      <c r="DWN20" s="341"/>
      <c r="DWO20" s="341"/>
      <c r="DWP20" s="341"/>
      <c r="DWQ20" s="341"/>
      <c r="DWR20" s="341"/>
      <c r="DWS20" s="341"/>
      <c r="DWT20" s="341"/>
      <c r="DWU20" s="341"/>
      <c r="DWV20" s="341"/>
      <c r="DWW20" s="341"/>
      <c r="DWX20" s="341"/>
      <c r="DWY20" s="341"/>
      <c r="DWZ20" s="341"/>
      <c r="DXA20" s="341"/>
      <c r="DXB20" s="341"/>
      <c r="DXC20" s="341"/>
      <c r="DXD20" s="341"/>
      <c r="DXE20" s="341"/>
      <c r="DXF20" s="341"/>
      <c r="DXG20" s="341"/>
      <c r="DXH20" s="341"/>
      <c r="DXI20" s="341"/>
      <c r="DXJ20" s="341"/>
      <c r="DXK20" s="341"/>
      <c r="DXL20" s="341"/>
      <c r="DXM20" s="341"/>
      <c r="DXN20" s="341"/>
      <c r="DXO20" s="341"/>
      <c r="DXP20" s="341"/>
      <c r="DXQ20" s="341"/>
      <c r="DXR20" s="341"/>
      <c r="DXS20" s="341"/>
      <c r="DXT20" s="341"/>
      <c r="DXU20" s="341"/>
      <c r="DXV20" s="341"/>
      <c r="DXW20" s="341"/>
      <c r="DXX20" s="341"/>
      <c r="DXY20" s="341"/>
      <c r="DXZ20" s="341"/>
      <c r="DYA20" s="341"/>
      <c r="DYB20" s="341"/>
      <c r="DYC20" s="341"/>
      <c r="DYD20" s="341"/>
      <c r="DYE20" s="341"/>
      <c r="DYF20" s="341"/>
      <c r="DYG20" s="341"/>
      <c r="DYH20" s="341"/>
      <c r="DYI20" s="341"/>
      <c r="DYJ20" s="341"/>
      <c r="DYK20" s="341"/>
      <c r="DYL20" s="341"/>
      <c r="DYM20" s="341"/>
      <c r="DYN20" s="341"/>
      <c r="DYO20" s="341"/>
      <c r="DYP20" s="341"/>
      <c r="DYQ20" s="341"/>
      <c r="DYR20" s="341"/>
      <c r="DYS20" s="341"/>
      <c r="DYT20" s="341"/>
      <c r="DYU20" s="341"/>
      <c r="DYV20" s="341"/>
      <c r="DYW20" s="341"/>
      <c r="DYX20" s="341"/>
      <c r="DYY20" s="341"/>
      <c r="DYZ20" s="341"/>
      <c r="DZA20" s="341"/>
      <c r="DZB20" s="341"/>
      <c r="DZC20" s="341"/>
      <c r="DZD20" s="341"/>
      <c r="DZE20" s="341"/>
      <c r="DZF20" s="341"/>
      <c r="DZG20" s="341"/>
      <c r="DZH20" s="341"/>
      <c r="DZI20" s="341"/>
      <c r="DZJ20" s="341"/>
      <c r="DZK20" s="341"/>
      <c r="DZL20" s="341"/>
      <c r="DZM20" s="341"/>
      <c r="DZN20" s="341"/>
      <c r="DZO20" s="341"/>
      <c r="DZP20" s="341"/>
      <c r="DZQ20" s="341"/>
      <c r="DZR20" s="341"/>
      <c r="DZS20" s="341"/>
      <c r="DZT20" s="341"/>
      <c r="DZU20" s="341"/>
      <c r="DZV20" s="341"/>
      <c r="DZW20" s="341"/>
      <c r="DZX20" s="341"/>
      <c r="DZY20" s="341"/>
      <c r="DZZ20" s="341"/>
      <c r="EAA20" s="341"/>
      <c r="EAB20" s="341"/>
      <c r="EAC20" s="341"/>
      <c r="EAD20" s="341"/>
      <c r="EAE20" s="341"/>
      <c r="EAF20" s="341"/>
      <c r="EAG20" s="341"/>
      <c r="EAH20" s="341"/>
      <c r="EAI20" s="341"/>
      <c r="EAJ20" s="341"/>
      <c r="EAK20" s="341"/>
      <c r="EAL20" s="341"/>
      <c r="EAM20" s="341"/>
      <c r="EAN20" s="341"/>
      <c r="EAO20" s="341"/>
      <c r="EAP20" s="341"/>
      <c r="EAQ20" s="341"/>
      <c r="EAR20" s="341"/>
      <c r="EAS20" s="341"/>
      <c r="EAT20" s="341"/>
      <c r="EAU20" s="341"/>
      <c r="EAV20" s="341"/>
      <c r="EAW20" s="341"/>
      <c r="EAX20" s="341"/>
      <c r="EAY20" s="341"/>
      <c r="EAZ20" s="341"/>
      <c r="EBA20" s="341"/>
      <c r="EBB20" s="341"/>
      <c r="EBC20" s="341"/>
      <c r="EBD20" s="341"/>
      <c r="EBE20" s="341"/>
      <c r="EBF20" s="341"/>
      <c r="EBG20" s="341"/>
      <c r="EBH20" s="341"/>
      <c r="EBI20" s="341"/>
      <c r="EBJ20" s="341"/>
      <c r="EBK20" s="341"/>
      <c r="EBL20" s="341"/>
      <c r="EBM20" s="341"/>
      <c r="EBN20" s="341"/>
      <c r="EBO20" s="341"/>
      <c r="EBP20" s="341"/>
      <c r="EBQ20" s="341"/>
      <c r="EBR20" s="341"/>
      <c r="EBS20" s="341"/>
      <c r="EBT20" s="341"/>
      <c r="EBU20" s="341"/>
      <c r="EBV20" s="341"/>
      <c r="EBW20" s="341"/>
      <c r="EBX20" s="341"/>
      <c r="EBY20" s="341"/>
      <c r="EBZ20" s="341"/>
      <c r="ECA20" s="341"/>
      <c r="ECB20" s="341"/>
      <c r="ECC20" s="341"/>
      <c r="ECD20" s="341"/>
      <c r="ECE20" s="341"/>
      <c r="ECF20" s="341"/>
      <c r="ECG20" s="341"/>
      <c r="ECH20" s="341"/>
      <c r="ECI20" s="341"/>
      <c r="ECJ20" s="341"/>
      <c r="ECK20" s="341"/>
      <c r="ECL20" s="341"/>
      <c r="ECM20" s="341"/>
      <c r="ECN20" s="341"/>
      <c r="ECO20" s="341"/>
      <c r="ECP20" s="341"/>
      <c r="ECQ20" s="341"/>
      <c r="ECR20" s="341"/>
      <c r="ECS20" s="341"/>
      <c r="ECT20" s="341"/>
      <c r="ECU20" s="341"/>
      <c r="ECV20" s="341"/>
      <c r="ECW20" s="341"/>
      <c r="ECX20" s="341"/>
      <c r="ECY20" s="341"/>
      <c r="ECZ20" s="341"/>
      <c r="EDA20" s="341"/>
      <c r="EDB20" s="341"/>
      <c r="EDC20" s="341"/>
      <c r="EDD20" s="341"/>
      <c r="EDE20" s="341"/>
      <c r="EDF20" s="341"/>
      <c r="EDG20" s="341"/>
      <c r="EDH20" s="341"/>
      <c r="EDI20" s="341"/>
      <c r="EDJ20" s="341"/>
      <c r="EDK20" s="341"/>
      <c r="EDL20" s="341"/>
      <c r="EDM20" s="341"/>
      <c r="EDN20" s="341"/>
      <c r="EDO20" s="341"/>
      <c r="EDP20" s="341"/>
      <c r="EDQ20" s="341"/>
      <c r="EDR20" s="341"/>
      <c r="EDS20" s="341"/>
      <c r="EDT20" s="341"/>
      <c r="EDU20" s="341"/>
      <c r="EDV20" s="341"/>
      <c r="EDW20" s="341"/>
      <c r="EDX20" s="341"/>
      <c r="EDY20" s="341"/>
      <c r="EDZ20" s="341"/>
      <c r="EEA20" s="341"/>
      <c r="EEB20" s="341"/>
      <c r="EEC20" s="341"/>
      <c r="EED20" s="341"/>
      <c r="EEE20" s="341"/>
      <c r="EEF20" s="341"/>
      <c r="EEG20" s="341"/>
      <c r="EEH20" s="341"/>
      <c r="EEI20" s="341"/>
      <c r="EEJ20" s="341"/>
      <c r="EEK20" s="341"/>
      <c r="EEL20" s="341"/>
      <c r="EEM20" s="341"/>
      <c r="EEN20" s="341"/>
      <c r="EEO20" s="341"/>
      <c r="EEP20" s="341"/>
      <c r="EEQ20" s="341"/>
      <c r="EER20" s="341"/>
      <c r="EES20" s="341"/>
      <c r="EET20" s="341"/>
      <c r="EEU20" s="341"/>
      <c r="EEV20" s="341"/>
      <c r="EEW20" s="341"/>
      <c r="EEX20" s="341"/>
      <c r="EEY20" s="341"/>
      <c r="EEZ20" s="341"/>
      <c r="EFA20" s="341"/>
      <c r="EFB20" s="341"/>
      <c r="EFC20" s="341"/>
      <c r="EFD20" s="341"/>
      <c r="EFE20" s="341"/>
      <c r="EFF20" s="341"/>
      <c r="EFG20" s="341"/>
      <c r="EFH20" s="341"/>
      <c r="EFI20" s="341"/>
      <c r="EFJ20" s="341"/>
      <c r="EFK20" s="341"/>
      <c r="EFL20" s="341"/>
      <c r="EFM20" s="341"/>
      <c r="EFN20" s="341"/>
      <c r="EFO20" s="341"/>
      <c r="EFP20" s="341"/>
      <c r="EFQ20" s="341"/>
      <c r="EFR20" s="341"/>
      <c r="EFS20" s="341"/>
      <c r="EFT20" s="341"/>
      <c r="EFU20" s="341"/>
      <c r="EFV20" s="341"/>
      <c r="EFW20" s="341"/>
      <c r="EFX20" s="341"/>
      <c r="EFY20" s="341"/>
      <c r="EFZ20" s="341"/>
      <c r="EGA20" s="341"/>
      <c r="EGB20" s="341"/>
      <c r="EGC20" s="341"/>
      <c r="EGD20" s="341"/>
      <c r="EGE20" s="341"/>
      <c r="EGF20" s="341"/>
      <c r="EGG20" s="341"/>
      <c r="EGH20" s="341"/>
      <c r="EGI20" s="341"/>
      <c r="EGJ20" s="341"/>
      <c r="EGK20" s="341"/>
      <c r="EGL20" s="341"/>
      <c r="EGM20" s="341"/>
      <c r="EGN20" s="341"/>
      <c r="EGO20" s="341"/>
      <c r="EGP20" s="341"/>
      <c r="EGQ20" s="341"/>
      <c r="EGR20" s="341"/>
      <c r="EGS20" s="341"/>
      <c r="EGT20" s="341"/>
      <c r="EGU20" s="341"/>
      <c r="EGV20" s="341"/>
      <c r="EGW20" s="341"/>
      <c r="EGX20" s="341"/>
      <c r="EGY20" s="341"/>
      <c r="EGZ20" s="341"/>
      <c r="EHA20" s="341"/>
      <c r="EHB20" s="341"/>
      <c r="EHC20" s="341"/>
      <c r="EHD20" s="341"/>
      <c r="EHE20" s="341"/>
      <c r="EHF20" s="341"/>
      <c r="EHG20" s="341"/>
      <c r="EHH20" s="341"/>
      <c r="EHI20" s="341"/>
      <c r="EHJ20" s="341"/>
      <c r="EHK20" s="341"/>
      <c r="EHL20" s="341"/>
      <c r="EHM20" s="341"/>
      <c r="EHN20" s="341"/>
      <c r="EHO20" s="341"/>
      <c r="EHP20" s="341"/>
      <c r="EHQ20" s="341"/>
      <c r="EHR20" s="341"/>
      <c r="EHS20" s="341"/>
      <c r="EHT20" s="341"/>
      <c r="EHU20" s="341"/>
      <c r="EHV20" s="341"/>
      <c r="EHW20" s="341"/>
      <c r="EHX20" s="341"/>
      <c r="EHY20" s="341"/>
      <c r="EHZ20" s="341"/>
      <c r="EIA20" s="341"/>
      <c r="EIB20" s="341"/>
      <c r="EIC20" s="341"/>
      <c r="EID20" s="341"/>
      <c r="EIE20" s="341"/>
      <c r="EIF20" s="341"/>
      <c r="EIG20" s="341"/>
      <c r="EIH20" s="341"/>
      <c r="EII20" s="341"/>
      <c r="EIJ20" s="341"/>
      <c r="EIK20" s="341"/>
      <c r="EIL20" s="341"/>
      <c r="EIM20" s="341"/>
      <c r="EIN20" s="341"/>
      <c r="EIO20" s="341"/>
      <c r="EIP20" s="341"/>
      <c r="EIQ20" s="341"/>
      <c r="EIR20" s="341"/>
      <c r="EIS20" s="341"/>
      <c r="EIT20" s="341"/>
      <c r="EIU20" s="341"/>
      <c r="EIV20" s="341"/>
      <c r="EIW20" s="341"/>
      <c r="EIX20" s="341"/>
      <c r="EIY20" s="341"/>
      <c r="EIZ20" s="341"/>
      <c r="EJA20" s="341"/>
      <c r="EJB20" s="341"/>
      <c r="EJC20" s="341"/>
      <c r="EJD20" s="341"/>
      <c r="EJE20" s="341"/>
      <c r="EJF20" s="341"/>
      <c r="EJG20" s="341"/>
      <c r="EJH20" s="341"/>
      <c r="EJI20" s="341"/>
      <c r="EJJ20" s="341"/>
      <c r="EJK20" s="341"/>
      <c r="EJL20" s="341"/>
      <c r="EJM20" s="341"/>
      <c r="EJN20" s="341"/>
      <c r="EJO20" s="341"/>
      <c r="EJP20" s="341"/>
      <c r="EJQ20" s="341"/>
      <c r="EJR20" s="341"/>
      <c r="EJS20" s="341"/>
      <c r="EJT20" s="341"/>
      <c r="EJU20" s="341"/>
      <c r="EJV20" s="341"/>
      <c r="EJW20" s="341"/>
      <c r="EJX20" s="341"/>
      <c r="EJY20" s="341"/>
      <c r="EJZ20" s="341"/>
      <c r="EKA20" s="341"/>
      <c r="EKB20" s="341"/>
      <c r="EKC20" s="341"/>
      <c r="EKD20" s="341"/>
      <c r="EKE20" s="341"/>
      <c r="EKF20" s="341"/>
      <c r="EKG20" s="341"/>
      <c r="EKH20" s="341"/>
      <c r="EKI20" s="341"/>
      <c r="EKJ20" s="341"/>
      <c r="EKK20" s="341"/>
      <c r="EKL20" s="341"/>
      <c r="EKM20" s="341"/>
      <c r="EKN20" s="341"/>
      <c r="EKO20" s="341"/>
      <c r="EKP20" s="341"/>
      <c r="EKQ20" s="341"/>
      <c r="EKR20" s="341"/>
      <c r="EKS20" s="341"/>
      <c r="EKT20" s="341"/>
      <c r="EKU20" s="341"/>
      <c r="EKV20" s="341"/>
      <c r="EKW20" s="341"/>
      <c r="EKX20" s="341"/>
      <c r="EKY20" s="341"/>
      <c r="EKZ20" s="341"/>
      <c r="ELA20" s="341"/>
      <c r="ELB20" s="341"/>
      <c r="ELC20" s="341"/>
      <c r="ELD20" s="341"/>
      <c r="ELE20" s="341"/>
      <c r="ELF20" s="341"/>
      <c r="ELG20" s="341"/>
      <c r="ELH20" s="341"/>
      <c r="ELI20" s="341"/>
      <c r="ELJ20" s="341"/>
      <c r="ELK20" s="341"/>
      <c r="ELL20" s="341"/>
      <c r="ELM20" s="341"/>
      <c r="ELN20" s="341"/>
      <c r="ELO20" s="341"/>
      <c r="ELP20" s="341"/>
      <c r="ELQ20" s="341"/>
      <c r="ELR20" s="341"/>
      <c r="ELS20" s="341"/>
      <c r="ELT20" s="341"/>
      <c r="ELU20" s="341"/>
      <c r="ELV20" s="341"/>
      <c r="ELW20" s="341"/>
      <c r="ELX20" s="341"/>
      <c r="ELY20" s="341"/>
      <c r="ELZ20" s="341"/>
      <c r="EMA20" s="341"/>
      <c r="EMB20" s="341"/>
      <c r="EMC20" s="341"/>
      <c r="EMD20" s="341"/>
      <c r="EME20" s="341"/>
      <c r="EMF20" s="341"/>
      <c r="EMG20" s="341"/>
      <c r="EMH20" s="341"/>
      <c r="EMI20" s="341"/>
      <c r="EMJ20" s="341"/>
      <c r="EMK20" s="341"/>
      <c r="EML20" s="341"/>
      <c r="EMM20" s="341"/>
      <c r="EMN20" s="341"/>
      <c r="EMO20" s="341"/>
      <c r="EMP20" s="341"/>
      <c r="EMQ20" s="341"/>
      <c r="EMR20" s="341"/>
      <c r="EMS20" s="341"/>
      <c r="EMT20" s="341"/>
      <c r="EMU20" s="341"/>
      <c r="EMV20" s="341"/>
      <c r="EMW20" s="341"/>
      <c r="EMX20" s="341"/>
      <c r="EMY20" s="341"/>
      <c r="EMZ20" s="341"/>
      <c r="ENA20" s="341"/>
      <c r="ENB20" s="341"/>
      <c r="ENC20" s="341"/>
      <c r="END20" s="341"/>
      <c r="ENE20" s="341"/>
      <c r="ENF20" s="341"/>
      <c r="ENG20" s="341"/>
      <c r="ENH20" s="341"/>
      <c r="ENI20" s="341"/>
      <c r="ENJ20" s="341"/>
      <c r="ENK20" s="341"/>
      <c r="ENL20" s="341"/>
      <c r="ENM20" s="341"/>
      <c r="ENN20" s="341"/>
      <c r="ENO20" s="341"/>
      <c r="ENP20" s="341"/>
      <c r="ENQ20" s="341"/>
      <c r="ENR20" s="341"/>
      <c r="ENS20" s="341"/>
      <c r="ENT20" s="341"/>
      <c r="ENU20" s="341"/>
      <c r="ENV20" s="341"/>
      <c r="ENW20" s="341"/>
      <c r="ENX20" s="341"/>
      <c r="ENY20" s="341"/>
      <c r="ENZ20" s="341"/>
      <c r="EOA20" s="341"/>
      <c r="EOB20" s="341"/>
      <c r="EOC20" s="341"/>
      <c r="EOD20" s="341"/>
      <c r="EOE20" s="341"/>
      <c r="EOF20" s="341"/>
      <c r="EOG20" s="341"/>
      <c r="EOH20" s="341"/>
      <c r="EOI20" s="341"/>
      <c r="EOJ20" s="341"/>
      <c r="EOK20" s="341"/>
      <c r="EOL20" s="341"/>
      <c r="EOM20" s="341"/>
      <c r="EON20" s="341"/>
      <c r="EOO20" s="341"/>
      <c r="EOP20" s="341"/>
      <c r="EOQ20" s="341"/>
      <c r="EOR20" s="341"/>
      <c r="EOS20" s="341"/>
      <c r="EOT20" s="341"/>
      <c r="EOU20" s="341"/>
      <c r="EOV20" s="341"/>
      <c r="EOW20" s="341"/>
      <c r="EOX20" s="341"/>
      <c r="EOY20" s="341"/>
      <c r="EOZ20" s="341"/>
      <c r="EPA20" s="341"/>
      <c r="EPB20" s="341"/>
      <c r="EPC20" s="341"/>
      <c r="EPD20" s="341"/>
      <c r="EPE20" s="341"/>
      <c r="EPF20" s="341"/>
      <c r="EPG20" s="341"/>
      <c r="EPH20" s="341"/>
      <c r="EPI20" s="341"/>
      <c r="EPJ20" s="341"/>
      <c r="EPK20" s="341"/>
      <c r="EPL20" s="341"/>
      <c r="EPM20" s="341"/>
      <c r="EPN20" s="341"/>
      <c r="EPO20" s="341"/>
      <c r="EPP20" s="341"/>
      <c r="EPQ20" s="341"/>
      <c r="EPR20" s="341"/>
      <c r="EPS20" s="341"/>
      <c r="EPT20" s="341"/>
      <c r="EPU20" s="341"/>
      <c r="EPV20" s="341"/>
      <c r="EPW20" s="341"/>
      <c r="EPX20" s="341"/>
      <c r="EPY20" s="341"/>
      <c r="EPZ20" s="341"/>
      <c r="EQA20" s="341"/>
      <c r="EQB20" s="341"/>
      <c r="EQC20" s="341"/>
      <c r="EQD20" s="341"/>
      <c r="EQE20" s="341"/>
      <c r="EQF20" s="341"/>
      <c r="EQG20" s="341"/>
      <c r="EQH20" s="341"/>
      <c r="EQI20" s="341"/>
      <c r="EQJ20" s="341"/>
      <c r="EQK20" s="341"/>
      <c r="EQL20" s="341"/>
      <c r="EQM20" s="341"/>
      <c r="EQN20" s="341"/>
      <c r="EQO20" s="341"/>
      <c r="EQP20" s="341"/>
      <c r="EQQ20" s="341"/>
      <c r="EQR20" s="341"/>
      <c r="EQS20" s="341"/>
      <c r="EQT20" s="341"/>
      <c r="EQU20" s="341"/>
      <c r="EQV20" s="341"/>
      <c r="EQW20" s="341"/>
      <c r="EQX20" s="341"/>
      <c r="EQY20" s="341"/>
      <c r="EQZ20" s="341"/>
      <c r="ERA20" s="341"/>
      <c r="ERB20" s="341"/>
      <c r="ERC20" s="341"/>
      <c r="ERD20" s="341"/>
      <c r="ERE20" s="341"/>
      <c r="ERF20" s="341"/>
      <c r="ERG20" s="341"/>
      <c r="ERH20" s="341"/>
      <c r="ERI20" s="341"/>
      <c r="ERJ20" s="341"/>
      <c r="ERK20" s="341"/>
      <c r="ERL20" s="341"/>
      <c r="ERM20" s="341"/>
      <c r="ERN20" s="341"/>
      <c r="ERO20" s="341"/>
      <c r="ERP20" s="341"/>
      <c r="ERQ20" s="341"/>
      <c r="ERR20" s="341"/>
      <c r="ERS20" s="341"/>
      <c r="ERT20" s="341"/>
      <c r="ERU20" s="341"/>
      <c r="ERV20" s="341"/>
      <c r="ERW20" s="341"/>
      <c r="ERX20" s="341"/>
      <c r="ERY20" s="341"/>
      <c r="ERZ20" s="341"/>
      <c r="ESA20" s="341"/>
      <c r="ESB20" s="341"/>
      <c r="ESC20" s="341"/>
      <c r="ESD20" s="341"/>
      <c r="ESE20" s="341"/>
      <c r="ESF20" s="341"/>
      <c r="ESG20" s="341"/>
      <c r="ESH20" s="341"/>
      <c r="ESI20" s="341"/>
      <c r="ESJ20" s="341"/>
      <c r="ESK20" s="341"/>
      <c r="ESL20" s="341"/>
      <c r="ESM20" s="341"/>
      <c r="ESN20" s="341"/>
      <c r="ESO20" s="341"/>
      <c r="ESP20" s="341"/>
      <c r="ESQ20" s="341"/>
      <c r="ESR20" s="341"/>
      <c r="ESS20" s="341"/>
      <c r="EST20" s="341"/>
      <c r="ESU20" s="341"/>
      <c r="ESV20" s="341"/>
      <c r="ESW20" s="341"/>
      <c r="ESX20" s="341"/>
      <c r="ESY20" s="341"/>
      <c r="ESZ20" s="341"/>
      <c r="ETA20" s="341"/>
      <c r="ETB20" s="341"/>
      <c r="ETC20" s="341"/>
      <c r="ETD20" s="341"/>
      <c r="ETE20" s="341"/>
      <c r="ETF20" s="341"/>
      <c r="ETG20" s="341"/>
      <c r="ETH20" s="341"/>
      <c r="ETI20" s="341"/>
      <c r="ETJ20" s="341"/>
      <c r="ETK20" s="341"/>
      <c r="ETL20" s="341"/>
      <c r="ETM20" s="341"/>
      <c r="ETN20" s="341"/>
      <c r="ETO20" s="341"/>
      <c r="ETP20" s="341"/>
      <c r="ETQ20" s="341"/>
      <c r="ETR20" s="341"/>
      <c r="ETS20" s="341"/>
      <c r="ETT20" s="341"/>
      <c r="ETU20" s="341"/>
      <c r="ETV20" s="341"/>
      <c r="ETW20" s="341"/>
      <c r="ETX20" s="341"/>
      <c r="ETY20" s="341"/>
      <c r="ETZ20" s="341"/>
      <c r="EUA20" s="341"/>
      <c r="EUB20" s="341"/>
      <c r="EUC20" s="341"/>
      <c r="EUD20" s="341"/>
      <c r="EUE20" s="341"/>
      <c r="EUF20" s="341"/>
      <c r="EUG20" s="341"/>
      <c r="EUH20" s="341"/>
      <c r="EUI20" s="341"/>
      <c r="EUJ20" s="341"/>
      <c r="EUK20" s="341"/>
      <c r="EUL20" s="341"/>
      <c r="EUM20" s="341"/>
      <c r="EUN20" s="341"/>
      <c r="EUO20" s="341"/>
      <c r="EUP20" s="341"/>
      <c r="EUQ20" s="341"/>
      <c r="EUR20" s="341"/>
      <c r="EUS20" s="341"/>
      <c r="EUT20" s="341"/>
      <c r="EUU20" s="341"/>
      <c r="EUV20" s="341"/>
      <c r="EUW20" s="341"/>
      <c r="EUX20" s="341"/>
      <c r="EUY20" s="341"/>
      <c r="EUZ20" s="341"/>
      <c r="EVA20" s="341"/>
      <c r="EVB20" s="341"/>
      <c r="EVC20" s="341"/>
      <c r="EVD20" s="341"/>
      <c r="EVE20" s="341"/>
      <c r="EVF20" s="341"/>
      <c r="EVG20" s="341"/>
      <c r="EVH20" s="341"/>
      <c r="EVI20" s="341"/>
      <c r="EVJ20" s="341"/>
      <c r="EVK20" s="341"/>
      <c r="EVL20" s="341"/>
      <c r="EVM20" s="341"/>
      <c r="EVN20" s="341"/>
      <c r="EVO20" s="341"/>
      <c r="EVP20" s="341"/>
      <c r="EVQ20" s="341"/>
      <c r="EVR20" s="341"/>
      <c r="EVS20" s="341"/>
      <c r="EVT20" s="341"/>
      <c r="EVU20" s="341"/>
      <c r="EVV20" s="341"/>
      <c r="EVW20" s="341"/>
      <c r="EVX20" s="341"/>
      <c r="EVY20" s="341"/>
      <c r="EVZ20" s="341"/>
      <c r="EWA20" s="341"/>
      <c r="EWB20" s="341"/>
      <c r="EWC20" s="341"/>
      <c r="EWD20" s="341"/>
      <c r="EWE20" s="341"/>
      <c r="EWF20" s="341"/>
      <c r="EWG20" s="341"/>
      <c r="EWH20" s="341"/>
      <c r="EWI20" s="341"/>
      <c r="EWJ20" s="341"/>
      <c r="EWK20" s="341"/>
      <c r="EWL20" s="341"/>
      <c r="EWM20" s="341"/>
      <c r="EWN20" s="341"/>
      <c r="EWO20" s="341"/>
      <c r="EWP20" s="341"/>
      <c r="EWQ20" s="341"/>
      <c r="EWR20" s="341"/>
      <c r="EWS20" s="341"/>
      <c r="EWT20" s="341"/>
      <c r="EWU20" s="341"/>
      <c r="EWV20" s="341"/>
      <c r="EWW20" s="341"/>
      <c r="EWX20" s="341"/>
      <c r="EWY20" s="341"/>
      <c r="EWZ20" s="341"/>
      <c r="EXA20" s="341"/>
      <c r="EXB20" s="341"/>
      <c r="EXC20" s="341"/>
      <c r="EXD20" s="341"/>
      <c r="EXE20" s="341"/>
      <c r="EXF20" s="341"/>
      <c r="EXG20" s="341"/>
      <c r="EXH20" s="341"/>
      <c r="EXI20" s="341"/>
      <c r="EXJ20" s="341"/>
      <c r="EXK20" s="341"/>
      <c r="EXL20" s="341"/>
      <c r="EXM20" s="341"/>
      <c r="EXN20" s="341"/>
      <c r="EXO20" s="341"/>
      <c r="EXP20" s="341"/>
      <c r="EXQ20" s="341"/>
      <c r="EXR20" s="341"/>
      <c r="EXS20" s="341"/>
      <c r="EXT20" s="341"/>
      <c r="EXU20" s="341"/>
      <c r="EXV20" s="341"/>
      <c r="EXW20" s="341"/>
      <c r="EXX20" s="341"/>
      <c r="EXY20" s="341"/>
      <c r="EXZ20" s="341"/>
      <c r="EYA20" s="341"/>
      <c r="EYB20" s="341"/>
      <c r="EYC20" s="341"/>
      <c r="EYD20" s="341"/>
      <c r="EYE20" s="341"/>
      <c r="EYF20" s="341"/>
      <c r="EYG20" s="341"/>
      <c r="EYH20" s="341"/>
      <c r="EYI20" s="341"/>
      <c r="EYJ20" s="341"/>
      <c r="EYK20" s="341"/>
      <c r="EYL20" s="341"/>
      <c r="EYM20" s="341"/>
      <c r="EYN20" s="341"/>
      <c r="EYO20" s="341"/>
      <c r="EYP20" s="341"/>
      <c r="EYQ20" s="341"/>
      <c r="EYR20" s="341"/>
      <c r="EYS20" s="341"/>
      <c r="EYT20" s="341"/>
      <c r="EYU20" s="341"/>
      <c r="EYV20" s="341"/>
      <c r="EYW20" s="341"/>
      <c r="EYX20" s="341"/>
      <c r="EYY20" s="341"/>
      <c r="EYZ20" s="341"/>
      <c r="EZA20" s="341"/>
      <c r="EZB20" s="341"/>
      <c r="EZC20" s="341"/>
      <c r="EZD20" s="341"/>
      <c r="EZE20" s="341"/>
      <c r="EZF20" s="341"/>
      <c r="EZG20" s="341"/>
      <c r="EZH20" s="341"/>
      <c r="EZI20" s="341"/>
      <c r="EZJ20" s="341"/>
      <c r="EZK20" s="341"/>
      <c r="EZL20" s="341"/>
      <c r="EZM20" s="341"/>
      <c r="EZN20" s="341"/>
      <c r="EZO20" s="341"/>
      <c r="EZP20" s="341"/>
      <c r="EZQ20" s="341"/>
      <c r="EZR20" s="341"/>
      <c r="EZS20" s="341"/>
      <c r="EZT20" s="341"/>
      <c r="EZU20" s="341"/>
      <c r="EZV20" s="341"/>
      <c r="EZW20" s="341"/>
      <c r="EZX20" s="341"/>
      <c r="EZY20" s="341"/>
      <c r="EZZ20" s="341"/>
      <c r="FAA20" s="341"/>
      <c r="FAB20" s="341"/>
      <c r="FAC20" s="341"/>
      <c r="FAD20" s="341"/>
      <c r="FAE20" s="341"/>
      <c r="FAF20" s="341"/>
      <c r="FAG20" s="341"/>
      <c r="FAH20" s="341"/>
      <c r="FAI20" s="341"/>
      <c r="FAJ20" s="341"/>
      <c r="FAK20" s="341"/>
      <c r="FAL20" s="341"/>
      <c r="FAM20" s="341"/>
      <c r="FAN20" s="341"/>
      <c r="FAO20" s="341"/>
      <c r="FAP20" s="341"/>
      <c r="FAQ20" s="341"/>
      <c r="FAR20" s="341"/>
      <c r="FAS20" s="341"/>
      <c r="FAT20" s="341"/>
      <c r="FAU20" s="341"/>
      <c r="FAV20" s="341"/>
      <c r="FAW20" s="341"/>
      <c r="FAX20" s="341"/>
      <c r="FAY20" s="341"/>
      <c r="FAZ20" s="341"/>
      <c r="FBA20" s="341"/>
      <c r="FBB20" s="341"/>
      <c r="FBC20" s="341"/>
      <c r="FBD20" s="341"/>
      <c r="FBE20" s="341"/>
      <c r="FBF20" s="341"/>
      <c r="FBG20" s="341"/>
      <c r="FBH20" s="341"/>
      <c r="FBI20" s="341"/>
      <c r="FBJ20" s="341"/>
      <c r="FBK20" s="341"/>
      <c r="FBL20" s="341"/>
      <c r="FBM20" s="341"/>
      <c r="FBN20" s="341"/>
      <c r="FBO20" s="341"/>
      <c r="FBP20" s="341"/>
      <c r="FBQ20" s="341"/>
      <c r="FBR20" s="341"/>
      <c r="FBS20" s="341"/>
      <c r="FBT20" s="341"/>
      <c r="FBU20" s="341"/>
      <c r="FBV20" s="341"/>
      <c r="FBW20" s="341"/>
      <c r="FBX20" s="341"/>
      <c r="FBY20" s="341"/>
      <c r="FBZ20" s="341"/>
      <c r="FCA20" s="341"/>
      <c r="FCB20" s="341"/>
      <c r="FCC20" s="341"/>
      <c r="FCD20" s="341"/>
      <c r="FCE20" s="341"/>
      <c r="FCF20" s="341"/>
      <c r="FCG20" s="341"/>
      <c r="FCH20" s="341"/>
      <c r="FCI20" s="341"/>
      <c r="FCJ20" s="341"/>
      <c r="FCK20" s="341"/>
      <c r="FCL20" s="341"/>
      <c r="FCM20" s="341"/>
      <c r="FCN20" s="341"/>
      <c r="FCO20" s="341"/>
      <c r="FCP20" s="341"/>
      <c r="FCQ20" s="341"/>
      <c r="FCR20" s="341"/>
      <c r="FCS20" s="341"/>
      <c r="FCT20" s="341"/>
      <c r="FCU20" s="341"/>
      <c r="FCV20" s="341"/>
      <c r="FCW20" s="341"/>
      <c r="FCX20" s="341"/>
      <c r="FCY20" s="341"/>
      <c r="FCZ20" s="341"/>
      <c r="FDA20" s="341"/>
      <c r="FDB20" s="341"/>
      <c r="FDC20" s="341"/>
      <c r="FDD20" s="341"/>
      <c r="FDE20" s="341"/>
      <c r="FDF20" s="341"/>
      <c r="FDG20" s="341"/>
      <c r="FDH20" s="341"/>
      <c r="FDI20" s="341"/>
      <c r="FDJ20" s="341"/>
      <c r="FDK20" s="341"/>
      <c r="FDL20" s="341"/>
      <c r="FDM20" s="341"/>
      <c r="FDN20" s="341"/>
      <c r="FDO20" s="341"/>
      <c r="FDP20" s="341"/>
      <c r="FDQ20" s="341"/>
      <c r="FDR20" s="341"/>
      <c r="FDS20" s="341"/>
      <c r="FDT20" s="341"/>
      <c r="FDU20" s="341"/>
      <c r="FDV20" s="341"/>
      <c r="FDW20" s="341"/>
      <c r="FDX20" s="341"/>
      <c r="FDY20" s="341"/>
      <c r="FDZ20" s="341"/>
      <c r="FEA20" s="341"/>
      <c r="FEB20" s="341"/>
      <c r="FEC20" s="341"/>
      <c r="FED20" s="341"/>
      <c r="FEE20" s="341"/>
      <c r="FEF20" s="341"/>
      <c r="FEG20" s="341"/>
      <c r="FEH20" s="341"/>
      <c r="FEI20" s="341"/>
      <c r="FEJ20" s="341"/>
      <c r="FEK20" s="341"/>
      <c r="FEL20" s="341"/>
      <c r="FEM20" s="341"/>
      <c r="FEN20" s="341"/>
      <c r="FEO20" s="341"/>
      <c r="FEP20" s="341"/>
      <c r="FEQ20" s="341"/>
      <c r="FER20" s="341"/>
      <c r="FES20" s="341"/>
      <c r="FET20" s="341"/>
      <c r="FEU20" s="341"/>
      <c r="FEV20" s="341"/>
      <c r="FEW20" s="341"/>
      <c r="FEX20" s="341"/>
      <c r="FEY20" s="341"/>
      <c r="FEZ20" s="341"/>
      <c r="FFA20" s="341"/>
      <c r="FFB20" s="341"/>
      <c r="FFC20" s="341"/>
      <c r="FFD20" s="341"/>
      <c r="FFE20" s="341"/>
      <c r="FFF20" s="341"/>
      <c r="FFG20" s="341"/>
      <c r="FFH20" s="341"/>
      <c r="FFI20" s="341"/>
      <c r="FFJ20" s="341"/>
      <c r="FFK20" s="341"/>
      <c r="FFL20" s="341"/>
      <c r="FFM20" s="341"/>
      <c r="FFN20" s="341"/>
      <c r="FFO20" s="341"/>
      <c r="FFP20" s="341"/>
      <c r="FFQ20" s="341"/>
      <c r="FFR20" s="341"/>
      <c r="FFS20" s="341"/>
      <c r="FFT20" s="341"/>
      <c r="FFU20" s="341"/>
      <c r="FFV20" s="341"/>
      <c r="FFW20" s="341"/>
      <c r="FFX20" s="341"/>
      <c r="FFY20" s="341"/>
      <c r="FFZ20" s="341"/>
      <c r="FGA20" s="341"/>
      <c r="FGB20" s="341"/>
      <c r="FGC20" s="341"/>
      <c r="FGD20" s="341"/>
      <c r="FGE20" s="341"/>
      <c r="FGF20" s="341"/>
      <c r="FGG20" s="341"/>
      <c r="FGH20" s="341"/>
      <c r="FGI20" s="341"/>
      <c r="FGJ20" s="341"/>
      <c r="FGK20" s="341"/>
      <c r="FGL20" s="341"/>
      <c r="FGM20" s="341"/>
      <c r="FGN20" s="341"/>
      <c r="FGO20" s="341"/>
      <c r="FGP20" s="341"/>
      <c r="FGQ20" s="341"/>
      <c r="FGR20" s="341"/>
      <c r="FGS20" s="341"/>
      <c r="FGT20" s="341"/>
      <c r="FGU20" s="341"/>
      <c r="FGV20" s="341"/>
      <c r="FGW20" s="341"/>
      <c r="FGX20" s="341"/>
      <c r="FGY20" s="341"/>
      <c r="FGZ20" s="341"/>
      <c r="FHA20" s="341"/>
      <c r="FHB20" s="341"/>
      <c r="FHC20" s="341"/>
      <c r="FHD20" s="341"/>
      <c r="FHE20" s="341"/>
      <c r="FHF20" s="341"/>
      <c r="FHG20" s="341"/>
      <c r="FHH20" s="341"/>
      <c r="FHI20" s="341"/>
      <c r="FHJ20" s="341"/>
      <c r="FHK20" s="341"/>
      <c r="FHL20" s="341"/>
      <c r="FHM20" s="341"/>
      <c r="FHN20" s="341"/>
      <c r="FHO20" s="341"/>
      <c r="FHP20" s="341"/>
      <c r="FHQ20" s="341"/>
      <c r="FHR20" s="341"/>
      <c r="FHS20" s="341"/>
      <c r="FHT20" s="341"/>
      <c r="FHU20" s="341"/>
      <c r="FHV20" s="341"/>
      <c r="FHW20" s="341"/>
      <c r="FHX20" s="341"/>
      <c r="FHY20" s="341"/>
      <c r="FHZ20" s="341"/>
      <c r="FIA20" s="341"/>
      <c r="FIB20" s="341"/>
      <c r="FIC20" s="341"/>
      <c r="FID20" s="341"/>
      <c r="FIE20" s="341"/>
      <c r="FIF20" s="341"/>
      <c r="FIG20" s="341"/>
      <c r="FIH20" s="341"/>
      <c r="FII20" s="341"/>
      <c r="FIJ20" s="341"/>
      <c r="FIK20" s="341"/>
      <c r="FIL20" s="341"/>
      <c r="FIM20" s="341"/>
      <c r="FIN20" s="341"/>
      <c r="FIO20" s="341"/>
      <c r="FIP20" s="341"/>
      <c r="FIQ20" s="341"/>
      <c r="FIR20" s="341"/>
      <c r="FIS20" s="341"/>
      <c r="FIT20" s="341"/>
      <c r="FIU20" s="341"/>
      <c r="FIV20" s="341"/>
      <c r="FIW20" s="341"/>
      <c r="FIX20" s="341"/>
      <c r="FIY20" s="341"/>
      <c r="FIZ20" s="341"/>
      <c r="FJA20" s="341"/>
      <c r="FJB20" s="341"/>
      <c r="FJC20" s="341"/>
      <c r="FJD20" s="341"/>
      <c r="FJE20" s="341"/>
      <c r="FJF20" s="341"/>
      <c r="FJG20" s="341"/>
      <c r="FJH20" s="341"/>
      <c r="FJI20" s="341"/>
      <c r="FJJ20" s="341"/>
      <c r="FJK20" s="341"/>
      <c r="FJL20" s="341"/>
      <c r="FJM20" s="341"/>
      <c r="FJN20" s="341"/>
      <c r="FJO20" s="341"/>
      <c r="FJP20" s="341"/>
      <c r="FJQ20" s="341"/>
      <c r="FJR20" s="341"/>
      <c r="FJS20" s="341"/>
      <c r="FJT20" s="341"/>
      <c r="FJU20" s="341"/>
      <c r="FJV20" s="341"/>
      <c r="FJW20" s="341"/>
      <c r="FJX20" s="341"/>
      <c r="FJY20" s="341"/>
      <c r="FJZ20" s="341"/>
      <c r="FKA20" s="341"/>
      <c r="FKB20" s="341"/>
      <c r="FKC20" s="341"/>
      <c r="FKD20" s="341"/>
      <c r="FKE20" s="341"/>
      <c r="FKF20" s="341"/>
      <c r="FKG20" s="341"/>
      <c r="FKH20" s="341"/>
      <c r="FKI20" s="341"/>
      <c r="FKJ20" s="341"/>
      <c r="FKK20" s="341"/>
      <c r="FKL20" s="341"/>
      <c r="FKM20" s="341"/>
      <c r="FKN20" s="341"/>
      <c r="FKO20" s="341"/>
      <c r="FKP20" s="341"/>
      <c r="FKQ20" s="341"/>
      <c r="FKR20" s="341"/>
      <c r="FKS20" s="341"/>
      <c r="FKT20" s="341"/>
      <c r="FKU20" s="341"/>
      <c r="FKV20" s="341"/>
      <c r="FKW20" s="341"/>
      <c r="FKX20" s="341"/>
      <c r="FKY20" s="341"/>
      <c r="FKZ20" s="341"/>
      <c r="FLA20" s="341"/>
      <c r="FLB20" s="341"/>
      <c r="FLC20" s="341"/>
      <c r="FLD20" s="341"/>
      <c r="FLE20" s="341"/>
      <c r="FLF20" s="341"/>
      <c r="FLG20" s="341"/>
      <c r="FLH20" s="341"/>
      <c r="FLI20" s="341"/>
      <c r="FLJ20" s="341"/>
      <c r="FLK20" s="341"/>
      <c r="FLL20" s="341"/>
      <c r="FLM20" s="341"/>
      <c r="FLN20" s="341"/>
      <c r="FLO20" s="341"/>
      <c r="FLP20" s="341"/>
      <c r="FLQ20" s="341"/>
      <c r="FLR20" s="341"/>
      <c r="FLS20" s="341"/>
      <c r="FLT20" s="341"/>
      <c r="FLU20" s="341"/>
      <c r="FLV20" s="341"/>
      <c r="FLW20" s="341"/>
      <c r="FLX20" s="341"/>
      <c r="FLY20" s="341"/>
      <c r="FLZ20" s="341"/>
      <c r="FMA20" s="341"/>
      <c r="FMB20" s="341"/>
      <c r="FMC20" s="341"/>
      <c r="FMD20" s="341"/>
      <c r="FME20" s="341"/>
      <c r="FMF20" s="341"/>
      <c r="FMG20" s="341"/>
      <c r="FMH20" s="341"/>
      <c r="FMI20" s="341"/>
      <c r="FMJ20" s="341"/>
      <c r="FMK20" s="341"/>
      <c r="FML20" s="341"/>
      <c r="FMM20" s="341"/>
      <c r="FMN20" s="341"/>
      <c r="FMO20" s="341"/>
      <c r="FMP20" s="341"/>
      <c r="FMQ20" s="341"/>
      <c r="FMR20" s="341"/>
      <c r="FMS20" s="341"/>
      <c r="FMT20" s="341"/>
      <c r="FMU20" s="341"/>
      <c r="FMV20" s="341"/>
      <c r="FMW20" s="341"/>
      <c r="FMX20" s="341"/>
      <c r="FMY20" s="341"/>
      <c r="FMZ20" s="341"/>
      <c r="FNA20" s="341"/>
      <c r="FNB20" s="341"/>
      <c r="FNC20" s="341"/>
      <c r="FND20" s="341"/>
      <c r="FNE20" s="341"/>
      <c r="FNF20" s="341"/>
      <c r="FNG20" s="341"/>
      <c r="FNH20" s="341"/>
      <c r="FNI20" s="341"/>
      <c r="FNJ20" s="341"/>
      <c r="FNK20" s="341"/>
      <c r="FNL20" s="341"/>
      <c r="FNM20" s="341"/>
      <c r="FNN20" s="341"/>
      <c r="FNO20" s="341"/>
      <c r="FNP20" s="341"/>
      <c r="FNQ20" s="341"/>
      <c r="FNR20" s="341"/>
      <c r="FNS20" s="341"/>
      <c r="FNT20" s="341"/>
      <c r="FNU20" s="341"/>
      <c r="FNV20" s="341"/>
      <c r="FNW20" s="341"/>
      <c r="FNX20" s="341"/>
      <c r="FNY20" s="341"/>
      <c r="FNZ20" s="341"/>
      <c r="FOA20" s="341"/>
      <c r="FOB20" s="341"/>
      <c r="FOC20" s="341"/>
      <c r="FOD20" s="341"/>
      <c r="FOE20" s="341"/>
      <c r="FOF20" s="341"/>
      <c r="FOG20" s="341"/>
      <c r="FOH20" s="341"/>
      <c r="FOI20" s="341"/>
      <c r="FOJ20" s="341"/>
      <c r="FOK20" s="341"/>
      <c r="FOL20" s="341"/>
      <c r="FOM20" s="341"/>
      <c r="FON20" s="341"/>
      <c r="FOO20" s="341"/>
      <c r="FOP20" s="341"/>
      <c r="FOQ20" s="341"/>
      <c r="FOR20" s="341"/>
      <c r="FOS20" s="341"/>
      <c r="FOT20" s="341"/>
      <c r="FOU20" s="341"/>
      <c r="FOV20" s="341"/>
      <c r="FOW20" s="341"/>
      <c r="FOX20" s="341"/>
      <c r="FOY20" s="341"/>
      <c r="FOZ20" s="341"/>
      <c r="FPA20" s="341"/>
      <c r="FPB20" s="341"/>
      <c r="FPC20" s="341"/>
      <c r="FPD20" s="341"/>
      <c r="FPE20" s="341"/>
      <c r="FPF20" s="341"/>
      <c r="FPG20" s="341"/>
      <c r="FPH20" s="341"/>
      <c r="FPI20" s="341"/>
      <c r="FPJ20" s="341"/>
      <c r="FPK20" s="341"/>
      <c r="FPL20" s="341"/>
      <c r="FPM20" s="341"/>
      <c r="FPN20" s="341"/>
      <c r="FPO20" s="341"/>
      <c r="FPP20" s="341"/>
      <c r="FPQ20" s="341"/>
      <c r="FPR20" s="341"/>
      <c r="FPS20" s="341"/>
      <c r="FPT20" s="341"/>
      <c r="FPU20" s="341"/>
      <c r="FPV20" s="341"/>
      <c r="FPW20" s="341"/>
      <c r="FPX20" s="341"/>
      <c r="FPY20" s="341"/>
      <c r="FPZ20" s="341"/>
      <c r="FQA20" s="341"/>
      <c r="FQB20" s="341"/>
      <c r="FQC20" s="341"/>
      <c r="FQD20" s="341"/>
      <c r="FQE20" s="341"/>
      <c r="FQF20" s="341"/>
      <c r="FQG20" s="341"/>
      <c r="FQH20" s="341"/>
      <c r="FQI20" s="341"/>
      <c r="FQJ20" s="341"/>
      <c r="FQK20" s="341"/>
      <c r="FQL20" s="341"/>
      <c r="FQM20" s="341"/>
      <c r="FQN20" s="341"/>
      <c r="FQO20" s="341"/>
      <c r="FQP20" s="341"/>
      <c r="FQQ20" s="341"/>
      <c r="FQR20" s="341"/>
      <c r="FQS20" s="341"/>
      <c r="FQT20" s="341"/>
      <c r="FQU20" s="341"/>
      <c r="FQV20" s="341"/>
      <c r="FQW20" s="341"/>
      <c r="FQX20" s="341"/>
      <c r="FQY20" s="341"/>
      <c r="FQZ20" s="341"/>
      <c r="FRA20" s="341"/>
      <c r="FRB20" s="341"/>
      <c r="FRC20" s="341"/>
      <c r="FRD20" s="341"/>
      <c r="FRE20" s="341"/>
      <c r="FRF20" s="341"/>
      <c r="FRG20" s="341"/>
      <c r="FRH20" s="341"/>
      <c r="FRI20" s="341"/>
      <c r="FRJ20" s="341"/>
      <c r="FRK20" s="341"/>
      <c r="FRL20" s="341"/>
      <c r="FRM20" s="341"/>
      <c r="FRN20" s="341"/>
      <c r="FRO20" s="341"/>
      <c r="FRP20" s="341"/>
      <c r="FRQ20" s="341"/>
      <c r="FRR20" s="341"/>
      <c r="FRS20" s="341"/>
      <c r="FRT20" s="341"/>
      <c r="FRU20" s="341"/>
      <c r="FRV20" s="341"/>
      <c r="FRW20" s="341"/>
      <c r="FRX20" s="341"/>
      <c r="FRY20" s="341"/>
      <c r="FRZ20" s="341"/>
      <c r="FSA20" s="341"/>
      <c r="FSB20" s="341"/>
      <c r="FSC20" s="341"/>
      <c r="FSD20" s="341"/>
      <c r="FSE20" s="341"/>
      <c r="FSF20" s="341"/>
      <c r="FSG20" s="341"/>
      <c r="FSH20" s="341"/>
      <c r="FSI20" s="341"/>
      <c r="FSJ20" s="341"/>
      <c r="FSK20" s="341"/>
      <c r="FSL20" s="341"/>
      <c r="FSM20" s="341"/>
      <c r="FSN20" s="341"/>
      <c r="FSO20" s="341"/>
      <c r="FSP20" s="341"/>
      <c r="FSQ20" s="341"/>
      <c r="FSR20" s="341"/>
      <c r="FSS20" s="341"/>
      <c r="FST20" s="341"/>
      <c r="FSU20" s="341"/>
      <c r="FSV20" s="341"/>
      <c r="FSW20" s="341"/>
      <c r="FSX20" s="341"/>
      <c r="FSY20" s="341"/>
      <c r="FSZ20" s="341"/>
      <c r="FTA20" s="341"/>
      <c r="FTB20" s="341"/>
      <c r="FTC20" s="341"/>
      <c r="FTD20" s="341"/>
      <c r="FTE20" s="341"/>
      <c r="FTF20" s="341"/>
      <c r="FTG20" s="341"/>
      <c r="FTH20" s="341"/>
      <c r="FTI20" s="341"/>
      <c r="FTJ20" s="341"/>
      <c r="FTK20" s="341"/>
      <c r="FTL20" s="341"/>
      <c r="FTM20" s="341"/>
      <c r="FTN20" s="341"/>
      <c r="FTO20" s="341"/>
      <c r="FTP20" s="341"/>
      <c r="FTQ20" s="341"/>
      <c r="FTR20" s="341"/>
      <c r="FTS20" s="341"/>
      <c r="FTT20" s="341"/>
      <c r="FTU20" s="341"/>
      <c r="FTV20" s="341"/>
      <c r="FTW20" s="341"/>
      <c r="FTX20" s="341"/>
      <c r="FTY20" s="341"/>
      <c r="FTZ20" s="341"/>
      <c r="FUA20" s="341"/>
      <c r="FUB20" s="341"/>
      <c r="FUC20" s="341"/>
      <c r="FUD20" s="341"/>
      <c r="FUE20" s="341"/>
      <c r="FUF20" s="341"/>
      <c r="FUG20" s="341"/>
      <c r="FUH20" s="341"/>
      <c r="FUI20" s="341"/>
      <c r="FUJ20" s="341"/>
      <c r="FUK20" s="341"/>
      <c r="FUL20" s="341"/>
      <c r="FUM20" s="341"/>
      <c r="FUN20" s="341"/>
      <c r="FUO20" s="341"/>
      <c r="FUP20" s="341"/>
      <c r="FUQ20" s="341"/>
      <c r="FUR20" s="341"/>
      <c r="FUS20" s="341"/>
      <c r="FUT20" s="341"/>
      <c r="FUU20" s="341"/>
      <c r="FUV20" s="341"/>
      <c r="FUW20" s="341"/>
      <c r="FUX20" s="341"/>
      <c r="FUY20" s="341"/>
      <c r="FUZ20" s="341"/>
      <c r="FVA20" s="341"/>
      <c r="FVB20" s="341"/>
      <c r="FVC20" s="341"/>
      <c r="FVD20" s="341"/>
      <c r="FVE20" s="341"/>
      <c r="FVF20" s="341"/>
      <c r="FVG20" s="341"/>
      <c r="FVH20" s="341"/>
      <c r="FVI20" s="341"/>
      <c r="FVJ20" s="341"/>
      <c r="FVK20" s="341"/>
      <c r="FVL20" s="341"/>
      <c r="FVM20" s="341"/>
      <c r="FVN20" s="341"/>
      <c r="FVO20" s="341"/>
      <c r="FVP20" s="341"/>
      <c r="FVQ20" s="341"/>
      <c r="FVR20" s="341"/>
      <c r="FVS20" s="341"/>
      <c r="FVT20" s="341"/>
      <c r="FVU20" s="341"/>
      <c r="FVV20" s="341"/>
      <c r="FVW20" s="341"/>
      <c r="FVX20" s="341"/>
      <c r="FVY20" s="341"/>
      <c r="FVZ20" s="341"/>
      <c r="FWA20" s="341"/>
      <c r="FWB20" s="341"/>
      <c r="FWC20" s="341"/>
      <c r="FWD20" s="341"/>
      <c r="FWE20" s="341"/>
      <c r="FWF20" s="341"/>
      <c r="FWG20" s="341"/>
      <c r="FWH20" s="341"/>
      <c r="FWI20" s="341"/>
      <c r="FWJ20" s="341"/>
      <c r="FWK20" s="341"/>
      <c r="FWL20" s="341"/>
      <c r="FWM20" s="341"/>
      <c r="FWN20" s="341"/>
      <c r="FWO20" s="341"/>
      <c r="FWP20" s="341"/>
      <c r="FWQ20" s="341"/>
      <c r="FWR20" s="341"/>
      <c r="FWS20" s="341"/>
      <c r="FWT20" s="341"/>
      <c r="FWU20" s="341"/>
      <c r="FWV20" s="341"/>
      <c r="FWW20" s="341"/>
      <c r="FWX20" s="341"/>
      <c r="FWY20" s="341"/>
      <c r="FWZ20" s="341"/>
      <c r="FXA20" s="341"/>
      <c r="FXB20" s="341"/>
      <c r="FXC20" s="341"/>
      <c r="FXD20" s="341"/>
      <c r="FXE20" s="341"/>
      <c r="FXF20" s="341"/>
      <c r="FXG20" s="341"/>
      <c r="FXH20" s="341"/>
      <c r="FXI20" s="341"/>
      <c r="FXJ20" s="341"/>
      <c r="FXK20" s="341"/>
      <c r="FXL20" s="341"/>
      <c r="FXM20" s="341"/>
      <c r="FXN20" s="341"/>
      <c r="FXO20" s="341"/>
      <c r="FXP20" s="341"/>
      <c r="FXQ20" s="341"/>
      <c r="FXR20" s="341"/>
      <c r="FXS20" s="341"/>
      <c r="FXT20" s="341"/>
      <c r="FXU20" s="341"/>
      <c r="FXV20" s="341"/>
      <c r="FXW20" s="341"/>
      <c r="FXX20" s="341"/>
      <c r="FXY20" s="341"/>
      <c r="FXZ20" s="341"/>
      <c r="FYA20" s="341"/>
      <c r="FYB20" s="341"/>
      <c r="FYC20" s="341"/>
      <c r="FYD20" s="341"/>
      <c r="FYE20" s="341"/>
      <c r="FYF20" s="341"/>
      <c r="FYG20" s="341"/>
      <c r="FYH20" s="341"/>
      <c r="FYI20" s="341"/>
      <c r="FYJ20" s="341"/>
      <c r="FYK20" s="341"/>
      <c r="FYL20" s="341"/>
      <c r="FYM20" s="341"/>
      <c r="FYN20" s="341"/>
      <c r="FYO20" s="341"/>
      <c r="FYP20" s="341"/>
      <c r="FYQ20" s="341"/>
      <c r="FYR20" s="341"/>
      <c r="FYS20" s="341"/>
      <c r="FYT20" s="341"/>
      <c r="FYU20" s="341"/>
      <c r="FYV20" s="341"/>
      <c r="FYW20" s="341"/>
      <c r="FYX20" s="341"/>
      <c r="FYY20" s="341"/>
      <c r="FYZ20" s="341"/>
      <c r="FZA20" s="341"/>
      <c r="FZB20" s="341"/>
      <c r="FZC20" s="341"/>
      <c r="FZD20" s="341"/>
      <c r="FZE20" s="341"/>
      <c r="FZF20" s="341"/>
      <c r="FZG20" s="341"/>
      <c r="FZH20" s="341"/>
      <c r="FZI20" s="341"/>
      <c r="FZJ20" s="341"/>
      <c r="FZK20" s="341"/>
      <c r="FZL20" s="341"/>
      <c r="FZM20" s="341"/>
      <c r="FZN20" s="341"/>
      <c r="FZO20" s="341"/>
      <c r="FZP20" s="341"/>
      <c r="FZQ20" s="341"/>
      <c r="FZR20" s="341"/>
      <c r="FZS20" s="341"/>
      <c r="FZT20" s="341"/>
      <c r="FZU20" s="341"/>
      <c r="FZV20" s="341"/>
      <c r="FZW20" s="341"/>
      <c r="FZX20" s="341"/>
      <c r="FZY20" s="341"/>
      <c r="FZZ20" s="341"/>
      <c r="GAA20" s="341"/>
      <c r="GAB20" s="341"/>
      <c r="GAC20" s="341"/>
      <c r="GAD20" s="341"/>
      <c r="GAE20" s="341"/>
      <c r="GAF20" s="341"/>
      <c r="GAG20" s="341"/>
      <c r="GAH20" s="341"/>
      <c r="GAI20" s="341"/>
      <c r="GAJ20" s="341"/>
      <c r="GAK20" s="341"/>
      <c r="GAL20" s="341"/>
      <c r="GAM20" s="341"/>
      <c r="GAN20" s="341"/>
      <c r="GAO20" s="341"/>
      <c r="GAP20" s="341"/>
      <c r="GAQ20" s="341"/>
      <c r="GAR20" s="341"/>
      <c r="GAS20" s="341"/>
      <c r="GAT20" s="341"/>
      <c r="GAU20" s="341"/>
      <c r="GAV20" s="341"/>
      <c r="GAW20" s="341"/>
      <c r="GAX20" s="341"/>
      <c r="GAY20" s="341"/>
      <c r="GAZ20" s="341"/>
      <c r="GBA20" s="341"/>
      <c r="GBB20" s="341"/>
      <c r="GBC20" s="341"/>
      <c r="GBD20" s="341"/>
      <c r="GBE20" s="341"/>
      <c r="GBF20" s="341"/>
      <c r="GBG20" s="341"/>
      <c r="GBH20" s="341"/>
      <c r="GBI20" s="341"/>
      <c r="GBJ20" s="341"/>
      <c r="GBK20" s="341"/>
      <c r="GBL20" s="341"/>
      <c r="GBM20" s="341"/>
      <c r="GBN20" s="341"/>
      <c r="GBO20" s="341"/>
      <c r="GBP20" s="341"/>
      <c r="GBQ20" s="341"/>
      <c r="GBR20" s="341"/>
      <c r="GBS20" s="341"/>
      <c r="GBT20" s="341"/>
      <c r="GBU20" s="341"/>
      <c r="GBV20" s="341"/>
      <c r="GBW20" s="341"/>
      <c r="GBX20" s="341"/>
      <c r="GBY20" s="341"/>
      <c r="GBZ20" s="341"/>
      <c r="GCA20" s="341"/>
      <c r="GCB20" s="341"/>
      <c r="GCC20" s="341"/>
      <c r="GCD20" s="341"/>
      <c r="GCE20" s="341"/>
      <c r="GCF20" s="341"/>
      <c r="GCG20" s="341"/>
      <c r="GCH20" s="341"/>
      <c r="GCI20" s="341"/>
      <c r="GCJ20" s="341"/>
      <c r="GCK20" s="341"/>
      <c r="GCL20" s="341"/>
      <c r="GCM20" s="341"/>
      <c r="GCN20" s="341"/>
      <c r="GCO20" s="341"/>
      <c r="GCP20" s="341"/>
      <c r="GCQ20" s="341"/>
      <c r="GCR20" s="341"/>
      <c r="GCS20" s="341"/>
      <c r="GCT20" s="341"/>
      <c r="GCU20" s="341"/>
      <c r="GCV20" s="341"/>
      <c r="GCW20" s="341"/>
      <c r="GCX20" s="341"/>
      <c r="GCY20" s="341"/>
      <c r="GCZ20" s="341"/>
      <c r="GDA20" s="341"/>
      <c r="GDB20" s="341"/>
      <c r="GDC20" s="341"/>
      <c r="GDD20" s="341"/>
      <c r="GDE20" s="341"/>
      <c r="GDF20" s="341"/>
      <c r="GDG20" s="341"/>
      <c r="GDH20" s="341"/>
      <c r="GDI20" s="341"/>
      <c r="GDJ20" s="341"/>
      <c r="GDK20" s="341"/>
      <c r="GDL20" s="341"/>
      <c r="GDM20" s="341"/>
      <c r="GDN20" s="341"/>
      <c r="GDO20" s="341"/>
      <c r="GDP20" s="341"/>
      <c r="GDQ20" s="341"/>
      <c r="GDR20" s="341"/>
      <c r="GDS20" s="341"/>
      <c r="GDT20" s="341"/>
      <c r="GDU20" s="341"/>
      <c r="GDV20" s="341"/>
      <c r="GDW20" s="341"/>
      <c r="GDX20" s="341"/>
      <c r="GDY20" s="341"/>
      <c r="GDZ20" s="341"/>
      <c r="GEA20" s="341"/>
      <c r="GEB20" s="341"/>
      <c r="GEC20" s="341"/>
      <c r="GED20" s="341"/>
      <c r="GEE20" s="341"/>
      <c r="GEF20" s="341"/>
      <c r="GEG20" s="341"/>
      <c r="GEH20" s="341"/>
      <c r="GEI20" s="341"/>
      <c r="GEJ20" s="341"/>
      <c r="GEK20" s="341"/>
      <c r="GEL20" s="341"/>
      <c r="GEM20" s="341"/>
      <c r="GEN20" s="341"/>
      <c r="GEO20" s="341"/>
      <c r="GEP20" s="341"/>
      <c r="GEQ20" s="341"/>
      <c r="GER20" s="341"/>
      <c r="GES20" s="341"/>
      <c r="GET20" s="341"/>
      <c r="GEU20" s="341"/>
      <c r="GEV20" s="341"/>
      <c r="GEW20" s="341"/>
      <c r="GEX20" s="341"/>
      <c r="GEY20" s="341"/>
      <c r="GEZ20" s="341"/>
      <c r="GFA20" s="341"/>
      <c r="GFB20" s="341"/>
      <c r="GFC20" s="341"/>
      <c r="GFD20" s="341"/>
      <c r="GFE20" s="341"/>
      <c r="GFF20" s="341"/>
      <c r="GFG20" s="341"/>
      <c r="GFH20" s="341"/>
      <c r="GFI20" s="341"/>
      <c r="GFJ20" s="341"/>
      <c r="GFK20" s="341"/>
      <c r="GFL20" s="341"/>
      <c r="GFM20" s="341"/>
      <c r="GFN20" s="341"/>
      <c r="GFO20" s="341"/>
      <c r="GFP20" s="341"/>
      <c r="GFQ20" s="341"/>
      <c r="GFR20" s="341"/>
      <c r="GFS20" s="341"/>
      <c r="GFT20" s="341"/>
      <c r="GFU20" s="341"/>
      <c r="GFV20" s="341"/>
      <c r="GFW20" s="341"/>
      <c r="GFX20" s="341"/>
      <c r="GFY20" s="341"/>
      <c r="GFZ20" s="341"/>
      <c r="GGA20" s="341"/>
      <c r="GGB20" s="341"/>
      <c r="GGC20" s="341"/>
      <c r="GGD20" s="341"/>
      <c r="GGE20" s="341"/>
      <c r="GGF20" s="341"/>
      <c r="GGG20" s="341"/>
      <c r="GGH20" s="341"/>
      <c r="GGI20" s="341"/>
      <c r="GGJ20" s="341"/>
      <c r="GGK20" s="341"/>
      <c r="GGL20" s="341"/>
      <c r="GGM20" s="341"/>
      <c r="GGN20" s="341"/>
      <c r="GGO20" s="341"/>
      <c r="GGP20" s="341"/>
      <c r="GGQ20" s="341"/>
      <c r="GGR20" s="341"/>
      <c r="GGS20" s="341"/>
      <c r="GGT20" s="341"/>
      <c r="GGU20" s="341"/>
      <c r="GGV20" s="341"/>
      <c r="GGW20" s="341"/>
      <c r="GGX20" s="341"/>
      <c r="GGY20" s="341"/>
      <c r="GGZ20" s="341"/>
      <c r="GHA20" s="341"/>
      <c r="GHB20" s="341"/>
      <c r="GHC20" s="341"/>
      <c r="GHD20" s="341"/>
      <c r="GHE20" s="341"/>
      <c r="GHF20" s="341"/>
      <c r="GHG20" s="341"/>
      <c r="GHH20" s="341"/>
      <c r="GHI20" s="341"/>
      <c r="GHJ20" s="341"/>
      <c r="GHK20" s="341"/>
      <c r="GHL20" s="341"/>
      <c r="GHM20" s="341"/>
      <c r="GHN20" s="341"/>
      <c r="GHO20" s="341"/>
      <c r="GHP20" s="341"/>
      <c r="GHQ20" s="341"/>
      <c r="GHR20" s="341"/>
      <c r="GHS20" s="341"/>
      <c r="GHT20" s="341"/>
      <c r="GHU20" s="341"/>
      <c r="GHV20" s="341"/>
      <c r="GHW20" s="341"/>
      <c r="GHX20" s="341"/>
      <c r="GHY20" s="341"/>
      <c r="GHZ20" s="341"/>
      <c r="GIA20" s="341"/>
      <c r="GIB20" s="341"/>
      <c r="GIC20" s="341"/>
      <c r="GID20" s="341"/>
      <c r="GIE20" s="341"/>
      <c r="GIF20" s="341"/>
      <c r="GIG20" s="341"/>
      <c r="GIH20" s="341"/>
      <c r="GII20" s="341"/>
      <c r="GIJ20" s="341"/>
      <c r="GIK20" s="341"/>
      <c r="GIL20" s="341"/>
      <c r="GIM20" s="341"/>
      <c r="GIN20" s="341"/>
      <c r="GIO20" s="341"/>
      <c r="GIP20" s="341"/>
      <c r="GIQ20" s="341"/>
      <c r="GIR20" s="341"/>
      <c r="GIS20" s="341"/>
      <c r="GIT20" s="341"/>
      <c r="GIU20" s="341"/>
      <c r="GIV20" s="341"/>
      <c r="GIW20" s="341"/>
      <c r="GIX20" s="341"/>
      <c r="GIY20" s="341"/>
      <c r="GIZ20" s="341"/>
      <c r="GJA20" s="341"/>
      <c r="GJB20" s="341"/>
      <c r="GJC20" s="341"/>
      <c r="GJD20" s="341"/>
      <c r="GJE20" s="341"/>
      <c r="GJF20" s="341"/>
      <c r="GJG20" s="341"/>
      <c r="GJH20" s="341"/>
      <c r="GJI20" s="341"/>
      <c r="GJJ20" s="341"/>
      <c r="GJK20" s="341"/>
      <c r="GJL20" s="341"/>
      <c r="GJM20" s="341"/>
      <c r="GJN20" s="341"/>
      <c r="GJO20" s="341"/>
      <c r="GJP20" s="341"/>
      <c r="GJQ20" s="341"/>
      <c r="GJR20" s="341"/>
      <c r="GJS20" s="341"/>
      <c r="GJT20" s="341"/>
      <c r="GJU20" s="341"/>
      <c r="GJV20" s="341"/>
      <c r="GJW20" s="341"/>
      <c r="GJX20" s="341"/>
      <c r="GJY20" s="341"/>
      <c r="GJZ20" s="341"/>
      <c r="GKA20" s="341"/>
      <c r="GKB20" s="341"/>
      <c r="GKC20" s="341"/>
      <c r="GKD20" s="341"/>
      <c r="GKE20" s="341"/>
      <c r="GKF20" s="341"/>
      <c r="GKG20" s="341"/>
      <c r="GKH20" s="341"/>
      <c r="GKI20" s="341"/>
      <c r="GKJ20" s="341"/>
      <c r="GKK20" s="341"/>
      <c r="GKL20" s="341"/>
      <c r="GKM20" s="341"/>
      <c r="GKN20" s="341"/>
      <c r="GKO20" s="341"/>
      <c r="GKP20" s="341"/>
      <c r="GKQ20" s="341"/>
      <c r="GKR20" s="341"/>
      <c r="GKS20" s="341"/>
      <c r="GKT20" s="341"/>
      <c r="GKU20" s="341"/>
      <c r="GKV20" s="341"/>
      <c r="GKW20" s="341"/>
      <c r="GKX20" s="341"/>
      <c r="GKY20" s="341"/>
      <c r="GKZ20" s="341"/>
      <c r="GLA20" s="341"/>
      <c r="GLB20" s="341"/>
      <c r="GLC20" s="341"/>
      <c r="GLD20" s="341"/>
      <c r="GLE20" s="341"/>
      <c r="GLF20" s="341"/>
      <c r="GLG20" s="341"/>
      <c r="GLH20" s="341"/>
      <c r="GLI20" s="341"/>
      <c r="GLJ20" s="341"/>
      <c r="GLK20" s="341"/>
      <c r="GLL20" s="341"/>
      <c r="GLM20" s="341"/>
      <c r="GLN20" s="341"/>
      <c r="GLO20" s="341"/>
      <c r="GLP20" s="341"/>
      <c r="GLQ20" s="341"/>
      <c r="GLR20" s="341"/>
      <c r="GLS20" s="341"/>
      <c r="GLT20" s="341"/>
      <c r="GLU20" s="341"/>
      <c r="GLV20" s="341"/>
      <c r="GLW20" s="341"/>
      <c r="GLX20" s="341"/>
      <c r="GLY20" s="341"/>
      <c r="GLZ20" s="341"/>
      <c r="GMA20" s="341"/>
      <c r="GMB20" s="341"/>
      <c r="GMC20" s="341"/>
      <c r="GMD20" s="341"/>
      <c r="GME20" s="341"/>
      <c r="GMF20" s="341"/>
      <c r="GMG20" s="341"/>
      <c r="GMH20" s="341"/>
      <c r="GMI20" s="341"/>
      <c r="GMJ20" s="341"/>
      <c r="GMK20" s="341"/>
      <c r="GML20" s="341"/>
      <c r="GMM20" s="341"/>
      <c r="GMN20" s="341"/>
      <c r="GMO20" s="341"/>
      <c r="GMP20" s="341"/>
      <c r="GMQ20" s="341"/>
      <c r="GMR20" s="341"/>
      <c r="GMS20" s="341"/>
      <c r="GMT20" s="341"/>
      <c r="GMU20" s="341"/>
      <c r="GMV20" s="341"/>
      <c r="GMW20" s="341"/>
      <c r="GMX20" s="341"/>
      <c r="GMY20" s="341"/>
      <c r="GMZ20" s="341"/>
      <c r="GNA20" s="341"/>
      <c r="GNB20" s="341"/>
      <c r="GNC20" s="341"/>
      <c r="GND20" s="341"/>
      <c r="GNE20" s="341"/>
      <c r="GNF20" s="341"/>
      <c r="GNG20" s="341"/>
      <c r="GNH20" s="341"/>
      <c r="GNI20" s="341"/>
      <c r="GNJ20" s="341"/>
      <c r="GNK20" s="341"/>
      <c r="GNL20" s="341"/>
      <c r="GNM20" s="341"/>
      <c r="GNN20" s="341"/>
      <c r="GNO20" s="341"/>
      <c r="GNP20" s="341"/>
      <c r="GNQ20" s="341"/>
      <c r="GNR20" s="341"/>
      <c r="GNS20" s="341"/>
      <c r="GNT20" s="341"/>
      <c r="GNU20" s="341"/>
      <c r="GNV20" s="341"/>
      <c r="GNW20" s="341"/>
      <c r="GNX20" s="341"/>
      <c r="GNY20" s="341"/>
      <c r="GNZ20" s="341"/>
      <c r="GOA20" s="341"/>
      <c r="GOB20" s="341"/>
      <c r="GOC20" s="341"/>
      <c r="GOD20" s="341"/>
      <c r="GOE20" s="341"/>
      <c r="GOF20" s="341"/>
      <c r="GOG20" s="341"/>
      <c r="GOH20" s="341"/>
      <c r="GOI20" s="341"/>
      <c r="GOJ20" s="341"/>
      <c r="GOK20" s="341"/>
      <c r="GOL20" s="341"/>
      <c r="GOM20" s="341"/>
      <c r="GON20" s="341"/>
      <c r="GOO20" s="341"/>
      <c r="GOP20" s="341"/>
      <c r="GOQ20" s="341"/>
      <c r="GOR20" s="341"/>
      <c r="GOS20" s="341"/>
      <c r="GOT20" s="341"/>
      <c r="GOU20" s="341"/>
      <c r="GOV20" s="341"/>
      <c r="GOW20" s="341"/>
      <c r="GOX20" s="341"/>
      <c r="GOY20" s="341"/>
      <c r="GOZ20" s="341"/>
      <c r="GPA20" s="341"/>
      <c r="GPB20" s="341"/>
      <c r="GPC20" s="341"/>
      <c r="GPD20" s="341"/>
      <c r="GPE20" s="341"/>
      <c r="GPF20" s="341"/>
      <c r="GPG20" s="341"/>
      <c r="GPH20" s="341"/>
      <c r="GPI20" s="341"/>
      <c r="GPJ20" s="341"/>
      <c r="GPK20" s="341"/>
      <c r="GPL20" s="341"/>
      <c r="GPM20" s="341"/>
      <c r="GPN20" s="341"/>
      <c r="GPO20" s="341"/>
      <c r="GPP20" s="341"/>
      <c r="GPQ20" s="341"/>
      <c r="GPR20" s="341"/>
      <c r="GPS20" s="341"/>
      <c r="GPT20" s="341"/>
      <c r="GPU20" s="341"/>
      <c r="GPV20" s="341"/>
      <c r="GPW20" s="341"/>
      <c r="GPX20" s="341"/>
      <c r="GPY20" s="341"/>
      <c r="GPZ20" s="341"/>
      <c r="GQA20" s="341"/>
      <c r="GQB20" s="341"/>
      <c r="GQC20" s="341"/>
      <c r="GQD20" s="341"/>
      <c r="GQE20" s="341"/>
      <c r="GQF20" s="341"/>
      <c r="GQG20" s="341"/>
      <c r="GQH20" s="341"/>
      <c r="GQI20" s="341"/>
      <c r="GQJ20" s="341"/>
      <c r="GQK20" s="341"/>
      <c r="GQL20" s="341"/>
      <c r="GQM20" s="341"/>
      <c r="GQN20" s="341"/>
      <c r="GQO20" s="341"/>
      <c r="GQP20" s="341"/>
      <c r="GQQ20" s="341"/>
      <c r="GQR20" s="341"/>
      <c r="GQS20" s="341"/>
      <c r="GQT20" s="341"/>
      <c r="GQU20" s="341"/>
      <c r="GQV20" s="341"/>
      <c r="GQW20" s="341"/>
      <c r="GQX20" s="341"/>
      <c r="GQY20" s="341"/>
      <c r="GQZ20" s="341"/>
      <c r="GRA20" s="341"/>
      <c r="GRB20" s="341"/>
      <c r="GRC20" s="341"/>
      <c r="GRD20" s="341"/>
      <c r="GRE20" s="341"/>
      <c r="GRF20" s="341"/>
      <c r="GRG20" s="341"/>
      <c r="GRH20" s="341"/>
      <c r="GRI20" s="341"/>
      <c r="GRJ20" s="341"/>
      <c r="GRK20" s="341"/>
      <c r="GRL20" s="341"/>
      <c r="GRM20" s="341"/>
      <c r="GRN20" s="341"/>
      <c r="GRO20" s="341"/>
      <c r="GRP20" s="341"/>
      <c r="GRQ20" s="341"/>
      <c r="GRR20" s="341"/>
      <c r="GRS20" s="341"/>
      <c r="GRT20" s="341"/>
      <c r="GRU20" s="341"/>
      <c r="GRV20" s="341"/>
      <c r="GRW20" s="341"/>
      <c r="GRX20" s="341"/>
      <c r="GRY20" s="341"/>
      <c r="GRZ20" s="341"/>
      <c r="GSA20" s="341"/>
      <c r="GSB20" s="341"/>
      <c r="GSC20" s="341"/>
      <c r="GSD20" s="341"/>
      <c r="GSE20" s="341"/>
      <c r="GSF20" s="341"/>
      <c r="GSG20" s="341"/>
      <c r="GSH20" s="341"/>
      <c r="GSI20" s="341"/>
      <c r="GSJ20" s="341"/>
      <c r="GSK20" s="341"/>
      <c r="GSL20" s="341"/>
      <c r="GSM20" s="341"/>
      <c r="GSN20" s="341"/>
      <c r="GSO20" s="341"/>
      <c r="GSP20" s="341"/>
      <c r="GSQ20" s="341"/>
      <c r="GSR20" s="341"/>
      <c r="GSS20" s="341"/>
      <c r="GST20" s="341"/>
      <c r="GSU20" s="341"/>
      <c r="GSV20" s="341"/>
      <c r="GSW20" s="341"/>
      <c r="GSX20" s="341"/>
      <c r="GSY20" s="341"/>
      <c r="GSZ20" s="341"/>
      <c r="GTA20" s="341"/>
      <c r="GTB20" s="341"/>
      <c r="GTC20" s="341"/>
      <c r="GTD20" s="341"/>
      <c r="GTE20" s="341"/>
      <c r="GTF20" s="341"/>
      <c r="GTG20" s="341"/>
      <c r="GTH20" s="341"/>
      <c r="GTI20" s="341"/>
      <c r="GTJ20" s="341"/>
      <c r="GTK20" s="341"/>
      <c r="GTL20" s="341"/>
      <c r="GTM20" s="341"/>
      <c r="GTN20" s="341"/>
      <c r="GTO20" s="341"/>
      <c r="GTP20" s="341"/>
      <c r="GTQ20" s="341"/>
      <c r="GTR20" s="341"/>
      <c r="GTS20" s="341"/>
      <c r="GTT20" s="341"/>
      <c r="GTU20" s="341"/>
      <c r="GTV20" s="341"/>
      <c r="GTW20" s="341"/>
      <c r="GTX20" s="341"/>
      <c r="GTY20" s="341"/>
      <c r="GTZ20" s="341"/>
      <c r="GUA20" s="341"/>
      <c r="GUB20" s="341"/>
      <c r="GUC20" s="341"/>
      <c r="GUD20" s="341"/>
      <c r="GUE20" s="341"/>
      <c r="GUF20" s="341"/>
      <c r="GUG20" s="341"/>
      <c r="GUH20" s="341"/>
      <c r="GUI20" s="341"/>
      <c r="GUJ20" s="341"/>
      <c r="GUK20" s="341"/>
      <c r="GUL20" s="341"/>
      <c r="GUM20" s="341"/>
      <c r="GUN20" s="341"/>
      <c r="GUO20" s="341"/>
      <c r="GUP20" s="341"/>
      <c r="GUQ20" s="341"/>
      <c r="GUR20" s="341"/>
      <c r="GUS20" s="341"/>
      <c r="GUT20" s="341"/>
      <c r="GUU20" s="341"/>
      <c r="GUV20" s="341"/>
      <c r="GUW20" s="341"/>
      <c r="GUX20" s="341"/>
      <c r="GUY20" s="341"/>
      <c r="GUZ20" s="341"/>
      <c r="GVA20" s="341"/>
      <c r="GVB20" s="341"/>
      <c r="GVC20" s="341"/>
      <c r="GVD20" s="341"/>
      <c r="GVE20" s="341"/>
      <c r="GVF20" s="341"/>
      <c r="GVG20" s="341"/>
      <c r="GVH20" s="341"/>
      <c r="GVI20" s="341"/>
      <c r="GVJ20" s="341"/>
      <c r="GVK20" s="341"/>
      <c r="GVL20" s="341"/>
      <c r="GVM20" s="341"/>
      <c r="GVN20" s="341"/>
      <c r="GVO20" s="341"/>
      <c r="GVP20" s="341"/>
      <c r="GVQ20" s="341"/>
      <c r="GVR20" s="341"/>
      <c r="GVS20" s="341"/>
      <c r="GVT20" s="341"/>
      <c r="GVU20" s="341"/>
      <c r="GVV20" s="341"/>
      <c r="GVW20" s="341"/>
      <c r="GVX20" s="341"/>
      <c r="GVY20" s="341"/>
      <c r="GVZ20" s="341"/>
      <c r="GWA20" s="341"/>
      <c r="GWB20" s="341"/>
      <c r="GWC20" s="341"/>
      <c r="GWD20" s="341"/>
      <c r="GWE20" s="341"/>
      <c r="GWF20" s="341"/>
      <c r="GWG20" s="341"/>
      <c r="GWH20" s="341"/>
      <c r="GWI20" s="341"/>
      <c r="GWJ20" s="341"/>
      <c r="GWK20" s="341"/>
      <c r="GWL20" s="341"/>
      <c r="GWM20" s="341"/>
      <c r="GWN20" s="341"/>
      <c r="GWO20" s="341"/>
      <c r="GWP20" s="341"/>
      <c r="GWQ20" s="341"/>
      <c r="GWR20" s="341"/>
      <c r="GWS20" s="341"/>
      <c r="GWT20" s="341"/>
      <c r="GWU20" s="341"/>
      <c r="GWV20" s="341"/>
      <c r="GWW20" s="341"/>
      <c r="GWX20" s="341"/>
      <c r="GWY20" s="341"/>
      <c r="GWZ20" s="341"/>
      <c r="GXA20" s="341"/>
      <c r="GXB20" s="341"/>
      <c r="GXC20" s="341"/>
      <c r="GXD20" s="341"/>
      <c r="GXE20" s="341"/>
      <c r="GXF20" s="341"/>
      <c r="GXG20" s="341"/>
      <c r="GXH20" s="341"/>
      <c r="GXI20" s="341"/>
      <c r="GXJ20" s="341"/>
      <c r="GXK20" s="341"/>
      <c r="GXL20" s="341"/>
      <c r="GXM20" s="341"/>
      <c r="GXN20" s="341"/>
      <c r="GXO20" s="341"/>
      <c r="GXP20" s="341"/>
      <c r="GXQ20" s="341"/>
      <c r="GXR20" s="341"/>
      <c r="GXS20" s="341"/>
      <c r="GXT20" s="341"/>
      <c r="GXU20" s="341"/>
      <c r="GXV20" s="341"/>
      <c r="GXW20" s="341"/>
      <c r="GXX20" s="341"/>
      <c r="GXY20" s="341"/>
      <c r="GXZ20" s="341"/>
      <c r="GYA20" s="341"/>
      <c r="GYB20" s="341"/>
      <c r="GYC20" s="341"/>
      <c r="GYD20" s="341"/>
      <c r="GYE20" s="341"/>
      <c r="GYF20" s="341"/>
      <c r="GYG20" s="341"/>
      <c r="GYH20" s="341"/>
      <c r="GYI20" s="341"/>
      <c r="GYJ20" s="341"/>
      <c r="GYK20" s="341"/>
      <c r="GYL20" s="341"/>
      <c r="GYM20" s="341"/>
      <c r="GYN20" s="341"/>
      <c r="GYO20" s="341"/>
      <c r="GYP20" s="341"/>
      <c r="GYQ20" s="341"/>
      <c r="GYR20" s="341"/>
      <c r="GYS20" s="341"/>
      <c r="GYT20" s="341"/>
      <c r="GYU20" s="341"/>
      <c r="GYV20" s="341"/>
      <c r="GYW20" s="341"/>
      <c r="GYX20" s="341"/>
      <c r="GYY20" s="341"/>
      <c r="GYZ20" s="341"/>
      <c r="GZA20" s="341"/>
      <c r="GZB20" s="341"/>
      <c r="GZC20" s="341"/>
      <c r="GZD20" s="341"/>
      <c r="GZE20" s="341"/>
      <c r="GZF20" s="341"/>
      <c r="GZG20" s="341"/>
      <c r="GZH20" s="341"/>
      <c r="GZI20" s="341"/>
      <c r="GZJ20" s="341"/>
      <c r="GZK20" s="341"/>
      <c r="GZL20" s="341"/>
      <c r="GZM20" s="341"/>
      <c r="GZN20" s="341"/>
      <c r="GZO20" s="341"/>
      <c r="GZP20" s="341"/>
      <c r="GZQ20" s="341"/>
      <c r="GZR20" s="341"/>
      <c r="GZS20" s="341"/>
      <c r="GZT20" s="341"/>
      <c r="GZU20" s="341"/>
      <c r="GZV20" s="341"/>
      <c r="GZW20" s="341"/>
      <c r="GZX20" s="341"/>
      <c r="GZY20" s="341"/>
      <c r="GZZ20" s="341"/>
      <c r="HAA20" s="341"/>
      <c r="HAB20" s="341"/>
      <c r="HAC20" s="341"/>
      <c r="HAD20" s="341"/>
      <c r="HAE20" s="341"/>
      <c r="HAF20" s="341"/>
      <c r="HAG20" s="341"/>
      <c r="HAH20" s="341"/>
      <c r="HAI20" s="341"/>
      <c r="HAJ20" s="341"/>
      <c r="HAK20" s="341"/>
      <c r="HAL20" s="341"/>
      <c r="HAM20" s="341"/>
      <c r="HAN20" s="341"/>
      <c r="HAO20" s="341"/>
      <c r="HAP20" s="341"/>
      <c r="HAQ20" s="341"/>
      <c r="HAR20" s="341"/>
      <c r="HAS20" s="341"/>
      <c r="HAT20" s="341"/>
      <c r="HAU20" s="341"/>
      <c r="HAV20" s="341"/>
      <c r="HAW20" s="341"/>
      <c r="HAX20" s="341"/>
      <c r="HAY20" s="341"/>
      <c r="HAZ20" s="341"/>
      <c r="HBA20" s="341"/>
      <c r="HBB20" s="341"/>
      <c r="HBC20" s="341"/>
      <c r="HBD20" s="341"/>
      <c r="HBE20" s="341"/>
      <c r="HBF20" s="341"/>
      <c r="HBG20" s="341"/>
      <c r="HBH20" s="341"/>
      <c r="HBI20" s="341"/>
      <c r="HBJ20" s="341"/>
      <c r="HBK20" s="341"/>
      <c r="HBL20" s="341"/>
      <c r="HBM20" s="341"/>
      <c r="HBN20" s="341"/>
      <c r="HBO20" s="341"/>
      <c r="HBP20" s="341"/>
      <c r="HBQ20" s="341"/>
      <c r="HBR20" s="341"/>
      <c r="HBS20" s="341"/>
      <c r="HBT20" s="341"/>
      <c r="HBU20" s="341"/>
      <c r="HBV20" s="341"/>
      <c r="HBW20" s="341"/>
      <c r="HBX20" s="341"/>
      <c r="HBY20" s="341"/>
      <c r="HBZ20" s="341"/>
      <c r="HCA20" s="341"/>
      <c r="HCB20" s="341"/>
      <c r="HCC20" s="341"/>
      <c r="HCD20" s="341"/>
      <c r="HCE20" s="341"/>
      <c r="HCF20" s="341"/>
      <c r="HCG20" s="341"/>
      <c r="HCH20" s="341"/>
      <c r="HCI20" s="341"/>
      <c r="HCJ20" s="341"/>
      <c r="HCK20" s="341"/>
      <c r="HCL20" s="341"/>
      <c r="HCM20" s="341"/>
      <c r="HCN20" s="341"/>
      <c r="HCO20" s="341"/>
      <c r="HCP20" s="341"/>
      <c r="HCQ20" s="341"/>
      <c r="HCR20" s="341"/>
      <c r="HCS20" s="341"/>
      <c r="HCT20" s="341"/>
      <c r="HCU20" s="341"/>
      <c r="HCV20" s="341"/>
      <c r="HCW20" s="341"/>
      <c r="HCX20" s="341"/>
      <c r="HCY20" s="341"/>
      <c r="HCZ20" s="341"/>
      <c r="HDA20" s="341"/>
      <c r="HDB20" s="341"/>
      <c r="HDC20" s="341"/>
      <c r="HDD20" s="341"/>
      <c r="HDE20" s="341"/>
      <c r="HDF20" s="341"/>
      <c r="HDG20" s="341"/>
      <c r="HDH20" s="341"/>
      <c r="HDI20" s="341"/>
      <c r="HDJ20" s="341"/>
      <c r="HDK20" s="341"/>
      <c r="HDL20" s="341"/>
      <c r="HDM20" s="341"/>
      <c r="HDN20" s="341"/>
      <c r="HDO20" s="341"/>
      <c r="HDP20" s="341"/>
      <c r="HDQ20" s="341"/>
      <c r="HDR20" s="341"/>
      <c r="HDS20" s="341"/>
      <c r="HDT20" s="341"/>
      <c r="HDU20" s="341"/>
      <c r="HDV20" s="341"/>
      <c r="HDW20" s="341"/>
      <c r="HDX20" s="341"/>
      <c r="HDY20" s="341"/>
      <c r="HDZ20" s="341"/>
      <c r="HEA20" s="341"/>
      <c r="HEB20" s="341"/>
      <c r="HEC20" s="341"/>
      <c r="HED20" s="341"/>
      <c r="HEE20" s="341"/>
      <c r="HEF20" s="341"/>
      <c r="HEG20" s="341"/>
      <c r="HEH20" s="341"/>
      <c r="HEI20" s="341"/>
      <c r="HEJ20" s="341"/>
      <c r="HEK20" s="341"/>
      <c r="HEL20" s="341"/>
      <c r="HEM20" s="341"/>
      <c r="HEN20" s="341"/>
      <c r="HEO20" s="341"/>
      <c r="HEP20" s="341"/>
      <c r="HEQ20" s="341"/>
      <c r="HER20" s="341"/>
      <c r="HES20" s="341"/>
      <c r="HET20" s="341"/>
      <c r="HEU20" s="341"/>
      <c r="HEV20" s="341"/>
      <c r="HEW20" s="341"/>
      <c r="HEX20" s="341"/>
      <c r="HEY20" s="341"/>
      <c r="HEZ20" s="341"/>
      <c r="HFA20" s="341"/>
      <c r="HFB20" s="341"/>
      <c r="HFC20" s="341"/>
      <c r="HFD20" s="341"/>
      <c r="HFE20" s="341"/>
      <c r="HFF20" s="341"/>
      <c r="HFG20" s="341"/>
      <c r="HFH20" s="341"/>
      <c r="HFI20" s="341"/>
      <c r="HFJ20" s="341"/>
      <c r="HFK20" s="341"/>
      <c r="HFL20" s="341"/>
      <c r="HFM20" s="341"/>
      <c r="HFN20" s="341"/>
      <c r="HFO20" s="341"/>
      <c r="HFP20" s="341"/>
      <c r="HFQ20" s="341"/>
      <c r="HFR20" s="341"/>
      <c r="HFS20" s="341"/>
      <c r="HFT20" s="341"/>
      <c r="HFU20" s="341"/>
      <c r="HFV20" s="341"/>
      <c r="HFW20" s="341"/>
      <c r="HFX20" s="341"/>
      <c r="HFY20" s="341"/>
      <c r="HFZ20" s="341"/>
      <c r="HGA20" s="341"/>
      <c r="HGB20" s="341"/>
      <c r="HGC20" s="341"/>
      <c r="HGD20" s="341"/>
      <c r="HGE20" s="341"/>
      <c r="HGF20" s="341"/>
      <c r="HGG20" s="341"/>
      <c r="HGH20" s="341"/>
      <c r="HGI20" s="341"/>
      <c r="HGJ20" s="341"/>
      <c r="HGK20" s="341"/>
      <c r="HGL20" s="341"/>
      <c r="HGM20" s="341"/>
      <c r="HGN20" s="341"/>
      <c r="HGO20" s="341"/>
      <c r="HGP20" s="341"/>
      <c r="HGQ20" s="341"/>
      <c r="HGR20" s="341"/>
      <c r="HGS20" s="341"/>
      <c r="HGT20" s="341"/>
      <c r="HGU20" s="341"/>
      <c r="HGV20" s="341"/>
      <c r="HGW20" s="341"/>
      <c r="HGX20" s="341"/>
      <c r="HGY20" s="341"/>
      <c r="HGZ20" s="341"/>
      <c r="HHA20" s="341"/>
      <c r="HHB20" s="341"/>
      <c r="HHC20" s="341"/>
      <c r="HHD20" s="341"/>
      <c r="HHE20" s="341"/>
      <c r="HHF20" s="341"/>
      <c r="HHG20" s="341"/>
      <c r="HHH20" s="341"/>
      <c r="HHI20" s="341"/>
      <c r="HHJ20" s="341"/>
      <c r="HHK20" s="341"/>
      <c r="HHL20" s="341"/>
      <c r="HHM20" s="341"/>
      <c r="HHN20" s="341"/>
      <c r="HHO20" s="341"/>
      <c r="HHP20" s="341"/>
      <c r="HHQ20" s="341"/>
      <c r="HHR20" s="341"/>
      <c r="HHS20" s="341"/>
      <c r="HHT20" s="341"/>
      <c r="HHU20" s="341"/>
      <c r="HHV20" s="341"/>
      <c r="HHW20" s="341"/>
      <c r="HHX20" s="341"/>
      <c r="HHY20" s="341"/>
      <c r="HHZ20" s="341"/>
      <c r="HIA20" s="341"/>
      <c r="HIB20" s="341"/>
      <c r="HIC20" s="341"/>
      <c r="HID20" s="341"/>
      <c r="HIE20" s="341"/>
      <c r="HIF20" s="341"/>
      <c r="HIG20" s="341"/>
      <c r="HIH20" s="341"/>
      <c r="HII20" s="341"/>
      <c r="HIJ20" s="341"/>
      <c r="HIK20" s="341"/>
      <c r="HIL20" s="341"/>
      <c r="HIM20" s="341"/>
      <c r="HIN20" s="341"/>
      <c r="HIO20" s="341"/>
      <c r="HIP20" s="341"/>
      <c r="HIQ20" s="341"/>
      <c r="HIR20" s="341"/>
      <c r="HIS20" s="341"/>
      <c r="HIT20" s="341"/>
      <c r="HIU20" s="341"/>
      <c r="HIV20" s="341"/>
      <c r="HIW20" s="341"/>
      <c r="HIX20" s="341"/>
      <c r="HIY20" s="341"/>
      <c r="HIZ20" s="341"/>
      <c r="HJA20" s="341"/>
      <c r="HJB20" s="341"/>
      <c r="HJC20" s="341"/>
      <c r="HJD20" s="341"/>
      <c r="HJE20" s="341"/>
      <c r="HJF20" s="341"/>
      <c r="HJG20" s="341"/>
      <c r="HJH20" s="341"/>
      <c r="HJI20" s="341"/>
      <c r="HJJ20" s="341"/>
      <c r="HJK20" s="341"/>
      <c r="HJL20" s="341"/>
      <c r="HJM20" s="341"/>
      <c r="HJN20" s="341"/>
      <c r="HJO20" s="341"/>
      <c r="HJP20" s="341"/>
      <c r="HJQ20" s="341"/>
      <c r="HJR20" s="341"/>
      <c r="HJS20" s="341"/>
      <c r="HJT20" s="341"/>
      <c r="HJU20" s="341"/>
      <c r="HJV20" s="341"/>
      <c r="HJW20" s="341"/>
      <c r="HJX20" s="341"/>
      <c r="HJY20" s="341"/>
      <c r="HJZ20" s="341"/>
      <c r="HKA20" s="341"/>
      <c r="HKB20" s="341"/>
      <c r="HKC20" s="341"/>
      <c r="HKD20" s="341"/>
      <c r="HKE20" s="341"/>
      <c r="HKF20" s="341"/>
      <c r="HKG20" s="341"/>
      <c r="HKH20" s="341"/>
      <c r="HKI20" s="341"/>
      <c r="HKJ20" s="341"/>
      <c r="HKK20" s="341"/>
      <c r="HKL20" s="341"/>
      <c r="HKM20" s="341"/>
      <c r="HKN20" s="341"/>
      <c r="HKO20" s="341"/>
      <c r="HKP20" s="341"/>
      <c r="HKQ20" s="341"/>
      <c r="HKR20" s="341"/>
      <c r="HKS20" s="341"/>
      <c r="HKT20" s="341"/>
      <c r="HKU20" s="341"/>
      <c r="HKV20" s="341"/>
      <c r="HKW20" s="341"/>
      <c r="HKX20" s="341"/>
      <c r="HKY20" s="341"/>
      <c r="HKZ20" s="341"/>
      <c r="HLA20" s="341"/>
      <c r="HLB20" s="341"/>
      <c r="HLC20" s="341"/>
      <c r="HLD20" s="341"/>
      <c r="HLE20" s="341"/>
      <c r="HLF20" s="341"/>
      <c r="HLG20" s="341"/>
      <c r="HLH20" s="341"/>
      <c r="HLI20" s="341"/>
      <c r="HLJ20" s="341"/>
      <c r="HLK20" s="341"/>
      <c r="HLL20" s="341"/>
      <c r="HLM20" s="341"/>
      <c r="HLN20" s="341"/>
      <c r="HLO20" s="341"/>
      <c r="HLP20" s="341"/>
      <c r="HLQ20" s="341"/>
      <c r="HLR20" s="341"/>
      <c r="HLS20" s="341"/>
      <c r="HLT20" s="341"/>
      <c r="HLU20" s="341"/>
      <c r="HLV20" s="341"/>
      <c r="HLW20" s="341"/>
      <c r="HLX20" s="341"/>
      <c r="HLY20" s="341"/>
      <c r="HLZ20" s="341"/>
      <c r="HMA20" s="341"/>
      <c r="HMB20" s="341"/>
      <c r="HMC20" s="341"/>
      <c r="HMD20" s="341"/>
      <c r="HME20" s="341"/>
      <c r="HMF20" s="341"/>
      <c r="HMG20" s="341"/>
      <c r="HMH20" s="341"/>
      <c r="HMI20" s="341"/>
      <c r="HMJ20" s="341"/>
      <c r="HMK20" s="341"/>
      <c r="HML20" s="341"/>
      <c r="HMM20" s="341"/>
      <c r="HMN20" s="341"/>
      <c r="HMO20" s="341"/>
      <c r="HMP20" s="341"/>
      <c r="HMQ20" s="341"/>
      <c r="HMR20" s="341"/>
      <c r="HMS20" s="341"/>
      <c r="HMT20" s="341"/>
      <c r="HMU20" s="341"/>
      <c r="HMV20" s="341"/>
      <c r="HMW20" s="341"/>
      <c r="HMX20" s="341"/>
      <c r="HMY20" s="341"/>
      <c r="HMZ20" s="341"/>
      <c r="HNA20" s="341"/>
      <c r="HNB20" s="341"/>
      <c r="HNC20" s="341"/>
      <c r="HND20" s="341"/>
      <c r="HNE20" s="341"/>
      <c r="HNF20" s="341"/>
      <c r="HNG20" s="341"/>
      <c r="HNH20" s="341"/>
      <c r="HNI20" s="341"/>
      <c r="HNJ20" s="341"/>
      <c r="HNK20" s="341"/>
      <c r="HNL20" s="341"/>
      <c r="HNM20" s="341"/>
      <c r="HNN20" s="341"/>
      <c r="HNO20" s="341"/>
      <c r="HNP20" s="341"/>
      <c r="HNQ20" s="341"/>
      <c r="HNR20" s="341"/>
      <c r="HNS20" s="341"/>
      <c r="HNT20" s="341"/>
      <c r="HNU20" s="341"/>
      <c r="HNV20" s="341"/>
      <c r="HNW20" s="341"/>
      <c r="HNX20" s="341"/>
      <c r="HNY20" s="341"/>
      <c r="HNZ20" s="341"/>
      <c r="HOA20" s="341"/>
      <c r="HOB20" s="341"/>
      <c r="HOC20" s="341"/>
      <c r="HOD20" s="341"/>
      <c r="HOE20" s="341"/>
      <c r="HOF20" s="341"/>
      <c r="HOG20" s="341"/>
      <c r="HOH20" s="341"/>
      <c r="HOI20" s="341"/>
      <c r="HOJ20" s="341"/>
      <c r="HOK20" s="341"/>
      <c r="HOL20" s="341"/>
      <c r="HOM20" s="341"/>
      <c r="HON20" s="341"/>
      <c r="HOO20" s="341"/>
      <c r="HOP20" s="341"/>
      <c r="HOQ20" s="341"/>
      <c r="HOR20" s="341"/>
      <c r="HOS20" s="341"/>
      <c r="HOT20" s="341"/>
      <c r="HOU20" s="341"/>
      <c r="HOV20" s="341"/>
      <c r="HOW20" s="341"/>
      <c r="HOX20" s="341"/>
      <c r="HOY20" s="341"/>
      <c r="HOZ20" s="341"/>
      <c r="HPA20" s="341"/>
      <c r="HPB20" s="341"/>
      <c r="HPC20" s="341"/>
      <c r="HPD20" s="341"/>
      <c r="HPE20" s="341"/>
      <c r="HPF20" s="341"/>
      <c r="HPG20" s="341"/>
      <c r="HPH20" s="341"/>
      <c r="HPI20" s="341"/>
      <c r="HPJ20" s="341"/>
      <c r="HPK20" s="341"/>
      <c r="HPL20" s="341"/>
      <c r="HPM20" s="341"/>
      <c r="HPN20" s="341"/>
      <c r="HPO20" s="341"/>
      <c r="HPP20" s="341"/>
      <c r="HPQ20" s="341"/>
      <c r="HPR20" s="341"/>
      <c r="HPS20" s="341"/>
      <c r="HPT20" s="341"/>
      <c r="HPU20" s="341"/>
      <c r="HPV20" s="341"/>
      <c r="HPW20" s="341"/>
      <c r="HPX20" s="341"/>
      <c r="HPY20" s="341"/>
      <c r="HPZ20" s="341"/>
      <c r="HQA20" s="341"/>
      <c r="HQB20" s="341"/>
      <c r="HQC20" s="341"/>
      <c r="HQD20" s="341"/>
      <c r="HQE20" s="341"/>
      <c r="HQF20" s="341"/>
      <c r="HQG20" s="341"/>
      <c r="HQH20" s="341"/>
      <c r="HQI20" s="341"/>
      <c r="HQJ20" s="341"/>
      <c r="HQK20" s="341"/>
      <c r="HQL20" s="341"/>
      <c r="HQM20" s="341"/>
      <c r="HQN20" s="341"/>
      <c r="HQO20" s="341"/>
      <c r="HQP20" s="341"/>
      <c r="HQQ20" s="341"/>
      <c r="HQR20" s="341"/>
      <c r="HQS20" s="341"/>
      <c r="HQT20" s="341"/>
      <c r="HQU20" s="341"/>
      <c r="HQV20" s="341"/>
      <c r="HQW20" s="341"/>
      <c r="HQX20" s="341"/>
      <c r="HQY20" s="341"/>
      <c r="HQZ20" s="341"/>
      <c r="HRA20" s="341"/>
      <c r="HRB20" s="341"/>
      <c r="HRC20" s="341"/>
      <c r="HRD20" s="341"/>
      <c r="HRE20" s="341"/>
      <c r="HRF20" s="341"/>
      <c r="HRG20" s="341"/>
      <c r="HRH20" s="341"/>
      <c r="HRI20" s="341"/>
      <c r="HRJ20" s="341"/>
      <c r="HRK20" s="341"/>
      <c r="HRL20" s="341"/>
      <c r="HRM20" s="341"/>
      <c r="HRN20" s="341"/>
      <c r="HRO20" s="341"/>
      <c r="HRP20" s="341"/>
      <c r="HRQ20" s="341"/>
      <c r="HRR20" s="341"/>
      <c r="HRS20" s="341"/>
      <c r="HRT20" s="341"/>
      <c r="HRU20" s="341"/>
      <c r="HRV20" s="341"/>
      <c r="HRW20" s="341"/>
      <c r="HRX20" s="341"/>
      <c r="HRY20" s="341"/>
      <c r="HRZ20" s="341"/>
      <c r="HSA20" s="341"/>
      <c r="HSB20" s="341"/>
      <c r="HSC20" s="341"/>
      <c r="HSD20" s="341"/>
      <c r="HSE20" s="341"/>
      <c r="HSF20" s="341"/>
      <c r="HSG20" s="341"/>
      <c r="HSH20" s="341"/>
      <c r="HSI20" s="341"/>
      <c r="HSJ20" s="341"/>
      <c r="HSK20" s="341"/>
      <c r="HSL20" s="341"/>
      <c r="HSM20" s="341"/>
      <c r="HSN20" s="341"/>
      <c r="HSO20" s="341"/>
      <c r="HSP20" s="341"/>
      <c r="HSQ20" s="341"/>
      <c r="HSR20" s="341"/>
      <c r="HSS20" s="341"/>
      <c r="HST20" s="341"/>
      <c r="HSU20" s="341"/>
      <c r="HSV20" s="341"/>
      <c r="HSW20" s="341"/>
      <c r="HSX20" s="341"/>
      <c r="HSY20" s="341"/>
      <c r="HSZ20" s="341"/>
      <c r="HTA20" s="341"/>
      <c r="HTB20" s="341"/>
      <c r="HTC20" s="341"/>
      <c r="HTD20" s="341"/>
      <c r="HTE20" s="341"/>
      <c r="HTF20" s="341"/>
      <c r="HTG20" s="341"/>
      <c r="HTH20" s="341"/>
      <c r="HTI20" s="341"/>
      <c r="HTJ20" s="341"/>
      <c r="HTK20" s="341"/>
      <c r="HTL20" s="341"/>
      <c r="HTM20" s="341"/>
      <c r="HTN20" s="341"/>
      <c r="HTO20" s="341"/>
      <c r="HTP20" s="341"/>
      <c r="HTQ20" s="341"/>
      <c r="HTR20" s="341"/>
      <c r="HTS20" s="341"/>
      <c r="HTT20" s="341"/>
      <c r="HTU20" s="341"/>
      <c r="HTV20" s="341"/>
      <c r="HTW20" s="341"/>
      <c r="HTX20" s="341"/>
      <c r="HTY20" s="341"/>
      <c r="HTZ20" s="341"/>
      <c r="HUA20" s="341"/>
      <c r="HUB20" s="341"/>
      <c r="HUC20" s="341"/>
      <c r="HUD20" s="341"/>
      <c r="HUE20" s="341"/>
      <c r="HUF20" s="341"/>
      <c r="HUG20" s="341"/>
      <c r="HUH20" s="341"/>
      <c r="HUI20" s="341"/>
      <c r="HUJ20" s="341"/>
      <c r="HUK20" s="341"/>
      <c r="HUL20" s="341"/>
      <c r="HUM20" s="341"/>
      <c r="HUN20" s="341"/>
      <c r="HUO20" s="341"/>
      <c r="HUP20" s="341"/>
      <c r="HUQ20" s="341"/>
      <c r="HUR20" s="341"/>
      <c r="HUS20" s="341"/>
      <c r="HUT20" s="341"/>
      <c r="HUU20" s="341"/>
      <c r="HUV20" s="341"/>
      <c r="HUW20" s="341"/>
      <c r="HUX20" s="341"/>
      <c r="HUY20" s="341"/>
      <c r="HUZ20" s="341"/>
      <c r="HVA20" s="341"/>
      <c r="HVB20" s="341"/>
      <c r="HVC20" s="341"/>
      <c r="HVD20" s="341"/>
      <c r="HVE20" s="341"/>
      <c r="HVF20" s="341"/>
      <c r="HVG20" s="341"/>
      <c r="HVH20" s="341"/>
      <c r="HVI20" s="341"/>
      <c r="HVJ20" s="341"/>
      <c r="HVK20" s="341"/>
      <c r="HVL20" s="341"/>
      <c r="HVM20" s="341"/>
      <c r="HVN20" s="341"/>
      <c r="HVO20" s="341"/>
      <c r="HVP20" s="341"/>
      <c r="HVQ20" s="341"/>
      <c r="HVR20" s="341"/>
      <c r="HVS20" s="341"/>
      <c r="HVT20" s="341"/>
      <c r="HVU20" s="341"/>
      <c r="HVV20" s="341"/>
      <c r="HVW20" s="341"/>
      <c r="HVX20" s="341"/>
      <c r="HVY20" s="341"/>
      <c r="HVZ20" s="341"/>
      <c r="HWA20" s="341"/>
      <c r="HWB20" s="341"/>
      <c r="HWC20" s="341"/>
      <c r="HWD20" s="341"/>
      <c r="HWE20" s="341"/>
      <c r="HWF20" s="341"/>
      <c r="HWG20" s="341"/>
      <c r="HWH20" s="341"/>
      <c r="HWI20" s="341"/>
      <c r="HWJ20" s="341"/>
      <c r="HWK20" s="341"/>
      <c r="HWL20" s="341"/>
      <c r="HWM20" s="341"/>
      <c r="HWN20" s="341"/>
      <c r="HWO20" s="341"/>
      <c r="HWP20" s="341"/>
      <c r="HWQ20" s="341"/>
      <c r="HWR20" s="341"/>
      <c r="HWS20" s="341"/>
      <c r="HWT20" s="341"/>
      <c r="HWU20" s="341"/>
      <c r="HWV20" s="341"/>
      <c r="HWW20" s="341"/>
      <c r="HWX20" s="341"/>
      <c r="HWY20" s="341"/>
      <c r="HWZ20" s="341"/>
      <c r="HXA20" s="341"/>
      <c r="HXB20" s="341"/>
      <c r="HXC20" s="341"/>
      <c r="HXD20" s="341"/>
      <c r="HXE20" s="341"/>
      <c r="HXF20" s="341"/>
      <c r="HXG20" s="341"/>
      <c r="HXH20" s="341"/>
      <c r="HXI20" s="341"/>
      <c r="HXJ20" s="341"/>
      <c r="HXK20" s="341"/>
      <c r="HXL20" s="341"/>
      <c r="HXM20" s="341"/>
      <c r="HXN20" s="341"/>
      <c r="HXO20" s="341"/>
      <c r="HXP20" s="341"/>
      <c r="HXQ20" s="341"/>
      <c r="HXR20" s="341"/>
      <c r="HXS20" s="341"/>
      <c r="HXT20" s="341"/>
      <c r="HXU20" s="341"/>
      <c r="HXV20" s="341"/>
      <c r="HXW20" s="341"/>
      <c r="HXX20" s="341"/>
      <c r="HXY20" s="341"/>
      <c r="HXZ20" s="341"/>
      <c r="HYA20" s="341"/>
      <c r="HYB20" s="341"/>
      <c r="HYC20" s="341"/>
      <c r="HYD20" s="341"/>
      <c r="HYE20" s="341"/>
      <c r="HYF20" s="341"/>
      <c r="HYG20" s="341"/>
      <c r="HYH20" s="341"/>
      <c r="HYI20" s="341"/>
      <c r="HYJ20" s="341"/>
      <c r="HYK20" s="341"/>
      <c r="HYL20" s="341"/>
      <c r="HYM20" s="341"/>
      <c r="HYN20" s="341"/>
      <c r="HYO20" s="341"/>
      <c r="HYP20" s="341"/>
      <c r="HYQ20" s="341"/>
      <c r="HYR20" s="341"/>
      <c r="HYS20" s="341"/>
      <c r="HYT20" s="341"/>
      <c r="HYU20" s="341"/>
      <c r="HYV20" s="341"/>
      <c r="HYW20" s="341"/>
      <c r="HYX20" s="341"/>
      <c r="HYY20" s="341"/>
      <c r="HYZ20" s="341"/>
      <c r="HZA20" s="341"/>
      <c r="HZB20" s="341"/>
      <c r="HZC20" s="341"/>
      <c r="HZD20" s="341"/>
      <c r="HZE20" s="341"/>
      <c r="HZF20" s="341"/>
      <c r="HZG20" s="341"/>
      <c r="HZH20" s="341"/>
      <c r="HZI20" s="341"/>
      <c r="HZJ20" s="341"/>
      <c r="HZK20" s="341"/>
      <c r="HZL20" s="341"/>
      <c r="HZM20" s="341"/>
      <c r="HZN20" s="341"/>
      <c r="HZO20" s="341"/>
      <c r="HZP20" s="341"/>
      <c r="HZQ20" s="341"/>
      <c r="HZR20" s="341"/>
      <c r="HZS20" s="341"/>
      <c r="HZT20" s="341"/>
      <c r="HZU20" s="341"/>
      <c r="HZV20" s="341"/>
      <c r="HZW20" s="341"/>
      <c r="HZX20" s="341"/>
      <c r="HZY20" s="341"/>
      <c r="HZZ20" s="341"/>
      <c r="IAA20" s="341"/>
      <c r="IAB20" s="341"/>
      <c r="IAC20" s="341"/>
      <c r="IAD20" s="341"/>
      <c r="IAE20" s="341"/>
      <c r="IAF20" s="341"/>
      <c r="IAG20" s="341"/>
      <c r="IAH20" s="341"/>
      <c r="IAI20" s="341"/>
      <c r="IAJ20" s="341"/>
      <c r="IAK20" s="341"/>
      <c r="IAL20" s="341"/>
      <c r="IAM20" s="341"/>
      <c r="IAN20" s="341"/>
      <c r="IAO20" s="341"/>
      <c r="IAP20" s="341"/>
      <c r="IAQ20" s="341"/>
      <c r="IAR20" s="341"/>
      <c r="IAS20" s="341"/>
      <c r="IAT20" s="341"/>
      <c r="IAU20" s="341"/>
      <c r="IAV20" s="341"/>
      <c r="IAW20" s="341"/>
      <c r="IAX20" s="341"/>
      <c r="IAY20" s="341"/>
      <c r="IAZ20" s="341"/>
      <c r="IBA20" s="341"/>
      <c r="IBB20" s="341"/>
      <c r="IBC20" s="341"/>
      <c r="IBD20" s="341"/>
      <c r="IBE20" s="341"/>
      <c r="IBF20" s="341"/>
      <c r="IBG20" s="341"/>
      <c r="IBH20" s="341"/>
      <c r="IBI20" s="341"/>
      <c r="IBJ20" s="341"/>
      <c r="IBK20" s="341"/>
      <c r="IBL20" s="341"/>
      <c r="IBM20" s="341"/>
      <c r="IBN20" s="341"/>
      <c r="IBO20" s="341"/>
      <c r="IBP20" s="341"/>
      <c r="IBQ20" s="341"/>
      <c r="IBR20" s="341"/>
      <c r="IBS20" s="341"/>
      <c r="IBT20" s="341"/>
      <c r="IBU20" s="341"/>
      <c r="IBV20" s="341"/>
      <c r="IBW20" s="341"/>
      <c r="IBX20" s="341"/>
      <c r="IBY20" s="341"/>
      <c r="IBZ20" s="341"/>
      <c r="ICA20" s="341"/>
      <c r="ICB20" s="341"/>
      <c r="ICC20" s="341"/>
      <c r="ICD20" s="341"/>
      <c r="ICE20" s="341"/>
      <c r="ICF20" s="341"/>
      <c r="ICG20" s="341"/>
      <c r="ICH20" s="341"/>
      <c r="ICI20" s="341"/>
      <c r="ICJ20" s="341"/>
      <c r="ICK20" s="341"/>
      <c r="ICL20" s="341"/>
      <c r="ICM20" s="341"/>
      <c r="ICN20" s="341"/>
      <c r="ICO20" s="341"/>
      <c r="ICP20" s="341"/>
      <c r="ICQ20" s="341"/>
      <c r="ICR20" s="341"/>
      <c r="ICS20" s="341"/>
      <c r="ICT20" s="341"/>
      <c r="ICU20" s="341"/>
      <c r="ICV20" s="341"/>
      <c r="ICW20" s="341"/>
      <c r="ICX20" s="341"/>
      <c r="ICY20" s="341"/>
      <c r="ICZ20" s="341"/>
      <c r="IDA20" s="341"/>
      <c r="IDB20" s="341"/>
      <c r="IDC20" s="341"/>
      <c r="IDD20" s="341"/>
      <c r="IDE20" s="341"/>
      <c r="IDF20" s="341"/>
      <c r="IDG20" s="341"/>
      <c r="IDH20" s="341"/>
      <c r="IDI20" s="341"/>
      <c r="IDJ20" s="341"/>
      <c r="IDK20" s="341"/>
      <c r="IDL20" s="341"/>
      <c r="IDM20" s="341"/>
      <c r="IDN20" s="341"/>
      <c r="IDO20" s="341"/>
      <c r="IDP20" s="341"/>
      <c r="IDQ20" s="341"/>
      <c r="IDR20" s="341"/>
      <c r="IDS20" s="341"/>
      <c r="IDT20" s="341"/>
      <c r="IDU20" s="341"/>
      <c r="IDV20" s="341"/>
      <c r="IDW20" s="341"/>
      <c r="IDX20" s="341"/>
      <c r="IDY20" s="341"/>
      <c r="IDZ20" s="341"/>
      <c r="IEA20" s="341"/>
      <c r="IEB20" s="341"/>
      <c r="IEC20" s="341"/>
      <c r="IED20" s="341"/>
      <c r="IEE20" s="341"/>
      <c r="IEF20" s="341"/>
      <c r="IEG20" s="341"/>
      <c r="IEH20" s="341"/>
      <c r="IEI20" s="341"/>
      <c r="IEJ20" s="341"/>
      <c r="IEK20" s="341"/>
      <c r="IEL20" s="341"/>
      <c r="IEM20" s="341"/>
      <c r="IEN20" s="341"/>
      <c r="IEO20" s="341"/>
      <c r="IEP20" s="341"/>
      <c r="IEQ20" s="341"/>
      <c r="IER20" s="341"/>
      <c r="IES20" s="341"/>
      <c r="IET20" s="341"/>
      <c r="IEU20" s="341"/>
      <c r="IEV20" s="341"/>
      <c r="IEW20" s="341"/>
      <c r="IEX20" s="341"/>
      <c r="IEY20" s="341"/>
      <c r="IEZ20" s="341"/>
      <c r="IFA20" s="341"/>
      <c r="IFB20" s="341"/>
      <c r="IFC20" s="341"/>
      <c r="IFD20" s="341"/>
      <c r="IFE20" s="341"/>
      <c r="IFF20" s="341"/>
      <c r="IFG20" s="341"/>
      <c r="IFH20" s="341"/>
      <c r="IFI20" s="341"/>
      <c r="IFJ20" s="341"/>
      <c r="IFK20" s="341"/>
      <c r="IFL20" s="341"/>
      <c r="IFM20" s="341"/>
      <c r="IFN20" s="341"/>
      <c r="IFO20" s="341"/>
      <c r="IFP20" s="341"/>
      <c r="IFQ20" s="341"/>
      <c r="IFR20" s="341"/>
      <c r="IFS20" s="341"/>
      <c r="IFT20" s="341"/>
      <c r="IFU20" s="341"/>
      <c r="IFV20" s="341"/>
      <c r="IFW20" s="341"/>
      <c r="IFX20" s="341"/>
      <c r="IFY20" s="341"/>
      <c r="IFZ20" s="341"/>
      <c r="IGA20" s="341"/>
      <c r="IGB20" s="341"/>
      <c r="IGC20" s="341"/>
      <c r="IGD20" s="341"/>
      <c r="IGE20" s="341"/>
      <c r="IGF20" s="341"/>
      <c r="IGG20" s="341"/>
      <c r="IGH20" s="341"/>
      <c r="IGI20" s="341"/>
      <c r="IGJ20" s="341"/>
      <c r="IGK20" s="341"/>
      <c r="IGL20" s="341"/>
      <c r="IGM20" s="341"/>
      <c r="IGN20" s="341"/>
      <c r="IGO20" s="341"/>
      <c r="IGP20" s="341"/>
      <c r="IGQ20" s="341"/>
      <c r="IGR20" s="341"/>
      <c r="IGS20" s="341"/>
      <c r="IGT20" s="341"/>
      <c r="IGU20" s="341"/>
      <c r="IGV20" s="341"/>
      <c r="IGW20" s="341"/>
      <c r="IGX20" s="341"/>
      <c r="IGY20" s="341"/>
      <c r="IGZ20" s="341"/>
      <c r="IHA20" s="341"/>
      <c r="IHB20" s="341"/>
      <c r="IHC20" s="341"/>
      <c r="IHD20" s="341"/>
      <c r="IHE20" s="341"/>
      <c r="IHF20" s="341"/>
      <c r="IHG20" s="341"/>
      <c r="IHH20" s="341"/>
      <c r="IHI20" s="341"/>
      <c r="IHJ20" s="341"/>
      <c r="IHK20" s="341"/>
      <c r="IHL20" s="341"/>
      <c r="IHM20" s="341"/>
      <c r="IHN20" s="341"/>
      <c r="IHO20" s="341"/>
      <c r="IHP20" s="341"/>
      <c r="IHQ20" s="341"/>
      <c r="IHR20" s="341"/>
      <c r="IHS20" s="341"/>
      <c r="IHT20" s="341"/>
      <c r="IHU20" s="341"/>
      <c r="IHV20" s="341"/>
      <c r="IHW20" s="341"/>
      <c r="IHX20" s="341"/>
      <c r="IHY20" s="341"/>
      <c r="IHZ20" s="341"/>
      <c r="IIA20" s="341"/>
      <c r="IIB20" s="341"/>
      <c r="IIC20" s="341"/>
      <c r="IID20" s="341"/>
      <c r="IIE20" s="341"/>
      <c r="IIF20" s="341"/>
      <c r="IIG20" s="341"/>
      <c r="IIH20" s="341"/>
      <c r="III20" s="341"/>
      <c r="IIJ20" s="341"/>
      <c r="IIK20" s="341"/>
      <c r="IIL20" s="341"/>
      <c r="IIM20" s="341"/>
      <c r="IIN20" s="341"/>
      <c r="IIO20" s="341"/>
      <c r="IIP20" s="341"/>
      <c r="IIQ20" s="341"/>
      <c r="IIR20" s="341"/>
      <c r="IIS20" s="341"/>
      <c r="IIT20" s="341"/>
      <c r="IIU20" s="341"/>
      <c r="IIV20" s="341"/>
      <c r="IIW20" s="341"/>
      <c r="IIX20" s="341"/>
      <c r="IIY20" s="341"/>
      <c r="IIZ20" s="341"/>
      <c r="IJA20" s="341"/>
      <c r="IJB20" s="341"/>
      <c r="IJC20" s="341"/>
      <c r="IJD20" s="341"/>
      <c r="IJE20" s="341"/>
      <c r="IJF20" s="341"/>
      <c r="IJG20" s="341"/>
      <c r="IJH20" s="341"/>
      <c r="IJI20" s="341"/>
      <c r="IJJ20" s="341"/>
      <c r="IJK20" s="341"/>
      <c r="IJL20" s="341"/>
      <c r="IJM20" s="341"/>
      <c r="IJN20" s="341"/>
      <c r="IJO20" s="341"/>
      <c r="IJP20" s="341"/>
      <c r="IJQ20" s="341"/>
      <c r="IJR20" s="341"/>
      <c r="IJS20" s="341"/>
      <c r="IJT20" s="341"/>
      <c r="IJU20" s="341"/>
      <c r="IJV20" s="341"/>
      <c r="IJW20" s="341"/>
      <c r="IJX20" s="341"/>
      <c r="IJY20" s="341"/>
      <c r="IJZ20" s="341"/>
      <c r="IKA20" s="341"/>
      <c r="IKB20" s="341"/>
      <c r="IKC20" s="341"/>
      <c r="IKD20" s="341"/>
      <c r="IKE20" s="341"/>
      <c r="IKF20" s="341"/>
      <c r="IKG20" s="341"/>
      <c r="IKH20" s="341"/>
      <c r="IKI20" s="341"/>
      <c r="IKJ20" s="341"/>
      <c r="IKK20" s="341"/>
      <c r="IKL20" s="341"/>
      <c r="IKM20" s="341"/>
      <c r="IKN20" s="341"/>
      <c r="IKO20" s="341"/>
      <c r="IKP20" s="341"/>
      <c r="IKQ20" s="341"/>
      <c r="IKR20" s="341"/>
      <c r="IKS20" s="341"/>
      <c r="IKT20" s="341"/>
      <c r="IKU20" s="341"/>
      <c r="IKV20" s="341"/>
      <c r="IKW20" s="341"/>
      <c r="IKX20" s="341"/>
      <c r="IKY20" s="341"/>
      <c r="IKZ20" s="341"/>
      <c r="ILA20" s="341"/>
      <c r="ILB20" s="341"/>
      <c r="ILC20" s="341"/>
      <c r="ILD20" s="341"/>
      <c r="ILE20" s="341"/>
      <c r="ILF20" s="341"/>
      <c r="ILG20" s="341"/>
      <c r="ILH20" s="341"/>
      <c r="ILI20" s="341"/>
      <c r="ILJ20" s="341"/>
      <c r="ILK20" s="341"/>
      <c r="ILL20" s="341"/>
      <c r="ILM20" s="341"/>
      <c r="ILN20" s="341"/>
      <c r="ILO20" s="341"/>
      <c r="ILP20" s="341"/>
      <c r="ILQ20" s="341"/>
      <c r="ILR20" s="341"/>
      <c r="ILS20" s="341"/>
      <c r="ILT20" s="341"/>
      <c r="ILU20" s="341"/>
      <c r="ILV20" s="341"/>
      <c r="ILW20" s="341"/>
      <c r="ILX20" s="341"/>
      <c r="ILY20" s="341"/>
      <c r="ILZ20" s="341"/>
      <c r="IMA20" s="341"/>
      <c r="IMB20" s="341"/>
      <c r="IMC20" s="341"/>
      <c r="IMD20" s="341"/>
      <c r="IME20" s="341"/>
      <c r="IMF20" s="341"/>
      <c r="IMG20" s="341"/>
      <c r="IMH20" s="341"/>
      <c r="IMI20" s="341"/>
      <c r="IMJ20" s="341"/>
      <c r="IMK20" s="341"/>
      <c r="IML20" s="341"/>
      <c r="IMM20" s="341"/>
      <c r="IMN20" s="341"/>
      <c r="IMO20" s="341"/>
      <c r="IMP20" s="341"/>
      <c r="IMQ20" s="341"/>
      <c r="IMR20" s="341"/>
      <c r="IMS20" s="341"/>
      <c r="IMT20" s="341"/>
      <c r="IMU20" s="341"/>
      <c r="IMV20" s="341"/>
      <c r="IMW20" s="341"/>
      <c r="IMX20" s="341"/>
      <c r="IMY20" s="341"/>
      <c r="IMZ20" s="341"/>
      <c r="INA20" s="341"/>
      <c r="INB20" s="341"/>
      <c r="INC20" s="341"/>
      <c r="IND20" s="341"/>
      <c r="INE20" s="341"/>
      <c r="INF20" s="341"/>
      <c r="ING20" s="341"/>
      <c r="INH20" s="341"/>
      <c r="INI20" s="341"/>
      <c r="INJ20" s="341"/>
      <c r="INK20" s="341"/>
      <c r="INL20" s="341"/>
      <c r="INM20" s="341"/>
      <c r="INN20" s="341"/>
      <c r="INO20" s="341"/>
      <c r="INP20" s="341"/>
      <c r="INQ20" s="341"/>
      <c r="INR20" s="341"/>
      <c r="INS20" s="341"/>
      <c r="INT20" s="341"/>
      <c r="INU20" s="341"/>
      <c r="INV20" s="341"/>
      <c r="INW20" s="341"/>
      <c r="INX20" s="341"/>
      <c r="INY20" s="341"/>
      <c r="INZ20" s="341"/>
      <c r="IOA20" s="341"/>
      <c r="IOB20" s="341"/>
      <c r="IOC20" s="341"/>
      <c r="IOD20" s="341"/>
      <c r="IOE20" s="341"/>
      <c r="IOF20" s="341"/>
      <c r="IOG20" s="341"/>
      <c r="IOH20" s="341"/>
      <c r="IOI20" s="341"/>
      <c r="IOJ20" s="341"/>
      <c r="IOK20" s="341"/>
      <c r="IOL20" s="341"/>
      <c r="IOM20" s="341"/>
      <c r="ION20" s="341"/>
      <c r="IOO20" s="341"/>
      <c r="IOP20" s="341"/>
      <c r="IOQ20" s="341"/>
      <c r="IOR20" s="341"/>
      <c r="IOS20" s="341"/>
      <c r="IOT20" s="341"/>
      <c r="IOU20" s="341"/>
      <c r="IOV20" s="341"/>
      <c r="IOW20" s="341"/>
      <c r="IOX20" s="341"/>
      <c r="IOY20" s="341"/>
      <c r="IOZ20" s="341"/>
      <c r="IPA20" s="341"/>
      <c r="IPB20" s="341"/>
      <c r="IPC20" s="341"/>
      <c r="IPD20" s="341"/>
      <c r="IPE20" s="341"/>
      <c r="IPF20" s="341"/>
      <c r="IPG20" s="341"/>
      <c r="IPH20" s="341"/>
      <c r="IPI20" s="341"/>
      <c r="IPJ20" s="341"/>
      <c r="IPK20" s="341"/>
      <c r="IPL20" s="341"/>
      <c r="IPM20" s="341"/>
      <c r="IPN20" s="341"/>
      <c r="IPO20" s="341"/>
      <c r="IPP20" s="341"/>
      <c r="IPQ20" s="341"/>
      <c r="IPR20" s="341"/>
      <c r="IPS20" s="341"/>
      <c r="IPT20" s="341"/>
      <c r="IPU20" s="341"/>
      <c r="IPV20" s="341"/>
      <c r="IPW20" s="341"/>
      <c r="IPX20" s="341"/>
      <c r="IPY20" s="341"/>
      <c r="IPZ20" s="341"/>
      <c r="IQA20" s="341"/>
      <c r="IQB20" s="341"/>
      <c r="IQC20" s="341"/>
      <c r="IQD20" s="341"/>
      <c r="IQE20" s="341"/>
      <c r="IQF20" s="341"/>
      <c r="IQG20" s="341"/>
      <c r="IQH20" s="341"/>
      <c r="IQI20" s="341"/>
      <c r="IQJ20" s="341"/>
      <c r="IQK20" s="341"/>
      <c r="IQL20" s="341"/>
      <c r="IQM20" s="341"/>
      <c r="IQN20" s="341"/>
      <c r="IQO20" s="341"/>
      <c r="IQP20" s="341"/>
      <c r="IQQ20" s="341"/>
      <c r="IQR20" s="341"/>
      <c r="IQS20" s="341"/>
      <c r="IQT20" s="341"/>
      <c r="IQU20" s="341"/>
      <c r="IQV20" s="341"/>
      <c r="IQW20" s="341"/>
      <c r="IQX20" s="341"/>
      <c r="IQY20" s="341"/>
      <c r="IQZ20" s="341"/>
      <c r="IRA20" s="341"/>
      <c r="IRB20" s="341"/>
      <c r="IRC20" s="341"/>
      <c r="IRD20" s="341"/>
      <c r="IRE20" s="341"/>
      <c r="IRF20" s="341"/>
      <c r="IRG20" s="341"/>
      <c r="IRH20" s="341"/>
      <c r="IRI20" s="341"/>
      <c r="IRJ20" s="341"/>
      <c r="IRK20" s="341"/>
      <c r="IRL20" s="341"/>
      <c r="IRM20" s="341"/>
      <c r="IRN20" s="341"/>
      <c r="IRO20" s="341"/>
      <c r="IRP20" s="341"/>
      <c r="IRQ20" s="341"/>
      <c r="IRR20" s="341"/>
      <c r="IRS20" s="341"/>
      <c r="IRT20" s="341"/>
      <c r="IRU20" s="341"/>
      <c r="IRV20" s="341"/>
      <c r="IRW20" s="341"/>
      <c r="IRX20" s="341"/>
      <c r="IRY20" s="341"/>
      <c r="IRZ20" s="341"/>
      <c r="ISA20" s="341"/>
      <c r="ISB20" s="341"/>
      <c r="ISC20" s="341"/>
      <c r="ISD20" s="341"/>
      <c r="ISE20" s="341"/>
      <c r="ISF20" s="341"/>
      <c r="ISG20" s="341"/>
      <c r="ISH20" s="341"/>
      <c r="ISI20" s="341"/>
      <c r="ISJ20" s="341"/>
      <c r="ISK20" s="341"/>
      <c r="ISL20" s="341"/>
      <c r="ISM20" s="341"/>
      <c r="ISN20" s="341"/>
      <c r="ISO20" s="341"/>
      <c r="ISP20" s="341"/>
      <c r="ISQ20" s="341"/>
      <c r="ISR20" s="341"/>
      <c r="ISS20" s="341"/>
      <c r="IST20" s="341"/>
      <c r="ISU20" s="341"/>
      <c r="ISV20" s="341"/>
      <c r="ISW20" s="341"/>
      <c r="ISX20" s="341"/>
      <c r="ISY20" s="341"/>
      <c r="ISZ20" s="341"/>
      <c r="ITA20" s="341"/>
      <c r="ITB20" s="341"/>
      <c r="ITC20" s="341"/>
      <c r="ITD20" s="341"/>
      <c r="ITE20" s="341"/>
      <c r="ITF20" s="341"/>
      <c r="ITG20" s="341"/>
      <c r="ITH20" s="341"/>
      <c r="ITI20" s="341"/>
      <c r="ITJ20" s="341"/>
      <c r="ITK20" s="341"/>
      <c r="ITL20" s="341"/>
      <c r="ITM20" s="341"/>
      <c r="ITN20" s="341"/>
      <c r="ITO20" s="341"/>
      <c r="ITP20" s="341"/>
      <c r="ITQ20" s="341"/>
      <c r="ITR20" s="341"/>
      <c r="ITS20" s="341"/>
      <c r="ITT20" s="341"/>
      <c r="ITU20" s="341"/>
      <c r="ITV20" s="341"/>
      <c r="ITW20" s="341"/>
      <c r="ITX20" s="341"/>
      <c r="ITY20" s="341"/>
      <c r="ITZ20" s="341"/>
      <c r="IUA20" s="341"/>
      <c r="IUB20" s="341"/>
      <c r="IUC20" s="341"/>
      <c r="IUD20" s="341"/>
      <c r="IUE20" s="341"/>
      <c r="IUF20" s="341"/>
      <c r="IUG20" s="341"/>
      <c r="IUH20" s="341"/>
      <c r="IUI20" s="341"/>
      <c r="IUJ20" s="341"/>
      <c r="IUK20" s="341"/>
      <c r="IUL20" s="341"/>
      <c r="IUM20" s="341"/>
      <c r="IUN20" s="341"/>
      <c r="IUO20" s="341"/>
      <c r="IUP20" s="341"/>
      <c r="IUQ20" s="341"/>
      <c r="IUR20" s="341"/>
      <c r="IUS20" s="341"/>
      <c r="IUT20" s="341"/>
      <c r="IUU20" s="341"/>
      <c r="IUV20" s="341"/>
      <c r="IUW20" s="341"/>
      <c r="IUX20" s="341"/>
      <c r="IUY20" s="341"/>
      <c r="IUZ20" s="341"/>
      <c r="IVA20" s="341"/>
      <c r="IVB20" s="341"/>
      <c r="IVC20" s="341"/>
      <c r="IVD20" s="341"/>
      <c r="IVE20" s="341"/>
      <c r="IVF20" s="341"/>
      <c r="IVG20" s="341"/>
      <c r="IVH20" s="341"/>
      <c r="IVI20" s="341"/>
      <c r="IVJ20" s="341"/>
      <c r="IVK20" s="341"/>
      <c r="IVL20" s="341"/>
      <c r="IVM20" s="341"/>
      <c r="IVN20" s="341"/>
      <c r="IVO20" s="341"/>
      <c r="IVP20" s="341"/>
      <c r="IVQ20" s="341"/>
      <c r="IVR20" s="341"/>
      <c r="IVS20" s="341"/>
      <c r="IVT20" s="341"/>
      <c r="IVU20" s="341"/>
      <c r="IVV20" s="341"/>
      <c r="IVW20" s="341"/>
      <c r="IVX20" s="341"/>
      <c r="IVY20" s="341"/>
      <c r="IVZ20" s="341"/>
      <c r="IWA20" s="341"/>
      <c r="IWB20" s="341"/>
      <c r="IWC20" s="341"/>
      <c r="IWD20" s="341"/>
      <c r="IWE20" s="341"/>
      <c r="IWF20" s="341"/>
      <c r="IWG20" s="341"/>
      <c r="IWH20" s="341"/>
      <c r="IWI20" s="341"/>
      <c r="IWJ20" s="341"/>
      <c r="IWK20" s="341"/>
      <c r="IWL20" s="341"/>
      <c r="IWM20" s="341"/>
      <c r="IWN20" s="341"/>
      <c r="IWO20" s="341"/>
      <c r="IWP20" s="341"/>
      <c r="IWQ20" s="341"/>
      <c r="IWR20" s="341"/>
      <c r="IWS20" s="341"/>
      <c r="IWT20" s="341"/>
      <c r="IWU20" s="341"/>
      <c r="IWV20" s="341"/>
      <c r="IWW20" s="341"/>
      <c r="IWX20" s="341"/>
      <c r="IWY20" s="341"/>
      <c r="IWZ20" s="341"/>
      <c r="IXA20" s="341"/>
      <c r="IXB20" s="341"/>
      <c r="IXC20" s="341"/>
      <c r="IXD20" s="341"/>
      <c r="IXE20" s="341"/>
      <c r="IXF20" s="341"/>
      <c r="IXG20" s="341"/>
      <c r="IXH20" s="341"/>
      <c r="IXI20" s="341"/>
      <c r="IXJ20" s="341"/>
      <c r="IXK20" s="341"/>
      <c r="IXL20" s="341"/>
      <c r="IXM20" s="341"/>
      <c r="IXN20" s="341"/>
      <c r="IXO20" s="341"/>
      <c r="IXP20" s="341"/>
      <c r="IXQ20" s="341"/>
      <c r="IXR20" s="341"/>
      <c r="IXS20" s="341"/>
      <c r="IXT20" s="341"/>
      <c r="IXU20" s="341"/>
      <c r="IXV20" s="341"/>
      <c r="IXW20" s="341"/>
      <c r="IXX20" s="341"/>
      <c r="IXY20" s="341"/>
      <c r="IXZ20" s="341"/>
      <c r="IYA20" s="341"/>
      <c r="IYB20" s="341"/>
      <c r="IYC20" s="341"/>
      <c r="IYD20" s="341"/>
      <c r="IYE20" s="341"/>
      <c r="IYF20" s="341"/>
      <c r="IYG20" s="341"/>
      <c r="IYH20" s="341"/>
      <c r="IYI20" s="341"/>
      <c r="IYJ20" s="341"/>
      <c r="IYK20" s="341"/>
      <c r="IYL20" s="341"/>
      <c r="IYM20" s="341"/>
      <c r="IYN20" s="341"/>
      <c r="IYO20" s="341"/>
      <c r="IYP20" s="341"/>
      <c r="IYQ20" s="341"/>
      <c r="IYR20" s="341"/>
      <c r="IYS20" s="341"/>
      <c r="IYT20" s="341"/>
      <c r="IYU20" s="341"/>
      <c r="IYV20" s="341"/>
      <c r="IYW20" s="341"/>
      <c r="IYX20" s="341"/>
      <c r="IYY20" s="341"/>
      <c r="IYZ20" s="341"/>
      <c r="IZA20" s="341"/>
      <c r="IZB20" s="341"/>
      <c r="IZC20" s="341"/>
      <c r="IZD20" s="341"/>
      <c r="IZE20" s="341"/>
      <c r="IZF20" s="341"/>
      <c r="IZG20" s="341"/>
      <c r="IZH20" s="341"/>
      <c r="IZI20" s="341"/>
      <c r="IZJ20" s="341"/>
      <c r="IZK20" s="341"/>
      <c r="IZL20" s="341"/>
      <c r="IZM20" s="341"/>
      <c r="IZN20" s="341"/>
      <c r="IZO20" s="341"/>
      <c r="IZP20" s="341"/>
      <c r="IZQ20" s="341"/>
      <c r="IZR20" s="341"/>
      <c r="IZS20" s="341"/>
      <c r="IZT20" s="341"/>
      <c r="IZU20" s="341"/>
      <c r="IZV20" s="341"/>
      <c r="IZW20" s="341"/>
      <c r="IZX20" s="341"/>
      <c r="IZY20" s="341"/>
      <c r="IZZ20" s="341"/>
      <c r="JAA20" s="341"/>
      <c r="JAB20" s="341"/>
      <c r="JAC20" s="341"/>
      <c r="JAD20" s="341"/>
      <c r="JAE20" s="341"/>
      <c r="JAF20" s="341"/>
      <c r="JAG20" s="341"/>
      <c r="JAH20" s="341"/>
      <c r="JAI20" s="341"/>
      <c r="JAJ20" s="341"/>
      <c r="JAK20" s="341"/>
      <c r="JAL20" s="341"/>
      <c r="JAM20" s="341"/>
      <c r="JAN20" s="341"/>
      <c r="JAO20" s="341"/>
      <c r="JAP20" s="341"/>
      <c r="JAQ20" s="341"/>
      <c r="JAR20" s="341"/>
      <c r="JAS20" s="341"/>
      <c r="JAT20" s="341"/>
      <c r="JAU20" s="341"/>
      <c r="JAV20" s="341"/>
      <c r="JAW20" s="341"/>
      <c r="JAX20" s="341"/>
      <c r="JAY20" s="341"/>
      <c r="JAZ20" s="341"/>
      <c r="JBA20" s="341"/>
      <c r="JBB20" s="341"/>
      <c r="JBC20" s="341"/>
      <c r="JBD20" s="341"/>
      <c r="JBE20" s="341"/>
      <c r="JBF20" s="341"/>
      <c r="JBG20" s="341"/>
      <c r="JBH20" s="341"/>
      <c r="JBI20" s="341"/>
      <c r="JBJ20" s="341"/>
      <c r="JBK20" s="341"/>
      <c r="JBL20" s="341"/>
      <c r="JBM20" s="341"/>
      <c r="JBN20" s="341"/>
      <c r="JBO20" s="341"/>
      <c r="JBP20" s="341"/>
      <c r="JBQ20" s="341"/>
      <c r="JBR20" s="341"/>
      <c r="JBS20" s="341"/>
      <c r="JBT20" s="341"/>
      <c r="JBU20" s="341"/>
      <c r="JBV20" s="341"/>
      <c r="JBW20" s="341"/>
      <c r="JBX20" s="341"/>
      <c r="JBY20" s="341"/>
      <c r="JBZ20" s="341"/>
      <c r="JCA20" s="341"/>
      <c r="JCB20" s="341"/>
      <c r="JCC20" s="341"/>
      <c r="JCD20" s="341"/>
      <c r="JCE20" s="341"/>
      <c r="JCF20" s="341"/>
      <c r="JCG20" s="341"/>
      <c r="JCH20" s="341"/>
      <c r="JCI20" s="341"/>
      <c r="JCJ20" s="341"/>
      <c r="JCK20" s="341"/>
      <c r="JCL20" s="341"/>
      <c r="JCM20" s="341"/>
      <c r="JCN20" s="341"/>
      <c r="JCO20" s="341"/>
      <c r="JCP20" s="341"/>
      <c r="JCQ20" s="341"/>
      <c r="JCR20" s="341"/>
      <c r="JCS20" s="341"/>
      <c r="JCT20" s="341"/>
      <c r="JCU20" s="341"/>
      <c r="JCV20" s="341"/>
      <c r="JCW20" s="341"/>
      <c r="JCX20" s="341"/>
      <c r="JCY20" s="341"/>
      <c r="JCZ20" s="341"/>
      <c r="JDA20" s="341"/>
      <c r="JDB20" s="341"/>
      <c r="JDC20" s="341"/>
      <c r="JDD20" s="341"/>
      <c r="JDE20" s="341"/>
      <c r="JDF20" s="341"/>
      <c r="JDG20" s="341"/>
      <c r="JDH20" s="341"/>
      <c r="JDI20" s="341"/>
      <c r="JDJ20" s="341"/>
      <c r="JDK20" s="341"/>
      <c r="JDL20" s="341"/>
      <c r="JDM20" s="341"/>
      <c r="JDN20" s="341"/>
      <c r="JDO20" s="341"/>
      <c r="JDP20" s="341"/>
      <c r="JDQ20" s="341"/>
      <c r="JDR20" s="341"/>
      <c r="JDS20" s="341"/>
      <c r="JDT20" s="341"/>
      <c r="JDU20" s="341"/>
      <c r="JDV20" s="341"/>
      <c r="JDW20" s="341"/>
      <c r="JDX20" s="341"/>
      <c r="JDY20" s="341"/>
      <c r="JDZ20" s="341"/>
      <c r="JEA20" s="341"/>
      <c r="JEB20" s="341"/>
      <c r="JEC20" s="341"/>
      <c r="JED20" s="341"/>
      <c r="JEE20" s="341"/>
      <c r="JEF20" s="341"/>
      <c r="JEG20" s="341"/>
      <c r="JEH20" s="341"/>
      <c r="JEI20" s="341"/>
      <c r="JEJ20" s="341"/>
      <c r="JEK20" s="341"/>
      <c r="JEL20" s="341"/>
      <c r="JEM20" s="341"/>
      <c r="JEN20" s="341"/>
      <c r="JEO20" s="341"/>
      <c r="JEP20" s="341"/>
      <c r="JEQ20" s="341"/>
      <c r="JER20" s="341"/>
      <c r="JES20" s="341"/>
      <c r="JET20" s="341"/>
      <c r="JEU20" s="341"/>
      <c r="JEV20" s="341"/>
      <c r="JEW20" s="341"/>
      <c r="JEX20" s="341"/>
      <c r="JEY20" s="341"/>
      <c r="JEZ20" s="341"/>
      <c r="JFA20" s="341"/>
      <c r="JFB20" s="341"/>
      <c r="JFC20" s="341"/>
      <c r="JFD20" s="341"/>
      <c r="JFE20" s="341"/>
      <c r="JFF20" s="341"/>
      <c r="JFG20" s="341"/>
      <c r="JFH20" s="341"/>
      <c r="JFI20" s="341"/>
      <c r="JFJ20" s="341"/>
      <c r="JFK20" s="341"/>
      <c r="JFL20" s="341"/>
      <c r="JFM20" s="341"/>
      <c r="JFN20" s="341"/>
      <c r="JFO20" s="341"/>
      <c r="JFP20" s="341"/>
      <c r="JFQ20" s="341"/>
      <c r="JFR20" s="341"/>
      <c r="JFS20" s="341"/>
      <c r="JFT20" s="341"/>
      <c r="JFU20" s="341"/>
      <c r="JFV20" s="341"/>
      <c r="JFW20" s="341"/>
      <c r="JFX20" s="341"/>
      <c r="JFY20" s="341"/>
      <c r="JFZ20" s="341"/>
      <c r="JGA20" s="341"/>
      <c r="JGB20" s="341"/>
      <c r="JGC20" s="341"/>
      <c r="JGD20" s="341"/>
      <c r="JGE20" s="341"/>
      <c r="JGF20" s="341"/>
      <c r="JGG20" s="341"/>
      <c r="JGH20" s="341"/>
      <c r="JGI20" s="341"/>
      <c r="JGJ20" s="341"/>
      <c r="JGK20" s="341"/>
      <c r="JGL20" s="341"/>
      <c r="JGM20" s="341"/>
      <c r="JGN20" s="341"/>
      <c r="JGO20" s="341"/>
      <c r="JGP20" s="341"/>
      <c r="JGQ20" s="341"/>
      <c r="JGR20" s="341"/>
      <c r="JGS20" s="341"/>
      <c r="JGT20" s="341"/>
      <c r="JGU20" s="341"/>
      <c r="JGV20" s="341"/>
      <c r="JGW20" s="341"/>
      <c r="JGX20" s="341"/>
      <c r="JGY20" s="341"/>
      <c r="JGZ20" s="341"/>
      <c r="JHA20" s="341"/>
      <c r="JHB20" s="341"/>
      <c r="JHC20" s="341"/>
      <c r="JHD20" s="341"/>
      <c r="JHE20" s="341"/>
      <c r="JHF20" s="341"/>
      <c r="JHG20" s="341"/>
      <c r="JHH20" s="341"/>
      <c r="JHI20" s="341"/>
      <c r="JHJ20" s="341"/>
      <c r="JHK20" s="341"/>
      <c r="JHL20" s="341"/>
      <c r="JHM20" s="341"/>
      <c r="JHN20" s="341"/>
      <c r="JHO20" s="341"/>
      <c r="JHP20" s="341"/>
      <c r="JHQ20" s="341"/>
      <c r="JHR20" s="341"/>
      <c r="JHS20" s="341"/>
      <c r="JHT20" s="341"/>
      <c r="JHU20" s="341"/>
      <c r="JHV20" s="341"/>
      <c r="JHW20" s="341"/>
      <c r="JHX20" s="341"/>
      <c r="JHY20" s="341"/>
      <c r="JHZ20" s="341"/>
      <c r="JIA20" s="341"/>
      <c r="JIB20" s="341"/>
      <c r="JIC20" s="341"/>
      <c r="JID20" s="341"/>
      <c r="JIE20" s="341"/>
      <c r="JIF20" s="341"/>
      <c r="JIG20" s="341"/>
      <c r="JIH20" s="341"/>
      <c r="JII20" s="341"/>
      <c r="JIJ20" s="341"/>
      <c r="JIK20" s="341"/>
      <c r="JIL20" s="341"/>
      <c r="JIM20" s="341"/>
      <c r="JIN20" s="341"/>
      <c r="JIO20" s="341"/>
      <c r="JIP20" s="341"/>
      <c r="JIQ20" s="341"/>
      <c r="JIR20" s="341"/>
      <c r="JIS20" s="341"/>
      <c r="JIT20" s="341"/>
      <c r="JIU20" s="341"/>
      <c r="JIV20" s="341"/>
      <c r="JIW20" s="341"/>
      <c r="JIX20" s="341"/>
      <c r="JIY20" s="341"/>
      <c r="JIZ20" s="341"/>
      <c r="JJA20" s="341"/>
      <c r="JJB20" s="341"/>
      <c r="JJC20" s="341"/>
      <c r="JJD20" s="341"/>
      <c r="JJE20" s="341"/>
      <c r="JJF20" s="341"/>
      <c r="JJG20" s="341"/>
      <c r="JJH20" s="341"/>
      <c r="JJI20" s="341"/>
      <c r="JJJ20" s="341"/>
      <c r="JJK20" s="341"/>
      <c r="JJL20" s="341"/>
      <c r="JJM20" s="341"/>
      <c r="JJN20" s="341"/>
      <c r="JJO20" s="341"/>
      <c r="JJP20" s="341"/>
      <c r="JJQ20" s="341"/>
      <c r="JJR20" s="341"/>
      <c r="JJS20" s="341"/>
      <c r="JJT20" s="341"/>
      <c r="JJU20" s="341"/>
      <c r="JJV20" s="341"/>
      <c r="JJW20" s="341"/>
      <c r="JJX20" s="341"/>
      <c r="JJY20" s="341"/>
      <c r="JJZ20" s="341"/>
      <c r="JKA20" s="341"/>
      <c r="JKB20" s="341"/>
      <c r="JKC20" s="341"/>
      <c r="JKD20" s="341"/>
      <c r="JKE20" s="341"/>
      <c r="JKF20" s="341"/>
      <c r="JKG20" s="341"/>
      <c r="JKH20" s="341"/>
      <c r="JKI20" s="341"/>
      <c r="JKJ20" s="341"/>
      <c r="JKK20" s="341"/>
      <c r="JKL20" s="341"/>
      <c r="JKM20" s="341"/>
      <c r="JKN20" s="341"/>
      <c r="JKO20" s="341"/>
      <c r="JKP20" s="341"/>
      <c r="JKQ20" s="341"/>
      <c r="JKR20" s="341"/>
      <c r="JKS20" s="341"/>
      <c r="JKT20" s="341"/>
      <c r="JKU20" s="341"/>
      <c r="JKV20" s="341"/>
      <c r="JKW20" s="341"/>
      <c r="JKX20" s="341"/>
      <c r="JKY20" s="341"/>
      <c r="JKZ20" s="341"/>
      <c r="JLA20" s="341"/>
      <c r="JLB20" s="341"/>
      <c r="JLC20" s="341"/>
      <c r="JLD20" s="341"/>
      <c r="JLE20" s="341"/>
      <c r="JLF20" s="341"/>
      <c r="JLG20" s="341"/>
      <c r="JLH20" s="341"/>
      <c r="JLI20" s="341"/>
      <c r="JLJ20" s="341"/>
      <c r="JLK20" s="341"/>
      <c r="JLL20" s="341"/>
      <c r="JLM20" s="341"/>
      <c r="JLN20" s="341"/>
      <c r="JLO20" s="341"/>
      <c r="JLP20" s="341"/>
      <c r="JLQ20" s="341"/>
      <c r="JLR20" s="341"/>
      <c r="JLS20" s="341"/>
      <c r="JLT20" s="341"/>
      <c r="JLU20" s="341"/>
      <c r="JLV20" s="341"/>
      <c r="JLW20" s="341"/>
      <c r="JLX20" s="341"/>
      <c r="JLY20" s="341"/>
      <c r="JLZ20" s="341"/>
      <c r="JMA20" s="341"/>
      <c r="JMB20" s="341"/>
      <c r="JMC20" s="341"/>
      <c r="JMD20" s="341"/>
      <c r="JME20" s="341"/>
      <c r="JMF20" s="341"/>
      <c r="JMG20" s="341"/>
      <c r="JMH20" s="341"/>
      <c r="JMI20" s="341"/>
      <c r="JMJ20" s="341"/>
      <c r="JMK20" s="341"/>
      <c r="JML20" s="341"/>
      <c r="JMM20" s="341"/>
      <c r="JMN20" s="341"/>
      <c r="JMO20" s="341"/>
      <c r="JMP20" s="341"/>
      <c r="JMQ20" s="341"/>
      <c r="JMR20" s="341"/>
      <c r="JMS20" s="341"/>
      <c r="JMT20" s="341"/>
      <c r="JMU20" s="341"/>
      <c r="JMV20" s="341"/>
      <c r="JMW20" s="341"/>
      <c r="JMX20" s="341"/>
      <c r="JMY20" s="341"/>
      <c r="JMZ20" s="341"/>
      <c r="JNA20" s="341"/>
      <c r="JNB20" s="341"/>
      <c r="JNC20" s="341"/>
      <c r="JND20" s="341"/>
      <c r="JNE20" s="341"/>
      <c r="JNF20" s="341"/>
      <c r="JNG20" s="341"/>
      <c r="JNH20" s="341"/>
      <c r="JNI20" s="341"/>
      <c r="JNJ20" s="341"/>
      <c r="JNK20" s="341"/>
      <c r="JNL20" s="341"/>
      <c r="JNM20" s="341"/>
      <c r="JNN20" s="341"/>
      <c r="JNO20" s="341"/>
      <c r="JNP20" s="341"/>
      <c r="JNQ20" s="341"/>
      <c r="JNR20" s="341"/>
      <c r="JNS20" s="341"/>
      <c r="JNT20" s="341"/>
      <c r="JNU20" s="341"/>
      <c r="JNV20" s="341"/>
      <c r="JNW20" s="341"/>
      <c r="JNX20" s="341"/>
      <c r="JNY20" s="341"/>
      <c r="JNZ20" s="341"/>
      <c r="JOA20" s="341"/>
      <c r="JOB20" s="341"/>
      <c r="JOC20" s="341"/>
      <c r="JOD20" s="341"/>
      <c r="JOE20" s="341"/>
      <c r="JOF20" s="341"/>
      <c r="JOG20" s="341"/>
      <c r="JOH20" s="341"/>
      <c r="JOI20" s="341"/>
      <c r="JOJ20" s="341"/>
      <c r="JOK20" s="341"/>
      <c r="JOL20" s="341"/>
      <c r="JOM20" s="341"/>
      <c r="JON20" s="341"/>
      <c r="JOO20" s="341"/>
      <c r="JOP20" s="341"/>
      <c r="JOQ20" s="341"/>
      <c r="JOR20" s="341"/>
      <c r="JOS20" s="341"/>
      <c r="JOT20" s="341"/>
      <c r="JOU20" s="341"/>
      <c r="JOV20" s="341"/>
      <c r="JOW20" s="341"/>
      <c r="JOX20" s="341"/>
      <c r="JOY20" s="341"/>
      <c r="JOZ20" s="341"/>
      <c r="JPA20" s="341"/>
      <c r="JPB20" s="341"/>
      <c r="JPC20" s="341"/>
      <c r="JPD20" s="341"/>
      <c r="JPE20" s="341"/>
      <c r="JPF20" s="341"/>
      <c r="JPG20" s="341"/>
      <c r="JPH20" s="341"/>
      <c r="JPI20" s="341"/>
      <c r="JPJ20" s="341"/>
      <c r="JPK20" s="341"/>
      <c r="JPL20" s="341"/>
      <c r="JPM20" s="341"/>
      <c r="JPN20" s="341"/>
      <c r="JPO20" s="341"/>
      <c r="JPP20" s="341"/>
      <c r="JPQ20" s="341"/>
      <c r="JPR20" s="341"/>
      <c r="JPS20" s="341"/>
      <c r="JPT20" s="341"/>
      <c r="JPU20" s="341"/>
      <c r="JPV20" s="341"/>
      <c r="JPW20" s="341"/>
      <c r="JPX20" s="341"/>
      <c r="JPY20" s="341"/>
      <c r="JPZ20" s="341"/>
      <c r="JQA20" s="341"/>
      <c r="JQB20" s="341"/>
      <c r="JQC20" s="341"/>
      <c r="JQD20" s="341"/>
      <c r="JQE20" s="341"/>
      <c r="JQF20" s="341"/>
      <c r="JQG20" s="341"/>
      <c r="JQH20" s="341"/>
      <c r="JQI20" s="341"/>
      <c r="JQJ20" s="341"/>
      <c r="JQK20" s="341"/>
      <c r="JQL20" s="341"/>
      <c r="JQM20" s="341"/>
      <c r="JQN20" s="341"/>
      <c r="JQO20" s="341"/>
      <c r="JQP20" s="341"/>
      <c r="JQQ20" s="341"/>
      <c r="JQR20" s="341"/>
      <c r="JQS20" s="341"/>
      <c r="JQT20" s="341"/>
      <c r="JQU20" s="341"/>
      <c r="JQV20" s="341"/>
      <c r="JQW20" s="341"/>
      <c r="JQX20" s="341"/>
      <c r="JQY20" s="341"/>
      <c r="JQZ20" s="341"/>
      <c r="JRA20" s="341"/>
      <c r="JRB20" s="341"/>
      <c r="JRC20" s="341"/>
      <c r="JRD20" s="341"/>
      <c r="JRE20" s="341"/>
      <c r="JRF20" s="341"/>
      <c r="JRG20" s="341"/>
      <c r="JRH20" s="341"/>
      <c r="JRI20" s="341"/>
      <c r="JRJ20" s="341"/>
      <c r="JRK20" s="341"/>
      <c r="JRL20" s="341"/>
      <c r="JRM20" s="341"/>
      <c r="JRN20" s="341"/>
      <c r="JRO20" s="341"/>
      <c r="JRP20" s="341"/>
      <c r="JRQ20" s="341"/>
      <c r="JRR20" s="341"/>
      <c r="JRS20" s="341"/>
      <c r="JRT20" s="341"/>
      <c r="JRU20" s="341"/>
      <c r="JRV20" s="341"/>
      <c r="JRW20" s="341"/>
      <c r="JRX20" s="341"/>
      <c r="JRY20" s="341"/>
      <c r="JRZ20" s="341"/>
      <c r="JSA20" s="341"/>
      <c r="JSB20" s="341"/>
      <c r="JSC20" s="341"/>
      <c r="JSD20" s="341"/>
      <c r="JSE20" s="341"/>
      <c r="JSF20" s="341"/>
      <c r="JSG20" s="341"/>
      <c r="JSH20" s="341"/>
      <c r="JSI20" s="341"/>
      <c r="JSJ20" s="341"/>
      <c r="JSK20" s="341"/>
      <c r="JSL20" s="341"/>
      <c r="JSM20" s="341"/>
      <c r="JSN20" s="341"/>
      <c r="JSO20" s="341"/>
      <c r="JSP20" s="341"/>
      <c r="JSQ20" s="341"/>
      <c r="JSR20" s="341"/>
      <c r="JSS20" s="341"/>
      <c r="JST20" s="341"/>
      <c r="JSU20" s="341"/>
      <c r="JSV20" s="341"/>
      <c r="JSW20" s="341"/>
      <c r="JSX20" s="341"/>
      <c r="JSY20" s="341"/>
      <c r="JSZ20" s="341"/>
      <c r="JTA20" s="341"/>
      <c r="JTB20" s="341"/>
      <c r="JTC20" s="341"/>
      <c r="JTD20" s="341"/>
      <c r="JTE20" s="341"/>
      <c r="JTF20" s="341"/>
      <c r="JTG20" s="341"/>
      <c r="JTH20" s="341"/>
      <c r="JTI20" s="341"/>
      <c r="JTJ20" s="341"/>
      <c r="JTK20" s="341"/>
      <c r="JTL20" s="341"/>
      <c r="JTM20" s="341"/>
      <c r="JTN20" s="341"/>
      <c r="JTO20" s="341"/>
      <c r="JTP20" s="341"/>
      <c r="JTQ20" s="341"/>
      <c r="JTR20" s="341"/>
      <c r="JTS20" s="341"/>
      <c r="JTT20" s="341"/>
      <c r="JTU20" s="341"/>
      <c r="JTV20" s="341"/>
      <c r="JTW20" s="341"/>
      <c r="JTX20" s="341"/>
      <c r="JTY20" s="341"/>
      <c r="JTZ20" s="341"/>
      <c r="JUA20" s="341"/>
      <c r="JUB20" s="341"/>
      <c r="JUC20" s="341"/>
      <c r="JUD20" s="341"/>
      <c r="JUE20" s="341"/>
      <c r="JUF20" s="341"/>
      <c r="JUG20" s="341"/>
      <c r="JUH20" s="341"/>
      <c r="JUI20" s="341"/>
      <c r="JUJ20" s="341"/>
      <c r="JUK20" s="341"/>
      <c r="JUL20" s="341"/>
      <c r="JUM20" s="341"/>
      <c r="JUN20" s="341"/>
      <c r="JUO20" s="341"/>
      <c r="JUP20" s="341"/>
      <c r="JUQ20" s="341"/>
      <c r="JUR20" s="341"/>
      <c r="JUS20" s="341"/>
      <c r="JUT20" s="341"/>
      <c r="JUU20" s="341"/>
      <c r="JUV20" s="341"/>
      <c r="JUW20" s="341"/>
      <c r="JUX20" s="341"/>
      <c r="JUY20" s="341"/>
      <c r="JUZ20" s="341"/>
      <c r="JVA20" s="341"/>
      <c r="JVB20" s="341"/>
      <c r="JVC20" s="341"/>
      <c r="JVD20" s="341"/>
      <c r="JVE20" s="341"/>
      <c r="JVF20" s="341"/>
      <c r="JVG20" s="341"/>
      <c r="JVH20" s="341"/>
      <c r="JVI20" s="341"/>
      <c r="JVJ20" s="341"/>
      <c r="JVK20" s="341"/>
      <c r="JVL20" s="341"/>
      <c r="JVM20" s="341"/>
      <c r="JVN20" s="341"/>
      <c r="JVO20" s="341"/>
      <c r="JVP20" s="341"/>
      <c r="JVQ20" s="341"/>
      <c r="JVR20" s="341"/>
      <c r="JVS20" s="341"/>
      <c r="JVT20" s="341"/>
      <c r="JVU20" s="341"/>
      <c r="JVV20" s="341"/>
      <c r="JVW20" s="341"/>
      <c r="JVX20" s="341"/>
      <c r="JVY20" s="341"/>
      <c r="JVZ20" s="341"/>
      <c r="JWA20" s="341"/>
      <c r="JWB20" s="341"/>
      <c r="JWC20" s="341"/>
      <c r="JWD20" s="341"/>
      <c r="JWE20" s="341"/>
      <c r="JWF20" s="341"/>
      <c r="JWG20" s="341"/>
      <c r="JWH20" s="341"/>
      <c r="JWI20" s="341"/>
      <c r="JWJ20" s="341"/>
      <c r="JWK20" s="341"/>
      <c r="JWL20" s="341"/>
      <c r="JWM20" s="341"/>
      <c r="JWN20" s="341"/>
      <c r="JWO20" s="341"/>
      <c r="JWP20" s="341"/>
      <c r="JWQ20" s="341"/>
      <c r="JWR20" s="341"/>
      <c r="JWS20" s="341"/>
      <c r="JWT20" s="341"/>
      <c r="JWU20" s="341"/>
      <c r="JWV20" s="341"/>
      <c r="JWW20" s="341"/>
      <c r="JWX20" s="341"/>
      <c r="JWY20" s="341"/>
      <c r="JWZ20" s="341"/>
      <c r="JXA20" s="341"/>
      <c r="JXB20" s="341"/>
      <c r="JXC20" s="341"/>
      <c r="JXD20" s="341"/>
      <c r="JXE20" s="341"/>
      <c r="JXF20" s="341"/>
      <c r="JXG20" s="341"/>
      <c r="JXH20" s="341"/>
      <c r="JXI20" s="341"/>
      <c r="JXJ20" s="341"/>
      <c r="JXK20" s="341"/>
      <c r="JXL20" s="341"/>
      <c r="JXM20" s="341"/>
      <c r="JXN20" s="341"/>
      <c r="JXO20" s="341"/>
      <c r="JXP20" s="341"/>
      <c r="JXQ20" s="341"/>
      <c r="JXR20" s="341"/>
      <c r="JXS20" s="341"/>
      <c r="JXT20" s="341"/>
      <c r="JXU20" s="341"/>
      <c r="JXV20" s="341"/>
      <c r="JXW20" s="341"/>
      <c r="JXX20" s="341"/>
      <c r="JXY20" s="341"/>
      <c r="JXZ20" s="341"/>
      <c r="JYA20" s="341"/>
      <c r="JYB20" s="341"/>
      <c r="JYC20" s="341"/>
      <c r="JYD20" s="341"/>
      <c r="JYE20" s="341"/>
      <c r="JYF20" s="341"/>
      <c r="JYG20" s="341"/>
      <c r="JYH20" s="341"/>
      <c r="JYI20" s="341"/>
      <c r="JYJ20" s="341"/>
      <c r="JYK20" s="341"/>
      <c r="JYL20" s="341"/>
      <c r="JYM20" s="341"/>
      <c r="JYN20" s="341"/>
      <c r="JYO20" s="341"/>
      <c r="JYP20" s="341"/>
      <c r="JYQ20" s="341"/>
      <c r="JYR20" s="341"/>
      <c r="JYS20" s="341"/>
      <c r="JYT20" s="341"/>
      <c r="JYU20" s="341"/>
      <c r="JYV20" s="341"/>
      <c r="JYW20" s="341"/>
      <c r="JYX20" s="341"/>
      <c r="JYY20" s="341"/>
      <c r="JYZ20" s="341"/>
      <c r="JZA20" s="341"/>
      <c r="JZB20" s="341"/>
      <c r="JZC20" s="341"/>
      <c r="JZD20" s="341"/>
      <c r="JZE20" s="341"/>
      <c r="JZF20" s="341"/>
      <c r="JZG20" s="341"/>
      <c r="JZH20" s="341"/>
      <c r="JZI20" s="341"/>
      <c r="JZJ20" s="341"/>
      <c r="JZK20" s="341"/>
      <c r="JZL20" s="341"/>
      <c r="JZM20" s="341"/>
      <c r="JZN20" s="341"/>
      <c r="JZO20" s="341"/>
      <c r="JZP20" s="341"/>
      <c r="JZQ20" s="341"/>
      <c r="JZR20" s="341"/>
      <c r="JZS20" s="341"/>
      <c r="JZT20" s="341"/>
      <c r="JZU20" s="341"/>
      <c r="JZV20" s="341"/>
      <c r="JZW20" s="341"/>
      <c r="JZX20" s="341"/>
      <c r="JZY20" s="341"/>
      <c r="JZZ20" s="341"/>
      <c r="KAA20" s="341"/>
      <c r="KAB20" s="341"/>
      <c r="KAC20" s="341"/>
      <c r="KAD20" s="341"/>
      <c r="KAE20" s="341"/>
      <c r="KAF20" s="341"/>
      <c r="KAG20" s="341"/>
      <c r="KAH20" s="341"/>
      <c r="KAI20" s="341"/>
      <c r="KAJ20" s="341"/>
      <c r="KAK20" s="341"/>
      <c r="KAL20" s="341"/>
      <c r="KAM20" s="341"/>
      <c r="KAN20" s="341"/>
      <c r="KAO20" s="341"/>
      <c r="KAP20" s="341"/>
      <c r="KAQ20" s="341"/>
      <c r="KAR20" s="341"/>
      <c r="KAS20" s="341"/>
      <c r="KAT20" s="341"/>
      <c r="KAU20" s="341"/>
      <c r="KAV20" s="341"/>
      <c r="KAW20" s="341"/>
      <c r="KAX20" s="341"/>
      <c r="KAY20" s="341"/>
      <c r="KAZ20" s="341"/>
      <c r="KBA20" s="341"/>
      <c r="KBB20" s="341"/>
      <c r="KBC20" s="341"/>
      <c r="KBD20" s="341"/>
      <c r="KBE20" s="341"/>
      <c r="KBF20" s="341"/>
      <c r="KBG20" s="341"/>
      <c r="KBH20" s="341"/>
      <c r="KBI20" s="341"/>
      <c r="KBJ20" s="341"/>
      <c r="KBK20" s="341"/>
      <c r="KBL20" s="341"/>
      <c r="KBM20" s="341"/>
      <c r="KBN20" s="341"/>
      <c r="KBO20" s="341"/>
      <c r="KBP20" s="341"/>
      <c r="KBQ20" s="341"/>
      <c r="KBR20" s="341"/>
      <c r="KBS20" s="341"/>
      <c r="KBT20" s="341"/>
      <c r="KBU20" s="341"/>
      <c r="KBV20" s="341"/>
      <c r="KBW20" s="341"/>
      <c r="KBX20" s="341"/>
      <c r="KBY20" s="341"/>
      <c r="KBZ20" s="341"/>
      <c r="KCA20" s="341"/>
      <c r="KCB20" s="341"/>
      <c r="KCC20" s="341"/>
      <c r="KCD20" s="341"/>
      <c r="KCE20" s="341"/>
      <c r="KCF20" s="341"/>
      <c r="KCG20" s="341"/>
      <c r="KCH20" s="341"/>
      <c r="KCI20" s="341"/>
      <c r="KCJ20" s="341"/>
      <c r="KCK20" s="341"/>
      <c r="KCL20" s="341"/>
      <c r="KCM20" s="341"/>
      <c r="KCN20" s="341"/>
      <c r="KCO20" s="341"/>
      <c r="KCP20" s="341"/>
      <c r="KCQ20" s="341"/>
      <c r="KCR20" s="341"/>
      <c r="KCS20" s="341"/>
      <c r="KCT20" s="341"/>
      <c r="KCU20" s="341"/>
      <c r="KCV20" s="341"/>
      <c r="KCW20" s="341"/>
      <c r="KCX20" s="341"/>
      <c r="KCY20" s="341"/>
      <c r="KCZ20" s="341"/>
      <c r="KDA20" s="341"/>
      <c r="KDB20" s="341"/>
      <c r="KDC20" s="341"/>
      <c r="KDD20" s="341"/>
      <c r="KDE20" s="341"/>
      <c r="KDF20" s="341"/>
      <c r="KDG20" s="341"/>
      <c r="KDH20" s="341"/>
      <c r="KDI20" s="341"/>
      <c r="KDJ20" s="341"/>
      <c r="KDK20" s="341"/>
      <c r="KDL20" s="341"/>
      <c r="KDM20" s="341"/>
      <c r="KDN20" s="341"/>
      <c r="KDO20" s="341"/>
      <c r="KDP20" s="341"/>
      <c r="KDQ20" s="341"/>
      <c r="KDR20" s="341"/>
      <c r="KDS20" s="341"/>
      <c r="KDT20" s="341"/>
      <c r="KDU20" s="341"/>
      <c r="KDV20" s="341"/>
      <c r="KDW20" s="341"/>
      <c r="KDX20" s="341"/>
      <c r="KDY20" s="341"/>
      <c r="KDZ20" s="341"/>
      <c r="KEA20" s="341"/>
      <c r="KEB20" s="341"/>
      <c r="KEC20" s="341"/>
      <c r="KED20" s="341"/>
      <c r="KEE20" s="341"/>
      <c r="KEF20" s="341"/>
      <c r="KEG20" s="341"/>
      <c r="KEH20" s="341"/>
      <c r="KEI20" s="341"/>
      <c r="KEJ20" s="341"/>
      <c r="KEK20" s="341"/>
      <c r="KEL20" s="341"/>
      <c r="KEM20" s="341"/>
      <c r="KEN20" s="341"/>
      <c r="KEO20" s="341"/>
      <c r="KEP20" s="341"/>
      <c r="KEQ20" s="341"/>
      <c r="KER20" s="341"/>
      <c r="KES20" s="341"/>
      <c r="KET20" s="341"/>
      <c r="KEU20" s="341"/>
      <c r="KEV20" s="341"/>
      <c r="KEW20" s="341"/>
      <c r="KEX20" s="341"/>
      <c r="KEY20" s="341"/>
      <c r="KEZ20" s="341"/>
      <c r="KFA20" s="341"/>
      <c r="KFB20" s="341"/>
      <c r="KFC20" s="341"/>
      <c r="KFD20" s="341"/>
      <c r="KFE20" s="341"/>
      <c r="KFF20" s="341"/>
      <c r="KFG20" s="341"/>
      <c r="KFH20" s="341"/>
      <c r="KFI20" s="341"/>
      <c r="KFJ20" s="341"/>
      <c r="KFK20" s="341"/>
      <c r="KFL20" s="341"/>
      <c r="KFM20" s="341"/>
      <c r="KFN20" s="341"/>
      <c r="KFO20" s="341"/>
      <c r="KFP20" s="341"/>
      <c r="KFQ20" s="341"/>
      <c r="KFR20" s="341"/>
      <c r="KFS20" s="341"/>
      <c r="KFT20" s="341"/>
      <c r="KFU20" s="341"/>
      <c r="KFV20" s="341"/>
      <c r="KFW20" s="341"/>
      <c r="KFX20" s="341"/>
      <c r="KFY20" s="341"/>
      <c r="KFZ20" s="341"/>
      <c r="KGA20" s="341"/>
      <c r="KGB20" s="341"/>
      <c r="KGC20" s="341"/>
      <c r="KGD20" s="341"/>
      <c r="KGE20" s="341"/>
      <c r="KGF20" s="341"/>
      <c r="KGG20" s="341"/>
      <c r="KGH20" s="341"/>
      <c r="KGI20" s="341"/>
      <c r="KGJ20" s="341"/>
      <c r="KGK20" s="341"/>
      <c r="KGL20" s="341"/>
      <c r="KGM20" s="341"/>
      <c r="KGN20" s="341"/>
      <c r="KGO20" s="341"/>
      <c r="KGP20" s="341"/>
      <c r="KGQ20" s="341"/>
      <c r="KGR20" s="341"/>
      <c r="KGS20" s="341"/>
      <c r="KGT20" s="341"/>
      <c r="KGU20" s="341"/>
      <c r="KGV20" s="341"/>
      <c r="KGW20" s="341"/>
      <c r="KGX20" s="341"/>
      <c r="KGY20" s="341"/>
      <c r="KGZ20" s="341"/>
      <c r="KHA20" s="341"/>
      <c r="KHB20" s="341"/>
      <c r="KHC20" s="341"/>
      <c r="KHD20" s="341"/>
      <c r="KHE20" s="341"/>
      <c r="KHF20" s="341"/>
      <c r="KHG20" s="341"/>
      <c r="KHH20" s="341"/>
      <c r="KHI20" s="341"/>
      <c r="KHJ20" s="341"/>
      <c r="KHK20" s="341"/>
      <c r="KHL20" s="341"/>
      <c r="KHM20" s="341"/>
      <c r="KHN20" s="341"/>
      <c r="KHO20" s="341"/>
      <c r="KHP20" s="341"/>
      <c r="KHQ20" s="341"/>
      <c r="KHR20" s="341"/>
      <c r="KHS20" s="341"/>
      <c r="KHT20" s="341"/>
      <c r="KHU20" s="341"/>
      <c r="KHV20" s="341"/>
      <c r="KHW20" s="341"/>
      <c r="KHX20" s="341"/>
      <c r="KHY20" s="341"/>
      <c r="KHZ20" s="341"/>
      <c r="KIA20" s="341"/>
      <c r="KIB20" s="341"/>
      <c r="KIC20" s="341"/>
      <c r="KID20" s="341"/>
      <c r="KIE20" s="341"/>
      <c r="KIF20" s="341"/>
      <c r="KIG20" s="341"/>
      <c r="KIH20" s="341"/>
      <c r="KII20" s="341"/>
      <c r="KIJ20" s="341"/>
      <c r="KIK20" s="341"/>
      <c r="KIL20" s="341"/>
      <c r="KIM20" s="341"/>
      <c r="KIN20" s="341"/>
      <c r="KIO20" s="341"/>
      <c r="KIP20" s="341"/>
      <c r="KIQ20" s="341"/>
      <c r="KIR20" s="341"/>
      <c r="KIS20" s="341"/>
      <c r="KIT20" s="341"/>
      <c r="KIU20" s="341"/>
      <c r="KIV20" s="341"/>
      <c r="KIW20" s="341"/>
      <c r="KIX20" s="341"/>
      <c r="KIY20" s="341"/>
      <c r="KIZ20" s="341"/>
      <c r="KJA20" s="341"/>
      <c r="KJB20" s="341"/>
      <c r="KJC20" s="341"/>
      <c r="KJD20" s="341"/>
      <c r="KJE20" s="341"/>
      <c r="KJF20" s="341"/>
      <c r="KJG20" s="341"/>
      <c r="KJH20" s="341"/>
      <c r="KJI20" s="341"/>
      <c r="KJJ20" s="341"/>
      <c r="KJK20" s="341"/>
      <c r="KJL20" s="341"/>
      <c r="KJM20" s="341"/>
      <c r="KJN20" s="341"/>
      <c r="KJO20" s="341"/>
      <c r="KJP20" s="341"/>
      <c r="KJQ20" s="341"/>
      <c r="KJR20" s="341"/>
      <c r="KJS20" s="341"/>
      <c r="KJT20" s="341"/>
      <c r="KJU20" s="341"/>
      <c r="KJV20" s="341"/>
      <c r="KJW20" s="341"/>
      <c r="KJX20" s="341"/>
      <c r="KJY20" s="341"/>
      <c r="KJZ20" s="341"/>
      <c r="KKA20" s="341"/>
      <c r="KKB20" s="341"/>
      <c r="KKC20" s="341"/>
      <c r="KKD20" s="341"/>
      <c r="KKE20" s="341"/>
      <c r="KKF20" s="341"/>
      <c r="KKG20" s="341"/>
      <c r="KKH20" s="341"/>
      <c r="KKI20" s="341"/>
      <c r="KKJ20" s="341"/>
      <c r="KKK20" s="341"/>
      <c r="KKL20" s="341"/>
      <c r="KKM20" s="341"/>
      <c r="KKN20" s="341"/>
      <c r="KKO20" s="341"/>
      <c r="KKP20" s="341"/>
      <c r="KKQ20" s="341"/>
      <c r="KKR20" s="341"/>
      <c r="KKS20" s="341"/>
      <c r="KKT20" s="341"/>
      <c r="KKU20" s="341"/>
      <c r="KKV20" s="341"/>
      <c r="KKW20" s="341"/>
      <c r="KKX20" s="341"/>
      <c r="KKY20" s="341"/>
      <c r="KKZ20" s="341"/>
      <c r="KLA20" s="341"/>
      <c r="KLB20" s="341"/>
      <c r="KLC20" s="341"/>
      <c r="KLD20" s="341"/>
      <c r="KLE20" s="341"/>
      <c r="KLF20" s="341"/>
      <c r="KLG20" s="341"/>
      <c r="KLH20" s="341"/>
      <c r="KLI20" s="341"/>
      <c r="KLJ20" s="341"/>
      <c r="KLK20" s="341"/>
      <c r="KLL20" s="341"/>
      <c r="KLM20" s="341"/>
      <c r="KLN20" s="341"/>
      <c r="KLO20" s="341"/>
      <c r="KLP20" s="341"/>
      <c r="KLQ20" s="341"/>
      <c r="KLR20" s="341"/>
      <c r="KLS20" s="341"/>
      <c r="KLT20" s="341"/>
      <c r="KLU20" s="341"/>
      <c r="KLV20" s="341"/>
      <c r="KLW20" s="341"/>
      <c r="KLX20" s="341"/>
      <c r="KLY20" s="341"/>
      <c r="KLZ20" s="341"/>
      <c r="KMA20" s="341"/>
      <c r="KMB20" s="341"/>
      <c r="KMC20" s="341"/>
      <c r="KMD20" s="341"/>
      <c r="KME20" s="341"/>
      <c r="KMF20" s="341"/>
      <c r="KMG20" s="341"/>
      <c r="KMH20" s="341"/>
      <c r="KMI20" s="341"/>
      <c r="KMJ20" s="341"/>
      <c r="KMK20" s="341"/>
      <c r="KML20" s="341"/>
      <c r="KMM20" s="341"/>
      <c r="KMN20" s="341"/>
      <c r="KMO20" s="341"/>
      <c r="KMP20" s="341"/>
      <c r="KMQ20" s="341"/>
      <c r="KMR20" s="341"/>
      <c r="KMS20" s="341"/>
      <c r="KMT20" s="341"/>
      <c r="KMU20" s="341"/>
      <c r="KMV20" s="341"/>
      <c r="KMW20" s="341"/>
      <c r="KMX20" s="341"/>
      <c r="KMY20" s="341"/>
      <c r="KMZ20" s="341"/>
      <c r="KNA20" s="341"/>
      <c r="KNB20" s="341"/>
      <c r="KNC20" s="341"/>
      <c r="KND20" s="341"/>
      <c r="KNE20" s="341"/>
      <c r="KNF20" s="341"/>
      <c r="KNG20" s="341"/>
      <c r="KNH20" s="341"/>
      <c r="KNI20" s="341"/>
      <c r="KNJ20" s="341"/>
      <c r="KNK20" s="341"/>
      <c r="KNL20" s="341"/>
      <c r="KNM20" s="341"/>
      <c r="KNN20" s="341"/>
      <c r="KNO20" s="341"/>
      <c r="KNP20" s="341"/>
      <c r="KNQ20" s="341"/>
      <c r="KNR20" s="341"/>
      <c r="KNS20" s="341"/>
      <c r="KNT20" s="341"/>
      <c r="KNU20" s="341"/>
      <c r="KNV20" s="341"/>
      <c r="KNW20" s="341"/>
      <c r="KNX20" s="341"/>
      <c r="KNY20" s="341"/>
      <c r="KNZ20" s="341"/>
      <c r="KOA20" s="341"/>
      <c r="KOB20" s="341"/>
      <c r="KOC20" s="341"/>
      <c r="KOD20" s="341"/>
      <c r="KOE20" s="341"/>
      <c r="KOF20" s="341"/>
      <c r="KOG20" s="341"/>
      <c r="KOH20" s="341"/>
      <c r="KOI20" s="341"/>
      <c r="KOJ20" s="341"/>
      <c r="KOK20" s="341"/>
      <c r="KOL20" s="341"/>
      <c r="KOM20" s="341"/>
      <c r="KON20" s="341"/>
      <c r="KOO20" s="341"/>
      <c r="KOP20" s="341"/>
      <c r="KOQ20" s="341"/>
      <c r="KOR20" s="341"/>
      <c r="KOS20" s="341"/>
      <c r="KOT20" s="341"/>
      <c r="KOU20" s="341"/>
      <c r="KOV20" s="341"/>
      <c r="KOW20" s="341"/>
      <c r="KOX20" s="341"/>
      <c r="KOY20" s="341"/>
      <c r="KOZ20" s="341"/>
      <c r="KPA20" s="341"/>
      <c r="KPB20" s="341"/>
      <c r="KPC20" s="341"/>
      <c r="KPD20" s="341"/>
      <c r="KPE20" s="341"/>
      <c r="KPF20" s="341"/>
      <c r="KPG20" s="341"/>
      <c r="KPH20" s="341"/>
      <c r="KPI20" s="341"/>
      <c r="KPJ20" s="341"/>
      <c r="KPK20" s="341"/>
      <c r="KPL20" s="341"/>
      <c r="KPM20" s="341"/>
      <c r="KPN20" s="341"/>
      <c r="KPO20" s="341"/>
      <c r="KPP20" s="341"/>
      <c r="KPQ20" s="341"/>
      <c r="KPR20" s="341"/>
      <c r="KPS20" s="341"/>
      <c r="KPT20" s="341"/>
      <c r="KPU20" s="341"/>
      <c r="KPV20" s="341"/>
      <c r="KPW20" s="341"/>
      <c r="KPX20" s="341"/>
      <c r="KPY20" s="341"/>
      <c r="KPZ20" s="341"/>
      <c r="KQA20" s="341"/>
      <c r="KQB20" s="341"/>
      <c r="KQC20" s="341"/>
      <c r="KQD20" s="341"/>
      <c r="KQE20" s="341"/>
      <c r="KQF20" s="341"/>
      <c r="KQG20" s="341"/>
      <c r="KQH20" s="341"/>
      <c r="KQI20" s="341"/>
      <c r="KQJ20" s="341"/>
      <c r="KQK20" s="341"/>
      <c r="KQL20" s="341"/>
      <c r="KQM20" s="341"/>
      <c r="KQN20" s="341"/>
      <c r="KQO20" s="341"/>
      <c r="KQP20" s="341"/>
      <c r="KQQ20" s="341"/>
      <c r="KQR20" s="341"/>
      <c r="KQS20" s="341"/>
      <c r="KQT20" s="341"/>
      <c r="KQU20" s="341"/>
      <c r="KQV20" s="341"/>
      <c r="KQW20" s="341"/>
      <c r="KQX20" s="341"/>
      <c r="KQY20" s="341"/>
      <c r="KQZ20" s="341"/>
      <c r="KRA20" s="341"/>
      <c r="KRB20" s="341"/>
      <c r="KRC20" s="341"/>
      <c r="KRD20" s="341"/>
      <c r="KRE20" s="341"/>
      <c r="KRF20" s="341"/>
      <c r="KRG20" s="341"/>
      <c r="KRH20" s="341"/>
      <c r="KRI20" s="341"/>
      <c r="KRJ20" s="341"/>
      <c r="KRK20" s="341"/>
      <c r="KRL20" s="341"/>
      <c r="KRM20" s="341"/>
      <c r="KRN20" s="341"/>
      <c r="KRO20" s="341"/>
      <c r="KRP20" s="341"/>
      <c r="KRQ20" s="341"/>
      <c r="KRR20" s="341"/>
      <c r="KRS20" s="341"/>
      <c r="KRT20" s="341"/>
      <c r="KRU20" s="341"/>
      <c r="KRV20" s="341"/>
      <c r="KRW20" s="341"/>
      <c r="KRX20" s="341"/>
      <c r="KRY20" s="341"/>
      <c r="KRZ20" s="341"/>
      <c r="KSA20" s="341"/>
      <c r="KSB20" s="341"/>
      <c r="KSC20" s="341"/>
      <c r="KSD20" s="341"/>
      <c r="KSE20" s="341"/>
      <c r="KSF20" s="341"/>
      <c r="KSG20" s="341"/>
      <c r="KSH20" s="341"/>
      <c r="KSI20" s="341"/>
      <c r="KSJ20" s="341"/>
      <c r="KSK20" s="341"/>
      <c r="KSL20" s="341"/>
      <c r="KSM20" s="341"/>
      <c r="KSN20" s="341"/>
      <c r="KSO20" s="341"/>
      <c r="KSP20" s="341"/>
      <c r="KSQ20" s="341"/>
      <c r="KSR20" s="341"/>
      <c r="KSS20" s="341"/>
      <c r="KST20" s="341"/>
      <c r="KSU20" s="341"/>
      <c r="KSV20" s="341"/>
      <c r="KSW20" s="341"/>
      <c r="KSX20" s="341"/>
      <c r="KSY20" s="341"/>
      <c r="KSZ20" s="341"/>
      <c r="KTA20" s="341"/>
      <c r="KTB20" s="341"/>
      <c r="KTC20" s="341"/>
      <c r="KTD20" s="341"/>
      <c r="KTE20" s="341"/>
      <c r="KTF20" s="341"/>
      <c r="KTG20" s="341"/>
      <c r="KTH20" s="341"/>
      <c r="KTI20" s="341"/>
      <c r="KTJ20" s="341"/>
      <c r="KTK20" s="341"/>
      <c r="KTL20" s="341"/>
      <c r="KTM20" s="341"/>
      <c r="KTN20" s="341"/>
      <c r="KTO20" s="341"/>
      <c r="KTP20" s="341"/>
      <c r="KTQ20" s="341"/>
      <c r="KTR20" s="341"/>
      <c r="KTS20" s="341"/>
      <c r="KTT20" s="341"/>
      <c r="KTU20" s="341"/>
      <c r="KTV20" s="341"/>
      <c r="KTW20" s="341"/>
      <c r="KTX20" s="341"/>
      <c r="KTY20" s="341"/>
      <c r="KTZ20" s="341"/>
      <c r="KUA20" s="341"/>
      <c r="KUB20" s="341"/>
      <c r="KUC20" s="341"/>
      <c r="KUD20" s="341"/>
      <c r="KUE20" s="341"/>
      <c r="KUF20" s="341"/>
      <c r="KUG20" s="341"/>
      <c r="KUH20" s="341"/>
      <c r="KUI20" s="341"/>
      <c r="KUJ20" s="341"/>
      <c r="KUK20" s="341"/>
      <c r="KUL20" s="341"/>
      <c r="KUM20" s="341"/>
      <c r="KUN20" s="341"/>
      <c r="KUO20" s="341"/>
      <c r="KUP20" s="341"/>
      <c r="KUQ20" s="341"/>
      <c r="KUR20" s="341"/>
      <c r="KUS20" s="341"/>
      <c r="KUT20" s="341"/>
      <c r="KUU20" s="341"/>
      <c r="KUV20" s="341"/>
      <c r="KUW20" s="341"/>
      <c r="KUX20" s="341"/>
      <c r="KUY20" s="341"/>
      <c r="KUZ20" s="341"/>
      <c r="KVA20" s="341"/>
      <c r="KVB20" s="341"/>
      <c r="KVC20" s="341"/>
      <c r="KVD20" s="341"/>
      <c r="KVE20" s="341"/>
      <c r="KVF20" s="341"/>
      <c r="KVG20" s="341"/>
      <c r="KVH20" s="341"/>
      <c r="KVI20" s="341"/>
      <c r="KVJ20" s="341"/>
      <c r="KVK20" s="341"/>
      <c r="KVL20" s="341"/>
      <c r="KVM20" s="341"/>
      <c r="KVN20" s="341"/>
      <c r="KVO20" s="341"/>
      <c r="KVP20" s="341"/>
      <c r="KVQ20" s="341"/>
      <c r="KVR20" s="341"/>
      <c r="KVS20" s="341"/>
      <c r="KVT20" s="341"/>
      <c r="KVU20" s="341"/>
      <c r="KVV20" s="341"/>
      <c r="KVW20" s="341"/>
      <c r="KVX20" s="341"/>
      <c r="KVY20" s="341"/>
      <c r="KVZ20" s="341"/>
      <c r="KWA20" s="341"/>
      <c r="KWB20" s="341"/>
      <c r="KWC20" s="341"/>
      <c r="KWD20" s="341"/>
      <c r="KWE20" s="341"/>
      <c r="KWF20" s="341"/>
      <c r="KWG20" s="341"/>
      <c r="KWH20" s="341"/>
      <c r="KWI20" s="341"/>
      <c r="KWJ20" s="341"/>
      <c r="KWK20" s="341"/>
      <c r="KWL20" s="341"/>
      <c r="KWM20" s="341"/>
      <c r="KWN20" s="341"/>
      <c r="KWO20" s="341"/>
      <c r="KWP20" s="341"/>
      <c r="KWQ20" s="341"/>
      <c r="KWR20" s="341"/>
      <c r="KWS20" s="341"/>
      <c r="KWT20" s="341"/>
      <c r="KWU20" s="341"/>
      <c r="KWV20" s="341"/>
      <c r="KWW20" s="341"/>
      <c r="KWX20" s="341"/>
      <c r="KWY20" s="341"/>
      <c r="KWZ20" s="341"/>
      <c r="KXA20" s="341"/>
      <c r="KXB20" s="341"/>
      <c r="KXC20" s="341"/>
      <c r="KXD20" s="341"/>
      <c r="KXE20" s="341"/>
      <c r="KXF20" s="341"/>
      <c r="KXG20" s="341"/>
      <c r="KXH20" s="341"/>
      <c r="KXI20" s="341"/>
      <c r="KXJ20" s="341"/>
      <c r="KXK20" s="341"/>
      <c r="KXL20" s="341"/>
      <c r="KXM20" s="341"/>
      <c r="KXN20" s="341"/>
      <c r="KXO20" s="341"/>
      <c r="KXP20" s="341"/>
      <c r="KXQ20" s="341"/>
      <c r="KXR20" s="341"/>
      <c r="KXS20" s="341"/>
      <c r="KXT20" s="341"/>
      <c r="KXU20" s="341"/>
      <c r="KXV20" s="341"/>
      <c r="KXW20" s="341"/>
      <c r="KXX20" s="341"/>
      <c r="KXY20" s="341"/>
      <c r="KXZ20" s="341"/>
      <c r="KYA20" s="341"/>
      <c r="KYB20" s="341"/>
      <c r="KYC20" s="341"/>
      <c r="KYD20" s="341"/>
      <c r="KYE20" s="341"/>
      <c r="KYF20" s="341"/>
      <c r="KYG20" s="341"/>
      <c r="KYH20" s="341"/>
      <c r="KYI20" s="341"/>
      <c r="KYJ20" s="341"/>
      <c r="KYK20" s="341"/>
      <c r="KYL20" s="341"/>
      <c r="KYM20" s="341"/>
      <c r="KYN20" s="341"/>
      <c r="KYO20" s="341"/>
      <c r="KYP20" s="341"/>
      <c r="KYQ20" s="341"/>
      <c r="KYR20" s="341"/>
      <c r="KYS20" s="341"/>
      <c r="KYT20" s="341"/>
      <c r="KYU20" s="341"/>
      <c r="KYV20" s="341"/>
      <c r="KYW20" s="341"/>
      <c r="KYX20" s="341"/>
      <c r="KYY20" s="341"/>
      <c r="KYZ20" s="341"/>
      <c r="KZA20" s="341"/>
      <c r="KZB20" s="341"/>
      <c r="KZC20" s="341"/>
      <c r="KZD20" s="341"/>
      <c r="KZE20" s="341"/>
      <c r="KZF20" s="341"/>
      <c r="KZG20" s="341"/>
      <c r="KZH20" s="341"/>
      <c r="KZI20" s="341"/>
      <c r="KZJ20" s="341"/>
      <c r="KZK20" s="341"/>
      <c r="KZL20" s="341"/>
      <c r="KZM20" s="341"/>
      <c r="KZN20" s="341"/>
      <c r="KZO20" s="341"/>
      <c r="KZP20" s="341"/>
      <c r="KZQ20" s="341"/>
      <c r="KZR20" s="341"/>
      <c r="KZS20" s="341"/>
      <c r="KZT20" s="341"/>
      <c r="KZU20" s="341"/>
      <c r="KZV20" s="341"/>
      <c r="KZW20" s="341"/>
      <c r="KZX20" s="341"/>
      <c r="KZY20" s="341"/>
      <c r="KZZ20" s="341"/>
      <c r="LAA20" s="341"/>
      <c r="LAB20" s="341"/>
      <c r="LAC20" s="341"/>
      <c r="LAD20" s="341"/>
      <c r="LAE20" s="341"/>
      <c r="LAF20" s="341"/>
      <c r="LAG20" s="341"/>
      <c r="LAH20" s="341"/>
      <c r="LAI20" s="341"/>
      <c r="LAJ20" s="341"/>
      <c r="LAK20" s="341"/>
      <c r="LAL20" s="341"/>
      <c r="LAM20" s="341"/>
      <c r="LAN20" s="341"/>
      <c r="LAO20" s="341"/>
      <c r="LAP20" s="341"/>
      <c r="LAQ20" s="341"/>
      <c r="LAR20" s="341"/>
      <c r="LAS20" s="341"/>
      <c r="LAT20" s="341"/>
      <c r="LAU20" s="341"/>
      <c r="LAV20" s="341"/>
      <c r="LAW20" s="341"/>
      <c r="LAX20" s="341"/>
      <c r="LAY20" s="341"/>
      <c r="LAZ20" s="341"/>
      <c r="LBA20" s="341"/>
      <c r="LBB20" s="341"/>
      <c r="LBC20" s="341"/>
      <c r="LBD20" s="341"/>
      <c r="LBE20" s="341"/>
      <c r="LBF20" s="341"/>
      <c r="LBG20" s="341"/>
      <c r="LBH20" s="341"/>
      <c r="LBI20" s="341"/>
      <c r="LBJ20" s="341"/>
      <c r="LBK20" s="341"/>
      <c r="LBL20" s="341"/>
      <c r="LBM20" s="341"/>
      <c r="LBN20" s="341"/>
      <c r="LBO20" s="341"/>
      <c r="LBP20" s="341"/>
      <c r="LBQ20" s="341"/>
      <c r="LBR20" s="341"/>
      <c r="LBS20" s="341"/>
      <c r="LBT20" s="341"/>
      <c r="LBU20" s="341"/>
      <c r="LBV20" s="341"/>
      <c r="LBW20" s="341"/>
      <c r="LBX20" s="341"/>
      <c r="LBY20" s="341"/>
      <c r="LBZ20" s="341"/>
      <c r="LCA20" s="341"/>
      <c r="LCB20" s="341"/>
      <c r="LCC20" s="341"/>
      <c r="LCD20" s="341"/>
      <c r="LCE20" s="341"/>
      <c r="LCF20" s="341"/>
      <c r="LCG20" s="341"/>
      <c r="LCH20" s="341"/>
      <c r="LCI20" s="341"/>
      <c r="LCJ20" s="341"/>
      <c r="LCK20" s="341"/>
      <c r="LCL20" s="341"/>
      <c r="LCM20" s="341"/>
      <c r="LCN20" s="341"/>
      <c r="LCO20" s="341"/>
      <c r="LCP20" s="341"/>
      <c r="LCQ20" s="341"/>
      <c r="LCR20" s="341"/>
      <c r="LCS20" s="341"/>
      <c r="LCT20" s="341"/>
      <c r="LCU20" s="341"/>
      <c r="LCV20" s="341"/>
      <c r="LCW20" s="341"/>
      <c r="LCX20" s="341"/>
      <c r="LCY20" s="341"/>
      <c r="LCZ20" s="341"/>
      <c r="LDA20" s="341"/>
      <c r="LDB20" s="341"/>
      <c r="LDC20" s="341"/>
      <c r="LDD20" s="341"/>
      <c r="LDE20" s="341"/>
      <c r="LDF20" s="341"/>
      <c r="LDG20" s="341"/>
      <c r="LDH20" s="341"/>
      <c r="LDI20" s="341"/>
      <c r="LDJ20" s="341"/>
      <c r="LDK20" s="341"/>
      <c r="LDL20" s="341"/>
      <c r="LDM20" s="341"/>
      <c r="LDN20" s="341"/>
      <c r="LDO20" s="341"/>
      <c r="LDP20" s="341"/>
      <c r="LDQ20" s="341"/>
      <c r="LDR20" s="341"/>
      <c r="LDS20" s="341"/>
      <c r="LDT20" s="341"/>
      <c r="LDU20" s="341"/>
      <c r="LDV20" s="341"/>
      <c r="LDW20" s="341"/>
      <c r="LDX20" s="341"/>
      <c r="LDY20" s="341"/>
      <c r="LDZ20" s="341"/>
      <c r="LEA20" s="341"/>
      <c r="LEB20" s="341"/>
      <c r="LEC20" s="341"/>
      <c r="LED20" s="341"/>
      <c r="LEE20" s="341"/>
      <c r="LEF20" s="341"/>
      <c r="LEG20" s="341"/>
      <c r="LEH20" s="341"/>
      <c r="LEI20" s="341"/>
      <c r="LEJ20" s="341"/>
      <c r="LEK20" s="341"/>
      <c r="LEL20" s="341"/>
      <c r="LEM20" s="341"/>
      <c r="LEN20" s="341"/>
      <c r="LEO20" s="341"/>
      <c r="LEP20" s="341"/>
      <c r="LEQ20" s="341"/>
      <c r="LER20" s="341"/>
      <c r="LES20" s="341"/>
      <c r="LET20" s="341"/>
      <c r="LEU20" s="341"/>
      <c r="LEV20" s="341"/>
      <c r="LEW20" s="341"/>
      <c r="LEX20" s="341"/>
      <c r="LEY20" s="341"/>
      <c r="LEZ20" s="341"/>
      <c r="LFA20" s="341"/>
      <c r="LFB20" s="341"/>
      <c r="LFC20" s="341"/>
      <c r="LFD20" s="341"/>
      <c r="LFE20" s="341"/>
      <c r="LFF20" s="341"/>
      <c r="LFG20" s="341"/>
      <c r="LFH20" s="341"/>
      <c r="LFI20" s="341"/>
      <c r="LFJ20" s="341"/>
      <c r="LFK20" s="341"/>
      <c r="LFL20" s="341"/>
      <c r="LFM20" s="341"/>
      <c r="LFN20" s="341"/>
      <c r="LFO20" s="341"/>
      <c r="LFP20" s="341"/>
      <c r="LFQ20" s="341"/>
      <c r="LFR20" s="341"/>
      <c r="LFS20" s="341"/>
      <c r="LFT20" s="341"/>
      <c r="LFU20" s="341"/>
      <c r="LFV20" s="341"/>
      <c r="LFW20" s="341"/>
      <c r="LFX20" s="341"/>
      <c r="LFY20" s="341"/>
      <c r="LFZ20" s="341"/>
      <c r="LGA20" s="341"/>
      <c r="LGB20" s="341"/>
      <c r="LGC20" s="341"/>
      <c r="LGD20" s="341"/>
      <c r="LGE20" s="341"/>
      <c r="LGF20" s="341"/>
      <c r="LGG20" s="341"/>
      <c r="LGH20" s="341"/>
      <c r="LGI20" s="341"/>
      <c r="LGJ20" s="341"/>
      <c r="LGK20" s="341"/>
      <c r="LGL20" s="341"/>
      <c r="LGM20" s="341"/>
      <c r="LGN20" s="341"/>
      <c r="LGO20" s="341"/>
      <c r="LGP20" s="341"/>
      <c r="LGQ20" s="341"/>
      <c r="LGR20" s="341"/>
      <c r="LGS20" s="341"/>
      <c r="LGT20" s="341"/>
      <c r="LGU20" s="341"/>
      <c r="LGV20" s="341"/>
      <c r="LGW20" s="341"/>
      <c r="LGX20" s="341"/>
      <c r="LGY20" s="341"/>
      <c r="LGZ20" s="341"/>
      <c r="LHA20" s="341"/>
      <c r="LHB20" s="341"/>
      <c r="LHC20" s="341"/>
      <c r="LHD20" s="341"/>
      <c r="LHE20" s="341"/>
      <c r="LHF20" s="341"/>
      <c r="LHG20" s="341"/>
      <c r="LHH20" s="341"/>
      <c r="LHI20" s="341"/>
      <c r="LHJ20" s="341"/>
      <c r="LHK20" s="341"/>
      <c r="LHL20" s="341"/>
      <c r="LHM20" s="341"/>
      <c r="LHN20" s="341"/>
      <c r="LHO20" s="341"/>
      <c r="LHP20" s="341"/>
      <c r="LHQ20" s="341"/>
      <c r="LHR20" s="341"/>
      <c r="LHS20" s="341"/>
      <c r="LHT20" s="341"/>
      <c r="LHU20" s="341"/>
      <c r="LHV20" s="341"/>
      <c r="LHW20" s="341"/>
      <c r="LHX20" s="341"/>
      <c r="LHY20" s="341"/>
      <c r="LHZ20" s="341"/>
      <c r="LIA20" s="341"/>
      <c r="LIB20" s="341"/>
      <c r="LIC20" s="341"/>
      <c r="LID20" s="341"/>
      <c r="LIE20" s="341"/>
      <c r="LIF20" s="341"/>
      <c r="LIG20" s="341"/>
      <c r="LIH20" s="341"/>
      <c r="LII20" s="341"/>
      <c r="LIJ20" s="341"/>
      <c r="LIK20" s="341"/>
      <c r="LIL20" s="341"/>
      <c r="LIM20" s="341"/>
      <c r="LIN20" s="341"/>
      <c r="LIO20" s="341"/>
      <c r="LIP20" s="341"/>
      <c r="LIQ20" s="341"/>
      <c r="LIR20" s="341"/>
      <c r="LIS20" s="341"/>
      <c r="LIT20" s="341"/>
      <c r="LIU20" s="341"/>
      <c r="LIV20" s="341"/>
      <c r="LIW20" s="341"/>
      <c r="LIX20" s="341"/>
      <c r="LIY20" s="341"/>
      <c r="LIZ20" s="341"/>
      <c r="LJA20" s="341"/>
      <c r="LJB20" s="341"/>
      <c r="LJC20" s="341"/>
      <c r="LJD20" s="341"/>
      <c r="LJE20" s="341"/>
      <c r="LJF20" s="341"/>
      <c r="LJG20" s="341"/>
      <c r="LJH20" s="341"/>
      <c r="LJI20" s="341"/>
      <c r="LJJ20" s="341"/>
      <c r="LJK20" s="341"/>
      <c r="LJL20" s="341"/>
      <c r="LJM20" s="341"/>
      <c r="LJN20" s="341"/>
      <c r="LJO20" s="341"/>
      <c r="LJP20" s="341"/>
      <c r="LJQ20" s="341"/>
      <c r="LJR20" s="341"/>
      <c r="LJS20" s="341"/>
      <c r="LJT20" s="341"/>
      <c r="LJU20" s="341"/>
      <c r="LJV20" s="341"/>
      <c r="LJW20" s="341"/>
      <c r="LJX20" s="341"/>
      <c r="LJY20" s="341"/>
      <c r="LJZ20" s="341"/>
      <c r="LKA20" s="341"/>
      <c r="LKB20" s="341"/>
      <c r="LKC20" s="341"/>
      <c r="LKD20" s="341"/>
      <c r="LKE20" s="341"/>
      <c r="LKF20" s="341"/>
      <c r="LKG20" s="341"/>
      <c r="LKH20" s="341"/>
      <c r="LKI20" s="341"/>
      <c r="LKJ20" s="341"/>
      <c r="LKK20" s="341"/>
      <c r="LKL20" s="341"/>
      <c r="LKM20" s="341"/>
      <c r="LKN20" s="341"/>
      <c r="LKO20" s="341"/>
      <c r="LKP20" s="341"/>
      <c r="LKQ20" s="341"/>
      <c r="LKR20" s="341"/>
      <c r="LKS20" s="341"/>
      <c r="LKT20" s="341"/>
      <c r="LKU20" s="341"/>
      <c r="LKV20" s="341"/>
      <c r="LKW20" s="341"/>
      <c r="LKX20" s="341"/>
      <c r="LKY20" s="341"/>
      <c r="LKZ20" s="341"/>
      <c r="LLA20" s="341"/>
      <c r="LLB20" s="341"/>
      <c r="LLC20" s="341"/>
      <c r="LLD20" s="341"/>
      <c r="LLE20" s="341"/>
      <c r="LLF20" s="341"/>
      <c r="LLG20" s="341"/>
      <c r="LLH20" s="341"/>
      <c r="LLI20" s="341"/>
      <c r="LLJ20" s="341"/>
      <c r="LLK20" s="341"/>
      <c r="LLL20" s="341"/>
      <c r="LLM20" s="341"/>
      <c r="LLN20" s="341"/>
      <c r="LLO20" s="341"/>
      <c r="LLP20" s="341"/>
      <c r="LLQ20" s="341"/>
      <c r="LLR20" s="341"/>
      <c r="LLS20" s="341"/>
      <c r="LLT20" s="341"/>
      <c r="LLU20" s="341"/>
      <c r="LLV20" s="341"/>
      <c r="LLW20" s="341"/>
      <c r="LLX20" s="341"/>
      <c r="LLY20" s="341"/>
      <c r="LLZ20" s="341"/>
      <c r="LMA20" s="341"/>
      <c r="LMB20" s="341"/>
      <c r="LMC20" s="341"/>
      <c r="LMD20" s="341"/>
      <c r="LME20" s="341"/>
      <c r="LMF20" s="341"/>
      <c r="LMG20" s="341"/>
      <c r="LMH20" s="341"/>
      <c r="LMI20" s="341"/>
      <c r="LMJ20" s="341"/>
      <c r="LMK20" s="341"/>
      <c r="LML20" s="341"/>
      <c r="LMM20" s="341"/>
      <c r="LMN20" s="341"/>
      <c r="LMO20" s="341"/>
      <c r="LMP20" s="341"/>
      <c r="LMQ20" s="341"/>
      <c r="LMR20" s="341"/>
      <c r="LMS20" s="341"/>
      <c r="LMT20" s="341"/>
      <c r="LMU20" s="341"/>
      <c r="LMV20" s="341"/>
      <c r="LMW20" s="341"/>
      <c r="LMX20" s="341"/>
      <c r="LMY20" s="341"/>
      <c r="LMZ20" s="341"/>
      <c r="LNA20" s="341"/>
      <c r="LNB20" s="341"/>
      <c r="LNC20" s="341"/>
      <c r="LND20" s="341"/>
      <c r="LNE20" s="341"/>
      <c r="LNF20" s="341"/>
      <c r="LNG20" s="341"/>
      <c r="LNH20" s="341"/>
      <c r="LNI20" s="341"/>
      <c r="LNJ20" s="341"/>
      <c r="LNK20" s="341"/>
      <c r="LNL20" s="341"/>
      <c r="LNM20" s="341"/>
      <c r="LNN20" s="341"/>
      <c r="LNO20" s="341"/>
      <c r="LNP20" s="341"/>
      <c r="LNQ20" s="341"/>
      <c r="LNR20" s="341"/>
      <c r="LNS20" s="341"/>
      <c r="LNT20" s="341"/>
      <c r="LNU20" s="341"/>
      <c r="LNV20" s="341"/>
      <c r="LNW20" s="341"/>
      <c r="LNX20" s="341"/>
      <c r="LNY20" s="341"/>
      <c r="LNZ20" s="341"/>
      <c r="LOA20" s="341"/>
      <c r="LOB20" s="341"/>
      <c r="LOC20" s="341"/>
      <c r="LOD20" s="341"/>
      <c r="LOE20" s="341"/>
      <c r="LOF20" s="341"/>
      <c r="LOG20" s="341"/>
      <c r="LOH20" s="341"/>
      <c r="LOI20" s="341"/>
      <c r="LOJ20" s="341"/>
      <c r="LOK20" s="341"/>
      <c r="LOL20" s="341"/>
      <c r="LOM20" s="341"/>
      <c r="LON20" s="341"/>
      <c r="LOO20" s="341"/>
      <c r="LOP20" s="341"/>
      <c r="LOQ20" s="341"/>
      <c r="LOR20" s="341"/>
      <c r="LOS20" s="341"/>
      <c r="LOT20" s="341"/>
      <c r="LOU20" s="341"/>
      <c r="LOV20" s="341"/>
      <c r="LOW20" s="341"/>
      <c r="LOX20" s="341"/>
      <c r="LOY20" s="341"/>
      <c r="LOZ20" s="341"/>
      <c r="LPA20" s="341"/>
      <c r="LPB20" s="341"/>
      <c r="LPC20" s="341"/>
      <c r="LPD20" s="341"/>
      <c r="LPE20" s="341"/>
      <c r="LPF20" s="341"/>
      <c r="LPG20" s="341"/>
      <c r="LPH20" s="341"/>
      <c r="LPI20" s="341"/>
      <c r="LPJ20" s="341"/>
      <c r="LPK20" s="341"/>
      <c r="LPL20" s="341"/>
      <c r="LPM20" s="341"/>
      <c r="LPN20" s="341"/>
      <c r="LPO20" s="341"/>
      <c r="LPP20" s="341"/>
      <c r="LPQ20" s="341"/>
      <c r="LPR20" s="341"/>
      <c r="LPS20" s="341"/>
      <c r="LPT20" s="341"/>
      <c r="LPU20" s="341"/>
      <c r="LPV20" s="341"/>
      <c r="LPW20" s="341"/>
      <c r="LPX20" s="341"/>
      <c r="LPY20" s="341"/>
      <c r="LPZ20" s="341"/>
      <c r="LQA20" s="341"/>
      <c r="LQB20" s="341"/>
      <c r="LQC20" s="341"/>
      <c r="LQD20" s="341"/>
      <c r="LQE20" s="341"/>
      <c r="LQF20" s="341"/>
      <c r="LQG20" s="341"/>
      <c r="LQH20" s="341"/>
      <c r="LQI20" s="341"/>
      <c r="LQJ20" s="341"/>
      <c r="LQK20" s="341"/>
      <c r="LQL20" s="341"/>
      <c r="LQM20" s="341"/>
      <c r="LQN20" s="341"/>
      <c r="LQO20" s="341"/>
      <c r="LQP20" s="341"/>
      <c r="LQQ20" s="341"/>
      <c r="LQR20" s="341"/>
      <c r="LQS20" s="341"/>
      <c r="LQT20" s="341"/>
      <c r="LQU20" s="341"/>
      <c r="LQV20" s="341"/>
      <c r="LQW20" s="341"/>
      <c r="LQX20" s="341"/>
      <c r="LQY20" s="341"/>
      <c r="LQZ20" s="341"/>
      <c r="LRA20" s="341"/>
      <c r="LRB20" s="341"/>
      <c r="LRC20" s="341"/>
      <c r="LRD20" s="341"/>
      <c r="LRE20" s="341"/>
      <c r="LRF20" s="341"/>
      <c r="LRG20" s="341"/>
      <c r="LRH20" s="341"/>
      <c r="LRI20" s="341"/>
      <c r="LRJ20" s="341"/>
      <c r="LRK20" s="341"/>
      <c r="LRL20" s="341"/>
      <c r="LRM20" s="341"/>
      <c r="LRN20" s="341"/>
      <c r="LRO20" s="341"/>
      <c r="LRP20" s="341"/>
      <c r="LRQ20" s="341"/>
      <c r="LRR20" s="341"/>
      <c r="LRS20" s="341"/>
      <c r="LRT20" s="341"/>
      <c r="LRU20" s="341"/>
      <c r="LRV20" s="341"/>
      <c r="LRW20" s="341"/>
      <c r="LRX20" s="341"/>
      <c r="LRY20" s="341"/>
      <c r="LRZ20" s="341"/>
      <c r="LSA20" s="341"/>
      <c r="LSB20" s="341"/>
      <c r="LSC20" s="341"/>
      <c r="LSD20" s="341"/>
      <c r="LSE20" s="341"/>
      <c r="LSF20" s="341"/>
      <c r="LSG20" s="341"/>
      <c r="LSH20" s="341"/>
      <c r="LSI20" s="341"/>
      <c r="LSJ20" s="341"/>
      <c r="LSK20" s="341"/>
      <c r="LSL20" s="341"/>
      <c r="LSM20" s="341"/>
      <c r="LSN20" s="341"/>
      <c r="LSO20" s="341"/>
      <c r="LSP20" s="341"/>
      <c r="LSQ20" s="341"/>
      <c r="LSR20" s="341"/>
      <c r="LSS20" s="341"/>
      <c r="LST20" s="341"/>
      <c r="LSU20" s="341"/>
      <c r="LSV20" s="341"/>
      <c r="LSW20" s="341"/>
      <c r="LSX20" s="341"/>
      <c r="LSY20" s="341"/>
      <c r="LSZ20" s="341"/>
      <c r="LTA20" s="341"/>
      <c r="LTB20" s="341"/>
      <c r="LTC20" s="341"/>
      <c r="LTD20" s="341"/>
      <c r="LTE20" s="341"/>
      <c r="LTF20" s="341"/>
      <c r="LTG20" s="341"/>
      <c r="LTH20" s="341"/>
      <c r="LTI20" s="341"/>
      <c r="LTJ20" s="341"/>
      <c r="LTK20" s="341"/>
      <c r="LTL20" s="341"/>
      <c r="LTM20" s="341"/>
      <c r="LTN20" s="341"/>
      <c r="LTO20" s="341"/>
      <c r="LTP20" s="341"/>
      <c r="LTQ20" s="341"/>
      <c r="LTR20" s="341"/>
      <c r="LTS20" s="341"/>
      <c r="LTT20" s="341"/>
      <c r="LTU20" s="341"/>
      <c r="LTV20" s="341"/>
      <c r="LTW20" s="341"/>
      <c r="LTX20" s="341"/>
      <c r="LTY20" s="341"/>
      <c r="LTZ20" s="341"/>
      <c r="LUA20" s="341"/>
      <c r="LUB20" s="341"/>
      <c r="LUC20" s="341"/>
      <c r="LUD20" s="341"/>
      <c r="LUE20" s="341"/>
      <c r="LUF20" s="341"/>
      <c r="LUG20" s="341"/>
      <c r="LUH20" s="341"/>
      <c r="LUI20" s="341"/>
      <c r="LUJ20" s="341"/>
      <c r="LUK20" s="341"/>
      <c r="LUL20" s="341"/>
      <c r="LUM20" s="341"/>
      <c r="LUN20" s="341"/>
      <c r="LUO20" s="341"/>
      <c r="LUP20" s="341"/>
      <c r="LUQ20" s="341"/>
      <c r="LUR20" s="341"/>
      <c r="LUS20" s="341"/>
      <c r="LUT20" s="341"/>
      <c r="LUU20" s="341"/>
      <c r="LUV20" s="341"/>
      <c r="LUW20" s="341"/>
      <c r="LUX20" s="341"/>
      <c r="LUY20" s="341"/>
      <c r="LUZ20" s="341"/>
      <c r="LVA20" s="341"/>
      <c r="LVB20" s="341"/>
      <c r="LVC20" s="341"/>
      <c r="LVD20" s="341"/>
      <c r="LVE20" s="341"/>
      <c r="LVF20" s="341"/>
      <c r="LVG20" s="341"/>
      <c r="LVH20" s="341"/>
      <c r="LVI20" s="341"/>
      <c r="LVJ20" s="341"/>
      <c r="LVK20" s="341"/>
      <c r="LVL20" s="341"/>
      <c r="LVM20" s="341"/>
      <c r="LVN20" s="341"/>
      <c r="LVO20" s="341"/>
      <c r="LVP20" s="341"/>
      <c r="LVQ20" s="341"/>
      <c r="LVR20" s="341"/>
      <c r="LVS20" s="341"/>
      <c r="LVT20" s="341"/>
      <c r="LVU20" s="341"/>
      <c r="LVV20" s="341"/>
      <c r="LVW20" s="341"/>
      <c r="LVX20" s="341"/>
      <c r="LVY20" s="341"/>
      <c r="LVZ20" s="341"/>
      <c r="LWA20" s="341"/>
      <c r="LWB20" s="341"/>
      <c r="LWC20" s="341"/>
      <c r="LWD20" s="341"/>
      <c r="LWE20" s="341"/>
      <c r="LWF20" s="341"/>
      <c r="LWG20" s="341"/>
      <c r="LWH20" s="341"/>
      <c r="LWI20" s="341"/>
      <c r="LWJ20" s="341"/>
      <c r="LWK20" s="341"/>
      <c r="LWL20" s="341"/>
      <c r="LWM20" s="341"/>
      <c r="LWN20" s="341"/>
      <c r="LWO20" s="341"/>
      <c r="LWP20" s="341"/>
      <c r="LWQ20" s="341"/>
      <c r="LWR20" s="341"/>
      <c r="LWS20" s="341"/>
      <c r="LWT20" s="341"/>
      <c r="LWU20" s="341"/>
      <c r="LWV20" s="341"/>
      <c r="LWW20" s="341"/>
      <c r="LWX20" s="341"/>
      <c r="LWY20" s="341"/>
      <c r="LWZ20" s="341"/>
      <c r="LXA20" s="341"/>
      <c r="LXB20" s="341"/>
      <c r="LXC20" s="341"/>
      <c r="LXD20" s="341"/>
      <c r="LXE20" s="341"/>
      <c r="LXF20" s="341"/>
      <c r="LXG20" s="341"/>
      <c r="LXH20" s="341"/>
      <c r="LXI20" s="341"/>
      <c r="LXJ20" s="341"/>
      <c r="LXK20" s="341"/>
      <c r="LXL20" s="341"/>
      <c r="LXM20" s="341"/>
      <c r="LXN20" s="341"/>
      <c r="LXO20" s="341"/>
      <c r="LXP20" s="341"/>
      <c r="LXQ20" s="341"/>
      <c r="LXR20" s="341"/>
      <c r="LXS20" s="341"/>
      <c r="LXT20" s="341"/>
      <c r="LXU20" s="341"/>
      <c r="LXV20" s="341"/>
      <c r="LXW20" s="341"/>
      <c r="LXX20" s="341"/>
      <c r="LXY20" s="341"/>
      <c r="LXZ20" s="341"/>
      <c r="LYA20" s="341"/>
      <c r="LYB20" s="341"/>
      <c r="LYC20" s="341"/>
      <c r="LYD20" s="341"/>
      <c r="LYE20" s="341"/>
      <c r="LYF20" s="341"/>
      <c r="LYG20" s="341"/>
      <c r="LYH20" s="341"/>
      <c r="LYI20" s="341"/>
      <c r="LYJ20" s="341"/>
      <c r="LYK20" s="341"/>
      <c r="LYL20" s="341"/>
      <c r="LYM20" s="341"/>
      <c r="LYN20" s="341"/>
      <c r="LYO20" s="341"/>
      <c r="LYP20" s="341"/>
      <c r="LYQ20" s="341"/>
      <c r="LYR20" s="341"/>
      <c r="LYS20" s="341"/>
      <c r="LYT20" s="341"/>
      <c r="LYU20" s="341"/>
      <c r="LYV20" s="341"/>
      <c r="LYW20" s="341"/>
      <c r="LYX20" s="341"/>
      <c r="LYY20" s="341"/>
      <c r="LYZ20" s="341"/>
      <c r="LZA20" s="341"/>
      <c r="LZB20" s="341"/>
      <c r="LZC20" s="341"/>
      <c r="LZD20" s="341"/>
      <c r="LZE20" s="341"/>
      <c r="LZF20" s="341"/>
      <c r="LZG20" s="341"/>
      <c r="LZH20" s="341"/>
      <c r="LZI20" s="341"/>
      <c r="LZJ20" s="341"/>
      <c r="LZK20" s="341"/>
      <c r="LZL20" s="341"/>
      <c r="LZM20" s="341"/>
      <c r="LZN20" s="341"/>
      <c r="LZO20" s="341"/>
      <c r="LZP20" s="341"/>
      <c r="LZQ20" s="341"/>
      <c r="LZR20" s="341"/>
      <c r="LZS20" s="341"/>
      <c r="LZT20" s="341"/>
      <c r="LZU20" s="341"/>
      <c r="LZV20" s="341"/>
      <c r="LZW20" s="341"/>
      <c r="LZX20" s="341"/>
      <c r="LZY20" s="341"/>
      <c r="LZZ20" s="341"/>
      <c r="MAA20" s="341"/>
      <c r="MAB20" s="341"/>
      <c r="MAC20" s="341"/>
      <c r="MAD20" s="341"/>
      <c r="MAE20" s="341"/>
      <c r="MAF20" s="341"/>
      <c r="MAG20" s="341"/>
      <c r="MAH20" s="341"/>
      <c r="MAI20" s="341"/>
      <c r="MAJ20" s="341"/>
      <c r="MAK20" s="341"/>
      <c r="MAL20" s="341"/>
      <c r="MAM20" s="341"/>
      <c r="MAN20" s="341"/>
      <c r="MAO20" s="341"/>
      <c r="MAP20" s="341"/>
      <c r="MAQ20" s="341"/>
      <c r="MAR20" s="341"/>
      <c r="MAS20" s="341"/>
      <c r="MAT20" s="341"/>
      <c r="MAU20" s="341"/>
      <c r="MAV20" s="341"/>
      <c r="MAW20" s="341"/>
      <c r="MAX20" s="341"/>
      <c r="MAY20" s="341"/>
      <c r="MAZ20" s="341"/>
      <c r="MBA20" s="341"/>
      <c r="MBB20" s="341"/>
      <c r="MBC20" s="341"/>
      <c r="MBD20" s="341"/>
      <c r="MBE20" s="341"/>
      <c r="MBF20" s="341"/>
      <c r="MBG20" s="341"/>
      <c r="MBH20" s="341"/>
      <c r="MBI20" s="341"/>
      <c r="MBJ20" s="341"/>
      <c r="MBK20" s="341"/>
      <c r="MBL20" s="341"/>
      <c r="MBM20" s="341"/>
      <c r="MBN20" s="341"/>
      <c r="MBO20" s="341"/>
      <c r="MBP20" s="341"/>
      <c r="MBQ20" s="341"/>
      <c r="MBR20" s="341"/>
      <c r="MBS20" s="341"/>
      <c r="MBT20" s="341"/>
      <c r="MBU20" s="341"/>
      <c r="MBV20" s="341"/>
      <c r="MBW20" s="341"/>
      <c r="MBX20" s="341"/>
      <c r="MBY20" s="341"/>
      <c r="MBZ20" s="341"/>
      <c r="MCA20" s="341"/>
      <c r="MCB20" s="341"/>
      <c r="MCC20" s="341"/>
      <c r="MCD20" s="341"/>
      <c r="MCE20" s="341"/>
      <c r="MCF20" s="341"/>
      <c r="MCG20" s="341"/>
      <c r="MCH20" s="341"/>
      <c r="MCI20" s="341"/>
      <c r="MCJ20" s="341"/>
      <c r="MCK20" s="341"/>
      <c r="MCL20" s="341"/>
      <c r="MCM20" s="341"/>
      <c r="MCN20" s="341"/>
      <c r="MCO20" s="341"/>
      <c r="MCP20" s="341"/>
      <c r="MCQ20" s="341"/>
      <c r="MCR20" s="341"/>
      <c r="MCS20" s="341"/>
      <c r="MCT20" s="341"/>
      <c r="MCU20" s="341"/>
      <c r="MCV20" s="341"/>
      <c r="MCW20" s="341"/>
      <c r="MCX20" s="341"/>
      <c r="MCY20" s="341"/>
      <c r="MCZ20" s="341"/>
      <c r="MDA20" s="341"/>
      <c r="MDB20" s="341"/>
      <c r="MDC20" s="341"/>
      <c r="MDD20" s="341"/>
      <c r="MDE20" s="341"/>
      <c r="MDF20" s="341"/>
      <c r="MDG20" s="341"/>
      <c r="MDH20" s="341"/>
      <c r="MDI20" s="341"/>
      <c r="MDJ20" s="341"/>
      <c r="MDK20" s="341"/>
      <c r="MDL20" s="341"/>
      <c r="MDM20" s="341"/>
      <c r="MDN20" s="341"/>
      <c r="MDO20" s="341"/>
      <c r="MDP20" s="341"/>
      <c r="MDQ20" s="341"/>
      <c r="MDR20" s="341"/>
      <c r="MDS20" s="341"/>
      <c r="MDT20" s="341"/>
      <c r="MDU20" s="341"/>
      <c r="MDV20" s="341"/>
      <c r="MDW20" s="341"/>
      <c r="MDX20" s="341"/>
      <c r="MDY20" s="341"/>
      <c r="MDZ20" s="341"/>
      <c r="MEA20" s="341"/>
      <c r="MEB20" s="341"/>
      <c r="MEC20" s="341"/>
      <c r="MED20" s="341"/>
      <c r="MEE20" s="341"/>
      <c r="MEF20" s="341"/>
      <c r="MEG20" s="341"/>
      <c r="MEH20" s="341"/>
      <c r="MEI20" s="341"/>
      <c r="MEJ20" s="341"/>
      <c r="MEK20" s="341"/>
      <c r="MEL20" s="341"/>
      <c r="MEM20" s="341"/>
      <c r="MEN20" s="341"/>
      <c r="MEO20" s="341"/>
      <c r="MEP20" s="341"/>
      <c r="MEQ20" s="341"/>
      <c r="MER20" s="341"/>
      <c r="MES20" s="341"/>
      <c r="MET20" s="341"/>
      <c r="MEU20" s="341"/>
      <c r="MEV20" s="341"/>
      <c r="MEW20" s="341"/>
      <c r="MEX20" s="341"/>
      <c r="MEY20" s="341"/>
      <c r="MEZ20" s="341"/>
      <c r="MFA20" s="341"/>
      <c r="MFB20" s="341"/>
      <c r="MFC20" s="341"/>
      <c r="MFD20" s="341"/>
      <c r="MFE20" s="341"/>
      <c r="MFF20" s="341"/>
      <c r="MFG20" s="341"/>
      <c r="MFH20" s="341"/>
      <c r="MFI20" s="341"/>
      <c r="MFJ20" s="341"/>
      <c r="MFK20" s="341"/>
      <c r="MFL20" s="341"/>
      <c r="MFM20" s="341"/>
      <c r="MFN20" s="341"/>
      <c r="MFO20" s="341"/>
      <c r="MFP20" s="341"/>
      <c r="MFQ20" s="341"/>
      <c r="MFR20" s="341"/>
      <c r="MFS20" s="341"/>
      <c r="MFT20" s="341"/>
      <c r="MFU20" s="341"/>
      <c r="MFV20" s="341"/>
      <c r="MFW20" s="341"/>
      <c r="MFX20" s="341"/>
      <c r="MFY20" s="341"/>
      <c r="MFZ20" s="341"/>
      <c r="MGA20" s="341"/>
      <c r="MGB20" s="341"/>
      <c r="MGC20" s="341"/>
      <c r="MGD20" s="341"/>
      <c r="MGE20" s="341"/>
      <c r="MGF20" s="341"/>
      <c r="MGG20" s="341"/>
      <c r="MGH20" s="341"/>
      <c r="MGI20" s="341"/>
      <c r="MGJ20" s="341"/>
      <c r="MGK20" s="341"/>
      <c r="MGL20" s="341"/>
      <c r="MGM20" s="341"/>
      <c r="MGN20" s="341"/>
      <c r="MGO20" s="341"/>
      <c r="MGP20" s="341"/>
      <c r="MGQ20" s="341"/>
      <c r="MGR20" s="341"/>
      <c r="MGS20" s="341"/>
      <c r="MGT20" s="341"/>
      <c r="MGU20" s="341"/>
      <c r="MGV20" s="341"/>
      <c r="MGW20" s="341"/>
      <c r="MGX20" s="341"/>
      <c r="MGY20" s="341"/>
      <c r="MGZ20" s="341"/>
      <c r="MHA20" s="341"/>
      <c r="MHB20" s="341"/>
      <c r="MHC20" s="341"/>
      <c r="MHD20" s="341"/>
      <c r="MHE20" s="341"/>
      <c r="MHF20" s="341"/>
      <c r="MHG20" s="341"/>
      <c r="MHH20" s="341"/>
      <c r="MHI20" s="341"/>
      <c r="MHJ20" s="341"/>
      <c r="MHK20" s="341"/>
      <c r="MHL20" s="341"/>
      <c r="MHM20" s="341"/>
      <c r="MHN20" s="341"/>
      <c r="MHO20" s="341"/>
      <c r="MHP20" s="341"/>
      <c r="MHQ20" s="341"/>
      <c r="MHR20" s="341"/>
      <c r="MHS20" s="341"/>
      <c r="MHT20" s="341"/>
      <c r="MHU20" s="341"/>
      <c r="MHV20" s="341"/>
      <c r="MHW20" s="341"/>
      <c r="MHX20" s="341"/>
      <c r="MHY20" s="341"/>
      <c r="MHZ20" s="341"/>
      <c r="MIA20" s="341"/>
      <c r="MIB20" s="341"/>
      <c r="MIC20" s="341"/>
      <c r="MID20" s="341"/>
      <c r="MIE20" s="341"/>
      <c r="MIF20" s="341"/>
      <c r="MIG20" s="341"/>
      <c r="MIH20" s="341"/>
      <c r="MII20" s="341"/>
      <c r="MIJ20" s="341"/>
      <c r="MIK20" s="341"/>
      <c r="MIL20" s="341"/>
      <c r="MIM20" s="341"/>
      <c r="MIN20" s="341"/>
      <c r="MIO20" s="341"/>
      <c r="MIP20" s="341"/>
      <c r="MIQ20" s="341"/>
      <c r="MIR20" s="341"/>
      <c r="MIS20" s="341"/>
      <c r="MIT20" s="341"/>
      <c r="MIU20" s="341"/>
      <c r="MIV20" s="341"/>
      <c r="MIW20" s="341"/>
      <c r="MIX20" s="341"/>
      <c r="MIY20" s="341"/>
      <c r="MIZ20" s="341"/>
      <c r="MJA20" s="341"/>
      <c r="MJB20" s="341"/>
      <c r="MJC20" s="341"/>
      <c r="MJD20" s="341"/>
      <c r="MJE20" s="341"/>
      <c r="MJF20" s="341"/>
      <c r="MJG20" s="341"/>
      <c r="MJH20" s="341"/>
      <c r="MJI20" s="341"/>
      <c r="MJJ20" s="341"/>
      <c r="MJK20" s="341"/>
      <c r="MJL20" s="341"/>
      <c r="MJM20" s="341"/>
      <c r="MJN20" s="341"/>
      <c r="MJO20" s="341"/>
      <c r="MJP20" s="341"/>
      <c r="MJQ20" s="341"/>
      <c r="MJR20" s="341"/>
      <c r="MJS20" s="341"/>
      <c r="MJT20" s="341"/>
      <c r="MJU20" s="341"/>
      <c r="MJV20" s="341"/>
      <c r="MJW20" s="341"/>
      <c r="MJX20" s="341"/>
      <c r="MJY20" s="341"/>
      <c r="MJZ20" s="341"/>
      <c r="MKA20" s="341"/>
      <c r="MKB20" s="341"/>
      <c r="MKC20" s="341"/>
      <c r="MKD20" s="341"/>
      <c r="MKE20" s="341"/>
      <c r="MKF20" s="341"/>
      <c r="MKG20" s="341"/>
      <c r="MKH20" s="341"/>
      <c r="MKI20" s="341"/>
      <c r="MKJ20" s="341"/>
      <c r="MKK20" s="341"/>
      <c r="MKL20" s="341"/>
      <c r="MKM20" s="341"/>
      <c r="MKN20" s="341"/>
      <c r="MKO20" s="341"/>
      <c r="MKP20" s="341"/>
      <c r="MKQ20" s="341"/>
      <c r="MKR20" s="341"/>
      <c r="MKS20" s="341"/>
      <c r="MKT20" s="341"/>
      <c r="MKU20" s="341"/>
      <c r="MKV20" s="341"/>
      <c r="MKW20" s="341"/>
      <c r="MKX20" s="341"/>
      <c r="MKY20" s="341"/>
      <c r="MKZ20" s="341"/>
      <c r="MLA20" s="341"/>
      <c r="MLB20" s="341"/>
      <c r="MLC20" s="341"/>
      <c r="MLD20" s="341"/>
      <c r="MLE20" s="341"/>
      <c r="MLF20" s="341"/>
      <c r="MLG20" s="341"/>
      <c r="MLH20" s="341"/>
      <c r="MLI20" s="341"/>
      <c r="MLJ20" s="341"/>
      <c r="MLK20" s="341"/>
      <c r="MLL20" s="341"/>
      <c r="MLM20" s="341"/>
      <c r="MLN20" s="341"/>
      <c r="MLO20" s="341"/>
      <c r="MLP20" s="341"/>
      <c r="MLQ20" s="341"/>
      <c r="MLR20" s="341"/>
      <c r="MLS20" s="341"/>
      <c r="MLT20" s="341"/>
      <c r="MLU20" s="341"/>
      <c r="MLV20" s="341"/>
      <c r="MLW20" s="341"/>
      <c r="MLX20" s="341"/>
      <c r="MLY20" s="341"/>
      <c r="MLZ20" s="341"/>
      <c r="MMA20" s="341"/>
      <c r="MMB20" s="341"/>
      <c r="MMC20" s="341"/>
      <c r="MMD20" s="341"/>
      <c r="MME20" s="341"/>
      <c r="MMF20" s="341"/>
      <c r="MMG20" s="341"/>
      <c r="MMH20" s="341"/>
      <c r="MMI20" s="341"/>
      <c r="MMJ20" s="341"/>
      <c r="MMK20" s="341"/>
      <c r="MML20" s="341"/>
      <c r="MMM20" s="341"/>
      <c r="MMN20" s="341"/>
      <c r="MMO20" s="341"/>
      <c r="MMP20" s="341"/>
      <c r="MMQ20" s="341"/>
      <c r="MMR20" s="341"/>
      <c r="MMS20" s="341"/>
      <c r="MMT20" s="341"/>
      <c r="MMU20" s="341"/>
      <c r="MMV20" s="341"/>
      <c r="MMW20" s="341"/>
      <c r="MMX20" s="341"/>
      <c r="MMY20" s="341"/>
      <c r="MMZ20" s="341"/>
      <c r="MNA20" s="341"/>
      <c r="MNB20" s="341"/>
      <c r="MNC20" s="341"/>
      <c r="MND20" s="341"/>
      <c r="MNE20" s="341"/>
      <c r="MNF20" s="341"/>
      <c r="MNG20" s="341"/>
      <c r="MNH20" s="341"/>
      <c r="MNI20" s="341"/>
      <c r="MNJ20" s="341"/>
      <c r="MNK20" s="341"/>
      <c r="MNL20" s="341"/>
      <c r="MNM20" s="341"/>
      <c r="MNN20" s="341"/>
      <c r="MNO20" s="341"/>
      <c r="MNP20" s="341"/>
      <c r="MNQ20" s="341"/>
      <c r="MNR20" s="341"/>
      <c r="MNS20" s="341"/>
      <c r="MNT20" s="341"/>
      <c r="MNU20" s="341"/>
      <c r="MNV20" s="341"/>
      <c r="MNW20" s="341"/>
      <c r="MNX20" s="341"/>
      <c r="MNY20" s="341"/>
      <c r="MNZ20" s="341"/>
      <c r="MOA20" s="341"/>
      <c r="MOB20" s="341"/>
      <c r="MOC20" s="341"/>
      <c r="MOD20" s="341"/>
      <c r="MOE20" s="341"/>
      <c r="MOF20" s="341"/>
      <c r="MOG20" s="341"/>
      <c r="MOH20" s="341"/>
      <c r="MOI20" s="341"/>
      <c r="MOJ20" s="341"/>
      <c r="MOK20" s="341"/>
      <c r="MOL20" s="341"/>
      <c r="MOM20" s="341"/>
      <c r="MON20" s="341"/>
      <c r="MOO20" s="341"/>
      <c r="MOP20" s="341"/>
      <c r="MOQ20" s="341"/>
      <c r="MOR20" s="341"/>
      <c r="MOS20" s="341"/>
      <c r="MOT20" s="341"/>
      <c r="MOU20" s="341"/>
      <c r="MOV20" s="341"/>
      <c r="MOW20" s="341"/>
      <c r="MOX20" s="341"/>
      <c r="MOY20" s="341"/>
      <c r="MOZ20" s="341"/>
      <c r="MPA20" s="341"/>
      <c r="MPB20" s="341"/>
      <c r="MPC20" s="341"/>
      <c r="MPD20" s="341"/>
      <c r="MPE20" s="341"/>
      <c r="MPF20" s="341"/>
      <c r="MPG20" s="341"/>
      <c r="MPH20" s="341"/>
      <c r="MPI20" s="341"/>
      <c r="MPJ20" s="341"/>
      <c r="MPK20" s="341"/>
      <c r="MPL20" s="341"/>
      <c r="MPM20" s="341"/>
      <c r="MPN20" s="341"/>
      <c r="MPO20" s="341"/>
      <c r="MPP20" s="341"/>
      <c r="MPQ20" s="341"/>
      <c r="MPR20" s="341"/>
      <c r="MPS20" s="341"/>
      <c r="MPT20" s="341"/>
      <c r="MPU20" s="341"/>
      <c r="MPV20" s="341"/>
      <c r="MPW20" s="341"/>
      <c r="MPX20" s="341"/>
      <c r="MPY20" s="341"/>
      <c r="MPZ20" s="341"/>
      <c r="MQA20" s="341"/>
      <c r="MQB20" s="341"/>
      <c r="MQC20" s="341"/>
      <c r="MQD20" s="341"/>
      <c r="MQE20" s="341"/>
      <c r="MQF20" s="341"/>
      <c r="MQG20" s="341"/>
      <c r="MQH20" s="341"/>
      <c r="MQI20" s="341"/>
      <c r="MQJ20" s="341"/>
      <c r="MQK20" s="341"/>
      <c r="MQL20" s="341"/>
      <c r="MQM20" s="341"/>
      <c r="MQN20" s="341"/>
      <c r="MQO20" s="341"/>
      <c r="MQP20" s="341"/>
      <c r="MQQ20" s="341"/>
      <c r="MQR20" s="341"/>
      <c r="MQS20" s="341"/>
      <c r="MQT20" s="341"/>
      <c r="MQU20" s="341"/>
      <c r="MQV20" s="341"/>
      <c r="MQW20" s="341"/>
      <c r="MQX20" s="341"/>
      <c r="MQY20" s="341"/>
      <c r="MQZ20" s="341"/>
      <c r="MRA20" s="341"/>
      <c r="MRB20" s="341"/>
      <c r="MRC20" s="341"/>
      <c r="MRD20" s="341"/>
      <c r="MRE20" s="341"/>
      <c r="MRF20" s="341"/>
      <c r="MRG20" s="341"/>
      <c r="MRH20" s="341"/>
      <c r="MRI20" s="341"/>
      <c r="MRJ20" s="341"/>
      <c r="MRK20" s="341"/>
      <c r="MRL20" s="341"/>
      <c r="MRM20" s="341"/>
      <c r="MRN20" s="341"/>
      <c r="MRO20" s="341"/>
      <c r="MRP20" s="341"/>
      <c r="MRQ20" s="341"/>
      <c r="MRR20" s="341"/>
      <c r="MRS20" s="341"/>
      <c r="MRT20" s="341"/>
      <c r="MRU20" s="341"/>
      <c r="MRV20" s="341"/>
      <c r="MRW20" s="341"/>
      <c r="MRX20" s="341"/>
      <c r="MRY20" s="341"/>
      <c r="MRZ20" s="341"/>
      <c r="MSA20" s="341"/>
      <c r="MSB20" s="341"/>
      <c r="MSC20" s="341"/>
      <c r="MSD20" s="341"/>
      <c r="MSE20" s="341"/>
      <c r="MSF20" s="341"/>
      <c r="MSG20" s="341"/>
      <c r="MSH20" s="341"/>
      <c r="MSI20" s="341"/>
      <c r="MSJ20" s="341"/>
      <c r="MSK20" s="341"/>
      <c r="MSL20" s="341"/>
      <c r="MSM20" s="341"/>
      <c r="MSN20" s="341"/>
      <c r="MSO20" s="341"/>
      <c r="MSP20" s="341"/>
      <c r="MSQ20" s="341"/>
      <c r="MSR20" s="341"/>
      <c r="MSS20" s="341"/>
      <c r="MST20" s="341"/>
      <c r="MSU20" s="341"/>
      <c r="MSV20" s="341"/>
      <c r="MSW20" s="341"/>
      <c r="MSX20" s="341"/>
      <c r="MSY20" s="341"/>
      <c r="MSZ20" s="341"/>
      <c r="MTA20" s="341"/>
      <c r="MTB20" s="341"/>
      <c r="MTC20" s="341"/>
      <c r="MTD20" s="341"/>
      <c r="MTE20" s="341"/>
      <c r="MTF20" s="341"/>
      <c r="MTG20" s="341"/>
      <c r="MTH20" s="341"/>
      <c r="MTI20" s="341"/>
      <c r="MTJ20" s="341"/>
      <c r="MTK20" s="341"/>
      <c r="MTL20" s="341"/>
      <c r="MTM20" s="341"/>
      <c r="MTN20" s="341"/>
      <c r="MTO20" s="341"/>
      <c r="MTP20" s="341"/>
      <c r="MTQ20" s="341"/>
      <c r="MTR20" s="341"/>
      <c r="MTS20" s="341"/>
      <c r="MTT20" s="341"/>
      <c r="MTU20" s="341"/>
      <c r="MTV20" s="341"/>
      <c r="MTW20" s="341"/>
      <c r="MTX20" s="341"/>
      <c r="MTY20" s="341"/>
      <c r="MTZ20" s="341"/>
      <c r="MUA20" s="341"/>
      <c r="MUB20" s="341"/>
      <c r="MUC20" s="341"/>
      <c r="MUD20" s="341"/>
      <c r="MUE20" s="341"/>
      <c r="MUF20" s="341"/>
      <c r="MUG20" s="341"/>
      <c r="MUH20" s="341"/>
      <c r="MUI20" s="341"/>
      <c r="MUJ20" s="341"/>
      <c r="MUK20" s="341"/>
      <c r="MUL20" s="341"/>
      <c r="MUM20" s="341"/>
      <c r="MUN20" s="341"/>
      <c r="MUO20" s="341"/>
      <c r="MUP20" s="341"/>
      <c r="MUQ20" s="341"/>
      <c r="MUR20" s="341"/>
      <c r="MUS20" s="341"/>
      <c r="MUT20" s="341"/>
      <c r="MUU20" s="341"/>
      <c r="MUV20" s="341"/>
      <c r="MUW20" s="341"/>
      <c r="MUX20" s="341"/>
      <c r="MUY20" s="341"/>
      <c r="MUZ20" s="341"/>
      <c r="MVA20" s="341"/>
      <c r="MVB20" s="341"/>
      <c r="MVC20" s="341"/>
      <c r="MVD20" s="341"/>
      <c r="MVE20" s="341"/>
      <c r="MVF20" s="341"/>
      <c r="MVG20" s="341"/>
      <c r="MVH20" s="341"/>
      <c r="MVI20" s="341"/>
      <c r="MVJ20" s="341"/>
      <c r="MVK20" s="341"/>
      <c r="MVL20" s="341"/>
      <c r="MVM20" s="341"/>
      <c r="MVN20" s="341"/>
      <c r="MVO20" s="341"/>
      <c r="MVP20" s="341"/>
      <c r="MVQ20" s="341"/>
      <c r="MVR20" s="341"/>
      <c r="MVS20" s="341"/>
      <c r="MVT20" s="341"/>
      <c r="MVU20" s="341"/>
      <c r="MVV20" s="341"/>
      <c r="MVW20" s="341"/>
      <c r="MVX20" s="341"/>
      <c r="MVY20" s="341"/>
      <c r="MVZ20" s="341"/>
      <c r="MWA20" s="341"/>
      <c r="MWB20" s="341"/>
      <c r="MWC20" s="341"/>
      <c r="MWD20" s="341"/>
      <c r="MWE20" s="341"/>
      <c r="MWF20" s="341"/>
      <c r="MWG20" s="341"/>
      <c r="MWH20" s="341"/>
      <c r="MWI20" s="341"/>
      <c r="MWJ20" s="341"/>
      <c r="MWK20" s="341"/>
      <c r="MWL20" s="341"/>
      <c r="MWM20" s="341"/>
      <c r="MWN20" s="341"/>
      <c r="MWO20" s="341"/>
      <c r="MWP20" s="341"/>
      <c r="MWQ20" s="341"/>
      <c r="MWR20" s="341"/>
      <c r="MWS20" s="341"/>
      <c r="MWT20" s="341"/>
      <c r="MWU20" s="341"/>
      <c r="MWV20" s="341"/>
      <c r="MWW20" s="341"/>
      <c r="MWX20" s="341"/>
      <c r="MWY20" s="341"/>
      <c r="MWZ20" s="341"/>
      <c r="MXA20" s="341"/>
      <c r="MXB20" s="341"/>
      <c r="MXC20" s="341"/>
      <c r="MXD20" s="341"/>
      <c r="MXE20" s="341"/>
      <c r="MXF20" s="341"/>
      <c r="MXG20" s="341"/>
      <c r="MXH20" s="341"/>
      <c r="MXI20" s="341"/>
      <c r="MXJ20" s="341"/>
      <c r="MXK20" s="341"/>
      <c r="MXL20" s="341"/>
      <c r="MXM20" s="341"/>
      <c r="MXN20" s="341"/>
      <c r="MXO20" s="341"/>
      <c r="MXP20" s="341"/>
      <c r="MXQ20" s="341"/>
      <c r="MXR20" s="341"/>
      <c r="MXS20" s="341"/>
      <c r="MXT20" s="341"/>
      <c r="MXU20" s="341"/>
      <c r="MXV20" s="341"/>
      <c r="MXW20" s="341"/>
      <c r="MXX20" s="341"/>
      <c r="MXY20" s="341"/>
      <c r="MXZ20" s="341"/>
      <c r="MYA20" s="341"/>
      <c r="MYB20" s="341"/>
      <c r="MYC20" s="341"/>
      <c r="MYD20" s="341"/>
      <c r="MYE20" s="341"/>
      <c r="MYF20" s="341"/>
      <c r="MYG20" s="341"/>
      <c r="MYH20" s="341"/>
      <c r="MYI20" s="341"/>
      <c r="MYJ20" s="341"/>
      <c r="MYK20" s="341"/>
      <c r="MYL20" s="341"/>
      <c r="MYM20" s="341"/>
      <c r="MYN20" s="341"/>
      <c r="MYO20" s="341"/>
      <c r="MYP20" s="341"/>
      <c r="MYQ20" s="341"/>
      <c r="MYR20" s="341"/>
      <c r="MYS20" s="341"/>
      <c r="MYT20" s="341"/>
      <c r="MYU20" s="341"/>
      <c r="MYV20" s="341"/>
      <c r="MYW20" s="341"/>
      <c r="MYX20" s="341"/>
      <c r="MYY20" s="341"/>
      <c r="MYZ20" s="341"/>
      <c r="MZA20" s="341"/>
      <c r="MZB20" s="341"/>
      <c r="MZC20" s="341"/>
      <c r="MZD20" s="341"/>
      <c r="MZE20" s="341"/>
      <c r="MZF20" s="341"/>
      <c r="MZG20" s="341"/>
      <c r="MZH20" s="341"/>
      <c r="MZI20" s="341"/>
      <c r="MZJ20" s="341"/>
      <c r="MZK20" s="341"/>
      <c r="MZL20" s="341"/>
      <c r="MZM20" s="341"/>
      <c r="MZN20" s="341"/>
      <c r="MZO20" s="341"/>
      <c r="MZP20" s="341"/>
      <c r="MZQ20" s="341"/>
      <c r="MZR20" s="341"/>
      <c r="MZS20" s="341"/>
      <c r="MZT20" s="341"/>
      <c r="MZU20" s="341"/>
      <c r="MZV20" s="341"/>
      <c r="MZW20" s="341"/>
      <c r="MZX20" s="341"/>
      <c r="MZY20" s="341"/>
      <c r="MZZ20" s="341"/>
      <c r="NAA20" s="341"/>
      <c r="NAB20" s="341"/>
      <c r="NAC20" s="341"/>
      <c r="NAD20" s="341"/>
      <c r="NAE20" s="341"/>
      <c r="NAF20" s="341"/>
      <c r="NAG20" s="341"/>
      <c r="NAH20" s="341"/>
      <c r="NAI20" s="341"/>
      <c r="NAJ20" s="341"/>
      <c r="NAK20" s="341"/>
      <c r="NAL20" s="341"/>
      <c r="NAM20" s="341"/>
      <c r="NAN20" s="341"/>
      <c r="NAO20" s="341"/>
      <c r="NAP20" s="341"/>
      <c r="NAQ20" s="341"/>
      <c r="NAR20" s="341"/>
      <c r="NAS20" s="341"/>
      <c r="NAT20" s="341"/>
      <c r="NAU20" s="341"/>
      <c r="NAV20" s="341"/>
      <c r="NAW20" s="341"/>
      <c r="NAX20" s="341"/>
      <c r="NAY20" s="341"/>
      <c r="NAZ20" s="341"/>
      <c r="NBA20" s="341"/>
      <c r="NBB20" s="341"/>
      <c r="NBC20" s="341"/>
      <c r="NBD20" s="341"/>
      <c r="NBE20" s="341"/>
      <c r="NBF20" s="341"/>
      <c r="NBG20" s="341"/>
      <c r="NBH20" s="341"/>
      <c r="NBI20" s="341"/>
      <c r="NBJ20" s="341"/>
      <c r="NBK20" s="341"/>
      <c r="NBL20" s="341"/>
      <c r="NBM20" s="341"/>
      <c r="NBN20" s="341"/>
      <c r="NBO20" s="341"/>
      <c r="NBP20" s="341"/>
      <c r="NBQ20" s="341"/>
      <c r="NBR20" s="341"/>
      <c r="NBS20" s="341"/>
      <c r="NBT20" s="341"/>
      <c r="NBU20" s="341"/>
      <c r="NBV20" s="341"/>
      <c r="NBW20" s="341"/>
      <c r="NBX20" s="341"/>
      <c r="NBY20" s="341"/>
      <c r="NBZ20" s="341"/>
      <c r="NCA20" s="341"/>
      <c r="NCB20" s="341"/>
      <c r="NCC20" s="341"/>
      <c r="NCD20" s="341"/>
      <c r="NCE20" s="341"/>
      <c r="NCF20" s="341"/>
      <c r="NCG20" s="341"/>
      <c r="NCH20" s="341"/>
      <c r="NCI20" s="341"/>
      <c r="NCJ20" s="341"/>
      <c r="NCK20" s="341"/>
      <c r="NCL20" s="341"/>
      <c r="NCM20" s="341"/>
      <c r="NCN20" s="341"/>
      <c r="NCO20" s="341"/>
      <c r="NCP20" s="341"/>
      <c r="NCQ20" s="341"/>
      <c r="NCR20" s="341"/>
      <c r="NCS20" s="341"/>
      <c r="NCT20" s="341"/>
      <c r="NCU20" s="341"/>
      <c r="NCV20" s="341"/>
      <c r="NCW20" s="341"/>
      <c r="NCX20" s="341"/>
      <c r="NCY20" s="341"/>
      <c r="NCZ20" s="341"/>
      <c r="NDA20" s="341"/>
      <c r="NDB20" s="341"/>
      <c r="NDC20" s="341"/>
      <c r="NDD20" s="341"/>
      <c r="NDE20" s="341"/>
      <c r="NDF20" s="341"/>
      <c r="NDG20" s="341"/>
      <c r="NDH20" s="341"/>
      <c r="NDI20" s="341"/>
      <c r="NDJ20" s="341"/>
      <c r="NDK20" s="341"/>
      <c r="NDL20" s="341"/>
      <c r="NDM20" s="341"/>
      <c r="NDN20" s="341"/>
      <c r="NDO20" s="341"/>
      <c r="NDP20" s="341"/>
      <c r="NDQ20" s="341"/>
      <c r="NDR20" s="341"/>
      <c r="NDS20" s="341"/>
      <c r="NDT20" s="341"/>
      <c r="NDU20" s="341"/>
      <c r="NDV20" s="341"/>
      <c r="NDW20" s="341"/>
      <c r="NDX20" s="341"/>
      <c r="NDY20" s="341"/>
      <c r="NDZ20" s="341"/>
      <c r="NEA20" s="341"/>
      <c r="NEB20" s="341"/>
      <c r="NEC20" s="341"/>
      <c r="NED20" s="341"/>
      <c r="NEE20" s="341"/>
      <c r="NEF20" s="341"/>
      <c r="NEG20" s="341"/>
      <c r="NEH20" s="341"/>
      <c r="NEI20" s="341"/>
      <c r="NEJ20" s="341"/>
      <c r="NEK20" s="341"/>
      <c r="NEL20" s="341"/>
      <c r="NEM20" s="341"/>
      <c r="NEN20" s="341"/>
      <c r="NEO20" s="341"/>
      <c r="NEP20" s="341"/>
      <c r="NEQ20" s="341"/>
      <c r="NER20" s="341"/>
      <c r="NES20" s="341"/>
      <c r="NET20" s="341"/>
      <c r="NEU20" s="341"/>
      <c r="NEV20" s="341"/>
      <c r="NEW20" s="341"/>
      <c r="NEX20" s="341"/>
      <c r="NEY20" s="341"/>
      <c r="NEZ20" s="341"/>
      <c r="NFA20" s="341"/>
      <c r="NFB20" s="341"/>
      <c r="NFC20" s="341"/>
      <c r="NFD20" s="341"/>
      <c r="NFE20" s="341"/>
      <c r="NFF20" s="341"/>
      <c r="NFG20" s="341"/>
      <c r="NFH20" s="341"/>
      <c r="NFI20" s="341"/>
      <c r="NFJ20" s="341"/>
      <c r="NFK20" s="341"/>
      <c r="NFL20" s="341"/>
      <c r="NFM20" s="341"/>
      <c r="NFN20" s="341"/>
      <c r="NFO20" s="341"/>
      <c r="NFP20" s="341"/>
      <c r="NFQ20" s="341"/>
      <c r="NFR20" s="341"/>
      <c r="NFS20" s="341"/>
      <c r="NFT20" s="341"/>
      <c r="NFU20" s="341"/>
      <c r="NFV20" s="341"/>
      <c r="NFW20" s="341"/>
      <c r="NFX20" s="341"/>
      <c r="NFY20" s="341"/>
      <c r="NFZ20" s="341"/>
      <c r="NGA20" s="341"/>
      <c r="NGB20" s="341"/>
      <c r="NGC20" s="341"/>
      <c r="NGD20" s="341"/>
      <c r="NGE20" s="341"/>
      <c r="NGF20" s="341"/>
      <c r="NGG20" s="341"/>
      <c r="NGH20" s="341"/>
      <c r="NGI20" s="341"/>
      <c r="NGJ20" s="341"/>
      <c r="NGK20" s="341"/>
      <c r="NGL20" s="341"/>
      <c r="NGM20" s="341"/>
      <c r="NGN20" s="341"/>
      <c r="NGO20" s="341"/>
      <c r="NGP20" s="341"/>
      <c r="NGQ20" s="341"/>
      <c r="NGR20" s="341"/>
      <c r="NGS20" s="341"/>
      <c r="NGT20" s="341"/>
      <c r="NGU20" s="341"/>
      <c r="NGV20" s="341"/>
      <c r="NGW20" s="341"/>
      <c r="NGX20" s="341"/>
      <c r="NGY20" s="341"/>
      <c r="NGZ20" s="341"/>
      <c r="NHA20" s="341"/>
      <c r="NHB20" s="341"/>
      <c r="NHC20" s="341"/>
      <c r="NHD20" s="341"/>
      <c r="NHE20" s="341"/>
      <c r="NHF20" s="341"/>
      <c r="NHG20" s="341"/>
      <c r="NHH20" s="341"/>
      <c r="NHI20" s="341"/>
      <c r="NHJ20" s="341"/>
      <c r="NHK20" s="341"/>
      <c r="NHL20" s="341"/>
      <c r="NHM20" s="341"/>
      <c r="NHN20" s="341"/>
      <c r="NHO20" s="341"/>
      <c r="NHP20" s="341"/>
      <c r="NHQ20" s="341"/>
      <c r="NHR20" s="341"/>
      <c r="NHS20" s="341"/>
      <c r="NHT20" s="341"/>
      <c r="NHU20" s="341"/>
      <c r="NHV20" s="341"/>
      <c r="NHW20" s="341"/>
      <c r="NHX20" s="341"/>
      <c r="NHY20" s="341"/>
      <c r="NHZ20" s="341"/>
      <c r="NIA20" s="341"/>
      <c r="NIB20" s="341"/>
      <c r="NIC20" s="341"/>
      <c r="NID20" s="341"/>
      <c r="NIE20" s="341"/>
      <c r="NIF20" s="341"/>
      <c r="NIG20" s="341"/>
      <c r="NIH20" s="341"/>
      <c r="NII20" s="341"/>
      <c r="NIJ20" s="341"/>
      <c r="NIK20" s="341"/>
      <c r="NIL20" s="341"/>
      <c r="NIM20" s="341"/>
      <c r="NIN20" s="341"/>
      <c r="NIO20" s="341"/>
      <c r="NIP20" s="341"/>
      <c r="NIQ20" s="341"/>
      <c r="NIR20" s="341"/>
      <c r="NIS20" s="341"/>
      <c r="NIT20" s="341"/>
      <c r="NIU20" s="341"/>
      <c r="NIV20" s="341"/>
      <c r="NIW20" s="341"/>
      <c r="NIX20" s="341"/>
      <c r="NIY20" s="341"/>
      <c r="NIZ20" s="341"/>
      <c r="NJA20" s="341"/>
      <c r="NJB20" s="341"/>
      <c r="NJC20" s="341"/>
      <c r="NJD20" s="341"/>
      <c r="NJE20" s="341"/>
      <c r="NJF20" s="341"/>
      <c r="NJG20" s="341"/>
      <c r="NJH20" s="341"/>
      <c r="NJI20" s="341"/>
      <c r="NJJ20" s="341"/>
      <c r="NJK20" s="341"/>
      <c r="NJL20" s="341"/>
      <c r="NJM20" s="341"/>
      <c r="NJN20" s="341"/>
      <c r="NJO20" s="341"/>
      <c r="NJP20" s="341"/>
      <c r="NJQ20" s="341"/>
      <c r="NJR20" s="341"/>
      <c r="NJS20" s="341"/>
      <c r="NJT20" s="341"/>
      <c r="NJU20" s="341"/>
      <c r="NJV20" s="341"/>
      <c r="NJW20" s="341"/>
      <c r="NJX20" s="341"/>
      <c r="NJY20" s="341"/>
      <c r="NJZ20" s="341"/>
      <c r="NKA20" s="341"/>
      <c r="NKB20" s="341"/>
      <c r="NKC20" s="341"/>
      <c r="NKD20" s="341"/>
      <c r="NKE20" s="341"/>
      <c r="NKF20" s="341"/>
      <c r="NKG20" s="341"/>
      <c r="NKH20" s="341"/>
      <c r="NKI20" s="341"/>
      <c r="NKJ20" s="341"/>
      <c r="NKK20" s="341"/>
      <c r="NKL20" s="341"/>
      <c r="NKM20" s="341"/>
      <c r="NKN20" s="341"/>
      <c r="NKO20" s="341"/>
      <c r="NKP20" s="341"/>
      <c r="NKQ20" s="341"/>
      <c r="NKR20" s="341"/>
      <c r="NKS20" s="341"/>
      <c r="NKT20" s="341"/>
      <c r="NKU20" s="341"/>
      <c r="NKV20" s="341"/>
      <c r="NKW20" s="341"/>
      <c r="NKX20" s="341"/>
      <c r="NKY20" s="341"/>
      <c r="NKZ20" s="341"/>
      <c r="NLA20" s="341"/>
      <c r="NLB20" s="341"/>
      <c r="NLC20" s="341"/>
      <c r="NLD20" s="341"/>
      <c r="NLE20" s="341"/>
      <c r="NLF20" s="341"/>
      <c r="NLG20" s="341"/>
      <c r="NLH20" s="341"/>
      <c r="NLI20" s="341"/>
      <c r="NLJ20" s="341"/>
      <c r="NLK20" s="341"/>
      <c r="NLL20" s="341"/>
      <c r="NLM20" s="341"/>
      <c r="NLN20" s="341"/>
      <c r="NLO20" s="341"/>
      <c r="NLP20" s="341"/>
      <c r="NLQ20" s="341"/>
      <c r="NLR20" s="341"/>
      <c r="NLS20" s="341"/>
      <c r="NLT20" s="341"/>
      <c r="NLU20" s="341"/>
      <c r="NLV20" s="341"/>
      <c r="NLW20" s="341"/>
      <c r="NLX20" s="341"/>
      <c r="NLY20" s="341"/>
      <c r="NLZ20" s="341"/>
      <c r="NMA20" s="341"/>
      <c r="NMB20" s="341"/>
      <c r="NMC20" s="341"/>
      <c r="NMD20" s="341"/>
      <c r="NME20" s="341"/>
      <c r="NMF20" s="341"/>
      <c r="NMG20" s="341"/>
      <c r="NMH20" s="341"/>
      <c r="NMI20" s="341"/>
      <c r="NMJ20" s="341"/>
      <c r="NMK20" s="341"/>
      <c r="NML20" s="341"/>
      <c r="NMM20" s="341"/>
      <c r="NMN20" s="341"/>
      <c r="NMO20" s="341"/>
      <c r="NMP20" s="341"/>
      <c r="NMQ20" s="341"/>
      <c r="NMR20" s="341"/>
      <c r="NMS20" s="341"/>
      <c r="NMT20" s="341"/>
      <c r="NMU20" s="341"/>
      <c r="NMV20" s="341"/>
      <c r="NMW20" s="341"/>
      <c r="NMX20" s="341"/>
      <c r="NMY20" s="341"/>
      <c r="NMZ20" s="341"/>
      <c r="NNA20" s="341"/>
      <c r="NNB20" s="341"/>
      <c r="NNC20" s="341"/>
      <c r="NND20" s="341"/>
      <c r="NNE20" s="341"/>
      <c r="NNF20" s="341"/>
      <c r="NNG20" s="341"/>
      <c r="NNH20" s="341"/>
      <c r="NNI20" s="341"/>
      <c r="NNJ20" s="341"/>
      <c r="NNK20" s="341"/>
      <c r="NNL20" s="341"/>
      <c r="NNM20" s="341"/>
      <c r="NNN20" s="341"/>
      <c r="NNO20" s="341"/>
      <c r="NNP20" s="341"/>
      <c r="NNQ20" s="341"/>
      <c r="NNR20" s="341"/>
      <c r="NNS20" s="341"/>
      <c r="NNT20" s="341"/>
      <c r="NNU20" s="341"/>
      <c r="NNV20" s="341"/>
      <c r="NNW20" s="341"/>
      <c r="NNX20" s="341"/>
      <c r="NNY20" s="341"/>
      <c r="NNZ20" s="341"/>
      <c r="NOA20" s="341"/>
      <c r="NOB20" s="341"/>
      <c r="NOC20" s="341"/>
      <c r="NOD20" s="341"/>
      <c r="NOE20" s="341"/>
      <c r="NOF20" s="341"/>
      <c r="NOG20" s="341"/>
      <c r="NOH20" s="341"/>
      <c r="NOI20" s="341"/>
      <c r="NOJ20" s="341"/>
      <c r="NOK20" s="341"/>
      <c r="NOL20" s="341"/>
      <c r="NOM20" s="341"/>
      <c r="NON20" s="341"/>
      <c r="NOO20" s="341"/>
      <c r="NOP20" s="341"/>
      <c r="NOQ20" s="341"/>
      <c r="NOR20" s="341"/>
      <c r="NOS20" s="341"/>
      <c r="NOT20" s="341"/>
      <c r="NOU20" s="341"/>
      <c r="NOV20" s="341"/>
      <c r="NOW20" s="341"/>
      <c r="NOX20" s="341"/>
      <c r="NOY20" s="341"/>
      <c r="NOZ20" s="341"/>
      <c r="NPA20" s="341"/>
      <c r="NPB20" s="341"/>
      <c r="NPC20" s="341"/>
      <c r="NPD20" s="341"/>
      <c r="NPE20" s="341"/>
      <c r="NPF20" s="341"/>
      <c r="NPG20" s="341"/>
      <c r="NPH20" s="341"/>
      <c r="NPI20" s="341"/>
      <c r="NPJ20" s="341"/>
      <c r="NPK20" s="341"/>
      <c r="NPL20" s="341"/>
      <c r="NPM20" s="341"/>
      <c r="NPN20" s="341"/>
      <c r="NPO20" s="341"/>
      <c r="NPP20" s="341"/>
      <c r="NPQ20" s="341"/>
      <c r="NPR20" s="341"/>
      <c r="NPS20" s="341"/>
      <c r="NPT20" s="341"/>
      <c r="NPU20" s="341"/>
      <c r="NPV20" s="341"/>
      <c r="NPW20" s="341"/>
      <c r="NPX20" s="341"/>
      <c r="NPY20" s="341"/>
      <c r="NPZ20" s="341"/>
      <c r="NQA20" s="341"/>
      <c r="NQB20" s="341"/>
      <c r="NQC20" s="341"/>
      <c r="NQD20" s="341"/>
      <c r="NQE20" s="341"/>
      <c r="NQF20" s="341"/>
      <c r="NQG20" s="341"/>
      <c r="NQH20" s="341"/>
      <c r="NQI20" s="341"/>
      <c r="NQJ20" s="341"/>
      <c r="NQK20" s="341"/>
      <c r="NQL20" s="341"/>
      <c r="NQM20" s="341"/>
      <c r="NQN20" s="341"/>
      <c r="NQO20" s="341"/>
      <c r="NQP20" s="341"/>
      <c r="NQQ20" s="341"/>
      <c r="NQR20" s="341"/>
      <c r="NQS20" s="341"/>
      <c r="NQT20" s="341"/>
      <c r="NQU20" s="341"/>
      <c r="NQV20" s="341"/>
      <c r="NQW20" s="341"/>
      <c r="NQX20" s="341"/>
      <c r="NQY20" s="341"/>
      <c r="NQZ20" s="341"/>
      <c r="NRA20" s="341"/>
      <c r="NRB20" s="341"/>
      <c r="NRC20" s="341"/>
      <c r="NRD20" s="341"/>
      <c r="NRE20" s="341"/>
      <c r="NRF20" s="341"/>
      <c r="NRG20" s="341"/>
      <c r="NRH20" s="341"/>
      <c r="NRI20" s="341"/>
      <c r="NRJ20" s="341"/>
      <c r="NRK20" s="341"/>
      <c r="NRL20" s="341"/>
      <c r="NRM20" s="341"/>
      <c r="NRN20" s="341"/>
      <c r="NRO20" s="341"/>
      <c r="NRP20" s="341"/>
      <c r="NRQ20" s="341"/>
      <c r="NRR20" s="341"/>
      <c r="NRS20" s="341"/>
      <c r="NRT20" s="341"/>
      <c r="NRU20" s="341"/>
      <c r="NRV20" s="341"/>
      <c r="NRW20" s="341"/>
      <c r="NRX20" s="341"/>
      <c r="NRY20" s="341"/>
      <c r="NRZ20" s="341"/>
      <c r="NSA20" s="341"/>
      <c r="NSB20" s="341"/>
      <c r="NSC20" s="341"/>
      <c r="NSD20" s="341"/>
      <c r="NSE20" s="341"/>
      <c r="NSF20" s="341"/>
      <c r="NSG20" s="341"/>
      <c r="NSH20" s="341"/>
      <c r="NSI20" s="341"/>
      <c r="NSJ20" s="341"/>
      <c r="NSK20" s="341"/>
      <c r="NSL20" s="341"/>
      <c r="NSM20" s="341"/>
      <c r="NSN20" s="341"/>
      <c r="NSO20" s="341"/>
      <c r="NSP20" s="341"/>
      <c r="NSQ20" s="341"/>
      <c r="NSR20" s="341"/>
      <c r="NSS20" s="341"/>
      <c r="NST20" s="341"/>
      <c r="NSU20" s="341"/>
      <c r="NSV20" s="341"/>
      <c r="NSW20" s="341"/>
      <c r="NSX20" s="341"/>
      <c r="NSY20" s="341"/>
      <c r="NSZ20" s="341"/>
      <c r="NTA20" s="341"/>
      <c r="NTB20" s="341"/>
      <c r="NTC20" s="341"/>
      <c r="NTD20" s="341"/>
      <c r="NTE20" s="341"/>
      <c r="NTF20" s="341"/>
      <c r="NTG20" s="341"/>
      <c r="NTH20" s="341"/>
      <c r="NTI20" s="341"/>
      <c r="NTJ20" s="341"/>
      <c r="NTK20" s="341"/>
      <c r="NTL20" s="341"/>
      <c r="NTM20" s="341"/>
      <c r="NTN20" s="341"/>
      <c r="NTO20" s="341"/>
      <c r="NTP20" s="341"/>
      <c r="NTQ20" s="341"/>
      <c r="NTR20" s="341"/>
      <c r="NTS20" s="341"/>
      <c r="NTT20" s="341"/>
      <c r="NTU20" s="341"/>
      <c r="NTV20" s="341"/>
      <c r="NTW20" s="341"/>
      <c r="NTX20" s="341"/>
      <c r="NTY20" s="341"/>
      <c r="NTZ20" s="341"/>
      <c r="NUA20" s="341"/>
      <c r="NUB20" s="341"/>
      <c r="NUC20" s="341"/>
      <c r="NUD20" s="341"/>
      <c r="NUE20" s="341"/>
      <c r="NUF20" s="341"/>
      <c r="NUG20" s="341"/>
      <c r="NUH20" s="341"/>
      <c r="NUI20" s="341"/>
      <c r="NUJ20" s="341"/>
      <c r="NUK20" s="341"/>
      <c r="NUL20" s="341"/>
      <c r="NUM20" s="341"/>
      <c r="NUN20" s="341"/>
      <c r="NUO20" s="341"/>
      <c r="NUP20" s="341"/>
      <c r="NUQ20" s="341"/>
      <c r="NUR20" s="341"/>
      <c r="NUS20" s="341"/>
      <c r="NUT20" s="341"/>
      <c r="NUU20" s="341"/>
      <c r="NUV20" s="341"/>
      <c r="NUW20" s="341"/>
      <c r="NUX20" s="341"/>
      <c r="NUY20" s="341"/>
      <c r="NUZ20" s="341"/>
      <c r="NVA20" s="341"/>
      <c r="NVB20" s="341"/>
      <c r="NVC20" s="341"/>
      <c r="NVD20" s="341"/>
      <c r="NVE20" s="341"/>
      <c r="NVF20" s="341"/>
      <c r="NVG20" s="341"/>
      <c r="NVH20" s="341"/>
      <c r="NVI20" s="341"/>
      <c r="NVJ20" s="341"/>
      <c r="NVK20" s="341"/>
      <c r="NVL20" s="341"/>
      <c r="NVM20" s="341"/>
      <c r="NVN20" s="341"/>
      <c r="NVO20" s="341"/>
      <c r="NVP20" s="341"/>
      <c r="NVQ20" s="341"/>
      <c r="NVR20" s="341"/>
      <c r="NVS20" s="341"/>
      <c r="NVT20" s="341"/>
      <c r="NVU20" s="341"/>
      <c r="NVV20" s="341"/>
      <c r="NVW20" s="341"/>
      <c r="NVX20" s="341"/>
      <c r="NVY20" s="341"/>
      <c r="NVZ20" s="341"/>
      <c r="NWA20" s="341"/>
      <c r="NWB20" s="341"/>
      <c r="NWC20" s="341"/>
      <c r="NWD20" s="341"/>
      <c r="NWE20" s="341"/>
      <c r="NWF20" s="341"/>
      <c r="NWG20" s="341"/>
      <c r="NWH20" s="341"/>
      <c r="NWI20" s="341"/>
      <c r="NWJ20" s="341"/>
      <c r="NWK20" s="341"/>
      <c r="NWL20" s="341"/>
      <c r="NWM20" s="341"/>
      <c r="NWN20" s="341"/>
      <c r="NWO20" s="341"/>
      <c r="NWP20" s="341"/>
      <c r="NWQ20" s="341"/>
      <c r="NWR20" s="341"/>
      <c r="NWS20" s="341"/>
      <c r="NWT20" s="341"/>
      <c r="NWU20" s="341"/>
      <c r="NWV20" s="341"/>
      <c r="NWW20" s="341"/>
      <c r="NWX20" s="341"/>
      <c r="NWY20" s="341"/>
      <c r="NWZ20" s="341"/>
      <c r="NXA20" s="341"/>
      <c r="NXB20" s="341"/>
      <c r="NXC20" s="341"/>
      <c r="NXD20" s="341"/>
      <c r="NXE20" s="341"/>
      <c r="NXF20" s="341"/>
      <c r="NXG20" s="341"/>
      <c r="NXH20" s="341"/>
      <c r="NXI20" s="341"/>
      <c r="NXJ20" s="341"/>
      <c r="NXK20" s="341"/>
      <c r="NXL20" s="341"/>
      <c r="NXM20" s="341"/>
      <c r="NXN20" s="341"/>
      <c r="NXO20" s="341"/>
      <c r="NXP20" s="341"/>
      <c r="NXQ20" s="341"/>
      <c r="NXR20" s="341"/>
      <c r="NXS20" s="341"/>
      <c r="NXT20" s="341"/>
      <c r="NXU20" s="341"/>
      <c r="NXV20" s="341"/>
      <c r="NXW20" s="341"/>
      <c r="NXX20" s="341"/>
      <c r="NXY20" s="341"/>
      <c r="NXZ20" s="341"/>
      <c r="NYA20" s="341"/>
      <c r="NYB20" s="341"/>
      <c r="NYC20" s="341"/>
      <c r="NYD20" s="341"/>
      <c r="NYE20" s="341"/>
      <c r="NYF20" s="341"/>
      <c r="NYG20" s="341"/>
      <c r="NYH20" s="341"/>
      <c r="NYI20" s="341"/>
      <c r="NYJ20" s="341"/>
      <c r="NYK20" s="341"/>
      <c r="NYL20" s="341"/>
      <c r="NYM20" s="341"/>
      <c r="NYN20" s="341"/>
      <c r="NYO20" s="341"/>
      <c r="NYP20" s="341"/>
      <c r="NYQ20" s="341"/>
      <c r="NYR20" s="341"/>
      <c r="NYS20" s="341"/>
      <c r="NYT20" s="341"/>
      <c r="NYU20" s="341"/>
      <c r="NYV20" s="341"/>
      <c r="NYW20" s="341"/>
      <c r="NYX20" s="341"/>
      <c r="NYY20" s="341"/>
      <c r="NYZ20" s="341"/>
      <c r="NZA20" s="341"/>
      <c r="NZB20" s="341"/>
      <c r="NZC20" s="341"/>
      <c r="NZD20" s="341"/>
      <c r="NZE20" s="341"/>
      <c r="NZF20" s="341"/>
      <c r="NZG20" s="341"/>
      <c r="NZH20" s="341"/>
      <c r="NZI20" s="341"/>
      <c r="NZJ20" s="341"/>
      <c r="NZK20" s="341"/>
      <c r="NZL20" s="341"/>
      <c r="NZM20" s="341"/>
      <c r="NZN20" s="341"/>
      <c r="NZO20" s="341"/>
      <c r="NZP20" s="341"/>
      <c r="NZQ20" s="341"/>
      <c r="NZR20" s="341"/>
      <c r="NZS20" s="341"/>
      <c r="NZT20" s="341"/>
      <c r="NZU20" s="341"/>
      <c r="NZV20" s="341"/>
      <c r="NZW20" s="341"/>
      <c r="NZX20" s="341"/>
      <c r="NZY20" s="341"/>
      <c r="NZZ20" s="341"/>
      <c r="OAA20" s="341"/>
      <c r="OAB20" s="341"/>
      <c r="OAC20" s="341"/>
      <c r="OAD20" s="341"/>
      <c r="OAE20" s="341"/>
      <c r="OAF20" s="341"/>
      <c r="OAG20" s="341"/>
      <c r="OAH20" s="341"/>
      <c r="OAI20" s="341"/>
      <c r="OAJ20" s="341"/>
      <c r="OAK20" s="341"/>
      <c r="OAL20" s="341"/>
      <c r="OAM20" s="341"/>
      <c r="OAN20" s="341"/>
      <c r="OAO20" s="341"/>
      <c r="OAP20" s="341"/>
      <c r="OAQ20" s="341"/>
      <c r="OAR20" s="341"/>
      <c r="OAS20" s="341"/>
      <c r="OAT20" s="341"/>
      <c r="OAU20" s="341"/>
      <c r="OAV20" s="341"/>
      <c r="OAW20" s="341"/>
      <c r="OAX20" s="341"/>
      <c r="OAY20" s="341"/>
      <c r="OAZ20" s="341"/>
      <c r="OBA20" s="341"/>
      <c r="OBB20" s="341"/>
      <c r="OBC20" s="341"/>
      <c r="OBD20" s="341"/>
      <c r="OBE20" s="341"/>
      <c r="OBF20" s="341"/>
      <c r="OBG20" s="341"/>
      <c r="OBH20" s="341"/>
      <c r="OBI20" s="341"/>
      <c r="OBJ20" s="341"/>
      <c r="OBK20" s="341"/>
      <c r="OBL20" s="341"/>
      <c r="OBM20" s="341"/>
      <c r="OBN20" s="341"/>
      <c r="OBO20" s="341"/>
      <c r="OBP20" s="341"/>
      <c r="OBQ20" s="341"/>
      <c r="OBR20" s="341"/>
      <c r="OBS20" s="341"/>
      <c r="OBT20" s="341"/>
      <c r="OBU20" s="341"/>
      <c r="OBV20" s="341"/>
      <c r="OBW20" s="341"/>
      <c r="OBX20" s="341"/>
      <c r="OBY20" s="341"/>
      <c r="OBZ20" s="341"/>
      <c r="OCA20" s="341"/>
      <c r="OCB20" s="341"/>
      <c r="OCC20" s="341"/>
      <c r="OCD20" s="341"/>
      <c r="OCE20" s="341"/>
      <c r="OCF20" s="341"/>
      <c r="OCG20" s="341"/>
      <c r="OCH20" s="341"/>
      <c r="OCI20" s="341"/>
      <c r="OCJ20" s="341"/>
      <c r="OCK20" s="341"/>
      <c r="OCL20" s="341"/>
      <c r="OCM20" s="341"/>
      <c r="OCN20" s="341"/>
      <c r="OCO20" s="341"/>
      <c r="OCP20" s="341"/>
      <c r="OCQ20" s="341"/>
      <c r="OCR20" s="341"/>
      <c r="OCS20" s="341"/>
      <c r="OCT20" s="341"/>
      <c r="OCU20" s="341"/>
      <c r="OCV20" s="341"/>
      <c r="OCW20" s="341"/>
      <c r="OCX20" s="341"/>
      <c r="OCY20" s="341"/>
      <c r="OCZ20" s="341"/>
      <c r="ODA20" s="341"/>
      <c r="ODB20" s="341"/>
      <c r="ODC20" s="341"/>
      <c r="ODD20" s="341"/>
      <c r="ODE20" s="341"/>
      <c r="ODF20" s="341"/>
      <c r="ODG20" s="341"/>
      <c r="ODH20" s="341"/>
      <c r="ODI20" s="341"/>
      <c r="ODJ20" s="341"/>
      <c r="ODK20" s="341"/>
      <c r="ODL20" s="341"/>
      <c r="ODM20" s="341"/>
      <c r="ODN20" s="341"/>
      <c r="ODO20" s="341"/>
      <c r="ODP20" s="341"/>
      <c r="ODQ20" s="341"/>
      <c r="ODR20" s="341"/>
      <c r="ODS20" s="341"/>
      <c r="ODT20" s="341"/>
      <c r="ODU20" s="341"/>
      <c r="ODV20" s="341"/>
      <c r="ODW20" s="341"/>
      <c r="ODX20" s="341"/>
      <c r="ODY20" s="341"/>
      <c r="ODZ20" s="341"/>
      <c r="OEA20" s="341"/>
      <c r="OEB20" s="341"/>
      <c r="OEC20" s="341"/>
      <c r="OED20" s="341"/>
      <c r="OEE20" s="341"/>
      <c r="OEF20" s="341"/>
      <c r="OEG20" s="341"/>
      <c r="OEH20" s="341"/>
      <c r="OEI20" s="341"/>
      <c r="OEJ20" s="341"/>
      <c r="OEK20" s="341"/>
      <c r="OEL20" s="341"/>
      <c r="OEM20" s="341"/>
      <c r="OEN20" s="341"/>
      <c r="OEO20" s="341"/>
      <c r="OEP20" s="341"/>
      <c r="OEQ20" s="341"/>
      <c r="OER20" s="341"/>
      <c r="OES20" s="341"/>
      <c r="OET20" s="341"/>
      <c r="OEU20" s="341"/>
      <c r="OEV20" s="341"/>
      <c r="OEW20" s="341"/>
      <c r="OEX20" s="341"/>
      <c r="OEY20" s="341"/>
      <c r="OEZ20" s="341"/>
      <c r="OFA20" s="341"/>
      <c r="OFB20" s="341"/>
      <c r="OFC20" s="341"/>
      <c r="OFD20" s="341"/>
      <c r="OFE20" s="341"/>
      <c r="OFF20" s="341"/>
      <c r="OFG20" s="341"/>
      <c r="OFH20" s="341"/>
      <c r="OFI20" s="341"/>
      <c r="OFJ20" s="341"/>
      <c r="OFK20" s="341"/>
      <c r="OFL20" s="341"/>
      <c r="OFM20" s="341"/>
      <c r="OFN20" s="341"/>
      <c r="OFO20" s="341"/>
      <c r="OFP20" s="341"/>
      <c r="OFQ20" s="341"/>
      <c r="OFR20" s="341"/>
      <c r="OFS20" s="341"/>
      <c r="OFT20" s="341"/>
      <c r="OFU20" s="341"/>
      <c r="OFV20" s="341"/>
      <c r="OFW20" s="341"/>
      <c r="OFX20" s="341"/>
      <c r="OFY20" s="341"/>
      <c r="OFZ20" s="341"/>
      <c r="OGA20" s="341"/>
      <c r="OGB20" s="341"/>
      <c r="OGC20" s="341"/>
      <c r="OGD20" s="341"/>
      <c r="OGE20" s="341"/>
      <c r="OGF20" s="341"/>
      <c r="OGG20" s="341"/>
      <c r="OGH20" s="341"/>
      <c r="OGI20" s="341"/>
      <c r="OGJ20" s="341"/>
      <c r="OGK20" s="341"/>
      <c r="OGL20" s="341"/>
      <c r="OGM20" s="341"/>
      <c r="OGN20" s="341"/>
      <c r="OGO20" s="341"/>
      <c r="OGP20" s="341"/>
      <c r="OGQ20" s="341"/>
      <c r="OGR20" s="341"/>
      <c r="OGS20" s="341"/>
      <c r="OGT20" s="341"/>
      <c r="OGU20" s="341"/>
      <c r="OGV20" s="341"/>
      <c r="OGW20" s="341"/>
      <c r="OGX20" s="341"/>
      <c r="OGY20" s="341"/>
      <c r="OGZ20" s="341"/>
      <c r="OHA20" s="341"/>
      <c r="OHB20" s="341"/>
      <c r="OHC20" s="341"/>
      <c r="OHD20" s="341"/>
      <c r="OHE20" s="341"/>
      <c r="OHF20" s="341"/>
      <c r="OHG20" s="341"/>
      <c r="OHH20" s="341"/>
      <c r="OHI20" s="341"/>
      <c r="OHJ20" s="341"/>
      <c r="OHK20" s="341"/>
      <c r="OHL20" s="341"/>
      <c r="OHM20" s="341"/>
      <c r="OHN20" s="341"/>
      <c r="OHO20" s="341"/>
      <c r="OHP20" s="341"/>
      <c r="OHQ20" s="341"/>
      <c r="OHR20" s="341"/>
      <c r="OHS20" s="341"/>
      <c r="OHT20" s="341"/>
      <c r="OHU20" s="341"/>
      <c r="OHV20" s="341"/>
      <c r="OHW20" s="341"/>
      <c r="OHX20" s="341"/>
      <c r="OHY20" s="341"/>
      <c r="OHZ20" s="341"/>
      <c r="OIA20" s="341"/>
      <c r="OIB20" s="341"/>
      <c r="OIC20" s="341"/>
      <c r="OID20" s="341"/>
      <c r="OIE20" s="341"/>
      <c r="OIF20" s="341"/>
      <c r="OIG20" s="341"/>
      <c r="OIH20" s="341"/>
      <c r="OII20" s="341"/>
      <c r="OIJ20" s="341"/>
      <c r="OIK20" s="341"/>
      <c r="OIL20" s="341"/>
      <c r="OIM20" s="341"/>
      <c r="OIN20" s="341"/>
      <c r="OIO20" s="341"/>
      <c r="OIP20" s="341"/>
      <c r="OIQ20" s="341"/>
      <c r="OIR20" s="341"/>
      <c r="OIS20" s="341"/>
      <c r="OIT20" s="341"/>
      <c r="OIU20" s="341"/>
      <c r="OIV20" s="341"/>
      <c r="OIW20" s="341"/>
      <c r="OIX20" s="341"/>
      <c r="OIY20" s="341"/>
      <c r="OIZ20" s="341"/>
      <c r="OJA20" s="341"/>
      <c r="OJB20" s="341"/>
      <c r="OJC20" s="341"/>
      <c r="OJD20" s="341"/>
      <c r="OJE20" s="341"/>
      <c r="OJF20" s="341"/>
      <c r="OJG20" s="341"/>
      <c r="OJH20" s="341"/>
      <c r="OJI20" s="341"/>
      <c r="OJJ20" s="341"/>
      <c r="OJK20" s="341"/>
      <c r="OJL20" s="341"/>
      <c r="OJM20" s="341"/>
      <c r="OJN20" s="341"/>
      <c r="OJO20" s="341"/>
      <c r="OJP20" s="341"/>
      <c r="OJQ20" s="341"/>
      <c r="OJR20" s="341"/>
      <c r="OJS20" s="341"/>
      <c r="OJT20" s="341"/>
      <c r="OJU20" s="341"/>
      <c r="OJV20" s="341"/>
      <c r="OJW20" s="341"/>
      <c r="OJX20" s="341"/>
      <c r="OJY20" s="341"/>
      <c r="OJZ20" s="341"/>
      <c r="OKA20" s="341"/>
      <c r="OKB20" s="341"/>
      <c r="OKC20" s="341"/>
      <c r="OKD20" s="341"/>
      <c r="OKE20" s="341"/>
      <c r="OKF20" s="341"/>
      <c r="OKG20" s="341"/>
      <c r="OKH20" s="341"/>
      <c r="OKI20" s="341"/>
      <c r="OKJ20" s="341"/>
      <c r="OKK20" s="341"/>
      <c r="OKL20" s="341"/>
      <c r="OKM20" s="341"/>
      <c r="OKN20" s="341"/>
      <c r="OKO20" s="341"/>
      <c r="OKP20" s="341"/>
      <c r="OKQ20" s="341"/>
      <c r="OKR20" s="341"/>
      <c r="OKS20" s="341"/>
      <c r="OKT20" s="341"/>
      <c r="OKU20" s="341"/>
      <c r="OKV20" s="341"/>
      <c r="OKW20" s="341"/>
      <c r="OKX20" s="341"/>
      <c r="OKY20" s="341"/>
      <c r="OKZ20" s="341"/>
      <c r="OLA20" s="341"/>
      <c r="OLB20" s="341"/>
      <c r="OLC20" s="341"/>
      <c r="OLD20" s="341"/>
      <c r="OLE20" s="341"/>
      <c r="OLF20" s="341"/>
      <c r="OLG20" s="341"/>
      <c r="OLH20" s="341"/>
      <c r="OLI20" s="341"/>
      <c r="OLJ20" s="341"/>
      <c r="OLK20" s="341"/>
      <c r="OLL20" s="341"/>
      <c r="OLM20" s="341"/>
      <c r="OLN20" s="341"/>
      <c r="OLO20" s="341"/>
      <c r="OLP20" s="341"/>
      <c r="OLQ20" s="341"/>
      <c r="OLR20" s="341"/>
      <c r="OLS20" s="341"/>
      <c r="OLT20" s="341"/>
      <c r="OLU20" s="341"/>
      <c r="OLV20" s="341"/>
      <c r="OLW20" s="341"/>
      <c r="OLX20" s="341"/>
      <c r="OLY20" s="341"/>
      <c r="OLZ20" s="341"/>
      <c r="OMA20" s="341"/>
      <c r="OMB20" s="341"/>
      <c r="OMC20" s="341"/>
      <c r="OMD20" s="341"/>
      <c r="OME20" s="341"/>
      <c r="OMF20" s="341"/>
      <c r="OMG20" s="341"/>
      <c r="OMH20" s="341"/>
      <c r="OMI20" s="341"/>
      <c r="OMJ20" s="341"/>
      <c r="OMK20" s="341"/>
      <c r="OML20" s="341"/>
      <c r="OMM20" s="341"/>
      <c r="OMN20" s="341"/>
      <c r="OMO20" s="341"/>
      <c r="OMP20" s="341"/>
      <c r="OMQ20" s="341"/>
      <c r="OMR20" s="341"/>
      <c r="OMS20" s="341"/>
      <c r="OMT20" s="341"/>
      <c r="OMU20" s="341"/>
      <c r="OMV20" s="341"/>
      <c r="OMW20" s="341"/>
      <c r="OMX20" s="341"/>
      <c r="OMY20" s="341"/>
      <c r="OMZ20" s="341"/>
      <c r="ONA20" s="341"/>
      <c r="ONB20" s="341"/>
      <c r="ONC20" s="341"/>
      <c r="OND20" s="341"/>
      <c r="ONE20" s="341"/>
      <c r="ONF20" s="341"/>
      <c r="ONG20" s="341"/>
      <c r="ONH20" s="341"/>
      <c r="ONI20" s="341"/>
      <c r="ONJ20" s="341"/>
      <c r="ONK20" s="341"/>
      <c r="ONL20" s="341"/>
      <c r="ONM20" s="341"/>
      <c r="ONN20" s="341"/>
      <c r="ONO20" s="341"/>
      <c r="ONP20" s="341"/>
      <c r="ONQ20" s="341"/>
      <c r="ONR20" s="341"/>
      <c r="ONS20" s="341"/>
      <c r="ONT20" s="341"/>
      <c r="ONU20" s="341"/>
      <c r="ONV20" s="341"/>
      <c r="ONW20" s="341"/>
      <c r="ONX20" s="341"/>
      <c r="ONY20" s="341"/>
      <c r="ONZ20" s="341"/>
      <c r="OOA20" s="341"/>
      <c r="OOB20" s="341"/>
      <c r="OOC20" s="341"/>
      <c r="OOD20" s="341"/>
      <c r="OOE20" s="341"/>
      <c r="OOF20" s="341"/>
      <c r="OOG20" s="341"/>
      <c r="OOH20" s="341"/>
      <c r="OOI20" s="341"/>
      <c r="OOJ20" s="341"/>
      <c r="OOK20" s="341"/>
      <c r="OOL20" s="341"/>
      <c r="OOM20" s="341"/>
      <c r="OON20" s="341"/>
      <c r="OOO20" s="341"/>
      <c r="OOP20" s="341"/>
      <c r="OOQ20" s="341"/>
      <c r="OOR20" s="341"/>
      <c r="OOS20" s="341"/>
      <c r="OOT20" s="341"/>
      <c r="OOU20" s="341"/>
      <c r="OOV20" s="341"/>
      <c r="OOW20" s="341"/>
      <c r="OOX20" s="341"/>
      <c r="OOY20" s="341"/>
      <c r="OOZ20" s="341"/>
      <c r="OPA20" s="341"/>
      <c r="OPB20" s="341"/>
      <c r="OPC20" s="341"/>
      <c r="OPD20" s="341"/>
      <c r="OPE20" s="341"/>
      <c r="OPF20" s="341"/>
      <c r="OPG20" s="341"/>
      <c r="OPH20" s="341"/>
      <c r="OPI20" s="341"/>
      <c r="OPJ20" s="341"/>
      <c r="OPK20" s="341"/>
      <c r="OPL20" s="341"/>
      <c r="OPM20" s="341"/>
      <c r="OPN20" s="341"/>
      <c r="OPO20" s="341"/>
      <c r="OPP20" s="341"/>
      <c r="OPQ20" s="341"/>
      <c r="OPR20" s="341"/>
      <c r="OPS20" s="341"/>
      <c r="OPT20" s="341"/>
      <c r="OPU20" s="341"/>
      <c r="OPV20" s="341"/>
      <c r="OPW20" s="341"/>
      <c r="OPX20" s="341"/>
      <c r="OPY20" s="341"/>
      <c r="OPZ20" s="341"/>
      <c r="OQA20" s="341"/>
      <c r="OQB20" s="341"/>
      <c r="OQC20" s="341"/>
      <c r="OQD20" s="341"/>
      <c r="OQE20" s="341"/>
      <c r="OQF20" s="341"/>
      <c r="OQG20" s="341"/>
      <c r="OQH20" s="341"/>
      <c r="OQI20" s="341"/>
      <c r="OQJ20" s="341"/>
      <c r="OQK20" s="341"/>
      <c r="OQL20" s="341"/>
      <c r="OQM20" s="341"/>
      <c r="OQN20" s="341"/>
      <c r="OQO20" s="341"/>
      <c r="OQP20" s="341"/>
      <c r="OQQ20" s="341"/>
      <c r="OQR20" s="341"/>
      <c r="OQS20" s="341"/>
      <c r="OQT20" s="341"/>
      <c r="OQU20" s="341"/>
      <c r="OQV20" s="341"/>
      <c r="OQW20" s="341"/>
      <c r="OQX20" s="341"/>
      <c r="OQY20" s="341"/>
      <c r="OQZ20" s="341"/>
      <c r="ORA20" s="341"/>
      <c r="ORB20" s="341"/>
      <c r="ORC20" s="341"/>
      <c r="ORD20" s="341"/>
      <c r="ORE20" s="341"/>
      <c r="ORF20" s="341"/>
      <c r="ORG20" s="341"/>
      <c r="ORH20" s="341"/>
      <c r="ORI20" s="341"/>
      <c r="ORJ20" s="341"/>
      <c r="ORK20" s="341"/>
      <c r="ORL20" s="341"/>
      <c r="ORM20" s="341"/>
      <c r="ORN20" s="341"/>
      <c r="ORO20" s="341"/>
      <c r="ORP20" s="341"/>
      <c r="ORQ20" s="341"/>
      <c r="ORR20" s="341"/>
      <c r="ORS20" s="341"/>
      <c r="ORT20" s="341"/>
      <c r="ORU20" s="341"/>
      <c r="ORV20" s="341"/>
      <c r="ORW20" s="341"/>
      <c r="ORX20" s="341"/>
      <c r="ORY20" s="341"/>
      <c r="ORZ20" s="341"/>
      <c r="OSA20" s="341"/>
      <c r="OSB20" s="341"/>
      <c r="OSC20" s="341"/>
      <c r="OSD20" s="341"/>
      <c r="OSE20" s="341"/>
      <c r="OSF20" s="341"/>
      <c r="OSG20" s="341"/>
      <c r="OSH20" s="341"/>
      <c r="OSI20" s="341"/>
      <c r="OSJ20" s="341"/>
      <c r="OSK20" s="341"/>
      <c r="OSL20" s="341"/>
      <c r="OSM20" s="341"/>
      <c r="OSN20" s="341"/>
      <c r="OSO20" s="341"/>
      <c r="OSP20" s="341"/>
      <c r="OSQ20" s="341"/>
      <c r="OSR20" s="341"/>
      <c r="OSS20" s="341"/>
      <c r="OST20" s="341"/>
      <c r="OSU20" s="341"/>
      <c r="OSV20" s="341"/>
      <c r="OSW20" s="341"/>
      <c r="OSX20" s="341"/>
      <c r="OSY20" s="341"/>
      <c r="OSZ20" s="341"/>
      <c r="OTA20" s="341"/>
      <c r="OTB20" s="341"/>
      <c r="OTC20" s="341"/>
      <c r="OTD20" s="341"/>
      <c r="OTE20" s="341"/>
      <c r="OTF20" s="341"/>
      <c r="OTG20" s="341"/>
      <c r="OTH20" s="341"/>
      <c r="OTI20" s="341"/>
      <c r="OTJ20" s="341"/>
      <c r="OTK20" s="341"/>
      <c r="OTL20" s="341"/>
      <c r="OTM20" s="341"/>
      <c r="OTN20" s="341"/>
      <c r="OTO20" s="341"/>
      <c r="OTP20" s="341"/>
      <c r="OTQ20" s="341"/>
      <c r="OTR20" s="341"/>
      <c r="OTS20" s="341"/>
      <c r="OTT20" s="341"/>
      <c r="OTU20" s="341"/>
      <c r="OTV20" s="341"/>
      <c r="OTW20" s="341"/>
      <c r="OTX20" s="341"/>
      <c r="OTY20" s="341"/>
      <c r="OTZ20" s="341"/>
      <c r="OUA20" s="341"/>
      <c r="OUB20" s="341"/>
      <c r="OUC20" s="341"/>
      <c r="OUD20" s="341"/>
      <c r="OUE20" s="341"/>
      <c r="OUF20" s="341"/>
      <c r="OUG20" s="341"/>
      <c r="OUH20" s="341"/>
      <c r="OUI20" s="341"/>
      <c r="OUJ20" s="341"/>
      <c r="OUK20" s="341"/>
      <c r="OUL20" s="341"/>
      <c r="OUM20" s="341"/>
      <c r="OUN20" s="341"/>
      <c r="OUO20" s="341"/>
      <c r="OUP20" s="341"/>
      <c r="OUQ20" s="341"/>
      <c r="OUR20" s="341"/>
      <c r="OUS20" s="341"/>
      <c r="OUT20" s="341"/>
      <c r="OUU20" s="341"/>
      <c r="OUV20" s="341"/>
      <c r="OUW20" s="341"/>
      <c r="OUX20" s="341"/>
      <c r="OUY20" s="341"/>
      <c r="OUZ20" s="341"/>
      <c r="OVA20" s="341"/>
      <c r="OVB20" s="341"/>
      <c r="OVC20" s="341"/>
      <c r="OVD20" s="341"/>
      <c r="OVE20" s="341"/>
      <c r="OVF20" s="341"/>
      <c r="OVG20" s="341"/>
      <c r="OVH20" s="341"/>
      <c r="OVI20" s="341"/>
      <c r="OVJ20" s="341"/>
      <c r="OVK20" s="341"/>
      <c r="OVL20" s="341"/>
      <c r="OVM20" s="341"/>
      <c r="OVN20" s="341"/>
      <c r="OVO20" s="341"/>
      <c r="OVP20" s="341"/>
      <c r="OVQ20" s="341"/>
      <c r="OVR20" s="341"/>
      <c r="OVS20" s="341"/>
      <c r="OVT20" s="341"/>
      <c r="OVU20" s="341"/>
      <c r="OVV20" s="341"/>
      <c r="OVW20" s="341"/>
      <c r="OVX20" s="341"/>
      <c r="OVY20" s="341"/>
      <c r="OVZ20" s="341"/>
      <c r="OWA20" s="341"/>
      <c r="OWB20" s="341"/>
      <c r="OWC20" s="341"/>
      <c r="OWD20" s="341"/>
      <c r="OWE20" s="341"/>
      <c r="OWF20" s="341"/>
      <c r="OWG20" s="341"/>
      <c r="OWH20" s="341"/>
      <c r="OWI20" s="341"/>
      <c r="OWJ20" s="341"/>
      <c r="OWK20" s="341"/>
      <c r="OWL20" s="341"/>
      <c r="OWM20" s="341"/>
      <c r="OWN20" s="341"/>
      <c r="OWO20" s="341"/>
      <c r="OWP20" s="341"/>
      <c r="OWQ20" s="341"/>
      <c r="OWR20" s="341"/>
      <c r="OWS20" s="341"/>
      <c r="OWT20" s="341"/>
      <c r="OWU20" s="341"/>
      <c r="OWV20" s="341"/>
      <c r="OWW20" s="341"/>
      <c r="OWX20" s="341"/>
      <c r="OWY20" s="341"/>
      <c r="OWZ20" s="341"/>
      <c r="OXA20" s="341"/>
      <c r="OXB20" s="341"/>
      <c r="OXC20" s="341"/>
      <c r="OXD20" s="341"/>
      <c r="OXE20" s="341"/>
      <c r="OXF20" s="341"/>
      <c r="OXG20" s="341"/>
      <c r="OXH20" s="341"/>
      <c r="OXI20" s="341"/>
      <c r="OXJ20" s="341"/>
      <c r="OXK20" s="341"/>
      <c r="OXL20" s="341"/>
      <c r="OXM20" s="341"/>
      <c r="OXN20" s="341"/>
      <c r="OXO20" s="341"/>
      <c r="OXP20" s="341"/>
      <c r="OXQ20" s="341"/>
      <c r="OXR20" s="341"/>
      <c r="OXS20" s="341"/>
      <c r="OXT20" s="341"/>
      <c r="OXU20" s="341"/>
      <c r="OXV20" s="341"/>
      <c r="OXW20" s="341"/>
      <c r="OXX20" s="341"/>
      <c r="OXY20" s="341"/>
      <c r="OXZ20" s="341"/>
      <c r="OYA20" s="341"/>
      <c r="OYB20" s="341"/>
      <c r="OYC20" s="341"/>
      <c r="OYD20" s="341"/>
      <c r="OYE20" s="341"/>
      <c r="OYF20" s="341"/>
      <c r="OYG20" s="341"/>
      <c r="OYH20" s="341"/>
      <c r="OYI20" s="341"/>
      <c r="OYJ20" s="341"/>
      <c r="OYK20" s="341"/>
      <c r="OYL20" s="341"/>
      <c r="OYM20" s="341"/>
      <c r="OYN20" s="341"/>
      <c r="OYO20" s="341"/>
      <c r="OYP20" s="341"/>
      <c r="OYQ20" s="341"/>
      <c r="OYR20" s="341"/>
      <c r="OYS20" s="341"/>
      <c r="OYT20" s="341"/>
      <c r="OYU20" s="341"/>
      <c r="OYV20" s="341"/>
      <c r="OYW20" s="341"/>
      <c r="OYX20" s="341"/>
      <c r="OYY20" s="341"/>
      <c r="OYZ20" s="341"/>
      <c r="OZA20" s="341"/>
      <c r="OZB20" s="341"/>
      <c r="OZC20" s="341"/>
      <c r="OZD20" s="341"/>
      <c r="OZE20" s="341"/>
      <c r="OZF20" s="341"/>
      <c r="OZG20" s="341"/>
      <c r="OZH20" s="341"/>
      <c r="OZI20" s="341"/>
      <c r="OZJ20" s="341"/>
      <c r="OZK20" s="341"/>
      <c r="OZL20" s="341"/>
      <c r="OZM20" s="341"/>
      <c r="OZN20" s="341"/>
      <c r="OZO20" s="341"/>
      <c r="OZP20" s="341"/>
      <c r="OZQ20" s="341"/>
      <c r="OZR20" s="341"/>
      <c r="OZS20" s="341"/>
      <c r="OZT20" s="341"/>
      <c r="OZU20" s="341"/>
      <c r="OZV20" s="341"/>
      <c r="OZW20" s="341"/>
      <c r="OZX20" s="341"/>
      <c r="OZY20" s="341"/>
      <c r="OZZ20" s="341"/>
      <c r="PAA20" s="341"/>
      <c r="PAB20" s="341"/>
      <c r="PAC20" s="341"/>
      <c r="PAD20" s="341"/>
      <c r="PAE20" s="341"/>
      <c r="PAF20" s="341"/>
      <c r="PAG20" s="341"/>
      <c r="PAH20" s="341"/>
      <c r="PAI20" s="341"/>
      <c r="PAJ20" s="341"/>
      <c r="PAK20" s="341"/>
      <c r="PAL20" s="341"/>
      <c r="PAM20" s="341"/>
      <c r="PAN20" s="341"/>
      <c r="PAO20" s="341"/>
      <c r="PAP20" s="341"/>
      <c r="PAQ20" s="341"/>
      <c r="PAR20" s="341"/>
      <c r="PAS20" s="341"/>
      <c r="PAT20" s="341"/>
      <c r="PAU20" s="341"/>
      <c r="PAV20" s="341"/>
      <c r="PAW20" s="341"/>
      <c r="PAX20" s="341"/>
      <c r="PAY20" s="341"/>
      <c r="PAZ20" s="341"/>
      <c r="PBA20" s="341"/>
      <c r="PBB20" s="341"/>
      <c r="PBC20" s="341"/>
      <c r="PBD20" s="341"/>
      <c r="PBE20" s="341"/>
      <c r="PBF20" s="341"/>
      <c r="PBG20" s="341"/>
      <c r="PBH20" s="341"/>
      <c r="PBI20" s="341"/>
      <c r="PBJ20" s="341"/>
      <c r="PBK20" s="341"/>
      <c r="PBL20" s="341"/>
      <c r="PBM20" s="341"/>
      <c r="PBN20" s="341"/>
      <c r="PBO20" s="341"/>
      <c r="PBP20" s="341"/>
      <c r="PBQ20" s="341"/>
      <c r="PBR20" s="341"/>
      <c r="PBS20" s="341"/>
      <c r="PBT20" s="341"/>
      <c r="PBU20" s="341"/>
      <c r="PBV20" s="341"/>
      <c r="PBW20" s="341"/>
      <c r="PBX20" s="341"/>
      <c r="PBY20" s="341"/>
      <c r="PBZ20" s="341"/>
      <c r="PCA20" s="341"/>
      <c r="PCB20" s="341"/>
      <c r="PCC20" s="341"/>
      <c r="PCD20" s="341"/>
      <c r="PCE20" s="341"/>
      <c r="PCF20" s="341"/>
      <c r="PCG20" s="341"/>
      <c r="PCH20" s="341"/>
      <c r="PCI20" s="341"/>
      <c r="PCJ20" s="341"/>
      <c r="PCK20" s="341"/>
      <c r="PCL20" s="341"/>
      <c r="PCM20" s="341"/>
      <c r="PCN20" s="341"/>
      <c r="PCO20" s="341"/>
      <c r="PCP20" s="341"/>
      <c r="PCQ20" s="341"/>
      <c r="PCR20" s="341"/>
      <c r="PCS20" s="341"/>
      <c r="PCT20" s="341"/>
      <c r="PCU20" s="341"/>
      <c r="PCV20" s="341"/>
      <c r="PCW20" s="341"/>
      <c r="PCX20" s="341"/>
      <c r="PCY20" s="341"/>
      <c r="PCZ20" s="341"/>
      <c r="PDA20" s="341"/>
      <c r="PDB20" s="341"/>
      <c r="PDC20" s="341"/>
      <c r="PDD20" s="341"/>
      <c r="PDE20" s="341"/>
      <c r="PDF20" s="341"/>
      <c r="PDG20" s="341"/>
      <c r="PDH20" s="341"/>
      <c r="PDI20" s="341"/>
      <c r="PDJ20" s="341"/>
      <c r="PDK20" s="341"/>
      <c r="PDL20" s="341"/>
      <c r="PDM20" s="341"/>
      <c r="PDN20" s="341"/>
      <c r="PDO20" s="341"/>
      <c r="PDP20" s="341"/>
      <c r="PDQ20" s="341"/>
      <c r="PDR20" s="341"/>
      <c r="PDS20" s="341"/>
      <c r="PDT20" s="341"/>
      <c r="PDU20" s="341"/>
      <c r="PDV20" s="341"/>
      <c r="PDW20" s="341"/>
      <c r="PDX20" s="341"/>
      <c r="PDY20" s="341"/>
      <c r="PDZ20" s="341"/>
      <c r="PEA20" s="341"/>
      <c r="PEB20" s="341"/>
      <c r="PEC20" s="341"/>
      <c r="PED20" s="341"/>
      <c r="PEE20" s="341"/>
      <c r="PEF20" s="341"/>
      <c r="PEG20" s="341"/>
      <c r="PEH20" s="341"/>
      <c r="PEI20" s="341"/>
      <c r="PEJ20" s="341"/>
      <c r="PEK20" s="341"/>
      <c r="PEL20" s="341"/>
      <c r="PEM20" s="341"/>
      <c r="PEN20" s="341"/>
      <c r="PEO20" s="341"/>
      <c r="PEP20" s="341"/>
      <c r="PEQ20" s="341"/>
      <c r="PER20" s="341"/>
      <c r="PES20" s="341"/>
      <c r="PET20" s="341"/>
      <c r="PEU20" s="341"/>
      <c r="PEV20" s="341"/>
      <c r="PEW20" s="341"/>
      <c r="PEX20" s="341"/>
      <c r="PEY20" s="341"/>
      <c r="PEZ20" s="341"/>
      <c r="PFA20" s="341"/>
      <c r="PFB20" s="341"/>
      <c r="PFC20" s="341"/>
      <c r="PFD20" s="341"/>
      <c r="PFE20" s="341"/>
      <c r="PFF20" s="341"/>
      <c r="PFG20" s="341"/>
      <c r="PFH20" s="341"/>
      <c r="PFI20" s="341"/>
      <c r="PFJ20" s="341"/>
      <c r="PFK20" s="341"/>
      <c r="PFL20" s="341"/>
      <c r="PFM20" s="341"/>
      <c r="PFN20" s="341"/>
      <c r="PFO20" s="341"/>
      <c r="PFP20" s="341"/>
      <c r="PFQ20" s="341"/>
      <c r="PFR20" s="341"/>
      <c r="PFS20" s="341"/>
      <c r="PFT20" s="341"/>
      <c r="PFU20" s="341"/>
      <c r="PFV20" s="341"/>
      <c r="PFW20" s="341"/>
      <c r="PFX20" s="341"/>
      <c r="PFY20" s="341"/>
      <c r="PFZ20" s="341"/>
      <c r="PGA20" s="341"/>
      <c r="PGB20" s="341"/>
      <c r="PGC20" s="341"/>
      <c r="PGD20" s="341"/>
      <c r="PGE20" s="341"/>
      <c r="PGF20" s="341"/>
      <c r="PGG20" s="341"/>
      <c r="PGH20" s="341"/>
      <c r="PGI20" s="341"/>
      <c r="PGJ20" s="341"/>
      <c r="PGK20" s="341"/>
      <c r="PGL20" s="341"/>
      <c r="PGM20" s="341"/>
      <c r="PGN20" s="341"/>
      <c r="PGO20" s="341"/>
      <c r="PGP20" s="341"/>
      <c r="PGQ20" s="341"/>
      <c r="PGR20" s="341"/>
      <c r="PGS20" s="341"/>
      <c r="PGT20" s="341"/>
      <c r="PGU20" s="341"/>
      <c r="PGV20" s="341"/>
      <c r="PGW20" s="341"/>
      <c r="PGX20" s="341"/>
      <c r="PGY20" s="341"/>
      <c r="PGZ20" s="341"/>
      <c r="PHA20" s="341"/>
      <c r="PHB20" s="341"/>
      <c r="PHC20" s="341"/>
      <c r="PHD20" s="341"/>
      <c r="PHE20" s="341"/>
      <c r="PHF20" s="341"/>
      <c r="PHG20" s="341"/>
      <c r="PHH20" s="341"/>
      <c r="PHI20" s="341"/>
      <c r="PHJ20" s="341"/>
      <c r="PHK20" s="341"/>
      <c r="PHL20" s="341"/>
      <c r="PHM20" s="341"/>
      <c r="PHN20" s="341"/>
      <c r="PHO20" s="341"/>
      <c r="PHP20" s="341"/>
      <c r="PHQ20" s="341"/>
      <c r="PHR20" s="341"/>
      <c r="PHS20" s="341"/>
      <c r="PHT20" s="341"/>
      <c r="PHU20" s="341"/>
      <c r="PHV20" s="341"/>
      <c r="PHW20" s="341"/>
      <c r="PHX20" s="341"/>
      <c r="PHY20" s="341"/>
      <c r="PHZ20" s="341"/>
      <c r="PIA20" s="341"/>
      <c r="PIB20" s="341"/>
      <c r="PIC20" s="341"/>
      <c r="PID20" s="341"/>
      <c r="PIE20" s="341"/>
      <c r="PIF20" s="341"/>
      <c r="PIG20" s="341"/>
      <c r="PIH20" s="341"/>
      <c r="PII20" s="341"/>
      <c r="PIJ20" s="341"/>
      <c r="PIK20" s="341"/>
      <c r="PIL20" s="341"/>
      <c r="PIM20" s="341"/>
      <c r="PIN20" s="341"/>
      <c r="PIO20" s="341"/>
      <c r="PIP20" s="341"/>
      <c r="PIQ20" s="341"/>
      <c r="PIR20" s="341"/>
      <c r="PIS20" s="341"/>
      <c r="PIT20" s="341"/>
      <c r="PIU20" s="341"/>
      <c r="PIV20" s="341"/>
      <c r="PIW20" s="341"/>
      <c r="PIX20" s="341"/>
      <c r="PIY20" s="341"/>
      <c r="PIZ20" s="341"/>
      <c r="PJA20" s="341"/>
      <c r="PJB20" s="341"/>
      <c r="PJC20" s="341"/>
      <c r="PJD20" s="341"/>
      <c r="PJE20" s="341"/>
      <c r="PJF20" s="341"/>
      <c r="PJG20" s="341"/>
      <c r="PJH20" s="341"/>
      <c r="PJI20" s="341"/>
      <c r="PJJ20" s="341"/>
      <c r="PJK20" s="341"/>
      <c r="PJL20" s="341"/>
      <c r="PJM20" s="341"/>
      <c r="PJN20" s="341"/>
      <c r="PJO20" s="341"/>
      <c r="PJP20" s="341"/>
      <c r="PJQ20" s="341"/>
      <c r="PJR20" s="341"/>
      <c r="PJS20" s="341"/>
      <c r="PJT20" s="341"/>
      <c r="PJU20" s="341"/>
      <c r="PJV20" s="341"/>
      <c r="PJW20" s="341"/>
      <c r="PJX20" s="341"/>
      <c r="PJY20" s="341"/>
      <c r="PJZ20" s="341"/>
      <c r="PKA20" s="341"/>
      <c r="PKB20" s="341"/>
      <c r="PKC20" s="341"/>
      <c r="PKD20" s="341"/>
      <c r="PKE20" s="341"/>
      <c r="PKF20" s="341"/>
      <c r="PKG20" s="341"/>
      <c r="PKH20" s="341"/>
      <c r="PKI20" s="341"/>
      <c r="PKJ20" s="341"/>
      <c r="PKK20" s="341"/>
      <c r="PKL20" s="341"/>
      <c r="PKM20" s="341"/>
      <c r="PKN20" s="341"/>
      <c r="PKO20" s="341"/>
      <c r="PKP20" s="341"/>
      <c r="PKQ20" s="341"/>
      <c r="PKR20" s="341"/>
      <c r="PKS20" s="341"/>
      <c r="PKT20" s="341"/>
      <c r="PKU20" s="341"/>
      <c r="PKV20" s="341"/>
      <c r="PKW20" s="341"/>
      <c r="PKX20" s="341"/>
      <c r="PKY20" s="341"/>
      <c r="PKZ20" s="341"/>
      <c r="PLA20" s="341"/>
      <c r="PLB20" s="341"/>
      <c r="PLC20" s="341"/>
      <c r="PLD20" s="341"/>
      <c r="PLE20" s="341"/>
      <c r="PLF20" s="341"/>
      <c r="PLG20" s="341"/>
      <c r="PLH20" s="341"/>
      <c r="PLI20" s="341"/>
      <c r="PLJ20" s="341"/>
      <c r="PLK20" s="341"/>
      <c r="PLL20" s="341"/>
      <c r="PLM20" s="341"/>
      <c r="PLN20" s="341"/>
      <c r="PLO20" s="341"/>
      <c r="PLP20" s="341"/>
      <c r="PLQ20" s="341"/>
      <c r="PLR20" s="341"/>
      <c r="PLS20" s="341"/>
      <c r="PLT20" s="341"/>
      <c r="PLU20" s="341"/>
      <c r="PLV20" s="341"/>
      <c r="PLW20" s="341"/>
      <c r="PLX20" s="341"/>
      <c r="PLY20" s="341"/>
      <c r="PLZ20" s="341"/>
      <c r="PMA20" s="341"/>
      <c r="PMB20" s="341"/>
      <c r="PMC20" s="341"/>
      <c r="PMD20" s="341"/>
      <c r="PME20" s="341"/>
      <c r="PMF20" s="341"/>
      <c r="PMG20" s="341"/>
      <c r="PMH20" s="341"/>
      <c r="PMI20" s="341"/>
      <c r="PMJ20" s="341"/>
      <c r="PMK20" s="341"/>
      <c r="PML20" s="341"/>
      <c r="PMM20" s="341"/>
      <c r="PMN20" s="341"/>
      <c r="PMO20" s="341"/>
      <c r="PMP20" s="341"/>
      <c r="PMQ20" s="341"/>
      <c r="PMR20" s="341"/>
      <c r="PMS20" s="341"/>
      <c r="PMT20" s="341"/>
      <c r="PMU20" s="341"/>
      <c r="PMV20" s="341"/>
      <c r="PMW20" s="341"/>
      <c r="PMX20" s="341"/>
      <c r="PMY20" s="341"/>
      <c r="PMZ20" s="341"/>
      <c r="PNA20" s="341"/>
      <c r="PNB20" s="341"/>
      <c r="PNC20" s="341"/>
      <c r="PND20" s="341"/>
      <c r="PNE20" s="341"/>
      <c r="PNF20" s="341"/>
      <c r="PNG20" s="341"/>
      <c r="PNH20" s="341"/>
      <c r="PNI20" s="341"/>
      <c r="PNJ20" s="341"/>
      <c r="PNK20" s="341"/>
      <c r="PNL20" s="341"/>
      <c r="PNM20" s="341"/>
      <c r="PNN20" s="341"/>
      <c r="PNO20" s="341"/>
      <c r="PNP20" s="341"/>
      <c r="PNQ20" s="341"/>
      <c r="PNR20" s="341"/>
      <c r="PNS20" s="341"/>
      <c r="PNT20" s="341"/>
      <c r="PNU20" s="341"/>
      <c r="PNV20" s="341"/>
      <c r="PNW20" s="341"/>
      <c r="PNX20" s="341"/>
      <c r="PNY20" s="341"/>
      <c r="PNZ20" s="341"/>
      <c r="POA20" s="341"/>
      <c r="POB20" s="341"/>
      <c r="POC20" s="341"/>
      <c r="POD20" s="341"/>
      <c r="POE20" s="341"/>
      <c r="POF20" s="341"/>
      <c r="POG20" s="341"/>
      <c r="POH20" s="341"/>
      <c r="POI20" s="341"/>
      <c r="POJ20" s="341"/>
      <c r="POK20" s="341"/>
      <c r="POL20" s="341"/>
      <c r="POM20" s="341"/>
      <c r="PON20" s="341"/>
      <c r="POO20" s="341"/>
      <c r="POP20" s="341"/>
      <c r="POQ20" s="341"/>
      <c r="POR20" s="341"/>
      <c r="POS20" s="341"/>
      <c r="POT20" s="341"/>
      <c r="POU20" s="341"/>
      <c r="POV20" s="341"/>
      <c r="POW20" s="341"/>
      <c r="POX20" s="341"/>
      <c r="POY20" s="341"/>
      <c r="POZ20" s="341"/>
      <c r="PPA20" s="341"/>
      <c r="PPB20" s="341"/>
      <c r="PPC20" s="341"/>
      <c r="PPD20" s="341"/>
      <c r="PPE20" s="341"/>
      <c r="PPF20" s="341"/>
      <c r="PPG20" s="341"/>
      <c r="PPH20" s="341"/>
      <c r="PPI20" s="341"/>
      <c r="PPJ20" s="341"/>
      <c r="PPK20" s="341"/>
      <c r="PPL20" s="341"/>
      <c r="PPM20" s="341"/>
      <c r="PPN20" s="341"/>
      <c r="PPO20" s="341"/>
      <c r="PPP20" s="341"/>
      <c r="PPQ20" s="341"/>
      <c r="PPR20" s="341"/>
      <c r="PPS20" s="341"/>
      <c r="PPT20" s="341"/>
      <c r="PPU20" s="341"/>
      <c r="PPV20" s="341"/>
      <c r="PPW20" s="341"/>
      <c r="PPX20" s="341"/>
      <c r="PPY20" s="341"/>
      <c r="PPZ20" s="341"/>
      <c r="PQA20" s="341"/>
      <c r="PQB20" s="341"/>
      <c r="PQC20" s="341"/>
      <c r="PQD20" s="341"/>
      <c r="PQE20" s="341"/>
      <c r="PQF20" s="341"/>
      <c r="PQG20" s="341"/>
      <c r="PQH20" s="341"/>
      <c r="PQI20" s="341"/>
      <c r="PQJ20" s="341"/>
      <c r="PQK20" s="341"/>
      <c r="PQL20" s="341"/>
      <c r="PQM20" s="341"/>
      <c r="PQN20" s="341"/>
      <c r="PQO20" s="341"/>
      <c r="PQP20" s="341"/>
      <c r="PQQ20" s="341"/>
      <c r="PQR20" s="341"/>
      <c r="PQS20" s="341"/>
      <c r="PQT20" s="341"/>
      <c r="PQU20" s="341"/>
      <c r="PQV20" s="341"/>
      <c r="PQW20" s="341"/>
      <c r="PQX20" s="341"/>
      <c r="PQY20" s="341"/>
      <c r="PQZ20" s="341"/>
      <c r="PRA20" s="341"/>
      <c r="PRB20" s="341"/>
      <c r="PRC20" s="341"/>
      <c r="PRD20" s="341"/>
      <c r="PRE20" s="341"/>
      <c r="PRF20" s="341"/>
      <c r="PRG20" s="341"/>
      <c r="PRH20" s="341"/>
      <c r="PRI20" s="341"/>
      <c r="PRJ20" s="341"/>
      <c r="PRK20" s="341"/>
      <c r="PRL20" s="341"/>
      <c r="PRM20" s="341"/>
      <c r="PRN20" s="341"/>
      <c r="PRO20" s="341"/>
      <c r="PRP20" s="341"/>
      <c r="PRQ20" s="341"/>
      <c r="PRR20" s="341"/>
      <c r="PRS20" s="341"/>
      <c r="PRT20" s="341"/>
      <c r="PRU20" s="341"/>
      <c r="PRV20" s="341"/>
      <c r="PRW20" s="341"/>
      <c r="PRX20" s="341"/>
      <c r="PRY20" s="341"/>
      <c r="PRZ20" s="341"/>
      <c r="PSA20" s="341"/>
      <c r="PSB20" s="341"/>
      <c r="PSC20" s="341"/>
      <c r="PSD20" s="341"/>
      <c r="PSE20" s="341"/>
      <c r="PSF20" s="341"/>
      <c r="PSG20" s="341"/>
      <c r="PSH20" s="341"/>
      <c r="PSI20" s="341"/>
      <c r="PSJ20" s="341"/>
      <c r="PSK20" s="341"/>
      <c r="PSL20" s="341"/>
      <c r="PSM20" s="341"/>
      <c r="PSN20" s="341"/>
      <c r="PSO20" s="341"/>
      <c r="PSP20" s="341"/>
      <c r="PSQ20" s="341"/>
      <c r="PSR20" s="341"/>
      <c r="PSS20" s="341"/>
      <c r="PST20" s="341"/>
      <c r="PSU20" s="341"/>
      <c r="PSV20" s="341"/>
      <c r="PSW20" s="341"/>
      <c r="PSX20" s="341"/>
      <c r="PSY20" s="341"/>
      <c r="PSZ20" s="341"/>
      <c r="PTA20" s="341"/>
      <c r="PTB20" s="341"/>
      <c r="PTC20" s="341"/>
      <c r="PTD20" s="341"/>
      <c r="PTE20" s="341"/>
      <c r="PTF20" s="341"/>
      <c r="PTG20" s="341"/>
      <c r="PTH20" s="341"/>
      <c r="PTI20" s="341"/>
      <c r="PTJ20" s="341"/>
      <c r="PTK20" s="341"/>
      <c r="PTL20" s="341"/>
      <c r="PTM20" s="341"/>
      <c r="PTN20" s="341"/>
      <c r="PTO20" s="341"/>
      <c r="PTP20" s="341"/>
      <c r="PTQ20" s="341"/>
      <c r="PTR20" s="341"/>
      <c r="PTS20" s="341"/>
      <c r="PTT20" s="341"/>
      <c r="PTU20" s="341"/>
      <c r="PTV20" s="341"/>
      <c r="PTW20" s="341"/>
      <c r="PTX20" s="341"/>
      <c r="PTY20" s="341"/>
      <c r="PTZ20" s="341"/>
      <c r="PUA20" s="341"/>
      <c r="PUB20" s="341"/>
      <c r="PUC20" s="341"/>
      <c r="PUD20" s="341"/>
      <c r="PUE20" s="341"/>
      <c r="PUF20" s="341"/>
      <c r="PUG20" s="341"/>
      <c r="PUH20" s="341"/>
      <c r="PUI20" s="341"/>
      <c r="PUJ20" s="341"/>
      <c r="PUK20" s="341"/>
      <c r="PUL20" s="341"/>
      <c r="PUM20" s="341"/>
      <c r="PUN20" s="341"/>
      <c r="PUO20" s="341"/>
      <c r="PUP20" s="341"/>
      <c r="PUQ20" s="341"/>
      <c r="PUR20" s="341"/>
      <c r="PUS20" s="341"/>
      <c r="PUT20" s="341"/>
      <c r="PUU20" s="341"/>
      <c r="PUV20" s="341"/>
      <c r="PUW20" s="341"/>
      <c r="PUX20" s="341"/>
      <c r="PUY20" s="341"/>
      <c r="PUZ20" s="341"/>
      <c r="PVA20" s="341"/>
      <c r="PVB20" s="341"/>
      <c r="PVC20" s="341"/>
      <c r="PVD20" s="341"/>
      <c r="PVE20" s="341"/>
      <c r="PVF20" s="341"/>
      <c r="PVG20" s="341"/>
      <c r="PVH20" s="341"/>
      <c r="PVI20" s="341"/>
      <c r="PVJ20" s="341"/>
      <c r="PVK20" s="341"/>
      <c r="PVL20" s="341"/>
      <c r="PVM20" s="341"/>
      <c r="PVN20" s="341"/>
      <c r="PVO20" s="341"/>
      <c r="PVP20" s="341"/>
      <c r="PVQ20" s="341"/>
      <c r="PVR20" s="341"/>
      <c r="PVS20" s="341"/>
      <c r="PVT20" s="341"/>
      <c r="PVU20" s="341"/>
      <c r="PVV20" s="341"/>
      <c r="PVW20" s="341"/>
      <c r="PVX20" s="341"/>
      <c r="PVY20" s="341"/>
      <c r="PVZ20" s="341"/>
      <c r="PWA20" s="341"/>
      <c r="PWB20" s="341"/>
      <c r="PWC20" s="341"/>
      <c r="PWD20" s="341"/>
      <c r="PWE20" s="341"/>
      <c r="PWF20" s="341"/>
      <c r="PWG20" s="341"/>
      <c r="PWH20" s="341"/>
      <c r="PWI20" s="341"/>
      <c r="PWJ20" s="341"/>
      <c r="PWK20" s="341"/>
      <c r="PWL20" s="341"/>
      <c r="PWM20" s="341"/>
      <c r="PWN20" s="341"/>
      <c r="PWO20" s="341"/>
      <c r="PWP20" s="341"/>
      <c r="PWQ20" s="341"/>
      <c r="PWR20" s="341"/>
      <c r="PWS20" s="341"/>
      <c r="PWT20" s="341"/>
      <c r="PWU20" s="341"/>
      <c r="PWV20" s="341"/>
      <c r="PWW20" s="341"/>
      <c r="PWX20" s="341"/>
      <c r="PWY20" s="341"/>
      <c r="PWZ20" s="341"/>
      <c r="PXA20" s="341"/>
      <c r="PXB20" s="341"/>
      <c r="PXC20" s="341"/>
      <c r="PXD20" s="341"/>
      <c r="PXE20" s="341"/>
      <c r="PXF20" s="341"/>
      <c r="PXG20" s="341"/>
      <c r="PXH20" s="341"/>
      <c r="PXI20" s="341"/>
      <c r="PXJ20" s="341"/>
      <c r="PXK20" s="341"/>
      <c r="PXL20" s="341"/>
      <c r="PXM20" s="341"/>
      <c r="PXN20" s="341"/>
      <c r="PXO20" s="341"/>
      <c r="PXP20" s="341"/>
      <c r="PXQ20" s="341"/>
      <c r="PXR20" s="341"/>
      <c r="PXS20" s="341"/>
      <c r="PXT20" s="341"/>
      <c r="PXU20" s="341"/>
      <c r="PXV20" s="341"/>
      <c r="PXW20" s="341"/>
      <c r="PXX20" s="341"/>
      <c r="PXY20" s="341"/>
      <c r="PXZ20" s="341"/>
      <c r="PYA20" s="341"/>
      <c r="PYB20" s="341"/>
      <c r="PYC20" s="341"/>
      <c r="PYD20" s="341"/>
      <c r="PYE20" s="341"/>
      <c r="PYF20" s="341"/>
      <c r="PYG20" s="341"/>
      <c r="PYH20" s="341"/>
      <c r="PYI20" s="341"/>
      <c r="PYJ20" s="341"/>
      <c r="PYK20" s="341"/>
      <c r="PYL20" s="341"/>
      <c r="PYM20" s="341"/>
      <c r="PYN20" s="341"/>
      <c r="PYO20" s="341"/>
      <c r="PYP20" s="341"/>
      <c r="PYQ20" s="341"/>
      <c r="PYR20" s="341"/>
      <c r="PYS20" s="341"/>
      <c r="PYT20" s="341"/>
      <c r="PYU20" s="341"/>
      <c r="PYV20" s="341"/>
      <c r="PYW20" s="341"/>
      <c r="PYX20" s="341"/>
      <c r="PYY20" s="341"/>
      <c r="PYZ20" s="341"/>
      <c r="PZA20" s="341"/>
      <c r="PZB20" s="341"/>
      <c r="PZC20" s="341"/>
      <c r="PZD20" s="341"/>
      <c r="PZE20" s="341"/>
      <c r="PZF20" s="341"/>
      <c r="PZG20" s="341"/>
      <c r="PZH20" s="341"/>
      <c r="PZI20" s="341"/>
      <c r="PZJ20" s="341"/>
      <c r="PZK20" s="341"/>
      <c r="PZL20" s="341"/>
      <c r="PZM20" s="341"/>
      <c r="PZN20" s="341"/>
      <c r="PZO20" s="341"/>
      <c r="PZP20" s="341"/>
      <c r="PZQ20" s="341"/>
      <c r="PZR20" s="341"/>
      <c r="PZS20" s="341"/>
      <c r="PZT20" s="341"/>
      <c r="PZU20" s="341"/>
      <c r="PZV20" s="341"/>
      <c r="PZW20" s="341"/>
      <c r="PZX20" s="341"/>
      <c r="PZY20" s="341"/>
      <c r="PZZ20" s="341"/>
      <c r="QAA20" s="341"/>
      <c r="QAB20" s="341"/>
      <c r="QAC20" s="341"/>
      <c r="QAD20" s="341"/>
      <c r="QAE20" s="341"/>
      <c r="QAF20" s="341"/>
      <c r="QAG20" s="341"/>
      <c r="QAH20" s="341"/>
      <c r="QAI20" s="341"/>
      <c r="QAJ20" s="341"/>
      <c r="QAK20" s="341"/>
      <c r="QAL20" s="341"/>
      <c r="QAM20" s="341"/>
      <c r="QAN20" s="341"/>
      <c r="QAO20" s="341"/>
      <c r="QAP20" s="341"/>
      <c r="QAQ20" s="341"/>
      <c r="QAR20" s="341"/>
      <c r="QAS20" s="341"/>
      <c r="QAT20" s="341"/>
      <c r="QAU20" s="341"/>
      <c r="QAV20" s="341"/>
      <c r="QAW20" s="341"/>
      <c r="QAX20" s="341"/>
      <c r="QAY20" s="341"/>
      <c r="QAZ20" s="341"/>
      <c r="QBA20" s="341"/>
      <c r="QBB20" s="341"/>
      <c r="QBC20" s="341"/>
      <c r="QBD20" s="341"/>
      <c r="QBE20" s="341"/>
      <c r="QBF20" s="341"/>
      <c r="QBG20" s="341"/>
      <c r="QBH20" s="341"/>
      <c r="QBI20" s="341"/>
      <c r="QBJ20" s="341"/>
      <c r="QBK20" s="341"/>
      <c r="QBL20" s="341"/>
      <c r="QBM20" s="341"/>
      <c r="QBN20" s="341"/>
      <c r="QBO20" s="341"/>
      <c r="QBP20" s="341"/>
      <c r="QBQ20" s="341"/>
      <c r="QBR20" s="341"/>
      <c r="QBS20" s="341"/>
      <c r="QBT20" s="341"/>
      <c r="QBU20" s="341"/>
      <c r="QBV20" s="341"/>
      <c r="QBW20" s="341"/>
      <c r="QBX20" s="341"/>
      <c r="QBY20" s="341"/>
      <c r="QBZ20" s="341"/>
      <c r="QCA20" s="341"/>
      <c r="QCB20" s="341"/>
      <c r="QCC20" s="341"/>
      <c r="QCD20" s="341"/>
      <c r="QCE20" s="341"/>
      <c r="QCF20" s="341"/>
      <c r="QCG20" s="341"/>
      <c r="QCH20" s="341"/>
      <c r="QCI20" s="341"/>
      <c r="QCJ20" s="341"/>
      <c r="QCK20" s="341"/>
      <c r="QCL20" s="341"/>
      <c r="QCM20" s="341"/>
      <c r="QCN20" s="341"/>
      <c r="QCO20" s="341"/>
      <c r="QCP20" s="341"/>
      <c r="QCQ20" s="341"/>
      <c r="QCR20" s="341"/>
      <c r="QCS20" s="341"/>
      <c r="QCT20" s="341"/>
      <c r="QCU20" s="341"/>
      <c r="QCV20" s="341"/>
      <c r="QCW20" s="341"/>
      <c r="QCX20" s="341"/>
      <c r="QCY20" s="341"/>
      <c r="QCZ20" s="341"/>
      <c r="QDA20" s="341"/>
      <c r="QDB20" s="341"/>
      <c r="QDC20" s="341"/>
      <c r="QDD20" s="341"/>
      <c r="QDE20" s="341"/>
      <c r="QDF20" s="341"/>
      <c r="QDG20" s="341"/>
      <c r="QDH20" s="341"/>
      <c r="QDI20" s="341"/>
      <c r="QDJ20" s="341"/>
      <c r="QDK20" s="341"/>
      <c r="QDL20" s="341"/>
      <c r="QDM20" s="341"/>
      <c r="QDN20" s="341"/>
      <c r="QDO20" s="341"/>
      <c r="QDP20" s="341"/>
      <c r="QDQ20" s="341"/>
      <c r="QDR20" s="341"/>
      <c r="QDS20" s="341"/>
      <c r="QDT20" s="341"/>
      <c r="QDU20" s="341"/>
      <c r="QDV20" s="341"/>
      <c r="QDW20" s="341"/>
      <c r="QDX20" s="341"/>
      <c r="QDY20" s="341"/>
      <c r="QDZ20" s="341"/>
      <c r="QEA20" s="341"/>
      <c r="QEB20" s="341"/>
      <c r="QEC20" s="341"/>
      <c r="QED20" s="341"/>
      <c r="QEE20" s="341"/>
      <c r="QEF20" s="341"/>
      <c r="QEG20" s="341"/>
      <c r="QEH20" s="341"/>
      <c r="QEI20" s="341"/>
      <c r="QEJ20" s="341"/>
      <c r="QEK20" s="341"/>
      <c r="QEL20" s="341"/>
      <c r="QEM20" s="341"/>
      <c r="QEN20" s="341"/>
      <c r="QEO20" s="341"/>
      <c r="QEP20" s="341"/>
      <c r="QEQ20" s="341"/>
      <c r="QER20" s="341"/>
      <c r="QES20" s="341"/>
      <c r="QET20" s="341"/>
      <c r="QEU20" s="341"/>
      <c r="QEV20" s="341"/>
      <c r="QEW20" s="341"/>
      <c r="QEX20" s="341"/>
      <c r="QEY20" s="341"/>
      <c r="QEZ20" s="341"/>
      <c r="QFA20" s="341"/>
      <c r="QFB20" s="341"/>
      <c r="QFC20" s="341"/>
      <c r="QFD20" s="341"/>
      <c r="QFE20" s="341"/>
      <c r="QFF20" s="341"/>
      <c r="QFG20" s="341"/>
      <c r="QFH20" s="341"/>
      <c r="QFI20" s="341"/>
      <c r="QFJ20" s="341"/>
      <c r="QFK20" s="341"/>
      <c r="QFL20" s="341"/>
      <c r="QFM20" s="341"/>
      <c r="QFN20" s="341"/>
      <c r="QFO20" s="341"/>
      <c r="QFP20" s="341"/>
      <c r="QFQ20" s="341"/>
      <c r="QFR20" s="341"/>
      <c r="QFS20" s="341"/>
      <c r="QFT20" s="341"/>
      <c r="QFU20" s="341"/>
      <c r="QFV20" s="341"/>
      <c r="QFW20" s="341"/>
      <c r="QFX20" s="341"/>
      <c r="QFY20" s="341"/>
      <c r="QFZ20" s="341"/>
      <c r="QGA20" s="341"/>
      <c r="QGB20" s="341"/>
      <c r="QGC20" s="341"/>
      <c r="QGD20" s="341"/>
      <c r="QGE20" s="341"/>
      <c r="QGF20" s="341"/>
      <c r="QGG20" s="341"/>
      <c r="QGH20" s="341"/>
      <c r="QGI20" s="341"/>
      <c r="QGJ20" s="341"/>
      <c r="QGK20" s="341"/>
      <c r="QGL20" s="341"/>
      <c r="QGM20" s="341"/>
      <c r="QGN20" s="341"/>
      <c r="QGO20" s="341"/>
      <c r="QGP20" s="341"/>
      <c r="QGQ20" s="341"/>
      <c r="QGR20" s="341"/>
      <c r="QGS20" s="341"/>
      <c r="QGT20" s="341"/>
      <c r="QGU20" s="341"/>
      <c r="QGV20" s="341"/>
      <c r="QGW20" s="341"/>
      <c r="QGX20" s="341"/>
      <c r="QGY20" s="341"/>
      <c r="QGZ20" s="341"/>
      <c r="QHA20" s="341"/>
      <c r="QHB20" s="341"/>
      <c r="QHC20" s="341"/>
      <c r="QHD20" s="341"/>
      <c r="QHE20" s="341"/>
      <c r="QHF20" s="341"/>
      <c r="QHG20" s="341"/>
      <c r="QHH20" s="341"/>
      <c r="QHI20" s="341"/>
      <c r="QHJ20" s="341"/>
      <c r="QHK20" s="341"/>
      <c r="QHL20" s="341"/>
      <c r="QHM20" s="341"/>
      <c r="QHN20" s="341"/>
      <c r="QHO20" s="341"/>
      <c r="QHP20" s="341"/>
      <c r="QHQ20" s="341"/>
      <c r="QHR20" s="341"/>
      <c r="QHS20" s="341"/>
      <c r="QHT20" s="341"/>
      <c r="QHU20" s="341"/>
      <c r="QHV20" s="341"/>
      <c r="QHW20" s="341"/>
      <c r="QHX20" s="341"/>
      <c r="QHY20" s="341"/>
      <c r="QHZ20" s="341"/>
      <c r="QIA20" s="341"/>
      <c r="QIB20" s="341"/>
      <c r="QIC20" s="341"/>
      <c r="QID20" s="341"/>
      <c r="QIE20" s="341"/>
      <c r="QIF20" s="341"/>
      <c r="QIG20" s="341"/>
      <c r="QIH20" s="341"/>
      <c r="QII20" s="341"/>
      <c r="QIJ20" s="341"/>
      <c r="QIK20" s="341"/>
      <c r="QIL20" s="341"/>
      <c r="QIM20" s="341"/>
      <c r="QIN20" s="341"/>
      <c r="QIO20" s="341"/>
      <c r="QIP20" s="341"/>
      <c r="QIQ20" s="341"/>
      <c r="QIR20" s="341"/>
      <c r="QIS20" s="341"/>
      <c r="QIT20" s="341"/>
      <c r="QIU20" s="341"/>
      <c r="QIV20" s="341"/>
      <c r="QIW20" s="341"/>
      <c r="QIX20" s="341"/>
      <c r="QIY20" s="341"/>
      <c r="QIZ20" s="341"/>
      <c r="QJA20" s="341"/>
      <c r="QJB20" s="341"/>
      <c r="QJC20" s="341"/>
      <c r="QJD20" s="341"/>
      <c r="QJE20" s="341"/>
      <c r="QJF20" s="341"/>
      <c r="QJG20" s="341"/>
      <c r="QJH20" s="341"/>
      <c r="QJI20" s="341"/>
      <c r="QJJ20" s="341"/>
      <c r="QJK20" s="341"/>
      <c r="QJL20" s="341"/>
      <c r="QJM20" s="341"/>
      <c r="QJN20" s="341"/>
      <c r="QJO20" s="341"/>
      <c r="QJP20" s="341"/>
      <c r="QJQ20" s="341"/>
      <c r="QJR20" s="341"/>
      <c r="QJS20" s="341"/>
      <c r="QJT20" s="341"/>
      <c r="QJU20" s="341"/>
      <c r="QJV20" s="341"/>
      <c r="QJW20" s="341"/>
      <c r="QJX20" s="341"/>
      <c r="QJY20" s="341"/>
      <c r="QJZ20" s="341"/>
      <c r="QKA20" s="341"/>
      <c r="QKB20" s="341"/>
      <c r="QKC20" s="341"/>
      <c r="QKD20" s="341"/>
      <c r="QKE20" s="341"/>
      <c r="QKF20" s="341"/>
      <c r="QKG20" s="341"/>
      <c r="QKH20" s="341"/>
      <c r="QKI20" s="341"/>
      <c r="QKJ20" s="341"/>
      <c r="QKK20" s="341"/>
      <c r="QKL20" s="341"/>
      <c r="QKM20" s="341"/>
      <c r="QKN20" s="341"/>
      <c r="QKO20" s="341"/>
      <c r="QKP20" s="341"/>
      <c r="QKQ20" s="341"/>
      <c r="QKR20" s="341"/>
      <c r="QKS20" s="341"/>
      <c r="QKT20" s="341"/>
      <c r="QKU20" s="341"/>
      <c r="QKV20" s="341"/>
      <c r="QKW20" s="341"/>
      <c r="QKX20" s="341"/>
      <c r="QKY20" s="341"/>
      <c r="QKZ20" s="341"/>
      <c r="QLA20" s="341"/>
      <c r="QLB20" s="341"/>
      <c r="QLC20" s="341"/>
      <c r="QLD20" s="341"/>
      <c r="QLE20" s="341"/>
      <c r="QLF20" s="341"/>
      <c r="QLG20" s="341"/>
      <c r="QLH20" s="341"/>
      <c r="QLI20" s="341"/>
      <c r="QLJ20" s="341"/>
      <c r="QLK20" s="341"/>
      <c r="QLL20" s="341"/>
      <c r="QLM20" s="341"/>
      <c r="QLN20" s="341"/>
      <c r="QLO20" s="341"/>
      <c r="QLP20" s="341"/>
      <c r="QLQ20" s="341"/>
      <c r="QLR20" s="341"/>
      <c r="QLS20" s="341"/>
      <c r="QLT20" s="341"/>
      <c r="QLU20" s="341"/>
      <c r="QLV20" s="341"/>
      <c r="QLW20" s="341"/>
      <c r="QLX20" s="341"/>
      <c r="QLY20" s="341"/>
      <c r="QLZ20" s="341"/>
      <c r="QMA20" s="341"/>
      <c r="QMB20" s="341"/>
      <c r="QMC20" s="341"/>
      <c r="QMD20" s="341"/>
      <c r="QME20" s="341"/>
      <c r="QMF20" s="341"/>
      <c r="QMG20" s="341"/>
      <c r="QMH20" s="341"/>
      <c r="QMI20" s="341"/>
      <c r="QMJ20" s="341"/>
      <c r="QMK20" s="341"/>
      <c r="QML20" s="341"/>
      <c r="QMM20" s="341"/>
      <c r="QMN20" s="341"/>
      <c r="QMO20" s="341"/>
      <c r="QMP20" s="341"/>
      <c r="QMQ20" s="341"/>
      <c r="QMR20" s="341"/>
      <c r="QMS20" s="341"/>
      <c r="QMT20" s="341"/>
      <c r="QMU20" s="341"/>
      <c r="QMV20" s="341"/>
      <c r="QMW20" s="341"/>
      <c r="QMX20" s="341"/>
      <c r="QMY20" s="341"/>
      <c r="QMZ20" s="341"/>
      <c r="QNA20" s="341"/>
      <c r="QNB20" s="341"/>
      <c r="QNC20" s="341"/>
      <c r="QND20" s="341"/>
      <c r="QNE20" s="341"/>
      <c r="QNF20" s="341"/>
      <c r="QNG20" s="341"/>
      <c r="QNH20" s="341"/>
      <c r="QNI20" s="341"/>
      <c r="QNJ20" s="341"/>
      <c r="QNK20" s="341"/>
      <c r="QNL20" s="341"/>
      <c r="QNM20" s="341"/>
      <c r="QNN20" s="341"/>
      <c r="QNO20" s="341"/>
      <c r="QNP20" s="341"/>
      <c r="QNQ20" s="341"/>
      <c r="QNR20" s="341"/>
      <c r="QNS20" s="341"/>
      <c r="QNT20" s="341"/>
      <c r="QNU20" s="341"/>
      <c r="QNV20" s="341"/>
      <c r="QNW20" s="341"/>
      <c r="QNX20" s="341"/>
      <c r="QNY20" s="341"/>
      <c r="QNZ20" s="341"/>
      <c r="QOA20" s="341"/>
      <c r="QOB20" s="341"/>
      <c r="QOC20" s="341"/>
      <c r="QOD20" s="341"/>
      <c r="QOE20" s="341"/>
      <c r="QOF20" s="341"/>
      <c r="QOG20" s="341"/>
      <c r="QOH20" s="341"/>
      <c r="QOI20" s="341"/>
      <c r="QOJ20" s="341"/>
      <c r="QOK20" s="341"/>
      <c r="QOL20" s="341"/>
      <c r="QOM20" s="341"/>
      <c r="QON20" s="341"/>
      <c r="QOO20" s="341"/>
      <c r="QOP20" s="341"/>
      <c r="QOQ20" s="341"/>
      <c r="QOR20" s="341"/>
      <c r="QOS20" s="341"/>
      <c r="QOT20" s="341"/>
      <c r="QOU20" s="341"/>
      <c r="QOV20" s="341"/>
      <c r="QOW20" s="341"/>
      <c r="QOX20" s="341"/>
      <c r="QOY20" s="341"/>
      <c r="QOZ20" s="341"/>
      <c r="QPA20" s="341"/>
      <c r="QPB20" s="341"/>
      <c r="QPC20" s="341"/>
      <c r="QPD20" s="341"/>
      <c r="QPE20" s="341"/>
      <c r="QPF20" s="341"/>
      <c r="QPG20" s="341"/>
      <c r="QPH20" s="341"/>
      <c r="QPI20" s="341"/>
      <c r="QPJ20" s="341"/>
      <c r="QPK20" s="341"/>
      <c r="QPL20" s="341"/>
      <c r="QPM20" s="341"/>
      <c r="QPN20" s="341"/>
      <c r="QPO20" s="341"/>
      <c r="QPP20" s="341"/>
      <c r="QPQ20" s="341"/>
      <c r="QPR20" s="341"/>
      <c r="QPS20" s="341"/>
      <c r="QPT20" s="341"/>
      <c r="QPU20" s="341"/>
      <c r="QPV20" s="341"/>
      <c r="QPW20" s="341"/>
      <c r="QPX20" s="341"/>
      <c r="QPY20" s="341"/>
      <c r="QPZ20" s="341"/>
      <c r="QQA20" s="341"/>
      <c r="QQB20" s="341"/>
      <c r="QQC20" s="341"/>
      <c r="QQD20" s="341"/>
      <c r="QQE20" s="341"/>
      <c r="QQF20" s="341"/>
      <c r="QQG20" s="341"/>
      <c r="QQH20" s="341"/>
      <c r="QQI20" s="341"/>
      <c r="QQJ20" s="341"/>
      <c r="QQK20" s="341"/>
      <c r="QQL20" s="341"/>
      <c r="QQM20" s="341"/>
      <c r="QQN20" s="341"/>
      <c r="QQO20" s="341"/>
      <c r="QQP20" s="341"/>
      <c r="QQQ20" s="341"/>
      <c r="QQR20" s="341"/>
      <c r="QQS20" s="341"/>
      <c r="QQT20" s="341"/>
      <c r="QQU20" s="341"/>
      <c r="QQV20" s="341"/>
      <c r="QQW20" s="341"/>
      <c r="QQX20" s="341"/>
      <c r="QQY20" s="341"/>
      <c r="QQZ20" s="341"/>
      <c r="QRA20" s="341"/>
      <c r="QRB20" s="341"/>
      <c r="QRC20" s="341"/>
      <c r="QRD20" s="341"/>
      <c r="QRE20" s="341"/>
      <c r="QRF20" s="341"/>
      <c r="QRG20" s="341"/>
      <c r="QRH20" s="341"/>
      <c r="QRI20" s="341"/>
      <c r="QRJ20" s="341"/>
      <c r="QRK20" s="341"/>
      <c r="QRL20" s="341"/>
      <c r="QRM20" s="341"/>
      <c r="QRN20" s="341"/>
      <c r="QRO20" s="341"/>
      <c r="QRP20" s="341"/>
      <c r="QRQ20" s="341"/>
      <c r="QRR20" s="341"/>
      <c r="QRS20" s="341"/>
      <c r="QRT20" s="341"/>
      <c r="QRU20" s="341"/>
      <c r="QRV20" s="341"/>
      <c r="QRW20" s="341"/>
      <c r="QRX20" s="341"/>
      <c r="QRY20" s="341"/>
      <c r="QRZ20" s="341"/>
      <c r="QSA20" s="341"/>
      <c r="QSB20" s="341"/>
      <c r="QSC20" s="341"/>
      <c r="QSD20" s="341"/>
      <c r="QSE20" s="341"/>
      <c r="QSF20" s="341"/>
      <c r="QSG20" s="341"/>
      <c r="QSH20" s="341"/>
      <c r="QSI20" s="341"/>
      <c r="QSJ20" s="341"/>
      <c r="QSK20" s="341"/>
      <c r="QSL20" s="341"/>
      <c r="QSM20" s="341"/>
      <c r="QSN20" s="341"/>
      <c r="QSO20" s="341"/>
      <c r="QSP20" s="341"/>
      <c r="QSQ20" s="341"/>
      <c r="QSR20" s="341"/>
      <c r="QSS20" s="341"/>
      <c r="QST20" s="341"/>
      <c r="QSU20" s="341"/>
      <c r="QSV20" s="341"/>
      <c r="QSW20" s="341"/>
      <c r="QSX20" s="341"/>
      <c r="QSY20" s="341"/>
      <c r="QSZ20" s="341"/>
      <c r="QTA20" s="341"/>
      <c r="QTB20" s="341"/>
      <c r="QTC20" s="341"/>
      <c r="QTD20" s="341"/>
      <c r="QTE20" s="341"/>
      <c r="QTF20" s="341"/>
      <c r="QTG20" s="341"/>
      <c r="QTH20" s="341"/>
      <c r="QTI20" s="341"/>
      <c r="QTJ20" s="341"/>
      <c r="QTK20" s="341"/>
      <c r="QTL20" s="341"/>
      <c r="QTM20" s="341"/>
      <c r="QTN20" s="341"/>
      <c r="QTO20" s="341"/>
      <c r="QTP20" s="341"/>
      <c r="QTQ20" s="341"/>
      <c r="QTR20" s="341"/>
      <c r="QTS20" s="341"/>
      <c r="QTT20" s="341"/>
      <c r="QTU20" s="341"/>
      <c r="QTV20" s="341"/>
      <c r="QTW20" s="341"/>
      <c r="QTX20" s="341"/>
      <c r="QTY20" s="341"/>
      <c r="QTZ20" s="341"/>
      <c r="QUA20" s="341"/>
      <c r="QUB20" s="341"/>
      <c r="QUC20" s="341"/>
      <c r="QUD20" s="341"/>
      <c r="QUE20" s="341"/>
      <c r="QUF20" s="341"/>
      <c r="QUG20" s="341"/>
      <c r="QUH20" s="341"/>
      <c r="QUI20" s="341"/>
      <c r="QUJ20" s="341"/>
      <c r="QUK20" s="341"/>
      <c r="QUL20" s="341"/>
      <c r="QUM20" s="341"/>
      <c r="QUN20" s="341"/>
      <c r="QUO20" s="341"/>
      <c r="QUP20" s="341"/>
      <c r="QUQ20" s="341"/>
      <c r="QUR20" s="341"/>
      <c r="QUS20" s="341"/>
      <c r="QUT20" s="341"/>
      <c r="QUU20" s="341"/>
      <c r="QUV20" s="341"/>
      <c r="QUW20" s="341"/>
      <c r="QUX20" s="341"/>
      <c r="QUY20" s="341"/>
      <c r="QUZ20" s="341"/>
      <c r="QVA20" s="341"/>
      <c r="QVB20" s="341"/>
      <c r="QVC20" s="341"/>
      <c r="QVD20" s="341"/>
      <c r="QVE20" s="341"/>
      <c r="QVF20" s="341"/>
      <c r="QVG20" s="341"/>
      <c r="QVH20" s="341"/>
      <c r="QVI20" s="341"/>
      <c r="QVJ20" s="341"/>
      <c r="QVK20" s="341"/>
      <c r="QVL20" s="341"/>
      <c r="QVM20" s="341"/>
      <c r="QVN20" s="341"/>
      <c r="QVO20" s="341"/>
      <c r="QVP20" s="341"/>
      <c r="QVQ20" s="341"/>
      <c r="QVR20" s="341"/>
      <c r="QVS20" s="341"/>
      <c r="QVT20" s="341"/>
      <c r="QVU20" s="341"/>
      <c r="QVV20" s="341"/>
      <c r="QVW20" s="341"/>
      <c r="QVX20" s="341"/>
      <c r="QVY20" s="341"/>
      <c r="QVZ20" s="341"/>
      <c r="QWA20" s="341"/>
      <c r="QWB20" s="341"/>
      <c r="QWC20" s="341"/>
      <c r="QWD20" s="341"/>
      <c r="QWE20" s="341"/>
      <c r="QWF20" s="341"/>
      <c r="QWG20" s="341"/>
      <c r="QWH20" s="341"/>
      <c r="QWI20" s="341"/>
      <c r="QWJ20" s="341"/>
      <c r="QWK20" s="341"/>
      <c r="QWL20" s="341"/>
      <c r="QWM20" s="341"/>
      <c r="QWN20" s="341"/>
      <c r="QWO20" s="341"/>
      <c r="QWP20" s="341"/>
      <c r="QWQ20" s="341"/>
      <c r="QWR20" s="341"/>
      <c r="QWS20" s="341"/>
      <c r="QWT20" s="341"/>
      <c r="QWU20" s="341"/>
      <c r="QWV20" s="341"/>
      <c r="QWW20" s="341"/>
      <c r="QWX20" s="341"/>
      <c r="QWY20" s="341"/>
      <c r="QWZ20" s="341"/>
      <c r="QXA20" s="341"/>
      <c r="QXB20" s="341"/>
      <c r="QXC20" s="341"/>
      <c r="QXD20" s="341"/>
      <c r="QXE20" s="341"/>
      <c r="QXF20" s="341"/>
      <c r="QXG20" s="341"/>
      <c r="QXH20" s="341"/>
      <c r="QXI20" s="341"/>
      <c r="QXJ20" s="341"/>
      <c r="QXK20" s="341"/>
      <c r="QXL20" s="341"/>
      <c r="QXM20" s="341"/>
      <c r="QXN20" s="341"/>
      <c r="QXO20" s="341"/>
      <c r="QXP20" s="341"/>
      <c r="QXQ20" s="341"/>
      <c r="QXR20" s="341"/>
      <c r="QXS20" s="341"/>
      <c r="QXT20" s="341"/>
      <c r="QXU20" s="341"/>
      <c r="QXV20" s="341"/>
      <c r="QXW20" s="341"/>
      <c r="QXX20" s="341"/>
      <c r="QXY20" s="341"/>
      <c r="QXZ20" s="341"/>
      <c r="QYA20" s="341"/>
      <c r="QYB20" s="341"/>
      <c r="QYC20" s="341"/>
      <c r="QYD20" s="341"/>
      <c r="QYE20" s="341"/>
      <c r="QYF20" s="341"/>
      <c r="QYG20" s="341"/>
      <c r="QYH20" s="341"/>
      <c r="QYI20" s="341"/>
      <c r="QYJ20" s="341"/>
      <c r="QYK20" s="341"/>
      <c r="QYL20" s="341"/>
      <c r="QYM20" s="341"/>
      <c r="QYN20" s="341"/>
      <c r="QYO20" s="341"/>
      <c r="QYP20" s="341"/>
      <c r="QYQ20" s="341"/>
      <c r="QYR20" s="341"/>
      <c r="QYS20" s="341"/>
      <c r="QYT20" s="341"/>
      <c r="QYU20" s="341"/>
      <c r="QYV20" s="341"/>
      <c r="QYW20" s="341"/>
      <c r="QYX20" s="341"/>
      <c r="QYY20" s="341"/>
      <c r="QYZ20" s="341"/>
      <c r="QZA20" s="341"/>
      <c r="QZB20" s="341"/>
      <c r="QZC20" s="341"/>
      <c r="QZD20" s="341"/>
      <c r="QZE20" s="341"/>
      <c r="QZF20" s="341"/>
      <c r="QZG20" s="341"/>
      <c r="QZH20" s="341"/>
      <c r="QZI20" s="341"/>
      <c r="QZJ20" s="341"/>
      <c r="QZK20" s="341"/>
      <c r="QZL20" s="341"/>
      <c r="QZM20" s="341"/>
      <c r="QZN20" s="341"/>
      <c r="QZO20" s="341"/>
      <c r="QZP20" s="341"/>
      <c r="QZQ20" s="341"/>
      <c r="QZR20" s="341"/>
      <c r="QZS20" s="341"/>
      <c r="QZT20" s="341"/>
      <c r="QZU20" s="341"/>
      <c r="QZV20" s="341"/>
      <c r="QZW20" s="341"/>
      <c r="QZX20" s="341"/>
      <c r="QZY20" s="341"/>
      <c r="QZZ20" s="341"/>
      <c r="RAA20" s="341"/>
      <c r="RAB20" s="341"/>
      <c r="RAC20" s="341"/>
      <c r="RAD20" s="341"/>
      <c r="RAE20" s="341"/>
      <c r="RAF20" s="341"/>
      <c r="RAG20" s="341"/>
      <c r="RAH20" s="341"/>
      <c r="RAI20" s="341"/>
      <c r="RAJ20" s="341"/>
      <c r="RAK20" s="341"/>
      <c r="RAL20" s="341"/>
      <c r="RAM20" s="341"/>
      <c r="RAN20" s="341"/>
      <c r="RAO20" s="341"/>
      <c r="RAP20" s="341"/>
      <c r="RAQ20" s="341"/>
      <c r="RAR20" s="341"/>
      <c r="RAS20" s="341"/>
      <c r="RAT20" s="341"/>
      <c r="RAU20" s="341"/>
      <c r="RAV20" s="341"/>
      <c r="RAW20" s="341"/>
      <c r="RAX20" s="341"/>
      <c r="RAY20" s="341"/>
      <c r="RAZ20" s="341"/>
      <c r="RBA20" s="341"/>
      <c r="RBB20" s="341"/>
      <c r="RBC20" s="341"/>
      <c r="RBD20" s="341"/>
      <c r="RBE20" s="341"/>
      <c r="RBF20" s="341"/>
      <c r="RBG20" s="341"/>
      <c r="RBH20" s="341"/>
      <c r="RBI20" s="341"/>
      <c r="RBJ20" s="341"/>
      <c r="RBK20" s="341"/>
      <c r="RBL20" s="341"/>
      <c r="RBM20" s="341"/>
      <c r="RBN20" s="341"/>
      <c r="RBO20" s="341"/>
      <c r="RBP20" s="341"/>
      <c r="RBQ20" s="341"/>
      <c r="RBR20" s="341"/>
      <c r="RBS20" s="341"/>
      <c r="RBT20" s="341"/>
      <c r="RBU20" s="341"/>
      <c r="RBV20" s="341"/>
      <c r="RBW20" s="341"/>
      <c r="RBX20" s="341"/>
      <c r="RBY20" s="341"/>
      <c r="RBZ20" s="341"/>
      <c r="RCA20" s="341"/>
      <c r="RCB20" s="341"/>
      <c r="RCC20" s="341"/>
      <c r="RCD20" s="341"/>
      <c r="RCE20" s="341"/>
      <c r="RCF20" s="341"/>
      <c r="RCG20" s="341"/>
      <c r="RCH20" s="341"/>
      <c r="RCI20" s="341"/>
      <c r="RCJ20" s="341"/>
      <c r="RCK20" s="341"/>
      <c r="RCL20" s="341"/>
      <c r="RCM20" s="341"/>
      <c r="RCN20" s="341"/>
      <c r="RCO20" s="341"/>
      <c r="RCP20" s="341"/>
      <c r="RCQ20" s="341"/>
      <c r="RCR20" s="341"/>
      <c r="RCS20" s="341"/>
      <c r="RCT20" s="341"/>
      <c r="RCU20" s="341"/>
      <c r="RCV20" s="341"/>
      <c r="RCW20" s="341"/>
      <c r="RCX20" s="341"/>
      <c r="RCY20" s="341"/>
      <c r="RCZ20" s="341"/>
      <c r="RDA20" s="341"/>
      <c r="RDB20" s="341"/>
      <c r="RDC20" s="341"/>
      <c r="RDD20" s="341"/>
      <c r="RDE20" s="341"/>
      <c r="RDF20" s="341"/>
      <c r="RDG20" s="341"/>
      <c r="RDH20" s="341"/>
      <c r="RDI20" s="341"/>
      <c r="RDJ20" s="341"/>
      <c r="RDK20" s="341"/>
      <c r="RDL20" s="341"/>
      <c r="RDM20" s="341"/>
      <c r="RDN20" s="341"/>
      <c r="RDO20" s="341"/>
      <c r="RDP20" s="341"/>
      <c r="RDQ20" s="341"/>
      <c r="RDR20" s="341"/>
      <c r="RDS20" s="341"/>
      <c r="RDT20" s="341"/>
      <c r="RDU20" s="341"/>
      <c r="RDV20" s="341"/>
      <c r="RDW20" s="341"/>
      <c r="RDX20" s="341"/>
      <c r="RDY20" s="341"/>
      <c r="RDZ20" s="341"/>
      <c r="REA20" s="341"/>
      <c r="REB20" s="341"/>
      <c r="REC20" s="341"/>
      <c r="RED20" s="341"/>
      <c r="REE20" s="341"/>
      <c r="REF20" s="341"/>
      <c r="REG20" s="341"/>
      <c r="REH20" s="341"/>
      <c r="REI20" s="341"/>
      <c r="REJ20" s="341"/>
      <c r="REK20" s="341"/>
      <c r="REL20" s="341"/>
      <c r="REM20" s="341"/>
      <c r="REN20" s="341"/>
      <c r="REO20" s="341"/>
      <c r="REP20" s="341"/>
      <c r="REQ20" s="341"/>
      <c r="RER20" s="341"/>
      <c r="RES20" s="341"/>
      <c r="RET20" s="341"/>
      <c r="REU20" s="341"/>
      <c r="REV20" s="341"/>
      <c r="REW20" s="341"/>
      <c r="REX20" s="341"/>
      <c r="REY20" s="341"/>
      <c r="REZ20" s="341"/>
      <c r="RFA20" s="341"/>
      <c r="RFB20" s="341"/>
      <c r="RFC20" s="341"/>
      <c r="RFD20" s="341"/>
      <c r="RFE20" s="341"/>
      <c r="RFF20" s="341"/>
      <c r="RFG20" s="341"/>
      <c r="RFH20" s="341"/>
      <c r="RFI20" s="341"/>
      <c r="RFJ20" s="341"/>
      <c r="RFK20" s="341"/>
      <c r="RFL20" s="341"/>
      <c r="RFM20" s="341"/>
      <c r="RFN20" s="341"/>
      <c r="RFO20" s="341"/>
      <c r="RFP20" s="341"/>
      <c r="RFQ20" s="341"/>
      <c r="RFR20" s="341"/>
      <c r="RFS20" s="341"/>
      <c r="RFT20" s="341"/>
      <c r="RFU20" s="341"/>
      <c r="RFV20" s="341"/>
      <c r="RFW20" s="341"/>
      <c r="RFX20" s="341"/>
      <c r="RFY20" s="341"/>
      <c r="RFZ20" s="341"/>
      <c r="RGA20" s="341"/>
      <c r="RGB20" s="341"/>
      <c r="RGC20" s="341"/>
      <c r="RGD20" s="341"/>
      <c r="RGE20" s="341"/>
      <c r="RGF20" s="341"/>
      <c r="RGG20" s="341"/>
      <c r="RGH20" s="341"/>
      <c r="RGI20" s="341"/>
      <c r="RGJ20" s="341"/>
      <c r="RGK20" s="341"/>
      <c r="RGL20" s="341"/>
      <c r="RGM20" s="341"/>
      <c r="RGN20" s="341"/>
      <c r="RGO20" s="341"/>
      <c r="RGP20" s="341"/>
      <c r="RGQ20" s="341"/>
      <c r="RGR20" s="341"/>
      <c r="RGS20" s="341"/>
      <c r="RGT20" s="341"/>
      <c r="RGU20" s="341"/>
      <c r="RGV20" s="341"/>
      <c r="RGW20" s="341"/>
      <c r="RGX20" s="341"/>
      <c r="RGY20" s="341"/>
      <c r="RGZ20" s="341"/>
      <c r="RHA20" s="341"/>
      <c r="RHB20" s="341"/>
      <c r="RHC20" s="341"/>
      <c r="RHD20" s="341"/>
      <c r="RHE20" s="341"/>
      <c r="RHF20" s="341"/>
      <c r="RHG20" s="341"/>
      <c r="RHH20" s="341"/>
      <c r="RHI20" s="341"/>
      <c r="RHJ20" s="341"/>
      <c r="RHK20" s="341"/>
      <c r="RHL20" s="341"/>
      <c r="RHM20" s="341"/>
      <c r="RHN20" s="341"/>
      <c r="RHO20" s="341"/>
      <c r="RHP20" s="341"/>
      <c r="RHQ20" s="341"/>
      <c r="RHR20" s="341"/>
      <c r="RHS20" s="341"/>
      <c r="RHT20" s="341"/>
      <c r="RHU20" s="341"/>
      <c r="RHV20" s="341"/>
      <c r="RHW20" s="341"/>
      <c r="RHX20" s="341"/>
      <c r="RHY20" s="341"/>
      <c r="RHZ20" s="341"/>
      <c r="RIA20" s="341"/>
      <c r="RIB20" s="341"/>
      <c r="RIC20" s="341"/>
      <c r="RID20" s="341"/>
      <c r="RIE20" s="341"/>
      <c r="RIF20" s="341"/>
      <c r="RIG20" s="341"/>
      <c r="RIH20" s="341"/>
      <c r="RII20" s="341"/>
      <c r="RIJ20" s="341"/>
      <c r="RIK20" s="341"/>
      <c r="RIL20" s="341"/>
      <c r="RIM20" s="341"/>
      <c r="RIN20" s="341"/>
      <c r="RIO20" s="341"/>
      <c r="RIP20" s="341"/>
      <c r="RIQ20" s="341"/>
      <c r="RIR20" s="341"/>
      <c r="RIS20" s="341"/>
      <c r="RIT20" s="341"/>
      <c r="RIU20" s="341"/>
      <c r="RIV20" s="341"/>
      <c r="RIW20" s="341"/>
      <c r="RIX20" s="341"/>
      <c r="RIY20" s="341"/>
      <c r="RIZ20" s="341"/>
      <c r="RJA20" s="341"/>
      <c r="RJB20" s="341"/>
      <c r="RJC20" s="341"/>
      <c r="RJD20" s="341"/>
      <c r="RJE20" s="341"/>
      <c r="RJF20" s="341"/>
      <c r="RJG20" s="341"/>
      <c r="RJH20" s="341"/>
      <c r="RJI20" s="341"/>
      <c r="RJJ20" s="341"/>
      <c r="RJK20" s="341"/>
      <c r="RJL20" s="341"/>
      <c r="RJM20" s="341"/>
      <c r="RJN20" s="341"/>
      <c r="RJO20" s="341"/>
      <c r="RJP20" s="341"/>
      <c r="RJQ20" s="341"/>
      <c r="RJR20" s="341"/>
      <c r="RJS20" s="341"/>
      <c r="RJT20" s="341"/>
      <c r="RJU20" s="341"/>
      <c r="RJV20" s="341"/>
      <c r="RJW20" s="341"/>
      <c r="RJX20" s="341"/>
      <c r="RJY20" s="341"/>
      <c r="RJZ20" s="341"/>
      <c r="RKA20" s="341"/>
      <c r="RKB20" s="341"/>
      <c r="RKC20" s="341"/>
      <c r="RKD20" s="341"/>
      <c r="RKE20" s="341"/>
      <c r="RKF20" s="341"/>
      <c r="RKG20" s="341"/>
      <c r="RKH20" s="341"/>
      <c r="RKI20" s="341"/>
      <c r="RKJ20" s="341"/>
      <c r="RKK20" s="341"/>
      <c r="RKL20" s="341"/>
      <c r="RKM20" s="341"/>
      <c r="RKN20" s="341"/>
      <c r="RKO20" s="341"/>
      <c r="RKP20" s="341"/>
      <c r="RKQ20" s="341"/>
      <c r="RKR20" s="341"/>
      <c r="RKS20" s="341"/>
      <c r="RKT20" s="341"/>
      <c r="RKU20" s="341"/>
      <c r="RKV20" s="341"/>
      <c r="RKW20" s="341"/>
      <c r="RKX20" s="341"/>
      <c r="RKY20" s="341"/>
      <c r="RKZ20" s="341"/>
      <c r="RLA20" s="341"/>
      <c r="RLB20" s="341"/>
      <c r="RLC20" s="341"/>
      <c r="RLD20" s="341"/>
      <c r="RLE20" s="341"/>
      <c r="RLF20" s="341"/>
      <c r="RLG20" s="341"/>
      <c r="RLH20" s="341"/>
      <c r="RLI20" s="341"/>
      <c r="RLJ20" s="341"/>
      <c r="RLK20" s="341"/>
      <c r="RLL20" s="341"/>
      <c r="RLM20" s="341"/>
      <c r="RLN20" s="341"/>
      <c r="RLO20" s="341"/>
      <c r="RLP20" s="341"/>
      <c r="RLQ20" s="341"/>
      <c r="RLR20" s="341"/>
      <c r="RLS20" s="341"/>
      <c r="RLT20" s="341"/>
      <c r="RLU20" s="341"/>
      <c r="RLV20" s="341"/>
      <c r="RLW20" s="341"/>
      <c r="RLX20" s="341"/>
      <c r="RLY20" s="341"/>
      <c r="RLZ20" s="341"/>
      <c r="RMA20" s="341"/>
      <c r="RMB20" s="341"/>
      <c r="RMC20" s="341"/>
      <c r="RMD20" s="341"/>
      <c r="RME20" s="341"/>
      <c r="RMF20" s="341"/>
      <c r="RMG20" s="341"/>
      <c r="RMH20" s="341"/>
      <c r="RMI20" s="341"/>
      <c r="RMJ20" s="341"/>
      <c r="RMK20" s="341"/>
      <c r="RML20" s="341"/>
      <c r="RMM20" s="341"/>
      <c r="RMN20" s="341"/>
      <c r="RMO20" s="341"/>
      <c r="RMP20" s="341"/>
      <c r="RMQ20" s="341"/>
      <c r="RMR20" s="341"/>
      <c r="RMS20" s="341"/>
      <c r="RMT20" s="341"/>
      <c r="RMU20" s="341"/>
      <c r="RMV20" s="341"/>
      <c r="RMW20" s="341"/>
      <c r="RMX20" s="341"/>
      <c r="RMY20" s="341"/>
      <c r="RMZ20" s="341"/>
      <c r="RNA20" s="341"/>
      <c r="RNB20" s="341"/>
      <c r="RNC20" s="341"/>
      <c r="RND20" s="341"/>
      <c r="RNE20" s="341"/>
      <c r="RNF20" s="341"/>
      <c r="RNG20" s="341"/>
      <c r="RNH20" s="341"/>
      <c r="RNI20" s="341"/>
      <c r="RNJ20" s="341"/>
      <c r="RNK20" s="341"/>
      <c r="RNL20" s="341"/>
      <c r="RNM20" s="341"/>
      <c r="RNN20" s="341"/>
      <c r="RNO20" s="341"/>
      <c r="RNP20" s="341"/>
      <c r="RNQ20" s="341"/>
      <c r="RNR20" s="341"/>
      <c r="RNS20" s="341"/>
      <c r="RNT20" s="341"/>
      <c r="RNU20" s="341"/>
      <c r="RNV20" s="341"/>
      <c r="RNW20" s="341"/>
      <c r="RNX20" s="341"/>
      <c r="RNY20" s="341"/>
      <c r="RNZ20" s="341"/>
      <c r="ROA20" s="341"/>
      <c r="ROB20" s="341"/>
      <c r="ROC20" s="341"/>
      <c r="ROD20" s="341"/>
      <c r="ROE20" s="341"/>
      <c r="ROF20" s="341"/>
      <c r="ROG20" s="341"/>
      <c r="ROH20" s="341"/>
      <c r="ROI20" s="341"/>
      <c r="ROJ20" s="341"/>
      <c r="ROK20" s="341"/>
      <c r="ROL20" s="341"/>
      <c r="ROM20" s="341"/>
      <c r="RON20" s="341"/>
      <c r="ROO20" s="341"/>
      <c r="ROP20" s="341"/>
      <c r="ROQ20" s="341"/>
      <c r="ROR20" s="341"/>
      <c r="ROS20" s="341"/>
      <c r="ROT20" s="341"/>
      <c r="ROU20" s="341"/>
      <c r="ROV20" s="341"/>
      <c r="ROW20" s="341"/>
      <c r="ROX20" s="341"/>
      <c r="ROY20" s="341"/>
      <c r="ROZ20" s="341"/>
      <c r="RPA20" s="341"/>
      <c r="RPB20" s="341"/>
      <c r="RPC20" s="341"/>
      <c r="RPD20" s="341"/>
      <c r="RPE20" s="341"/>
      <c r="RPF20" s="341"/>
      <c r="RPG20" s="341"/>
      <c r="RPH20" s="341"/>
      <c r="RPI20" s="341"/>
      <c r="RPJ20" s="341"/>
      <c r="RPK20" s="341"/>
      <c r="RPL20" s="341"/>
      <c r="RPM20" s="341"/>
      <c r="RPN20" s="341"/>
      <c r="RPO20" s="341"/>
      <c r="RPP20" s="341"/>
      <c r="RPQ20" s="341"/>
      <c r="RPR20" s="341"/>
      <c r="RPS20" s="341"/>
      <c r="RPT20" s="341"/>
      <c r="RPU20" s="341"/>
      <c r="RPV20" s="341"/>
      <c r="RPW20" s="341"/>
      <c r="RPX20" s="341"/>
      <c r="RPY20" s="341"/>
      <c r="RPZ20" s="341"/>
      <c r="RQA20" s="341"/>
      <c r="RQB20" s="341"/>
      <c r="RQC20" s="341"/>
      <c r="RQD20" s="341"/>
      <c r="RQE20" s="341"/>
      <c r="RQF20" s="341"/>
      <c r="RQG20" s="341"/>
      <c r="RQH20" s="341"/>
      <c r="RQI20" s="341"/>
      <c r="RQJ20" s="341"/>
      <c r="RQK20" s="341"/>
      <c r="RQL20" s="341"/>
      <c r="RQM20" s="341"/>
      <c r="RQN20" s="341"/>
      <c r="RQO20" s="341"/>
      <c r="RQP20" s="341"/>
      <c r="RQQ20" s="341"/>
      <c r="RQR20" s="341"/>
      <c r="RQS20" s="341"/>
      <c r="RQT20" s="341"/>
      <c r="RQU20" s="341"/>
      <c r="RQV20" s="341"/>
      <c r="RQW20" s="341"/>
      <c r="RQX20" s="341"/>
      <c r="RQY20" s="341"/>
      <c r="RQZ20" s="341"/>
      <c r="RRA20" s="341"/>
      <c r="RRB20" s="341"/>
      <c r="RRC20" s="341"/>
      <c r="RRD20" s="341"/>
      <c r="RRE20" s="341"/>
      <c r="RRF20" s="341"/>
      <c r="RRG20" s="341"/>
      <c r="RRH20" s="341"/>
      <c r="RRI20" s="341"/>
      <c r="RRJ20" s="341"/>
      <c r="RRK20" s="341"/>
      <c r="RRL20" s="341"/>
      <c r="RRM20" s="341"/>
      <c r="RRN20" s="341"/>
      <c r="RRO20" s="341"/>
      <c r="RRP20" s="341"/>
      <c r="RRQ20" s="341"/>
      <c r="RRR20" s="341"/>
      <c r="RRS20" s="341"/>
      <c r="RRT20" s="341"/>
      <c r="RRU20" s="341"/>
      <c r="RRV20" s="341"/>
      <c r="RRW20" s="341"/>
      <c r="RRX20" s="341"/>
      <c r="RRY20" s="341"/>
      <c r="RRZ20" s="341"/>
      <c r="RSA20" s="341"/>
      <c r="RSB20" s="341"/>
      <c r="RSC20" s="341"/>
      <c r="RSD20" s="341"/>
      <c r="RSE20" s="341"/>
      <c r="RSF20" s="341"/>
      <c r="RSG20" s="341"/>
      <c r="RSH20" s="341"/>
      <c r="RSI20" s="341"/>
      <c r="RSJ20" s="341"/>
      <c r="RSK20" s="341"/>
      <c r="RSL20" s="341"/>
      <c r="RSM20" s="341"/>
      <c r="RSN20" s="341"/>
      <c r="RSO20" s="341"/>
      <c r="RSP20" s="341"/>
      <c r="RSQ20" s="341"/>
      <c r="RSR20" s="341"/>
      <c r="RSS20" s="341"/>
      <c r="RST20" s="341"/>
      <c r="RSU20" s="341"/>
      <c r="RSV20" s="341"/>
      <c r="RSW20" s="341"/>
      <c r="RSX20" s="341"/>
      <c r="RSY20" s="341"/>
      <c r="RSZ20" s="341"/>
      <c r="RTA20" s="341"/>
      <c r="RTB20" s="341"/>
      <c r="RTC20" s="341"/>
      <c r="RTD20" s="341"/>
      <c r="RTE20" s="341"/>
      <c r="RTF20" s="341"/>
      <c r="RTG20" s="341"/>
      <c r="RTH20" s="341"/>
      <c r="RTI20" s="341"/>
      <c r="RTJ20" s="341"/>
      <c r="RTK20" s="341"/>
      <c r="RTL20" s="341"/>
      <c r="RTM20" s="341"/>
      <c r="RTN20" s="341"/>
      <c r="RTO20" s="341"/>
      <c r="RTP20" s="341"/>
      <c r="RTQ20" s="341"/>
      <c r="RTR20" s="341"/>
      <c r="RTS20" s="341"/>
      <c r="RTT20" s="341"/>
      <c r="RTU20" s="341"/>
      <c r="RTV20" s="341"/>
      <c r="RTW20" s="341"/>
      <c r="RTX20" s="341"/>
      <c r="RTY20" s="341"/>
      <c r="RTZ20" s="341"/>
      <c r="RUA20" s="341"/>
      <c r="RUB20" s="341"/>
      <c r="RUC20" s="341"/>
      <c r="RUD20" s="341"/>
      <c r="RUE20" s="341"/>
      <c r="RUF20" s="341"/>
      <c r="RUG20" s="341"/>
      <c r="RUH20" s="341"/>
      <c r="RUI20" s="341"/>
      <c r="RUJ20" s="341"/>
      <c r="RUK20" s="341"/>
      <c r="RUL20" s="341"/>
      <c r="RUM20" s="341"/>
      <c r="RUN20" s="341"/>
      <c r="RUO20" s="341"/>
      <c r="RUP20" s="341"/>
      <c r="RUQ20" s="341"/>
      <c r="RUR20" s="341"/>
      <c r="RUS20" s="341"/>
      <c r="RUT20" s="341"/>
      <c r="RUU20" s="341"/>
      <c r="RUV20" s="341"/>
      <c r="RUW20" s="341"/>
      <c r="RUX20" s="341"/>
      <c r="RUY20" s="341"/>
      <c r="RUZ20" s="341"/>
      <c r="RVA20" s="341"/>
      <c r="RVB20" s="341"/>
      <c r="RVC20" s="341"/>
      <c r="RVD20" s="341"/>
      <c r="RVE20" s="341"/>
      <c r="RVF20" s="341"/>
      <c r="RVG20" s="341"/>
      <c r="RVH20" s="341"/>
      <c r="RVI20" s="341"/>
      <c r="RVJ20" s="341"/>
      <c r="RVK20" s="341"/>
      <c r="RVL20" s="341"/>
      <c r="RVM20" s="341"/>
      <c r="RVN20" s="341"/>
      <c r="RVO20" s="341"/>
      <c r="RVP20" s="341"/>
      <c r="RVQ20" s="341"/>
      <c r="RVR20" s="341"/>
      <c r="RVS20" s="341"/>
      <c r="RVT20" s="341"/>
      <c r="RVU20" s="341"/>
      <c r="RVV20" s="341"/>
      <c r="RVW20" s="341"/>
      <c r="RVX20" s="341"/>
      <c r="RVY20" s="341"/>
      <c r="RVZ20" s="341"/>
      <c r="RWA20" s="341"/>
      <c r="RWB20" s="341"/>
      <c r="RWC20" s="341"/>
      <c r="RWD20" s="341"/>
      <c r="RWE20" s="341"/>
      <c r="RWF20" s="341"/>
      <c r="RWG20" s="341"/>
      <c r="RWH20" s="341"/>
      <c r="RWI20" s="341"/>
      <c r="RWJ20" s="341"/>
      <c r="RWK20" s="341"/>
      <c r="RWL20" s="341"/>
      <c r="RWM20" s="341"/>
      <c r="RWN20" s="341"/>
      <c r="RWO20" s="341"/>
      <c r="RWP20" s="341"/>
      <c r="RWQ20" s="341"/>
      <c r="RWR20" s="341"/>
      <c r="RWS20" s="341"/>
      <c r="RWT20" s="341"/>
      <c r="RWU20" s="341"/>
      <c r="RWV20" s="341"/>
      <c r="RWW20" s="341"/>
      <c r="RWX20" s="341"/>
      <c r="RWY20" s="341"/>
      <c r="RWZ20" s="341"/>
      <c r="RXA20" s="341"/>
      <c r="RXB20" s="341"/>
      <c r="RXC20" s="341"/>
      <c r="RXD20" s="341"/>
      <c r="RXE20" s="341"/>
      <c r="RXF20" s="341"/>
      <c r="RXG20" s="341"/>
      <c r="RXH20" s="341"/>
      <c r="RXI20" s="341"/>
      <c r="RXJ20" s="341"/>
      <c r="RXK20" s="341"/>
      <c r="RXL20" s="341"/>
      <c r="RXM20" s="341"/>
      <c r="RXN20" s="341"/>
      <c r="RXO20" s="341"/>
      <c r="RXP20" s="341"/>
      <c r="RXQ20" s="341"/>
      <c r="RXR20" s="341"/>
      <c r="RXS20" s="341"/>
      <c r="RXT20" s="341"/>
      <c r="RXU20" s="341"/>
      <c r="RXV20" s="341"/>
      <c r="RXW20" s="341"/>
      <c r="RXX20" s="341"/>
      <c r="RXY20" s="341"/>
      <c r="RXZ20" s="341"/>
      <c r="RYA20" s="341"/>
      <c r="RYB20" s="341"/>
      <c r="RYC20" s="341"/>
      <c r="RYD20" s="341"/>
      <c r="RYE20" s="341"/>
      <c r="RYF20" s="341"/>
      <c r="RYG20" s="341"/>
      <c r="RYH20" s="341"/>
      <c r="RYI20" s="341"/>
      <c r="RYJ20" s="341"/>
      <c r="RYK20" s="341"/>
      <c r="RYL20" s="341"/>
      <c r="RYM20" s="341"/>
      <c r="RYN20" s="341"/>
      <c r="RYO20" s="341"/>
      <c r="RYP20" s="341"/>
      <c r="RYQ20" s="341"/>
      <c r="RYR20" s="341"/>
      <c r="RYS20" s="341"/>
      <c r="RYT20" s="341"/>
      <c r="RYU20" s="341"/>
      <c r="RYV20" s="341"/>
      <c r="RYW20" s="341"/>
      <c r="RYX20" s="341"/>
      <c r="RYY20" s="341"/>
      <c r="RYZ20" s="341"/>
      <c r="RZA20" s="341"/>
      <c r="RZB20" s="341"/>
      <c r="RZC20" s="341"/>
      <c r="RZD20" s="341"/>
      <c r="RZE20" s="341"/>
      <c r="RZF20" s="341"/>
      <c r="RZG20" s="341"/>
      <c r="RZH20" s="341"/>
      <c r="RZI20" s="341"/>
      <c r="RZJ20" s="341"/>
      <c r="RZK20" s="341"/>
      <c r="RZL20" s="341"/>
      <c r="RZM20" s="341"/>
      <c r="RZN20" s="341"/>
      <c r="RZO20" s="341"/>
      <c r="RZP20" s="341"/>
      <c r="RZQ20" s="341"/>
      <c r="RZR20" s="341"/>
      <c r="RZS20" s="341"/>
      <c r="RZT20" s="341"/>
      <c r="RZU20" s="341"/>
      <c r="RZV20" s="341"/>
      <c r="RZW20" s="341"/>
      <c r="RZX20" s="341"/>
      <c r="RZY20" s="341"/>
      <c r="RZZ20" s="341"/>
      <c r="SAA20" s="341"/>
      <c r="SAB20" s="341"/>
      <c r="SAC20" s="341"/>
      <c r="SAD20" s="341"/>
      <c r="SAE20" s="341"/>
      <c r="SAF20" s="341"/>
      <c r="SAG20" s="341"/>
      <c r="SAH20" s="341"/>
      <c r="SAI20" s="341"/>
      <c r="SAJ20" s="341"/>
      <c r="SAK20" s="341"/>
      <c r="SAL20" s="341"/>
      <c r="SAM20" s="341"/>
      <c r="SAN20" s="341"/>
      <c r="SAO20" s="341"/>
      <c r="SAP20" s="341"/>
      <c r="SAQ20" s="341"/>
      <c r="SAR20" s="341"/>
      <c r="SAS20" s="341"/>
      <c r="SAT20" s="341"/>
      <c r="SAU20" s="341"/>
      <c r="SAV20" s="341"/>
      <c r="SAW20" s="341"/>
      <c r="SAX20" s="341"/>
      <c r="SAY20" s="341"/>
      <c r="SAZ20" s="341"/>
      <c r="SBA20" s="341"/>
      <c r="SBB20" s="341"/>
      <c r="SBC20" s="341"/>
      <c r="SBD20" s="341"/>
      <c r="SBE20" s="341"/>
      <c r="SBF20" s="341"/>
      <c r="SBG20" s="341"/>
      <c r="SBH20" s="341"/>
      <c r="SBI20" s="341"/>
      <c r="SBJ20" s="341"/>
      <c r="SBK20" s="341"/>
      <c r="SBL20" s="341"/>
      <c r="SBM20" s="341"/>
      <c r="SBN20" s="341"/>
      <c r="SBO20" s="341"/>
      <c r="SBP20" s="341"/>
      <c r="SBQ20" s="341"/>
      <c r="SBR20" s="341"/>
      <c r="SBS20" s="341"/>
      <c r="SBT20" s="341"/>
      <c r="SBU20" s="341"/>
      <c r="SBV20" s="341"/>
      <c r="SBW20" s="341"/>
      <c r="SBX20" s="341"/>
      <c r="SBY20" s="341"/>
      <c r="SBZ20" s="341"/>
      <c r="SCA20" s="341"/>
      <c r="SCB20" s="341"/>
      <c r="SCC20" s="341"/>
      <c r="SCD20" s="341"/>
      <c r="SCE20" s="341"/>
      <c r="SCF20" s="341"/>
      <c r="SCG20" s="341"/>
      <c r="SCH20" s="341"/>
      <c r="SCI20" s="341"/>
      <c r="SCJ20" s="341"/>
      <c r="SCK20" s="341"/>
      <c r="SCL20" s="341"/>
      <c r="SCM20" s="341"/>
      <c r="SCN20" s="341"/>
      <c r="SCO20" s="341"/>
      <c r="SCP20" s="341"/>
      <c r="SCQ20" s="341"/>
      <c r="SCR20" s="341"/>
      <c r="SCS20" s="341"/>
      <c r="SCT20" s="341"/>
      <c r="SCU20" s="341"/>
      <c r="SCV20" s="341"/>
      <c r="SCW20" s="341"/>
      <c r="SCX20" s="341"/>
      <c r="SCY20" s="341"/>
      <c r="SCZ20" s="341"/>
      <c r="SDA20" s="341"/>
      <c r="SDB20" s="341"/>
      <c r="SDC20" s="341"/>
      <c r="SDD20" s="341"/>
      <c r="SDE20" s="341"/>
      <c r="SDF20" s="341"/>
      <c r="SDG20" s="341"/>
      <c r="SDH20" s="341"/>
      <c r="SDI20" s="341"/>
      <c r="SDJ20" s="341"/>
      <c r="SDK20" s="341"/>
      <c r="SDL20" s="341"/>
      <c r="SDM20" s="341"/>
      <c r="SDN20" s="341"/>
      <c r="SDO20" s="341"/>
      <c r="SDP20" s="341"/>
      <c r="SDQ20" s="341"/>
      <c r="SDR20" s="341"/>
      <c r="SDS20" s="341"/>
      <c r="SDT20" s="341"/>
      <c r="SDU20" s="341"/>
      <c r="SDV20" s="341"/>
      <c r="SDW20" s="341"/>
      <c r="SDX20" s="341"/>
      <c r="SDY20" s="341"/>
      <c r="SDZ20" s="341"/>
      <c r="SEA20" s="341"/>
      <c r="SEB20" s="341"/>
      <c r="SEC20" s="341"/>
      <c r="SED20" s="341"/>
      <c r="SEE20" s="341"/>
      <c r="SEF20" s="341"/>
      <c r="SEG20" s="341"/>
      <c r="SEH20" s="341"/>
      <c r="SEI20" s="341"/>
      <c r="SEJ20" s="341"/>
      <c r="SEK20" s="341"/>
      <c r="SEL20" s="341"/>
      <c r="SEM20" s="341"/>
      <c r="SEN20" s="341"/>
      <c r="SEO20" s="341"/>
      <c r="SEP20" s="341"/>
      <c r="SEQ20" s="341"/>
      <c r="SER20" s="341"/>
      <c r="SES20" s="341"/>
      <c r="SET20" s="341"/>
      <c r="SEU20" s="341"/>
      <c r="SEV20" s="341"/>
      <c r="SEW20" s="341"/>
      <c r="SEX20" s="341"/>
      <c r="SEY20" s="341"/>
      <c r="SEZ20" s="341"/>
      <c r="SFA20" s="341"/>
      <c r="SFB20" s="341"/>
      <c r="SFC20" s="341"/>
      <c r="SFD20" s="341"/>
      <c r="SFE20" s="341"/>
      <c r="SFF20" s="341"/>
      <c r="SFG20" s="341"/>
      <c r="SFH20" s="341"/>
      <c r="SFI20" s="341"/>
      <c r="SFJ20" s="341"/>
      <c r="SFK20" s="341"/>
      <c r="SFL20" s="341"/>
      <c r="SFM20" s="341"/>
      <c r="SFN20" s="341"/>
      <c r="SFO20" s="341"/>
      <c r="SFP20" s="341"/>
      <c r="SFQ20" s="341"/>
      <c r="SFR20" s="341"/>
      <c r="SFS20" s="341"/>
      <c r="SFT20" s="341"/>
      <c r="SFU20" s="341"/>
      <c r="SFV20" s="341"/>
      <c r="SFW20" s="341"/>
      <c r="SFX20" s="341"/>
      <c r="SFY20" s="341"/>
      <c r="SFZ20" s="341"/>
      <c r="SGA20" s="341"/>
      <c r="SGB20" s="341"/>
      <c r="SGC20" s="341"/>
      <c r="SGD20" s="341"/>
      <c r="SGE20" s="341"/>
      <c r="SGF20" s="341"/>
      <c r="SGG20" s="341"/>
      <c r="SGH20" s="341"/>
      <c r="SGI20" s="341"/>
      <c r="SGJ20" s="341"/>
      <c r="SGK20" s="341"/>
      <c r="SGL20" s="341"/>
      <c r="SGM20" s="341"/>
      <c r="SGN20" s="341"/>
      <c r="SGO20" s="341"/>
      <c r="SGP20" s="341"/>
      <c r="SGQ20" s="341"/>
      <c r="SGR20" s="341"/>
      <c r="SGS20" s="341"/>
      <c r="SGT20" s="341"/>
      <c r="SGU20" s="341"/>
      <c r="SGV20" s="341"/>
      <c r="SGW20" s="341"/>
      <c r="SGX20" s="341"/>
      <c r="SGY20" s="341"/>
      <c r="SGZ20" s="341"/>
      <c r="SHA20" s="341"/>
      <c r="SHB20" s="341"/>
      <c r="SHC20" s="341"/>
      <c r="SHD20" s="341"/>
      <c r="SHE20" s="341"/>
      <c r="SHF20" s="341"/>
      <c r="SHG20" s="341"/>
      <c r="SHH20" s="341"/>
      <c r="SHI20" s="341"/>
      <c r="SHJ20" s="341"/>
      <c r="SHK20" s="341"/>
      <c r="SHL20" s="341"/>
      <c r="SHM20" s="341"/>
      <c r="SHN20" s="341"/>
      <c r="SHO20" s="341"/>
      <c r="SHP20" s="341"/>
      <c r="SHQ20" s="341"/>
      <c r="SHR20" s="341"/>
      <c r="SHS20" s="341"/>
      <c r="SHT20" s="341"/>
      <c r="SHU20" s="341"/>
      <c r="SHV20" s="341"/>
      <c r="SHW20" s="341"/>
      <c r="SHX20" s="341"/>
      <c r="SHY20" s="341"/>
      <c r="SHZ20" s="341"/>
      <c r="SIA20" s="341"/>
      <c r="SIB20" s="341"/>
      <c r="SIC20" s="341"/>
      <c r="SID20" s="341"/>
      <c r="SIE20" s="341"/>
      <c r="SIF20" s="341"/>
      <c r="SIG20" s="341"/>
      <c r="SIH20" s="341"/>
      <c r="SII20" s="341"/>
      <c r="SIJ20" s="341"/>
      <c r="SIK20" s="341"/>
      <c r="SIL20" s="341"/>
      <c r="SIM20" s="341"/>
      <c r="SIN20" s="341"/>
      <c r="SIO20" s="341"/>
      <c r="SIP20" s="341"/>
      <c r="SIQ20" s="341"/>
      <c r="SIR20" s="341"/>
      <c r="SIS20" s="341"/>
      <c r="SIT20" s="341"/>
      <c r="SIU20" s="341"/>
      <c r="SIV20" s="341"/>
      <c r="SIW20" s="341"/>
      <c r="SIX20" s="341"/>
      <c r="SIY20" s="341"/>
      <c r="SIZ20" s="341"/>
      <c r="SJA20" s="341"/>
      <c r="SJB20" s="341"/>
      <c r="SJC20" s="341"/>
      <c r="SJD20" s="341"/>
      <c r="SJE20" s="341"/>
      <c r="SJF20" s="341"/>
      <c r="SJG20" s="341"/>
      <c r="SJH20" s="341"/>
      <c r="SJI20" s="341"/>
      <c r="SJJ20" s="341"/>
      <c r="SJK20" s="341"/>
      <c r="SJL20" s="341"/>
      <c r="SJM20" s="341"/>
      <c r="SJN20" s="341"/>
      <c r="SJO20" s="341"/>
      <c r="SJP20" s="341"/>
      <c r="SJQ20" s="341"/>
      <c r="SJR20" s="341"/>
      <c r="SJS20" s="341"/>
      <c r="SJT20" s="341"/>
      <c r="SJU20" s="341"/>
      <c r="SJV20" s="341"/>
      <c r="SJW20" s="341"/>
      <c r="SJX20" s="341"/>
      <c r="SJY20" s="341"/>
      <c r="SJZ20" s="341"/>
      <c r="SKA20" s="341"/>
      <c r="SKB20" s="341"/>
      <c r="SKC20" s="341"/>
      <c r="SKD20" s="341"/>
      <c r="SKE20" s="341"/>
      <c r="SKF20" s="341"/>
      <c r="SKG20" s="341"/>
      <c r="SKH20" s="341"/>
      <c r="SKI20" s="341"/>
      <c r="SKJ20" s="341"/>
      <c r="SKK20" s="341"/>
      <c r="SKL20" s="341"/>
      <c r="SKM20" s="341"/>
      <c r="SKN20" s="341"/>
      <c r="SKO20" s="341"/>
      <c r="SKP20" s="341"/>
      <c r="SKQ20" s="341"/>
      <c r="SKR20" s="341"/>
      <c r="SKS20" s="341"/>
      <c r="SKT20" s="341"/>
      <c r="SKU20" s="341"/>
      <c r="SKV20" s="341"/>
      <c r="SKW20" s="341"/>
      <c r="SKX20" s="341"/>
      <c r="SKY20" s="341"/>
      <c r="SKZ20" s="341"/>
      <c r="SLA20" s="341"/>
      <c r="SLB20" s="341"/>
      <c r="SLC20" s="341"/>
      <c r="SLD20" s="341"/>
      <c r="SLE20" s="341"/>
      <c r="SLF20" s="341"/>
      <c r="SLG20" s="341"/>
      <c r="SLH20" s="341"/>
      <c r="SLI20" s="341"/>
      <c r="SLJ20" s="341"/>
      <c r="SLK20" s="341"/>
      <c r="SLL20" s="341"/>
      <c r="SLM20" s="341"/>
      <c r="SLN20" s="341"/>
      <c r="SLO20" s="341"/>
      <c r="SLP20" s="341"/>
      <c r="SLQ20" s="341"/>
      <c r="SLR20" s="341"/>
      <c r="SLS20" s="341"/>
      <c r="SLT20" s="341"/>
      <c r="SLU20" s="341"/>
      <c r="SLV20" s="341"/>
      <c r="SLW20" s="341"/>
      <c r="SLX20" s="341"/>
      <c r="SLY20" s="341"/>
      <c r="SLZ20" s="341"/>
      <c r="SMA20" s="341"/>
      <c r="SMB20" s="341"/>
      <c r="SMC20" s="341"/>
      <c r="SMD20" s="341"/>
      <c r="SME20" s="341"/>
      <c r="SMF20" s="341"/>
      <c r="SMG20" s="341"/>
      <c r="SMH20" s="341"/>
      <c r="SMI20" s="341"/>
      <c r="SMJ20" s="341"/>
      <c r="SMK20" s="341"/>
      <c r="SML20" s="341"/>
      <c r="SMM20" s="341"/>
      <c r="SMN20" s="341"/>
      <c r="SMO20" s="341"/>
      <c r="SMP20" s="341"/>
      <c r="SMQ20" s="341"/>
      <c r="SMR20" s="341"/>
      <c r="SMS20" s="341"/>
      <c r="SMT20" s="341"/>
      <c r="SMU20" s="341"/>
      <c r="SMV20" s="341"/>
      <c r="SMW20" s="341"/>
      <c r="SMX20" s="341"/>
      <c r="SMY20" s="341"/>
      <c r="SMZ20" s="341"/>
      <c r="SNA20" s="341"/>
      <c r="SNB20" s="341"/>
      <c r="SNC20" s="341"/>
      <c r="SND20" s="341"/>
      <c r="SNE20" s="341"/>
      <c r="SNF20" s="341"/>
      <c r="SNG20" s="341"/>
      <c r="SNH20" s="341"/>
      <c r="SNI20" s="341"/>
      <c r="SNJ20" s="341"/>
      <c r="SNK20" s="341"/>
      <c r="SNL20" s="341"/>
      <c r="SNM20" s="341"/>
      <c r="SNN20" s="341"/>
      <c r="SNO20" s="341"/>
      <c r="SNP20" s="341"/>
      <c r="SNQ20" s="341"/>
      <c r="SNR20" s="341"/>
      <c r="SNS20" s="341"/>
      <c r="SNT20" s="341"/>
      <c r="SNU20" s="341"/>
      <c r="SNV20" s="341"/>
      <c r="SNW20" s="341"/>
      <c r="SNX20" s="341"/>
      <c r="SNY20" s="341"/>
      <c r="SNZ20" s="341"/>
      <c r="SOA20" s="341"/>
      <c r="SOB20" s="341"/>
      <c r="SOC20" s="341"/>
      <c r="SOD20" s="341"/>
      <c r="SOE20" s="341"/>
      <c r="SOF20" s="341"/>
      <c r="SOG20" s="341"/>
      <c r="SOH20" s="341"/>
      <c r="SOI20" s="341"/>
      <c r="SOJ20" s="341"/>
      <c r="SOK20" s="341"/>
      <c r="SOL20" s="341"/>
      <c r="SOM20" s="341"/>
      <c r="SON20" s="341"/>
      <c r="SOO20" s="341"/>
      <c r="SOP20" s="341"/>
      <c r="SOQ20" s="341"/>
      <c r="SOR20" s="341"/>
      <c r="SOS20" s="341"/>
      <c r="SOT20" s="341"/>
      <c r="SOU20" s="341"/>
      <c r="SOV20" s="341"/>
      <c r="SOW20" s="341"/>
      <c r="SOX20" s="341"/>
      <c r="SOY20" s="341"/>
      <c r="SOZ20" s="341"/>
      <c r="SPA20" s="341"/>
      <c r="SPB20" s="341"/>
      <c r="SPC20" s="341"/>
      <c r="SPD20" s="341"/>
      <c r="SPE20" s="341"/>
      <c r="SPF20" s="341"/>
      <c r="SPG20" s="341"/>
      <c r="SPH20" s="341"/>
      <c r="SPI20" s="341"/>
      <c r="SPJ20" s="341"/>
      <c r="SPK20" s="341"/>
      <c r="SPL20" s="341"/>
      <c r="SPM20" s="341"/>
      <c r="SPN20" s="341"/>
      <c r="SPO20" s="341"/>
      <c r="SPP20" s="341"/>
      <c r="SPQ20" s="341"/>
      <c r="SPR20" s="341"/>
      <c r="SPS20" s="341"/>
      <c r="SPT20" s="341"/>
      <c r="SPU20" s="341"/>
      <c r="SPV20" s="341"/>
      <c r="SPW20" s="341"/>
      <c r="SPX20" s="341"/>
      <c r="SPY20" s="341"/>
      <c r="SPZ20" s="341"/>
      <c r="SQA20" s="341"/>
      <c r="SQB20" s="341"/>
      <c r="SQC20" s="341"/>
      <c r="SQD20" s="341"/>
      <c r="SQE20" s="341"/>
      <c r="SQF20" s="341"/>
      <c r="SQG20" s="341"/>
      <c r="SQH20" s="341"/>
      <c r="SQI20" s="341"/>
      <c r="SQJ20" s="341"/>
      <c r="SQK20" s="341"/>
      <c r="SQL20" s="341"/>
      <c r="SQM20" s="341"/>
      <c r="SQN20" s="341"/>
      <c r="SQO20" s="341"/>
      <c r="SQP20" s="341"/>
      <c r="SQQ20" s="341"/>
      <c r="SQR20" s="341"/>
      <c r="SQS20" s="341"/>
      <c r="SQT20" s="341"/>
      <c r="SQU20" s="341"/>
      <c r="SQV20" s="341"/>
      <c r="SQW20" s="341"/>
      <c r="SQX20" s="341"/>
      <c r="SQY20" s="341"/>
      <c r="SQZ20" s="341"/>
      <c r="SRA20" s="341"/>
      <c r="SRB20" s="341"/>
      <c r="SRC20" s="341"/>
      <c r="SRD20" s="341"/>
      <c r="SRE20" s="341"/>
      <c r="SRF20" s="341"/>
      <c r="SRG20" s="341"/>
      <c r="SRH20" s="341"/>
      <c r="SRI20" s="341"/>
      <c r="SRJ20" s="341"/>
      <c r="SRK20" s="341"/>
      <c r="SRL20" s="341"/>
      <c r="SRM20" s="341"/>
      <c r="SRN20" s="341"/>
      <c r="SRO20" s="341"/>
      <c r="SRP20" s="341"/>
      <c r="SRQ20" s="341"/>
      <c r="SRR20" s="341"/>
      <c r="SRS20" s="341"/>
      <c r="SRT20" s="341"/>
      <c r="SRU20" s="341"/>
      <c r="SRV20" s="341"/>
      <c r="SRW20" s="341"/>
      <c r="SRX20" s="341"/>
      <c r="SRY20" s="341"/>
      <c r="SRZ20" s="341"/>
      <c r="SSA20" s="341"/>
      <c r="SSB20" s="341"/>
      <c r="SSC20" s="341"/>
      <c r="SSD20" s="341"/>
      <c r="SSE20" s="341"/>
      <c r="SSF20" s="341"/>
      <c r="SSG20" s="341"/>
      <c r="SSH20" s="341"/>
      <c r="SSI20" s="341"/>
      <c r="SSJ20" s="341"/>
      <c r="SSK20" s="341"/>
      <c r="SSL20" s="341"/>
      <c r="SSM20" s="341"/>
      <c r="SSN20" s="341"/>
      <c r="SSO20" s="341"/>
      <c r="SSP20" s="341"/>
      <c r="SSQ20" s="341"/>
      <c r="SSR20" s="341"/>
      <c r="SSS20" s="341"/>
      <c r="SST20" s="341"/>
      <c r="SSU20" s="341"/>
      <c r="SSV20" s="341"/>
      <c r="SSW20" s="341"/>
      <c r="SSX20" s="341"/>
      <c r="SSY20" s="341"/>
      <c r="SSZ20" s="341"/>
      <c r="STA20" s="341"/>
      <c r="STB20" s="341"/>
      <c r="STC20" s="341"/>
      <c r="STD20" s="341"/>
      <c r="STE20" s="341"/>
      <c r="STF20" s="341"/>
      <c r="STG20" s="341"/>
      <c r="STH20" s="341"/>
      <c r="STI20" s="341"/>
      <c r="STJ20" s="341"/>
      <c r="STK20" s="341"/>
      <c r="STL20" s="341"/>
      <c r="STM20" s="341"/>
      <c r="STN20" s="341"/>
      <c r="STO20" s="341"/>
      <c r="STP20" s="341"/>
      <c r="STQ20" s="341"/>
      <c r="STR20" s="341"/>
      <c r="STS20" s="341"/>
      <c r="STT20" s="341"/>
      <c r="STU20" s="341"/>
      <c r="STV20" s="341"/>
      <c r="STW20" s="341"/>
      <c r="STX20" s="341"/>
      <c r="STY20" s="341"/>
      <c r="STZ20" s="341"/>
      <c r="SUA20" s="341"/>
      <c r="SUB20" s="341"/>
      <c r="SUC20" s="341"/>
      <c r="SUD20" s="341"/>
      <c r="SUE20" s="341"/>
      <c r="SUF20" s="341"/>
      <c r="SUG20" s="341"/>
      <c r="SUH20" s="341"/>
      <c r="SUI20" s="341"/>
      <c r="SUJ20" s="341"/>
      <c r="SUK20" s="341"/>
      <c r="SUL20" s="341"/>
      <c r="SUM20" s="341"/>
      <c r="SUN20" s="341"/>
      <c r="SUO20" s="341"/>
      <c r="SUP20" s="341"/>
      <c r="SUQ20" s="341"/>
      <c r="SUR20" s="341"/>
      <c r="SUS20" s="341"/>
      <c r="SUT20" s="341"/>
      <c r="SUU20" s="341"/>
      <c r="SUV20" s="341"/>
      <c r="SUW20" s="341"/>
      <c r="SUX20" s="341"/>
      <c r="SUY20" s="341"/>
      <c r="SUZ20" s="341"/>
      <c r="SVA20" s="341"/>
      <c r="SVB20" s="341"/>
      <c r="SVC20" s="341"/>
      <c r="SVD20" s="341"/>
      <c r="SVE20" s="341"/>
      <c r="SVF20" s="341"/>
      <c r="SVG20" s="341"/>
      <c r="SVH20" s="341"/>
      <c r="SVI20" s="341"/>
      <c r="SVJ20" s="341"/>
      <c r="SVK20" s="341"/>
      <c r="SVL20" s="341"/>
      <c r="SVM20" s="341"/>
      <c r="SVN20" s="341"/>
      <c r="SVO20" s="341"/>
      <c r="SVP20" s="341"/>
      <c r="SVQ20" s="341"/>
      <c r="SVR20" s="341"/>
      <c r="SVS20" s="341"/>
      <c r="SVT20" s="341"/>
      <c r="SVU20" s="341"/>
      <c r="SVV20" s="341"/>
      <c r="SVW20" s="341"/>
      <c r="SVX20" s="341"/>
      <c r="SVY20" s="341"/>
      <c r="SVZ20" s="341"/>
      <c r="SWA20" s="341"/>
      <c r="SWB20" s="341"/>
      <c r="SWC20" s="341"/>
      <c r="SWD20" s="341"/>
      <c r="SWE20" s="341"/>
      <c r="SWF20" s="341"/>
      <c r="SWG20" s="341"/>
      <c r="SWH20" s="341"/>
      <c r="SWI20" s="341"/>
      <c r="SWJ20" s="341"/>
      <c r="SWK20" s="341"/>
      <c r="SWL20" s="341"/>
      <c r="SWM20" s="341"/>
      <c r="SWN20" s="341"/>
      <c r="SWO20" s="341"/>
      <c r="SWP20" s="341"/>
      <c r="SWQ20" s="341"/>
      <c r="SWR20" s="341"/>
      <c r="SWS20" s="341"/>
      <c r="SWT20" s="341"/>
      <c r="SWU20" s="341"/>
      <c r="SWV20" s="341"/>
      <c r="SWW20" s="341"/>
      <c r="SWX20" s="341"/>
      <c r="SWY20" s="341"/>
      <c r="SWZ20" s="341"/>
      <c r="SXA20" s="341"/>
      <c r="SXB20" s="341"/>
      <c r="SXC20" s="341"/>
      <c r="SXD20" s="341"/>
      <c r="SXE20" s="341"/>
      <c r="SXF20" s="341"/>
      <c r="SXG20" s="341"/>
      <c r="SXH20" s="341"/>
      <c r="SXI20" s="341"/>
      <c r="SXJ20" s="341"/>
      <c r="SXK20" s="341"/>
      <c r="SXL20" s="341"/>
      <c r="SXM20" s="341"/>
      <c r="SXN20" s="341"/>
      <c r="SXO20" s="341"/>
      <c r="SXP20" s="341"/>
      <c r="SXQ20" s="341"/>
      <c r="SXR20" s="341"/>
      <c r="SXS20" s="341"/>
      <c r="SXT20" s="341"/>
      <c r="SXU20" s="341"/>
      <c r="SXV20" s="341"/>
      <c r="SXW20" s="341"/>
      <c r="SXX20" s="341"/>
      <c r="SXY20" s="341"/>
      <c r="SXZ20" s="341"/>
      <c r="SYA20" s="341"/>
      <c r="SYB20" s="341"/>
      <c r="SYC20" s="341"/>
      <c r="SYD20" s="341"/>
      <c r="SYE20" s="341"/>
      <c r="SYF20" s="341"/>
      <c r="SYG20" s="341"/>
      <c r="SYH20" s="341"/>
      <c r="SYI20" s="341"/>
      <c r="SYJ20" s="341"/>
      <c r="SYK20" s="341"/>
      <c r="SYL20" s="341"/>
      <c r="SYM20" s="341"/>
      <c r="SYN20" s="341"/>
      <c r="SYO20" s="341"/>
      <c r="SYP20" s="341"/>
      <c r="SYQ20" s="341"/>
      <c r="SYR20" s="341"/>
      <c r="SYS20" s="341"/>
      <c r="SYT20" s="341"/>
      <c r="SYU20" s="341"/>
      <c r="SYV20" s="341"/>
      <c r="SYW20" s="341"/>
      <c r="SYX20" s="341"/>
      <c r="SYY20" s="341"/>
      <c r="SYZ20" s="341"/>
      <c r="SZA20" s="341"/>
      <c r="SZB20" s="341"/>
      <c r="SZC20" s="341"/>
      <c r="SZD20" s="341"/>
      <c r="SZE20" s="341"/>
      <c r="SZF20" s="341"/>
      <c r="SZG20" s="341"/>
      <c r="SZH20" s="341"/>
      <c r="SZI20" s="341"/>
      <c r="SZJ20" s="341"/>
      <c r="SZK20" s="341"/>
      <c r="SZL20" s="341"/>
      <c r="SZM20" s="341"/>
      <c r="SZN20" s="341"/>
      <c r="SZO20" s="341"/>
      <c r="SZP20" s="341"/>
      <c r="SZQ20" s="341"/>
      <c r="SZR20" s="341"/>
      <c r="SZS20" s="341"/>
      <c r="SZT20" s="341"/>
      <c r="SZU20" s="341"/>
      <c r="SZV20" s="341"/>
      <c r="SZW20" s="341"/>
      <c r="SZX20" s="341"/>
      <c r="SZY20" s="341"/>
      <c r="SZZ20" s="341"/>
      <c r="TAA20" s="341"/>
      <c r="TAB20" s="341"/>
      <c r="TAC20" s="341"/>
      <c r="TAD20" s="341"/>
      <c r="TAE20" s="341"/>
      <c r="TAF20" s="341"/>
      <c r="TAG20" s="341"/>
      <c r="TAH20" s="341"/>
      <c r="TAI20" s="341"/>
      <c r="TAJ20" s="341"/>
      <c r="TAK20" s="341"/>
      <c r="TAL20" s="341"/>
      <c r="TAM20" s="341"/>
      <c r="TAN20" s="341"/>
      <c r="TAO20" s="341"/>
      <c r="TAP20" s="341"/>
      <c r="TAQ20" s="341"/>
      <c r="TAR20" s="341"/>
      <c r="TAS20" s="341"/>
      <c r="TAT20" s="341"/>
      <c r="TAU20" s="341"/>
      <c r="TAV20" s="341"/>
      <c r="TAW20" s="341"/>
      <c r="TAX20" s="341"/>
      <c r="TAY20" s="341"/>
      <c r="TAZ20" s="341"/>
      <c r="TBA20" s="341"/>
      <c r="TBB20" s="341"/>
      <c r="TBC20" s="341"/>
      <c r="TBD20" s="341"/>
      <c r="TBE20" s="341"/>
      <c r="TBF20" s="341"/>
      <c r="TBG20" s="341"/>
      <c r="TBH20" s="341"/>
      <c r="TBI20" s="341"/>
      <c r="TBJ20" s="341"/>
      <c r="TBK20" s="341"/>
      <c r="TBL20" s="341"/>
      <c r="TBM20" s="341"/>
      <c r="TBN20" s="341"/>
      <c r="TBO20" s="341"/>
      <c r="TBP20" s="341"/>
      <c r="TBQ20" s="341"/>
      <c r="TBR20" s="341"/>
      <c r="TBS20" s="341"/>
      <c r="TBT20" s="341"/>
      <c r="TBU20" s="341"/>
      <c r="TBV20" s="341"/>
      <c r="TBW20" s="341"/>
      <c r="TBX20" s="341"/>
      <c r="TBY20" s="341"/>
      <c r="TBZ20" s="341"/>
      <c r="TCA20" s="341"/>
      <c r="TCB20" s="341"/>
      <c r="TCC20" s="341"/>
      <c r="TCD20" s="341"/>
      <c r="TCE20" s="341"/>
      <c r="TCF20" s="341"/>
      <c r="TCG20" s="341"/>
      <c r="TCH20" s="341"/>
      <c r="TCI20" s="341"/>
      <c r="TCJ20" s="341"/>
      <c r="TCK20" s="341"/>
      <c r="TCL20" s="341"/>
      <c r="TCM20" s="341"/>
      <c r="TCN20" s="341"/>
      <c r="TCO20" s="341"/>
      <c r="TCP20" s="341"/>
      <c r="TCQ20" s="341"/>
      <c r="TCR20" s="341"/>
      <c r="TCS20" s="341"/>
      <c r="TCT20" s="341"/>
      <c r="TCU20" s="341"/>
      <c r="TCV20" s="341"/>
      <c r="TCW20" s="341"/>
      <c r="TCX20" s="341"/>
      <c r="TCY20" s="341"/>
      <c r="TCZ20" s="341"/>
      <c r="TDA20" s="341"/>
      <c r="TDB20" s="341"/>
      <c r="TDC20" s="341"/>
      <c r="TDD20" s="341"/>
      <c r="TDE20" s="341"/>
      <c r="TDF20" s="341"/>
      <c r="TDG20" s="341"/>
      <c r="TDH20" s="341"/>
      <c r="TDI20" s="341"/>
      <c r="TDJ20" s="341"/>
      <c r="TDK20" s="341"/>
      <c r="TDL20" s="341"/>
      <c r="TDM20" s="341"/>
      <c r="TDN20" s="341"/>
      <c r="TDO20" s="341"/>
      <c r="TDP20" s="341"/>
      <c r="TDQ20" s="341"/>
      <c r="TDR20" s="341"/>
      <c r="TDS20" s="341"/>
      <c r="TDT20" s="341"/>
      <c r="TDU20" s="341"/>
      <c r="TDV20" s="341"/>
      <c r="TDW20" s="341"/>
      <c r="TDX20" s="341"/>
      <c r="TDY20" s="341"/>
      <c r="TDZ20" s="341"/>
      <c r="TEA20" s="341"/>
      <c r="TEB20" s="341"/>
      <c r="TEC20" s="341"/>
      <c r="TED20" s="341"/>
      <c r="TEE20" s="341"/>
      <c r="TEF20" s="341"/>
      <c r="TEG20" s="341"/>
      <c r="TEH20" s="341"/>
      <c r="TEI20" s="341"/>
      <c r="TEJ20" s="341"/>
      <c r="TEK20" s="341"/>
      <c r="TEL20" s="341"/>
      <c r="TEM20" s="341"/>
      <c r="TEN20" s="341"/>
      <c r="TEO20" s="341"/>
      <c r="TEP20" s="341"/>
      <c r="TEQ20" s="341"/>
      <c r="TER20" s="341"/>
      <c r="TES20" s="341"/>
      <c r="TET20" s="341"/>
      <c r="TEU20" s="341"/>
      <c r="TEV20" s="341"/>
      <c r="TEW20" s="341"/>
      <c r="TEX20" s="341"/>
      <c r="TEY20" s="341"/>
      <c r="TEZ20" s="341"/>
      <c r="TFA20" s="341"/>
      <c r="TFB20" s="341"/>
      <c r="TFC20" s="341"/>
      <c r="TFD20" s="341"/>
      <c r="TFE20" s="341"/>
      <c r="TFF20" s="341"/>
      <c r="TFG20" s="341"/>
      <c r="TFH20" s="341"/>
      <c r="TFI20" s="341"/>
      <c r="TFJ20" s="341"/>
      <c r="TFK20" s="341"/>
      <c r="TFL20" s="341"/>
      <c r="TFM20" s="341"/>
      <c r="TFN20" s="341"/>
      <c r="TFO20" s="341"/>
      <c r="TFP20" s="341"/>
      <c r="TFQ20" s="341"/>
      <c r="TFR20" s="341"/>
      <c r="TFS20" s="341"/>
      <c r="TFT20" s="341"/>
      <c r="TFU20" s="341"/>
      <c r="TFV20" s="341"/>
      <c r="TFW20" s="341"/>
      <c r="TFX20" s="341"/>
      <c r="TFY20" s="341"/>
      <c r="TFZ20" s="341"/>
      <c r="TGA20" s="341"/>
      <c r="TGB20" s="341"/>
      <c r="TGC20" s="341"/>
      <c r="TGD20" s="341"/>
      <c r="TGE20" s="341"/>
      <c r="TGF20" s="341"/>
      <c r="TGG20" s="341"/>
      <c r="TGH20" s="341"/>
      <c r="TGI20" s="341"/>
      <c r="TGJ20" s="341"/>
      <c r="TGK20" s="341"/>
      <c r="TGL20" s="341"/>
      <c r="TGM20" s="341"/>
      <c r="TGN20" s="341"/>
      <c r="TGO20" s="341"/>
      <c r="TGP20" s="341"/>
      <c r="TGQ20" s="341"/>
      <c r="TGR20" s="341"/>
      <c r="TGS20" s="341"/>
      <c r="TGT20" s="341"/>
      <c r="TGU20" s="341"/>
      <c r="TGV20" s="341"/>
      <c r="TGW20" s="341"/>
      <c r="TGX20" s="341"/>
      <c r="TGY20" s="341"/>
      <c r="TGZ20" s="341"/>
      <c r="THA20" s="341"/>
      <c r="THB20" s="341"/>
      <c r="THC20" s="341"/>
      <c r="THD20" s="341"/>
      <c r="THE20" s="341"/>
      <c r="THF20" s="341"/>
      <c r="THG20" s="341"/>
      <c r="THH20" s="341"/>
      <c r="THI20" s="341"/>
      <c r="THJ20" s="341"/>
      <c r="THK20" s="341"/>
      <c r="THL20" s="341"/>
      <c r="THM20" s="341"/>
      <c r="THN20" s="341"/>
      <c r="THO20" s="341"/>
      <c r="THP20" s="341"/>
      <c r="THQ20" s="341"/>
      <c r="THR20" s="341"/>
      <c r="THS20" s="341"/>
      <c r="THT20" s="341"/>
      <c r="THU20" s="341"/>
      <c r="THV20" s="341"/>
      <c r="THW20" s="341"/>
      <c r="THX20" s="341"/>
      <c r="THY20" s="341"/>
      <c r="THZ20" s="341"/>
      <c r="TIA20" s="341"/>
      <c r="TIB20" s="341"/>
      <c r="TIC20" s="341"/>
      <c r="TID20" s="341"/>
      <c r="TIE20" s="341"/>
      <c r="TIF20" s="341"/>
      <c r="TIG20" s="341"/>
      <c r="TIH20" s="341"/>
      <c r="TII20" s="341"/>
      <c r="TIJ20" s="341"/>
      <c r="TIK20" s="341"/>
      <c r="TIL20" s="341"/>
      <c r="TIM20" s="341"/>
      <c r="TIN20" s="341"/>
      <c r="TIO20" s="341"/>
      <c r="TIP20" s="341"/>
      <c r="TIQ20" s="341"/>
      <c r="TIR20" s="341"/>
      <c r="TIS20" s="341"/>
      <c r="TIT20" s="341"/>
      <c r="TIU20" s="341"/>
      <c r="TIV20" s="341"/>
      <c r="TIW20" s="341"/>
      <c r="TIX20" s="341"/>
      <c r="TIY20" s="341"/>
      <c r="TIZ20" s="341"/>
      <c r="TJA20" s="341"/>
      <c r="TJB20" s="341"/>
      <c r="TJC20" s="341"/>
      <c r="TJD20" s="341"/>
      <c r="TJE20" s="341"/>
      <c r="TJF20" s="341"/>
      <c r="TJG20" s="341"/>
      <c r="TJH20" s="341"/>
      <c r="TJI20" s="341"/>
      <c r="TJJ20" s="341"/>
      <c r="TJK20" s="341"/>
      <c r="TJL20" s="341"/>
      <c r="TJM20" s="341"/>
      <c r="TJN20" s="341"/>
      <c r="TJO20" s="341"/>
      <c r="TJP20" s="341"/>
      <c r="TJQ20" s="341"/>
      <c r="TJR20" s="341"/>
      <c r="TJS20" s="341"/>
      <c r="TJT20" s="341"/>
      <c r="TJU20" s="341"/>
      <c r="TJV20" s="341"/>
      <c r="TJW20" s="341"/>
      <c r="TJX20" s="341"/>
      <c r="TJY20" s="341"/>
      <c r="TJZ20" s="341"/>
      <c r="TKA20" s="341"/>
      <c r="TKB20" s="341"/>
      <c r="TKC20" s="341"/>
      <c r="TKD20" s="341"/>
      <c r="TKE20" s="341"/>
      <c r="TKF20" s="341"/>
      <c r="TKG20" s="341"/>
      <c r="TKH20" s="341"/>
      <c r="TKI20" s="341"/>
      <c r="TKJ20" s="341"/>
      <c r="TKK20" s="341"/>
      <c r="TKL20" s="341"/>
      <c r="TKM20" s="341"/>
      <c r="TKN20" s="341"/>
      <c r="TKO20" s="341"/>
      <c r="TKP20" s="341"/>
      <c r="TKQ20" s="341"/>
      <c r="TKR20" s="341"/>
      <c r="TKS20" s="341"/>
      <c r="TKT20" s="341"/>
      <c r="TKU20" s="341"/>
      <c r="TKV20" s="341"/>
      <c r="TKW20" s="341"/>
      <c r="TKX20" s="341"/>
      <c r="TKY20" s="341"/>
      <c r="TKZ20" s="341"/>
      <c r="TLA20" s="341"/>
      <c r="TLB20" s="341"/>
      <c r="TLC20" s="341"/>
      <c r="TLD20" s="341"/>
      <c r="TLE20" s="341"/>
      <c r="TLF20" s="341"/>
      <c r="TLG20" s="341"/>
      <c r="TLH20" s="341"/>
      <c r="TLI20" s="341"/>
      <c r="TLJ20" s="341"/>
      <c r="TLK20" s="341"/>
      <c r="TLL20" s="341"/>
      <c r="TLM20" s="341"/>
      <c r="TLN20" s="341"/>
      <c r="TLO20" s="341"/>
      <c r="TLP20" s="341"/>
      <c r="TLQ20" s="341"/>
      <c r="TLR20" s="341"/>
      <c r="TLS20" s="341"/>
      <c r="TLT20" s="341"/>
      <c r="TLU20" s="341"/>
      <c r="TLV20" s="341"/>
      <c r="TLW20" s="341"/>
      <c r="TLX20" s="341"/>
      <c r="TLY20" s="341"/>
      <c r="TLZ20" s="341"/>
      <c r="TMA20" s="341"/>
      <c r="TMB20" s="341"/>
      <c r="TMC20" s="341"/>
      <c r="TMD20" s="341"/>
      <c r="TME20" s="341"/>
      <c r="TMF20" s="341"/>
      <c r="TMG20" s="341"/>
      <c r="TMH20" s="341"/>
      <c r="TMI20" s="341"/>
      <c r="TMJ20" s="341"/>
      <c r="TMK20" s="341"/>
      <c r="TML20" s="341"/>
      <c r="TMM20" s="341"/>
      <c r="TMN20" s="341"/>
      <c r="TMO20" s="341"/>
      <c r="TMP20" s="341"/>
      <c r="TMQ20" s="341"/>
      <c r="TMR20" s="341"/>
      <c r="TMS20" s="341"/>
      <c r="TMT20" s="341"/>
      <c r="TMU20" s="341"/>
      <c r="TMV20" s="341"/>
      <c r="TMW20" s="341"/>
      <c r="TMX20" s="341"/>
      <c r="TMY20" s="341"/>
      <c r="TMZ20" s="341"/>
      <c r="TNA20" s="341"/>
      <c r="TNB20" s="341"/>
      <c r="TNC20" s="341"/>
      <c r="TND20" s="341"/>
      <c r="TNE20" s="341"/>
      <c r="TNF20" s="341"/>
      <c r="TNG20" s="341"/>
      <c r="TNH20" s="341"/>
      <c r="TNI20" s="341"/>
      <c r="TNJ20" s="341"/>
      <c r="TNK20" s="341"/>
      <c r="TNL20" s="341"/>
      <c r="TNM20" s="341"/>
      <c r="TNN20" s="341"/>
      <c r="TNO20" s="341"/>
      <c r="TNP20" s="341"/>
      <c r="TNQ20" s="341"/>
      <c r="TNR20" s="341"/>
      <c r="TNS20" s="341"/>
      <c r="TNT20" s="341"/>
      <c r="TNU20" s="341"/>
      <c r="TNV20" s="341"/>
      <c r="TNW20" s="341"/>
      <c r="TNX20" s="341"/>
      <c r="TNY20" s="341"/>
      <c r="TNZ20" s="341"/>
      <c r="TOA20" s="341"/>
      <c r="TOB20" s="341"/>
      <c r="TOC20" s="341"/>
      <c r="TOD20" s="341"/>
      <c r="TOE20" s="341"/>
      <c r="TOF20" s="341"/>
      <c r="TOG20" s="341"/>
      <c r="TOH20" s="341"/>
      <c r="TOI20" s="341"/>
      <c r="TOJ20" s="341"/>
      <c r="TOK20" s="341"/>
      <c r="TOL20" s="341"/>
      <c r="TOM20" s="341"/>
      <c r="TON20" s="341"/>
      <c r="TOO20" s="341"/>
      <c r="TOP20" s="341"/>
      <c r="TOQ20" s="341"/>
      <c r="TOR20" s="341"/>
      <c r="TOS20" s="341"/>
      <c r="TOT20" s="341"/>
      <c r="TOU20" s="341"/>
      <c r="TOV20" s="341"/>
      <c r="TOW20" s="341"/>
      <c r="TOX20" s="341"/>
      <c r="TOY20" s="341"/>
      <c r="TOZ20" s="341"/>
      <c r="TPA20" s="341"/>
      <c r="TPB20" s="341"/>
      <c r="TPC20" s="341"/>
      <c r="TPD20" s="341"/>
      <c r="TPE20" s="341"/>
      <c r="TPF20" s="341"/>
      <c r="TPG20" s="341"/>
      <c r="TPH20" s="341"/>
      <c r="TPI20" s="341"/>
      <c r="TPJ20" s="341"/>
      <c r="TPK20" s="341"/>
      <c r="TPL20" s="341"/>
      <c r="TPM20" s="341"/>
      <c r="TPN20" s="341"/>
      <c r="TPO20" s="341"/>
      <c r="TPP20" s="341"/>
      <c r="TPQ20" s="341"/>
      <c r="TPR20" s="341"/>
      <c r="TPS20" s="341"/>
      <c r="TPT20" s="341"/>
      <c r="TPU20" s="341"/>
      <c r="TPV20" s="341"/>
      <c r="TPW20" s="341"/>
      <c r="TPX20" s="341"/>
      <c r="TPY20" s="341"/>
      <c r="TPZ20" s="341"/>
      <c r="TQA20" s="341"/>
      <c r="TQB20" s="341"/>
      <c r="TQC20" s="341"/>
      <c r="TQD20" s="341"/>
      <c r="TQE20" s="341"/>
      <c r="TQF20" s="341"/>
      <c r="TQG20" s="341"/>
      <c r="TQH20" s="341"/>
      <c r="TQI20" s="341"/>
      <c r="TQJ20" s="341"/>
      <c r="TQK20" s="341"/>
      <c r="TQL20" s="341"/>
      <c r="TQM20" s="341"/>
      <c r="TQN20" s="341"/>
      <c r="TQO20" s="341"/>
      <c r="TQP20" s="341"/>
      <c r="TQQ20" s="341"/>
      <c r="TQR20" s="341"/>
      <c r="TQS20" s="341"/>
      <c r="TQT20" s="341"/>
      <c r="TQU20" s="341"/>
      <c r="TQV20" s="341"/>
      <c r="TQW20" s="341"/>
      <c r="TQX20" s="341"/>
      <c r="TQY20" s="341"/>
      <c r="TQZ20" s="341"/>
      <c r="TRA20" s="341"/>
      <c r="TRB20" s="341"/>
      <c r="TRC20" s="341"/>
      <c r="TRD20" s="341"/>
      <c r="TRE20" s="341"/>
      <c r="TRF20" s="341"/>
      <c r="TRG20" s="341"/>
      <c r="TRH20" s="341"/>
      <c r="TRI20" s="341"/>
      <c r="TRJ20" s="341"/>
      <c r="TRK20" s="341"/>
      <c r="TRL20" s="341"/>
      <c r="TRM20" s="341"/>
      <c r="TRN20" s="341"/>
      <c r="TRO20" s="341"/>
      <c r="TRP20" s="341"/>
      <c r="TRQ20" s="341"/>
      <c r="TRR20" s="341"/>
      <c r="TRS20" s="341"/>
      <c r="TRT20" s="341"/>
      <c r="TRU20" s="341"/>
      <c r="TRV20" s="341"/>
      <c r="TRW20" s="341"/>
      <c r="TRX20" s="341"/>
      <c r="TRY20" s="341"/>
      <c r="TRZ20" s="341"/>
      <c r="TSA20" s="341"/>
      <c r="TSB20" s="341"/>
      <c r="TSC20" s="341"/>
      <c r="TSD20" s="341"/>
      <c r="TSE20" s="341"/>
      <c r="TSF20" s="341"/>
      <c r="TSG20" s="341"/>
      <c r="TSH20" s="341"/>
      <c r="TSI20" s="341"/>
      <c r="TSJ20" s="341"/>
      <c r="TSK20" s="341"/>
      <c r="TSL20" s="341"/>
      <c r="TSM20" s="341"/>
      <c r="TSN20" s="341"/>
      <c r="TSO20" s="341"/>
      <c r="TSP20" s="341"/>
      <c r="TSQ20" s="341"/>
      <c r="TSR20" s="341"/>
      <c r="TSS20" s="341"/>
      <c r="TST20" s="341"/>
      <c r="TSU20" s="341"/>
      <c r="TSV20" s="341"/>
      <c r="TSW20" s="341"/>
      <c r="TSX20" s="341"/>
      <c r="TSY20" s="341"/>
      <c r="TSZ20" s="341"/>
      <c r="TTA20" s="341"/>
      <c r="TTB20" s="341"/>
      <c r="TTC20" s="341"/>
      <c r="TTD20" s="341"/>
      <c r="TTE20" s="341"/>
      <c r="TTF20" s="341"/>
      <c r="TTG20" s="341"/>
      <c r="TTH20" s="341"/>
      <c r="TTI20" s="341"/>
      <c r="TTJ20" s="341"/>
      <c r="TTK20" s="341"/>
      <c r="TTL20" s="341"/>
      <c r="TTM20" s="341"/>
      <c r="TTN20" s="341"/>
      <c r="TTO20" s="341"/>
      <c r="TTP20" s="341"/>
      <c r="TTQ20" s="341"/>
      <c r="TTR20" s="341"/>
      <c r="TTS20" s="341"/>
      <c r="TTT20" s="341"/>
      <c r="TTU20" s="341"/>
      <c r="TTV20" s="341"/>
      <c r="TTW20" s="341"/>
      <c r="TTX20" s="341"/>
      <c r="TTY20" s="341"/>
      <c r="TTZ20" s="341"/>
      <c r="TUA20" s="341"/>
      <c r="TUB20" s="341"/>
      <c r="TUC20" s="341"/>
      <c r="TUD20" s="341"/>
      <c r="TUE20" s="341"/>
      <c r="TUF20" s="341"/>
      <c r="TUG20" s="341"/>
      <c r="TUH20" s="341"/>
      <c r="TUI20" s="341"/>
      <c r="TUJ20" s="341"/>
      <c r="TUK20" s="341"/>
      <c r="TUL20" s="341"/>
      <c r="TUM20" s="341"/>
      <c r="TUN20" s="341"/>
      <c r="TUO20" s="341"/>
      <c r="TUP20" s="341"/>
      <c r="TUQ20" s="341"/>
      <c r="TUR20" s="341"/>
      <c r="TUS20" s="341"/>
      <c r="TUT20" s="341"/>
      <c r="TUU20" s="341"/>
      <c r="TUV20" s="341"/>
      <c r="TUW20" s="341"/>
      <c r="TUX20" s="341"/>
      <c r="TUY20" s="341"/>
      <c r="TUZ20" s="341"/>
      <c r="TVA20" s="341"/>
      <c r="TVB20" s="341"/>
      <c r="TVC20" s="341"/>
      <c r="TVD20" s="341"/>
      <c r="TVE20" s="341"/>
      <c r="TVF20" s="341"/>
      <c r="TVG20" s="341"/>
      <c r="TVH20" s="341"/>
      <c r="TVI20" s="341"/>
      <c r="TVJ20" s="341"/>
      <c r="TVK20" s="341"/>
      <c r="TVL20" s="341"/>
      <c r="TVM20" s="341"/>
      <c r="TVN20" s="341"/>
      <c r="TVO20" s="341"/>
      <c r="TVP20" s="341"/>
      <c r="TVQ20" s="341"/>
      <c r="TVR20" s="341"/>
      <c r="TVS20" s="341"/>
      <c r="TVT20" s="341"/>
      <c r="TVU20" s="341"/>
      <c r="TVV20" s="341"/>
      <c r="TVW20" s="341"/>
      <c r="TVX20" s="341"/>
      <c r="TVY20" s="341"/>
      <c r="TVZ20" s="341"/>
      <c r="TWA20" s="341"/>
      <c r="TWB20" s="341"/>
      <c r="TWC20" s="341"/>
      <c r="TWD20" s="341"/>
      <c r="TWE20" s="341"/>
      <c r="TWF20" s="341"/>
      <c r="TWG20" s="341"/>
      <c r="TWH20" s="341"/>
      <c r="TWI20" s="341"/>
      <c r="TWJ20" s="341"/>
      <c r="TWK20" s="341"/>
      <c r="TWL20" s="341"/>
      <c r="TWM20" s="341"/>
      <c r="TWN20" s="341"/>
      <c r="TWO20" s="341"/>
      <c r="TWP20" s="341"/>
      <c r="TWQ20" s="341"/>
      <c r="TWR20" s="341"/>
      <c r="TWS20" s="341"/>
      <c r="TWT20" s="341"/>
      <c r="TWU20" s="341"/>
      <c r="TWV20" s="341"/>
      <c r="TWW20" s="341"/>
      <c r="TWX20" s="341"/>
      <c r="TWY20" s="341"/>
      <c r="TWZ20" s="341"/>
      <c r="TXA20" s="341"/>
      <c r="TXB20" s="341"/>
      <c r="TXC20" s="341"/>
      <c r="TXD20" s="341"/>
      <c r="TXE20" s="341"/>
      <c r="TXF20" s="341"/>
      <c r="TXG20" s="341"/>
      <c r="TXH20" s="341"/>
      <c r="TXI20" s="341"/>
      <c r="TXJ20" s="341"/>
      <c r="TXK20" s="341"/>
      <c r="TXL20" s="341"/>
      <c r="TXM20" s="341"/>
      <c r="TXN20" s="341"/>
      <c r="TXO20" s="341"/>
      <c r="TXP20" s="341"/>
      <c r="TXQ20" s="341"/>
      <c r="TXR20" s="341"/>
      <c r="TXS20" s="341"/>
      <c r="TXT20" s="341"/>
      <c r="TXU20" s="341"/>
      <c r="TXV20" s="341"/>
      <c r="TXW20" s="341"/>
      <c r="TXX20" s="341"/>
      <c r="TXY20" s="341"/>
      <c r="TXZ20" s="341"/>
      <c r="TYA20" s="341"/>
      <c r="TYB20" s="341"/>
      <c r="TYC20" s="341"/>
      <c r="TYD20" s="341"/>
      <c r="TYE20" s="341"/>
      <c r="TYF20" s="341"/>
      <c r="TYG20" s="341"/>
      <c r="TYH20" s="341"/>
      <c r="TYI20" s="341"/>
      <c r="TYJ20" s="341"/>
      <c r="TYK20" s="341"/>
      <c r="TYL20" s="341"/>
      <c r="TYM20" s="341"/>
      <c r="TYN20" s="341"/>
      <c r="TYO20" s="341"/>
      <c r="TYP20" s="341"/>
      <c r="TYQ20" s="341"/>
      <c r="TYR20" s="341"/>
      <c r="TYS20" s="341"/>
      <c r="TYT20" s="341"/>
      <c r="TYU20" s="341"/>
      <c r="TYV20" s="341"/>
      <c r="TYW20" s="341"/>
      <c r="TYX20" s="341"/>
      <c r="TYY20" s="341"/>
      <c r="TYZ20" s="341"/>
      <c r="TZA20" s="341"/>
      <c r="TZB20" s="341"/>
      <c r="TZC20" s="341"/>
      <c r="TZD20" s="341"/>
      <c r="TZE20" s="341"/>
      <c r="TZF20" s="341"/>
      <c r="TZG20" s="341"/>
      <c r="TZH20" s="341"/>
      <c r="TZI20" s="341"/>
      <c r="TZJ20" s="341"/>
      <c r="TZK20" s="341"/>
      <c r="TZL20" s="341"/>
      <c r="TZM20" s="341"/>
      <c r="TZN20" s="341"/>
      <c r="TZO20" s="341"/>
      <c r="TZP20" s="341"/>
      <c r="TZQ20" s="341"/>
      <c r="TZR20" s="341"/>
      <c r="TZS20" s="341"/>
      <c r="TZT20" s="341"/>
      <c r="TZU20" s="341"/>
      <c r="TZV20" s="341"/>
      <c r="TZW20" s="341"/>
      <c r="TZX20" s="341"/>
      <c r="TZY20" s="341"/>
      <c r="TZZ20" s="341"/>
      <c r="UAA20" s="341"/>
      <c r="UAB20" s="341"/>
      <c r="UAC20" s="341"/>
      <c r="UAD20" s="341"/>
      <c r="UAE20" s="341"/>
      <c r="UAF20" s="341"/>
      <c r="UAG20" s="341"/>
      <c r="UAH20" s="341"/>
      <c r="UAI20" s="341"/>
      <c r="UAJ20" s="341"/>
      <c r="UAK20" s="341"/>
      <c r="UAL20" s="341"/>
      <c r="UAM20" s="341"/>
      <c r="UAN20" s="341"/>
      <c r="UAO20" s="341"/>
      <c r="UAP20" s="341"/>
      <c r="UAQ20" s="341"/>
      <c r="UAR20" s="341"/>
      <c r="UAS20" s="341"/>
      <c r="UAT20" s="341"/>
      <c r="UAU20" s="341"/>
      <c r="UAV20" s="341"/>
      <c r="UAW20" s="341"/>
      <c r="UAX20" s="341"/>
      <c r="UAY20" s="341"/>
      <c r="UAZ20" s="341"/>
      <c r="UBA20" s="341"/>
      <c r="UBB20" s="341"/>
      <c r="UBC20" s="341"/>
      <c r="UBD20" s="341"/>
      <c r="UBE20" s="341"/>
      <c r="UBF20" s="341"/>
      <c r="UBG20" s="341"/>
      <c r="UBH20" s="341"/>
      <c r="UBI20" s="341"/>
      <c r="UBJ20" s="341"/>
      <c r="UBK20" s="341"/>
      <c r="UBL20" s="341"/>
      <c r="UBM20" s="341"/>
      <c r="UBN20" s="341"/>
      <c r="UBO20" s="341"/>
      <c r="UBP20" s="341"/>
      <c r="UBQ20" s="341"/>
      <c r="UBR20" s="341"/>
      <c r="UBS20" s="341"/>
      <c r="UBT20" s="341"/>
      <c r="UBU20" s="341"/>
      <c r="UBV20" s="341"/>
      <c r="UBW20" s="341"/>
      <c r="UBX20" s="341"/>
      <c r="UBY20" s="341"/>
      <c r="UBZ20" s="341"/>
      <c r="UCA20" s="341"/>
      <c r="UCB20" s="341"/>
      <c r="UCC20" s="341"/>
      <c r="UCD20" s="341"/>
      <c r="UCE20" s="341"/>
      <c r="UCF20" s="341"/>
      <c r="UCG20" s="341"/>
      <c r="UCH20" s="341"/>
      <c r="UCI20" s="341"/>
      <c r="UCJ20" s="341"/>
      <c r="UCK20" s="341"/>
      <c r="UCL20" s="341"/>
      <c r="UCM20" s="341"/>
      <c r="UCN20" s="341"/>
      <c r="UCO20" s="341"/>
      <c r="UCP20" s="341"/>
      <c r="UCQ20" s="341"/>
      <c r="UCR20" s="341"/>
      <c r="UCS20" s="341"/>
      <c r="UCT20" s="341"/>
      <c r="UCU20" s="341"/>
      <c r="UCV20" s="341"/>
      <c r="UCW20" s="341"/>
      <c r="UCX20" s="341"/>
      <c r="UCY20" s="341"/>
      <c r="UCZ20" s="341"/>
      <c r="UDA20" s="341"/>
      <c r="UDB20" s="341"/>
      <c r="UDC20" s="341"/>
      <c r="UDD20" s="341"/>
      <c r="UDE20" s="341"/>
      <c r="UDF20" s="341"/>
      <c r="UDG20" s="341"/>
      <c r="UDH20" s="341"/>
      <c r="UDI20" s="341"/>
      <c r="UDJ20" s="341"/>
      <c r="UDK20" s="341"/>
      <c r="UDL20" s="341"/>
      <c r="UDM20" s="341"/>
      <c r="UDN20" s="341"/>
      <c r="UDO20" s="341"/>
      <c r="UDP20" s="341"/>
      <c r="UDQ20" s="341"/>
      <c r="UDR20" s="341"/>
      <c r="UDS20" s="341"/>
      <c r="UDT20" s="341"/>
      <c r="UDU20" s="341"/>
      <c r="UDV20" s="341"/>
      <c r="UDW20" s="341"/>
      <c r="UDX20" s="341"/>
      <c r="UDY20" s="341"/>
      <c r="UDZ20" s="341"/>
      <c r="UEA20" s="341"/>
      <c r="UEB20" s="341"/>
      <c r="UEC20" s="341"/>
      <c r="UED20" s="341"/>
      <c r="UEE20" s="341"/>
      <c r="UEF20" s="341"/>
      <c r="UEG20" s="341"/>
      <c r="UEH20" s="341"/>
      <c r="UEI20" s="341"/>
      <c r="UEJ20" s="341"/>
      <c r="UEK20" s="341"/>
      <c r="UEL20" s="341"/>
      <c r="UEM20" s="341"/>
      <c r="UEN20" s="341"/>
      <c r="UEO20" s="341"/>
      <c r="UEP20" s="341"/>
      <c r="UEQ20" s="341"/>
      <c r="UER20" s="341"/>
      <c r="UES20" s="341"/>
      <c r="UET20" s="341"/>
      <c r="UEU20" s="341"/>
      <c r="UEV20" s="341"/>
      <c r="UEW20" s="341"/>
      <c r="UEX20" s="341"/>
      <c r="UEY20" s="341"/>
      <c r="UEZ20" s="341"/>
      <c r="UFA20" s="341"/>
      <c r="UFB20" s="341"/>
      <c r="UFC20" s="341"/>
      <c r="UFD20" s="341"/>
      <c r="UFE20" s="341"/>
      <c r="UFF20" s="341"/>
      <c r="UFG20" s="341"/>
      <c r="UFH20" s="341"/>
      <c r="UFI20" s="341"/>
      <c r="UFJ20" s="341"/>
      <c r="UFK20" s="341"/>
      <c r="UFL20" s="341"/>
      <c r="UFM20" s="341"/>
      <c r="UFN20" s="341"/>
      <c r="UFO20" s="341"/>
      <c r="UFP20" s="341"/>
      <c r="UFQ20" s="341"/>
      <c r="UFR20" s="341"/>
      <c r="UFS20" s="341"/>
      <c r="UFT20" s="341"/>
      <c r="UFU20" s="341"/>
      <c r="UFV20" s="341"/>
      <c r="UFW20" s="341"/>
      <c r="UFX20" s="341"/>
      <c r="UFY20" s="341"/>
      <c r="UFZ20" s="341"/>
      <c r="UGA20" s="341"/>
      <c r="UGB20" s="341"/>
      <c r="UGC20" s="341"/>
      <c r="UGD20" s="341"/>
      <c r="UGE20" s="341"/>
      <c r="UGF20" s="341"/>
      <c r="UGG20" s="341"/>
      <c r="UGH20" s="341"/>
      <c r="UGI20" s="341"/>
      <c r="UGJ20" s="341"/>
      <c r="UGK20" s="341"/>
      <c r="UGL20" s="341"/>
      <c r="UGM20" s="341"/>
      <c r="UGN20" s="341"/>
      <c r="UGO20" s="341"/>
      <c r="UGP20" s="341"/>
      <c r="UGQ20" s="341"/>
      <c r="UGR20" s="341"/>
      <c r="UGS20" s="341"/>
      <c r="UGT20" s="341"/>
      <c r="UGU20" s="341"/>
      <c r="UGV20" s="341"/>
      <c r="UGW20" s="341"/>
      <c r="UGX20" s="341"/>
      <c r="UGY20" s="341"/>
      <c r="UGZ20" s="341"/>
      <c r="UHA20" s="341"/>
      <c r="UHB20" s="341"/>
      <c r="UHC20" s="341"/>
      <c r="UHD20" s="341"/>
      <c r="UHE20" s="341"/>
      <c r="UHF20" s="341"/>
      <c r="UHG20" s="341"/>
      <c r="UHH20" s="341"/>
      <c r="UHI20" s="341"/>
      <c r="UHJ20" s="341"/>
      <c r="UHK20" s="341"/>
      <c r="UHL20" s="341"/>
      <c r="UHM20" s="341"/>
      <c r="UHN20" s="341"/>
      <c r="UHO20" s="341"/>
      <c r="UHP20" s="341"/>
      <c r="UHQ20" s="341"/>
      <c r="UHR20" s="341"/>
      <c r="UHS20" s="341"/>
      <c r="UHT20" s="341"/>
      <c r="UHU20" s="341"/>
      <c r="UHV20" s="341"/>
      <c r="UHW20" s="341"/>
      <c r="UHX20" s="341"/>
      <c r="UHY20" s="341"/>
      <c r="UHZ20" s="341"/>
      <c r="UIA20" s="341"/>
      <c r="UIB20" s="341"/>
      <c r="UIC20" s="341"/>
      <c r="UID20" s="341"/>
      <c r="UIE20" s="341"/>
      <c r="UIF20" s="341"/>
      <c r="UIG20" s="341"/>
      <c r="UIH20" s="341"/>
      <c r="UII20" s="341"/>
      <c r="UIJ20" s="341"/>
      <c r="UIK20" s="341"/>
      <c r="UIL20" s="341"/>
      <c r="UIM20" s="341"/>
      <c r="UIN20" s="341"/>
      <c r="UIO20" s="341"/>
      <c r="UIP20" s="341"/>
      <c r="UIQ20" s="341"/>
      <c r="UIR20" s="341"/>
      <c r="UIS20" s="341"/>
      <c r="UIT20" s="341"/>
      <c r="UIU20" s="341"/>
      <c r="UIV20" s="341"/>
      <c r="UIW20" s="341"/>
      <c r="UIX20" s="341"/>
      <c r="UIY20" s="341"/>
      <c r="UIZ20" s="341"/>
      <c r="UJA20" s="341"/>
      <c r="UJB20" s="341"/>
      <c r="UJC20" s="341"/>
      <c r="UJD20" s="341"/>
      <c r="UJE20" s="341"/>
      <c r="UJF20" s="341"/>
      <c r="UJG20" s="341"/>
      <c r="UJH20" s="341"/>
      <c r="UJI20" s="341"/>
      <c r="UJJ20" s="341"/>
      <c r="UJK20" s="341"/>
      <c r="UJL20" s="341"/>
      <c r="UJM20" s="341"/>
      <c r="UJN20" s="341"/>
      <c r="UJO20" s="341"/>
      <c r="UJP20" s="341"/>
      <c r="UJQ20" s="341"/>
      <c r="UJR20" s="341"/>
      <c r="UJS20" s="341"/>
      <c r="UJT20" s="341"/>
      <c r="UJU20" s="341"/>
      <c r="UJV20" s="341"/>
      <c r="UJW20" s="341"/>
      <c r="UJX20" s="341"/>
      <c r="UJY20" s="341"/>
      <c r="UJZ20" s="341"/>
      <c r="UKA20" s="341"/>
      <c r="UKB20" s="341"/>
      <c r="UKC20" s="341"/>
      <c r="UKD20" s="341"/>
      <c r="UKE20" s="341"/>
      <c r="UKF20" s="341"/>
      <c r="UKG20" s="341"/>
      <c r="UKH20" s="341"/>
      <c r="UKI20" s="341"/>
      <c r="UKJ20" s="341"/>
      <c r="UKK20" s="341"/>
      <c r="UKL20" s="341"/>
      <c r="UKM20" s="341"/>
      <c r="UKN20" s="341"/>
      <c r="UKO20" s="341"/>
      <c r="UKP20" s="341"/>
      <c r="UKQ20" s="341"/>
      <c r="UKR20" s="341"/>
      <c r="UKS20" s="341"/>
      <c r="UKT20" s="341"/>
      <c r="UKU20" s="341"/>
      <c r="UKV20" s="341"/>
      <c r="UKW20" s="341"/>
      <c r="UKX20" s="341"/>
      <c r="UKY20" s="341"/>
      <c r="UKZ20" s="341"/>
      <c r="ULA20" s="341"/>
      <c r="ULB20" s="341"/>
      <c r="ULC20" s="341"/>
      <c r="ULD20" s="341"/>
      <c r="ULE20" s="341"/>
      <c r="ULF20" s="341"/>
      <c r="ULG20" s="341"/>
      <c r="ULH20" s="341"/>
      <c r="ULI20" s="341"/>
      <c r="ULJ20" s="341"/>
      <c r="ULK20" s="341"/>
      <c r="ULL20" s="341"/>
      <c r="ULM20" s="341"/>
      <c r="ULN20" s="341"/>
      <c r="ULO20" s="341"/>
      <c r="ULP20" s="341"/>
      <c r="ULQ20" s="341"/>
      <c r="ULR20" s="341"/>
      <c r="ULS20" s="341"/>
      <c r="ULT20" s="341"/>
      <c r="ULU20" s="341"/>
      <c r="ULV20" s="341"/>
      <c r="ULW20" s="341"/>
      <c r="ULX20" s="341"/>
      <c r="ULY20" s="341"/>
      <c r="ULZ20" s="341"/>
      <c r="UMA20" s="341"/>
      <c r="UMB20" s="341"/>
      <c r="UMC20" s="341"/>
      <c r="UMD20" s="341"/>
      <c r="UME20" s="341"/>
      <c r="UMF20" s="341"/>
      <c r="UMG20" s="341"/>
      <c r="UMH20" s="341"/>
      <c r="UMI20" s="341"/>
      <c r="UMJ20" s="341"/>
      <c r="UMK20" s="341"/>
      <c r="UML20" s="341"/>
      <c r="UMM20" s="341"/>
      <c r="UMN20" s="341"/>
      <c r="UMO20" s="341"/>
      <c r="UMP20" s="341"/>
      <c r="UMQ20" s="341"/>
      <c r="UMR20" s="341"/>
      <c r="UMS20" s="341"/>
      <c r="UMT20" s="341"/>
      <c r="UMU20" s="341"/>
      <c r="UMV20" s="341"/>
      <c r="UMW20" s="341"/>
      <c r="UMX20" s="341"/>
      <c r="UMY20" s="341"/>
      <c r="UMZ20" s="341"/>
      <c r="UNA20" s="341"/>
      <c r="UNB20" s="341"/>
      <c r="UNC20" s="341"/>
      <c r="UND20" s="341"/>
      <c r="UNE20" s="341"/>
      <c r="UNF20" s="341"/>
      <c r="UNG20" s="341"/>
      <c r="UNH20" s="341"/>
      <c r="UNI20" s="341"/>
      <c r="UNJ20" s="341"/>
      <c r="UNK20" s="341"/>
      <c r="UNL20" s="341"/>
      <c r="UNM20" s="341"/>
      <c r="UNN20" s="341"/>
      <c r="UNO20" s="341"/>
      <c r="UNP20" s="341"/>
      <c r="UNQ20" s="341"/>
      <c r="UNR20" s="341"/>
      <c r="UNS20" s="341"/>
      <c r="UNT20" s="341"/>
      <c r="UNU20" s="341"/>
      <c r="UNV20" s="341"/>
      <c r="UNW20" s="341"/>
      <c r="UNX20" s="341"/>
      <c r="UNY20" s="341"/>
      <c r="UNZ20" s="341"/>
      <c r="UOA20" s="341"/>
      <c r="UOB20" s="341"/>
      <c r="UOC20" s="341"/>
      <c r="UOD20" s="341"/>
      <c r="UOE20" s="341"/>
      <c r="UOF20" s="341"/>
      <c r="UOG20" s="341"/>
      <c r="UOH20" s="341"/>
      <c r="UOI20" s="341"/>
      <c r="UOJ20" s="341"/>
      <c r="UOK20" s="341"/>
      <c r="UOL20" s="341"/>
      <c r="UOM20" s="341"/>
      <c r="UON20" s="341"/>
      <c r="UOO20" s="341"/>
      <c r="UOP20" s="341"/>
      <c r="UOQ20" s="341"/>
      <c r="UOR20" s="341"/>
      <c r="UOS20" s="341"/>
      <c r="UOT20" s="341"/>
      <c r="UOU20" s="341"/>
      <c r="UOV20" s="341"/>
      <c r="UOW20" s="341"/>
      <c r="UOX20" s="341"/>
      <c r="UOY20" s="341"/>
      <c r="UOZ20" s="341"/>
      <c r="UPA20" s="341"/>
      <c r="UPB20" s="341"/>
      <c r="UPC20" s="341"/>
      <c r="UPD20" s="341"/>
      <c r="UPE20" s="341"/>
      <c r="UPF20" s="341"/>
      <c r="UPG20" s="341"/>
      <c r="UPH20" s="341"/>
      <c r="UPI20" s="341"/>
      <c r="UPJ20" s="341"/>
      <c r="UPK20" s="341"/>
      <c r="UPL20" s="341"/>
      <c r="UPM20" s="341"/>
      <c r="UPN20" s="341"/>
      <c r="UPO20" s="341"/>
      <c r="UPP20" s="341"/>
      <c r="UPQ20" s="341"/>
      <c r="UPR20" s="341"/>
      <c r="UPS20" s="341"/>
      <c r="UPT20" s="341"/>
      <c r="UPU20" s="341"/>
      <c r="UPV20" s="341"/>
      <c r="UPW20" s="341"/>
      <c r="UPX20" s="341"/>
      <c r="UPY20" s="341"/>
      <c r="UPZ20" s="341"/>
      <c r="UQA20" s="341"/>
      <c r="UQB20" s="341"/>
      <c r="UQC20" s="341"/>
      <c r="UQD20" s="341"/>
      <c r="UQE20" s="341"/>
      <c r="UQF20" s="341"/>
      <c r="UQG20" s="341"/>
      <c r="UQH20" s="341"/>
      <c r="UQI20" s="341"/>
      <c r="UQJ20" s="341"/>
      <c r="UQK20" s="341"/>
      <c r="UQL20" s="341"/>
      <c r="UQM20" s="341"/>
      <c r="UQN20" s="341"/>
      <c r="UQO20" s="341"/>
      <c r="UQP20" s="341"/>
      <c r="UQQ20" s="341"/>
      <c r="UQR20" s="341"/>
      <c r="UQS20" s="341"/>
      <c r="UQT20" s="341"/>
      <c r="UQU20" s="341"/>
      <c r="UQV20" s="341"/>
      <c r="UQW20" s="341"/>
      <c r="UQX20" s="341"/>
      <c r="UQY20" s="341"/>
      <c r="UQZ20" s="341"/>
      <c r="URA20" s="341"/>
      <c r="URB20" s="341"/>
      <c r="URC20" s="341"/>
      <c r="URD20" s="341"/>
      <c r="URE20" s="341"/>
      <c r="URF20" s="341"/>
      <c r="URG20" s="341"/>
      <c r="URH20" s="341"/>
      <c r="URI20" s="341"/>
      <c r="URJ20" s="341"/>
      <c r="URK20" s="341"/>
      <c r="URL20" s="341"/>
      <c r="URM20" s="341"/>
      <c r="URN20" s="341"/>
      <c r="URO20" s="341"/>
      <c r="URP20" s="341"/>
      <c r="URQ20" s="341"/>
      <c r="URR20" s="341"/>
      <c r="URS20" s="341"/>
      <c r="URT20" s="341"/>
      <c r="URU20" s="341"/>
      <c r="URV20" s="341"/>
      <c r="URW20" s="341"/>
      <c r="URX20" s="341"/>
      <c r="URY20" s="341"/>
      <c r="URZ20" s="341"/>
      <c r="USA20" s="341"/>
      <c r="USB20" s="341"/>
      <c r="USC20" s="341"/>
      <c r="USD20" s="341"/>
      <c r="USE20" s="341"/>
      <c r="USF20" s="341"/>
      <c r="USG20" s="341"/>
      <c r="USH20" s="341"/>
      <c r="USI20" s="341"/>
      <c r="USJ20" s="341"/>
      <c r="USK20" s="341"/>
      <c r="USL20" s="341"/>
      <c r="USM20" s="341"/>
      <c r="USN20" s="341"/>
      <c r="USO20" s="341"/>
      <c r="USP20" s="341"/>
      <c r="USQ20" s="341"/>
      <c r="USR20" s="341"/>
      <c r="USS20" s="341"/>
      <c r="UST20" s="341"/>
      <c r="USU20" s="341"/>
      <c r="USV20" s="341"/>
      <c r="USW20" s="341"/>
      <c r="USX20" s="341"/>
      <c r="USY20" s="341"/>
      <c r="USZ20" s="341"/>
      <c r="UTA20" s="341"/>
      <c r="UTB20" s="341"/>
      <c r="UTC20" s="341"/>
      <c r="UTD20" s="341"/>
      <c r="UTE20" s="341"/>
      <c r="UTF20" s="341"/>
      <c r="UTG20" s="341"/>
      <c r="UTH20" s="341"/>
      <c r="UTI20" s="341"/>
      <c r="UTJ20" s="341"/>
      <c r="UTK20" s="341"/>
      <c r="UTL20" s="341"/>
      <c r="UTM20" s="341"/>
      <c r="UTN20" s="341"/>
      <c r="UTO20" s="341"/>
      <c r="UTP20" s="341"/>
      <c r="UTQ20" s="341"/>
      <c r="UTR20" s="341"/>
      <c r="UTS20" s="341"/>
      <c r="UTT20" s="341"/>
      <c r="UTU20" s="341"/>
      <c r="UTV20" s="341"/>
      <c r="UTW20" s="341"/>
      <c r="UTX20" s="341"/>
      <c r="UTY20" s="341"/>
      <c r="UTZ20" s="341"/>
      <c r="UUA20" s="341"/>
      <c r="UUB20" s="341"/>
      <c r="UUC20" s="341"/>
      <c r="UUD20" s="341"/>
      <c r="UUE20" s="341"/>
      <c r="UUF20" s="341"/>
      <c r="UUG20" s="341"/>
      <c r="UUH20" s="341"/>
      <c r="UUI20" s="341"/>
      <c r="UUJ20" s="341"/>
      <c r="UUK20" s="341"/>
      <c r="UUL20" s="341"/>
      <c r="UUM20" s="341"/>
      <c r="UUN20" s="341"/>
      <c r="UUO20" s="341"/>
      <c r="UUP20" s="341"/>
      <c r="UUQ20" s="341"/>
      <c r="UUR20" s="341"/>
      <c r="UUS20" s="341"/>
      <c r="UUT20" s="341"/>
      <c r="UUU20" s="341"/>
      <c r="UUV20" s="341"/>
      <c r="UUW20" s="341"/>
      <c r="UUX20" s="341"/>
      <c r="UUY20" s="341"/>
      <c r="UUZ20" s="341"/>
      <c r="UVA20" s="341"/>
      <c r="UVB20" s="341"/>
      <c r="UVC20" s="341"/>
      <c r="UVD20" s="341"/>
      <c r="UVE20" s="341"/>
      <c r="UVF20" s="341"/>
      <c r="UVG20" s="341"/>
      <c r="UVH20" s="341"/>
      <c r="UVI20" s="341"/>
      <c r="UVJ20" s="341"/>
      <c r="UVK20" s="341"/>
      <c r="UVL20" s="341"/>
      <c r="UVM20" s="341"/>
      <c r="UVN20" s="341"/>
      <c r="UVO20" s="341"/>
      <c r="UVP20" s="341"/>
      <c r="UVQ20" s="341"/>
      <c r="UVR20" s="341"/>
      <c r="UVS20" s="341"/>
      <c r="UVT20" s="341"/>
      <c r="UVU20" s="341"/>
      <c r="UVV20" s="341"/>
      <c r="UVW20" s="341"/>
      <c r="UVX20" s="341"/>
      <c r="UVY20" s="341"/>
      <c r="UVZ20" s="341"/>
      <c r="UWA20" s="341"/>
      <c r="UWB20" s="341"/>
      <c r="UWC20" s="341"/>
      <c r="UWD20" s="341"/>
      <c r="UWE20" s="341"/>
      <c r="UWF20" s="341"/>
      <c r="UWG20" s="341"/>
      <c r="UWH20" s="341"/>
      <c r="UWI20" s="341"/>
      <c r="UWJ20" s="341"/>
      <c r="UWK20" s="341"/>
      <c r="UWL20" s="341"/>
      <c r="UWM20" s="341"/>
      <c r="UWN20" s="341"/>
      <c r="UWO20" s="341"/>
      <c r="UWP20" s="341"/>
      <c r="UWQ20" s="341"/>
      <c r="UWR20" s="341"/>
      <c r="UWS20" s="341"/>
      <c r="UWT20" s="341"/>
      <c r="UWU20" s="341"/>
      <c r="UWV20" s="341"/>
      <c r="UWW20" s="341"/>
      <c r="UWX20" s="341"/>
      <c r="UWY20" s="341"/>
      <c r="UWZ20" s="341"/>
      <c r="UXA20" s="341"/>
      <c r="UXB20" s="341"/>
      <c r="UXC20" s="341"/>
      <c r="UXD20" s="341"/>
      <c r="UXE20" s="341"/>
      <c r="UXF20" s="341"/>
      <c r="UXG20" s="341"/>
      <c r="UXH20" s="341"/>
      <c r="UXI20" s="341"/>
      <c r="UXJ20" s="341"/>
      <c r="UXK20" s="341"/>
      <c r="UXL20" s="341"/>
      <c r="UXM20" s="341"/>
      <c r="UXN20" s="341"/>
      <c r="UXO20" s="341"/>
      <c r="UXP20" s="341"/>
      <c r="UXQ20" s="341"/>
      <c r="UXR20" s="341"/>
      <c r="UXS20" s="341"/>
      <c r="UXT20" s="341"/>
      <c r="UXU20" s="341"/>
      <c r="UXV20" s="341"/>
      <c r="UXW20" s="341"/>
      <c r="UXX20" s="341"/>
      <c r="UXY20" s="341"/>
      <c r="UXZ20" s="341"/>
      <c r="UYA20" s="341"/>
      <c r="UYB20" s="341"/>
      <c r="UYC20" s="341"/>
      <c r="UYD20" s="341"/>
      <c r="UYE20" s="341"/>
      <c r="UYF20" s="341"/>
      <c r="UYG20" s="341"/>
      <c r="UYH20" s="341"/>
      <c r="UYI20" s="341"/>
      <c r="UYJ20" s="341"/>
      <c r="UYK20" s="341"/>
      <c r="UYL20" s="341"/>
      <c r="UYM20" s="341"/>
      <c r="UYN20" s="341"/>
      <c r="UYO20" s="341"/>
      <c r="UYP20" s="341"/>
      <c r="UYQ20" s="341"/>
      <c r="UYR20" s="341"/>
      <c r="UYS20" s="341"/>
      <c r="UYT20" s="341"/>
      <c r="UYU20" s="341"/>
      <c r="UYV20" s="341"/>
      <c r="UYW20" s="341"/>
      <c r="UYX20" s="341"/>
      <c r="UYY20" s="341"/>
      <c r="UYZ20" s="341"/>
      <c r="UZA20" s="341"/>
      <c r="UZB20" s="341"/>
      <c r="UZC20" s="341"/>
      <c r="UZD20" s="341"/>
      <c r="UZE20" s="341"/>
      <c r="UZF20" s="341"/>
      <c r="UZG20" s="341"/>
      <c r="UZH20" s="341"/>
      <c r="UZI20" s="341"/>
      <c r="UZJ20" s="341"/>
      <c r="UZK20" s="341"/>
      <c r="UZL20" s="341"/>
      <c r="UZM20" s="341"/>
      <c r="UZN20" s="341"/>
      <c r="UZO20" s="341"/>
      <c r="UZP20" s="341"/>
      <c r="UZQ20" s="341"/>
      <c r="UZR20" s="341"/>
      <c r="UZS20" s="341"/>
      <c r="UZT20" s="341"/>
      <c r="UZU20" s="341"/>
      <c r="UZV20" s="341"/>
      <c r="UZW20" s="341"/>
      <c r="UZX20" s="341"/>
      <c r="UZY20" s="341"/>
      <c r="UZZ20" s="341"/>
      <c r="VAA20" s="341"/>
      <c r="VAB20" s="341"/>
      <c r="VAC20" s="341"/>
      <c r="VAD20" s="341"/>
      <c r="VAE20" s="341"/>
      <c r="VAF20" s="341"/>
      <c r="VAG20" s="341"/>
      <c r="VAH20" s="341"/>
      <c r="VAI20" s="341"/>
      <c r="VAJ20" s="341"/>
      <c r="VAK20" s="341"/>
      <c r="VAL20" s="341"/>
      <c r="VAM20" s="341"/>
      <c r="VAN20" s="341"/>
      <c r="VAO20" s="341"/>
      <c r="VAP20" s="341"/>
      <c r="VAQ20" s="341"/>
      <c r="VAR20" s="341"/>
      <c r="VAS20" s="341"/>
      <c r="VAT20" s="341"/>
      <c r="VAU20" s="341"/>
      <c r="VAV20" s="341"/>
      <c r="VAW20" s="341"/>
      <c r="VAX20" s="341"/>
      <c r="VAY20" s="341"/>
      <c r="VAZ20" s="341"/>
      <c r="VBA20" s="341"/>
      <c r="VBB20" s="341"/>
      <c r="VBC20" s="341"/>
      <c r="VBD20" s="341"/>
      <c r="VBE20" s="341"/>
      <c r="VBF20" s="341"/>
      <c r="VBG20" s="341"/>
      <c r="VBH20" s="341"/>
      <c r="VBI20" s="341"/>
      <c r="VBJ20" s="341"/>
      <c r="VBK20" s="341"/>
      <c r="VBL20" s="341"/>
      <c r="VBM20" s="341"/>
      <c r="VBN20" s="341"/>
      <c r="VBO20" s="341"/>
      <c r="VBP20" s="341"/>
      <c r="VBQ20" s="341"/>
      <c r="VBR20" s="341"/>
      <c r="VBS20" s="341"/>
      <c r="VBT20" s="341"/>
      <c r="VBU20" s="341"/>
      <c r="VBV20" s="341"/>
      <c r="VBW20" s="341"/>
      <c r="VBX20" s="341"/>
      <c r="VBY20" s="341"/>
      <c r="VBZ20" s="341"/>
      <c r="VCA20" s="341"/>
      <c r="VCB20" s="341"/>
      <c r="VCC20" s="341"/>
      <c r="VCD20" s="341"/>
      <c r="VCE20" s="341"/>
      <c r="VCF20" s="341"/>
      <c r="VCG20" s="341"/>
      <c r="VCH20" s="341"/>
      <c r="VCI20" s="341"/>
      <c r="VCJ20" s="341"/>
      <c r="VCK20" s="341"/>
      <c r="VCL20" s="341"/>
      <c r="VCM20" s="341"/>
      <c r="VCN20" s="341"/>
      <c r="VCO20" s="341"/>
      <c r="VCP20" s="341"/>
      <c r="VCQ20" s="341"/>
      <c r="VCR20" s="341"/>
      <c r="VCS20" s="341"/>
      <c r="VCT20" s="341"/>
      <c r="VCU20" s="341"/>
      <c r="VCV20" s="341"/>
      <c r="VCW20" s="341"/>
      <c r="VCX20" s="341"/>
      <c r="VCY20" s="341"/>
      <c r="VCZ20" s="341"/>
      <c r="VDA20" s="341"/>
      <c r="VDB20" s="341"/>
      <c r="VDC20" s="341"/>
      <c r="VDD20" s="341"/>
      <c r="VDE20" s="341"/>
      <c r="VDF20" s="341"/>
      <c r="VDG20" s="341"/>
      <c r="VDH20" s="341"/>
      <c r="VDI20" s="341"/>
      <c r="VDJ20" s="341"/>
      <c r="VDK20" s="341"/>
      <c r="VDL20" s="341"/>
      <c r="VDM20" s="341"/>
      <c r="VDN20" s="341"/>
      <c r="VDO20" s="341"/>
      <c r="VDP20" s="341"/>
      <c r="VDQ20" s="341"/>
      <c r="VDR20" s="341"/>
      <c r="VDS20" s="341"/>
      <c r="VDT20" s="341"/>
      <c r="VDU20" s="341"/>
      <c r="VDV20" s="341"/>
      <c r="VDW20" s="341"/>
      <c r="VDX20" s="341"/>
      <c r="VDY20" s="341"/>
      <c r="VDZ20" s="341"/>
      <c r="VEA20" s="341"/>
      <c r="VEB20" s="341"/>
      <c r="VEC20" s="341"/>
      <c r="VED20" s="341"/>
      <c r="VEE20" s="341"/>
      <c r="VEF20" s="341"/>
      <c r="VEG20" s="341"/>
      <c r="VEH20" s="341"/>
      <c r="VEI20" s="341"/>
      <c r="VEJ20" s="341"/>
      <c r="VEK20" s="341"/>
      <c r="VEL20" s="341"/>
      <c r="VEM20" s="341"/>
      <c r="VEN20" s="341"/>
      <c r="VEO20" s="341"/>
      <c r="VEP20" s="341"/>
      <c r="VEQ20" s="341"/>
      <c r="VER20" s="341"/>
      <c r="VES20" s="341"/>
      <c r="VET20" s="341"/>
      <c r="VEU20" s="341"/>
      <c r="VEV20" s="341"/>
      <c r="VEW20" s="341"/>
      <c r="VEX20" s="341"/>
      <c r="VEY20" s="341"/>
      <c r="VEZ20" s="341"/>
      <c r="VFA20" s="341"/>
      <c r="VFB20" s="341"/>
      <c r="VFC20" s="341"/>
      <c r="VFD20" s="341"/>
      <c r="VFE20" s="341"/>
      <c r="VFF20" s="341"/>
      <c r="VFG20" s="341"/>
      <c r="VFH20" s="341"/>
      <c r="VFI20" s="341"/>
      <c r="VFJ20" s="341"/>
      <c r="VFK20" s="341"/>
      <c r="VFL20" s="341"/>
      <c r="VFM20" s="341"/>
      <c r="VFN20" s="341"/>
      <c r="VFO20" s="341"/>
      <c r="VFP20" s="341"/>
      <c r="VFQ20" s="341"/>
      <c r="VFR20" s="341"/>
      <c r="VFS20" s="341"/>
      <c r="VFT20" s="341"/>
      <c r="VFU20" s="341"/>
      <c r="VFV20" s="341"/>
      <c r="VFW20" s="341"/>
      <c r="VFX20" s="341"/>
      <c r="VFY20" s="341"/>
      <c r="VFZ20" s="341"/>
      <c r="VGA20" s="341"/>
      <c r="VGB20" s="341"/>
      <c r="VGC20" s="341"/>
      <c r="VGD20" s="341"/>
      <c r="VGE20" s="341"/>
      <c r="VGF20" s="341"/>
      <c r="VGG20" s="341"/>
      <c r="VGH20" s="341"/>
      <c r="VGI20" s="341"/>
      <c r="VGJ20" s="341"/>
      <c r="VGK20" s="341"/>
      <c r="VGL20" s="341"/>
      <c r="VGM20" s="341"/>
      <c r="VGN20" s="341"/>
      <c r="VGO20" s="341"/>
      <c r="VGP20" s="341"/>
      <c r="VGQ20" s="341"/>
      <c r="VGR20" s="341"/>
      <c r="VGS20" s="341"/>
      <c r="VGT20" s="341"/>
      <c r="VGU20" s="341"/>
      <c r="VGV20" s="341"/>
      <c r="VGW20" s="341"/>
      <c r="VGX20" s="341"/>
      <c r="VGY20" s="341"/>
      <c r="VGZ20" s="341"/>
      <c r="VHA20" s="341"/>
      <c r="VHB20" s="341"/>
      <c r="VHC20" s="341"/>
      <c r="VHD20" s="341"/>
      <c r="VHE20" s="341"/>
      <c r="VHF20" s="341"/>
      <c r="VHG20" s="341"/>
      <c r="VHH20" s="341"/>
      <c r="VHI20" s="341"/>
      <c r="VHJ20" s="341"/>
      <c r="VHK20" s="341"/>
      <c r="VHL20" s="341"/>
      <c r="VHM20" s="341"/>
      <c r="VHN20" s="341"/>
      <c r="VHO20" s="341"/>
      <c r="VHP20" s="341"/>
      <c r="VHQ20" s="341"/>
      <c r="VHR20" s="341"/>
      <c r="VHS20" s="341"/>
      <c r="VHT20" s="341"/>
      <c r="VHU20" s="341"/>
      <c r="VHV20" s="341"/>
      <c r="VHW20" s="341"/>
      <c r="VHX20" s="341"/>
      <c r="VHY20" s="341"/>
      <c r="VHZ20" s="341"/>
      <c r="VIA20" s="341"/>
      <c r="VIB20" s="341"/>
      <c r="VIC20" s="341"/>
      <c r="VID20" s="341"/>
      <c r="VIE20" s="341"/>
      <c r="VIF20" s="341"/>
      <c r="VIG20" s="341"/>
      <c r="VIH20" s="341"/>
      <c r="VII20" s="341"/>
      <c r="VIJ20" s="341"/>
      <c r="VIK20" s="341"/>
      <c r="VIL20" s="341"/>
      <c r="VIM20" s="341"/>
      <c r="VIN20" s="341"/>
      <c r="VIO20" s="341"/>
      <c r="VIP20" s="341"/>
      <c r="VIQ20" s="341"/>
      <c r="VIR20" s="341"/>
      <c r="VIS20" s="341"/>
      <c r="VIT20" s="341"/>
      <c r="VIU20" s="341"/>
      <c r="VIV20" s="341"/>
      <c r="VIW20" s="341"/>
      <c r="VIX20" s="341"/>
      <c r="VIY20" s="341"/>
      <c r="VIZ20" s="341"/>
      <c r="VJA20" s="341"/>
      <c r="VJB20" s="341"/>
      <c r="VJC20" s="341"/>
      <c r="VJD20" s="341"/>
      <c r="VJE20" s="341"/>
      <c r="VJF20" s="341"/>
      <c r="VJG20" s="341"/>
      <c r="VJH20" s="341"/>
      <c r="VJI20" s="341"/>
      <c r="VJJ20" s="341"/>
      <c r="VJK20" s="341"/>
      <c r="VJL20" s="341"/>
      <c r="VJM20" s="341"/>
      <c r="VJN20" s="341"/>
      <c r="VJO20" s="341"/>
      <c r="VJP20" s="341"/>
      <c r="VJQ20" s="341"/>
      <c r="VJR20" s="341"/>
      <c r="VJS20" s="341"/>
      <c r="VJT20" s="341"/>
      <c r="VJU20" s="341"/>
      <c r="VJV20" s="341"/>
      <c r="VJW20" s="341"/>
      <c r="VJX20" s="341"/>
      <c r="VJY20" s="341"/>
      <c r="VJZ20" s="341"/>
      <c r="VKA20" s="341"/>
      <c r="VKB20" s="341"/>
      <c r="VKC20" s="341"/>
      <c r="VKD20" s="341"/>
      <c r="VKE20" s="341"/>
      <c r="VKF20" s="341"/>
      <c r="VKG20" s="341"/>
      <c r="VKH20" s="341"/>
      <c r="VKI20" s="341"/>
      <c r="VKJ20" s="341"/>
      <c r="VKK20" s="341"/>
      <c r="VKL20" s="341"/>
      <c r="VKM20" s="341"/>
      <c r="VKN20" s="341"/>
      <c r="VKO20" s="341"/>
      <c r="VKP20" s="341"/>
      <c r="VKQ20" s="341"/>
      <c r="VKR20" s="341"/>
      <c r="VKS20" s="341"/>
      <c r="VKT20" s="341"/>
      <c r="VKU20" s="341"/>
      <c r="VKV20" s="341"/>
      <c r="VKW20" s="341"/>
      <c r="VKX20" s="341"/>
      <c r="VKY20" s="341"/>
      <c r="VKZ20" s="341"/>
      <c r="VLA20" s="341"/>
      <c r="VLB20" s="341"/>
      <c r="VLC20" s="341"/>
      <c r="VLD20" s="341"/>
      <c r="VLE20" s="341"/>
      <c r="VLF20" s="341"/>
      <c r="VLG20" s="341"/>
      <c r="VLH20" s="341"/>
      <c r="VLI20" s="341"/>
      <c r="VLJ20" s="341"/>
      <c r="VLK20" s="341"/>
      <c r="VLL20" s="341"/>
      <c r="VLM20" s="341"/>
      <c r="VLN20" s="341"/>
      <c r="VLO20" s="341"/>
      <c r="VLP20" s="341"/>
      <c r="VLQ20" s="341"/>
      <c r="VLR20" s="341"/>
      <c r="VLS20" s="341"/>
      <c r="VLT20" s="341"/>
      <c r="VLU20" s="341"/>
      <c r="VLV20" s="341"/>
      <c r="VLW20" s="341"/>
      <c r="VLX20" s="341"/>
      <c r="VLY20" s="341"/>
      <c r="VLZ20" s="341"/>
      <c r="VMA20" s="341"/>
      <c r="VMB20" s="341"/>
      <c r="VMC20" s="341"/>
      <c r="VMD20" s="341"/>
      <c r="VME20" s="341"/>
      <c r="VMF20" s="341"/>
      <c r="VMG20" s="341"/>
      <c r="VMH20" s="341"/>
      <c r="VMI20" s="341"/>
      <c r="VMJ20" s="341"/>
      <c r="VMK20" s="341"/>
      <c r="VML20" s="341"/>
      <c r="VMM20" s="341"/>
      <c r="VMN20" s="341"/>
      <c r="VMO20" s="341"/>
      <c r="VMP20" s="341"/>
      <c r="VMQ20" s="341"/>
      <c r="VMR20" s="341"/>
      <c r="VMS20" s="341"/>
      <c r="VMT20" s="341"/>
      <c r="VMU20" s="341"/>
      <c r="VMV20" s="341"/>
      <c r="VMW20" s="341"/>
      <c r="VMX20" s="341"/>
      <c r="VMY20" s="341"/>
      <c r="VMZ20" s="341"/>
      <c r="VNA20" s="341"/>
      <c r="VNB20" s="341"/>
      <c r="VNC20" s="341"/>
      <c r="VND20" s="341"/>
      <c r="VNE20" s="341"/>
      <c r="VNF20" s="341"/>
      <c r="VNG20" s="341"/>
      <c r="VNH20" s="341"/>
      <c r="VNI20" s="341"/>
      <c r="VNJ20" s="341"/>
      <c r="VNK20" s="341"/>
      <c r="VNL20" s="341"/>
      <c r="VNM20" s="341"/>
      <c r="VNN20" s="341"/>
      <c r="VNO20" s="341"/>
      <c r="VNP20" s="341"/>
      <c r="VNQ20" s="341"/>
      <c r="VNR20" s="341"/>
      <c r="VNS20" s="341"/>
      <c r="VNT20" s="341"/>
      <c r="VNU20" s="341"/>
      <c r="VNV20" s="341"/>
      <c r="VNW20" s="341"/>
      <c r="VNX20" s="341"/>
      <c r="VNY20" s="341"/>
      <c r="VNZ20" s="341"/>
      <c r="VOA20" s="341"/>
      <c r="VOB20" s="341"/>
      <c r="VOC20" s="341"/>
      <c r="VOD20" s="341"/>
      <c r="VOE20" s="341"/>
      <c r="VOF20" s="341"/>
      <c r="VOG20" s="341"/>
      <c r="VOH20" s="341"/>
      <c r="VOI20" s="341"/>
      <c r="VOJ20" s="341"/>
      <c r="VOK20" s="341"/>
      <c r="VOL20" s="341"/>
      <c r="VOM20" s="341"/>
      <c r="VON20" s="341"/>
      <c r="VOO20" s="341"/>
      <c r="VOP20" s="341"/>
      <c r="VOQ20" s="341"/>
      <c r="VOR20" s="341"/>
      <c r="VOS20" s="341"/>
      <c r="VOT20" s="341"/>
      <c r="VOU20" s="341"/>
      <c r="VOV20" s="341"/>
      <c r="VOW20" s="341"/>
      <c r="VOX20" s="341"/>
      <c r="VOY20" s="341"/>
      <c r="VOZ20" s="341"/>
      <c r="VPA20" s="341"/>
      <c r="VPB20" s="341"/>
      <c r="VPC20" s="341"/>
      <c r="VPD20" s="341"/>
      <c r="VPE20" s="341"/>
      <c r="VPF20" s="341"/>
      <c r="VPG20" s="341"/>
      <c r="VPH20" s="341"/>
      <c r="VPI20" s="341"/>
      <c r="VPJ20" s="341"/>
      <c r="VPK20" s="341"/>
      <c r="VPL20" s="341"/>
      <c r="VPM20" s="341"/>
      <c r="VPN20" s="341"/>
      <c r="VPO20" s="341"/>
      <c r="VPP20" s="341"/>
      <c r="VPQ20" s="341"/>
      <c r="VPR20" s="341"/>
      <c r="VPS20" s="341"/>
      <c r="VPT20" s="341"/>
      <c r="VPU20" s="341"/>
      <c r="VPV20" s="341"/>
      <c r="VPW20" s="341"/>
      <c r="VPX20" s="341"/>
      <c r="VPY20" s="341"/>
      <c r="VPZ20" s="341"/>
      <c r="VQA20" s="341"/>
      <c r="VQB20" s="341"/>
      <c r="VQC20" s="341"/>
      <c r="VQD20" s="341"/>
      <c r="VQE20" s="341"/>
      <c r="VQF20" s="341"/>
      <c r="VQG20" s="341"/>
      <c r="VQH20" s="341"/>
      <c r="VQI20" s="341"/>
      <c r="VQJ20" s="341"/>
      <c r="VQK20" s="341"/>
      <c r="VQL20" s="341"/>
      <c r="VQM20" s="341"/>
      <c r="VQN20" s="341"/>
      <c r="VQO20" s="341"/>
      <c r="VQP20" s="341"/>
      <c r="VQQ20" s="341"/>
      <c r="VQR20" s="341"/>
      <c r="VQS20" s="341"/>
      <c r="VQT20" s="341"/>
      <c r="VQU20" s="341"/>
      <c r="VQV20" s="341"/>
      <c r="VQW20" s="341"/>
      <c r="VQX20" s="341"/>
      <c r="VQY20" s="341"/>
      <c r="VQZ20" s="341"/>
      <c r="VRA20" s="341"/>
      <c r="VRB20" s="341"/>
      <c r="VRC20" s="341"/>
      <c r="VRD20" s="341"/>
      <c r="VRE20" s="341"/>
      <c r="VRF20" s="341"/>
      <c r="VRG20" s="341"/>
      <c r="VRH20" s="341"/>
      <c r="VRI20" s="341"/>
      <c r="VRJ20" s="341"/>
      <c r="VRK20" s="341"/>
      <c r="VRL20" s="341"/>
      <c r="VRM20" s="341"/>
      <c r="VRN20" s="341"/>
      <c r="VRO20" s="341"/>
      <c r="VRP20" s="341"/>
      <c r="VRQ20" s="341"/>
      <c r="VRR20" s="341"/>
      <c r="VRS20" s="341"/>
      <c r="VRT20" s="341"/>
      <c r="VRU20" s="341"/>
      <c r="VRV20" s="341"/>
      <c r="VRW20" s="341"/>
      <c r="VRX20" s="341"/>
      <c r="VRY20" s="341"/>
      <c r="VRZ20" s="341"/>
      <c r="VSA20" s="341"/>
      <c r="VSB20" s="341"/>
      <c r="VSC20" s="341"/>
      <c r="VSD20" s="341"/>
      <c r="VSE20" s="341"/>
      <c r="VSF20" s="341"/>
      <c r="VSG20" s="341"/>
      <c r="VSH20" s="341"/>
      <c r="VSI20" s="341"/>
      <c r="VSJ20" s="341"/>
      <c r="VSK20" s="341"/>
      <c r="VSL20" s="341"/>
      <c r="VSM20" s="341"/>
      <c r="VSN20" s="341"/>
      <c r="VSO20" s="341"/>
      <c r="VSP20" s="341"/>
      <c r="VSQ20" s="341"/>
      <c r="VSR20" s="341"/>
      <c r="VSS20" s="341"/>
      <c r="VST20" s="341"/>
      <c r="VSU20" s="341"/>
      <c r="VSV20" s="341"/>
      <c r="VSW20" s="341"/>
      <c r="VSX20" s="341"/>
      <c r="VSY20" s="341"/>
      <c r="VSZ20" s="341"/>
      <c r="VTA20" s="341"/>
      <c r="VTB20" s="341"/>
      <c r="VTC20" s="341"/>
      <c r="VTD20" s="341"/>
      <c r="VTE20" s="341"/>
      <c r="VTF20" s="341"/>
      <c r="VTG20" s="341"/>
      <c r="VTH20" s="341"/>
      <c r="VTI20" s="341"/>
      <c r="VTJ20" s="341"/>
      <c r="VTK20" s="341"/>
      <c r="VTL20" s="341"/>
      <c r="VTM20" s="341"/>
      <c r="VTN20" s="341"/>
      <c r="VTO20" s="341"/>
      <c r="VTP20" s="341"/>
      <c r="VTQ20" s="341"/>
      <c r="VTR20" s="341"/>
      <c r="VTS20" s="341"/>
      <c r="VTT20" s="341"/>
      <c r="VTU20" s="341"/>
      <c r="VTV20" s="341"/>
      <c r="VTW20" s="341"/>
      <c r="VTX20" s="341"/>
      <c r="VTY20" s="341"/>
      <c r="VTZ20" s="341"/>
      <c r="VUA20" s="341"/>
      <c r="VUB20" s="341"/>
      <c r="VUC20" s="341"/>
      <c r="VUD20" s="341"/>
      <c r="VUE20" s="341"/>
      <c r="VUF20" s="341"/>
      <c r="VUG20" s="341"/>
      <c r="VUH20" s="341"/>
      <c r="VUI20" s="341"/>
      <c r="VUJ20" s="341"/>
      <c r="VUK20" s="341"/>
      <c r="VUL20" s="341"/>
      <c r="VUM20" s="341"/>
      <c r="VUN20" s="341"/>
      <c r="VUO20" s="341"/>
      <c r="VUP20" s="341"/>
      <c r="VUQ20" s="341"/>
      <c r="VUR20" s="341"/>
      <c r="VUS20" s="341"/>
      <c r="VUT20" s="341"/>
      <c r="VUU20" s="341"/>
      <c r="VUV20" s="341"/>
      <c r="VUW20" s="341"/>
      <c r="VUX20" s="341"/>
      <c r="VUY20" s="341"/>
      <c r="VUZ20" s="341"/>
      <c r="VVA20" s="341"/>
      <c r="VVB20" s="341"/>
      <c r="VVC20" s="341"/>
      <c r="VVD20" s="341"/>
      <c r="VVE20" s="341"/>
      <c r="VVF20" s="341"/>
      <c r="VVG20" s="341"/>
      <c r="VVH20" s="341"/>
      <c r="VVI20" s="341"/>
      <c r="VVJ20" s="341"/>
      <c r="VVK20" s="341"/>
      <c r="VVL20" s="341"/>
      <c r="VVM20" s="341"/>
      <c r="VVN20" s="341"/>
      <c r="VVO20" s="341"/>
      <c r="VVP20" s="341"/>
      <c r="VVQ20" s="341"/>
      <c r="VVR20" s="341"/>
      <c r="VVS20" s="341"/>
      <c r="VVT20" s="341"/>
      <c r="VVU20" s="341"/>
      <c r="VVV20" s="341"/>
      <c r="VVW20" s="341"/>
      <c r="VVX20" s="341"/>
      <c r="VVY20" s="341"/>
      <c r="VVZ20" s="341"/>
      <c r="VWA20" s="341"/>
      <c r="VWB20" s="341"/>
      <c r="VWC20" s="341"/>
      <c r="VWD20" s="341"/>
      <c r="VWE20" s="341"/>
      <c r="VWF20" s="341"/>
      <c r="VWG20" s="341"/>
      <c r="VWH20" s="341"/>
      <c r="VWI20" s="341"/>
      <c r="VWJ20" s="341"/>
      <c r="VWK20" s="341"/>
      <c r="VWL20" s="341"/>
      <c r="VWM20" s="341"/>
      <c r="VWN20" s="341"/>
      <c r="VWO20" s="341"/>
      <c r="VWP20" s="341"/>
      <c r="VWQ20" s="341"/>
      <c r="VWR20" s="341"/>
      <c r="VWS20" s="341"/>
      <c r="VWT20" s="341"/>
      <c r="VWU20" s="341"/>
      <c r="VWV20" s="341"/>
      <c r="VWW20" s="341"/>
      <c r="VWX20" s="341"/>
      <c r="VWY20" s="341"/>
      <c r="VWZ20" s="341"/>
      <c r="VXA20" s="341"/>
      <c r="VXB20" s="341"/>
      <c r="VXC20" s="341"/>
      <c r="VXD20" s="341"/>
      <c r="VXE20" s="341"/>
      <c r="VXF20" s="341"/>
      <c r="VXG20" s="341"/>
      <c r="VXH20" s="341"/>
      <c r="VXI20" s="341"/>
      <c r="VXJ20" s="341"/>
      <c r="VXK20" s="341"/>
      <c r="VXL20" s="341"/>
      <c r="VXM20" s="341"/>
      <c r="VXN20" s="341"/>
      <c r="VXO20" s="341"/>
      <c r="VXP20" s="341"/>
      <c r="VXQ20" s="341"/>
      <c r="VXR20" s="341"/>
      <c r="VXS20" s="341"/>
      <c r="VXT20" s="341"/>
      <c r="VXU20" s="341"/>
      <c r="VXV20" s="341"/>
      <c r="VXW20" s="341"/>
      <c r="VXX20" s="341"/>
      <c r="VXY20" s="341"/>
      <c r="VXZ20" s="341"/>
      <c r="VYA20" s="341"/>
      <c r="VYB20" s="341"/>
      <c r="VYC20" s="341"/>
      <c r="VYD20" s="341"/>
      <c r="VYE20" s="341"/>
      <c r="VYF20" s="341"/>
      <c r="VYG20" s="341"/>
      <c r="VYH20" s="341"/>
      <c r="VYI20" s="341"/>
      <c r="VYJ20" s="341"/>
      <c r="VYK20" s="341"/>
      <c r="VYL20" s="341"/>
      <c r="VYM20" s="341"/>
      <c r="VYN20" s="341"/>
      <c r="VYO20" s="341"/>
      <c r="VYP20" s="341"/>
      <c r="VYQ20" s="341"/>
      <c r="VYR20" s="341"/>
      <c r="VYS20" s="341"/>
      <c r="VYT20" s="341"/>
      <c r="VYU20" s="341"/>
      <c r="VYV20" s="341"/>
      <c r="VYW20" s="341"/>
      <c r="VYX20" s="341"/>
      <c r="VYY20" s="341"/>
      <c r="VYZ20" s="341"/>
      <c r="VZA20" s="341"/>
      <c r="VZB20" s="341"/>
      <c r="VZC20" s="341"/>
      <c r="VZD20" s="341"/>
      <c r="VZE20" s="341"/>
      <c r="VZF20" s="341"/>
      <c r="VZG20" s="341"/>
      <c r="VZH20" s="341"/>
      <c r="VZI20" s="341"/>
      <c r="VZJ20" s="341"/>
      <c r="VZK20" s="341"/>
      <c r="VZL20" s="341"/>
      <c r="VZM20" s="341"/>
      <c r="VZN20" s="341"/>
      <c r="VZO20" s="341"/>
      <c r="VZP20" s="341"/>
      <c r="VZQ20" s="341"/>
      <c r="VZR20" s="341"/>
      <c r="VZS20" s="341"/>
      <c r="VZT20" s="341"/>
      <c r="VZU20" s="341"/>
      <c r="VZV20" s="341"/>
      <c r="VZW20" s="341"/>
      <c r="VZX20" s="341"/>
      <c r="VZY20" s="341"/>
      <c r="VZZ20" s="341"/>
      <c r="WAA20" s="341"/>
      <c r="WAB20" s="341"/>
      <c r="WAC20" s="341"/>
      <c r="WAD20" s="341"/>
      <c r="WAE20" s="341"/>
      <c r="WAF20" s="341"/>
      <c r="WAG20" s="341"/>
      <c r="WAH20" s="341"/>
      <c r="WAI20" s="341"/>
      <c r="WAJ20" s="341"/>
      <c r="WAK20" s="341"/>
      <c r="WAL20" s="341"/>
      <c r="WAM20" s="341"/>
      <c r="WAN20" s="341"/>
      <c r="WAO20" s="341"/>
      <c r="WAP20" s="341"/>
      <c r="WAQ20" s="341"/>
      <c r="WAR20" s="341"/>
      <c r="WAS20" s="341"/>
      <c r="WAT20" s="341"/>
      <c r="WAU20" s="341"/>
      <c r="WAV20" s="341"/>
      <c r="WAW20" s="341"/>
      <c r="WAX20" s="341"/>
      <c r="WAY20" s="341"/>
      <c r="WAZ20" s="341"/>
      <c r="WBA20" s="341"/>
      <c r="WBB20" s="341"/>
      <c r="WBC20" s="341"/>
      <c r="WBD20" s="341"/>
      <c r="WBE20" s="341"/>
      <c r="WBF20" s="341"/>
      <c r="WBG20" s="341"/>
      <c r="WBH20" s="341"/>
      <c r="WBI20" s="341"/>
      <c r="WBJ20" s="341"/>
      <c r="WBK20" s="341"/>
      <c r="WBL20" s="341"/>
      <c r="WBM20" s="341"/>
      <c r="WBN20" s="341"/>
      <c r="WBO20" s="341"/>
      <c r="WBP20" s="341"/>
      <c r="WBQ20" s="341"/>
      <c r="WBR20" s="341"/>
      <c r="WBS20" s="341"/>
      <c r="WBT20" s="341"/>
      <c r="WBU20" s="341"/>
      <c r="WBV20" s="341"/>
      <c r="WBW20" s="341"/>
      <c r="WBX20" s="341"/>
      <c r="WBY20" s="341"/>
      <c r="WBZ20" s="341"/>
      <c r="WCA20" s="341"/>
      <c r="WCB20" s="341"/>
      <c r="WCC20" s="341"/>
      <c r="WCD20" s="341"/>
      <c r="WCE20" s="341"/>
      <c r="WCF20" s="341"/>
      <c r="WCG20" s="341"/>
      <c r="WCH20" s="341"/>
      <c r="WCI20" s="341"/>
      <c r="WCJ20" s="341"/>
      <c r="WCK20" s="341"/>
      <c r="WCL20" s="341"/>
      <c r="WCM20" s="341"/>
      <c r="WCN20" s="341"/>
      <c r="WCO20" s="341"/>
      <c r="WCP20" s="341"/>
      <c r="WCQ20" s="341"/>
      <c r="WCR20" s="341"/>
      <c r="WCS20" s="341"/>
      <c r="WCT20" s="341"/>
      <c r="WCU20" s="341"/>
      <c r="WCV20" s="341"/>
      <c r="WCW20" s="341"/>
      <c r="WCX20" s="341"/>
      <c r="WCY20" s="341"/>
      <c r="WCZ20" s="341"/>
      <c r="WDA20" s="341"/>
      <c r="WDB20" s="341"/>
      <c r="WDC20" s="341"/>
      <c r="WDD20" s="341"/>
      <c r="WDE20" s="341"/>
      <c r="WDF20" s="341"/>
      <c r="WDG20" s="341"/>
      <c r="WDH20" s="341"/>
      <c r="WDI20" s="341"/>
      <c r="WDJ20" s="341"/>
      <c r="WDK20" s="341"/>
      <c r="WDL20" s="341"/>
      <c r="WDM20" s="341"/>
      <c r="WDN20" s="341"/>
      <c r="WDO20" s="341"/>
      <c r="WDP20" s="341"/>
      <c r="WDQ20" s="341"/>
      <c r="WDR20" s="341"/>
      <c r="WDS20" s="341"/>
      <c r="WDT20" s="341"/>
      <c r="WDU20" s="341"/>
      <c r="WDV20" s="341"/>
      <c r="WDW20" s="341"/>
      <c r="WDX20" s="341"/>
      <c r="WDY20" s="341"/>
      <c r="WDZ20" s="341"/>
      <c r="WEA20" s="341"/>
      <c r="WEB20" s="341"/>
      <c r="WEC20" s="341"/>
      <c r="WED20" s="341"/>
      <c r="WEE20" s="341"/>
      <c r="WEF20" s="341"/>
      <c r="WEG20" s="341"/>
      <c r="WEH20" s="341"/>
      <c r="WEI20" s="341"/>
      <c r="WEJ20" s="341"/>
      <c r="WEK20" s="341"/>
      <c r="WEL20" s="341"/>
      <c r="WEM20" s="341"/>
      <c r="WEN20" s="341"/>
      <c r="WEO20" s="341"/>
      <c r="WEP20" s="341"/>
      <c r="WEQ20" s="341"/>
      <c r="WER20" s="341"/>
      <c r="WES20" s="341"/>
      <c r="WET20" s="341"/>
      <c r="WEU20" s="341"/>
      <c r="WEV20" s="341"/>
      <c r="WEW20" s="341"/>
      <c r="WEX20" s="341"/>
      <c r="WEY20" s="341"/>
      <c r="WEZ20" s="341"/>
      <c r="WFA20" s="341"/>
      <c r="WFB20" s="341"/>
      <c r="WFC20" s="341"/>
      <c r="WFD20" s="341"/>
      <c r="WFE20" s="341"/>
      <c r="WFF20" s="341"/>
      <c r="WFG20" s="341"/>
      <c r="WFH20" s="341"/>
      <c r="WFI20" s="341"/>
      <c r="WFJ20" s="341"/>
      <c r="WFK20" s="341"/>
      <c r="WFL20" s="341"/>
      <c r="WFM20" s="341"/>
      <c r="WFN20" s="341"/>
      <c r="WFO20" s="341"/>
      <c r="WFP20" s="341"/>
      <c r="WFQ20" s="341"/>
      <c r="WFR20" s="341"/>
      <c r="WFS20" s="341"/>
      <c r="WFT20" s="341"/>
      <c r="WFU20" s="341"/>
      <c r="WFV20" s="341"/>
      <c r="WFW20" s="341"/>
      <c r="WFX20" s="341"/>
      <c r="WFY20" s="341"/>
      <c r="WFZ20" s="341"/>
      <c r="WGA20" s="341"/>
      <c r="WGB20" s="341"/>
      <c r="WGC20" s="341"/>
      <c r="WGD20" s="341"/>
      <c r="WGE20" s="341"/>
      <c r="WGF20" s="341"/>
      <c r="WGG20" s="341"/>
      <c r="WGH20" s="341"/>
      <c r="WGI20" s="341"/>
      <c r="WGJ20" s="341"/>
      <c r="WGK20" s="341"/>
      <c r="WGL20" s="341"/>
      <c r="WGM20" s="341"/>
      <c r="WGN20" s="341"/>
      <c r="WGO20" s="341"/>
      <c r="WGP20" s="341"/>
      <c r="WGQ20" s="341"/>
      <c r="WGR20" s="341"/>
      <c r="WGS20" s="341"/>
      <c r="WGT20" s="341"/>
      <c r="WGU20" s="341"/>
      <c r="WGV20" s="341"/>
      <c r="WGW20" s="341"/>
      <c r="WGX20" s="341"/>
      <c r="WGY20" s="341"/>
      <c r="WGZ20" s="341"/>
      <c r="WHA20" s="341"/>
      <c r="WHB20" s="341"/>
      <c r="WHC20" s="341"/>
      <c r="WHD20" s="341"/>
      <c r="WHE20" s="341"/>
      <c r="WHF20" s="341"/>
      <c r="WHG20" s="341"/>
      <c r="WHH20" s="341"/>
      <c r="WHI20" s="341"/>
      <c r="WHJ20" s="341"/>
      <c r="WHK20" s="341"/>
      <c r="WHL20" s="341"/>
      <c r="WHM20" s="341"/>
      <c r="WHN20" s="341"/>
      <c r="WHO20" s="341"/>
      <c r="WHP20" s="341"/>
      <c r="WHQ20" s="341"/>
      <c r="WHR20" s="341"/>
      <c r="WHS20" s="341"/>
      <c r="WHT20" s="341"/>
      <c r="WHU20" s="341"/>
      <c r="WHV20" s="341"/>
      <c r="WHW20" s="341"/>
      <c r="WHX20" s="341"/>
      <c r="WHY20" s="341"/>
      <c r="WHZ20" s="341"/>
      <c r="WIA20" s="341"/>
      <c r="WIB20" s="341"/>
      <c r="WIC20" s="341"/>
      <c r="WID20" s="341"/>
      <c r="WIE20" s="341"/>
      <c r="WIF20" s="341"/>
      <c r="WIG20" s="341"/>
      <c r="WIH20" s="341"/>
      <c r="WII20" s="341"/>
      <c r="WIJ20" s="341"/>
      <c r="WIK20" s="341"/>
      <c r="WIL20" s="341"/>
      <c r="WIM20" s="341"/>
      <c r="WIN20" s="341"/>
      <c r="WIO20" s="341"/>
      <c r="WIP20" s="341"/>
      <c r="WIQ20" s="341"/>
      <c r="WIR20" s="341"/>
      <c r="WIS20" s="341"/>
      <c r="WIT20" s="341"/>
      <c r="WIU20" s="341"/>
      <c r="WIV20" s="341"/>
      <c r="WIW20" s="341"/>
      <c r="WIX20" s="341"/>
      <c r="WIY20" s="341"/>
      <c r="WIZ20" s="341"/>
      <c r="WJA20" s="341"/>
      <c r="WJB20" s="341"/>
      <c r="WJC20" s="341"/>
      <c r="WJD20" s="341"/>
      <c r="WJE20" s="341"/>
      <c r="WJF20" s="341"/>
      <c r="WJG20" s="341"/>
      <c r="WJH20" s="341"/>
      <c r="WJI20" s="341"/>
      <c r="WJJ20" s="341"/>
      <c r="WJK20" s="341"/>
      <c r="WJL20" s="341"/>
      <c r="WJM20" s="341"/>
      <c r="WJN20" s="341"/>
      <c r="WJO20" s="341"/>
      <c r="WJP20" s="341"/>
      <c r="WJQ20" s="341"/>
      <c r="WJR20" s="341"/>
      <c r="WJS20" s="341"/>
      <c r="WJT20" s="341"/>
      <c r="WJU20" s="341"/>
      <c r="WJV20" s="341"/>
      <c r="WJW20" s="341"/>
      <c r="WJX20" s="341"/>
      <c r="WJY20" s="341"/>
      <c r="WJZ20" s="341"/>
      <c r="WKA20" s="341"/>
      <c r="WKB20" s="341"/>
      <c r="WKC20" s="341"/>
      <c r="WKD20" s="341"/>
      <c r="WKE20" s="341"/>
      <c r="WKF20" s="341"/>
      <c r="WKG20" s="341"/>
      <c r="WKH20" s="341"/>
      <c r="WKI20" s="341"/>
      <c r="WKJ20" s="341"/>
      <c r="WKK20" s="341"/>
      <c r="WKL20" s="341"/>
      <c r="WKM20" s="341"/>
      <c r="WKN20" s="341"/>
      <c r="WKO20" s="341"/>
      <c r="WKP20" s="341"/>
      <c r="WKQ20" s="341"/>
      <c r="WKR20" s="341"/>
      <c r="WKS20" s="341"/>
      <c r="WKT20" s="341"/>
      <c r="WKU20" s="341"/>
      <c r="WKV20" s="341"/>
      <c r="WKW20" s="341"/>
      <c r="WKX20" s="341"/>
      <c r="WKY20" s="341"/>
      <c r="WKZ20" s="341"/>
      <c r="WLA20" s="341"/>
      <c r="WLB20" s="341"/>
      <c r="WLC20" s="341"/>
      <c r="WLD20" s="341"/>
      <c r="WLE20" s="341"/>
      <c r="WLF20" s="341"/>
      <c r="WLG20" s="341"/>
      <c r="WLH20" s="341"/>
      <c r="WLI20" s="341"/>
      <c r="WLJ20" s="341"/>
      <c r="WLK20" s="341"/>
      <c r="WLL20" s="341"/>
      <c r="WLM20" s="341"/>
      <c r="WLN20" s="341"/>
      <c r="WLO20" s="341"/>
      <c r="WLP20" s="341"/>
      <c r="WLQ20" s="341"/>
      <c r="WLR20" s="341"/>
      <c r="WLS20" s="341"/>
      <c r="WLT20" s="341"/>
      <c r="WLU20" s="341"/>
      <c r="WLV20" s="341"/>
      <c r="WLW20" s="341"/>
      <c r="WLX20" s="341"/>
      <c r="WLY20" s="341"/>
      <c r="WLZ20" s="341"/>
      <c r="WMA20" s="341"/>
      <c r="WMB20" s="341"/>
      <c r="WMC20" s="341"/>
      <c r="WMD20" s="341"/>
      <c r="WME20" s="341"/>
      <c r="WMF20" s="341"/>
      <c r="WMG20" s="341"/>
      <c r="WMH20" s="341"/>
      <c r="WMI20" s="341"/>
      <c r="WMJ20" s="341"/>
      <c r="WMK20" s="341"/>
      <c r="WML20" s="341"/>
      <c r="WMM20" s="341"/>
      <c r="WMN20" s="341"/>
      <c r="WMO20" s="341"/>
      <c r="WMP20" s="341"/>
      <c r="WMQ20" s="341"/>
      <c r="WMR20" s="341"/>
      <c r="WMS20" s="341"/>
      <c r="WMT20" s="341"/>
      <c r="WMU20" s="341"/>
      <c r="WMV20" s="341"/>
      <c r="WMW20" s="341"/>
      <c r="WMX20" s="341"/>
      <c r="WMY20" s="341"/>
      <c r="WMZ20" s="341"/>
      <c r="WNA20" s="341"/>
      <c r="WNB20" s="341"/>
      <c r="WNC20" s="341"/>
      <c r="WND20" s="341"/>
      <c r="WNE20" s="341"/>
      <c r="WNF20" s="341"/>
      <c r="WNG20" s="341"/>
      <c r="WNH20" s="341"/>
      <c r="WNI20" s="341"/>
      <c r="WNJ20" s="341"/>
      <c r="WNK20" s="341"/>
      <c r="WNL20" s="341"/>
      <c r="WNM20" s="341"/>
      <c r="WNN20" s="341"/>
      <c r="WNO20" s="341"/>
      <c r="WNP20" s="341"/>
      <c r="WNQ20" s="341"/>
      <c r="WNR20" s="341"/>
      <c r="WNS20" s="341"/>
      <c r="WNT20" s="341"/>
      <c r="WNU20" s="341"/>
      <c r="WNV20" s="341"/>
      <c r="WNW20" s="341"/>
      <c r="WNX20" s="341"/>
      <c r="WNY20" s="341"/>
      <c r="WNZ20" s="341"/>
      <c r="WOA20" s="341"/>
      <c r="WOB20" s="341"/>
      <c r="WOC20" s="341"/>
      <c r="WOD20" s="341"/>
      <c r="WOE20" s="341"/>
      <c r="WOF20" s="341"/>
      <c r="WOG20" s="341"/>
      <c r="WOH20" s="341"/>
      <c r="WOI20" s="341"/>
      <c r="WOJ20" s="341"/>
      <c r="WOK20" s="341"/>
      <c r="WOL20" s="341"/>
      <c r="WOM20" s="341"/>
      <c r="WON20" s="341"/>
      <c r="WOO20" s="341"/>
      <c r="WOP20" s="341"/>
      <c r="WOQ20" s="341"/>
      <c r="WOR20" s="341"/>
      <c r="WOS20" s="341"/>
      <c r="WOT20" s="341"/>
      <c r="WOU20" s="341"/>
      <c r="WOV20" s="341"/>
      <c r="WOW20" s="341"/>
      <c r="WOX20" s="341"/>
      <c r="WOY20" s="341"/>
      <c r="WOZ20" s="341"/>
      <c r="WPA20" s="341"/>
      <c r="WPB20" s="341"/>
      <c r="WPC20" s="341"/>
      <c r="WPD20" s="341"/>
      <c r="WPE20" s="341"/>
      <c r="WPF20" s="341"/>
      <c r="WPG20" s="341"/>
      <c r="WPH20" s="341"/>
      <c r="WPI20" s="341"/>
      <c r="WPJ20" s="341"/>
      <c r="WPK20" s="341"/>
      <c r="WPL20" s="341"/>
      <c r="WPM20" s="341"/>
      <c r="WPN20" s="341"/>
      <c r="WPO20" s="341"/>
      <c r="WPP20" s="341"/>
      <c r="WPQ20" s="341"/>
      <c r="WPR20" s="341"/>
      <c r="WPS20" s="341"/>
      <c r="WPT20" s="341"/>
      <c r="WPU20" s="341"/>
      <c r="WPV20" s="341"/>
      <c r="WPW20" s="341"/>
      <c r="WPX20" s="341"/>
      <c r="WPY20" s="341"/>
      <c r="WPZ20" s="341"/>
      <c r="WQA20" s="341"/>
      <c r="WQB20" s="341"/>
      <c r="WQC20" s="341"/>
      <c r="WQD20" s="341"/>
      <c r="WQE20" s="341"/>
      <c r="WQF20" s="341"/>
      <c r="WQG20" s="341"/>
      <c r="WQH20" s="341"/>
      <c r="WQI20" s="341"/>
      <c r="WQJ20" s="341"/>
      <c r="WQK20" s="341"/>
      <c r="WQL20" s="341"/>
      <c r="WQM20" s="341"/>
      <c r="WQN20" s="341"/>
      <c r="WQO20" s="341"/>
      <c r="WQP20" s="341"/>
      <c r="WQQ20" s="341"/>
      <c r="WQR20" s="341"/>
      <c r="WQS20" s="341"/>
      <c r="WQT20" s="341"/>
      <c r="WQU20" s="341"/>
      <c r="WQV20" s="341"/>
      <c r="WQW20" s="341"/>
      <c r="WQX20" s="341"/>
      <c r="WQY20" s="341"/>
      <c r="WQZ20" s="341"/>
      <c r="WRA20" s="341"/>
      <c r="WRB20" s="341"/>
      <c r="WRC20" s="341"/>
      <c r="WRD20" s="341"/>
      <c r="WRE20" s="341"/>
      <c r="WRF20" s="341"/>
      <c r="WRG20" s="341"/>
      <c r="WRH20" s="341"/>
      <c r="WRI20" s="341"/>
      <c r="WRJ20" s="341"/>
      <c r="WRK20" s="341"/>
      <c r="WRL20" s="341"/>
      <c r="WRM20" s="341"/>
      <c r="WRN20" s="341"/>
      <c r="WRO20" s="341"/>
      <c r="WRP20" s="341"/>
      <c r="WRQ20" s="341"/>
      <c r="WRR20" s="341"/>
      <c r="WRS20" s="341"/>
      <c r="WRT20" s="341"/>
      <c r="WRU20" s="341"/>
      <c r="WRV20" s="341"/>
      <c r="WRW20" s="341"/>
      <c r="WRX20" s="341"/>
      <c r="WRY20" s="341"/>
      <c r="WRZ20" s="341"/>
      <c r="WSA20" s="341"/>
      <c r="WSB20" s="341"/>
      <c r="WSC20" s="341"/>
      <c r="WSD20" s="341"/>
      <c r="WSE20" s="341"/>
      <c r="WSF20" s="341"/>
      <c r="WSG20" s="341"/>
      <c r="WSH20" s="341"/>
      <c r="WSI20" s="341"/>
      <c r="WSJ20" s="341"/>
      <c r="WSK20" s="341"/>
      <c r="WSL20" s="341"/>
      <c r="WSM20" s="341"/>
      <c r="WSN20" s="341"/>
      <c r="WSO20" s="341"/>
      <c r="WSP20" s="341"/>
      <c r="WSQ20" s="341"/>
      <c r="WSR20" s="341"/>
      <c r="WSS20" s="341"/>
      <c r="WST20" s="341"/>
      <c r="WSU20" s="341"/>
      <c r="WSV20" s="341"/>
      <c r="WSW20" s="341"/>
      <c r="WSX20" s="341"/>
      <c r="WSY20" s="341"/>
      <c r="WSZ20" s="341"/>
      <c r="WTA20" s="341"/>
      <c r="WTB20" s="341"/>
      <c r="WTC20" s="341"/>
      <c r="WTD20" s="341"/>
      <c r="WTE20" s="341"/>
      <c r="WTF20" s="341"/>
      <c r="WTG20" s="341"/>
      <c r="WTH20" s="341"/>
      <c r="WTI20" s="341"/>
      <c r="WTJ20" s="341"/>
      <c r="WTK20" s="341"/>
      <c r="WTL20" s="341"/>
      <c r="WTM20" s="341"/>
      <c r="WTN20" s="341"/>
      <c r="WTO20" s="341"/>
      <c r="WTP20" s="341"/>
      <c r="WTQ20" s="341"/>
      <c r="WTR20" s="341"/>
      <c r="WTS20" s="341"/>
      <c r="WTT20" s="341"/>
      <c r="WTU20" s="341"/>
      <c r="WTV20" s="341"/>
      <c r="WTW20" s="341"/>
      <c r="WTX20" s="341"/>
      <c r="WTY20" s="341"/>
      <c r="WTZ20" s="341"/>
      <c r="WUA20" s="341"/>
      <c r="WUB20" s="341"/>
      <c r="WUC20" s="341"/>
      <c r="WUD20" s="341"/>
      <c r="WUE20" s="341"/>
      <c r="WUF20" s="341"/>
      <c r="WUG20" s="341"/>
      <c r="WUH20" s="341"/>
      <c r="WUI20" s="341"/>
      <c r="WUJ20" s="341"/>
      <c r="WUK20" s="341"/>
      <c r="WUL20" s="341"/>
      <c r="WUM20" s="341"/>
      <c r="WUN20" s="341"/>
      <c r="WUO20" s="341"/>
      <c r="WUP20" s="341"/>
      <c r="WUQ20" s="341"/>
      <c r="WUR20" s="341"/>
      <c r="WUS20" s="341"/>
      <c r="WUT20" s="341"/>
      <c r="WUU20" s="341"/>
      <c r="WUV20" s="341"/>
      <c r="WUW20" s="341"/>
      <c r="WUX20" s="341"/>
      <c r="WUY20" s="341"/>
      <c r="WUZ20" s="341"/>
      <c r="WVA20" s="341"/>
      <c r="WVB20" s="341"/>
      <c r="WVC20" s="341"/>
      <c r="WVD20" s="341"/>
      <c r="WVE20" s="341"/>
      <c r="WVF20" s="341"/>
      <c r="WVG20" s="341"/>
      <c r="WVH20" s="341"/>
      <c r="WVI20" s="341"/>
      <c r="WVJ20" s="341"/>
      <c r="WVK20" s="341"/>
      <c r="WVL20" s="341"/>
      <c r="WVM20" s="341"/>
      <c r="WVN20" s="341"/>
      <c r="WVO20" s="341"/>
      <c r="WVP20" s="341"/>
      <c r="WVQ20" s="341"/>
      <c r="WVR20" s="341"/>
      <c r="WVS20" s="341"/>
      <c r="WVT20" s="341"/>
      <c r="WVU20" s="341"/>
      <c r="WVV20" s="341"/>
      <c r="WVW20" s="341"/>
      <c r="WVX20" s="341"/>
      <c r="WVY20" s="341"/>
      <c r="WVZ20" s="341"/>
      <c r="WWA20" s="341"/>
      <c r="WWB20" s="341"/>
      <c r="WWC20" s="341"/>
      <c r="WWD20" s="341"/>
      <c r="WWE20" s="341"/>
      <c r="WWF20" s="341"/>
      <c r="WWG20" s="341"/>
      <c r="WWH20" s="341"/>
      <c r="WWI20" s="341"/>
      <c r="WWJ20" s="341"/>
      <c r="WWK20" s="341"/>
      <c r="WWL20" s="341"/>
      <c r="WWM20" s="341"/>
      <c r="WWN20" s="341"/>
      <c r="WWO20" s="341"/>
      <c r="WWP20" s="341"/>
      <c r="WWQ20" s="341"/>
      <c r="WWR20" s="341"/>
      <c r="WWS20" s="341"/>
      <c r="WWT20" s="341"/>
      <c r="WWU20" s="341"/>
      <c r="WWV20" s="341"/>
      <c r="WWW20" s="341"/>
      <c r="WWX20" s="341"/>
      <c r="WWY20" s="341"/>
      <c r="WWZ20" s="341"/>
      <c r="WXA20" s="341"/>
      <c r="WXB20" s="341"/>
      <c r="WXC20" s="341"/>
      <c r="WXD20" s="341"/>
      <c r="WXE20" s="341"/>
      <c r="WXF20" s="341"/>
      <c r="WXG20" s="341"/>
      <c r="WXH20" s="341"/>
      <c r="WXI20" s="341"/>
      <c r="WXJ20" s="341"/>
      <c r="WXK20" s="341"/>
      <c r="WXL20" s="341"/>
      <c r="WXM20" s="341"/>
      <c r="WXN20" s="341"/>
      <c r="WXO20" s="341"/>
      <c r="WXP20" s="341"/>
      <c r="WXQ20" s="341"/>
      <c r="WXR20" s="341"/>
      <c r="WXS20" s="341"/>
      <c r="WXT20" s="341"/>
      <c r="WXU20" s="341"/>
      <c r="WXV20" s="341"/>
      <c r="WXW20" s="341"/>
      <c r="WXX20" s="341"/>
      <c r="WXY20" s="341"/>
      <c r="WXZ20" s="341"/>
      <c r="WYA20" s="341"/>
      <c r="WYB20" s="341"/>
      <c r="WYC20" s="341"/>
      <c r="WYD20" s="341"/>
      <c r="WYE20" s="341"/>
      <c r="WYF20" s="341"/>
      <c r="WYG20" s="341"/>
      <c r="WYH20" s="341"/>
      <c r="WYI20" s="341"/>
      <c r="WYJ20" s="341"/>
      <c r="WYK20" s="341"/>
      <c r="WYL20" s="341"/>
      <c r="WYM20" s="341"/>
      <c r="WYN20" s="341"/>
      <c r="WYO20" s="341"/>
      <c r="WYP20" s="341"/>
      <c r="WYQ20" s="341"/>
      <c r="WYR20" s="341"/>
      <c r="WYS20" s="341"/>
      <c r="WYT20" s="341"/>
      <c r="WYU20" s="341"/>
      <c r="WYV20" s="341"/>
      <c r="WYW20" s="341"/>
      <c r="WYX20" s="341"/>
      <c r="WYY20" s="341"/>
      <c r="WYZ20" s="341"/>
      <c r="WZA20" s="341"/>
      <c r="WZB20" s="341"/>
      <c r="WZC20" s="341"/>
      <c r="WZD20" s="341"/>
      <c r="WZE20" s="341"/>
      <c r="WZF20" s="341"/>
      <c r="WZG20" s="341"/>
      <c r="WZH20" s="341"/>
      <c r="WZI20" s="341"/>
      <c r="WZJ20" s="341"/>
      <c r="WZK20" s="341"/>
      <c r="WZL20" s="341"/>
      <c r="WZM20" s="341"/>
      <c r="WZN20" s="341"/>
      <c r="WZO20" s="341"/>
      <c r="WZP20" s="341"/>
      <c r="WZQ20" s="341"/>
      <c r="WZR20" s="341"/>
      <c r="WZS20" s="341"/>
      <c r="WZT20" s="341"/>
      <c r="WZU20" s="341"/>
      <c r="WZV20" s="341"/>
      <c r="WZW20" s="341"/>
      <c r="WZX20" s="341"/>
      <c r="WZY20" s="341"/>
      <c r="WZZ20" s="341"/>
      <c r="XAA20" s="341"/>
      <c r="XAB20" s="341"/>
      <c r="XAC20" s="341"/>
      <c r="XAD20" s="341"/>
      <c r="XAE20" s="341"/>
      <c r="XAF20" s="341"/>
      <c r="XAG20" s="341"/>
      <c r="XAH20" s="341"/>
      <c r="XAI20" s="341"/>
      <c r="XAJ20" s="341"/>
      <c r="XAK20" s="341"/>
      <c r="XAL20" s="341"/>
      <c r="XAM20" s="341"/>
      <c r="XAN20" s="341"/>
      <c r="XAO20" s="341"/>
      <c r="XAP20" s="341"/>
      <c r="XAQ20" s="341"/>
      <c r="XAR20" s="341"/>
      <c r="XAS20" s="341"/>
      <c r="XAT20" s="341"/>
      <c r="XAU20" s="341"/>
      <c r="XAV20" s="341"/>
      <c r="XAW20" s="341"/>
      <c r="XAX20" s="341"/>
      <c r="XAY20" s="341"/>
      <c r="XAZ20" s="341"/>
      <c r="XBA20" s="341"/>
      <c r="XBB20" s="341"/>
      <c r="XBC20" s="341"/>
      <c r="XBD20" s="341"/>
      <c r="XBE20" s="341"/>
      <c r="XBF20" s="341"/>
      <c r="XBG20" s="341"/>
      <c r="XBH20" s="341"/>
      <c r="XBI20" s="341"/>
      <c r="XBJ20" s="341"/>
      <c r="XBK20" s="341"/>
      <c r="XBL20" s="341"/>
      <c r="XBM20" s="341"/>
      <c r="XBN20" s="341"/>
      <c r="XBO20" s="341"/>
      <c r="XBP20" s="341"/>
      <c r="XBQ20" s="341"/>
      <c r="XBR20" s="341"/>
      <c r="XBS20" s="341"/>
      <c r="XBT20" s="341"/>
      <c r="XBU20" s="341"/>
      <c r="XBV20" s="341"/>
      <c r="XBW20" s="341"/>
      <c r="XBX20" s="341"/>
      <c r="XBY20" s="341"/>
      <c r="XBZ20" s="341"/>
      <c r="XCA20" s="341"/>
      <c r="XCB20" s="341"/>
      <c r="XCC20" s="341"/>
      <c r="XCD20" s="341"/>
      <c r="XCE20" s="341"/>
      <c r="XCF20" s="341"/>
      <c r="XCG20" s="341"/>
      <c r="XCH20" s="341"/>
      <c r="XCI20" s="341"/>
      <c r="XCJ20" s="341"/>
      <c r="XCK20" s="341"/>
      <c r="XCL20" s="341"/>
      <c r="XCM20" s="341"/>
      <c r="XCN20" s="341"/>
      <c r="XCO20" s="341"/>
      <c r="XCP20" s="341"/>
      <c r="XCQ20" s="341"/>
      <c r="XCR20" s="341"/>
      <c r="XCS20" s="341"/>
      <c r="XCT20" s="341"/>
      <c r="XCU20" s="341"/>
      <c r="XCV20" s="341"/>
      <c r="XCW20" s="341"/>
      <c r="XCX20" s="341"/>
      <c r="XCY20" s="341"/>
      <c r="XCZ20" s="341"/>
      <c r="XDA20" s="341"/>
      <c r="XDB20" s="341"/>
      <c r="XDC20" s="341"/>
      <c r="XDD20" s="341"/>
      <c r="XDE20" s="341"/>
      <c r="XDF20" s="341"/>
      <c r="XDG20" s="341"/>
      <c r="XDH20" s="341"/>
      <c r="XDI20" s="341"/>
      <c r="XDJ20" s="341"/>
      <c r="XDK20" s="341"/>
      <c r="XDL20" s="341"/>
      <c r="XDM20" s="341"/>
      <c r="XDN20" s="341"/>
      <c r="XDO20" s="341"/>
      <c r="XDP20" s="341"/>
      <c r="XDQ20" s="341"/>
      <c r="XDR20" s="341"/>
      <c r="XDS20" s="341"/>
      <c r="XDT20" s="341"/>
      <c r="XDU20" s="341"/>
      <c r="XDV20" s="341"/>
      <c r="XDW20" s="341"/>
      <c r="XDX20" s="341"/>
      <c r="XDY20" s="341"/>
      <c r="XDZ20" s="341"/>
      <c r="XEA20" s="341"/>
      <c r="XEB20" s="341"/>
      <c r="XEC20" s="341"/>
      <c r="XED20" s="341"/>
      <c r="XEE20" s="341"/>
      <c r="XEF20" s="341"/>
      <c r="XEG20" s="341"/>
      <c r="XEH20" s="341"/>
      <c r="XEI20" s="341"/>
      <c r="XEJ20" s="341"/>
      <c r="XEK20" s="341"/>
      <c r="XEL20" s="341"/>
      <c r="XEM20" s="341"/>
      <c r="XEN20" s="341"/>
      <c r="XEO20" s="341"/>
      <c r="XEP20" s="341"/>
      <c r="XEQ20" s="341"/>
      <c r="XER20" s="341"/>
      <c r="XES20" s="341"/>
      <c r="XET20" s="341"/>
      <c r="XEU20" s="341"/>
      <c r="XEV20" s="341"/>
      <c r="XEW20" s="341"/>
      <c r="XEX20" s="341"/>
      <c r="XEY20" s="341"/>
      <c r="XEZ20" s="341"/>
      <c r="XFA20" s="341"/>
      <c r="XFB20" s="341"/>
      <c r="XFC20" s="341"/>
      <c r="XFD20" s="341"/>
    </row>
    <row r="21" spans="1:16384" s="16" customFormat="1" ht="29.25" customHeight="1" x14ac:dyDescent="0.3">
      <c r="A21" s="341" t="s">
        <v>16</v>
      </c>
      <c r="B21" s="341"/>
      <c r="C21" s="341"/>
      <c r="D21" s="341"/>
      <c r="E21" s="341"/>
      <c r="F21" s="341"/>
      <c r="G21" s="341"/>
      <c r="H21" s="341"/>
      <c r="I21" s="341"/>
      <c r="J21" s="341"/>
      <c r="K21" s="341"/>
      <c r="L21" s="341"/>
      <c r="M21" s="341"/>
      <c r="N21" s="341"/>
      <c r="O21" s="341"/>
      <c r="P21" s="341"/>
      <c r="Q21" s="341"/>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1"/>
      <c r="AS21" s="341"/>
      <c r="AT21" s="341"/>
      <c r="AU21" s="341"/>
      <c r="AV21" s="341"/>
      <c r="AW21" s="341"/>
      <c r="AX21" s="341"/>
      <c r="AY21" s="341"/>
      <c r="AZ21" s="341"/>
      <c r="BA21" s="341"/>
      <c r="BB21" s="341"/>
      <c r="BC21" s="341"/>
      <c r="BD21" s="341"/>
      <c r="BE21" s="341"/>
      <c r="BF21" s="341"/>
      <c r="BG21" s="341"/>
      <c r="BH21" s="341"/>
      <c r="BI21" s="341"/>
      <c r="BJ21" s="341"/>
      <c r="BK21" s="341"/>
      <c r="BL21" s="341"/>
      <c r="BM21" s="341"/>
      <c r="BN21" s="341"/>
      <c r="BO21" s="341"/>
      <c r="BP21" s="341"/>
      <c r="BQ21" s="341"/>
      <c r="BR21" s="341"/>
      <c r="BS21" s="341"/>
      <c r="BT21" s="341"/>
      <c r="BU21" s="341"/>
      <c r="BV21" s="341"/>
      <c r="BW21" s="341"/>
      <c r="BX21" s="341"/>
      <c r="BY21" s="341"/>
      <c r="BZ21" s="341"/>
      <c r="CA21" s="341"/>
      <c r="CB21" s="341"/>
      <c r="CC21" s="341"/>
      <c r="CD21" s="341"/>
      <c r="CE21" s="341"/>
      <c r="CF21" s="341"/>
      <c r="CG21" s="341"/>
      <c r="CH21" s="341"/>
      <c r="CI21" s="341"/>
      <c r="CJ21" s="341"/>
      <c r="CK21" s="341"/>
      <c r="CL21" s="341"/>
      <c r="CM21" s="341"/>
      <c r="CN21" s="341"/>
      <c r="CO21" s="341"/>
      <c r="CP21" s="341"/>
      <c r="CQ21" s="341"/>
      <c r="CR21" s="341"/>
      <c r="CS21" s="341"/>
      <c r="CT21" s="341"/>
      <c r="CU21" s="341"/>
      <c r="CV21" s="341"/>
      <c r="CW21" s="341"/>
      <c r="CX21" s="341"/>
      <c r="CY21" s="341"/>
      <c r="CZ21" s="341"/>
      <c r="DA21" s="341"/>
      <c r="DB21" s="341"/>
      <c r="DC21" s="341"/>
      <c r="DD21" s="341"/>
      <c r="DE21" s="341"/>
      <c r="DF21" s="341"/>
      <c r="DG21" s="341"/>
      <c r="DH21" s="341"/>
      <c r="DI21" s="341"/>
      <c r="DJ21" s="341"/>
      <c r="DK21" s="341"/>
      <c r="DL21" s="341"/>
      <c r="DM21" s="341"/>
      <c r="DN21" s="341"/>
      <c r="DO21" s="341"/>
      <c r="DP21" s="341"/>
      <c r="DQ21" s="341"/>
      <c r="DR21" s="341"/>
      <c r="DS21" s="341"/>
      <c r="DT21" s="341"/>
      <c r="DU21" s="341"/>
      <c r="DV21" s="341"/>
      <c r="DW21" s="341"/>
      <c r="DX21" s="341"/>
      <c r="DY21" s="341"/>
      <c r="DZ21" s="341"/>
      <c r="EA21" s="341"/>
      <c r="EB21" s="341"/>
      <c r="EC21" s="341"/>
      <c r="ED21" s="341"/>
      <c r="EE21" s="341"/>
      <c r="EF21" s="341"/>
      <c r="EG21" s="341"/>
      <c r="EH21" s="341"/>
      <c r="EI21" s="341"/>
      <c r="EJ21" s="341"/>
      <c r="EK21" s="341"/>
      <c r="EL21" s="341"/>
      <c r="EM21" s="341"/>
      <c r="EN21" s="341"/>
      <c r="EO21" s="341"/>
      <c r="EP21" s="341"/>
      <c r="EQ21" s="341"/>
      <c r="ER21" s="341"/>
      <c r="ES21" s="341"/>
      <c r="ET21" s="341"/>
      <c r="EU21" s="341"/>
      <c r="EV21" s="341"/>
      <c r="EW21" s="341"/>
      <c r="EX21" s="341"/>
      <c r="EY21" s="341"/>
      <c r="EZ21" s="341"/>
      <c r="FA21" s="341"/>
      <c r="FB21" s="341"/>
      <c r="FC21" s="341"/>
      <c r="FD21" s="341"/>
      <c r="FE21" s="341"/>
      <c r="FF21" s="341"/>
      <c r="FG21" s="341"/>
      <c r="FH21" s="341"/>
      <c r="FI21" s="341"/>
      <c r="FJ21" s="341"/>
      <c r="FK21" s="341"/>
      <c r="FL21" s="341"/>
      <c r="FM21" s="341"/>
      <c r="FN21" s="341"/>
      <c r="FO21" s="341"/>
      <c r="FP21" s="341"/>
      <c r="FQ21" s="341"/>
      <c r="FR21" s="341"/>
      <c r="FS21" s="341"/>
      <c r="FT21" s="341"/>
      <c r="FU21" s="341"/>
      <c r="FV21" s="341"/>
      <c r="FW21" s="341"/>
      <c r="FX21" s="341"/>
      <c r="FY21" s="341"/>
      <c r="FZ21" s="341"/>
      <c r="GA21" s="341"/>
      <c r="GB21" s="341"/>
      <c r="GC21" s="341"/>
      <c r="GD21" s="341"/>
      <c r="GE21" s="341"/>
      <c r="GF21" s="341"/>
      <c r="GG21" s="341"/>
      <c r="GH21" s="341"/>
      <c r="GI21" s="341"/>
      <c r="GJ21" s="341"/>
      <c r="GK21" s="341"/>
      <c r="GL21" s="341"/>
      <c r="GM21" s="341"/>
      <c r="GN21" s="341"/>
      <c r="GO21" s="341"/>
      <c r="GP21" s="341"/>
      <c r="GQ21" s="341"/>
      <c r="GR21" s="341"/>
      <c r="GS21" s="341"/>
      <c r="GT21" s="341"/>
      <c r="GU21" s="341"/>
      <c r="GV21" s="341"/>
      <c r="GW21" s="341"/>
      <c r="GX21" s="341"/>
      <c r="GY21" s="341"/>
      <c r="GZ21" s="341"/>
      <c r="HA21" s="341"/>
      <c r="HB21" s="341"/>
      <c r="HC21" s="341"/>
      <c r="HD21" s="341"/>
      <c r="HE21" s="341"/>
      <c r="HF21" s="341"/>
      <c r="HG21" s="341"/>
      <c r="HH21" s="341"/>
      <c r="HI21" s="341"/>
      <c r="HJ21" s="341"/>
      <c r="HK21" s="341"/>
      <c r="HL21" s="341"/>
      <c r="HM21" s="341"/>
      <c r="HN21" s="341"/>
      <c r="HO21" s="341"/>
      <c r="HP21" s="341"/>
      <c r="HQ21" s="341"/>
      <c r="HR21" s="341"/>
      <c r="HS21" s="341"/>
      <c r="HT21" s="341"/>
      <c r="HU21" s="341"/>
      <c r="HV21" s="341"/>
      <c r="HW21" s="341"/>
      <c r="HX21" s="341"/>
      <c r="HY21" s="341"/>
      <c r="HZ21" s="341"/>
      <c r="IA21" s="341"/>
      <c r="IB21" s="341"/>
      <c r="IC21" s="341"/>
      <c r="ID21" s="341"/>
      <c r="IE21" s="341"/>
      <c r="IF21" s="341"/>
      <c r="IG21" s="341"/>
      <c r="IH21" s="341"/>
      <c r="II21" s="341"/>
      <c r="IJ21" s="341"/>
      <c r="IK21" s="341"/>
      <c r="IL21" s="341"/>
      <c r="IM21" s="341"/>
      <c r="IN21" s="341"/>
      <c r="IO21" s="341"/>
      <c r="IP21" s="341"/>
      <c r="IQ21" s="341"/>
      <c r="IR21" s="341"/>
      <c r="IS21" s="341"/>
      <c r="IT21" s="341"/>
      <c r="IU21" s="341"/>
      <c r="IV21" s="341"/>
      <c r="IW21" s="341"/>
      <c r="IX21" s="341"/>
      <c r="IY21" s="341"/>
      <c r="IZ21" s="341"/>
      <c r="JA21" s="341"/>
      <c r="JB21" s="341"/>
      <c r="JC21" s="341"/>
      <c r="JD21" s="341"/>
      <c r="JE21" s="341"/>
      <c r="JF21" s="341"/>
      <c r="JG21" s="341"/>
      <c r="JH21" s="341"/>
      <c r="JI21" s="341"/>
      <c r="JJ21" s="341"/>
      <c r="JK21" s="341"/>
      <c r="JL21" s="341"/>
      <c r="JM21" s="341"/>
      <c r="JN21" s="341"/>
      <c r="JO21" s="341"/>
      <c r="JP21" s="341"/>
      <c r="JQ21" s="341"/>
      <c r="JR21" s="341"/>
      <c r="JS21" s="341"/>
      <c r="JT21" s="341"/>
      <c r="JU21" s="341"/>
      <c r="JV21" s="341"/>
      <c r="JW21" s="341"/>
      <c r="JX21" s="341"/>
      <c r="JY21" s="341"/>
      <c r="JZ21" s="341"/>
      <c r="KA21" s="341"/>
      <c r="KB21" s="341"/>
      <c r="KC21" s="341"/>
      <c r="KD21" s="341"/>
      <c r="KE21" s="341"/>
      <c r="KF21" s="341"/>
      <c r="KG21" s="341"/>
      <c r="KH21" s="341"/>
      <c r="KI21" s="341"/>
      <c r="KJ21" s="341"/>
      <c r="KK21" s="341"/>
      <c r="KL21" s="341"/>
      <c r="KM21" s="341"/>
      <c r="KN21" s="341"/>
      <c r="KO21" s="341"/>
      <c r="KP21" s="341"/>
      <c r="KQ21" s="341"/>
      <c r="KR21" s="341"/>
      <c r="KS21" s="341"/>
      <c r="KT21" s="341"/>
      <c r="KU21" s="341"/>
      <c r="KV21" s="341"/>
      <c r="KW21" s="341"/>
      <c r="KX21" s="341"/>
      <c r="KY21" s="341"/>
      <c r="KZ21" s="341"/>
      <c r="LA21" s="341"/>
      <c r="LB21" s="341"/>
      <c r="LC21" s="341"/>
      <c r="LD21" s="341"/>
      <c r="LE21" s="341"/>
      <c r="LF21" s="341"/>
      <c r="LG21" s="341"/>
      <c r="LH21" s="341"/>
      <c r="LI21" s="341"/>
      <c r="LJ21" s="341"/>
      <c r="LK21" s="341"/>
      <c r="LL21" s="341"/>
      <c r="LM21" s="341"/>
      <c r="LN21" s="341"/>
      <c r="LO21" s="341"/>
      <c r="LP21" s="341"/>
      <c r="LQ21" s="341"/>
      <c r="LR21" s="341"/>
      <c r="LS21" s="341"/>
      <c r="LT21" s="341"/>
      <c r="LU21" s="341"/>
      <c r="LV21" s="341"/>
      <c r="LW21" s="341"/>
      <c r="LX21" s="341"/>
      <c r="LY21" s="341"/>
      <c r="LZ21" s="341"/>
      <c r="MA21" s="341"/>
      <c r="MB21" s="341"/>
      <c r="MC21" s="341"/>
      <c r="MD21" s="341"/>
      <c r="ME21" s="341"/>
      <c r="MF21" s="341"/>
      <c r="MG21" s="341"/>
      <c r="MH21" s="341"/>
      <c r="MI21" s="341"/>
      <c r="MJ21" s="341"/>
      <c r="MK21" s="341"/>
      <c r="ML21" s="341"/>
      <c r="MM21" s="341"/>
      <c r="MN21" s="341"/>
      <c r="MO21" s="341"/>
      <c r="MP21" s="341"/>
      <c r="MQ21" s="341"/>
      <c r="MR21" s="341"/>
      <c r="MS21" s="341"/>
      <c r="MT21" s="341"/>
      <c r="MU21" s="341"/>
      <c r="MV21" s="341"/>
      <c r="MW21" s="341"/>
      <c r="MX21" s="341"/>
      <c r="MY21" s="341"/>
      <c r="MZ21" s="341"/>
      <c r="NA21" s="341"/>
      <c r="NB21" s="341"/>
      <c r="NC21" s="341"/>
      <c r="ND21" s="341"/>
      <c r="NE21" s="341"/>
      <c r="NF21" s="341"/>
      <c r="NG21" s="341"/>
      <c r="NH21" s="341"/>
      <c r="NI21" s="341"/>
      <c r="NJ21" s="341"/>
      <c r="NK21" s="341"/>
      <c r="NL21" s="341"/>
      <c r="NM21" s="341"/>
      <c r="NN21" s="341"/>
      <c r="NO21" s="341"/>
      <c r="NP21" s="341"/>
      <c r="NQ21" s="341"/>
      <c r="NR21" s="341"/>
      <c r="NS21" s="341"/>
      <c r="NT21" s="341"/>
      <c r="NU21" s="341"/>
      <c r="NV21" s="341"/>
      <c r="NW21" s="341"/>
      <c r="NX21" s="341"/>
      <c r="NY21" s="341"/>
      <c r="NZ21" s="341"/>
      <c r="OA21" s="341"/>
      <c r="OB21" s="341"/>
      <c r="OC21" s="341"/>
      <c r="OD21" s="341"/>
      <c r="OE21" s="341"/>
      <c r="OF21" s="341"/>
      <c r="OG21" s="341"/>
      <c r="OH21" s="341"/>
      <c r="OI21" s="341"/>
      <c r="OJ21" s="341"/>
      <c r="OK21" s="341"/>
      <c r="OL21" s="341"/>
      <c r="OM21" s="341"/>
      <c r="ON21" s="341"/>
      <c r="OO21" s="341"/>
      <c r="OP21" s="341"/>
      <c r="OQ21" s="341"/>
      <c r="OR21" s="341"/>
      <c r="OS21" s="341"/>
      <c r="OT21" s="341"/>
      <c r="OU21" s="341"/>
      <c r="OV21" s="341"/>
      <c r="OW21" s="341"/>
      <c r="OX21" s="341"/>
      <c r="OY21" s="341"/>
      <c r="OZ21" s="341"/>
      <c r="PA21" s="341"/>
      <c r="PB21" s="341"/>
      <c r="PC21" s="341"/>
      <c r="PD21" s="341"/>
      <c r="PE21" s="341"/>
      <c r="PF21" s="341"/>
      <c r="PG21" s="341"/>
      <c r="PH21" s="341"/>
      <c r="PI21" s="341"/>
      <c r="PJ21" s="341"/>
      <c r="PK21" s="341"/>
      <c r="PL21" s="341"/>
      <c r="PM21" s="341"/>
      <c r="PN21" s="341"/>
      <c r="PO21" s="341"/>
      <c r="PP21" s="341"/>
      <c r="PQ21" s="341"/>
      <c r="PR21" s="341"/>
      <c r="PS21" s="341"/>
      <c r="PT21" s="341"/>
      <c r="PU21" s="341"/>
      <c r="PV21" s="341"/>
      <c r="PW21" s="341"/>
      <c r="PX21" s="341"/>
      <c r="PY21" s="341"/>
      <c r="PZ21" s="341"/>
      <c r="QA21" s="341"/>
      <c r="QB21" s="341"/>
      <c r="QC21" s="341"/>
      <c r="QD21" s="341"/>
      <c r="QE21" s="341"/>
      <c r="QF21" s="341"/>
      <c r="QG21" s="341"/>
      <c r="QH21" s="341"/>
      <c r="QI21" s="341"/>
      <c r="QJ21" s="341"/>
      <c r="QK21" s="341"/>
      <c r="QL21" s="341"/>
      <c r="QM21" s="341"/>
      <c r="QN21" s="341"/>
      <c r="QO21" s="341"/>
      <c r="QP21" s="341"/>
      <c r="QQ21" s="341"/>
      <c r="QR21" s="341"/>
      <c r="QS21" s="341"/>
      <c r="QT21" s="341"/>
      <c r="QU21" s="341"/>
      <c r="QV21" s="341"/>
      <c r="QW21" s="341"/>
      <c r="QX21" s="341"/>
      <c r="QY21" s="341"/>
      <c r="QZ21" s="341"/>
      <c r="RA21" s="341"/>
      <c r="RB21" s="341"/>
      <c r="RC21" s="341"/>
      <c r="RD21" s="341"/>
      <c r="RE21" s="341"/>
      <c r="RF21" s="341"/>
      <c r="RG21" s="341"/>
      <c r="RH21" s="341"/>
      <c r="RI21" s="341"/>
      <c r="RJ21" s="341"/>
      <c r="RK21" s="341"/>
      <c r="RL21" s="341"/>
      <c r="RM21" s="341"/>
      <c r="RN21" s="341"/>
      <c r="RO21" s="341"/>
      <c r="RP21" s="341"/>
      <c r="RQ21" s="341"/>
      <c r="RR21" s="341"/>
      <c r="RS21" s="341"/>
      <c r="RT21" s="341"/>
      <c r="RU21" s="341"/>
      <c r="RV21" s="341"/>
      <c r="RW21" s="341"/>
      <c r="RX21" s="341"/>
      <c r="RY21" s="341"/>
      <c r="RZ21" s="341"/>
      <c r="SA21" s="341"/>
      <c r="SB21" s="341"/>
      <c r="SC21" s="341"/>
      <c r="SD21" s="341"/>
      <c r="SE21" s="341"/>
      <c r="SF21" s="341"/>
      <c r="SG21" s="341"/>
      <c r="SH21" s="341"/>
      <c r="SI21" s="341"/>
      <c r="SJ21" s="341"/>
      <c r="SK21" s="341"/>
      <c r="SL21" s="341"/>
      <c r="SM21" s="341"/>
      <c r="SN21" s="341"/>
      <c r="SO21" s="341"/>
      <c r="SP21" s="341"/>
      <c r="SQ21" s="341"/>
      <c r="SR21" s="341"/>
      <c r="SS21" s="341"/>
      <c r="ST21" s="341"/>
      <c r="SU21" s="341"/>
      <c r="SV21" s="341"/>
      <c r="SW21" s="341"/>
      <c r="SX21" s="341"/>
      <c r="SY21" s="341"/>
      <c r="SZ21" s="341"/>
      <c r="TA21" s="341"/>
      <c r="TB21" s="341"/>
      <c r="TC21" s="341"/>
      <c r="TD21" s="341"/>
      <c r="TE21" s="341"/>
      <c r="TF21" s="341"/>
      <c r="TG21" s="341"/>
      <c r="TH21" s="341"/>
      <c r="TI21" s="341"/>
      <c r="TJ21" s="341"/>
      <c r="TK21" s="341"/>
      <c r="TL21" s="341"/>
      <c r="TM21" s="341"/>
      <c r="TN21" s="341"/>
      <c r="TO21" s="341"/>
      <c r="TP21" s="341"/>
      <c r="TQ21" s="341"/>
      <c r="TR21" s="341"/>
      <c r="TS21" s="341"/>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WY21" s="341"/>
      <c r="WZ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c r="YE21" s="341"/>
      <c r="YF21" s="341"/>
      <c r="YG21" s="341"/>
      <c r="YH21" s="341"/>
      <c r="YI21" s="341"/>
      <c r="YJ21" s="341"/>
      <c r="YK21" s="341"/>
      <c r="YL21" s="341"/>
      <c r="YM21" s="341"/>
      <c r="YN21" s="341"/>
      <c r="YO21" s="341"/>
      <c r="YP21" s="341"/>
      <c r="YQ21" s="341"/>
      <c r="YR21" s="341"/>
      <c r="YS21" s="341"/>
      <c r="YT21" s="341"/>
      <c r="YU21" s="341"/>
      <c r="YV21" s="341"/>
      <c r="YW21" s="341"/>
      <c r="YX21" s="341"/>
      <c r="YY21" s="341"/>
      <c r="YZ21" s="341"/>
      <c r="ZA21" s="341"/>
      <c r="ZB21" s="341"/>
      <c r="ZC21" s="341"/>
      <c r="ZD21" s="341"/>
      <c r="ZE21" s="341"/>
      <c r="ZF21" s="341"/>
      <c r="ZG21" s="341"/>
      <c r="ZH21" s="341"/>
      <c r="ZI21" s="341"/>
      <c r="ZJ21" s="341"/>
      <c r="ZK21" s="341"/>
      <c r="ZL21" s="341"/>
      <c r="ZM21" s="341"/>
      <c r="ZN21" s="341"/>
      <c r="ZO21" s="341"/>
      <c r="ZP21" s="341"/>
      <c r="ZQ21" s="341"/>
      <c r="ZR21" s="341"/>
      <c r="ZS21" s="341"/>
      <c r="ZT21" s="341"/>
      <c r="ZU21" s="341"/>
      <c r="ZV21" s="341"/>
      <c r="ZW21" s="341"/>
      <c r="ZX21" s="341"/>
      <c r="ZY21" s="341"/>
      <c r="ZZ21" s="341"/>
      <c r="AAA21" s="341"/>
      <c r="AAB21" s="341"/>
      <c r="AAC21" s="341"/>
      <c r="AAD21" s="341"/>
      <c r="AAE21" s="341"/>
      <c r="AAF21" s="341"/>
      <c r="AAG21" s="341"/>
      <c r="AAH21" s="341"/>
      <c r="AAI21" s="341"/>
      <c r="AAJ21" s="341"/>
      <c r="AAK21" s="341"/>
      <c r="AAL21" s="341"/>
      <c r="AAM21" s="341"/>
      <c r="AAN21" s="341"/>
      <c r="AAO21" s="341"/>
      <c r="AAP21" s="341"/>
      <c r="AAQ21" s="341"/>
      <c r="AAR21" s="341"/>
      <c r="AAS21" s="341"/>
      <c r="AAT21" s="341"/>
      <c r="AAU21" s="341"/>
      <c r="AAV21" s="341"/>
      <c r="AAW21" s="341"/>
      <c r="AAX21" s="341"/>
      <c r="AAY21" s="341"/>
      <c r="AAZ21" s="341"/>
      <c r="ABA21" s="341"/>
      <c r="ABB21" s="341"/>
      <c r="ABC21" s="341"/>
      <c r="ABD21" s="341"/>
      <c r="ABE21" s="341"/>
      <c r="ABF21" s="341"/>
      <c r="ABG21" s="341"/>
      <c r="ABH21" s="341"/>
      <c r="ABI21" s="341"/>
      <c r="ABJ21" s="341"/>
      <c r="ABK21" s="341"/>
      <c r="ABL21" s="341"/>
      <c r="ABM21" s="341"/>
      <c r="ABN21" s="341"/>
      <c r="ABO21" s="341"/>
      <c r="ABP21" s="341"/>
      <c r="ABQ21" s="341"/>
      <c r="ABR21" s="341"/>
      <c r="ABS21" s="341"/>
      <c r="ABT21" s="341"/>
      <c r="ABU21" s="341"/>
      <c r="ABV21" s="341"/>
      <c r="ABW21" s="341"/>
      <c r="ABX21" s="341"/>
      <c r="ABY21" s="341"/>
      <c r="ABZ21" s="341"/>
      <c r="ACA21" s="341"/>
      <c r="ACB21" s="341"/>
      <c r="ACC21" s="341"/>
      <c r="ACD21" s="341"/>
      <c r="ACE21" s="341"/>
      <c r="ACF21" s="341"/>
      <c r="ACG21" s="341"/>
      <c r="ACH21" s="341"/>
      <c r="ACI21" s="341"/>
      <c r="ACJ21" s="341"/>
      <c r="ACK21" s="341"/>
      <c r="ACL21" s="341"/>
      <c r="ACM21" s="341"/>
      <c r="ACN21" s="341"/>
      <c r="ACO21" s="341"/>
      <c r="ACP21" s="341"/>
      <c r="ACQ21" s="341"/>
      <c r="ACR21" s="341"/>
      <c r="ACS21" s="341"/>
      <c r="ACT21" s="341"/>
      <c r="ACU21" s="341"/>
      <c r="ACV21" s="341"/>
      <c r="ACW21" s="341"/>
      <c r="ACX21" s="341"/>
      <c r="ACY21" s="341"/>
      <c r="ACZ21" s="341"/>
      <c r="ADA21" s="341"/>
      <c r="ADB21" s="341"/>
      <c r="ADC21" s="341"/>
      <c r="ADD21" s="341"/>
      <c r="ADE21" s="341"/>
      <c r="ADF21" s="341"/>
      <c r="ADG21" s="341"/>
      <c r="ADH21" s="341"/>
      <c r="ADI21" s="341"/>
      <c r="ADJ21" s="341"/>
      <c r="ADK21" s="341"/>
      <c r="ADL21" s="341"/>
      <c r="ADM21" s="341"/>
      <c r="ADN21" s="341"/>
      <c r="ADO21" s="341"/>
      <c r="ADP21" s="341"/>
      <c r="ADQ21" s="341"/>
      <c r="ADR21" s="341"/>
      <c r="ADS21" s="341"/>
      <c r="ADT21" s="341"/>
      <c r="ADU21" s="341"/>
      <c r="ADV21" s="341"/>
      <c r="ADW21" s="341"/>
      <c r="ADX21" s="341"/>
      <c r="ADY21" s="341"/>
      <c r="ADZ21" s="341"/>
      <c r="AEA21" s="341"/>
      <c r="AEB21" s="341"/>
      <c r="AEC21" s="341"/>
      <c r="AED21" s="341"/>
      <c r="AEE21" s="341"/>
      <c r="AEF21" s="341"/>
      <c r="AEG21" s="341"/>
      <c r="AEH21" s="341"/>
      <c r="AEI21" s="341"/>
      <c r="AEJ21" s="341"/>
      <c r="AEK21" s="341"/>
      <c r="AEL21" s="341"/>
      <c r="AEM21" s="341"/>
      <c r="AEN21" s="341"/>
      <c r="AEO21" s="341"/>
      <c r="AEP21" s="341"/>
      <c r="AEQ21" s="341"/>
      <c r="AER21" s="341"/>
      <c r="AES21" s="341"/>
      <c r="AET21" s="341"/>
      <c r="AEU21" s="341"/>
      <c r="AEV21" s="341"/>
      <c r="AEW21" s="341"/>
      <c r="AEX21" s="341"/>
      <c r="AEY21" s="341"/>
      <c r="AEZ21" s="341"/>
      <c r="AFA21" s="341"/>
      <c r="AFB21" s="341"/>
      <c r="AFC21" s="341"/>
      <c r="AFD21" s="341"/>
      <c r="AFE21" s="341"/>
      <c r="AFF21" s="341"/>
      <c r="AFG21" s="341"/>
      <c r="AFH21" s="341"/>
      <c r="AFI21" s="341"/>
      <c r="AFJ21" s="341"/>
      <c r="AFK21" s="341"/>
      <c r="AFL21" s="341"/>
      <c r="AFM21" s="341"/>
      <c r="AFN21" s="341"/>
      <c r="AFO21" s="341"/>
      <c r="AFP21" s="341"/>
      <c r="AFQ21" s="341"/>
      <c r="AFR21" s="341"/>
      <c r="AFS21" s="341"/>
      <c r="AFT21" s="341"/>
      <c r="AFU21" s="341"/>
      <c r="AFV21" s="341"/>
      <c r="AFW21" s="341"/>
      <c r="AFX21" s="341"/>
      <c r="AFY21" s="341"/>
      <c r="AFZ21" s="341"/>
      <c r="AGA21" s="341"/>
      <c r="AGB21" s="341"/>
      <c r="AGC21" s="341"/>
      <c r="AGD21" s="341"/>
      <c r="AGE21" s="341"/>
      <c r="AGF21" s="341"/>
      <c r="AGG21" s="341"/>
      <c r="AGH21" s="341"/>
      <c r="AGI21" s="341"/>
      <c r="AGJ21" s="341"/>
      <c r="AGK21" s="341"/>
      <c r="AGL21" s="341"/>
      <c r="AGM21" s="341"/>
      <c r="AGN21" s="341"/>
      <c r="AGO21" s="341"/>
      <c r="AGP21" s="341"/>
      <c r="AGQ21" s="341"/>
      <c r="AGR21" s="341"/>
      <c r="AGS21" s="341"/>
      <c r="AGT21" s="341"/>
      <c r="AGU21" s="341"/>
      <c r="AGV21" s="341"/>
      <c r="AGW21" s="341"/>
      <c r="AGX21" s="341"/>
      <c r="AGY21" s="341"/>
      <c r="AGZ21" s="341"/>
      <c r="AHA21" s="341"/>
      <c r="AHB21" s="341"/>
      <c r="AHC21" s="341"/>
      <c r="AHD21" s="341"/>
      <c r="AHE21" s="341"/>
      <c r="AHF21" s="341"/>
      <c r="AHG21" s="341"/>
      <c r="AHH21" s="341"/>
      <c r="AHI21" s="341"/>
      <c r="AHJ21" s="341"/>
      <c r="AHK21" s="341"/>
      <c r="AHL21" s="341"/>
      <c r="AHM21" s="341"/>
      <c r="AHN21" s="341"/>
      <c r="AHO21" s="341"/>
      <c r="AHP21" s="341"/>
      <c r="AHQ21" s="341"/>
      <c r="AHR21" s="341"/>
      <c r="AHS21" s="341"/>
      <c r="AHT21" s="341"/>
      <c r="AHU21" s="341"/>
      <c r="AHV21" s="341"/>
      <c r="AHW21" s="341"/>
      <c r="AHX21" s="341"/>
      <c r="AHY21" s="341"/>
      <c r="AHZ21" s="341"/>
      <c r="AIA21" s="341"/>
      <c r="AIB21" s="341"/>
      <c r="AIC21" s="341"/>
      <c r="AID21" s="341"/>
      <c r="AIE21" s="341"/>
      <c r="AIF21" s="341"/>
      <c r="AIG21" s="341"/>
      <c r="AIH21" s="341"/>
      <c r="AII21" s="341"/>
      <c r="AIJ21" s="341"/>
      <c r="AIK21" s="341"/>
      <c r="AIL21" s="341"/>
      <c r="AIM21" s="341"/>
      <c r="AIN21" s="341"/>
      <c r="AIO21" s="341"/>
      <c r="AIP21" s="341"/>
      <c r="AIQ21" s="341"/>
      <c r="AIR21" s="341"/>
      <c r="AIS21" s="341"/>
      <c r="AIT21" s="341"/>
      <c r="AIU21" s="341"/>
      <c r="AIV21" s="341"/>
      <c r="AIW21" s="341"/>
      <c r="AIX21" s="341"/>
      <c r="AIY21" s="341"/>
      <c r="AIZ21" s="341"/>
      <c r="AJA21" s="341"/>
      <c r="AJB21" s="341"/>
      <c r="AJC21" s="341"/>
      <c r="AJD21" s="341"/>
      <c r="AJE21" s="341"/>
      <c r="AJF21" s="341"/>
      <c r="AJG21" s="341"/>
      <c r="AJH21" s="341"/>
      <c r="AJI21" s="341"/>
      <c r="AJJ21" s="341"/>
      <c r="AJK21" s="341"/>
      <c r="AJL21" s="341"/>
      <c r="AJM21" s="341"/>
      <c r="AJN21" s="341"/>
      <c r="AJO21" s="341"/>
      <c r="AJP21" s="341"/>
      <c r="AJQ21" s="341"/>
      <c r="AJR21" s="341"/>
      <c r="AJS21" s="341"/>
      <c r="AJT21" s="341"/>
      <c r="AJU21" s="341"/>
      <c r="AJV21" s="341"/>
      <c r="AJW21" s="341"/>
      <c r="AJX21" s="341"/>
      <c r="AJY21" s="341"/>
      <c r="AJZ21" s="341"/>
      <c r="AKA21" s="341"/>
      <c r="AKB21" s="341"/>
      <c r="AKC21" s="341"/>
      <c r="AKD21" s="341"/>
      <c r="AKE21" s="341"/>
      <c r="AKF21" s="341"/>
      <c r="AKG21" s="341"/>
      <c r="AKH21" s="341"/>
      <c r="AKI21" s="341"/>
      <c r="AKJ21" s="341"/>
      <c r="AKK21" s="341"/>
      <c r="AKL21" s="341"/>
      <c r="AKM21" s="341"/>
      <c r="AKN21" s="341"/>
      <c r="AKO21" s="341"/>
      <c r="AKP21" s="341"/>
      <c r="AKQ21" s="341"/>
      <c r="AKR21" s="341"/>
      <c r="AKS21" s="341"/>
      <c r="AKT21" s="341"/>
      <c r="AKU21" s="341"/>
      <c r="AKV21" s="341"/>
      <c r="AKW21" s="341"/>
      <c r="AKX21" s="341"/>
      <c r="AKY21" s="341"/>
      <c r="AKZ21" s="341"/>
      <c r="ALA21" s="341"/>
      <c r="ALB21" s="341"/>
      <c r="ALC21" s="341"/>
      <c r="ALD21" s="341"/>
      <c r="ALE21" s="341"/>
      <c r="ALF21" s="341"/>
      <c r="ALG21" s="341"/>
      <c r="ALH21" s="341"/>
      <c r="ALI21" s="341"/>
      <c r="ALJ21" s="341"/>
      <c r="ALK21" s="341"/>
      <c r="ALL21" s="341"/>
      <c r="ALM21" s="341"/>
      <c r="ALN21" s="341"/>
      <c r="ALO21" s="341"/>
      <c r="ALP21" s="341"/>
      <c r="ALQ21" s="341"/>
      <c r="ALR21" s="341"/>
      <c r="ALS21" s="341"/>
      <c r="ALT21" s="341"/>
      <c r="ALU21" s="341"/>
      <c r="ALV21" s="341"/>
      <c r="ALW21" s="341"/>
      <c r="ALX21" s="341"/>
      <c r="ALY21" s="341"/>
      <c r="ALZ21" s="341"/>
      <c r="AMA21" s="341"/>
      <c r="AMB21" s="341"/>
      <c r="AMC21" s="341"/>
      <c r="AMD21" s="341"/>
      <c r="AME21" s="341"/>
      <c r="AMF21" s="341"/>
      <c r="AMG21" s="341"/>
      <c r="AMH21" s="341"/>
      <c r="AMI21" s="341"/>
      <c r="AMJ21" s="341"/>
      <c r="AMK21" s="341"/>
      <c r="AML21" s="341"/>
      <c r="AMM21" s="341"/>
      <c r="AMN21" s="341"/>
      <c r="AMO21" s="341"/>
      <c r="AMP21" s="341"/>
      <c r="AMQ21" s="341"/>
      <c r="AMR21" s="341"/>
      <c r="AMS21" s="341"/>
      <c r="AMT21" s="341"/>
      <c r="AMU21" s="341"/>
      <c r="AMV21" s="341"/>
      <c r="AMW21" s="341"/>
      <c r="AMX21" s="341"/>
      <c r="AMY21" s="341"/>
      <c r="AMZ21" s="341"/>
      <c r="ANA21" s="341"/>
      <c r="ANB21" s="341"/>
      <c r="ANC21" s="341"/>
      <c r="AND21" s="341"/>
      <c r="ANE21" s="341"/>
      <c r="ANF21" s="341"/>
      <c r="ANG21" s="341"/>
      <c r="ANH21" s="341"/>
      <c r="ANI21" s="341"/>
      <c r="ANJ21" s="341"/>
      <c r="ANK21" s="341"/>
      <c r="ANL21" s="341"/>
      <c r="ANM21" s="341"/>
      <c r="ANN21" s="341"/>
      <c r="ANO21" s="341"/>
      <c r="ANP21" s="341"/>
      <c r="ANQ21" s="341"/>
      <c r="ANR21" s="341"/>
      <c r="ANS21" s="341"/>
      <c r="ANT21" s="341"/>
      <c r="ANU21" s="341"/>
      <c r="ANV21" s="341"/>
      <c r="ANW21" s="341"/>
      <c r="ANX21" s="341"/>
      <c r="ANY21" s="341"/>
      <c r="ANZ21" s="341"/>
      <c r="AOA21" s="341"/>
      <c r="AOB21" s="341"/>
      <c r="AOC21" s="341"/>
      <c r="AOD21" s="341"/>
      <c r="AOE21" s="341"/>
      <c r="AOF21" s="341"/>
      <c r="AOG21" s="341"/>
      <c r="AOH21" s="341"/>
      <c r="AOI21" s="341"/>
      <c r="AOJ21" s="341"/>
      <c r="AOK21" s="341"/>
      <c r="AOL21" s="341"/>
      <c r="AOM21" s="341"/>
      <c r="AON21" s="341"/>
      <c r="AOO21" s="341"/>
      <c r="AOP21" s="341"/>
      <c r="AOQ21" s="341"/>
      <c r="AOR21" s="341"/>
      <c r="AOS21" s="341"/>
      <c r="AOT21" s="341"/>
      <c r="AOU21" s="341"/>
      <c r="AOV21" s="341"/>
      <c r="AOW21" s="341"/>
      <c r="AOX21" s="341"/>
      <c r="AOY21" s="341"/>
      <c r="AOZ21" s="341"/>
      <c r="APA21" s="341"/>
      <c r="APB21" s="341"/>
      <c r="APC21" s="341"/>
      <c r="APD21" s="341"/>
      <c r="APE21" s="341"/>
      <c r="APF21" s="341"/>
      <c r="APG21" s="341"/>
      <c r="APH21" s="341"/>
      <c r="API21" s="341"/>
      <c r="APJ21" s="341"/>
      <c r="APK21" s="341"/>
      <c r="APL21" s="341"/>
      <c r="APM21" s="341"/>
      <c r="APN21" s="341"/>
      <c r="APO21" s="341"/>
      <c r="APP21" s="341"/>
      <c r="APQ21" s="341"/>
      <c r="APR21" s="341"/>
      <c r="APS21" s="341"/>
      <c r="APT21" s="341"/>
      <c r="APU21" s="341"/>
      <c r="APV21" s="341"/>
      <c r="APW21" s="341"/>
      <c r="APX21" s="341"/>
      <c r="APY21" s="341"/>
      <c r="APZ21" s="341"/>
      <c r="AQA21" s="341"/>
      <c r="AQB21" s="341"/>
      <c r="AQC21" s="341"/>
      <c r="AQD21" s="341"/>
      <c r="AQE21" s="341"/>
      <c r="AQF21" s="341"/>
      <c r="AQG21" s="341"/>
      <c r="AQH21" s="341"/>
      <c r="AQI21" s="341"/>
      <c r="AQJ21" s="341"/>
      <c r="AQK21" s="341"/>
      <c r="AQL21" s="341"/>
      <c r="AQM21" s="341"/>
      <c r="AQN21" s="341"/>
      <c r="AQO21" s="341"/>
      <c r="AQP21" s="341"/>
      <c r="AQQ21" s="341"/>
      <c r="AQR21" s="341"/>
      <c r="AQS21" s="341"/>
      <c r="AQT21" s="341"/>
      <c r="AQU21" s="341"/>
      <c r="AQV21" s="341"/>
      <c r="AQW21" s="341"/>
      <c r="AQX21" s="341"/>
      <c r="AQY21" s="341"/>
      <c r="AQZ21" s="341"/>
      <c r="ARA21" s="341"/>
      <c r="ARB21" s="341"/>
      <c r="ARC21" s="341"/>
      <c r="ARD21" s="341"/>
      <c r="ARE21" s="341"/>
      <c r="ARF21" s="341"/>
      <c r="ARG21" s="341"/>
      <c r="ARH21" s="341"/>
      <c r="ARI21" s="341"/>
      <c r="ARJ21" s="341"/>
      <c r="ARK21" s="341"/>
      <c r="ARL21" s="341"/>
      <c r="ARM21" s="341"/>
      <c r="ARN21" s="341"/>
      <c r="ARO21" s="341"/>
      <c r="ARP21" s="341"/>
      <c r="ARQ21" s="341"/>
      <c r="ARR21" s="341"/>
      <c r="ARS21" s="341"/>
      <c r="ART21" s="341"/>
      <c r="ARU21" s="341"/>
      <c r="ARV21" s="341"/>
      <c r="ARW21" s="341"/>
      <c r="ARX21" s="341"/>
      <c r="ARY21" s="341"/>
      <c r="ARZ21" s="341"/>
      <c r="ASA21" s="341"/>
      <c r="ASB21" s="341"/>
      <c r="ASC21" s="341"/>
      <c r="ASD21" s="341"/>
      <c r="ASE21" s="341"/>
      <c r="ASF21" s="341"/>
      <c r="ASG21" s="341"/>
      <c r="ASH21" s="341"/>
      <c r="ASI21" s="341"/>
      <c r="ASJ21" s="341"/>
      <c r="ASK21" s="341"/>
      <c r="ASL21" s="341"/>
      <c r="ASM21" s="341"/>
      <c r="ASN21" s="341"/>
      <c r="ASO21" s="341"/>
      <c r="ASP21" s="341"/>
      <c r="ASQ21" s="341"/>
      <c r="ASR21" s="341"/>
      <c r="ASS21" s="341"/>
      <c r="AST21" s="341"/>
      <c r="ASU21" s="341"/>
      <c r="ASV21" s="341"/>
      <c r="ASW21" s="341"/>
      <c r="ASX21" s="341"/>
      <c r="ASY21" s="341"/>
      <c r="ASZ21" s="341"/>
      <c r="ATA21" s="341"/>
      <c r="ATB21" s="341"/>
      <c r="ATC21" s="341"/>
      <c r="ATD21" s="341"/>
      <c r="ATE21" s="341"/>
      <c r="ATF21" s="341"/>
      <c r="ATG21" s="341"/>
      <c r="ATH21" s="341"/>
      <c r="ATI21" s="341"/>
      <c r="ATJ21" s="341"/>
      <c r="ATK21" s="341"/>
      <c r="ATL21" s="341"/>
      <c r="ATM21" s="341"/>
      <c r="ATN21" s="341"/>
      <c r="ATO21" s="341"/>
      <c r="ATP21" s="341"/>
      <c r="ATQ21" s="341"/>
      <c r="ATR21" s="341"/>
      <c r="ATS21" s="341"/>
      <c r="ATT21" s="341"/>
      <c r="ATU21" s="341"/>
      <c r="ATV21" s="341"/>
      <c r="ATW21" s="341"/>
      <c r="ATX21" s="341"/>
      <c r="ATY21" s="341"/>
      <c r="ATZ21" s="341"/>
      <c r="AUA21" s="341"/>
      <c r="AUB21" s="341"/>
      <c r="AUC21" s="341"/>
      <c r="AUD21" s="341"/>
      <c r="AUE21" s="341"/>
      <c r="AUF21" s="341"/>
      <c r="AUG21" s="341"/>
      <c r="AUH21" s="341"/>
      <c r="AUI21" s="341"/>
      <c r="AUJ21" s="341"/>
      <c r="AUK21" s="341"/>
      <c r="AUL21" s="341"/>
      <c r="AUM21" s="341"/>
      <c r="AUN21" s="341"/>
      <c r="AUO21" s="341"/>
      <c r="AUP21" s="341"/>
      <c r="AUQ21" s="341"/>
      <c r="AUR21" s="341"/>
      <c r="AUS21" s="341"/>
      <c r="AUT21" s="341"/>
      <c r="AUU21" s="341"/>
      <c r="AUV21" s="341"/>
      <c r="AUW21" s="341"/>
      <c r="AUX21" s="341"/>
      <c r="AUY21" s="341"/>
      <c r="AUZ21" s="341"/>
      <c r="AVA21" s="341"/>
      <c r="AVB21" s="341"/>
      <c r="AVC21" s="341"/>
      <c r="AVD21" s="341"/>
      <c r="AVE21" s="341"/>
      <c r="AVF21" s="341"/>
      <c r="AVG21" s="341"/>
      <c r="AVH21" s="341"/>
      <c r="AVI21" s="341"/>
      <c r="AVJ21" s="341"/>
      <c r="AVK21" s="341"/>
      <c r="AVL21" s="341"/>
      <c r="AVM21" s="341"/>
      <c r="AVN21" s="341"/>
      <c r="AVO21" s="341"/>
      <c r="AVP21" s="341"/>
      <c r="AVQ21" s="341"/>
      <c r="AVR21" s="341"/>
      <c r="AVS21" s="341"/>
      <c r="AVT21" s="341"/>
      <c r="AVU21" s="341"/>
      <c r="AVV21" s="341"/>
      <c r="AVW21" s="341"/>
      <c r="AVX21" s="341"/>
      <c r="AVY21" s="341"/>
      <c r="AVZ21" s="341"/>
      <c r="AWA21" s="341"/>
      <c r="AWB21" s="341"/>
      <c r="AWC21" s="341"/>
      <c r="AWD21" s="341"/>
      <c r="AWE21" s="341"/>
      <c r="AWF21" s="341"/>
      <c r="AWG21" s="341"/>
      <c r="AWH21" s="341"/>
      <c r="AWI21" s="341"/>
      <c r="AWJ21" s="341"/>
      <c r="AWK21" s="341"/>
      <c r="AWL21" s="341"/>
      <c r="AWM21" s="341"/>
      <c r="AWN21" s="341"/>
      <c r="AWO21" s="341"/>
      <c r="AWP21" s="341"/>
      <c r="AWQ21" s="341"/>
      <c r="AWR21" s="341"/>
      <c r="AWS21" s="341"/>
      <c r="AWT21" s="341"/>
      <c r="AWU21" s="341"/>
      <c r="AWV21" s="341"/>
      <c r="AWW21" s="341"/>
      <c r="AWX21" s="341"/>
      <c r="AWY21" s="341"/>
      <c r="AWZ21" s="341"/>
      <c r="AXA21" s="341"/>
      <c r="AXB21" s="341"/>
      <c r="AXC21" s="341"/>
      <c r="AXD21" s="341"/>
      <c r="AXE21" s="341"/>
      <c r="AXF21" s="341"/>
      <c r="AXG21" s="341"/>
      <c r="AXH21" s="341"/>
      <c r="AXI21" s="341"/>
      <c r="AXJ21" s="341"/>
      <c r="AXK21" s="341"/>
      <c r="AXL21" s="341"/>
      <c r="AXM21" s="341"/>
      <c r="AXN21" s="341"/>
      <c r="AXO21" s="341"/>
      <c r="AXP21" s="341"/>
      <c r="AXQ21" s="341"/>
      <c r="AXR21" s="341"/>
      <c r="AXS21" s="341"/>
      <c r="AXT21" s="341"/>
      <c r="AXU21" s="341"/>
      <c r="AXV21" s="341"/>
      <c r="AXW21" s="341"/>
      <c r="AXX21" s="341"/>
      <c r="AXY21" s="341"/>
      <c r="AXZ21" s="341"/>
      <c r="AYA21" s="341"/>
      <c r="AYB21" s="341"/>
      <c r="AYC21" s="341"/>
      <c r="AYD21" s="341"/>
      <c r="AYE21" s="341"/>
      <c r="AYF21" s="341"/>
      <c r="AYG21" s="341"/>
      <c r="AYH21" s="341"/>
      <c r="AYI21" s="341"/>
      <c r="AYJ21" s="341"/>
      <c r="AYK21" s="341"/>
      <c r="AYL21" s="341"/>
      <c r="AYM21" s="341"/>
      <c r="AYN21" s="341"/>
      <c r="AYO21" s="341"/>
      <c r="AYP21" s="341"/>
      <c r="AYQ21" s="341"/>
      <c r="AYR21" s="341"/>
      <c r="AYS21" s="341"/>
      <c r="AYT21" s="341"/>
      <c r="AYU21" s="341"/>
      <c r="AYV21" s="341"/>
      <c r="AYW21" s="341"/>
      <c r="AYX21" s="341"/>
      <c r="AYY21" s="341"/>
      <c r="AYZ21" s="341"/>
      <c r="AZA21" s="341"/>
      <c r="AZB21" s="341"/>
      <c r="AZC21" s="341"/>
      <c r="AZD21" s="341"/>
      <c r="AZE21" s="341"/>
      <c r="AZF21" s="341"/>
      <c r="AZG21" s="341"/>
      <c r="AZH21" s="341"/>
      <c r="AZI21" s="341"/>
      <c r="AZJ21" s="341"/>
      <c r="AZK21" s="341"/>
      <c r="AZL21" s="341"/>
      <c r="AZM21" s="341"/>
      <c r="AZN21" s="341"/>
      <c r="AZO21" s="341"/>
      <c r="AZP21" s="341"/>
      <c r="AZQ21" s="341"/>
      <c r="AZR21" s="341"/>
      <c r="AZS21" s="341"/>
      <c r="AZT21" s="341"/>
      <c r="AZU21" s="341"/>
      <c r="AZV21" s="341"/>
      <c r="AZW21" s="341"/>
      <c r="AZX21" s="341"/>
      <c r="AZY21" s="341"/>
      <c r="AZZ21" s="341"/>
      <c r="BAA21" s="341"/>
      <c r="BAB21" s="341"/>
      <c r="BAC21" s="341"/>
      <c r="BAD21" s="341"/>
      <c r="BAE21" s="341"/>
      <c r="BAF21" s="341"/>
      <c r="BAG21" s="341"/>
      <c r="BAH21" s="341"/>
      <c r="BAI21" s="341"/>
      <c r="BAJ21" s="341"/>
      <c r="BAK21" s="341"/>
      <c r="BAL21" s="341"/>
      <c r="BAM21" s="341"/>
      <c r="BAN21" s="341"/>
      <c r="BAO21" s="341"/>
      <c r="BAP21" s="341"/>
      <c r="BAQ21" s="341"/>
      <c r="BAR21" s="341"/>
      <c r="BAS21" s="341"/>
      <c r="BAT21" s="341"/>
      <c r="BAU21" s="341"/>
      <c r="BAV21" s="341"/>
      <c r="BAW21" s="341"/>
      <c r="BAX21" s="341"/>
      <c r="BAY21" s="341"/>
      <c r="BAZ21" s="341"/>
      <c r="BBA21" s="341"/>
      <c r="BBB21" s="341"/>
      <c r="BBC21" s="341"/>
      <c r="BBD21" s="341"/>
      <c r="BBE21" s="341"/>
      <c r="BBF21" s="341"/>
      <c r="BBG21" s="341"/>
      <c r="BBH21" s="341"/>
      <c r="BBI21" s="341"/>
      <c r="BBJ21" s="341"/>
      <c r="BBK21" s="341"/>
      <c r="BBL21" s="341"/>
      <c r="BBM21" s="341"/>
      <c r="BBN21" s="341"/>
      <c r="BBO21" s="341"/>
      <c r="BBP21" s="341"/>
      <c r="BBQ21" s="341"/>
      <c r="BBR21" s="341"/>
      <c r="BBS21" s="341"/>
      <c r="BBT21" s="341"/>
      <c r="BBU21" s="341"/>
      <c r="BBV21" s="341"/>
      <c r="BBW21" s="341"/>
      <c r="BBX21" s="341"/>
      <c r="BBY21" s="341"/>
      <c r="BBZ21" s="341"/>
      <c r="BCA21" s="341"/>
      <c r="BCB21" s="341"/>
      <c r="BCC21" s="341"/>
      <c r="BCD21" s="341"/>
      <c r="BCE21" s="341"/>
      <c r="BCF21" s="341"/>
      <c r="BCG21" s="341"/>
      <c r="BCH21" s="341"/>
      <c r="BCI21" s="341"/>
      <c r="BCJ21" s="341"/>
      <c r="BCK21" s="341"/>
      <c r="BCL21" s="341"/>
      <c r="BCM21" s="341"/>
      <c r="BCN21" s="341"/>
      <c r="BCO21" s="341"/>
      <c r="BCP21" s="341"/>
      <c r="BCQ21" s="341"/>
      <c r="BCR21" s="341"/>
      <c r="BCS21" s="341"/>
      <c r="BCT21" s="341"/>
      <c r="BCU21" s="341"/>
      <c r="BCV21" s="341"/>
      <c r="BCW21" s="341"/>
      <c r="BCX21" s="341"/>
      <c r="BCY21" s="341"/>
      <c r="BCZ21" s="341"/>
      <c r="BDA21" s="341"/>
      <c r="BDB21" s="341"/>
      <c r="BDC21" s="341"/>
      <c r="BDD21" s="341"/>
      <c r="BDE21" s="341"/>
      <c r="BDF21" s="341"/>
      <c r="BDG21" s="341"/>
      <c r="BDH21" s="341"/>
      <c r="BDI21" s="341"/>
      <c r="BDJ21" s="341"/>
      <c r="BDK21" s="341"/>
      <c r="BDL21" s="341"/>
      <c r="BDM21" s="341"/>
      <c r="BDN21" s="341"/>
      <c r="BDO21" s="341"/>
      <c r="BDP21" s="341"/>
      <c r="BDQ21" s="341"/>
      <c r="BDR21" s="341"/>
      <c r="BDS21" s="341"/>
      <c r="BDT21" s="341"/>
      <c r="BDU21" s="341"/>
      <c r="BDV21" s="341"/>
      <c r="BDW21" s="341"/>
      <c r="BDX21" s="341"/>
      <c r="BDY21" s="341"/>
      <c r="BDZ21" s="341"/>
      <c r="BEA21" s="341"/>
      <c r="BEB21" s="341"/>
      <c r="BEC21" s="341"/>
      <c r="BED21" s="341"/>
      <c r="BEE21" s="341"/>
      <c r="BEF21" s="341"/>
      <c r="BEG21" s="341"/>
      <c r="BEH21" s="341"/>
      <c r="BEI21" s="341"/>
      <c r="BEJ21" s="341"/>
      <c r="BEK21" s="341"/>
      <c r="BEL21" s="341"/>
      <c r="BEM21" s="341"/>
      <c r="BEN21" s="341"/>
      <c r="BEO21" s="341"/>
      <c r="BEP21" s="341"/>
      <c r="BEQ21" s="341"/>
      <c r="BER21" s="341"/>
      <c r="BES21" s="341"/>
      <c r="BET21" s="341"/>
      <c r="BEU21" s="341"/>
      <c r="BEV21" s="341"/>
      <c r="BEW21" s="341"/>
      <c r="BEX21" s="341"/>
      <c r="BEY21" s="341"/>
      <c r="BEZ21" s="341"/>
      <c r="BFA21" s="341"/>
      <c r="BFB21" s="341"/>
      <c r="BFC21" s="341"/>
      <c r="BFD21" s="341"/>
      <c r="BFE21" s="341"/>
      <c r="BFF21" s="341"/>
      <c r="BFG21" s="341"/>
      <c r="BFH21" s="341"/>
      <c r="BFI21" s="341"/>
      <c r="BFJ21" s="341"/>
      <c r="BFK21" s="341"/>
      <c r="BFL21" s="341"/>
      <c r="BFM21" s="341"/>
      <c r="BFN21" s="341"/>
      <c r="BFO21" s="341"/>
      <c r="BFP21" s="341"/>
      <c r="BFQ21" s="341"/>
      <c r="BFR21" s="341"/>
      <c r="BFS21" s="341"/>
      <c r="BFT21" s="341"/>
      <c r="BFU21" s="341"/>
      <c r="BFV21" s="341"/>
      <c r="BFW21" s="341"/>
      <c r="BFX21" s="341"/>
      <c r="BFY21" s="341"/>
      <c r="BFZ21" s="341"/>
      <c r="BGA21" s="341"/>
      <c r="BGB21" s="341"/>
      <c r="BGC21" s="341"/>
      <c r="BGD21" s="341"/>
      <c r="BGE21" s="341"/>
      <c r="BGF21" s="341"/>
      <c r="BGG21" s="341"/>
      <c r="BGH21" s="341"/>
      <c r="BGI21" s="341"/>
      <c r="BGJ21" s="341"/>
      <c r="BGK21" s="341"/>
      <c r="BGL21" s="341"/>
      <c r="BGM21" s="341"/>
      <c r="BGN21" s="341"/>
      <c r="BGO21" s="341"/>
      <c r="BGP21" s="341"/>
      <c r="BGQ21" s="341"/>
      <c r="BGR21" s="341"/>
      <c r="BGS21" s="341"/>
      <c r="BGT21" s="341"/>
      <c r="BGU21" s="341"/>
      <c r="BGV21" s="341"/>
      <c r="BGW21" s="341"/>
      <c r="BGX21" s="341"/>
      <c r="BGY21" s="341"/>
      <c r="BGZ21" s="341"/>
      <c r="BHA21" s="341"/>
      <c r="BHB21" s="341"/>
      <c r="BHC21" s="341"/>
      <c r="BHD21" s="341"/>
      <c r="BHE21" s="341"/>
      <c r="BHF21" s="341"/>
      <c r="BHG21" s="341"/>
      <c r="BHH21" s="341"/>
      <c r="BHI21" s="341"/>
      <c r="BHJ21" s="341"/>
      <c r="BHK21" s="341"/>
      <c r="BHL21" s="341"/>
      <c r="BHM21" s="341"/>
      <c r="BHN21" s="341"/>
      <c r="BHO21" s="341"/>
      <c r="BHP21" s="341"/>
      <c r="BHQ21" s="341"/>
      <c r="BHR21" s="341"/>
      <c r="BHS21" s="341"/>
      <c r="BHT21" s="341"/>
      <c r="BHU21" s="341"/>
      <c r="BHV21" s="341"/>
      <c r="BHW21" s="341"/>
      <c r="BHX21" s="341"/>
      <c r="BHY21" s="341"/>
      <c r="BHZ21" s="341"/>
      <c r="BIA21" s="341"/>
      <c r="BIB21" s="341"/>
      <c r="BIC21" s="341"/>
      <c r="BID21" s="341"/>
      <c r="BIE21" s="341"/>
      <c r="BIF21" s="341"/>
      <c r="BIG21" s="341"/>
      <c r="BIH21" s="341"/>
      <c r="BII21" s="341"/>
      <c r="BIJ21" s="341"/>
      <c r="BIK21" s="341"/>
      <c r="BIL21" s="341"/>
      <c r="BIM21" s="341"/>
      <c r="BIN21" s="341"/>
      <c r="BIO21" s="341"/>
      <c r="BIP21" s="341"/>
      <c r="BIQ21" s="341"/>
      <c r="BIR21" s="341"/>
      <c r="BIS21" s="341"/>
      <c r="BIT21" s="341"/>
      <c r="BIU21" s="341"/>
      <c r="BIV21" s="341"/>
      <c r="BIW21" s="341"/>
      <c r="BIX21" s="341"/>
      <c r="BIY21" s="341"/>
      <c r="BIZ21" s="341"/>
      <c r="BJA21" s="341"/>
      <c r="BJB21" s="341"/>
      <c r="BJC21" s="341"/>
      <c r="BJD21" s="341"/>
      <c r="BJE21" s="341"/>
      <c r="BJF21" s="341"/>
      <c r="BJG21" s="341"/>
      <c r="BJH21" s="341"/>
      <c r="BJI21" s="341"/>
      <c r="BJJ21" s="341"/>
      <c r="BJK21" s="341"/>
      <c r="BJL21" s="341"/>
      <c r="BJM21" s="341"/>
      <c r="BJN21" s="341"/>
      <c r="BJO21" s="341"/>
      <c r="BJP21" s="341"/>
      <c r="BJQ21" s="341"/>
      <c r="BJR21" s="341"/>
      <c r="BJS21" s="341"/>
      <c r="BJT21" s="341"/>
      <c r="BJU21" s="341"/>
      <c r="BJV21" s="341"/>
      <c r="BJW21" s="341"/>
      <c r="BJX21" s="341"/>
      <c r="BJY21" s="341"/>
      <c r="BJZ21" s="341"/>
      <c r="BKA21" s="341"/>
      <c r="BKB21" s="341"/>
      <c r="BKC21" s="341"/>
      <c r="BKD21" s="341"/>
      <c r="BKE21" s="341"/>
      <c r="BKF21" s="341"/>
      <c r="BKG21" s="341"/>
      <c r="BKH21" s="341"/>
      <c r="BKI21" s="341"/>
      <c r="BKJ21" s="341"/>
      <c r="BKK21" s="341"/>
      <c r="BKL21" s="341"/>
      <c r="BKM21" s="341"/>
      <c r="BKN21" s="341"/>
      <c r="BKO21" s="341"/>
      <c r="BKP21" s="341"/>
      <c r="BKQ21" s="341"/>
      <c r="BKR21" s="341"/>
      <c r="BKS21" s="341"/>
      <c r="BKT21" s="341"/>
      <c r="BKU21" s="341"/>
      <c r="BKV21" s="341"/>
      <c r="BKW21" s="341"/>
      <c r="BKX21" s="341"/>
      <c r="BKY21" s="341"/>
      <c r="BKZ21" s="341"/>
      <c r="BLA21" s="341"/>
      <c r="BLB21" s="341"/>
      <c r="BLC21" s="341"/>
      <c r="BLD21" s="341"/>
      <c r="BLE21" s="341"/>
      <c r="BLF21" s="341"/>
      <c r="BLG21" s="341"/>
      <c r="BLH21" s="341"/>
      <c r="BLI21" s="341"/>
      <c r="BLJ21" s="341"/>
      <c r="BLK21" s="341"/>
      <c r="BLL21" s="341"/>
      <c r="BLM21" s="341"/>
      <c r="BLN21" s="341"/>
      <c r="BLO21" s="341"/>
      <c r="BLP21" s="341"/>
      <c r="BLQ21" s="341"/>
      <c r="BLR21" s="341"/>
      <c r="BLS21" s="341"/>
      <c r="BLT21" s="341"/>
      <c r="BLU21" s="341"/>
      <c r="BLV21" s="341"/>
      <c r="BLW21" s="341"/>
      <c r="BLX21" s="341"/>
      <c r="BLY21" s="341"/>
      <c r="BLZ21" s="341"/>
      <c r="BMA21" s="341"/>
      <c r="BMB21" s="341"/>
      <c r="BMC21" s="341"/>
      <c r="BMD21" s="341"/>
      <c r="BME21" s="341"/>
      <c r="BMF21" s="341"/>
      <c r="BMG21" s="341"/>
      <c r="BMH21" s="341"/>
      <c r="BMI21" s="341"/>
      <c r="BMJ21" s="341"/>
      <c r="BMK21" s="341"/>
      <c r="BML21" s="341"/>
      <c r="BMM21" s="341"/>
      <c r="BMN21" s="341"/>
      <c r="BMO21" s="341"/>
      <c r="BMP21" s="341"/>
      <c r="BMQ21" s="341"/>
      <c r="BMR21" s="341"/>
      <c r="BMS21" s="341"/>
      <c r="BMT21" s="341"/>
      <c r="BMU21" s="341"/>
      <c r="BMV21" s="341"/>
      <c r="BMW21" s="341"/>
      <c r="BMX21" s="341"/>
      <c r="BMY21" s="341"/>
      <c r="BMZ21" s="341"/>
      <c r="BNA21" s="341"/>
      <c r="BNB21" s="341"/>
      <c r="BNC21" s="341"/>
      <c r="BND21" s="341"/>
      <c r="BNE21" s="341"/>
      <c r="BNF21" s="341"/>
      <c r="BNG21" s="341"/>
      <c r="BNH21" s="341"/>
      <c r="BNI21" s="341"/>
      <c r="BNJ21" s="341"/>
      <c r="BNK21" s="341"/>
      <c r="BNL21" s="341"/>
      <c r="BNM21" s="341"/>
      <c r="BNN21" s="341"/>
      <c r="BNO21" s="341"/>
      <c r="BNP21" s="341"/>
      <c r="BNQ21" s="341"/>
      <c r="BNR21" s="341"/>
      <c r="BNS21" s="341"/>
      <c r="BNT21" s="341"/>
      <c r="BNU21" s="341"/>
      <c r="BNV21" s="341"/>
      <c r="BNW21" s="341"/>
      <c r="BNX21" s="341"/>
      <c r="BNY21" s="341"/>
      <c r="BNZ21" s="341"/>
      <c r="BOA21" s="341"/>
      <c r="BOB21" s="341"/>
      <c r="BOC21" s="341"/>
      <c r="BOD21" s="341"/>
      <c r="BOE21" s="341"/>
      <c r="BOF21" s="341"/>
      <c r="BOG21" s="341"/>
      <c r="BOH21" s="341"/>
      <c r="BOI21" s="341"/>
      <c r="BOJ21" s="341"/>
      <c r="BOK21" s="341"/>
      <c r="BOL21" s="341"/>
      <c r="BOM21" s="341"/>
      <c r="BON21" s="341"/>
      <c r="BOO21" s="341"/>
      <c r="BOP21" s="341"/>
      <c r="BOQ21" s="341"/>
      <c r="BOR21" s="341"/>
      <c r="BOS21" s="341"/>
      <c r="BOT21" s="341"/>
      <c r="BOU21" s="341"/>
      <c r="BOV21" s="341"/>
      <c r="BOW21" s="341"/>
      <c r="BOX21" s="341"/>
      <c r="BOY21" s="341"/>
      <c r="BOZ21" s="341"/>
      <c r="BPA21" s="341"/>
      <c r="BPB21" s="341"/>
      <c r="BPC21" s="341"/>
      <c r="BPD21" s="341"/>
      <c r="BPE21" s="341"/>
      <c r="BPF21" s="341"/>
      <c r="BPG21" s="341"/>
      <c r="BPH21" s="341"/>
      <c r="BPI21" s="341"/>
      <c r="BPJ21" s="341"/>
      <c r="BPK21" s="341"/>
      <c r="BPL21" s="341"/>
      <c r="BPM21" s="341"/>
      <c r="BPN21" s="341"/>
      <c r="BPO21" s="341"/>
      <c r="BPP21" s="341"/>
      <c r="BPQ21" s="341"/>
      <c r="BPR21" s="341"/>
      <c r="BPS21" s="341"/>
      <c r="BPT21" s="341"/>
      <c r="BPU21" s="341"/>
      <c r="BPV21" s="341"/>
      <c r="BPW21" s="341"/>
      <c r="BPX21" s="341"/>
      <c r="BPY21" s="341"/>
      <c r="BPZ21" s="341"/>
      <c r="BQA21" s="341"/>
      <c r="BQB21" s="341"/>
      <c r="BQC21" s="341"/>
      <c r="BQD21" s="341"/>
      <c r="BQE21" s="341"/>
      <c r="BQF21" s="341"/>
      <c r="BQG21" s="341"/>
      <c r="BQH21" s="341"/>
      <c r="BQI21" s="341"/>
      <c r="BQJ21" s="341"/>
      <c r="BQK21" s="341"/>
      <c r="BQL21" s="341"/>
      <c r="BQM21" s="341"/>
      <c r="BQN21" s="341"/>
      <c r="BQO21" s="341"/>
      <c r="BQP21" s="341"/>
      <c r="BQQ21" s="341"/>
      <c r="BQR21" s="341"/>
      <c r="BQS21" s="341"/>
      <c r="BQT21" s="341"/>
      <c r="BQU21" s="341"/>
      <c r="BQV21" s="341"/>
      <c r="BQW21" s="341"/>
      <c r="BQX21" s="341"/>
      <c r="BQY21" s="341"/>
      <c r="BQZ21" s="341"/>
      <c r="BRA21" s="341"/>
      <c r="BRB21" s="341"/>
      <c r="BRC21" s="341"/>
      <c r="BRD21" s="341"/>
      <c r="BRE21" s="341"/>
      <c r="BRF21" s="341"/>
      <c r="BRG21" s="341"/>
      <c r="BRH21" s="341"/>
      <c r="BRI21" s="341"/>
      <c r="BRJ21" s="341"/>
      <c r="BRK21" s="341"/>
      <c r="BRL21" s="341"/>
      <c r="BRM21" s="341"/>
      <c r="BRN21" s="341"/>
      <c r="BRO21" s="341"/>
      <c r="BRP21" s="341"/>
      <c r="BRQ21" s="341"/>
      <c r="BRR21" s="341"/>
      <c r="BRS21" s="341"/>
      <c r="BRT21" s="341"/>
      <c r="BRU21" s="341"/>
      <c r="BRV21" s="341"/>
      <c r="BRW21" s="341"/>
      <c r="BRX21" s="341"/>
      <c r="BRY21" s="341"/>
      <c r="BRZ21" s="341"/>
      <c r="BSA21" s="341"/>
      <c r="BSB21" s="341"/>
      <c r="BSC21" s="341"/>
      <c r="BSD21" s="341"/>
      <c r="BSE21" s="341"/>
      <c r="BSF21" s="341"/>
      <c r="BSG21" s="341"/>
      <c r="BSH21" s="341"/>
      <c r="BSI21" s="341"/>
      <c r="BSJ21" s="341"/>
      <c r="BSK21" s="341"/>
      <c r="BSL21" s="341"/>
      <c r="BSM21" s="341"/>
      <c r="BSN21" s="341"/>
      <c r="BSO21" s="341"/>
      <c r="BSP21" s="341"/>
      <c r="BSQ21" s="341"/>
      <c r="BSR21" s="341"/>
      <c r="BSS21" s="341"/>
      <c r="BST21" s="341"/>
      <c r="BSU21" s="341"/>
      <c r="BSV21" s="341"/>
      <c r="BSW21" s="341"/>
      <c r="BSX21" s="341"/>
      <c r="BSY21" s="341"/>
      <c r="BSZ21" s="341"/>
      <c r="BTA21" s="341"/>
      <c r="BTB21" s="341"/>
      <c r="BTC21" s="341"/>
      <c r="BTD21" s="341"/>
      <c r="BTE21" s="341"/>
      <c r="BTF21" s="341"/>
      <c r="BTG21" s="341"/>
      <c r="BTH21" s="341"/>
      <c r="BTI21" s="341"/>
      <c r="BTJ21" s="341"/>
      <c r="BTK21" s="341"/>
      <c r="BTL21" s="341"/>
      <c r="BTM21" s="341"/>
      <c r="BTN21" s="341"/>
      <c r="BTO21" s="341"/>
      <c r="BTP21" s="341"/>
      <c r="BTQ21" s="341"/>
      <c r="BTR21" s="341"/>
      <c r="BTS21" s="341"/>
      <c r="BTT21" s="341"/>
      <c r="BTU21" s="341"/>
      <c r="BTV21" s="341"/>
      <c r="BTW21" s="341"/>
      <c r="BTX21" s="341"/>
      <c r="BTY21" s="341"/>
      <c r="BTZ21" s="341"/>
      <c r="BUA21" s="341"/>
      <c r="BUB21" s="341"/>
      <c r="BUC21" s="341"/>
      <c r="BUD21" s="341"/>
      <c r="BUE21" s="341"/>
      <c r="BUF21" s="341"/>
      <c r="BUG21" s="341"/>
      <c r="BUH21" s="341"/>
      <c r="BUI21" s="341"/>
      <c r="BUJ21" s="341"/>
      <c r="BUK21" s="341"/>
      <c r="BUL21" s="341"/>
      <c r="BUM21" s="341"/>
      <c r="BUN21" s="341"/>
      <c r="BUO21" s="341"/>
      <c r="BUP21" s="341"/>
      <c r="BUQ21" s="341"/>
      <c r="BUR21" s="341"/>
      <c r="BUS21" s="341"/>
      <c r="BUT21" s="341"/>
      <c r="BUU21" s="341"/>
      <c r="BUV21" s="341"/>
      <c r="BUW21" s="341"/>
      <c r="BUX21" s="341"/>
      <c r="BUY21" s="341"/>
      <c r="BUZ21" s="341"/>
      <c r="BVA21" s="341"/>
      <c r="BVB21" s="341"/>
      <c r="BVC21" s="341"/>
      <c r="BVD21" s="341"/>
      <c r="BVE21" s="341"/>
      <c r="BVF21" s="341"/>
      <c r="BVG21" s="341"/>
      <c r="BVH21" s="341"/>
      <c r="BVI21" s="341"/>
      <c r="BVJ21" s="341"/>
      <c r="BVK21" s="341"/>
      <c r="BVL21" s="341"/>
      <c r="BVM21" s="341"/>
      <c r="BVN21" s="341"/>
      <c r="BVO21" s="341"/>
      <c r="BVP21" s="341"/>
      <c r="BVQ21" s="341"/>
      <c r="BVR21" s="341"/>
      <c r="BVS21" s="341"/>
      <c r="BVT21" s="341"/>
      <c r="BVU21" s="341"/>
      <c r="BVV21" s="341"/>
      <c r="BVW21" s="341"/>
      <c r="BVX21" s="341"/>
      <c r="BVY21" s="341"/>
      <c r="BVZ21" s="341"/>
      <c r="BWA21" s="341"/>
      <c r="BWB21" s="341"/>
      <c r="BWC21" s="341"/>
      <c r="BWD21" s="341"/>
      <c r="BWE21" s="341"/>
      <c r="BWF21" s="341"/>
      <c r="BWG21" s="341"/>
      <c r="BWH21" s="341"/>
      <c r="BWI21" s="341"/>
      <c r="BWJ21" s="341"/>
      <c r="BWK21" s="341"/>
      <c r="BWL21" s="341"/>
      <c r="BWM21" s="341"/>
      <c r="BWN21" s="341"/>
      <c r="BWO21" s="341"/>
      <c r="BWP21" s="341"/>
      <c r="BWQ21" s="341"/>
      <c r="BWR21" s="341"/>
      <c r="BWS21" s="341"/>
      <c r="BWT21" s="341"/>
      <c r="BWU21" s="341"/>
      <c r="BWV21" s="341"/>
      <c r="BWW21" s="341"/>
      <c r="BWX21" s="341"/>
      <c r="BWY21" s="341"/>
      <c r="BWZ21" s="341"/>
      <c r="BXA21" s="341"/>
      <c r="BXB21" s="341"/>
      <c r="BXC21" s="341"/>
      <c r="BXD21" s="341"/>
      <c r="BXE21" s="341"/>
      <c r="BXF21" s="341"/>
      <c r="BXG21" s="341"/>
      <c r="BXH21" s="341"/>
      <c r="BXI21" s="341"/>
      <c r="BXJ21" s="341"/>
      <c r="BXK21" s="341"/>
      <c r="BXL21" s="341"/>
      <c r="BXM21" s="341"/>
      <c r="BXN21" s="341"/>
      <c r="BXO21" s="341"/>
      <c r="BXP21" s="341"/>
      <c r="BXQ21" s="341"/>
      <c r="BXR21" s="341"/>
      <c r="BXS21" s="341"/>
      <c r="BXT21" s="341"/>
      <c r="BXU21" s="341"/>
      <c r="BXV21" s="341"/>
      <c r="BXW21" s="341"/>
      <c r="BXX21" s="341"/>
      <c r="BXY21" s="341"/>
      <c r="BXZ21" s="341"/>
      <c r="BYA21" s="341"/>
      <c r="BYB21" s="341"/>
      <c r="BYC21" s="341"/>
      <c r="BYD21" s="341"/>
      <c r="BYE21" s="341"/>
      <c r="BYF21" s="341"/>
      <c r="BYG21" s="341"/>
      <c r="BYH21" s="341"/>
      <c r="BYI21" s="341"/>
      <c r="BYJ21" s="341"/>
      <c r="BYK21" s="341"/>
      <c r="BYL21" s="341"/>
      <c r="BYM21" s="341"/>
      <c r="BYN21" s="341"/>
      <c r="BYO21" s="341"/>
      <c r="BYP21" s="341"/>
      <c r="BYQ21" s="341"/>
      <c r="BYR21" s="341"/>
      <c r="BYS21" s="341"/>
      <c r="BYT21" s="341"/>
      <c r="BYU21" s="341"/>
      <c r="BYV21" s="341"/>
      <c r="BYW21" s="341"/>
      <c r="BYX21" s="341"/>
      <c r="BYY21" s="341"/>
      <c r="BYZ21" s="341"/>
      <c r="BZA21" s="341"/>
      <c r="BZB21" s="341"/>
      <c r="BZC21" s="341"/>
      <c r="BZD21" s="341"/>
      <c r="BZE21" s="341"/>
      <c r="BZF21" s="341"/>
      <c r="BZG21" s="341"/>
      <c r="BZH21" s="341"/>
      <c r="BZI21" s="341"/>
      <c r="BZJ21" s="341"/>
      <c r="BZK21" s="341"/>
      <c r="BZL21" s="341"/>
      <c r="BZM21" s="341"/>
      <c r="BZN21" s="341"/>
      <c r="BZO21" s="341"/>
      <c r="BZP21" s="341"/>
      <c r="BZQ21" s="341"/>
      <c r="BZR21" s="341"/>
      <c r="BZS21" s="341"/>
      <c r="BZT21" s="341"/>
      <c r="BZU21" s="341"/>
      <c r="BZV21" s="341"/>
      <c r="BZW21" s="341"/>
      <c r="BZX21" s="341"/>
      <c r="BZY21" s="341"/>
      <c r="BZZ21" s="341"/>
      <c r="CAA21" s="341"/>
      <c r="CAB21" s="341"/>
      <c r="CAC21" s="341"/>
      <c r="CAD21" s="341"/>
      <c r="CAE21" s="341"/>
      <c r="CAF21" s="341"/>
      <c r="CAG21" s="341"/>
      <c r="CAH21" s="341"/>
      <c r="CAI21" s="341"/>
      <c r="CAJ21" s="341"/>
      <c r="CAK21" s="341"/>
      <c r="CAL21" s="341"/>
      <c r="CAM21" s="341"/>
      <c r="CAN21" s="341"/>
      <c r="CAO21" s="341"/>
      <c r="CAP21" s="341"/>
      <c r="CAQ21" s="341"/>
      <c r="CAR21" s="341"/>
      <c r="CAS21" s="341"/>
      <c r="CAT21" s="341"/>
      <c r="CAU21" s="341"/>
      <c r="CAV21" s="341"/>
      <c r="CAW21" s="341"/>
      <c r="CAX21" s="341"/>
      <c r="CAY21" s="341"/>
      <c r="CAZ21" s="341"/>
      <c r="CBA21" s="341"/>
      <c r="CBB21" s="341"/>
      <c r="CBC21" s="341"/>
      <c r="CBD21" s="341"/>
      <c r="CBE21" s="341"/>
      <c r="CBF21" s="341"/>
      <c r="CBG21" s="341"/>
      <c r="CBH21" s="341"/>
      <c r="CBI21" s="341"/>
      <c r="CBJ21" s="341"/>
      <c r="CBK21" s="341"/>
      <c r="CBL21" s="341"/>
      <c r="CBM21" s="341"/>
      <c r="CBN21" s="341"/>
      <c r="CBO21" s="341"/>
      <c r="CBP21" s="341"/>
      <c r="CBQ21" s="341"/>
      <c r="CBR21" s="341"/>
      <c r="CBS21" s="341"/>
      <c r="CBT21" s="341"/>
      <c r="CBU21" s="341"/>
      <c r="CBV21" s="341"/>
      <c r="CBW21" s="341"/>
      <c r="CBX21" s="341"/>
      <c r="CBY21" s="341"/>
      <c r="CBZ21" s="341"/>
      <c r="CCA21" s="341"/>
      <c r="CCB21" s="341"/>
      <c r="CCC21" s="341"/>
      <c r="CCD21" s="341"/>
      <c r="CCE21" s="341"/>
      <c r="CCF21" s="341"/>
      <c r="CCG21" s="341"/>
      <c r="CCH21" s="341"/>
      <c r="CCI21" s="341"/>
      <c r="CCJ21" s="341"/>
      <c r="CCK21" s="341"/>
      <c r="CCL21" s="341"/>
      <c r="CCM21" s="341"/>
      <c r="CCN21" s="341"/>
      <c r="CCO21" s="341"/>
      <c r="CCP21" s="341"/>
      <c r="CCQ21" s="341"/>
      <c r="CCR21" s="341"/>
      <c r="CCS21" s="341"/>
      <c r="CCT21" s="341"/>
      <c r="CCU21" s="341"/>
      <c r="CCV21" s="341"/>
      <c r="CCW21" s="341"/>
      <c r="CCX21" s="341"/>
      <c r="CCY21" s="341"/>
      <c r="CCZ21" s="341"/>
      <c r="CDA21" s="341"/>
      <c r="CDB21" s="341"/>
      <c r="CDC21" s="341"/>
      <c r="CDD21" s="341"/>
      <c r="CDE21" s="341"/>
      <c r="CDF21" s="341"/>
      <c r="CDG21" s="341"/>
      <c r="CDH21" s="341"/>
      <c r="CDI21" s="341"/>
      <c r="CDJ21" s="341"/>
      <c r="CDK21" s="341"/>
      <c r="CDL21" s="341"/>
      <c r="CDM21" s="341"/>
      <c r="CDN21" s="341"/>
      <c r="CDO21" s="341"/>
      <c r="CDP21" s="341"/>
      <c r="CDQ21" s="341"/>
      <c r="CDR21" s="341"/>
      <c r="CDS21" s="341"/>
      <c r="CDT21" s="341"/>
      <c r="CDU21" s="341"/>
      <c r="CDV21" s="341"/>
      <c r="CDW21" s="341"/>
      <c r="CDX21" s="341"/>
      <c r="CDY21" s="341"/>
      <c r="CDZ21" s="341"/>
      <c r="CEA21" s="341"/>
      <c r="CEB21" s="341"/>
      <c r="CEC21" s="341"/>
      <c r="CED21" s="341"/>
      <c r="CEE21" s="341"/>
      <c r="CEF21" s="341"/>
      <c r="CEG21" s="341"/>
      <c r="CEH21" s="341"/>
      <c r="CEI21" s="341"/>
      <c r="CEJ21" s="341"/>
      <c r="CEK21" s="341"/>
      <c r="CEL21" s="341"/>
      <c r="CEM21" s="341"/>
      <c r="CEN21" s="341"/>
      <c r="CEO21" s="341"/>
      <c r="CEP21" s="341"/>
      <c r="CEQ21" s="341"/>
      <c r="CER21" s="341"/>
      <c r="CES21" s="341"/>
      <c r="CET21" s="341"/>
      <c r="CEU21" s="341"/>
      <c r="CEV21" s="341"/>
      <c r="CEW21" s="341"/>
      <c r="CEX21" s="341"/>
      <c r="CEY21" s="341"/>
      <c r="CEZ21" s="341"/>
      <c r="CFA21" s="341"/>
      <c r="CFB21" s="341"/>
      <c r="CFC21" s="341"/>
      <c r="CFD21" s="341"/>
      <c r="CFE21" s="341"/>
      <c r="CFF21" s="341"/>
      <c r="CFG21" s="341"/>
      <c r="CFH21" s="341"/>
      <c r="CFI21" s="341"/>
      <c r="CFJ21" s="341"/>
      <c r="CFK21" s="341"/>
      <c r="CFL21" s="341"/>
      <c r="CFM21" s="341"/>
      <c r="CFN21" s="341"/>
      <c r="CFO21" s="341"/>
      <c r="CFP21" s="341"/>
      <c r="CFQ21" s="341"/>
      <c r="CFR21" s="341"/>
      <c r="CFS21" s="341"/>
      <c r="CFT21" s="341"/>
      <c r="CFU21" s="341"/>
      <c r="CFV21" s="341"/>
      <c r="CFW21" s="341"/>
      <c r="CFX21" s="341"/>
      <c r="CFY21" s="341"/>
      <c r="CFZ21" s="341"/>
      <c r="CGA21" s="341"/>
      <c r="CGB21" s="341"/>
      <c r="CGC21" s="341"/>
      <c r="CGD21" s="341"/>
      <c r="CGE21" s="341"/>
      <c r="CGF21" s="341"/>
      <c r="CGG21" s="341"/>
      <c r="CGH21" s="341"/>
      <c r="CGI21" s="341"/>
      <c r="CGJ21" s="341"/>
      <c r="CGK21" s="341"/>
      <c r="CGL21" s="341"/>
      <c r="CGM21" s="341"/>
      <c r="CGN21" s="341"/>
      <c r="CGO21" s="341"/>
      <c r="CGP21" s="341"/>
      <c r="CGQ21" s="341"/>
      <c r="CGR21" s="341"/>
      <c r="CGS21" s="341"/>
      <c r="CGT21" s="341"/>
      <c r="CGU21" s="341"/>
      <c r="CGV21" s="341"/>
      <c r="CGW21" s="341"/>
      <c r="CGX21" s="341"/>
      <c r="CGY21" s="341"/>
      <c r="CGZ21" s="341"/>
      <c r="CHA21" s="341"/>
      <c r="CHB21" s="341"/>
      <c r="CHC21" s="341"/>
      <c r="CHD21" s="341"/>
      <c r="CHE21" s="341"/>
      <c r="CHF21" s="341"/>
      <c r="CHG21" s="341"/>
      <c r="CHH21" s="341"/>
      <c r="CHI21" s="341"/>
      <c r="CHJ21" s="341"/>
      <c r="CHK21" s="341"/>
      <c r="CHL21" s="341"/>
      <c r="CHM21" s="341"/>
      <c r="CHN21" s="341"/>
      <c r="CHO21" s="341"/>
      <c r="CHP21" s="341"/>
      <c r="CHQ21" s="341"/>
      <c r="CHR21" s="341"/>
      <c r="CHS21" s="341"/>
      <c r="CHT21" s="341"/>
      <c r="CHU21" s="341"/>
      <c r="CHV21" s="341"/>
      <c r="CHW21" s="341"/>
      <c r="CHX21" s="341"/>
      <c r="CHY21" s="341"/>
      <c r="CHZ21" s="341"/>
      <c r="CIA21" s="341"/>
      <c r="CIB21" s="341"/>
      <c r="CIC21" s="341"/>
      <c r="CID21" s="341"/>
      <c r="CIE21" s="341"/>
      <c r="CIF21" s="341"/>
      <c r="CIG21" s="341"/>
      <c r="CIH21" s="341"/>
      <c r="CII21" s="341"/>
      <c r="CIJ21" s="341"/>
      <c r="CIK21" s="341"/>
      <c r="CIL21" s="341"/>
      <c r="CIM21" s="341"/>
      <c r="CIN21" s="341"/>
      <c r="CIO21" s="341"/>
      <c r="CIP21" s="341"/>
      <c r="CIQ21" s="341"/>
      <c r="CIR21" s="341"/>
      <c r="CIS21" s="341"/>
      <c r="CIT21" s="341"/>
      <c r="CIU21" s="341"/>
      <c r="CIV21" s="341"/>
      <c r="CIW21" s="341"/>
      <c r="CIX21" s="341"/>
      <c r="CIY21" s="341"/>
      <c r="CIZ21" s="341"/>
      <c r="CJA21" s="341"/>
      <c r="CJB21" s="341"/>
      <c r="CJC21" s="341"/>
      <c r="CJD21" s="341"/>
      <c r="CJE21" s="341"/>
      <c r="CJF21" s="341"/>
      <c r="CJG21" s="341"/>
      <c r="CJH21" s="341"/>
      <c r="CJI21" s="341"/>
      <c r="CJJ21" s="341"/>
      <c r="CJK21" s="341"/>
      <c r="CJL21" s="341"/>
      <c r="CJM21" s="341"/>
      <c r="CJN21" s="341"/>
      <c r="CJO21" s="341"/>
      <c r="CJP21" s="341"/>
      <c r="CJQ21" s="341"/>
      <c r="CJR21" s="341"/>
      <c r="CJS21" s="341"/>
      <c r="CJT21" s="341"/>
      <c r="CJU21" s="341"/>
      <c r="CJV21" s="341"/>
      <c r="CJW21" s="341"/>
      <c r="CJX21" s="341"/>
      <c r="CJY21" s="341"/>
      <c r="CJZ21" s="341"/>
      <c r="CKA21" s="341"/>
      <c r="CKB21" s="341"/>
      <c r="CKC21" s="341"/>
      <c r="CKD21" s="341"/>
      <c r="CKE21" s="341"/>
      <c r="CKF21" s="341"/>
      <c r="CKG21" s="341"/>
      <c r="CKH21" s="341"/>
      <c r="CKI21" s="341"/>
      <c r="CKJ21" s="341"/>
      <c r="CKK21" s="341"/>
      <c r="CKL21" s="341"/>
      <c r="CKM21" s="341"/>
      <c r="CKN21" s="341"/>
      <c r="CKO21" s="341"/>
      <c r="CKP21" s="341"/>
      <c r="CKQ21" s="341"/>
      <c r="CKR21" s="341"/>
      <c r="CKS21" s="341"/>
      <c r="CKT21" s="341"/>
      <c r="CKU21" s="341"/>
      <c r="CKV21" s="341"/>
      <c r="CKW21" s="341"/>
      <c r="CKX21" s="341"/>
      <c r="CKY21" s="341"/>
      <c r="CKZ21" s="341"/>
      <c r="CLA21" s="341"/>
      <c r="CLB21" s="341"/>
      <c r="CLC21" s="341"/>
      <c r="CLD21" s="341"/>
      <c r="CLE21" s="341"/>
      <c r="CLF21" s="341"/>
      <c r="CLG21" s="341"/>
      <c r="CLH21" s="341"/>
      <c r="CLI21" s="341"/>
      <c r="CLJ21" s="341"/>
      <c r="CLK21" s="341"/>
      <c r="CLL21" s="341"/>
      <c r="CLM21" s="341"/>
      <c r="CLN21" s="341"/>
      <c r="CLO21" s="341"/>
      <c r="CLP21" s="341"/>
      <c r="CLQ21" s="341"/>
      <c r="CLR21" s="341"/>
      <c r="CLS21" s="341"/>
      <c r="CLT21" s="341"/>
      <c r="CLU21" s="341"/>
      <c r="CLV21" s="341"/>
      <c r="CLW21" s="341"/>
      <c r="CLX21" s="341"/>
      <c r="CLY21" s="341"/>
      <c r="CLZ21" s="341"/>
      <c r="CMA21" s="341"/>
      <c r="CMB21" s="341"/>
      <c r="CMC21" s="341"/>
      <c r="CMD21" s="341"/>
      <c r="CME21" s="341"/>
      <c r="CMF21" s="341"/>
      <c r="CMG21" s="341"/>
      <c r="CMH21" s="341"/>
      <c r="CMI21" s="341"/>
      <c r="CMJ21" s="341"/>
      <c r="CMK21" s="341"/>
      <c r="CML21" s="341"/>
      <c r="CMM21" s="341"/>
      <c r="CMN21" s="341"/>
      <c r="CMO21" s="341"/>
      <c r="CMP21" s="341"/>
      <c r="CMQ21" s="341"/>
      <c r="CMR21" s="341"/>
      <c r="CMS21" s="341"/>
      <c r="CMT21" s="341"/>
      <c r="CMU21" s="341"/>
      <c r="CMV21" s="341"/>
      <c r="CMW21" s="341"/>
      <c r="CMX21" s="341"/>
      <c r="CMY21" s="341"/>
      <c r="CMZ21" s="341"/>
      <c r="CNA21" s="341"/>
      <c r="CNB21" s="341"/>
      <c r="CNC21" s="341"/>
      <c r="CND21" s="341"/>
      <c r="CNE21" s="341"/>
      <c r="CNF21" s="341"/>
      <c r="CNG21" s="341"/>
      <c r="CNH21" s="341"/>
      <c r="CNI21" s="341"/>
      <c r="CNJ21" s="341"/>
      <c r="CNK21" s="341"/>
      <c r="CNL21" s="341"/>
      <c r="CNM21" s="341"/>
      <c r="CNN21" s="341"/>
      <c r="CNO21" s="341"/>
      <c r="CNP21" s="341"/>
      <c r="CNQ21" s="341"/>
      <c r="CNR21" s="341"/>
      <c r="CNS21" s="341"/>
      <c r="CNT21" s="341"/>
      <c r="CNU21" s="341"/>
      <c r="CNV21" s="341"/>
      <c r="CNW21" s="341"/>
      <c r="CNX21" s="341"/>
      <c r="CNY21" s="341"/>
      <c r="CNZ21" s="341"/>
      <c r="COA21" s="341"/>
      <c r="COB21" s="341"/>
      <c r="COC21" s="341"/>
      <c r="COD21" s="341"/>
      <c r="COE21" s="341"/>
      <c r="COF21" s="341"/>
      <c r="COG21" s="341"/>
      <c r="COH21" s="341"/>
      <c r="COI21" s="341"/>
      <c r="COJ21" s="341"/>
      <c r="COK21" s="341"/>
      <c r="COL21" s="341"/>
      <c r="COM21" s="341"/>
      <c r="CON21" s="341"/>
      <c r="COO21" s="341"/>
      <c r="COP21" s="341"/>
      <c r="COQ21" s="341"/>
      <c r="COR21" s="341"/>
      <c r="COS21" s="341"/>
      <c r="COT21" s="341"/>
      <c r="COU21" s="341"/>
      <c r="COV21" s="341"/>
      <c r="COW21" s="341"/>
      <c r="COX21" s="341"/>
      <c r="COY21" s="341"/>
      <c r="COZ21" s="341"/>
      <c r="CPA21" s="341"/>
      <c r="CPB21" s="341"/>
      <c r="CPC21" s="341"/>
      <c r="CPD21" s="341"/>
      <c r="CPE21" s="341"/>
      <c r="CPF21" s="341"/>
      <c r="CPG21" s="341"/>
      <c r="CPH21" s="341"/>
      <c r="CPI21" s="341"/>
      <c r="CPJ21" s="341"/>
      <c r="CPK21" s="341"/>
      <c r="CPL21" s="341"/>
      <c r="CPM21" s="341"/>
      <c r="CPN21" s="341"/>
      <c r="CPO21" s="341"/>
      <c r="CPP21" s="341"/>
      <c r="CPQ21" s="341"/>
      <c r="CPR21" s="341"/>
      <c r="CPS21" s="341"/>
      <c r="CPT21" s="341"/>
      <c r="CPU21" s="341"/>
      <c r="CPV21" s="341"/>
      <c r="CPW21" s="341"/>
      <c r="CPX21" s="341"/>
      <c r="CPY21" s="341"/>
      <c r="CPZ21" s="341"/>
      <c r="CQA21" s="341"/>
      <c r="CQB21" s="341"/>
      <c r="CQC21" s="341"/>
      <c r="CQD21" s="341"/>
      <c r="CQE21" s="341"/>
      <c r="CQF21" s="341"/>
      <c r="CQG21" s="341"/>
      <c r="CQH21" s="341"/>
      <c r="CQI21" s="341"/>
      <c r="CQJ21" s="341"/>
      <c r="CQK21" s="341"/>
      <c r="CQL21" s="341"/>
      <c r="CQM21" s="341"/>
      <c r="CQN21" s="341"/>
      <c r="CQO21" s="341"/>
      <c r="CQP21" s="341"/>
      <c r="CQQ21" s="341"/>
      <c r="CQR21" s="341"/>
      <c r="CQS21" s="341"/>
      <c r="CQT21" s="341"/>
      <c r="CQU21" s="341"/>
      <c r="CQV21" s="341"/>
      <c r="CQW21" s="341"/>
      <c r="CQX21" s="341"/>
      <c r="CQY21" s="341"/>
      <c r="CQZ21" s="341"/>
      <c r="CRA21" s="341"/>
      <c r="CRB21" s="341"/>
      <c r="CRC21" s="341"/>
      <c r="CRD21" s="341"/>
      <c r="CRE21" s="341"/>
      <c r="CRF21" s="341"/>
      <c r="CRG21" s="341"/>
      <c r="CRH21" s="341"/>
      <c r="CRI21" s="341"/>
      <c r="CRJ21" s="341"/>
      <c r="CRK21" s="341"/>
      <c r="CRL21" s="341"/>
      <c r="CRM21" s="341"/>
      <c r="CRN21" s="341"/>
      <c r="CRO21" s="341"/>
      <c r="CRP21" s="341"/>
      <c r="CRQ21" s="341"/>
      <c r="CRR21" s="341"/>
      <c r="CRS21" s="341"/>
      <c r="CRT21" s="341"/>
      <c r="CRU21" s="341"/>
      <c r="CRV21" s="341"/>
      <c r="CRW21" s="341"/>
      <c r="CRX21" s="341"/>
      <c r="CRY21" s="341"/>
      <c r="CRZ21" s="341"/>
      <c r="CSA21" s="341"/>
      <c r="CSB21" s="341"/>
      <c r="CSC21" s="341"/>
      <c r="CSD21" s="341"/>
      <c r="CSE21" s="341"/>
      <c r="CSF21" s="341"/>
      <c r="CSG21" s="341"/>
      <c r="CSH21" s="341"/>
      <c r="CSI21" s="341"/>
      <c r="CSJ21" s="341"/>
      <c r="CSK21" s="341"/>
      <c r="CSL21" s="341"/>
      <c r="CSM21" s="341"/>
      <c r="CSN21" s="341"/>
      <c r="CSO21" s="341"/>
      <c r="CSP21" s="341"/>
      <c r="CSQ21" s="341"/>
      <c r="CSR21" s="341"/>
      <c r="CSS21" s="341"/>
      <c r="CST21" s="341"/>
      <c r="CSU21" s="341"/>
      <c r="CSV21" s="341"/>
      <c r="CSW21" s="341"/>
      <c r="CSX21" s="341"/>
      <c r="CSY21" s="341"/>
      <c r="CSZ21" s="341"/>
      <c r="CTA21" s="341"/>
      <c r="CTB21" s="341"/>
      <c r="CTC21" s="341"/>
      <c r="CTD21" s="341"/>
      <c r="CTE21" s="341"/>
      <c r="CTF21" s="341"/>
      <c r="CTG21" s="341"/>
      <c r="CTH21" s="341"/>
      <c r="CTI21" s="341"/>
      <c r="CTJ21" s="341"/>
      <c r="CTK21" s="341"/>
      <c r="CTL21" s="341"/>
      <c r="CTM21" s="341"/>
      <c r="CTN21" s="341"/>
      <c r="CTO21" s="341"/>
      <c r="CTP21" s="341"/>
      <c r="CTQ21" s="341"/>
      <c r="CTR21" s="341"/>
      <c r="CTS21" s="341"/>
      <c r="CTT21" s="341"/>
      <c r="CTU21" s="341"/>
      <c r="CTV21" s="341"/>
      <c r="CTW21" s="341"/>
      <c r="CTX21" s="341"/>
      <c r="CTY21" s="341"/>
      <c r="CTZ21" s="341"/>
      <c r="CUA21" s="341"/>
      <c r="CUB21" s="341"/>
      <c r="CUC21" s="341"/>
      <c r="CUD21" s="341"/>
      <c r="CUE21" s="341"/>
      <c r="CUF21" s="341"/>
      <c r="CUG21" s="341"/>
      <c r="CUH21" s="341"/>
      <c r="CUI21" s="341"/>
      <c r="CUJ21" s="341"/>
      <c r="CUK21" s="341"/>
      <c r="CUL21" s="341"/>
      <c r="CUM21" s="341"/>
      <c r="CUN21" s="341"/>
      <c r="CUO21" s="341"/>
      <c r="CUP21" s="341"/>
      <c r="CUQ21" s="341"/>
      <c r="CUR21" s="341"/>
      <c r="CUS21" s="341"/>
      <c r="CUT21" s="341"/>
      <c r="CUU21" s="341"/>
      <c r="CUV21" s="341"/>
      <c r="CUW21" s="341"/>
      <c r="CUX21" s="341"/>
      <c r="CUY21" s="341"/>
      <c r="CUZ21" s="341"/>
      <c r="CVA21" s="341"/>
      <c r="CVB21" s="341"/>
      <c r="CVC21" s="341"/>
      <c r="CVD21" s="341"/>
      <c r="CVE21" s="341"/>
      <c r="CVF21" s="341"/>
      <c r="CVG21" s="341"/>
      <c r="CVH21" s="341"/>
      <c r="CVI21" s="341"/>
      <c r="CVJ21" s="341"/>
      <c r="CVK21" s="341"/>
      <c r="CVL21" s="341"/>
      <c r="CVM21" s="341"/>
      <c r="CVN21" s="341"/>
      <c r="CVO21" s="341"/>
      <c r="CVP21" s="341"/>
      <c r="CVQ21" s="341"/>
      <c r="CVR21" s="341"/>
      <c r="CVS21" s="341"/>
      <c r="CVT21" s="341"/>
      <c r="CVU21" s="341"/>
      <c r="CVV21" s="341"/>
      <c r="CVW21" s="341"/>
      <c r="CVX21" s="341"/>
      <c r="CVY21" s="341"/>
      <c r="CVZ21" s="341"/>
      <c r="CWA21" s="341"/>
      <c r="CWB21" s="341"/>
      <c r="CWC21" s="341"/>
      <c r="CWD21" s="341"/>
      <c r="CWE21" s="341"/>
      <c r="CWF21" s="341"/>
      <c r="CWG21" s="341"/>
      <c r="CWH21" s="341"/>
      <c r="CWI21" s="341"/>
      <c r="CWJ21" s="341"/>
      <c r="CWK21" s="341"/>
      <c r="CWL21" s="341"/>
      <c r="CWM21" s="341"/>
      <c r="CWN21" s="341"/>
      <c r="CWO21" s="341"/>
      <c r="CWP21" s="341"/>
      <c r="CWQ21" s="341"/>
      <c r="CWR21" s="341"/>
      <c r="CWS21" s="341"/>
      <c r="CWT21" s="341"/>
      <c r="CWU21" s="341"/>
      <c r="CWV21" s="341"/>
      <c r="CWW21" s="341"/>
      <c r="CWX21" s="341"/>
      <c r="CWY21" s="341"/>
      <c r="CWZ21" s="341"/>
      <c r="CXA21" s="341"/>
      <c r="CXB21" s="341"/>
      <c r="CXC21" s="341"/>
      <c r="CXD21" s="341"/>
      <c r="CXE21" s="341"/>
      <c r="CXF21" s="341"/>
      <c r="CXG21" s="341"/>
      <c r="CXH21" s="341"/>
      <c r="CXI21" s="341"/>
      <c r="CXJ21" s="341"/>
      <c r="CXK21" s="341"/>
      <c r="CXL21" s="341"/>
      <c r="CXM21" s="341"/>
      <c r="CXN21" s="341"/>
      <c r="CXO21" s="341"/>
      <c r="CXP21" s="341"/>
      <c r="CXQ21" s="341"/>
      <c r="CXR21" s="341"/>
      <c r="CXS21" s="341"/>
      <c r="CXT21" s="341"/>
      <c r="CXU21" s="341"/>
      <c r="CXV21" s="341"/>
      <c r="CXW21" s="341"/>
      <c r="CXX21" s="341"/>
      <c r="CXY21" s="341"/>
      <c r="CXZ21" s="341"/>
      <c r="CYA21" s="341"/>
      <c r="CYB21" s="341"/>
      <c r="CYC21" s="341"/>
      <c r="CYD21" s="341"/>
      <c r="CYE21" s="341"/>
      <c r="CYF21" s="341"/>
      <c r="CYG21" s="341"/>
      <c r="CYH21" s="341"/>
      <c r="CYI21" s="341"/>
      <c r="CYJ21" s="341"/>
      <c r="CYK21" s="341"/>
      <c r="CYL21" s="341"/>
      <c r="CYM21" s="341"/>
      <c r="CYN21" s="341"/>
      <c r="CYO21" s="341"/>
      <c r="CYP21" s="341"/>
      <c r="CYQ21" s="341"/>
      <c r="CYR21" s="341"/>
      <c r="CYS21" s="341"/>
      <c r="CYT21" s="341"/>
      <c r="CYU21" s="341"/>
      <c r="CYV21" s="341"/>
      <c r="CYW21" s="341"/>
      <c r="CYX21" s="341"/>
      <c r="CYY21" s="341"/>
      <c r="CYZ21" s="341"/>
      <c r="CZA21" s="341"/>
      <c r="CZB21" s="341"/>
      <c r="CZC21" s="341"/>
      <c r="CZD21" s="341"/>
      <c r="CZE21" s="341"/>
      <c r="CZF21" s="341"/>
      <c r="CZG21" s="341"/>
      <c r="CZH21" s="341"/>
      <c r="CZI21" s="341"/>
      <c r="CZJ21" s="341"/>
      <c r="CZK21" s="341"/>
      <c r="CZL21" s="341"/>
      <c r="CZM21" s="341"/>
      <c r="CZN21" s="341"/>
      <c r="CZO21" s="341"/>
      <c r="CZP21" s="341"/>
      <c r="CZQ21" s="341"/>
      <c r="CZR21" s="341"/>
      <c r="CZS21" s="341"/>
      <c r="CZT21" s="341"/>
      <c r="CZU21" s="341"/>
      <c r="CZV21" s="341"/>
      <c r="CZW21" s="341"/>
      <c r="CZX21" s="341"/>
      <c r="CZY21" s="341"/>
      <c r="CZZ21" s="341"/>
      <c r="DAA21" s="341"/>
      <c r="DAB21" s="341"/>
      <c r="DAC21" s="341"/>
      <c r="DAD21" s="341"/>
      <c r="DAE21" s="341"/>
      <c r="DAF21" s="341"/>
      <c r="DAG21" s="341"/>
      <c r="DAH21" s="341"/>
      <c r="DAI21" s="341"/>
      <c r="DAJ21" s="341"/>
      <c r="DAK21" s="341"/>
      <c r="DAL21" s="341"/>
      <c r="DAM21" s="341"/>
      <c r="DAN21" s="341"/>
      <c r="DAO21" s="341"/>
      <c r="DAP21" s="341"/>
      <c r="DAQ21" s="341"/>
      <c r="DAR21" s="341"/>
      <c r="DAS21" s="341"/>
      <c r="DAT21" s="341"/>
      <c r="DAU21" s="341"/>
      <c r="DAV21" s="341"/>
      <c r="DAW21" s="341"/>
      <c r="DAX21" s="341"/>
      <c r="DAY21" s="341"/>
      <c r="DAZ21" s="341"/>
      <c r="DBA21" s="341"/>
      <c r="DBB21" s="341"/>
      <c r="DBC21" s="341"/>
      <c r="DBD21" s="341"/>
      <c r="DBE21" s="341"/>
      <c r="DBF21" s="341"/>
      <c r="DBG21" s="341"/>
      <c r="DBH21" s="341"/>
      <c r="DBI21" s="341"/>
      <c r="DBJ21" s="341"/>
      <c r="DBK21" s="341"/>
      <c r="DBL21" s="341"/>
      <c r="DBM21" s="341"/>
      <c r="DBN21" s="341"/>
      <c r="DBO21" s="341"/>
      <c r="DBP21" s="341"/>
      <c r="DBQ21" s="341"/>
      <c r="DBR21" s="341"/>
      <c r="DBS21" s="341"/>
      <c r="DBT21" s="341"/>
      <c r="DBU21" s="341"/>
      <c r="DBV21" s="341"/>
      <c r="DBW21" s="341"/>
      <c r="DBX21" s="341"/>
      <c r="DBY21" s="341"/>
      <c r="DBZ21" s="341"/>
      <c r="DCA21" s="341"/>
      <c r="DCB21" s="341"/>
      <c r="DCC21" s="341"/>
      <c r="DCD21" s="341"/>
      <c r="DCE21" s="341"/>
      <c r="DCF21" s="341"/>
      <c r="DCG21" s="341"/>
      <c r="DCH21" s="341"/>
      <c r="DCI21" s="341"/>
      <c r="DCJ21" s="341"/>
      <c r="DCK21" s="341"/>
      <c r="DCL21" s="341"/>
      <c r="DCM21" s="341"/>
      <c r="DCN21" s="341"/>
      <c r="DCO21" s="341"/>
      <c r="DCP21" s="341"/>
      <c r="DCQ21" s="341"/>
      <c r="DCR21" s="341"/>
      <c r="DCS21" s="341"/>
      <c r="DCT21" s="341"/>
      <c r="DCU21" s="341"/>
      <c r="DCV21" s="341"/>
      <c r="DCW21" s="341"/>
      <c r="DCX21" s="341"/>
      <c r="DCY21" s="341"/>
      <c r="DCZ21" s="341"/>
      <c r="DDA21" s="341"/>
      <c r="DDB21" s="341"/>
      <c r="DDC21" s="341"/>
      <c r="DDD21" s="341"/>
      <c r="DDE21" s="341"/>
      <c r="DDF21" s="341"/>
      <c r="DDG21" s="341"/>
      <c r="DDH21" s="341"/>
      <c r="DDI21" s="341"/>
      <c r="DDJ21" s="341"/>
      <c r="DDK21" s="341"/>
      <c r="DDL21" s="341"/>
      <c r="DDM21" s="341"/>
      <c r="DDN21" s="341"/>
      <c r="DDO21" s="341"/>
      <c r="DDP21" s="341"/>
      <c r="DDQ21" s="341"/>
      <c r="DDR21" s="341"/>
      <c r="DDS21" s="341"/>
      <c r="DDT21" s="341"/>
      <c r="DDU21" s="341"/>
      <c r="DDV21" s="341"/>
      <c r="DDW21" s="341"/>
      <c r="DDX21" s="341"/>
      <c r="DDY21" s="341"/>
      <c r="DDZ21" s="341"/>
      <c r="DEA21" s="341"/>
      <c r="DEB21" s="341"/>
      <c r="DEC21" s="341"/>
      <c r="DED21" s="341"/>
      <c r="DEE21" s="341"/>
      <c r="DEF21" s="341"/>
      <c r="DEG21" s="341"/>
      <c r="DEH21" s="341"/>
      <c r="DEI21" s="341"/>
      <c r="DEJ21" s="341"/>
      <c r="DEK21" s="341"/>
      <c r="DEL21" s="341"/>
      <c r="DEM21" s="341"/>
      <c r="DEN21" s="341"/>
      <c r="DEO21" s="341"/>
      <c r="DEP21" s="341"/>
      <c r="DEQ21" s="341"/>
      <c r="DER21" s="341"/>
      <c r="DES21" s="341"/>
      <c r="DET21" s="341"/>
      <c r="DEU21" s="341"/>
      <c r="DEV21" s="341"/>
      <c r="DEW21" s="341"/>
      <c r="DEX21" s="341"/>
      <c r="DEY21" s="341"/>
      <c r="DEZ21" s="341"/>
      <c r="DFA21" s="341"/>
      <c r="DFB21" s="341"/>
      <c r="DFC21" s="341"/>
      <c r="DFD21" s="341"/>
      <c r="DFE21" s="341"/>
      <c r="DFF21" s="341"/>
      <c r="DFG21" s="341"/>
      <c r="DFH21" s="341"/>
      <c r="DFI21" s="341"/>
      <c r="DFJ21" s="341"/>
      <c r="DFK21" s="341"/>
      <c r="DFL21" s="341"/>
      <c r="DFM21" s="341"/>
      <c r="DFN21" s="341"/>
      <c r="DFO21" s="341"/>
      <c r="DFP21" s="341"/>
      <c r="DFQ21" s="341"/>
      <c r="DFR21" s="341"/>
      <c r="DFS21" s="341"/>
      <c r="DFT21" s="341"/>
      <c r="DFU21" s="341"/>
      <c r="DFV21" s="341"/>
      <c r="DFW21" s="341"/>
      <c r="DFX21" s="341"/>
      <c r="DFY21" s="341"/>
      <c r="DFZ21" s="341"/>
      <c r="DGA21" s="341"/>
      <c r="DGB21" s="341"/>
      <c r="DGC21" s="341"/>
      <c r="DGD21" s="341"/>
      <c r="DGE21" s="341"/>
      <c r="DGF21" s="341"/>
      <c r="DGG21" s="341"/>
      <c r="DGH21" s="341"/>
      <c r="DGI21" s="341"/>
      <c r="DGJ21" s="341"/>
      <c r="DGK21" s="341"/>
      <c r="DGL21" s="341"/>
      <c r="DGM21" s="341"/>
      <c r="DGN21" s="341"/>
      <c r="DGO21" s="341"/>
      <c r="DGP21" s="341"/>
      <c r="DGQ21" s="341"/>
      <c r="DGR21" s="341"/>
      <c r="DGS21" s="341"/>
      <c r="DGT21" s="341"/>
      <c r="DGU21" s="341"/>
      <c r="DGV21" s="341"/>
      <c r="DGW21" s="341"/>
      <c r="DGX21" s="341"/>
      <c r="DGY21" s="341"/>
      <c r="DGZ21" s="341"/>
      <c r="DHA21" s="341"/>
      <c r="DHB21" s="341"/>
      <c r="DHC21" s="341"/>
      <c r="DHD21" s="341"/>
      <c r="DHE21" s="341"/>
      <c r="DHF21" s="341"/>
      <c r="DHG21" s="341"/>
      <c r="DHH21" s="341"/>
      <c r="DHI21" s="341"/>
      <c r="DHJ21" s="341"/>
      <c r="DHK21" s="341"/>
      <c r="DHL21" s="341"/>
      <c r="DHM21" s="341"/>
      <c r="DHN21" s="341"/>
      <c r="DHO21" s="341"/>
      <c r="DHP21" s="341"/>
      <c r="DHQ21" s="341"/>
      <c r="DHR21" s="341"/>
      <c r="DHS21" s="341"/>
      <c r="DHT21" s="341"/>
      <c r="DHU21" s="341"/>
      <c r="DHV21" s="341"/>
      <c r="DHW21" s="341"/>
      <c r="DHX21" s="341"/>
      <c r="DHY21" s="341"/>
      <c r="DHZ21" s="341"/>
      <c r="DIA21" s="341"/>
      <c r="DIB21" s="341"/>
      <c r="DIC21" s="341"/>
      <c r="DID21" s="341"/>
      <c r="DIE21" s="341"/>
      <c r="DIF21" s="341"/>
      <c r="DIG21" s="341"/>
      <c r="DIH21" s="341"/>
      <c r="DII21" s="341"/>
      <c r="DIJ21" s="341"/>
      <c r="DIK21" s="341"/>
      <c r="DIL21" s="341"/>
      <c r="DIM21" s="341"/>
      <c r="DIN21" s="341"/>
      <c r="DIO21" s="341"/>
      <c r="DIP21" s="341"/>
      <c r="DIQ21" s="341"/>
      <c r="DIR21" s="341"/>
      <c r="DIS21" s="341"/>
      <c r="DIT21" s="341"/>
      <c r="DIU21" s="341"/>
      <c r="DIV21" s="341"/>
      <c r="DIW21" s="341"/>
      <c r="DIX21" s="341"/>
      <c r="DIY21" s="341"/>
      <c r="DIZ21" s="341"/>
      <c r="DJA21" s="341"/>
      <c r="DJB21" s="341"/>
      <c r="DJC21" s="341"/>
      <c r="DJD21" s="341"/>
      <c r="DJE21" s="341"/>
      <c r="DJF21" s="341"/>
      <c r="DJG21" s="341"/>
      <c r="DJH21" s="341"/>
      <c r="DJI21" s="341"/>
      <c r="DJJ21" s="341"/>
      <c r="DJK21" s="341"/>
      <c r="DJL21" s="341"/>
      <c r="DJM21" s="341"/>
      <c r="DJN21" s="341"/>
      <c r="DJO21" s="341"/>
      <c r="DJP21" s="341"/>
      <c r="DJQ21" s="341"/>
      <c r="DJR21" s="341"/>
      <c r="DJS21" s="341"/>
      <c r="DJT21" s="341"/>
      <c r="DJU21" s="341"/>
      <c r="DJV21" s="341"/>
      <c r="DJW21" s="341"/>
      <c r="DJX21" s="341"/>
      <c r="DJY21" s="341"/>
      <c r="DJZ21" s="341"/>
      <c r="DKA21" s="341"/>
      <c r="DKB21" s="341"/>
      <c r="DKC21" s="341"/>
      <c r="DKD21" s="341"/>
      <c r="DKE21" s="341"/>
      <c r="DKF21" s="341"/>
      <c r="DKG21" s="341"/>
      <c r="DKH21" s="341"/>
      <c r="DKI21" s="341"/>
      <c r="DKJ21" s="341"/>
      <c r="DKK21" s="341"/>
      <c r="DKL21" s="341"/>
      <c r="DKM21" s="341"/>
      <c r="DKN21" s="341"/>
      <c r="DKO21" s="341"/>
      <c r="DKP21" s="341"/>
      <c r="DKQ21" s="341"/>
      <c r="DKR21" s="341"/>
      <c r="DKS21" s="341"/>
      <c r="DKT21" s="341"/>
      <c r="DKU21" s="341"/>
      <c r="DKV21" s="341"/>
      <c r="DKW21" s="341"/>
      <c r="DKX21" s="341"/>
      <c r="DKY21" s="341"/>
      <c r="DKZ21" s="341"/>
      <c r="DLA21" s="341"/>
      <c r="DLB21" s="341"/>
      <c r="DLC21" s="341"/>
      <c r="DLD21" s="341"/>
      <c r="DLE21" s="341"/>
      <c r="DLF21" s="341"/>
      <c r="DLG21" s="341"/>
      <c r="DLH21" s="341"/>
      <c r="DLI21" s="341"/>
      <c r="DLJ21" s="341"/>
      <c r="DLK21" s="341"/>
      <c r="DLL21" s="341"/>
      <c r="DLM21" s="341"/>
      <c r="DLN21" s="341"/>
      <c r="DLO21" s="341"/>
      <c r="DLP21" s="341"/>
      <c r="DLQ21" s="341"/>
      <c r="DLR21" s="341"/>
      <c r="DLS21" s="341"/>
      <c r="DLT21" s="341"/>
      <c r="DLU21" s="341"/>
      <c r="DLV21" s="341"/>
      <c r="DLW21" s="341"/>
      <c r="DLX21" s="341"/>
      <c r="DLY21" s="341"/>
      <c r="DLZ21" s="341"/>
      <c r="DMA21" s="341"/>
      <c r="DMB21" s="341"/>
      <c r="DMC21" s="341"/>
      <c r="DMD21" s="341"/>
      <c r="DME21" s="341"/>
      <c r="DMF21" s="341"/>
      <c r="DMG21" s="341"/>
      <c r="DMH21" s="341"/>
      <c r="DMI21" s="341"/>
      <c r="DMJ21" s="341"/>
      <c r="DMK21" s="341"/>
      <c r="DML21" s="341"/>
      <c r="DMM21" s="341"/>
      <c r="DMN21" s="341"/>
      <c r="DMO21" s="341"/>
      <c r="DMP21" s="341"/>
      <c r="DMQ21" s="341"/>
      <c r="DMR21" s="341"/>
      <c r="DMS21" s="341"/>
      <c r="DMT21" s="341"/>
      <c r="DMU21" s="341"/>
      <c r="DMV21" s="341"/>
      <c r="DMW21" s="341"/>
      <c r="DMX21" s="341"/>
      <c r="DMY21" s="341"/>
      <c r="DMZ21" s="341"/>
      <c r="DNA21" s="341"/>
      <c r="DNB21" s="341"/>
      <c r="DNC21" s="341"/>
      <c r="DND21" s="341"/>
      <c r="DNE21" s="341"/>
      <c r="DNF21" s="341"/>
      <c r="DNG21" s="341"/>
      <c r="DNH21" s="341"/>
      <c r="DNI21" s="341"/>
      <c r="DNJ21" s="341"/>
      <c r="DNK21" s="341"/>
      <c r="DNL21" s="341"/>
      <c r="DNM21" s="341"/>
      <c r="DNN21" s="341"/>
      <c r="DNO21" s="341"/>
      <c r="DNP21" s="341"/>
      <c r="DNQ21" s="341"/>
      <c r="DNR21" s="341"/>
      <c r="DNS21" s="341"/>
      <c r="DNT21" s="341"/>
      <c r="DNU21" s="341"/>
      <c r="DNV21" s="341"/>
      <c r="DNW21" s="341"/>
      <c r="DNX21" s="341"/>
      <c r="DNY21" s="341"/>
      <c r="DNZ21" s="341"/>
      <c r="DOA21" s="341"/>
      <c r="DOB21" s="341"/>
      <c r="DOC21" s="341"/>
      <c r="DOD21" s="341"/>
      <c r="DOE21" s="341"/>
      <c r="DOF21" s="341"/>
      <c r="DOG21" s="341"/>
      <c r="DOH21" s="341"/>
      <c r="DOI21" s="341"/>
      <c r="DOJ21" s="341"/>
      <c r="DOK21" s="341"/>
      <c r="DOL21" s="341"/>
      <c r="DOM21" s="341"/>
      <c r="DON21" s="341"/>
      <c r="DOO21" s="341"/>
      <c r="DOP21" s="341"/>
      <c r="DOQ21" s="341"/>
      <c r="DOR21" s="341"/>
      <c r="DOS21" s="341"/>
      <c r="DOT21" s="341"/>
      <c r="DOU21" s="341"/>
      <c r="DOV21" s="341"/>
      <c r="DOW21" s="341"/>
      <c r="DOX21" s="341"/>
      <c r="DOY21" s="341"/>
      <c r="DOZ21" s="341"/>
      <c r="DPA21" s="341"/>
      <c r="DPB21" s="341"/>
      <c r="DPC21" s="341"/>
      <c r="DPD21" s="341"/>
      <c r="DPE21" s="341"/>
      <c r="DPF21" s="341"/>
      <c r="DPG21" s="341"/>
      <c r="DPH21" s="341"/>
      <c r="DPI21" s="341"/>
      <c r="DPJ21" s="341"/>
      <c r="DPK21" s="341"/>
      <c r="DPL21" s="341"/>
      <c r="DPM21" s="341"/>
      <c r="DPN21" s="341"/>
      <c r="DPO21" s="341"/>
      <c r="DPP21" s="341"/>
      <c r="DPQ21" s="341"/>
      <c r="DPR21" s="341"/>
      <c r="DPS21" s="341"/>
      <c r="DPT21" s="341"/>
      <c r="DPU21" s="341"/>
      <c r="DPV21" s="341"/>
      <c r="DPW21" s="341"/>
      <c r="DPX21" s="341"/>
      <c r="DPY21" s="341"/>
      <c r="DPZ21" s="341"/>
      <c r="DQA21" s="341"/>
      <c r="DQB21" s="341"/>
      <c r="DQC21" s="341"/>
      <c r="DQD21" s="341"/>
      <c r="DQE21" s="341"/>
      <c r="DQF21" s="341"/>
      <c r="DQG21" s="341"/>
      <c r="DQH21" s="341"/>
      <c r="DQI21" s="341"/>
      <c r="DQJ21" s="341"/>
      <c r="DQK21" s="341"/>
      <c r="DQL21" s="341"/>
      <c r="DQM21" s="341"/>
      <c r="DQN21" s="341"/>
      <c r="DQO21" s="341"/>
      <c r="DQP21" s="341"/>
      <c r="DQQ21" s="341"/>
      <c r="DQR21" s="341"/>
      <c r="DQS21" s="341"/>
      <c r="DQT21" s="341"/>
      <c r="DQU21" s="341"/>
      <c r="DQV21" s="341"/>
      <c r="DQW21" s="341"/>
      <c r="DQX21" s="341"/>
      <c r="DQY21" s="341"/>
      <c r="DQZ21" s="341"/>
      <c r="DRA21" s="341"/>
      <c r="DRB21" s="341"/>
      <c r="DRC21" s="341"/>
      <c r="DRD21" s="341"/>
      <c r="DRE21" s="341"/>
      <c r="DRF21" s="341"/>
      <c r="DRG21" s="341"/>
      <c r="DRH21" s="341"/>
      <c r="DRI21" s="341"/>
      <c r="DRJ21" s="341"/>
      <c r="DRK21" s="341"/>
      <c r="DRL21" s="341"/>
      <c r="DRM21" s="341"/>
      <c r="DRN21" s="341"/>
      <c r="DRO21" s="341"/>
      <c r="DRP21" s="341"/>
      <c r="DRQ21" s="341"/>
      <c r="DRR21" s="341"/>
      <c r="DRS21" s="341"/>
      <c r="DRT21" s="341"/>
      <c r="DRU21" s="341"/>
      <c r="DRV21" s="341"/>
      <c r="DRW21" s="341"/>
      <c r="DRX21" s="341"/>
      <c r="DRY21" s="341"/>
      <c r="DRZ21" s="341"/>
      <c r="DSA21" s="341"/>
      <c r="DSB21" s="341"/>
      <c r="DSC21" s="341"/>
      <c r="DSD21" s="341"/>
      <c r="DSE21" s="341"/>
      <c r="DSF21" s="341"/>
      <c r="DSG21" s="341"/>
      <c r="DSH21" s="341"/>
      <c r="DSI21" s="341"/>
      <c r="DSJ21" s="341"/>
      <c r="DSK21" s="341"/>
      <c r="DSL21" s="341"/>
      <c r="DSM21" s="341"/>
      <c r="DSN21" s="341"/>
      <c r="DSO21" s="341"/>
      <c r="DSP21" s="341"/>
      <c r="DSQ21" s="341"/>
      <c r="DSR21" s="341"/>
      <c r="DSS21" s="341"/>
      <c r="DST21" s="341"/>
      <c r="DSU21" s="341"/>
      <c r="DSV21" s="341"/>
      <c r="DSW21" s="341"/>
      <c r="DSX21" s="341"/>
      <c r="DSY21" s="341"/>
      <c r="DSZ21" s="341"/>
      <c r="DTA21" s="341"/>
      <c r="DTB21" s="341"/>
      <c r="DTC21" s="341"/>
      <c r="DTD21" s="341"/>
      <c r="DTE21" s="341"/>
      <c r="DTF21" s="341"/>
      <c r="DTG21" s="341"/>
      <c r="DTH21" s="341"/>
      <c r="DTI21" s="341"/>
      <c r="DTJ21" s="341"/>
      <c r="DTK21" s="341"/>
      <c r="DTL21" s="341"/>
      <c r="DTM21" s="341"/>
      <c r="DTN21" s="341"/>
      <c r="DTO21" s="341"/>
      <c r="DTP21" s="341"/>
      <c r="DTQ21" s="341"/>
      <c r="DTR21" s="341"/>
      <c r="DTS21" s="341"/>
      <c r="DTT21" s="341"/>
      <c r="DTU21" s="341"/>
      <c r="DTV21" s="341"/>
      <c r="DTW21" s="341"/>
      <c r="DTX21" s="341"/>
      <c r="DTY21" s="341"/>
      <c r="DTZ21" s="341"/>
      <c r="DUA21" s="341"/>
      <c r="DUB21" s="341"/>
      <c r="DUC21" s="341"/>
      <c r="DUD21" s="341"/>
      <c r="DUE21" s="341"/>
      <c r="DUF21" s="341"/>
      <c r="DUG21" s="341"/>
      <c r="DUH21" s="341"/>
      <c r="DUI21" s="341"/>
      <c r="DUJ21" s="341"/>
      <c r="DUK21" s="341"/>
      <c r="DUL21" s="341"/>
      <c r="DUM21" s="341"/>
      <c r="DUN21" s="341"/>
      <c r="DUO21" s="341"/>
      <c r="DUP21" s="341"/>
      <c r="DUQ21" s="341"/>
      <c r="DUR21" s="341"/>
      <c r="DUS21" s="341"/>
      <c r="DUT21" s="341"/>
      <c r="DUU21" s="341"/>
      <c r="DUV21" s="341"/>
      <c r="DUW21" s="341"/>
      <c r="DUX21" s="341"/>
      <c r="DUY21" s="341"/>
      <c r="DUZ21" s="341"/>
      <c r="DVA21" s="341"/>
      <c r="DVB21" s="341"/>
      <c r="DVC21" s="341"/>
      <c r="DVD21" s="341"/>
      <c r="DVE21" s="341"/>
      <c r="DVF21" s="341"/>
      <c r="DVG21" s="341"/>
      <c r="DVH21" s="341"/>
      <c r="DVI21" s="341"/>
      <c r="DVJ21" s="341"/>
      <c r="DVK21" s="341"/>
      <c r="DVL21" s="341"/>
      <c r="DVM21" s="341"/>
      <c r="DVN21" s="341"/>
      <c r="DVO21" s="341"/>
      <c r="DVP21" s="341"/>
      <c r="DVQ21" s="341"/>
      <c r="DVR21" s="341"/>
      <c r="DVS21" s="341"/>
      <c r="DVT21" s="341"/>
      <c r="DVU21" s="341"/>
      <c r="DVV21" s="341"/>
      <c r="DVW21" s="341"/>
      <c r="DVX21" s="341"/>
      <c r="DVY21" s="341"/>
      <c r="DVZ21" s="341"/>
      <c r="DWA21" s="341"/>
      <c r="DWB21" s="341"/>
      <c r="DWC21" s="341"/>
      <c r="DWD21" s="341"/>
      <c r="DWE21" s="341"/>
      <c r="DWF21" s="341"/>
      <c r="DWG21" s="341"/>
      <c r="DWH21" s="341"/>
      <c r="DWI21" s="341"/>
      <c r="DWJ21" s="341"/>
      <c r="DWK21" s="341"/>
      <c r="DWL21" s="341"/>
      <c r="DWM21" s="341"/>
      <c r="DWN21" s="341"/>
      <c r="DWO21" s="341"/>
      <c r="DWP21" s="341"/>
      <c r="DWQ21" s="341"/>
      <c r="DWR21" s="341"/>
      <c r="DWS21" s="341"/>
      <c r="DWT21" s="341"/>
      <c r="DWU21" s="341"/>
      <c r="DWV21" s="341"/>
      <c r="DWW21" s="341"/>
      <c r="DWX21" s="341"/>
      <c r="DWY21" s="341"/>
      <c r="DWZ21" s="341"/>
      <c r="DXA21" s="341"/>
      <c r="DXB21" s="341"/>
      <c r="DXC21" s="341"/>
      <c r="DXD21" s="341"/>
      <c r="DXE21" s="341"/>
      <c r="DXF21" s="341"/>
      <c r="DXG21" s="341"/>
      <c r="DXH21" s="341"/>
      <c r="DXI21" s="341"/>
      <c r="DXJ21" s="341"/>
      <c r="DXK21" s="341"/>
      <c r="DXL21" s="341"/>
      <c r="DXM21" s="341"/>
      <c r="DXN21" s="341"/>
      <c r="DXO21" s="341"/>
      <c r="DXP21" s="341"/>
      <c r="DXQ21" s="341"/>
      <c r="DXR21" s="341"/>
      <c r="DXS21" s="341"/>
      <c r="DXT21" s="341"/>
      <c r="DXU21" s="341"/>
      <c r="DXV21" s="341"/>
      <c r="DXW21" s="341"/>
      <c r="DXX21" s="341"/>
      <c r="DXY21" s="341"/>
      <c r="DXZ21" s="341"/>
      <c r="DYA21" s="341"/>
      <c r="DYB21" s="341"/>
      <c r="DYC21" s="341"/>
      <c r="DYD21" s="341"/>
      <c r="DYE21" s="341"/>
      <c r="DYF21" s="341"/>
      <c r="DYG21" s="341"/>
      <c r="DYH21" s="341"/>
      <c r="DYI21" s="341"/>
      <c r="DYJ21" s="341"/>
      <c r="DYK21" s="341"/>
      <c r="DYL21" s="341"/>
      <c r="DYM21" s="341"/>
      <c r="DYN21" s="341"/>
      <c r="DYO21" s="341"/>
      <c r="DYP21" s="341"/>
      <c r="DYQ21" s="341"/>
      <c r="DYR21" s="341"/>
      <c r="DYS21" s="341"/>
      <c r="DYT21" s="341"/>
      <c r="DYU21" s="341"/>
      <c r="DYV21" s="341"/>
      <c r="DYW21" s="341"/>
      <c r="DYX21" s="341"/>
      <c r="DYY21" s="341"/>
      <c r="DYZ21" s="341"/>
      <c r="DZA21" s="341"/>
      <c r="DZB21" s="341"/>
      <c r="DZC21" s="341"/>
      <c r="DZD21" s="341"/>
      <c r="DZE21" s="341"/>
      <c r="DZF21" s="341"/>
      <c r="DZG21" s="341"/>
      <c r="DZH21" s="341"/>
      <c r="DZI21" s="341"/>
      <c r="DZJ21" s="341"/>
      <c r="DZK21" s="341"/>
      <c r="DZL21" s="341"/>
      <c r="DZM21" s="341"/>
      <c r="DZN21" s="341"/>
      <c r="DZO21" s="341"/>
      <c r="DZP21" s="341"/>
      <c r="DZQ21" s="341"/>
      <c r="DZR21" s="341"/>
      <c r="DZS21" s="341"/>
      <c r="DZT21" s="341"/>
      <c r="DZU21" s="341"/>
      <c r="DZV21" s="341"/>
      <c r="DZW21" s="341"/>
      <c r="DZX21" s="341"/>
      <c r="DZY21" s="341"/>
      <c r="DZZ21" s="341"/>
      <c r="EAA21" s="341"/>
      <c r="EAB21" s="341"/>
      <c r="EAC21" s="341"/>
      <c r="EAD21" s="341"/>
      <c r="EAE21" s="341"/>
      <c r="EAF21" s="341"/>
      <c r="EAG21" s="341"/>
      <c r="EAH21" s="341"/>
      <c r="EAI21" s="341"/>
      <c r="EAJ21" s="341"/>
      <c r="EAK21" s="341"/>
      <c r="EAL21" s="341"/>
      <c r="EAM21" s="341"/>
      <c r="EAN21" s="341"/>
      <c r="EAO21" s="341"/>
      <c r="EAP21" s="341"/>
      <c r="EAQ21" s="341"/>
      <c r="EAR21" s="341"/>
      <c r="EAS21" s="341"/>
      <c r="EAT21" s="341"/>
      <c r="EAU21" s="341"/>
      <c r="EAV21" s="341"/>
      <c r="EAW21" s="341"/>
      <c r="EAX21" s="341"/>
      <c r="EAY21" s="341"/>
      <c r="EAZ21" s="341"/>
      <c r="EBA21" s="341"/>
      <c r="EBB21" s="341"/>
      <c r="EBC21" s="341"/>
      <c r="EBD21" s="341"/>
      <c r="EBE21" s="341"/>
      <c r="EBF21" s="341"/>
      <c r="EBG21" s="341"/>
      <c r="EBH21" s="341"/>
      <c r="EBI21" s="341"/>
      <c r="EBJ21" s="341"/>
      <c r="EBK21" s="341"/>
      <c r="EBL21" s="341"/>
      <c r="EBM21" s="341"/>
      <c r="EBN21" s="341"/>
      <c r="EBO21" s="341"/>
      <c r="EBP21" s="341"/>
      <c r="EBQ21" s="341"/>
      <c r="EBR21" s="341"/>
      <c r="EBS21" s="341"/>
      <c r="EBT21" s="341"/>
      <c r="EBU21" s="341"/>
      <c r="EBV21" s="341"/>
      <c r="EBW21" s="341"/>
      <c r="EBX21" s="341"/>
      <c r="EBY21" s="341"/>
      <c r="EBZ21" s="341"/>
      <c r="ECA21" s="341"/>
      <c r="ECB21" s="341"/>
      <c r="ECC21" s="341"/>
      <c r="ECD21" s="341"/>
      <c r="ECE21" s="341"/>
      <c r="ECF21" s="341"/>
      <c r="ECG21" s="341"/>
      <c r="ECH21" s="341"/>
      <c r="ECI21" s="341"/>
      <c r="ECJ21" s="341"/>
      <c r="ECK21" s="341"/>
      <c r="ECL21" s="341"/>
      <c r="ECM21" s="341"/>
      <c r="ECN21" s="341"/>
      <c r="ECO21" s="341"/>
      <c r="ECP21" s="341"/>
      <c r="ECQ21" s="341"/>
      <c r="ECR21" s="341"/>
      <c r="ECS21" s="341"/>
      <c r="ECT21" s="341"/>
      <c r="ECU21" s="341"/>
      <c r="ECV21" s="341"/>
      <c r="ECW21" s="341"/>
      <c r="ECX21" s="341"/>
      <c r="ECY21" s="341"/>
      <c r="ECZ21" s="341"/>
      <c r="EDA21" s="341"/>
      <c r="EDB21" s="341"/>
      <c r="EDC21" s="341"/>
      <c r="EDD21" s="341"/>
      <c r="EDE21" s="341"/>
      <c r="EDF21" s="341"/>
      <c r="EDG21" s="341"/>
      <c r="EDH21" s="341"/>
      <c r="EDI21" s="341"/>
      <c r="EDJ21" s="341"/>
      <c r="EDK21" s="341"/>
      <c r="EDL21" s="341"/>
      <c r="EDM21" s="341"/>
      <c r="EDN21" s="341"/>
      <c r="EDO21" s="341"/>
      <c r="EDP21" s="341"/>
      <c r="EDQ21" s="341"/>
      <c r="EDR21" s="341"/>
      <c r="EDS21" s="341"/>
      <c r="EDT21" s="341"/>
      <c r="EDU21" s="341"/>
      <c r="EDV21" s="341"/>
      <c r="EDW21" s="341"/>
      <c r="EDX21" s="341"/>
      <c r="EDY21" s="341"/>
      <c r="EDZ21" s="341"/>
      <c r="EEA21" s="341"/>
      <c r="EEB21" s="341"/>
      <c r="EEC21" s="341"/>
      <c r="EED21" s="341"/>
      <c r="EEE21" s="341"/>
      <c r="EEF21" s="341"/>
      <c r="EEG21" s="341"/>
      <c r="EEH21" s="341"/>
      <c r="EEI21" s="341"/>
      <c r="EEJ21" s="341"/>
      <c r="EEK21" s="341"/>
      <c r="EEL21" s="341"/>
      <c r="EEM21" s="341"/>
      <c r="EEN21" s="341"/>
      <c r="EEO21" s="341"/>
      <c r="EEP21" s="341"/>
      <c r="EEQ21" s="341"/>
      <c r="EER21" s="341"/>
      <c r="EES21" s="341"/>
      <c r="EET21" s="341"/>
      <c r="EEU21" s="341"/>
      <c r="EEV21" s="341"/>
      <c r="EEW21" s="341"/>
      <c r="EEX21" s="341"/>
      <c r="EEY21" s="341"/>
      <c r="EEZ21" s="341"/>
      <c r="EFA21" s="341"/>
      <c r="EFB21" s="341"/>
      <c r="EFC21" s="341"/>
      <c r="EFD21" s="341"/>
      <c r="EFE21" s="341"/>
      <c r="EFF21" s="341"/>
      <c r="EFG21" s="341"/>
      <c r="EFH21" s="341"/>
      <c r="EFI21" s="341"/>
      <c r="EFJ21" s="341"/>
      <c r="EFK21" s="341"/>
      <c r="EFL21" s="341"/>
      <c r="EFM21" s="341"/>
      <c r="EFN21" s="341"/>
      <c r="EFO21" s="341"/>
      <c r="EFP21" s="341"/>
      <c r="EFQ21" s="341"/>
      <c r="EFR21" s="341"/>
      <c r="EFS21" s="341"/>
      <c r="EFT21" s="341"/>
      <c r="EFU21" s="341"/>
      <c r="EFV21" s="341"/>
      <c r="EFW21" s="341"/>
      <c r="EFX21" s="341"/>
      <c r="EFY21" s="341"/>
      <c r="EFZ21" s="341"/>
      <c r="EGA21" s="341"/>
      <c r="EGB21" s="341"/>
      <c r="EGC21" s="341"/>
      <c r="EGD21" s="341"/>
      <c r="EGE21" s="341"/>
      <c r="EGF21" s="341"/>
      <c r="EGG21" s="341"/>
      <c r="EGH21" s="341"/>
      <c r="EGI21" s="341"/>
      <c r="EGJ21" s="341"/>
      <c r="EGK21" s="341"/>
      <c r="EGL21" s="341"/>
      <c r="EGM21" s="341"/>
      <c r="EGN21" s="341"/>
      <c r="EGO21" s="341"/>
      <c r="EGP21" s="341"/>
      <c r="EGQ21" s="341"/>
      <c r="EGR21" s="341"/>
      <c r="EGS21" s="341"/>
      <c r="EGT21" s="341"/>
      <c r="EGU21" s="341"/>
      <c r="EGV21" s="341"/>
      <c r="EGW21" s="341"/>
      <c r="EGX21" s="341"/>
      <c r="EGY21" s="341"/>
      <c r="EGZ21" s="341"/>
      <c r="EHA21" s="341"/>
      <c r="EHB21" s="341"/>
      <c r="EHC21" s="341"/>
      <c r="EHD21" s="341"/>
      <c r="EHE21" s="341"/>
      <c r="EHF21" s="341"/>
      <c r="EHG21" s="341"/>
      <c r="EHH21" s="341"/>
      <c r="EHI21" s="341"/>
      <c r="EHJ21" s="341"/>
      <c r="EHK21" s="341"/>
      <c r="EHL21" s="341"/>
      <c r="EHM21" s="341"/>
      <c r="EHN21" s="341"/>
      <c r="EHO21" s="341"/>
      <c r="EHP21" s="341"/>
      <c r="EHQ21" s="341"/>
      <c r="EHR21" s="341"/>
      <c r="EHS21" s="341"/>
      <c r="EHT21" s="341"/>
      <c r="EHU21" s="341"/>
      <c r="EHV21" s="341"/>
      <c r="EHW21" s="341"/>
      <c r="EHX21" s="341"/>
      <c r="EHY21" s="341"/>
      <c r="EHZ21" s="341"/>
      <c r="EIA21" s="341"/>
      <c r="EIB21" s="341"/>
      <c r="EIC21" s="341"/>
      <c r="EID21" s="341"/>
      <c r="EIE21" s="341"/>
      <c r="EIF21" s="341"/>
      <c r="EIG21" s="341"/>
      <c r="EIH21" s="341"/>
      <c r="EII21" s="341"/>
      <c r="EIJ21" s="341"/>
      <c r="EIK21" s="341"/>
      <c r="EIL21" s="341"/>
      <c r="EIM21" s="341"/>
      <c r="EIN21" s="341"/>
      <c r="EIO21" s="341"/>
      <c r="EIP21" s="341"/>
      <c r="EIQ21" s="341"/>
      <c r="EIR21" s="341"/>
      <c r="EIS21" s="341"/>
      <c r="EIT21" s="341"/>
      <c r="EIU21" s="341"/>
      <c r="EIV21" s="341"/>
      <c r="EIW21" s="341"/>
      <c r="EIX21" s="341"/>
      <c r="EIY21" s="341"/>
      <c r="EIZ21" s="341"/>
      <c r="EJA21" s="341"/>
      <c r="EJB21" s="341"/>
      <c r="EJC21" s="341"/>
      <c r="EJD21" s="341"/>
      <c r="EJE21" s="341"/>
      <c r="EJF21" s="341"/>
      <c r="EJG21" s="341"/>
      <c r="EJH21" s="341"/>
      <c r="EJI21" s="341"/>
      <c r="EJJ21" s="341"/>
      <c r="EJK21" s="341"/>
      <c r="EJL21" s="341"/>
      <c r="EJM21" s="341"/>
      <c r="EJN21" s="341"/>
      <c r="EJO21" s="341"/>
      <c r="EJP21" s="341"/>
      <c r="EJQ21" s="341"/>
      <c r="EJR21" s="341"/>
      <c r="EJS21" s="341"/>
      <c r="EJT21" s="341"/>
      <c r="EJU21" s="341"/>
      <c r="EJV21" s="341"/>
      <c r="EJW21" s="341"/>
      <c r="EJX21" s="341"/>
      <c r="EJY21" s="341"/>
      <c r="EJZ21" s="341"/>
      <c r="EKA21" s="341"/>
      <c r="EKB21" s="341"/>
      <c r="EKC21" s="341"/>
      <c r="EKD21" s="341"/>
      <c r="EKE21" s="341"/>
      <c r="EKF21" s="341"/>
      <c r="EKG21" s="341"/>
      <c r="EKH21" s="341"/>
      <c r="EKI21" s="341"/>
      <c r="EKJ21" s="341"/>
      <c r="EKK21" s="341"/>
      <c r="EKL21" s="341"/>
      <c r="EKM21" s="341"/>
      <c r="EKN21" s="341"/>
      <c r="EKO21" s="341"/>
      <c r="EKP21" s="341"/>
      <c r="EKQ21" s="341"/>
      <c r="EKR21" s="341"/>
      <c r="EKS21" s="341"/>
      <c r="EKT21" s="341"/>
      <c r="EKU21" s="341"/>
      <c r="EKV21" s="341"/>
      <c r="EKW21" s="341"/>
      <c r="EKX21" s="341"/>
      <c r="EKY21" s="341"/>
      <c r="EKZ21" s="341"/>
      <c r="ELA21" s="341"/>
      <c r="ELB21" s="341"/>
      <c r="ELC21" s="341"/>
      <c r="ELD21" s="341"/>
      <c r="ELE21" s="341"/>
      <c r="ELF21" s="341"/>
      <c r="ELG21" s="341"/>
      <c r="ELH21" s="341"/>
      <c r="ELI21" s="341"/>
      <c r="ELJ21" s="341"/>
      <c r="ELK21" s="341"/>
      <c r="ELL21" s="341"/>
      <c r="ELM21" s="341"/>
      <c r="ELN21" s="341"/>
      <c r="ELO21" s="341"/>
      <c r="ELP21" s="341"/>
      <c r="ELQ21" s="341"/>
      <c r="ELR21" s="341"/>
      <c r="ELS21" s="341"/>
      <c r="ELT21" s="341"/>
      <c r="ELU21" s="341"/>
      <c r="ELV21" s="341"/>
      <c r="ELW21" s="341"/>
      <c r="ELX21" s="341"/>
      <c r="ELY21" s="341"/>
      <c r="ELZ21" s="341"/>
      <c r="EMA21" s="341"/>
      <c r="EMB21" s="341"/>
      <c r="EMC21" s="341"/>
      <c r="EMD21" s="341"/>
      <c r="EME21" s="341"/>
      <c r="EMF21" s="341"/>
      <c r="EMG21" s="341"/>
      <c r="EMH21" s="341"/>
      <c r="EMI21" s="341"/>
      <c r="EMJ21" s="341"/>
      <c r="EMK21" s="341"/>
      <c r="EML21" s="341"/>
      <c r="EMM21" s="341"/>
      <c r="EMN21" s="341"/>
      <c r="EMO21" s="341"/>
      <c r="EMP21" s="341"/>
      <c r="EMQ21" s="341"/>
      <c r="EMR21" s="341"/>
      <c r="EMS21" s="341"/>
      <c r="EMT21" s="341"/>
      <c r="EMU21" s="341"/>
      <c r="EMV21" s="341"/>
      <c r="EMW21" s="341"/>
      <c r="EMX21" s="341"/>
      <c r="EMY21" s="341"/>
      <c r="EMZ21" s="341"/>
      <c r="ENA21" s="341"/>
      <c r="ENB21" s="341"/>
      <c r="ENC21" s="341"/>
      <c r="END21" s="341"/>
      <c r="ENE21" s="341"/>
      <c r="ENF21" s="341"/>
      <c r="ENG21" s="341"/>
      <c r="ENH21" s="341"/>
      <c r="ENI21" s="341"/>
      <c r="ENJ21" s="341"/>
      <c r="ENK21" s="341"/>
      <c r="ENL21" s="341"/>
      <c r="ENM21" s="341"/>
      <c r="ENN21" s="341"/>
      <c r="ENO21" s="341"/>
      <c r="ENP21" s="341"/>
      <c r="ENQ21" s="341"/>
      <c r="ENR21" s="341"/>
      <c r="ENS21" s="341"/>
      <c r="ENT21" s="341"/>
      <c r="ENU21" s="341"/>
      <c r="ENV21" s="341"/>
      <c r="ENW21" s="341"/>
      <c r="ENX21" s="341"/>
      <c r="ENY21" s="341"/>
      <c r="ENZ21" s="341"/>
      <c r="EOA21" s="341"/>
      <c r="EOB21" s="341"/>
      <c r="EOC21" s="341"/>
      <c r="EOD21" s="341"/>
      <c r="EOE21" s="341"/>
      <c r="EOF21" s="341"/>
      <c r="EOG21" s="341"/>
      <c r="EOH21" s="341"/>
      <c r="EOI21" s="341"/>
      <c r="EOJ21" s="341"/>
      <c r="EOK21" s="341"/>
      <c r="EOL21" s="341"/>
      <c r="EOM21" s="341"/>
      <c r="EON21" s="341"/>
      <c r="EOO21" s="341"/>
      <c r="EOP21" s="341"/>
      <c r="EOQ21" s="341"/>
      <c r="EOR21" s="341"/>
      <c r="EOS21" s="341"/>
      <c r="EOT21" s="341"/>
      <c r="EOU21" s="341"/>
      <c r="EOV21" s="341"/>
      <c r="EOW21" s="341"/>
      <c r="EOX21" s="341"/>
      <c r="EOY21" s="341"/>
      <c r="EOZ21" s="341"/>
      <c r="EPA21" s="341"/>
      <c r="EPB21" s="341"/>
      <c r="EPC21" s="341"/>
      <c r="EPD21" s="341"/>
      <c r="EPE21" s="341"/>
      <c r="EPF21" s="341"/>
      <c r="EPG21" s="341"/>
      <c r="EPH21" s="341"/>
      <c r="EPI21" s="341"/>
      <c r="EPJ21" s="341"/>
      <c r="EPK21" s="341"/>
      <c r="EPL21" s="341"/>
      <c r="EPM21" s="341"/>
      <c r="EPN21" s="341"/>
      <c r="EPO21" s="341"/>
      <c r="EPP21" s="341"/>
      <c r="EPQ21" s="341"/>
      <c r="EPR21" s="341"/>
      <c r="EPS21" s="341"/>
      <c r="EPT21" s="341"/>
      <c r="EPU21" s="341"/>
      <c r="EPV21" s="341"/>
      <c r="EPW21" s="341"/>
      <c r="EPX21" s="341"/>
      <c r="EPY21" s="341"/>
      <c r="EPZ21" s="341"/>
      <c r="EQA21" s="341"/>
      <c r="EQB21" s="341"/>
      <c r="EQC21" s="341"/>
      <c r="EQD21" s="341"/>
      <c r="EQE21" s="341"/>
      <c r="EQF21" s="341"/>
      <c r="EQG21" s="341"/>
      <c r="EQH21" s="341"/>
      <c r="EQI21" s="341"/>
      <c r="EQJ21" s="341"/>
      <c r="EQK21" s="341"/>
      <c r="EQL21" s="341"/>
      <c r="EQM21" s="341"/>
      <c r="EQN21" s="341"/>
      <c r="EQO21" s="341"/>
      <c r="EQP21" s="341"/>
      <c r="EQQ21" s="341"/>
      <c r="EQR21" s="341"/>
      <c r="EQS21" s="341"/>
      <c r="EQT21" s="341"/>
      <c r="EQU21" s="341"/>
      <c r="EQV21" s="341"/>
      <c r="EQW21" s="341"/>
      <c r="EQX21" s="341"/>
      <c r="EQY21" s="341"/>
      <c r="EQZ21" s="341"/>
      <c r="ERA21" s="341"/>
      <c r="ERB21" s="341"/>
      <c r="ERC21" s="341"/>
      <c r="ERD21" s="341"/>
      <c r="ERE21" s="341"/>
      <c r="ERF21" s="341"/>
      <c r="ERG21" s="341"/>
      <c r="ERH21" s="341"/>
      <c r="ERI21" s="341"/>
      <c r="ERJ21" s="341"/>
      <c r="ERK21" s="341"/>
      <c r="ERL21" s="341"/>
      <c r="ERM21" s="341"/>
      <c r="ERN21" s="341"/>
      <c r="ERO21" s="341"/>
      <c r="ERP21" s="341"/>
      <c r="ERQ21" s="341"/>
      <c r="ERR21" s="341"/>
      <c r="ERS21" s="341"/>
      <c r="ERT21" s="341"/>
      <c r="ERU21" s="341"/>
      <c r="ERV21" s="341"/>
      <c r="ERW21" s="341"/>
      <c r="ERX21" s="341"/>
      <c r="ERY21" s="341"/>
      <c r="ERZ21" s="341"/>
      <c r="ESA21" s="341"/>
      <c r="ESB21" s="341"/>
      <c r="ESC21" s="341"/>
      <c r="ESD21" s="341"/>
      <c r="ESE21" s="341"/>
      <c r="ESF21" s="341"/>
      <c r="ESG21" s="341"/>
      <c r="ESH21" s="341"/>
      <c r="ESI21" s="341"/>
      <c r="ESJ21" s="341"/>
      <c r="ESK21" s="341"/>
      <c r="ESL21" s="341"/>
      <c r="ESM21" s="341"/>
      <c r="ESN21" s="341"/>
      <c r="ESO21" s="341"/>
      <c r="ESP21" s="341"/>
      <c r="ESQ21" s="341"/>
      <c r="ESR21" s="341"/>
      <c r="ESS21" s="341"/>
      <c r="EST21" s="341"/>
      <c r="ESU21" s="341"/>
      <c r="ESV21" s="341"/>
      <c r="ESW21" s="341"/>
      <c r="ESX21" s="341"/>
      <c r="ESY21" s="341"/>
      <c r="ESZ21" s="341"/>
      <c r="ETA21" s="341"/>
      <c r="ETB21" s="341"/>
      <c r="ETC21" s="341"/>
      <c r="ETD21" s="341"/>
      <c r="ETE21" s="341"/>
      <c r="ETF21" s="341"/>
      <c r="ETG21" s="341"/>
      <c r="ETH21" s="341"/>
      <c r="ETI21" s="341"/>
      <c r="ETJ21" s="341"/>
      <c r="ETK21" s="341"/>
      <c r="ETL21" s="341"/>
      <c r="ETM21" s="341"/>
      <c r="ETN21" s="341"/>
      <c r="ETO21" s="341"/>
      <c r="ETP21" s="341"/>
      <c r="ETQ21" s="341"/>
      <c r="ETR21" s="341"/>
      <c r="ETS21" s="341"/>
      <c r="ETT21" s="341"/>
      <c r="ETU21" s="341"/>
      <c r="ETV21" s="341"/>
      <c r="ETW21" s="341"/>
      <c r="ETX21" s="341"/>
      <c r="ETY21" s="341"/>
      <c r="ETZ21" s="341"/>
      <c r="EUA21" s="341"/>
      <c r="EUB21" s="341"/>
      <c r="EUC21" s="341"/>
      <c r="EUD21" s="341"/>
      <c r="EUE21" s="341"/>
      <c r="EUF21" s="341"/>
      <c r="EUG21" s="341"/>
      <c r="EUH21" s="341"/>
      <c r="EUI21" s="341"/>
      <c r="EUJ21" s="341"/>
      <c r="EUK21" s="341"/>
      <c r="EUL21" s="341"/>
      <c r="EUM21" s="341"/>
      <c r="EUN21" s="341"/>
      <c r="EUO21" s="341"/>
      <c r="EUP21" s="341"/>
      <c r="EUQ21" s="341"/>
      <c r="EUR21" s="341"/>
      <c r="EUS21" s="341"/>
      <c r="EUT21" s="341"/>
      <c r="EUU21" s="341"/>
      <c r="EUV21" s="341"/>
      <c r="EUW21" s="341"/>
      <c r="EUX21" s="341"/>
      <c r="EUY21" s="341"/>
      <c r="EUZ21" s="341"/>
      <c r="EVA21" s="341"/>
      <c r="EVB21" s="341"/>
      <c r="EVC21" s="341"/>
      <c r="EVD21" s="341"/>
      <c r="EVE21" s="341"/>
      <c r="EVF21" s="341"/>
      <c r="EVG21" s="341"/>
      <c r="EVH21" s="341"/>
      <c r="EVI21" s="341"/>
      <c r="EVJ21" s="341"/>
      <c r="EVK21" s="341"/>
      <c r="EVL21" s="341"/>
      <c r="EVM21" s="341"/>
      <c r="EVN21" s="341"/>
      <c r="EVO21" s="341"/>
      <c r="EVP21" s="341"/>
      <c r="EVQ21" s="341"/>
      <c r="EVR21" s="341"/>
      <c r="EVS21" s="341"/>
      <c r="EVT21" s="341"/>
      <c r="EVU21" s="341"/>
      <c r="EVV21" s="341"/>
      <c r="EVW21" s="341"/>
      <c r="EVX21" s="341"/>
      <c r="EVY21" s="341"/>
      <c r="EVZ21" s="341"/>
      <c r="EWA21" s="341"/>
      <c r="EWB21" s="341"/>
      <c r="EWC21" s="341"/>
      <c r="EWD21" s="341"/>
      <c r="EWE21" s="341"/>
      <c r="EWF21" s="341"/>
      <c r="EWG21" s="341"/>
      <c r="EWH21" s="341"/>
      <c r="EWI21" s="341"/>
      <c r="EWJ21" s="341"/>
      <c r="EWK21" s="341"/>
      <c r="EWL21" s="341"/>
      <c r="EWM21" s="341"/>
      <c r="EWN21" s="341"/>
      <c r="EWO21" s="341"/>
      <c r="EWP21" s="341"/>
      <c r="EWQ21" s="341"/>
      <c r="EWR21" s="341"/>
      <c r="EWS21" s="341"/>
      <c r="EWT21" s="341"/>
      <c r="EWU21" s="341"/>
      <c r="EWV21" s="341"/>
      <c r="EWW21" s="341"/>
      <c r="EWX21" s="341"/>
      <c r="EWY21" s="341"/>
      <c r="EWZ21" s="341"/>
      <c r="EXA21" s="341"/>
      <c r="EXB21" s="341"/>
      <c r="EXC21" s="341"/>
      <c r="EXD21" s="341"/>
      <c r="EXE21" s="341"/>
      <c r="EXF21" s="341"/>
      <c r="EXG21" s="341"/>
      <c r="EXH21" s="341"/>
      <c r="EXI21" s="341"/>
      <c r="EXJ21" s="341"/>
      <c r="EXK21" s="341"/>
      <c r="EXL21" s="341"/>
      <c r="EXM21" s="341"/>
      <c r="EXN21" s="341"/>
      <c r="EXO21" s="341"/>
      <c r="EXP21" s="341"/>
      <c r="EXQ21" s="341"/>
      <c r="EXR21" s="341"/>
      <c r="EXS21" s="341"/>
      <c r="EXT21" s="341"/>
      <c r="EXU21" s="341"/>
      <c r="EXV21" s="341"/>
      <c r="EXW21" s="341"/>
      <c r="EXX21" s="341"/>
      <c r="EXY21" s="341"/>
      <c r="EXZ21" s="341"/>
      <c r="EYA21" s="341"/>
      <c r="EYB21" s="341"/>
      <c r="EYC21" s="341"/>
      <c r="EYD21" s="341"/>
      <c r="EYE21" s="341"/>
      <c r="EYF21" s="341"/>
      <c r="EYG21" s="341"/>
      <c r="EYH21" s="341"/>
      <c r="EYI21" s="341"/>
      <c r="EYJ21" s="341"/>
      <c r="EYK21" s="341"/>
      <c r="EYL21" s="341"/>
      <c r="EYM21" s="341"/>
      <c r="EYN21" s="341"/>
      <c r="EYO21" s="341"/>
      <c r="EYP21" s="341"/>
      <c r="EYQ21" s="341"/>
      <c r="EYR21" s="341"/>
      <c r="EYS21" s="341"/>
      <c r="EYT21" s="341"/>
      <c r="EYU21" s="341"/>
      <c r="EYV21" s="341"/>
      <c r="EYW21" s="341"/>
      <c r="EYX21" s="341"/>
      <c r="EYY21" s="341"/>
      <c r="EYZ21" s="341"/>
      <c r="EZA21" s="341"/>
      <c r="EZB21" s="341"/>
      <c r="EZC21" s="341"/>
      <c r="EZD21" s="341"/>
      <c r="EZE21" s="341"/>
      <c r="EZF21" s="341"/>
      <c r="EZG21" s="341"/>
      <c r="EZH21" s="341"/>
      <c r="EZI21" s="341"/>
      <c r="EZJ21" s="341"/>
      <c r="EZK21" s="341"/>
      <c r="EZL21" s="341"/>
      <c r="EZM21" s="341"/>
      <c r="EZN21" s="341"/>
      <c r="EZO21" s="341"/>
      <c r="EZP21" s="341"/>
      <c r="EZQ21" s="341"/>
      <c r="EZR21" s="341"/>
      <c r="EZS21" s="341"/>
      <c r="EZT21" s="341"/>
      <c r="EZU21" s="341"/>
      <c r="EZV21" s="341"/>
      <c r="EZW21" s="341"/>
      <c r="EZX21" s="341"/>
      <c r="EZY21" s="341"/>
      <c r="EZZ21" s="341"/>
      <c r="FAA21" s="341"/>
      <c r="FAB21" s="341"/>
      <c r="FAC21" s="341"/>
      <c r="FAD21" s="341"/>
      <c r="FAE21" s="341"/>
      <c r="FAF21" s="341"/>
      <c r="FAG21" s="341"/>
      <c r="FAH21" s="341"/>
      <c r="FAI21" s="341"/>
      <c r="FAJ21" s="341"/>
      <c r="FAK21" s="341"/>
      <c r="FAL21" s="341"/>
      <c r="FAM21" s="341"/>
      <c r="FAN21" s="341"/>
      <c r="FAO21" s="341"/>
      <c r="FAP21" s="341"/>
      <c r="FAQ21" s="341"/>
      <c r="FAR21" s="341"/>
      <c r="FAS21" s="341"/>
      <c r="FAT21" s="341"/>
      <c r="FAU21" s="341"/>
      <c r="FAV21" s="341"/>
      <c r="FAW21" s="341"/>
      <c r="FAX21" s="341"/>
      <c r="FAY21" s="341"/>
      <c r="FAZ21" s="341"/>
      <c r="FBA21" s="341"/>
      <c r="FBB21" s="341"/>
      <c r="FBC21" s="341"/>
      <c r="FBD21" s="341"/>
      <c r="FBE21" s="341"/>
      <c r="FBF21" s="341"/>
      <c r="FBG21" s="341"/>
      <c r="FBH21" s="341"/>
      <c r="FBI21" s="341"/>
      <c r="FBJ21" s="341"/>
      <c r="FBK21" s="341"/>
      <c r="FBL21" s="341"/>
      <c r="FBM21" s="341"/>
      <c r="FBN21" s="341"/>
      <c r="FBO21" s="341"/>
      <c r="FBP21" s="341"/>
      <c r="FBQ21" s="341"/>
      <c r="FBR21" s="341"/>
      <c r="FBS21" s="341"/>
      <c r="FBT21" s="341"/>
      <c r="FBU21" s="341"/>
      <c r="FBV21" s="341"/>
      <c r="FBW21" s="341"/>
      <c r="FBX21" s="341"/>
      <c r="FBY21" s="341"/>
      <c r="FBZ21" s="341"/>
      <c r="FCA21" s="341"/>
      <c r="FCB21" s="341"/>
      <c r="FCC21" s="341"/>
      <c r="FCD21" s="341"/>
      <c r="FCE21" s="341"/>
      <c r="FCF21" s="341"/>
      <c r="FCG21" s="341"/>
      <c r="FCH21" s="341"/>
      <c r="FCI21" s="341"/>
      <c r="FCJ21" s="341"/>
      <c r="FCK21" s="341"/>
      <c r="FCL21" s="341"/>
      <c r="FCM21" s="341"/>
      <c r="FCN21" s="341"/>
      <c r="FCO21" s="341"/>
      <c r="FCP21" s="341"/>
      <c r="FCQ21" s="341"/>
      <c r="FCR21" s="341"/>
      <c r="FCS21" s="341"/>
      <c r="FCT21" s="341"/>
      <c r="FCU21" s="341"/>
      <c r="FCV21" s="341"/>
      <c r="FCW21" s="341"/>
      <c r="FCX21" s="341"/>
      <c r="FCY21" s="341"/>
      <c r="FCZ21" s="341"/>
      <c r="FDA21" s="341"/>
      <c r="FDB21" s="341"/>
      <c r="FDC21" s="341"/>
      <c r="FDD21" s="341"/>
      <c r="FDE21" s="341"/>
      <c r="FDF21" s="341"/>
      <c r="FDG21" s="341"/>
      <c r="FDH21" s="341"/>
      <c r="FDI21" s="341"/>
      <c r="FDJ21" s="341"/>
      <c r="FDK21" s="341"/>
      <c r="FDL21" s="341"/>
      <c r="FDM21" s="341"/>
      <c r="FDN21" s="341"/>
      <c r="FDO21" s="341"/>
      <c r="FDP21" s="341"/>
      <c r="FDQ21" s="341"/>
      <c r="FDR21" s="341"/>
      <c r="FDS21" s="341"/>
      <c r="FDT21" s="341"/>
      <c r="FDU21" s="341"/>
      <c r="FDV21" s="341"/>
      <c r="FDW21" s="341"/>
      <c r="FDX21" s="341"/>
      <c r="FDY21" s="341"/>
      <c r="FDZ21" s="341"/>
      <c r="FEA21" s="341"/>
      <c r="FEB21" s="341"/>
      <c r="FEC21" s="341"/>
      <c r="FED21" s="341"/>
      <c r="FEE21" s="341"/>
      <c r="FEF21" s="341"/>
      <c r="FEG21" s="341"/>
      <c r="FEH21" s="341"/>
      <c r="FEI21" s="341"/>
      <c r="FEJ21" s="341"/>
      <c r="FEK21" s="341"/>
      <c r="FEL21" s="341"/>
      <c r="FEM21" s="341"/>
      <c r="FEN21" s="341"/>
      <c r="FEO21" s="341"/>
      <c r="FEP21" s="341"/>
      <c r="FEQ21" s="341"/>
      <c r="FER21" s="341"/>
      <c r="FES21" s="341"/>
      <c r="FET21" s="341"/>
      <c r="FEU21" s="341"/>
      <c r="FEV21" s="341"/>
      <c r="FEW21" s="341"/>
      <c r="FEX21" s="341"/>
      <c r="FEY21" s="341"/>
      <c r="FEZ21" s="341"/>
      <c r="FFA21" s="341"/>
      <c r="FFB21" s="341"/>
      <c r="FFC21" s="341"/>
      <c r="FFD21" s="341"/>
      <c r="FFE21" s="341"/>
      <c r="FFF21" s="341"/>
      <c r="FFG21" s="341"/>
      <c r="FFH21" s="341"/>
      <c r="FFI21" s="341"/>
      <c r="FFJ21" s="341"/>
      <c r="FFK21" s="341"/>
      <c r="FFL21" s="341"/>
      <c r="FFM21" s="341"/>
      <c r="FFN21" s="341"/>
      <c r="FFO21" s="341"/>
      <c r="FFP21" s="341"/>
      <c r="FFQ21" s="341"/>
      <c r="FFR21" s="341"/>
      <c r="FFS21" s="341"/>
      <c r="FFT21" s="341"/>
      <c r="FFU21" s="341"/>
      <c r="FFV21" s="341"/>
      <c r="FFW21" s="341"/>
      <c r="FFX21" s="341"/>
      <c r="FFY21" s="341"/>
      <c r="FFZ21" s="341"/>
      <c r="FGA21" s="341"/>
      <c r="FGB21" s="341"/>
      <c r="FGC21" s="341"/>
      <c r="FGD21" s="341"/>
      <c r="FGE21" s="341"/>
      <c r="FGF21" s="341"/>
      <c r="FGG21" s="341"/>
      <c r="FGH21" s="341"/>
      <c r="FGI21" s="341"/>
      <c r="FGJ21" s="341"/>
      <c r="FGK21" s="341"/>
      <c r="FGL21" s="341"/>
      <c r="FGM21" s="341"/>
      <c r="FGN21" s="341"/>
      <c r="FGO21" s="341"/>
      <c r="FGP21" s="341"/>
      <c r="FGQ21" s="341"/>
      <c r="FGR21" s="341"/>
      <c r="FGS21" s="341"/>
      <c r="FGT21" s="341"/>
      <c r="FGU21" s="341"/>
      <c r="FGV21" s="341"/>
      <c r="FGW21" s="341"/>
      <c r="FGX21" s="341"/>
      <c r="FGY21" s="341"/>
      <c r="FGZ21" s="341"/>
      <c r="FHA21" s="341"/>
      <c r="FHB21" s="341"/>
      <c r="FHC21" s="341"/>
      <c r="FHD21" s="341"/>
      <c r="FHE21" s="341"/>
      <c r="FHF21" s="341"/>
      <c r="FHG21" s="341"/>
      <c r="FHH21" s="341"/>
      <c r="FHI21" s="341"/>
      <c r="FHJ21" s="341"/>
      <c r="FHK21" s="341"/>
      <c r="FHL21" s="341"/>
      <c r="FHM21" s="341"/>
      <c r="FHN21" s="341"/>
      <c r="FHO21" s="341"/>
      <c r="FHP21" s="341"/>
      <c r="FHQ21" s="341"/>
      <c r="FHR21" s="341"/>
      <c r="FHS21" s="341"/>
      <c r="FHT21" s="341"/>
      <c r="FHU21" s="341"/>
      <c r="FHV21" s="341"/>
      <c r="FHW21" s="341"/>
      <c r="FHX21" s="341"/>
      <c r="FHY21" s="341"/>
      <c r="FHZ21" s="341"/>
      <c r="FIA21" s="341"/>
      <c r="FIB21" s="341"/>
      <c r="FIC21" s="341"/>
      <c r="FID21" s="341"/>
      <c r="FIE21" s="341"/>
      <c r="FIF21" s="341"/>
      <c r="FIG21" s="341"/>
      <c r="FIH21" s="341"/>
      <c r="FII21" s="341"/>
      <c r="FIJ21" s="341"/>
      <c r="FIK21" s="341"/>
      <c r="FIL21" s="341"/>
      <c r="FIM21" s="341"/>
      <c r="FIN21" s="341"/>
      <c r="FIO21" s="341"/>
      <c r="FIP21" s="341"/>
      <c r="FIQ21" s="341"/>
      <c r="FIR21" s="341"/>
      <c r="FIS21" s="341"/>
      <c r="FIT21" s="341"/>
      <c r="FIU21" s="341"/>
      <c r="FIV21" s="341"/>
      <c r="FIW21" s="341"/>
      <c r="FIX21" s="341"/>
      <c r="FIY21" s="341"/>
      <c r="FIZ21" s="341"/>
      <c r="FJA21" s="341"/>
      <c r="FJB21" s="341"/>
      <c r="FJC21" s="341"/>
      <c r="FJD21" s="341"/>
      <c r="FJE21" s="341"/>
      <c r="FJF21" s="341"/>
      <c r="FJG21" s="341"/>
      <c r="FJH21" s="341"/>
      <c r="FJI21" s="341"/>
      <c r="FJJ21" s="341"/>
      <c r="FJK21" s="341"/>
      <c r="FJL21" s="341"/>
      <c r="FJM21" s="341"/>
      <c r="FJN21" s="341"/>
      <c r="FJO21" s="341"/>
      <c r="FJP21" s="341"/>
      <c r="FJQ21" s="341"/>
      <c r="FJR21" s="341"/>
      <c r="FJS21" s="341"/>
      <c r="FJT21" s="341"/>
      <c r="FJU21" s="341"/>
      <c r="FJV21" s="341"/>
      <c r="FJW21" s="341"/>
      <c r="FJX21" s="341"/>
      <c r="FJY21" s="341"/>
      <c r="FJZ21" s="341"/>
      <c r="FKA21" s="341"/>
      <c r="FKB21" s="341"/>
      <c r="FKC21" s="341"/>
      <c r="FKD21" s="341"/>
      <c r="FKE21" s="341"/>
      <c r="FKF21" s="341"/>
      <c r="FKG21" s="341"/>
      <c r="FKH21" s="341"/>
      <c r="FKI21" s="341"/>
      <c r="FKJ21" s="341"/>
      <c r="FKK21" s="341"/>
      <c r="FKL21" s="341"/>
      <c r="FKM21" s="341"/>
      <c r="FKN21" s="341"/>
      <c r="FKO21" s="341"/>
      <c r="FKP21" s="341"/>
      <c r="FKQ21" s="341"/>
      <c r="FKR21" s="341"/>
      <c r="FKS21" s="341"/>
      <c r="FKT21" s="341"/>
      <c r="FKU21" s="341"/>
      <c r="FKV21" s="341"/>
      <c r="FKW21" s="341"/>
      <c r="FKX21" s="341"/>
      <c r="FKY21" s="341"/>
      <c r="FKZ21" s="341"/>
      <c r="FLA21" s="341"/>
      <c r="FLB21" s="341"/>
      <c r="FLC21" s="341"/>
      <c r="FLD21" s="341"/>
      <c r="FLE21" s="341"/>
      <c r="FLF21" s="341"/>
      <c r="FLG21" s="341"/>
      <c r="FLH21" s="341"/>
      <c r="FLI21" s="341"/>
      <c r="FLJ21" s="341"/>
      <c r="FLK21" s="341"/>
      <c r="FLL21" s="341"/>
      <c r="FLM21" s="341"/>
      <c r="FLN21" s="341"/>
      <c r="FLO21" s="341"/>
      <c r="FLP21" s="341"/>
      <c r="FLQ21" s="341"/>
      <c r="FLR21" s="341"/>
      <c r="FLS21" s="341"/>
      <c r="FLT21" s="341"/>
      <c r="FLU21" s="341"/>
      <c r="FLV21" s="341"/>
      <c r="FLW21" s="341"/>
      <c r="FLX21" s="341"/>
      <c r="FLY21" s="341"/>
      <c r="FLZ21" s="341"/>
      <c r="FMA21" s="341"/>
      <c r="FMB21" s="341"/>
      <c r="FMC21" s="341"/>
      <c r="FMD21" s="341"/>
      <c r="FME21" s="341"/>
      <c r="FMF21" s="341"/>
      <c r="FMG21" s="341"/>
      <c r="FMH21" s="341"/>
      <c r="FMI21" s="341"/>
      <c r="FMJ21" s="341"/>
      <c r="FMK21" s="341"/>
      <c r="FML21" s="341"/>
      <c r="FMM21" s="341"/>
      <c r="FMN21" s="341"/>
      <c r="FMO21" s="341"/>
      <c r="FMP21" s="341"/>
      <c r="FMQ21" s="341"/>
      <c r="FMR21" s="341"/>
      <c r="FMS21" s="341"/>
      <c r="FMT21" s="341"/>
      <c r="FMU21" s="341"/>
      <c r="FMV21" s="341"/>
      <c r="FMW21" s="341"/>
      <c r="FMX21" s="341"/>
      <c r="FMY21" s="341"/>
      <c r="FMZ21" s="341"/>
      <c r="FNA21" s="341"/>
      <c r="FNB21" s="341"/>
      <c r="FNC21" s="341"/>
      <c r="FND21" s="341"/>
      <c r="FNE21" s="341"/>
      <c r="FNF21" s="341"/>
      <c r="FNG21" s="341"/>
      <c r="FNH21" s="341"/>
      <c r="FNI21" s="341"/>
      <c r="FNJ21" s="341"/>
      <c r="FNK21" s="341"/>
      <c r="FNL21" s="341"/>
      <c r="FNM21" s="341"/>
      <c r="FNN21" s="341"/>
      <c r="FNO21" s="341"/>
      <c r="FNP21" s="341"/>
      <c r="FNQ21" s="341"/>
      <c r="FNR21" s="341"/>
      <c r="FNS21" s="341"/>
      <c r="FNT21" s="341"/>
      <c r="FNU21" s="341"/>
      <c r="FNV21" s="341"/>
      <c r="FNW21" s="341"/>
      <c r="FNX21" s="341"/>
      <c r="FNY21" s="341"/>
      <c r="FNZ21" s="341"/>
      <c r="FOA21" s="341"/>
      <c r="FOB21" s="341"/>
      <c r="FOC21" s="341"/>
      <c r="FOD21" s="341"/>
      <c r="FOE21" s="341"/>
      <c r="FOF21" s="341"/>
      <c r="FOG21" s="341"/>
      <c r="FOH21" s="341"/>
      <c r="FOI21" s="341"/>
      <c r="FOJ21" s="341"/>
      <c r="FOK21" s="341"/>
      <c r="FOL21" s="341"/>
      <c r="FOM21" s="341"/>
      <c r="FON21" s="341"/>
      <c r="FOO21" s="341"/>
      <c r="FOP21" s="341"/>
      <c r="FOQ21" s="341"/>
      <c r="FOR21" s="341"/>
      <c r="FOS21" s="341"/>
      <c r="FOT21" s="341"/>
      <c r="FOU21" s="341"/>
      <c r="FOV21" s="341"/>
      <c r="FOW21" s="341"/>
      <c r="FOX21" s="341"/>
      <c r="FOY21" s="341"/>
      <c r="FOZ21" s="341"/>
      <c r="FPA21" s="341"/>
      <c r="FPB21" s="341"/>
      <c r="FPC21" s="341"/>
      <c r="FPD21" s="341"/>
      <c r="FPE21" s="341"/>
      <c r="FPF21" s="341"/>
      <c r="FPG21" s="341"/>
      <c r="FPH21" s="341"/>
      <c r="FPI21" s="341"/>
      <c r="FPJ21" s="341"/>
      <c r="FPK21" s="341"/>
      <c r="FPL21" s="341"/>
      <c r="FPM21" s="341"/>
      <c r="FPN21" s="341"/>
      <c r="FPO21" s="341"/>
      <c r="FPP21" s="341"/>
      <c r="FPQ21" s="341"/>
      <c r="FPR21" s="341"/>
      <c r="FPS21" s="341"/>
      <c r="FPT21" s="341"/>
      <c r="FPU21" s="341"/>
      <c r="FPV21" s="341"/>
      <c r="FPW21" s="341"/>
      <c r="FPX21" s="341"/>
      <c r="FPY21" s="341"/>
      <c r="FPZ21" s="341"/>
      <c r="FQA21" s="341"/>
      <c r="FQB21" s="341"/>
      <c r="FQC21" s="341"/>
      <c r="FQD21" s="341"/>
      <c r="FQE21" s="341"/>
      <c r="FQF21" s="341"/>
      <c r="FQG21" s="341"/>
      <c r="FQH21" s="341"/>
      <c r="FQI21" s="341"/>
      <c r="FQJ21" s="341"/>
      <c r="FQK21" s="341"/>
      <c r="FQL21" s="341"/>
      <c r="FQM21" s="341"/>
      <c r="FQN21" s="341"/>
      <c r="FQO21" s="341"/>
      <c r="FQP21" s="341"/>
      <c r="FQQ21" s="341"/>
      <c r="FQR21" s="341"/>
      <c r="FQS21" s="341"/>
      <c r="FQT21" s="341"/>
      <c r="FQU21" s="341"/>
      <c r="FQV21" s="341"/>
      <c r="FQW21" s="341"/>
      <c r="FQX21" s="341"/>
      <c r="FQY21" s="341"/>
      <c r="FQZ21" s="341"/>
      <c r="FRA21" s="341"/>
      <c r="FRB21" s="341"/>
      <c r="FRC21" s="341"/>
      <c r="FRD21" s="341"/>
      <c r="FRE21" s="341"/>
      <c r="FRF21" s="341"/>
      <c r="FRG21" s="341"/>
      <c r="FRH21" s="341"/>
      <c r="FRI21" s="341"/>
      <c r="FRJ21" s="341"/>
      <c r="FRK21" s="341"/>
      <c r="FRL21" s="341"/>
      <c r="FRM21" s="341"/>
      <c r="FRN21" s="341"/>
      <c r="FRO21" s="341"/>
      <c r="FRP21" s="341"/>
      <c r="FRQ21" s="341"/>
      <c r="FRR21" s="341"/>
      <c r="FRS21" s="341"/>
      <c r="FRT21" s="341"/>
      <c r="FRU21" s="341"/>
      <c r="FRV21" s="341"/>
      <c r="FRW21" s="341"/>
      <c r="FRX21" s="341"/>
      <c r="FRY21" s="341"/>
      <c r="FRZ21" s="341"/>
      <c r="FSA21" s="341"/>
      <c r="FSB21" s="341"/>
      <c r="FSC21" s="341"/>
      <c r="FSD21" s="341"/>
      <c r="FSE21" s="341"/>
      <c r="FSF21" s="341"/>
      <c r="FSG21" s="341"/>
      <c r="FSH21" s="341"/>
      <c r="FSI21" s="341"/>
      <c r="FSJ21" s="341"/>
      <c r="FSK21" s="341"/>
      <c r="FSL21" s="341"/>
      <c r="FSM21" s="341"/>
      <c r="FSN21" s="341"/>
      <c r="FSO21" s="341"/>
      <c r="FSP21" s="341"/>
      <c r="FSQ21" s="341"/>
      <c r="FSR21" s="341"/>
      <c r="FSS21" s="341"/>
      <c r="FST21" s="341"/>
      <c r="FSU21" s="341"/>
      <c r="FSV21" s="341"/>
      <c r="FSW21" s="341"/>
      <c r="FSX21" s="341"/>
      <c r="FSY21" s="341"/>
      <c r="FSZ21" s="341"/>
      <c r="FTA21" s="341"/>
      <c r="FTB21" s="341"/>
      <c r="FTC21" s="341"/>
      <c r="FTD21" s="341"/>
      <c r="FTE21" s="341"/>
      <c r="FTF21" s="341"/>
      <c r="FTG21" s="341"/>
      <c r="FTH21" s="341"/>
      <c r="FTI21" s="341"/>
      <c r="FTJ21" s="341"/>
      <c r="FTK21" s="341"/>
      <c r="FTL21" s="341"/>
      <c r="FTM21" s="341"/>
      <c r="FTN21" s="341"/>
      <c r="FTO21" s="341"/>
      <c r="FTP21" s="341"/>
      <c r="FTQ21" s="341"/>
      <c r="FTR21" s="341"/>
      <c r="FTS21" s="341"/>
      <c r="FTT21" s="341"/>
      <c r="FTU21" s="341"/>
      <c r="FTV21" s="341"/>
      <c r="FTW21" s="341"/>
      <c r="FTX21" s="341"/>
      <c r="FTY21" s="341"/>
      <c r="FTZ21" s="341"/>
      <c r="FUA21" s="341"/>
      <c r="FUB21" s="341"/>
      <c r="FUC21" s="341"/>
      <c r="FUD21" s="341"/>
      <c r="FUE21" s="341"/>
      <c r="FUF21" s="341"/>
      <c r="FUG21" s="341"/>
      <c r="FUH21" s="341"/>
      <c r="FUI21" s="341"/>
      <c r="FUJ21" s="341"/>
      <c r="FUK21" s="341"/>
      <c r="FUL21" s="341"/>
      <c r="FUM21" s="341"/>
      <c r="FUN21" s="341"/>
      <c r="FUO21" s="341"/>
      <c r="FUP21" s="341"/>
      <c r="FUQ21" s="341"/>
      <c r="FUR21" s="341"/>
      <c r="FUS21" s="341"/>
      <c r="FUT21" s="341"/>
      <c r="FUU21" s="341"/>
      <c r="FUV21" s="341"/>
      <c r="FUW21" s="341"/>
      <c r="FUX21" s="341"/>
      <c r="FUY21" s="341"/>
      <c r="FUZ21" s="341"/>
      <c r="FVA21" s="341"/>
      <c r="FVB21" s="341"/>
      <c r="FVC21" s="341"/>
      <c r="FVD21" s="341"/>
      <c r="FVE21" s="341"/>
      <c r="FVF21" s="341"/>
      <c r="FVG21" s="341"/>
      <c r="FVH21" s="341"/>
      <c r="FVI21" s="341"/>
      <c r="FVJ21" s="341"/>
      <c r="FVK21" s="341"/>
      <c r="FVL21" s="341"/>
      <c r="FVM21" s="341"/>
      <c r="FVN21" s="341"/>
      <c r="FVO21" s="341"/>
      <c r="FVP21" s="341"/>
      <c r="FVQ21" s="341"/>
      <c r="FVR21" s="341"/>
      <c r="FVS21" s="341"/>
      <c r="FVT21" s="341"/>
      <c r="FVU21" s="341"/>
      <c r="FVV21" s="341"/>
      <c r="FVW21" s="341"/>
      <c r="FVX21" s="341"/>
      <c r="FVY21" s="341"/>
      <c r="FVZ21" s="341"/>
      <c r="FWA21" s="341"/>
      <c r="FWB21" s="341"/>
      <c r="FWC21" s="341"/>
      <c r="FWD21" s="341"/>
      <c r="FWE21" s="341"/>
      <c r="FWF21" s="341"/>
      <c r="FWG21" s="341"/>
      <c r="FWH21" s="341"/>
      <c r="FWI21" s="341"/>
      <c r="FWJ21" s="341"/>
      <c r="FWK21" s="341"/>
      <c r="FWL21" s="341"/>
      <c r="FWM21" s="341"/>
      <c r="FWN21" s="341"/>
      <c r="FWO21" s="341"/>
      <c r="FWP21" s="341"/>
      <c r="FWQ21" s="341"/>
      <c r="FWR21" s="341"/>
      <c r="FWS21" s="341"/>
      <c r="FWT21" s="341"/>
      <c r="FWU21" s="341"/>
      <c r="FWV21" s="341"/>
      <c r="FWW21" s="341"/>
      <c r="FWX21" s="341"/>
      <c r="FWY21" s="341"/>
      <c r="FWZ21" s="341"/>
      <c r="FXA21" s="341"/>
      <c r="FXB21" s="341"/>
      <c r="FXC21" s="341"/>
      <c r="FXD21" s="341"/>
      <c r="FXE21" s="341"/>
      <c r="FXF21" s="341"/>
      <c r="FXG21" s="341"/>
      <c r="FXH21" s="341"/>
      <c r="FXI21" s="341"/>
      <c r="FXJ21" s="341"/>
      <c r="FXK21" s="341"/>
      <c r="FXL21" s="341"/>
      <c r="FXM21" s="341"/>
      <c r="FXN21" s="341"/>
      <c r="FXO21" s="341"/>
      <c r="FXP21" s="341"/>
      <c r="FXQ21" s="341"/>
      <c r="FXR21" s="341"/>
      <c r="FXS21" s="341"/>
      <c r="FXT21" s="341"/>
      <c r="FXU21" s="341"/>
      <c r="FXV21" s="341"/>
      <c r="FXW21" s="341"/>
      <c r="FXX21" s="341"/>
      <c r="FXY21" s="341"/>
      <c r="FXZ21" s="341"/>
      <c r="FYA21" s="341"/>
      <c r="FYB21" s="341"/>
      <c r="FYC21" s="341"/>
      <c r="FYD21" s="341"/>
      <c r="FYE21" s="341"/>
      <c r="FYF21" s="341"/>
      <c r="FYG21" s="341"/>
      <c r="FYH21" s="341"/>
      <c r="FYI21" s="341"/>
      <c r="FYJ21" s="341"/>
      <c r="FYK21" s="341"/>
      <c r="FYL21" s="341"/>
      <c r="FYM21" s="341"/>
      <c r="FYN21" s="341"/>
      <c r="FYO21" s="341"/>
      <c r="FYP21" s="341"/>
      <c r="FYQ21" s="341"/>
      <c r="FYR21" s="341"/>
      <c r="FYS21" s="341"/>
      <c r="FYT21" s="341"/>
      <c r="FYU21" s="341"/>
      <c r="FYV21" s="341"/>
      <c r="FYW21" s="341"/>
      <c r="FYX21" s="341"/>
      <c r="FYY21" s="341"/>
      <c r="FYZ21" s="341"/>
      <c r="FZA21" s="341"/>
      <c r="FZB21" s="341"/>
      <c r="FZC21" s="341"/>
      <c r="FZD21" s="341"/>
      <c r="FZE21" s="341"/>
      <c r="FZF21" s="341"/>
      <c r="FZG21" s="341"/>
      <c r="FZH21" s="341"/>
      <c r="FZI21" s="341"/>
      <c r="FZJ21" s="341"/>
      <c r="FZK21" s="341"/>
      <c r="FZL21" s="341"/>
      <c r="FZM21" s="341"/>
      <c r="FZN21" s="341"/>
      <c r="FZO21" s="341"/>
      <c r="FZP21" s="341"/>
      <c r="FZQ21" s="341"/>
      <c r="FZR21" s="341"/>
      <c r="FZS21" s="341"/>
      <c r="FZT21" s="341"/>
      <c r="FZU21" s="341"/>
      <c r="FZV21" s="341"/>
      <c r="FZW21" s="341"/>
      <c r="FZX21" s="341"/>
      <c r="FZY21" s="341"/>
      <c r="FZZ21" s="341"/>
      <c r="GAA21" s="341"/>
      <c r="GAB21" s="341"/>
      <c r="GAC21" s="341"/>
      <c r="GAD21" s="341"/>
      <c r="GAE21" s="341"/>
      <c r="GAF21" s="341"/>
      <c r="GAG21" s="341"/>
      <c r="GAH21" s="341"/>
      <c r="GAI21" s="341"/>
      <c r="GAJ21" s="341"/>
      <c r="GAK21" s="341"/>
      <c r="GAL21" s="341"/>
      <c r="GAM21" s="341"/>
      <c r="GAN21" s="341"/>
      <c r="GAO21" s="341"/>
      <c r="GAP21" s="341"/>
      <c r="GAQ21" s="341"/>
      <c r="GAR21" s="341"/>
      <c r="GAS21" s="341"/>
      <c r="GAT21" s="341"/>
      <c r="GAU21" s="341"/>
      <c r="GAV21" s="341"/>
      <c r="GAW21" s="341"/>
      <c r="GAX21" s="341"/>
      <c r="GAY21" s="341"/>
      <c r="GAZ21" s="341"/>
      <c r="GBA21" s="341"/>
      <c r="GBB21" s="341"/>
      <c r="GBC21" s="341"/>
      <c r="GBD21" s="341"/>
      <c r="GBE21" s="341"/>
      <c r="GBF21" s="341"/>
      <c r="GBG21" s="341"/>
      <c r="GBH21" s="341"/>
      <c r="GBI21" s="341"/>
      <c r="GBJ21" s="341"/>
      <c r="GBK21" s="341"/>
      <c r="GBL21" s="341"/>
      <c r="GBM21" s="341"/>
      <c r="GBN21" s="341"/>
      <c r="GBO21" s="341"/>
      <c r="GBP21" s="341"/>
      <c r="GBQ21" s="341"/>
      <c r="GBR21" s="341"/>
      <c r="GBS21" s="341"/>
      <c r="GBT21" s="341"/>
      <c r="GBU21" s="341"/>
      <c r="GBV21" s="341"/>
      <c r="GBW21" s="341"/>
      <c r="GBX21" s="341"/>
      <c r="GBY21" s="341"/>
      <c r="GBZ21" s="341"/>
      <c r="GCA21" s="341"/>
      <c r="GCB21" s="341"/>
      <c r="GCC21" s="341"/>
      <c r="GCD21" s="341"/>
      <c r="GCE21" s="341"/>
      <c r="GCF21" s="341"/>
      <c r="GCG21" s="341"/>
      <c r="GCH21" s="341"/>
      <c r="GCI21" s="341"/>
      <c r="GCJ21" s="341"/>
      <c r="GCK21" s="341"/>
      <c r="GCL21" s="341"/>
      <c r="GCM21" s="341"/>
      <c r="GCN21" s="341"/>
      <c r="GCO21" s="341"/>
      <c r="GCP21" s="341"/>
      <c r="GCQ21" s="341"/>
      <c r="GCR21" s="341"/>
      <c r="GCS21" s="341"/>
      <c r="GCT21" s="341"/>
      <c r="GCU21" s="341"/>
      <c r="GCV21" s="341"/>
      <c r="GCW21" s="341"/>
      <c r="GCX21" s="341"/>
      <c r="GCY21" s="341"/>
      <c r="GCZ21" s="341"/>
      <c r="GDA21" s="341"/>
      <c r="GDB21" s="341"/>
      <c r="GDC21" s="341"/>
      <c r="GDD21" s="341"/>
      <c r="GDE21" s="341"/>
      <c r="GDF21" s="341"/>
      <c r="GDG21" s="341"/>
      <c r="GDH21" s="341"/>
      <c r="GDI21" s="341"/>
      <c r="GDJ21" s="341"/>
      <c r="GDK21" s="341"/>
      <c r="GDL21" s="341"/>
      <c r="GDM21" s="341"/>
      <c r="GDN21" s="341"/>
      <c r="GDO21" s="341"/>
      <c r="GDP21" s="341"/>
      <c r="GDQ21" s="341"/>
      <c r="GDR21" s="341"/>
      <c r="GDS21" s="341"/>
      <c r="GDT21" s="341"/>
      <c r="GDU21" s="341"/>
      <c r="GDV21" s="341"/>
      <c r="GDW21" s="341"/>
      <c r="GDX21" s="341"/>
      <c r="GDY21" s="341"/>
      <c r="GDZ21" s="341"/>
      <c r="GEA21" s="341"/>
      <c r="GEB21" s="341"/>
      <c r="GEC21" s="341"/>
      <c r="GED21" s="341"/>
      <c r="GEE21" s="341"/>
      <c r="GEF21" s="341"/>
      <c r="GEG21" s="341"/>
      <c r="GEH21" s="341"/>
      <c r="GEI21" s="341"/>
      <c r="GEJ21" s="341"/>
      <c r="GEK21" s="341"/>
      <c r="GEL21" s="341"/>
      <c r="GEM21" s="341"/>
      <c r="GEN21" s="341"/>
      <c r="GEO21" s="341"/>
      <c r="GEP21" s="341"/>
      <c r="GEQ21" s="341"/>
      <c r="GER21" s="341"/>
      <c r="GES21" s="341"/>
      <c r="GET21" s="341"/>
      <c r="GEU21" s="341"/>
      <c r="GEV21" s="341"/>
      <c r="GEW21" s="341"/>
      <c r="GEX21" s="341"/>
      <c r="GEY21" s="341"/>
      <c r="GEZ21" s="341"/>
      <c r="GFA21" s="341"/>
      <c r="GFB21" s="341"/>
      <c r="GFC21" s="341"/>
      <c r="GFD21" s="341"/>
      <c r="GFE21" s="341"/>
      <c r="GFF21" s="341"/>
      <c r="GFG21" s="341"/>
      <c r="GFH21" s="341"/>
      <c r="GFI21" s="341"/>
      <c r="GFJ21" s="341"/>
      <c r="GFK21" s="341"/>
      <c r="GFL21" s="341"/>
      <c r="GFM21" s="341"/>
      <c r="GFN21" s="341"/>
      <c r="GFO21" s="341"/>
      <c r="GFP21" s="341"/>
      <c r="GFQ21" s="341"/>
      <c r="GFR21" s="341"/>
      <c r="GFS21" s="341"/>
      <c r="GFT21" s="341"/>
      <c r="GFU21" s="341"/>
      <c r="GFV21" s="341"/>
      <c r="GFW21" s="341"/>
      <c r="GFX21" s="341"/>
      <c r="GFY21" s="341"/>
      <c r="GFZ21" s="341"/>
      <c r="GGA21" s="341"/>
      <c r="GGB21" s="341"/>
      <c r="GGC21" s="341"/>
      <c r="GGD21" s="341"/>
      <c r="GGE21" s="341"/>
      <c r="GGF21" s="341"/>
      <c r="GGG21" s="341"/>
      <c r="GGH21" s="341"/>
      <c r="GGI21" s="341"/>
      <c r="GGJ21" s="341"/>
      <c r="GGK21" s="341"/>
      <c r="GGL21" s="341"/>
      <c r="GGM21" s="341"/>
      <c r="GGN21" s="341"/>
      <c r="GGO21" s="341"/>
      <c r="GGP21" s="341"/>
      <c r="GGQ21" s="341"/>
      <c r="GGR21" s="341"/>
      <c r="GGS21" s="341"/>
      <c r="GGT21" s="341"/>
      <c r="GGU21" s="341"/>
      <c r="GGV21" s="341"/>
      <c r="GGW21" s="341"/>
      <c r="GGX21" s="341"/>
      <c r="GGY21" s="341"/>
      <c r="GGZ21" s="341"/>
      <c r="GHA21" s="341"/>
      <c r="GHB21" s="341"/>
      <c r="GHC21" s="341"/>
      <c r="GHD21" s="341"/>
      <c r="GHE21" s="341"/>
      <c r="GHF21" s="341"/>
      <c r="GHG21" s="341"/>
      <c r="GHH21" s="341"/>
      <c r="GHI21" s="341"/>
      <c r="GHJ21" s="341"/>
      <c r="GHK21" s="341"/>
      <c r="GHL21" s="341"/>
      <c r="GHM21" s="341"/>
      <c r="GHN21" s="341"/>
      <c r="GHO21" s="341"/>
      <c r="GHP21" s="341"/>
      <c r="GHQ21" s="341"/>
      <c r="GHR21" s="341"/>
      <c r="GHS21" s="341"/>
      <c r="GHT21" s="341"/>
      <c r="GHU21" s="341"/>
      <c r="GHV21" s="341"/>
      <c r="GHW21" s="341"/>
      <c r="GHX21" s="341"/>
      <c r="GHY21" s="341"/>
      <c r="GHZ21" s="341"/>
      <c r="GIA21" s="341"/>
      <c r="GIB21" s="341"/>
      <c r="GIC21" s="341"/>
      <c r="GID21" s="341"/>
      <c r="GIE21" s="341"/>
      <c r="GIF21" s="341"/>
      <c r="GIG21" s="341"/>
      <c r="GIH21" s="341"/>
      <c r="GII21" s="341"/>
      <c r="GIJ21" s="341"/>
      <c r="GIK21" s="341"/>
      <c r="GIL21" s="341"/>
      <c r="GIM21" s="341"/>
      <c r="GIN21" s="341"/>
      <c r="GIO21" s="341"/>
      <c r="GIP21" s="341"/>
      <c r="GIQ21" s="341"/>
      <c r="GIR21" s="341"/>
      <c r="GIS21" s="341"/>
      <c r="GIT21" s="341"/>
      <c r="GIU21" s="341"/>
      <c r="GIV21" s="341"/>
      <c r="GIW21" s="341"/>
      <c r="GIX21" s="341"/>
      <c r="GIY21" s="341"/>
      <c r="GIZ21" s="341"/>
      <c r="GJA21" s="341"/>
      <c r="GJB21" s="341"/>
      <c r="GJC21" s="341"/>
      <c r="GJD21" s="341"/>
      <c r="GJE21" s="341"/>
      <c r="GJF21" s="341"/>
      <c r="GJG21" s="341"/>
      <c r="GJH21" s="341"/>
      <c r="GJI21" s="341"/>
      <c r="GJJ21" s="341"/>
      <c r="GJK21" s="341"/>
      <c r="GJL21" s="341"/>
      <c r="GJM21" s="341"/>
      <c r="GJN21" s="341"/>
      <c r="GJO21" s="341"/>
      <c r="GJP21" s="341"/>
      <c r="GJQ21" s="341"/>
      <c r="GJR21" s="341"/>
      <c r="GJS21" s="341"/>
      <c r="GJT21" s="341"/>
      <c r="GJU21" s="341"/>
      <c r="GJV21" s="341"/>
      <c r="GJW21" s="341"/>
      <c r="GJX21" s="341"/>
      <c r="GJY21" s="341"/>
      <c r="GJZ21" s="341"/>
      <c r="GKA21" s="341"/>
      <c r="GKB21" s="341"/>
      <c r="GKC21" s="341"/>
      <c r="GKD21" s="341"/>
      <c r="GKE21" s="341"/>
      <c r="GKF21" s="341"/>
      <c r="GKG21" s="341"/>
      <c r="GKH21" s="341"/>
      <c r="GKI21" s="341"/>
      <c r="GKJ21" s="341"/>
      <c r="GKK21" s="341"/>
      <c r="GKL21" s="341"/>
      <c r="GKM21" s="341"/>
      <c r="GKN21" s="341"/>
      <c r="GKO21" s="341"/>
      <c r="GKP21" s="341"/>
      <c r="GKQ21" s="341"/>
      <c r="GKR21" s="341"/>
      <c r="GKS21" s="341"/>
      <c r="GKT21" s="341"/>
      <c r="GKU21" s="341"/>
      <c r="GKV21" s="341"/>
      <c r="GKW21" s="341"/>
      <c r="GKX21" s="341"/>
      <c r="GKY21" s="341"/>
      <c r="GKZ21" s="341"/>
      <c r="GLA21" s="341"/>
      <c r="GLB21" s="341"/>
      <c r="GLC21" s="341"/>
      <c r="GLD21" s="341"/>
      <c r="GLE21" s="341"/>
      <c r="GLF21" s="341"/>
      <c r="GLG21" s="341"/>
      <c r="GLH21" s="341"/>
      <c r="GLI21" s="341"/>
      <c r="GLJ21" s="341"/>
      <c r="GLK21" s="341"/>
      <c r="GLL21" s="341"/>
      <c r="GLM21" s="341"/>
      <c r="GLN21" s="341"/>
      <c r="GLO21" s="341"/>
      <c r="GLP21" s="341"/>
      <c r="GLQ21" s="341"/>
      <c r="GLR21" s="341"/>
      <c r="GLS21" s="341"/>
      <c r="GLT21" s="341"/>
      <c r="GLU21" s="341"/>
      <c r="GLV21" s="341"/>
      <c r="GLW21" s="341"/>
      <c r="GLX21" s="341"/>
      <c r="GLY21" s="341"/>
      <c r="GLZ21" s="341"/>
      <c r="GMA21" s="341"/>
      <c r="GMB21" s="341"/>
      <c r="GMC21" s="341"/>
      <c r="GMD21" s="341"/>
      <c r="GME21" s="341"/>
      <c r="GMF21" s="341"/>
      <c r="GMG21" s="341"/>
      <c r="GMH21" s="341"/>
      <c r="GMI21" s="341"/>
      <c r="GMJ21" s="341"/>
      <c r="GMK21" s="341"/>
      <c r="GML21" s="341"/>
      <c r="GMM21" s="341"/>
      <c r="GMN21" s="341"/>
      <c r="GMO21" s="341"/>
      <c r="GMP21" s="341"/>
      <c r="GMQ21" s="341"/>
      <c r="GMR21" s="341"/>
      <c r="GMS21" s="341"/>
      <c r="GMT21" s="341"/>
      <c r="GMU21" s="341"/>
      <c r="GMV21" s="341"/>
      <c r="GMW21" s="341"/>
      <c r="GMX21" s="341"/>
      <c r="GMY21" s="341"/>
      <c r="GMZ21" s="341"/>
      <c r="GNA21" s="341"/>
      <c r="GNB21" s="341"/>
      <c r="GNC21" s="341"/>
      <c r="GND21" s="341"/>
      <c r="GNE21" s="341"/>
      <c r="GNF21" s="341"/>
      <c r="GNG21" s="341"/>
      <c r="GNH21" s="341"/>
      <c r="GNI21" s="341"/>
      <c r="GNJ21" s="341"/>
      <c r="GNK21" s="341"/>
      <c r="GNL21" s="341"/>
      <c r="GNM21" s="341"/>
      <c r="GNN21" s="341"/>
      <c r="GNO21" s="341"/>
      <c r="GNP21" s="341"/>
      <c r="GNQ21" s="341"/>
      <c r="GNR21" s="341"/>
      <c r="GNS21" s="341"/>
      <c r="GNT21" s="341"/>
      <c r="GNU21" s="341"/>
      <c r="GNV21" s="341"/>
      <c r="GNW21" s="341"/>
      <c r="GNX21" s="341"/>
      <c r="GNY21" s="341"/>
      <c r="GNZ21" s="341"/>
      <c r="GOA21" s="341"/>
      <c r="GOB21" s="341"/>
      <c r="GOC21" s="341"/>
      <c r="GOD21" s="341"/>
      <c r="GOE21" s="341"/>
      <c r="GOF21" s="341"/>
      <c r="GOG21" s="341"/>
      <c r="GOH21" s="341"/>
      <c r="GOI21" s="341"/>
      <c r="GOJ21" s="341"/>
      <c r="GOK21" s="341"/>
      <c r="GOL21" s="341"/>
      <c r="GOM21" s="341"/>
      <c r="GON21" s="341"/>
      <c r="GOO21" s="341"/>
      <c r="GOP21" s="341"/>
      <c r="GOQ21" s="341"/>
      <c r="GOR21" s="341"/>
      <c r="GOS21" s="341"/>
      <c r="GOT21" s="341"/>
      <c r="GOU21" s="341"/>
      <c r="GOV21" s="341"/>
      <c r="GOW21" s="341"/>
      <c r="GOX21" s="341"/>
      <c r="GOY21" s="341"/>
      <c r="GOZ21" s="341"/>
      <c r="GPA21" s="341"/>
      <c r="GPB21" s="341"/>
      <c r="GPC21" s="341"/>
      <c r="GPD21" s="341"/>
      <c r="GPE21" s="341"/>
      <c r="GPF21" s="341"/>
      <c r="GPG21" s="341"/>
      <c r="GPH21" s="341"/>
      <c r="GPI21" s="341"/>
      <c r="GPJ21" s="341"/>
      <c r="GPK21" s="341"/>
      <c r="GPL21" s="341"/>
      <c r="GPM21" s="341"/>
      <c r="GPN21" s="341"/>
      <c r="GPO21" s="341"/>
      <c r="GPP21" s="341"/>
      <c r="GPQ21" s="341"/>
      <c r="GPR21" s="341"/>
      <c r="GPS21" s="341"/>
      <c r="GPT21" s="341"/>
      <c r="GPU21" s="341"/>
      <c r="GPV21" s="341"/>
      <c r="GPW21" s="341"/>
      <c r="GPX21" s="341"/>
      <c r="GPY21" s="341"/>
      <c r="GPZ21" s="341"/>
      <c r="GQA21" s="341"/>
      <c r="GQB21" s="341"/>
      <c r="GQC21" s="341"/>
      <c r="GQD21" s="341"/>
      <c r="GQE21" s="341"/>
      <c r="GQF21" s="341"/>
      <c r="GQG21" s="341"/>
      <c r="GQH21" s="341"/>
      <c r="GQI21" s="341"/>
      <c r="GQJ21" s="341"/>
      <c r="GQK21" s="341"/>
      <c r="GQL21" s="341"/>
      <c r="GQM21" s="341"/>
      <c r="GQN21" s="341"/>
      <c r="GQO21" s="341"/>
      <c r="GQP21" s="341"/>
      <c r="GQQ21" s="341"/>
      <c r="GQR21" s="341"/>
      <c r="GQS21" s="341"/>
      <c r="GQT21" s="341"/>
      <c r="GQU21" s="341"/>
      <c r="GQV21" s="341"/>
      <c r="GQW21" s="341"/>
      <c r="GQX21" s="341"/>
      <c r="GQY21" s="341"/>
      <c r="GQZ21" s="341"/>
      <c r="GRA21" s="341"/>
      <c r="GRB21" s="341"/>
      <c r="GRC21" s="341"/>
      <c r="GRD21" s="341"/>
      <c r="GRE21" s="341"/>
      <c r="GRF21" s="341"/>
      <c r="GRG21" s="341"/>
      <c r="GRH21" s="341"/>
      <c r="GRI21" s="341"/>
      <c r="GRJ21" s="341"/>
      <c r="GRK21" s="341"/>
      <c r="GRL21" s="341"/>
      <c r="GRM21" s="341"/>
      <c r="GRN21" s="341"/>
      <c r="GRO21" s="341"/>
      <c r="GRP21" s="341"/>
      <c r="GRQ21" s="341"/>
      <c r="GRR21" s="341"/>
      <c r="GRS21" s="341"/>
      <c r="GRT21" s="341"/>
      <c r="GRU21" s="341"/>
      <c r="GRV21" s="341"/>
      <c r="GRW21" s="341"/>
      <c r="GRX21" s="341"/>
      <c r="GRY21" s="341"/>
      <c r="GRZ21" s="341"/>
      <c r="GSA21" s="341"/>
      <c r="GSB21" s="341"/>
      <c r="GSC21" s="341"/>
      <c r="GSD21" s="341"/>
      <c r="GSE21" s="341"/>
      <c r="GSF21" s="341"/>
      <c r="GSG21" s="341"/>
      <c r="GSH21" s="341"/>
      <c r="GSI21" s="341"/>
      <c r="GSJ21" s="341"/>
      <c r="GSK21" s="341"/>
      <c r="GSL21" s="341"/>
      <c r="GSM21" s="341"/>
      <c r="GSN21" s="341"/>
      <c r="GSO21" s="341"/>
      <c r="GSP21" s="341"/>
      <c r="GSQ21" s="341"/>
      <c r="GSR21" s="341"/>
      <c r="GSS21" s="341"/>
      <c r="GST21" s="341"/>
      <c r="GSU21" s="341"/>
      <c r="GSV21" s="341"/>
      <c r="GSW21" s="341"/>
      <c r="GSX21" s="341"/>
      <c r="GSY21" s="341"/>
      <c r="GSZ21" s="341"/>
      <c r="GTA21" s="341"/>
      <c r="GTB21" s="341"/>
      <c r="GTC21" s="341"/>
      <c r="GTD21" s="341"/>
      <c r="GTE21" s="341"/>
      <c r="GTF21" s="341"/>
      <c r="GTG21" s="341"/>
      <c r="GTH21" s="341"/>
      <c r="GTI21" s="341"/>
      <c r="GTJ21" s="341"/>
      <c r="GTK21" s="341"/>
      <c r="GTL21" s="341"/>
      <c r="GTM21" s="341"/>
      <c r="GTN21" s="341"/>
      <c r="GTO21" s="341"/>
      <c r="GTP21" s="341"/>
      <c r="GTQ21" s="341"/>
      <c r="GTR21" s="341"/>
      <c r="GTS21" s="341"/>
      <c r="GTT21" s="341"/>
      <c r="GTU21" s="341"/>
      <c r="GTV21" s="341"/>
      <c r="GTW21" s="341"/>
      <c r="GTX21" s="341"/>
      <c r="GTY21" s="341"/>
      <c r="GTZ21" s="341"/>
      <c r="GUA21" s="341"/>
      <c r="GUB21" s="341"/>
      <c r="GUC21" s="341"/>
      <c r="GUD21" s="341"/>
      <c r="GUE21" s="341"/>
      <c r="GUF21" s="341"/>
      <c r="GUG21" s="341"/>
      <c r="GUH21" s="341"/>
      <c r="GUI21" s="341"/>
      <c r="GUJ21" s="341"/>
      <c r="GUK21" s="341"/>
      <c r="GUL21" s="341"/>
      <c r="GUM21" s="341"/>
      <c r="GUN21" s="341"/>
      <c r="GUO21" s="341"/>
      <c r="GUP21" s="341"/>
      <c r="GUQ21" s="341"/>
      <c r="GUR21" s="341"/>
      <c r="GUS21" s="341"/>
      <c r="GUT21" s="341"/>
      <c r="GUU21" s="341"/>
      <c r="GUV21" s="341"/>
      <c r="GUW21" s="341"/>
      <c r="GUX21" s="341"/>
      <c r="GUY21" s="341"/>
      <c r="GUZ21" s="341"/>
      <c r="GVA21" s="341"/>
      <c r="GVB21" s="341"/>
      <c r="GVC21" s="341"/>
      <c r="GVD21" s="341"/>
      <c r="GVE21" s="341"/>
      <c r="GVF21" s="341"/>
      <c r="GVG21" s="341"/>
      <c r="GVH21" s="341"/>
      <c r="GVI21" s="341"/>
      <c r="GVJ21" s="341"/>
      <c r="GVK21" s="341"/>
      <c r="GVL21" s="341"/>
      <c r="GVM21" s="341"/>
      <c r="GVN21" s="341"/>
      <c r="GVO21" s="341"/>
      <c r="GVP21" s="341"/>
      <c r="GVQ21" s="341"/>
      <c r="GVR21" s="341"/>
      <c r="GVS21" s="341"/>
      <c r="GVT21" s="341"/>
      <c r="GVU21" s="341"/>
      <c r="GVV21" s="341"/>
      <c r="GVW21" s="341"/>
      <c r="GVX21" s="341"/>
      <c r="GVY21" s="341"/>
      <c r="GVZ21" s="341"/>
      <c r="GWA21" s="341"/>
      <c r="GWB21" s="341"/>
      <c r="GWC21" s="341"/>
      <c r="GWD21" s="341"/>
      <c r="GWE21" s="341"/>
      <c r="GWF21" s="341"/>
      <c r="GWG21" s="341"/>
      <c r="GWH21" s="341"/>
      <c r="GWI21" s="341"/>
      <c r="GWJ21" s="341"/>
      <c r="GWK21" s="341"/>
      <c r="GWL21" s="341"/>
      <c r="GWM21" s="341"/>
      <c r="GWN21" s="341"/>
      <c r="GWO21" s="341"/>
      <c r="GWP21" s="341"/>
      <c r="GWQ21" s="341"/>
      <c r="GWR21" s="341"/>
      <c r="GWS21" s="341"/>
      <c r="GWT21" s="341"/>
      <c r="GWU21" s="341"/>
      <c r="GWV21" s="341"/>
      <c r="GWW21" s="341"/>
      <c r="GWX21" s="341"/>
      <c r="GWY21" s="341"/>
      <c r="GWZ21" s="341"/>
      <c r="GXA21" s="341"/>
      <c r="GXB21" s="341"/>
      <c r="GXC21" s="341"/>
      <c r="GXD21" s="341"/>
      <c r="GXE21" s="341"/>
      <c r="GXF21" s="341"/>
      <c r="GXG21" s="341"/>
      <c r="GXH21" s="341"/>
      <c r="GXI21" s="341"/>
      <c r="GXJ21" s="341"/>
      <c r="GXK21" s="341"/>
      <c r="GXL21" s="341"/>
      <c r="GXM21" s="341"/>
      <c r="GXN21" s="341"/>
      <c r="GXO21" s="341"/>
      <c r="GXP21" s="341"/>
      <c r="GXQ21" s="341"/>
      <c r="GXR21" s="341"/>
      <c r="GXS21" s="341"/>
      <c r="GXT21" s="341"/>
      <c r="GXU21" s="341"/>
      <c r="GXV21" s="341"/>
      <c r="GXW21" s="341"/>
      <c r="GXX21" s="341"/>
      <c r="GXY21" s="341"/>
      <c r="GXZ21" s="341"/>
      <c r="GYA21" s="341"/>
      <c r="GYB21" s="341"/>
      <c r="GYC21" s="341"/>
      <c r="GYD21" s="341"/>
      <c r="GYE21" s="341"/>
      <c r="GYF21" s="341"/>
      <c r="GYG21" s="341"/>
      <c r="GYH21" s="341"/>
      <c r="GYI21" s="341"/>
      <c r="GYJ21" s="341"/>
      <c r="GYK21" s="341"/>
      <c r="GYL21" s="341"/>
      <c r="GYM21" s="341"/>
      <c r="GYN21" s="341"/>
      <c r="GYO21" s="341"/>
      <c r="GYP21" s="341"/>
      <c r="GYQ21" s="341"/>
      <c r="GYR21" s="341"/>
      <c r="GYS21" s="341"/>
      <c r="GYT21" s="341"/>
      <c r="GYU21" s="341"/>
      <c r="GYV21" s="341"/>
      <c r="GYW21" s="341"/>
      <c r="GYX21" s="341"/>
      <c r="GYY21" s="341"/>
      <c r="GYZ21" s="341"/>
      <c r="GZA21" s="341"/>
      <c r="GZB21" s="341"/>
      <c r="GZC21" s="341"/>
      <c r="GZD21" s="341"/>
      <c r="GZE21" s="341"/>
      <c r="GZF21" s="341"/>
      <c r="GZG21" s="341"/>
      <c r="GZH21" s="341"/>
      <c r="GZI21" s="341"/>
      <c r="GZJ21" s="341"/>
      <c r="GZK21" s="341"/>
      <c r="GZL21" s="341"/>
      <c r="GZM21" s="341"/>
      <c r="GZN21" s="341"/>
      <c r="GZO21" s="341"/>
      <c r="GZP21" s="341"/>
      <c r="GZQ21" s="341"/>
      <c r="GZR21" s="341"/>
      <c r="GZS21" s="341"/>
      <c r="GZT21" s="341"/>
      <c r="GZU21" s="341"/>
      <c r="GZV21" s="341"/>
      <c r="GZW21" s="341"/>
      <c r="GZX21" s="341"/>
      <c r="GZY21" s="341"/>
      <c r="GZZ21" s="341"/>
      <c r="HAA21" s="341"/>
      <c r="HAB21" s="341"/>
      <c r="HAC21" s="341"/>
      <c r="HAD21" s="341"/>
      <c r="HAE21" s="341"/>
      <c r="HAF21" s="341"/>
      <c r="HAG21" s="341"/>
      <c r="HAH21" s="341"/>
      <c r="HAI21" s="341"/>
      <c r="HAJ21" s="341"/>
      <c r="HAK21" s="341"/>
      <c r="HAL21" s="341"/>
      <c r="HAM21" s="341"/>
      <c r="HAN21" s="341"/>
      <c r="HAO21" s="341"/>
      <c r="HAP21" s="341"/>
      <c r="HAQ21" s="341"/>
      <c r="HAR21" s="341"/>
      <c r="HAS21" s="341"/>
      <c r="HAT21" s="341"/>
      <c r="HAU21" s="341"/>
      <c r="HAV21" s="341"/>
      <c r="HAW21" s="341"/>
      <c r="HAX21" s="341"/>
      <c r="HAY21" s="341"/>
      <c r="HAZ21" s="341"/>
      <c r="HBA21" s="341"/>
      <c r="HBB21" s="341"/>
      <c r="HBC21" s="341"/>
      <c r="HBD21" s="341"/>
      <c r="HBE21" s="341"/>
      <c r="HBF21" s="341"/>
      <c r="HBG21" s="341"/>
      <c r="HBH21" s="341"/>
      <c r="HBI21" s="341"/>
      <c r="HBJ21" s="341"/>
      <c r="HBK21" s="341"/>
      <c r="HBL21" s="341"/>
      <c r="HBM21" s="341"/>
      <c r="HBN21" s="341"/>
      <c r="HBO21" s="341"/>
      <c r="HBP21" s="341"/>
      <c r="HBQ21" s="341"/>
      <c r="HBR21" s="341"/>
      <c r="HBS21" s="341"/>
      <c r="HBT21" s="341"/>
      <c r="HBU21" s="341"/>
      <c r="HBV21" s="341"/>
      <c r="HBW21" s="341"/>
      <c r="HBX21" s="341"/>
      <c r="HBY21" s="341"/>
      <c r="HBZ21" s="341"/>
      <c r="HCA21" s="341"/>
      <c r="HCB21" s="341"/>
      <c r="HCC21" s="341"/>
      <c r="HCD21" s="341"/>
      <c r="HCE21" s="341"/>
      <c r="HCF21" s="341"/>
      <c r="HCG21" s="341"/>
      <c r="HCH21" s="341"/>
      <c r="HCI21" s="341"/>
      <c r="HCJ21" s="341"/>
      <c r="HCK21" s="341"/>
      <c r="HCL21" s="341"/>
      <c r="HCM21" s="341"/>
      <c r="HCN21" s="341"/>
      <c r="HCO21" s="341"/>
      <c r="HCP21" s="341"/>
      <c r="HCQ21" s="341"/>
      <c r="HCR21" s="341"/>
      <c r="HCS21" s="341"/>
      <c r="HCT21" s="341"/>
      <c r="HCU21" s="341"/>
      <c r="HCV21" s="341"/>
      <c r="HCW21" s="341"/>
      <c r="HCX21" s="341"/>
      <c r="HCY21" s="341"/>
      <c r="HCZ21" s="341"/>
      <c r="HDA21" s="341"/>
      <c r="HDB21" s="341"/>
      <c r="HDC21" s="341"/>
      <c r="HDD21" s="341"/>
      <c r="HDE21" s="341"/>
      <c r="HDF21" s="341"/>
      <c r="HDG21" s="341"/>
      <c r="HDH21" s="341"/>
      <c r="HDI21" s="341"/>
      <c r="HDJ21" s="341"/>
      <c r="HDK21" s="341"/>
      <c r="HDL21" s="341"/>
      <c r="HDM21" s="341"/>
      <c r="HDN21" s="341"/>
      <c r="HDO21" s="341"/>
      <c r="HDP21" s="341"/>
      <c r="HDQ21" s="341"/>
      <c r="HDR21" s="341"/>
      <c r="HDS21" s="341"/>
      <c r="HDT21" s="341"/>
      <c r="HDU21" s="341"/>
      <c r="HDV21" s="341"/>
      <c r="HDW21" s="341"/>
      <c r="HDX21" s="341"/>
      <c r="HDY21" s="341"/>
      <c r="HDZ21" s="341"/>
      <c r="HEA21" s="341"/>
      <c r="HEB21" s="341"/>
      <c r="HEC21" s="341"/>
      <c r="HED21" s="341"/>
      <c r="HEE21" s="341"/>
      <c r="HEF21" s="341"/>
      <c r="HEG21" s="341"/>
      <c r="HEH21" s="341"/>
      <c r="HEI21" s="341"/>
      <c r="HEJ21" s="341"/>
      <c r="HEK21" s="341"/>
      <c r="HEL21" s="341"/>
      <c r="HEM21" s="341"/>
      <c r="HEN21" s="341"/>
      <c r="HEO21" s="341"/>
      <c r="HEP21" s="341"/>
      <c r="HEQ21" s="341"/>
      <c r="HER21" s="341"/>
      <c r="HES21" s="341"/>
      <c r="HET21" s="341"/>
      <c r="HEU21" s="341"/>
      <c r="HEV21" s="341"/>
      <c r="HEW21" s="341"/>
      <c r="HEX21" s="341"/>
      <c r="HEY21" s="341"/>
      <c r="HEZ21" s="341"/>
      <c r="HFA21" s="341"/>
      <c r="HFB21" s="341"/>
      <c r="HFC21" s="341"/>
      <c r="HFD21" s="341"/>
      <c r="HFE21" s="341"/>
      <c r="HFF21" s="341"/>
      <c r="HFG21" s="341"/>
      <c r="HFH21" s="341"/>
      <c r="HFI21" s="341"/>
      <c r="HFJ21" s="341"/>
      <c r="HFK21" s="341"/>
      <c r="HFL21" s="341"/>
      <c r="HFM21" s="341"/>
      <c r="HFN21" s="341"/>
      <c r="HFO21" s="341"/>
      <c r="HFP21" s="341"/>
      <c r="HFQ21" s="341"/>
      <c r="HFR21" s="341"/>
      <c r="HFS21" s="341"/>
      <c r="HFT21" s="341"/>
      <c r="HFU21" s="341"/>
      <c r="HFV21" s="341"/>
      <c r="HFW21" s="341"/>
      <c r="HFX21" s="341"/>
      <c r="HFY21" s="341"/>
      <c r="HFZ21" s="341"/>
      <c r="HGA21" s="341"/>
      <c r="HGB21" s="341"/>
      <c r="HGC21" s="341"/>
      <c r="HGD21" s="341"/>
      <c r="HGE21" s="341"/>
      <c r="HGF21" s="341"/>
      <c r="HGG21" s="341"/>
      <c r="HGH21" s="341"/>
      <c r="HGI21" s="341"/>
      <c r="HGJ21" s="341"/>
      <c r="HGK21" s="341"/>
      <c r="HGL21" s="341"/>
      <c r="HGM21" s="341"/>
      <c r="HGN21" s="341"/>
      <c r="HGO21" s="341"/>
      <c r="HGP21" s="341"/>
      <c r="HGQ21" s="341"/>
      <c r="HGR21" s="341"/>
      <c r="HGS21" s="341"/>
      <c r="HGT21" s="341"/>
      <c r="HGU21" s="341"/>
      <c r="HGV21" s="341"/>
      <c r="HGW21" s="341"/>
      <c r="HGX21" s="341"/>
      <c r="HGY21" s="341"/>
      <c r="HGZ21" s="341"/>
      <c r="HHA21" s="341"/>
      <c r="HHB21" s="341"/>
      <c r="HHC21" s="341"/>
      <c r="HHD21" s="341"/>
      <c r="HHE21" s="341"/>
      <c r="HHF21" s="341"/>
      <c r="HHG21" s="341"/>
      <c r="HHH21" s="341"/>
      <c r="HHI21" s="341"/>
      <c r="HHJ21" s="341"/>
      <c r="HHK21" s="341"/>
      <c r="HHL21" s="341"/>
      <c r="HHM21" s="341"/>
      <c r="HHN21" s="341"/>
      <c r="HHO21" s="341"/>
      <c r="HHP21" s="341"/>
      <c r="HHQ21" s="341"/>
      <c r="HHR21" s="341"/>
      <c r="HHS21" s="341"/>
      <c r="HHT21" s="341"/>
      <c r="HHU21" s="341"/>
      <c r="HHV21" s="341"/>
      <c r="HHW21" s="341"/>
      <c r="HHX21" s="341"/>
      <c r="HHY21" s="341"/>
      <c r="HHZ21" s="341"/>
      <c r="HIA21" s="341"/>
      <c r="HIB21" s="341"/>
      <c r="HIC21" s="341"/>
      <c r="HID21" s="341"/>
      <c r="HIE21" s="341"/>
      <c r="HIF21" s="341"/>
      <c r="HIG21" s="341"/>
      <c r="HIH21" s="341"/>
      <c r="HII21" s="341"/>
      <c r="HIJ21" s="341"/>
      <c r="HIK21" s="341"/>
      <c r="HIL21" s="341"/>
      <c r="HIM21" s="341"/>
      <c r="HIN21" s="341"/>
      <c r="HIO21" s="341"/>
      <c r="HIP21" s="341"/>
      <c r="HIQ21" s="341"/>
      <c r="HIR21" s="341"/>
      <c r="HIS21" s="341"/>
      <c r="HIT21" s="341"/>
      <c r="HIU21" s="341"/>
      <c r="HIV21" s="341"/>
      <c r="HIW21" s="341"/>
      <c r="HIX21" s="341"/>
      <c r="HIY21" s="341"/>
      <c r="HIZ21" s="341"/>
      <c r="HJA21" s="341"/>
      <c r="HJB21" s="341"/>
      <c r="HJC21" s="341"/>
      <c r="HJD21" s="341"/>
      <c r="HJE21" s="341"/>
      <c r="HJF21" s="341"/>
      <c r="HJG21" s="341"/>
      <c r="HJH21" s="341"/>
      <c r="HJI21" s="341"/>
      <c r="HJJ21" s="341"/>
      <c r="HJK21" s="341"/>
      <c r="HJL21" s="341"/>
      <c r="HJM21" s="341"/>
      <c r="HJN21" s="341"/>
      <c r="HJO21" s="341"/>
      <c r="HJP21" s="341"/>
      <c r="HJQ21" s="341"/>
      <c r="HJR21" s="341"/>
      <c r="HJS21" s="341"/>
      <c r="HJT21" s="341"/>
      <c r="HJU21" s="341"/>
      <c r="HJV21" s="341"/>
      <c r="HJW21" s="341"/>
      <c r="HJX21" s="341"/>
      <c r="HJY21" s="341"/>
      <c r="HJZ21" s="341"/>
      <c r="HKA21" s="341"/>
      <c r="HKB21" s="341"/>
      <c r="HKC21" s="341"/>
      <c r="HKD21" s="341"/>
      <c r="HKE21" s="341"/>
      <c r="HKF21" s="341"/>
      <c r="HKG21" s="341"/>
      <c r="HKH21" s="341"/>
      <c r="HKI21" s="341"/>
      <c r="HKJ21" s="341"/>
      <c r="HKK21" s="341"/>
      <c r="HKL21" s="341"/>
      <c r="HKM21" s="341"/>
      <c r="HKN21" s="341"/>
      <c r="HKO21" s="341"/>
      <c r="HKP21" s="341"/>
      <c r="HKQ21" s="341"/>
      <c r="HKR21" s="341"/>
      <c r="HKS21" s="341"/>
      <c r="HKT21" s="341"/>
      <c r="HKU21" s="341"/>
      <c r="HKV21" s="341"/>
      <c r="HKW21" s="341"/>
      <c r="HKX21" s="341"/>
      <c r="HKY21" s="341"/>
      <c r="HKZ21" s="341"/>
      <c r="HLA21" s="341"/>
      <c r="HLB21" s="341"/>
      <c r="HLC21" s="341"/>
      <c r="HLD21" s="341"/>
      <c r="HLE21" s="341"/>
      <c r="HLF21" s="341"/>
      <c r="HLG21" s="341"/>
      <c r="HLH21" s="341"/>
      <c r="HLI21" s="341"/>
      <c r="HLJ21" s="341"/>
      <c r="HLK21" s="341"/>
      <c r="HLL21" s="341"/>
      <c r="HLM21" s="341"/>
      <c r="HLN21" s="341"/>
      <c r="HLO21" s="341"/>
      <c r="HLP21" s="341"/>
      <c r="HLQ21" s="341"/>
      <c r="HLR21" s="341"/>
      <c r="HLS21" s="341"/>
      <c r="HLT21" s="341"/>
      <c r="HLU21" s="341"/>
      <c r="HLV21" s="341"/>
      <c r="HLW21" s="341"/>
      <c r="HLX21" s="341"/>
      <c r="HLY21" s="341"/>
      <c r="HLZ21" s="341"/>
      <c r="HMA21" s="341"/>
      <c r="HMB21" s="341"/>
      <c r="HMC21" s="341"/>
      <c r="HMD21" s="341"/>
      <c r="HME21" s="341"/>
      <c r="HMF21" s="341"/>
      <c r="HMG21" s="341"/>
      <c r="HMH21" s="341"/>
      <c r="HMI21" s="341"/>
      <c r="HMJ21" s="341"/>
      <c r="HMK21" s="341"/>
      <c r="HML21" s="341"/>
      <c r="HMM21" s="341"/>
      <c r="HMN21" s="341"/>
      <c r="HMO21" s="341"/>
      <c r="HMP21" s="341"/>
      <c r="HMQ21" s="341"/>
      <c r="HMR21" s="341"/>
      <c r="HMS21" s="341"/>
      <c r="HMT21" s="341"/>
      <c r="HMU21" s="341"/>
      <c r="HMV21" s="341"/>
      <c r="HMW21" s="341"/>
      <c r="HMX21" s="341"/>
      <c r="HMY21" s="341"/>
      <c r="HMZ21" s="341"/>
      <c r="HNA21" s="341"/>
      <c r="HNB21" s="341"/>
      <c r="HNC21" s="341"/>
      <c r="HND21" s="341"/>
      <c r="HNE21" s="341"/>
      <c r="HNF21" s="341"/>
      <c r="HNG21" s="341"/>
      <c r="HNH21" s="341"/>
      <c r="HNI21" s="341"/>
      <c r="HNJ21" s="341"/>
      <c r="HNK21" s="341"/>
      <c r="HNL21" s="341"/>
      <c r="HNM21" s="341"/>
      <c r="HNN21" s="341"/>
      <c r="HNO21" s="341"/>
      <c r="HNP21" s="341"/>
      <c r="HNQ21" s="341"/>
      <c r="HNR21" s="341"/>
      <c r="HNS21" s="341"/>
      <c r="HNT21" s="341"/>
      <c r="HNU21" s="341"/>
      <c r="HNV21" s="341"/>
      <c r="HNW21" s="341"/>
      <c r="HNX21" s="341"/>
      <c r="HNY21" s="341"/>
      <c r="HNZ21" s="341"/>
      <c r="HOA21" s="341"/>
      <c r="HOB21" s="341"/>
      <c r="HOC21" s="341"/>
      <c r="HOD21" s="341"/>
      <c r="HOE21" s="341"/>
      <c r="HOF21" s="341"/>
      <c r="HOG21" s="341"/>
      <c r="HOH21" s="341"/>
      <c r="HOI21" s="341"/>
      <c r="HOJ21" s="341"/>
      <c r="HOK21" s="341"/>
      <c r="HOL21" s="341"/>
      <c r="HOM21" s="341"/>
      <c r="HON21" s="341"/>
      <c r="HOO21" s="341"/>
      <c r="HOP21" s="341"/>
      <c r="HOQ21" s="341"/>
      <c r="HOR21" s="341"/>
      <c r="HOS21" s="341"/>
      <c r="HOT21" s="341"/>
      <c r="HOU21" s="341"/>
      <c r="HOV21" s="341"/>
      <c r="HOW21" s="341"/>
      <c r="HOX21" s="341"/>
      <c r="HOY21" s="341"/>
      <c r="HOZ21" s="341"/>
      <c r="HPA21" s="341"/>
      <c r="HPB21" s="341"/>
      <c r="HPC21" s="341"/>
      <c r="HPD21" s="341"/>
      <c r="HPE21" s="341"/>
      <c r="HPF21" s="341"/>
      <c r="HPG21" s="341"/>
      <c r="HPH21" s="341"/>
      <c r="HPI21" s="341"/>
      <c r="HPJ21" s="341"/>
      <c r="HPK21" s="341"/>
      <c r="HPL21" s="341"/>
      <c r="HPM21" s="341"/>
      <c r="HPN21" s="341"/>
      <c r="HPO21" s="341"/>
      <c r="HPP21" s="341"/>
      <c r="HPQ21" s="341"/>
      <c r="HPR21" s="341"/>
      <c r="HPS21" s="341"/>
      <c r="HPT21" s="341"/>
      <c r="HPU21" s="341"/>
      <c r="HPV21" s="341"/>
      <c r="HPW21" s="341"/>
      <c r="HPX21" s="341"/>
      <c r="HPY21" s="341"/>
      <c r="HPZ21" s="341"/>
      <c r="HQA21" s="341"/>
      <c r="HQB21" s="341"/>
      <c r="HQC21" s="341"/>
      <c r="HQD21" s="341"/>
      <c r="HQE21" s="341"/>
      <c r="HQF21" s="341"/>
      <c r="HQG21" s="341"/>
      <c r="HQH21" s="341"/>
      <c r="HQI21" s="341"/>
      <c r="HQJ21" s="341"/>
      <c r="HQK21" s="341"/>
      <c r="HQL21" s="341"/>
      <c r="HQM21" s="341"/>
      <c r="HQN21" s="341"/>
      <c r="HQO21" s="341"/>
      <c r="HQP21" s="341"/>
      <c r="HQQ21" s="341"/>
      <c r="HQR21" s="341"/>
      <c r="HQS21" s="341"/>
      <c r="HQT21" s="341"/>
      <c r="HQU21" s="341"/>
      <c r="HQV21" s="341"/>
      <c r="HQW21" s="341"/>
      <c r="HQX21" s="341"/>
      <c r="HQY21" s="341"/>
      <c r="HQZ21" s="341"/>
      <c r="HRA21" s="341"/>
      <c r="HRB21" s="341"/>
      <c r="HRC21" s="341"/>
      <c r="HRD21" s="341"/>
      <c r="HRE21" s="341"/>
      <c r="HRF21" s="341"/>
      <c r="HRG21" s="341"/>
      <c r="HRH21" s="341"/>
      <c r="HRI21" s="341"/>
      <c r="HRJ21" s="341"/>
      <c r="HRK21" s="341"/>
      <c r="HRL21" s="341"/>
      <c r="HRM21" s="341"/>
      <c r="HRN21" s="341"/>
      <c r="HRO21" s="341"/>
      <c r="HRP21" s="341"/>
      <c r="HRQ21" s="341"/>
      <c r="HRR21" s="341"/>
      <c r="HRS21" s="341"/>
      <c r="HRT21" s="341"/>
      <c r="HRU21" s="341"/>
      <c r="HRV21" s="341"/>
      <c r="HRW21" s="341"/>
      <c r="HRX21" s="341"/>
      <c r="HRY21" s="341"/>
      <c r="HRZ21" s="341"/>
      <c r="HSA21" s="341"/>
      <c r="HSB21" s="341"/>
      <c r="HSC21" s="341"/>
      <c r="HSD21" s="341"/>
      <c r="HSE21" s="341"/>
      <c r="HSF21" s="341"/>
      <c r="HSG21" s="341"/>
      <c r="HSH21" s="341"/>
      <c r="HSI21" s="341"/>
      <c r="HSJ21" s="341"/>
      <c r="HSK21" s="341"/>
      <c r="HSL21" s="341"/>
      <c r="HSM21" s="341"/>
      <c r="HSN21" s="341"/>
      <c r="HSO21" s="341"/>
      <c r="HSP21" s="341"/>
      <c r="HSQ21" s="341"/>
      <c r="HSR21" s="341"/>
      <c r="HSS21" s="341"/>
      <c r="HST21" s="341"/>
      <c r="HSU21" s="341"/>
      <c r="HSV21" s="341"/>
      <c r="HSW21" s="341"/>
      <c r="HSX21" s="341"/>
      <c r="HSY21" s="341"/>
      <c r="HSZ21" s="341"/>
      <c r="HTA21" s="341"/>
      <c r="HTB21" s="341"/>
      <c r="HTC21" s="341"/>
      <c r="HTD21" s="341"/>
      <c r="HTE21" s="341"/>
      <c r="HTF21" s="341"/>
      <c r="HTG21" s="341"/>
      <c r="HTH21" s="341"/>
      <c r="HTI21" s="341"/>
      <c r="HTJ21" s="341"/>
      <c r="HTK21" s="341"/>
      <c r="HTL21" s="341"/>
      <c r="HTM21" s="341"/>
      <c r="HTN21" s="341"/>
      <c r="HTO21" s="341"/>
      <c r="HTP21" s="341"/>
      <c r="HTQ21" s="341"/>
      <c r="HTR21" s="341"/>
      <c r="HTS21" s="341"/>
      <c r="HTT21" s="341"/>
      <c r="HTU21" s="341"/>
      <c r="HTV21" s="341"/>
      <c r="HTW21" s="341"/>
      <c r="HTX21" s="341"/>
      <c r="HTY21" s="341"/>
      <c r="HTZ21" s="341"/>
      <c r="HUA21" s="341"/>
      <c r="HUB21" s="341"/>
      <c r="HUC21" s="341"/>
      <c r="HUD21" s="341"/>
      <c r="HUE21" s="341"/>
      <c r="HUF21" s="341"/>
      <c r="HUG21" s="341"/>
      <c r="HUH21" s="341"/>
      <c r="HUI21" s="341"/>
      <c r="HUJ21" s="341"/>
      <c r="HUK21" s="341"/>
      <c r="HUL21" s="341"/>
      <c r="HUM21" s="341"/>
      <c r="HUN21" s="341"/>
      <c r="HUO21" s="341"/>
      <c r="HUP21" s="341"/>
      <c r="HUQ21" s="341"/>
      <c r="HUR21" s="341"/>
      <c r="HUS21" s="341"/>
      <c r="HUT21" s="341"/>
      <c r="HUU21" s="341"/>
      <c r="HUV21" s="341"/>
      <c r="HUW21" s="341"/>
      <c r="HUX21" s="341"/>
      <c r="HUY21" s="341"/>
      <c r="HUZ21" s="341"/>
      <c r="HVA21" s="341"/>
      <c r="HVB21" s="341"/>
      <c r="HVC21" s="341"/>
      <c r="HVD21" s="341"/>
      <c r="HVE21" s="341"/>
      <c r="HVF21" s="341"/>
      <c r="HVG21" s="341"/>
      <c r="HVH21" s="341"/>
      <c r="HVI21" s="341"/>
      <c r="HVJ21" s="341"/>
      <c r="HVK21" s="341"/>
      <c r="HVL21" s="341"/>
      <c r="HVM21" s="341"/>
      <c r="HVN21" s="341"/>
      <c r="HVO21" s="341"/>
      <c r="HVP21" s="341"/>
      <c r="HVQ21" s="341"/>
      <c r="HVR21" s="341"/>
      <c r="HVS21" s="341"/>
      <c r="HVT21" s="341"/>
      <c r="HVU21" s="341"/>
      <c r="HVV21" s="341"/>
      <c r="HVW21" s="341"/>
      <c r="HVX21" s="341"/>
      <c r="HVY21" s="341"/>
      <c r="HVZ21" s="341"/>
      <c r="HWA21" s="341"/>
      <c r="HWB21" s="341"/>
      <c r="HWC21" s="341"/>
      <c r="HWD21" s="341"/>
      <c r="HWE21" s="341"/>
      <c r="HWF21" s="341"/>
      <c r="HWG21" s="341"/>
      <c r="HWH21" s="341"/>
      <c r="HWI21" s="341"/>
      <c r="HWJ21" s="341"/>
      <c r="HWK21" s="341"/>
      <c r="HWL21" s="341"/>
      <c r="HWM21" s="341"/>
      <c r="HWN21" s="341"/>
      <c r="HWO21" s="341"/>
      <c r="HWP21" s="341"/>
      <c r="HWQ21" s="341"/>
      <c r="HWR21" s="341"/>
      <c r="HWS21" s="341"/>
      <c r="HWT21" s="341"/>
      <c r="HWU21" s="341"/>
      <c r="HWV21" s="341"/>
      <c r="HWW21" s="341"/>
      <c r="HWX21" s="341"/>
      <c r="HWY21" s="341"/>
      <c r="HWZ21" s="341"/>
      <c r="HXA21" s="341"/>
      <c r="HXB21" s="341"/>
      <c r="HXC21" s="341"/>
      <c r="HXD21" s="341"/>
      <c r="HXE21" s="341"/>
      <c r="HXF21" s="341"/>
      <c r="HXG21" s="341"/>
      <c r="HXH21" s="341"/>
      <c r="HXI21" s="341"/>
      <c r="HXJ21" s="341"/>
      <c r="HXK21" s="341"/>
      <c r="HXL21" s="341"/>
      <c r="HXM21" s="341"/>
      <c r="HXN21" s="341"/>
      <c r="HXO21" s="341"/>
      <c r="HXP21" s="341"/>
      <c r="HXQ21" s="341"/>
      <c r="HXR21" s="341"/>
      <c r="HXS21" s="341"/>
      <c r="HXT21" s="341"/>
      <c r="HXU21" s="341"/>
      <c r="HXV21" s="341"/>
      <c r="HXW21" s="341"/>
      <c r="HXX21" s="341"/>
      <c r="HXY21" s="341"/>
      <c r="HXZ21" s="341"/>
      <c r="HYA21" s="341"/>
      <c r="HYB21" s="341"/>
      <c r="HYC21" s="341"/>
      <c r="HYD21" s="341"/>
      <c r="HYE21" s="341"/>
      <c r="HYF21" s="341"/>
      <c r="HYG21" s="341"/>
      <c r="HYH21" s="341"/>
      <c r="HYI21" s="341"/>
      <c r="HYJ21" s="341"/>
      <c r="HYK21" s="341"/>
      <c r="HYL21" s="341"/>
      <c r="HYM21" s="341"/>
      <c r="HYN21" s="341"/>
      <c r="HYO21" s="341"/>
      <c r="HYP21" s="341"/>
      <c r="HYQ21" s="341"/>
      <c r="HYR21" s="341"/>
      <c r="HYS21" s="341"/>
      <c r="HYT21" s="341"/>
      <c r="HYU21" s="341"/>
      <c r="HYV21" s="341"/>
      <c r="HYW21" s="341"/>
      <c r="HYX21" s="341"/>
      <c r="HYY21" s="341"/>
      <c r="HYZ21" s="341"/>
      <c r="HZA21" s="341"/>
      <c r="HZB21" s="341"/>
      <c r="HZC21" s="341"/>
      <c r="HZD21" s="341"/>
      <c r="HZE21" s="341"/>
      <c r="HZF21" s="341"/>
      <c r="HZG21" s="341"/>
      <c r="HZH21" s="341"/>
      <c r="HZI21" s="341"/>
      <c r="HZJ21" s="341"/>
      <c r="HZK21" s="341"/>
      <c r="HZL21" s="341"/>
      <c r="HZM21" s="341"/>
      <c r="HZN21" s="341"/>
      <c r="HZO21" s="341"/>
      <c r="HZP21" s="341"/>
      <c r="HZQ21" s="341"/>
      <c r="HZR21" s="341"/>
      <c r="HZS21" s="341"/>
      <c r="HZT21" s="341"/>
      <c r="HZU21" s="341"/>
      <c r="HZV21" s="341"/>
      <c r="HZW21" s="341"/>
      <c r="HZX21" s="341"/>
      <c r="HZY21" s="341"/>
      <c r="HZZ21" s="341"/>
      <c r="IAA21" s="341"/>
      <c r="IAB21" s="341"/>
      <c r="IAC21" s="341"/>
      <c r="IAD21" s="341"/>
      <c r="IAE21" s="341"/>
      <c r="IAF21" s="341"/>
      <c r="IAG21" s="341"/>
      <c r="IAH21" s="341"/>
      <c r="IAI21" s="341"/>
      <c r="IAJ21" s="341"/>
      <c r="IAK21" s="341"/>
      <c r="IAL21" s="341"/>
      <c r="IAM21" s="341"/>
      <c r="IAN21" s="341"/>
      <c r="IAO21" s="341"/>
      <c r="IAP21" s="341"/>
      <c r="IAQ21" s="341"/>
      <c r="IAR21" s="341"/>
      <c r="IAS21" s="341"/>
      <c r="IAT21" s="341"/>
      <c r="IAU21" s="341"/>
      <c r="IAV21" s="341"/>
      <c r="IAW21" s="341"/>
      <c r="IAX21" s="341"/>
      <c r="IAY21" s="341"/>
      <c r="IAZ21" s="341"/>
      <c r="IBA21" s="341"/>
      <c r="IBB21" s="341"/>
      <c r="IBC21" s="341"/>
      <c r="IBD21" s="341"/>
      <c r="IBE21" s="341"/>
      <c r="IBF21" s="341"/>
      <c r="IBG21" s="341"/>
      <c r="IBH21" s="341"/>
      <c r="IBI21" s="341"/>
      <c r="IBJ21" s="341"/>
      <c r="IBK21" s="341"/>
      <c r="IBL21" s="341"/>
      <c r="IBM21" s="341"/>
      <c r="IBN21" s="341"/>
      <c r="IBO21" s="341"/>
      <c r="IBP21" s="341"/>
      <c r="IBQ21" s="341"/>
      <c r="IBR21" s="341"/>
      <c r="IBS21" s="341"/>
      <c r="IBT21" s="341"/>
      <c r="IBU21" s="341"/>
      <c r="IBV21" s="341"/>
      <c r="IBW21" s="341"/>
      <c r="IBX21" s="341"/>
      <c r="IBY21" s="341"/>
      <c r="IBZ21" s="341"/>
      <c r="ICA21" s="341"/>
      <c r="ICB21" s="341"/>
      <c r="ICC21" s="341"/>
      <c r="ICD21" s="341"/>
      <c r="ICE21" s="341"/>
      <c r="ICF21" s="341"/>
      <c r="ICG21" s="341"/>
      <c r="ICH21" s="341"/>
      <c r="ICI21" s="341"/>
      <c r="ICJ21" s="341"/>
      <c r="ICK21" s="341"/>
      <c r="ICL21" s="341"/>
      <c r="ICM21" s="341"/>
      <c r="ICN21" s="341"/>
      <c r="ICO21" s="341"/>
      <c r="ICP21" s="341"/>
      <c r="ICQ21" s="341"/>
      <c r="ICR21" s="341"/>
      <c r="ICS21" s="341"/>
      <c r="ICT21" s="341"/>
      <c r="ICU21" s="341"/>
      <c r="ICV21" s="341"/>
      <c r="ICW21" s="341"/>
      <c r="ICX21" s="341"/>
      <c r="ICY21" s="341"/>
      <c r="ICZ21" s="341"/>
      <c r="IDA21" s="341"/>
      <c r="IDB21" s="341"/>
      <c r="IDC21" s="341"/>
      <c r="IDD21" s="341"/>
      <c r="IDE21" s="341"/>
      <c r="IDF21" s="341"/>
      <c r="IDG21" s="341"/>
      <c r="IDH21" s="341"/>
      <c r="IDI21" s="341"/>
      <c r="IDJ21" s="341"/>
      <c r="IDK21" s="341"/>
      <c r="IDL21" s="341"/>
      <c r="IDM21" s="341"/>
      <c r="IDN21" s="341"/>
      <c r="IDO21" s="341"/>
      <c r="IDP21" s="341"/>
      <c r="IDQ21" s="341"/>
      <c r="IDR21" s="341"/>
      <c r="IDS21" s="341"/>
      <c r="IDT21" s="341"/>
      <c r="IDU21" s="341"/>
      <c r="IDV21" s="341"/>
      <c r="IDW21" s="341"/>
      <c r="IDX21" s="341"/>
      <c r="IDY21" s="341"/>
      <c r="IDZ21" s="341"/>
      <c r="IEA21" s="341"/>
      <c r="IEB21" s="341"/>
      <c r="IEC21" s="341"/>
      <c r="IED21" s="341"/>
      <c r="IEE21" s="341"/>
      <c r="IEF21" s="341"/>
      <c r="IEG21" s="341"/>
      <c r="IEH21" s="341"/>
      <c r="IEI21" s="341"/>
      <c r="IEJ21" s="341"/>
      <c r="IEK21" s="341"/>
      <c r="IEL21" s="341"/>
      <c r="IEM21" s="341"/>
      <c r="IEN21" s="341"/>
      <c r="IEO21" s="341"/>
      <c r="IEP21" s="341"/>
      <c r="IEQ21" s="341"/>
      <c r="IER21" s="341"/>
      <c r="IES21" s="341"/>
      <c r="IET21" s="341"/>
      <c r="IEU21" s="341"/>
      <c r="IEV21" s="341"/>
      <c r="IEW21" s="341"/>
      <c r="IEX21" s="341"/>
      <c r="IEY21" s="341"/>
      <c r="IEZ21" s="341"/>
      <c r="IFA21" s="341"/>
      <c r="IFB21" s="341"/>
      <c r="IFC21" s="341"/>
      <c r="IFD21" s="341"/>
      <c r="IFE21" s="341"/>
      <c r="IFF21" s="341"/>
      <c r="IFG21" s="341"/>
      <c r="IFH21" s="341"/>
      <c r="IFI21" s="341"/>
      <c r="IFJ21" s="341"/>
      <c r="IFK21" s="341"/>
      <c r="IFL21" s="341"/>
      <c r="IFM21" s="341"/>
      <c r="IFN21" s="341"/>
      <c r="IFO21" s="341"/>
      <c r="IFP21" s="341"/>
      <c r="IFQ21" s="341"/>
      <c r="IFR21" s="341"/>
      <c r="IFS21" s="341"/>
      <c r="IFT21" s="341"/>
      <c r="IFU21" s="341"/>
      <c r="IFV21" s="341"/>
      <c r="IFW21" s="341"/>
      <c r="IFX21" s="341"/>
      <c r="IFY21" s="341"/>
      <c r="IFZ21" s="341"/>
      <c r="IGA21" s="341"/>
      <c r="IGB21" s="341"/>
      <c r="IGC21" s="341"/>
      <c r="IGD21" s="341"/>
      <c r="IGE21" s="341"/>
      <c r="IGF21" s="341"/>
      <c r="IGG21" s="341"/>
      <c r="IGH21" s="341"/>
      <c r="IGI21" s="341"/>
      <c r="IGJ21" s="341"/>
      <c r="IGK21" s="341"/>
      <c r="IGL21" s="341"/>
      <c r="IGM21" s="341"/>
      <c r="IGN21" s="341"/>
      <c r="IGO21" s="341"/>
      <c r="IGP21" s="341"/>
      <c r="IGQ21" s="341"/>
      <c r="IGR21" s="341"/>
      <c r="IGS21" s="341"/>
      <c r="IGT21" s="341"/>
      <c r="IGU21" s="341"/>
      <c r="IGV21" s="341"/>
      <c r="IGW21" s="341"/>
      <c r="IGX21" s="341"/>
      <c r="IGY21" s="341"/>
      <c r="IGZ21" s="341"/>
      <c r="IHA21" s="341"/>
      <c r="IHB21" s="341"/>
      <c r="IHC21" s="341"/>
      <c r="IHD21" s="341"/>
      <c r="IHE21" s="341"/>
      <c r="IHF21" s="341"/>
      <c r="IHG21" s="341"/>
      <c r="IHH21" s="341"/>
      <c r="IHI21" s="341"/>
      <c r="IHJ21" s="341"/>
      <c r="IHK21" s="341"/>
      <c r="IHL21" s="341"/>
      <c r="IHM21" s="341"/>
      <c r="IHN21" s="341"/>
      <c r="IHO21" s="341"/>
      <c r="IHP21" s="341"/>
      <c r="IHQ21" s="341"/>
      <c r="IHR21" s="341"/>
      <c r="IHS21" s="341"/>
      <c r="IHT21" s="341"/>
      <c r="IHU21" s="341"/>
      <c r="IHV21" s="341"/>
      <c r="IHW21" s="341"/>
      <c r="IHX21" s="341"/>
      <c r="IHY21" s="341"/>
      <c r="IHZ21" s="341"/>
      <c r="IIA21" s="341"/>
      <c r="IIB21" s="341"/>
      <c r="IIC21" s="341"/>
      <c r="IID21" s="341"/>
      <c r="IIE21" s="341"/>
      <c r="IIF21" s="341"/>
      <c r="IIG21" s="341"/>
      <c r="IIH21" s="341"/>
      <c r="III21" s="341"/>
      <c r="IIJ21" s="341"/>
      <c r="IIK21" s="341"/>
      <c r="IIL21" s="341"/>
      <c r="IIM21" s="341"/>
      <c r="IIN21" s="341"/>
      <c r="IIO21" s="341"/>
      <c r="IIP21" s="341"/>
      <c r="IIQ21" s="341"/>
      <c r="IIR21" s="341"/>
      <c r="IIS21" s="341"/>
      <c r="IIT21" s="341"/>
      <c r="IIU21" s="341"/>
      <c r="IIV21" s="341"/>
      <c r="IIW21" s="341"/>
      <c r="IIX21" s="341"/>
      <c r="IIY21" s="341"/>
      <c r="IIZ21" s="341"/>
      <c r="IJA21" s="341"/>
      <c r="IJB21" s="341"/>
      <c r="IJC21" s="341"/>
      <c r="IJD21" s="341"/>
      <c r="IJE21" s="341"/>
      <c r="IJF21" s="341"/>
      <c r="IJG21" s="341"/>
      <c r="IJH21" s="341"/>
      <c r="IJI21" s="341"/>
      <c r="IJJ21" s="341"/>
      <c r="IJK21" s="341"/>
      <c r="IJL21" s="341"/>
      <c r="IJM21" s="341"/>
      <c r="IJN21" s="341"/>
      <c r="IJO21" s="341"/>
      <c r="IJP21" s="341"/>
      <c r="IJQ21" s="341"/>
      <c r="IJR21" s="341"/>
      <c r="IJS21" s="341"/>
      <c r="IJT21" s="341"/>
      <c r="IJU21" s="341"/>
      <c r="IJV21" s="341"/>
      <c r="IJW21" s="341"/>
      <c r="IJX21" s="341"/>
      <c r="IJY21" s="341"/>
      <c r="IJZ21" s="341"/>
      <c r="IKA21" s="341"/>
      <c r="IKB21" s="341"/>
      <c r="IKC21" s="341"/>
      <c r="IKD21" s="341"/>
      <c r="IKE21" s="341"/>
      <c r="IKF21" s="341"/>
      <c r="IKG21" s="341"/>
      <c r="IKH21" s="341"/>
      <c r="IKI21" s="341"/>
      <c r="IKJ21" s="341"/>
      <c r="IKK21" s="341"/>
      <c r="IKL21" s="341"/>
      <c r="IKM21" s="341"/>
      <c r="IKN21" s="341"/>
      <c r="IKO21" s="341"/>
      <c r="IKP21" s="341"/>
      <c r="IKQ21" s="341"/>
      <c r="IKR21" s="341"/>
      <c r="IKS21" s="341"/>
      <c r="IKT21" s="341"/>
      <c r="IKU21" s="341"/>
      <c r="IKV21" s="341"/>
      <c r="IKW21" s="341"/>
      <c r="IKX21" s="341"/>
      <c r="IKY21" s="341"/>
      <c r="IKZ21" s="341"/>
      <c r="ILA21" s="341"/>
      <c r="ILB21" s="341"/>
      <c r="ILC21" s="341"/>
      <c r="ILD21" s="341"/>
      <c r="ILE21" s="341"/>
      <c r="ILF21" s="341"/>
      <c r="ILG21" s="341"/>
      <c r="ILH21" s="341"/>
      <c r="ILI21" s="341"/>
      <c r="ILJ21" s="341"/>
      <c r="ILK21" s="341"/>
      <c r="ILL21" s="341"/>
      <c r="ILM21" s="341"/>
      <c r="ILN21" s="341"/>
      <c r="ILO21" s="341"/>
      <c r="ILP21" s="341"/>
      <c r="ILQ21" s="341"/>
      <c r="ILR21" s="341"/>
      <c r="ILS21" s="341"/>
      <c r="ILT21" s="341"/>
      <c r="ILU21" s="341"/>
      <c r="ILV21" s="341"/>
      <c r="ILW21" s="341"/>
      <c r="ILX21" s="341"/>
      <c r="ILY21" s="341"/>
      <c r="ILZ21" s="341"/>
      <c r="IMA21" s="341"/>
      <c r="IMB21" s="341"/>
      <c r="IMC21" s="341"/>
      <c r="IMD21" s="341"/>
      <c r="IME21" s="341"/>
      <c r="IMF21" s="341"/>
      <c r="IMG21" s="341"/>
      <c r="IMH21" s="341"/>
      <c r="IMI21" s="341"/>
      <c r="IMJ21" s="341"/>
      <c r="IMK21" s="341"/>
      <c r="IML21" s="341"/>
      <c r="IMM21" s="341"/>
      <c r="IMN21" s="341"/>
      <c r="IMO21" s="341"/>
      <c r="IMP21" s="341"/>
      <c r="IMQ21" s="341"/>
      <c r="IMR21" s="341"/>
      <c r="IMS21" s="341"/>
      <c r="IMT21" s="341"/>
      <c r="IMU21" s="341"/>
      <c r="IMV21" s="341"/>
      <c r="IMW21" s="341"/>
      <c r="IMX21" s="341"/>
      <c r="IMY21" s="341"/>
      <c r="IMZ21" s="341"/>
      <c r="INA21" s="341"/>
      <c r="INB21" s="341"/>
      <c r="INC21" s="341"/>
      <c r="IND21" s="341"/>
      <c r="INE21" s="341"/>
      <c r="INF21" s="341"/>
      <c r="ING21" s="341"/>
      <c r="INH21" s="341"/>
      <c r="INI21" s="341"/>
      <c r="INJ21" s="341"/>
      <c r="INK21" s="341"/>
      <c r="INL21" s="341"/>
      <c r="INM21" s="341"/>
      <c r="INN21" s="341"/>
      <c r="INO21" s="341"/>
      <c r="INP21" s="341"/>
      <c r="INQ21" s="341"/>
      <c r="INR21" s="341"/>
      <c r="INS21" s="341"/>
      <c r="INT21" s="341"/>
      <c r="INU21" s="341"/>
      <c r="INV21" s="341"/>
      <c r="INW21" s="341"/>
      <c r="INX21" s="341"/>
      <c r="INY21" s="341"/>
      <c r="INZ21" s="341"/>
      <c r="IOA21" s="341"/>
      <c r="IOB21" s="341"/>
      <c r="IOC21" s="341"/>
      <c r="IOD21" s="341"/>
      <c r="IOE21" s="341"/>
      <c r="IOF21" s="341"/>
      <c r="IOG21" s="341"/>
      <c r="IOH21" s="341"/>
      <c r="IOI21" s="341"/>
      <c r="IOJ21" s="341"/>
      <c r="IOK21" s="341"/>
      <c r="IOL21" s="341"/>
      <c r="IOM21" s="341"/>
      <c r="ION21" s="341"/>
      <c r="IOO21" s="341"/>
      <c r="IOP21" s="341"/>
      <c r="IOQ21" s="341"/>
      <c r="IOR21" s="341"/>
      <c r="IOS21" s="341"/>
      <c r="IOT21" s="341"/>
      <c r="IOU21" s="341"/>
      <c r="IOV21" s="341"/>
      <c r="IOW21" s="341"/>
      <c r="IOX21" s="341"/>
      <c r="IOY21" s="341"/>
      <c r="IOZ21" s="341"/>
      <c r="IPA21" s="341"/>
      <c r="IPB21" s="341"/>
      <c r="IPC21" s="341"/>
      <c r="IPD21" s="341"/>
      <c r="IPE21" s="341"/>
      <c r="IPF21" s="341"/>
      <c r="IPG21" s="341"/>
      <c r="IPH21" s="341"/>
      <c r="IPI21" s="341"/>
      <c r="IPJ21" s="341"/>
      <c r="IPK21" s="341"/>
      <c r="IPL21" s="341"/>
      <c r="IPM21" s="341"/>
      <c r="IPN21" s="341"/>
      <c r="IPO21" s="341"/>
      <c r="IPP21" s="341"/>
      <c r="IPQ21" s="341"/>
      <c r="IPR21" s="341"/>
      <c r="IPS21" s="341"/>
      <c r="IPT21" s="341"/>
      <c r="IPU21" s="341"/>
      <c r="IPV21" s="341"/>
      <c r="IPW21" s="341"/>
      <c r="IPX21" s="341"/>
      <c r="IPY21" s="341"/>
      <c r="IPZ21" s="341"/>
      <c r="IQA21" s="341"/>
      <c r="IQB21" s="341"/>
      <c r="IQC21" s="341"/>
      <c r="IQD21" s="341"/>
      <c r="IQE21" s="341"/>
      <c r="IQF21" s="341"/>
      <c r="IQG21" s="341"/>
      <c r="IQH21" s="341"/>
      <c r="IQI21" s="341"/>
      <c r="IQJ21" s="341"/>
      <c r="IQK21" s="341"/>
      <c r="IQL21" s="341"/>
      <c r="IQM21" s="341"/>
      <c r="IQN21" s="341"/>
      <c r="IQO21" s="341"/>
      <c r="IQP21" s="341"/>
      <c r="IQQ21" s="341"/>
      <c r="IQR21" s="341"/>
      <c r="IQS21" s="341"/>
      <c r="IQT21" s="341"/>
      <c r="IQU21" s="341"/>
      <c r="IQV21" s="341"/>
      <c r="IQW21" s="341"/>
      <c r="IQX21" s="341"/>
      <c r="IQY21" s="341"/>
      <c r="IQZ21" s="341"/>
      <c r="IRA21" s="341"/>
      <c r="IRB21" s="341"/>
      <c r="IRC21" s="341"/>
      <c r="IRD21" s="341"/>
      <c r="IRE21" s="341"/>
      <c r="IRF21" s="341"/>
      <c r="IRG21" s="341"/>
      <c r="IRH21" s="341"/>
      <c r="IRI21" s="341"/>
      <c r="IRJ21" s="341"/>
      <c r="IRK21" s="341"/>
      <c r="IRL21" s="341"/>
      <c r="IRM21" s="341"/>
      <c r="IRN21" s="341"/>
      <c r="IRO21" s="341"/>
      <c r="IRP21" s="341"/>
      <c r="IRQ21" s="341"/>
      <c r="IRR21" s="341"/>
      <c r="IRS21" s="341"/>
      <c r="IRT21" s="341"/>
      <c r="IRU21" s="341"/>
      <c r="IRV21" s="341"/>
      <c r="IRW21" s="341"/>
      <c r="IRX21" s="341"/>
      <c r="IRY21" s="341"/>
      <c r="IRZ21" s="341"/>
      <c r="ISA21" s="341"/>
      <c r="ISB21" s="341"/>
      <c r="ISC21" s="341"/>
      <c r="ISD21" s="341"/>
      <c r="ISE21" s="341"/>
      <c r="ISF21" s="341"/>
      <c r="ISG21" s="341"/>
      <c r="ISH21" s="341"/>
      <c r="ISI21" s="341"/>
      <c r="ISJ21" s="341"/>
      <c r="ISK21" s="341"/>
      <c r="ISL21" s="341"/>
      <c r="ISM21" s="341"/>
      <c r="ISN21" s="341"/>
      <c r="ISO21" s="341"/>
      <c r="ISP21" s="341"/>
      <c r="ISQ21" s="341"/>
      <c r="ISR21" s="341"/>
      <c r="ISS21" s="341"/>
      <c r="IST21" s="341"/>
      <c r="ISU21" s="341"/>
      <c r="ISV21" s="341"/>
      <c r="ISW21" s="341"/>
      <c r="ISX21" s="341"/>
      <c r="ISY21" s="341"/>
      <c r="ISZ21" s="341"/>
      <c r="ITA21" s="341"/>
      <c r="ITB21" s="341"/>
      <c r="ITC21" s="341"/>
      <c r="ITD21" s="341"/>
      <c r="ITE21" s="341"/>
      <c r="ITF21" s="341"/>
      <c r="ITG21" s="341"/>
      <c r="ITH21" s="341"/>
      <c r="ITI21" s="341"/>
      <c r="ITJ21" s="341"/>
      <c r="ITK21" s="341"/>
      <c r="ITL21" s="341"/>
      <c r="ITM21" s="341"/>
      <c r="ITN21" s="341"/>
      <c r="ITO21" s="341"/>
      <c r="ITP21" s="341"/>
      <c r="ITQ21" s="341"/>
      <c r="ITR21" s="341"/>
      <c r="ITS21" s="341"/>
      <c r="ITT21" s="341"/>
      <c r="ITU21" s="341"/>
      <c r="ITV21" s="341"/>
      <c r="ITW21" s="341"/>
      <c r="ITX21" s="341"/>
      <c r="ITY21" s="341"/>
      <c r="ITZ21" s="341"/>
      <c r="IUA21" s="341"/>
      <c r="IUB21" s="341"/>
      <c r="IUC21" s="341"/>
      <c r="IUD21" s="341"/>
      <c r="IUE21" s="341"/>
      <c r="IUF21" s="341"/>
      <c r="IUG21" s="341"/>
      <c r="IUH21" s="341"/>
      <c r="IUI21" s="341"/>
      <c r="IUJ21" s="341"/>
      <c r="IUK21" s="341"/>
      <c r="IUL21" s="341"/>
      <c r="IUM21" s="341"/>
      <c r="IUN21" s="341"/>
      <c r="IUO21" s="341"/>
      <c r="IUP21" s="341"/>
      <c r="IUQ21" s="341"/>
      <c r="IUR21" s="341"/>
      <c r="IUS21" s="341"/>
      <c r="IUT21" s="341"/>
      <c r="IUU21" s="341"/>
      <c r="IUV21" s="341"/>
      <c r="IUW21" s="341"/>
      <c r="IUX21" s="341"/>
      <c r="IUY21" s="341"/>
      <c r="IUZ21" s="341"/>
      <c r="IVA21" s="341"/>
      <c r="IVB21" s="341"/>
      <c r="IVC21" s="341"/>
      <c r="IVD21" s="341"/>
      <c r="IVE21" s="341"/>
      <c r="IVF21" s="341"/>
      <c r="IVG21" s="341"/>
      <c r="IVH21" s="341"/>
      <c r="IVI21" s="341"/>
      <c r="IVJ21" s="341"/>
      <c r="IVK21" s="341"/>
      <c r="IVL21" s="341"/>
      <c r="IVM21" s="341"/>
      <c r="IVN21" s="341"/>
      <c r="IVO21" s="341"/>
      <c r="IVP21" s="341"/>
      <c r="IVQ21" s="341"/>
      <c r="IVR21" s="341"/>
      <c r="IVS21" s="341"/>
      <c r="IVT21" s="341"/>
      <c r="IVU21" s="341"/>
      <c r="IVV21" s="341"/>
      <c r="IVW21" s="341"/>
      <c r="IVX21" s="341"/>
      <c r="IVY21" s="341"/>
      <c r="IVZ21" s="341"/>
      <c r="IWA21" s="341"/>
      <c r="IWB21" s="341"/>
      <c r="IWC21" s="341"/>
      <c r="IWD21" s="341"/>
      <c r="IWE21" s="341"/>
      <c r="IWF21" s="341"/>
      <c r="IWG21" s="341"/>
      <c r="IWH21" s="341"/>
      <c r="IWI21" s="341"/>
      <c r="IWJ21" s="341"/>
      <c r="IWK21" s="341"/>
      <c r="IWL21" s="341"/>
      <c r="IWM21" s="341"/>
      <c r="IWN21" s="341"/>
      <c r="IWO21" s="341"/>
      <c r="IWP21" s="341"/>
      <c r="IWQ21" s="341"/>
      <c r="IWR21" s="341"/>
      <c r="IWS21" s="341"/>
      <c r="IWT21" s="341"/>
      <c r="IWU21" s="341"/>
      <c r="IWV21" s="341"/>
      <c r="IWW21" s="341"/>
      <c r="IWX21" s="341"/>
      <c r="IWY21" s="341"/>
      <c r="IWZ21" s="341"/>
      <c r="IXA21" s="341"/>
      <c r="IXB21" s="341"/>
      <c r="IXC21" s="341"/>
      <c r="IXD21" s="341"/>
      <c r="IXE21" s="341"/>
      <c r="IXF21" s="341"/>
      <c r="IXG21" s="341"/>
      <c r="IXH21" s="341"/>
      <c r="IXI21" s="341"/>
      <c r="IXJ21" s="341"/>
      <c r="IXK21" s="341"/>
      <c r="IXL21" s="341"/>
      <c r="IXM21" s="341"/>
      <c r="IXN21" s="341"/>
      <c r="IXO21" s="341"/>
      <c r="IXP21" s="341"/>
      <c r="IXQ21" s="341"/>
      <c r="IXR21" s="341"/>
      <c r="IXS21" s="341"/>
      <c r="IXT21" s="341"/>
      <c r="IXU21" s="341"/>
      <c r="IXV21" s="341"/>
      <c r="IXW21" s="341"/>
      <c r="IXX21" s="341"/>
      <c r="IXY21" s="341"/>
      <c r="IXZ21" s="341"/>
      <c r="IYA21" s="341"/>
      <c r="IYB21" s="341"/>
      <c r="IYC21" s="341"/>
      <c r="IYD21" s="341"/>
      <c r="IYE21" s="341"/>
      <c r="IYF21" s="341"/>
      <c r="IYG21" s="341"/>
      <c r="IYH21" s="341"/>
      <c r="IYI21" s="341"/>
      <c r="IYJ21" s="341"/>
      <c r="IYK21" s="341"/>
      <c r="IYL21" s="341"/>
      <c r="IYM21" s="341"/>
      <c r="IYN21" s="341"/>
      <c r="IYO21" s="341"/>
      <c r="IYP21" s="341"/>
      <c r="IYQ21" s="341"/>
      <c r="IYR21" s="341"/>
      <c r="IYS21" s="341"/>
      <c r="IYT21" s="341"/>
      <c r="IYU21" s="341"/>
      <c r="IYV21" s="341"/>
      <c r="IYW21" s="341"/>
      <c r="IYX21" s="341"/>
      <c r="IYY21" s="341"/>
      <c r="IYZ21" s="341"/>
      <c r="IZA21" s="341"/>
      <c r="IZB21" s="341"/>
      <c r="IZC21" s="341"/>
      <c r="IZD21" s="341"/>
      <c r="IZE21" s="341"/>
      <c r="IZF21" s="341"/>
      <c r="IZG21" s="341"/>
      <c r="IZH21" s="341"/>
      <c r="IZI21" s="341"/>
      <c r="IZJ21" s="341"/>
      <c r="IZK21" s="341"/>
      <c r="IZL21" s="341"/>
      <c r="IZM21" s="341"/>
      <c r="IZN21" s="341"/>
      <c r="IZO21" s="341"/>
      <c r="IZP21" s="341"/>
      <c r="IZQ21" s="341"/>
      <c r="IZR21" s="341"/>
      <c r="IZS21" s="341"/>
      <c r="IZT21" s="341"/>
      <c r="IZU21" s="341"/>
      <c r="IZV21" s="341"/>
      <c r="IZW21" s="341"/>
      <c r="IZX21" s="341"/>
      <c r="IZY21" s="341"/>
      <c r="IZZ21" s="341"/>
      <c r="JAA21" s="341"/>
      <c r="JAB21" s="341"/>
      <c r="JAC21" s="341"/>
      <c r="JAD21" s="341"/>
      <c r="JAE21" s="341"/>
      <c r="JAF21" s="341"/>
      <c r="JAG21" s="341"/>
      <c r="JAH21" s="341"/>
      <c r="JAI21" s="341"/>
      <c r="JAJ21" s="341"/>
      <c r="JAK21" s="341"/>
      <c r="JAL21" s="341"/>
      <c r="JAM21" s="341"/>
      <c r="JAN21" s="341"/>
      <c r="JAO21" s="341"/>
      <c r="JAP21" s="341"/>
      <c r="JAQ21" s="341"/>
      <c r="JAR21" s="341"/>
      <c r="JAS21" s="341"/>
      <c r="JAT21" s="341"/>
      <c r="JAU21" s="341"/>
      <c r="JAV21" s="341"/>
      <c r="JAW21" s="341"/>
      <c r="JAX21" s="341"/>
      <c r="JAY21" s="341"/>
      <c r="JAZ21" s="341"/>
      <c r="JBA21" s="341"/>
      <c r="JBB21" s="341"/>
      <c r="JBC21" s="341"/>
      <c r="JBD21" s="341"/>
      <c r="JBE21" s="341"/>
      <c r="JBF21" s="341"/>
      <c r="JBG21" s="341"/>
      <c r="JBH21" s="341"/>
      <c r="JBI21" s="341"/>
      <c r="JBJ21" s="341"/>
      <c r="JBK21" s="341"/>
      <c r="JBL21" s="341"/>
      <c r="JBM21" s="341"/>
      <c r="JBN21" s="341"/>
      <c r="JBO21" s="341"/>
      <c r="JBP21" s="341"/>
      <c r="JBQ21" s="341"/>
      <c r="JBR21" s="341"/>
      <c r="JBS21" s="341"/>
      <c r="JBT21" s="341"/>
      <c r="JBU21" s="341"/>
      <c r="JBV21" s="341"/>
      <c r="JBW21" s="341"/>
      <c r="JBX21" s="341"/>
      <c r="JBY21" s="341"/>
      <c r="JBZ21" s="341"/>
      <c r="JCA21" s="341"/>
      <c r="JCB21" s="341"/>
      <c r="JCC21" s="341"/>
      <c r="JCD21" s="341"/>
      <c r="JCE21" s="341"/>
      <c r="JCF21" s="341"/>
      <c r="JCG21" s="341"/>
      <c r="JCH21" s="341"/>
      <c r="JCI21" s="341"/>
      <c r="JCJ21" s="341"/>
      <c r="JCK21" s="341"/>
      <c r="JCL21" s="341"/>
      <c r="JCM21" s="341"/>
      <c r="JCN21" s="341"/>
      <c r="JCO21" s="341"/>
      <c r="JCP21" s="341"/>
      <c r="JCQ21" s="341"/>
      <c r="JCR21" s="341"/>
      <c r="JCS21" s="341"/>
      <c r="JCT21" s="341"/>
      <c r="JCU21" s="341"/>
      <c r="JCV21" s="341"/>
      <c r="JCW21" s="341"/>
      <c r="JCX21" s="341"/>
      <c r="JCY21" s="341"/>
      <c r="JCZ21" s="341"/>
      <c r="JDA21" s="341"/>
      <c r="JDB21" s="341"/>
      <c r="JDC21" s="341"/>
      <c r="JDD21" s="341"/>
      <c r="JDE21" s="341"/>
      <c r="JDF21" s="341"/>
      <c r="JDG21" s="341"/>
      <c r="JDH21" s="341"/>
      <c r="JDI21" s="341"/>
      <c r="JDJ21" s="341"/>
      <c r="JDK21" s="341"/>
      <c r="JDL21" s="341"/>
      <c r="JDM21" s="341"/>
      <c r="JDN21" s="341"/>
      <c r="JDO21" s="341"/>
      <c r="JDP21" s="341"/>
      <c r="JDQ21" s="341"/>
      <c r="JDR21" s="341"/>
      <c r="JDS21" s="341"/>
      <c r="JDT21" s="341"/>
      <c r="JDU21" s="341"/>
      <c r="JDV21" s="341"/>
      <c r="JDW21" s="341"/>
      <c r="JDX21" s="341"/>
      <c r="JDY21" s="341"/>
      <c r="JDZ21" s="341"/>
      <c r="JEA21" s="341"/>
      <c r="JEB21" s="341"/>
      <c r="JEC21" s="341"/>
      <c r="JED21" s="341"/>
      <c r="JEE21" s="341"/>
      <c r="JEF21" s="341"/>
      <c r="JEG21" s="341"/>
      <c r="JEH21" s="341"/>
      <c r="JEI21" s="341"/>
      <c r="JEJ21" s="341"/>
      <c r="JEK21" s="341"/>
      <c r="JEL21" s="341"/>
      <c r="JEM21" s="341"/>
      <c r="JEN21" s="341"/>
      <c r="JEO21" s="341"/>
      <c r="JEP21" s="341"/>
      <c r="JEQ21" s="341"/>
      <c r="JER21" s="341"/>
      <c r="JES21" s="341"/>
      <c r="JET21" s="341"/>
      <c r="JEU21" s="341"/>
      <c r="JEV21" s="341"/>
      <c r="JEW21" s="341"/>
      <c r="JEX21" s="341"/>
      <c r="JEY21" s="341"/>
      <c r="JEZ21" s="341"/>
      <c r="JFA21" s="341"/>
      <c r="JFB21" s="341"/>
      <c r="JFC21" s="341"/>
      <c r="JFD21" s="341"/>
      <c r="JFE21" s="341"/>
      <c r="JFF21" s="341"/>
      <c r="JFG21" s="341"/>
      <c r="JFH21" s="341"/>
      <c r="JFI21" s="341"/>
      <c r="JFJ21" s="341"/>
      <c r="JFK21" s="341"/>
      <c r="JFL21" s="341"/>
      <c r="JFM21" s="341"/>
      <c r="JFN21" s="341"/>
      <c r="JFO21" s="341"/>
      <c r="JFP21" s="341"/>
      <c r="JFQ21" s="341"/>
      <c r="JFR21" s="341"/>
      <c r="JFS21" s="341"/>
      <c r="JFT21" s="341"/>
      <c r="JFU21" s="341"/>
      <c r="JFV21" s="341"/>
      <c r="JFW21" s="341"/>
      <c r="JFX21" s="341"/>
      <c r="JFY21" s="341"/>
      <c r="JFZ21" s="341"/>
      <c r="JGA21" s="341"/>
      <c r="JGB21" s="341"/>
      <c r="JGC21" s="341"/>
      <c r="JGD21" s="341"/>
      <c r="JGE21" s="341"/>
      <c r="JGF21" s="341"/>
      <c r="JGG21" s="341"/>
      <c r="JGH21" s="341"/>
      <c r="JGI21" s="341"/>
      <c r="JGJ21" s="341"/>
      <c r="JGK21" s="341"/>
      <c r="JGL21" s="341"/>
      <c r="JGM21" s="341"/>
      <c r="JGN21" s="341"/>
      <c r="JGO21" s="341"/>
      <c r="JGP21" s="341"/>
      <c r="JGQ21" s="341"/>
      <c r="JGR21" s="341"/>
      <c r="JGS21" s="341"/>
      <c r="JGT21" s="341"/>
      <c r="JGU21" s="341"/>
      <c r="JGV21" s="341"/>
      <c r="JGW21" s="341"/>
      <c r="JGX21" s="341"/>
      <c r="JGY21" s="341"/>
      <c r="JGZ21" s="341"/>
      <c r="JHA21" s="341"/>
      <c r="JHB21" s="341"/>
      <c r="JHC21" s="341"/>
      <c r="JHD21" s="341"/>
      <c r="JHE21" s="341"/>
      <c r="JHF21" s="341"/>
      <c r="JHG21" s="341"/>
      <c r="JHH21" s="341"/>
      <c r="JHI21" s="341"/>
      <c r="JHJ21" s="341"/>
      <c r="JHK21" s="341"/>
      <c r="JHL21" s="341"/>
      <c r="JHM21" s="341"/>
      <c r="JHN21" s="341"/>
      <c r="JHO21" s="341"/>
      <c r="JHP21" s="341"/>
      <c r="JHQ21" s="341"/>
      <c r="JHR21" s="341"/>
      <c r="JHS21" s="341"/>
      <c r="JHT21" s="341"/>
      <c r="JHU21" s="341"/>
      <c r="JHV21" s="341"/>
      <c r="JHW21" s="341"/>
      <c r="JHX21" s="341"/>
      <c r="JHY21" s="341"/>
      <c r="JHZ21" s="341"/>
      <c r="JIA21" s="341"/>
      <c r="JIB21" s="341"/>
      <c r="JIC21" s="341"/>
      <c r="JID21" s="341"/>
      <c r="JIE21" s="341"/>
      <c r="JIF21" s="341"/>
      <c r="JIG21" s="341"/>
      <c r="JIH21" s="341"/>
      <c r="JII21" s="341"/>
      <c r="JIJ21" s="341"/>
      <c r="JIK21" s="341"/>
      <c r="JIL21" s="341"/>
      <c r="JIM21" s="341"/>
      <c r="JIN21" s="341"/>
      <c r="JIO21" s="341"/>
      <c r="JIP21" s="341"/>
      <c r="JIQ21" s="341"/>
      <c r="JIR21" s="341"/>
      <c r="JIS21" s="341"/>
      <c r="JIT21" s="341"/>
      <c r="JIU21" s="341"/>
      <c r="JIV21" s="341"/>
      <c r="JIW21" s="341"/>
      <c r="JIX21" s="341"/>
      <c r="JIY21" s="341"/>
      <c r="JIZ21" s="341"/>
      <c r="JJA21" s="341"/>
      <c r="JJB21" s="341"/>
      <c r="JJC21" s="341"/>
      <c r="JJD21" s="341"/>
      <c r="JJE21" s="341"/>
      <c r="JJF21" s="341"/>
      <c r="JJG21" s="341"/>
      <c r="JJH21" s="341"/>
      <c r="JJI21" s="341"/>
      <c r="JJJ21" s="341"/>
      <c r="JJK21" s="341"/>
      <c r="JJL21" s="341"/>
      <c r="JJM21" s="341"/>
      <c r="JJN21" s="341"/>
      <c r="JJO21" s="341"/>
      <c r="JJP21" s="341"/>
      <c r="JJQ21" s="341"/>
      <c r="JJR21" s="341"/>
      <c r="JJS21" s="341"/>
      <c r="JJT21" s="341"/>
      <c r="JJU21" s="341"/>
      <c r="JJV21" s="341"/>
      <c r="JJW21" s="341"/>
      <c r="JJX21" s="341"/>
      <c r="JJY21" s="341"/>
      <c r="JJZ21" s="341"/>
      <c r="JKA21" s="341"/>
      <c r="JKB21" s="341"/>
      <c r="JKC21" s="341"/>
      <c r="JKD21" s="341"/>
      <c r="JKE21" s="341"/>
      <c r="JKF21" s="341"/>
      <c r="JKG21" s="341"/>
      <c r="JKH21" s="341"/>
      <c r="JKI21" s="341"/>
      <c r="JKJ21" s="341"/>
      <c r="JKK21" s="341"/>
      <c r="JKL21" s="341"/>
      <c r="JKM21" s="341"/>
      <c r="JKN21" s="341"/>
      <c r="JKO21" s="341"/>
      <c r="JKP21" s="341"/>
      <c r="JKQ21" s="341"/>
      <c r="JKR21" s="341"/>
      <c r="JKS21" s="341"/>
      <c r="JKT21" s="341"/>
      <c r="JKU21" s="341"/>
      <c r="JKV21" s="341"/>
      <c r="JKW21" s="341"/>
      <c r="JKX21" s="341"/>
      <c r="JKY21" s="341"/>
      <c r="JKZ21" s="341"/>
      <c r="JLA21" s="341"/>
      <c r="JLB21" s="341"/>
      <c r="JLC21" s="341"/>
      <c r="JLD21" s="341"/>
      <c r="JLE21" s="341"/>
      <c r="JLF21" s="341"/>
      <c r="JLG21" s="341"/>
      <c r="JLH21" s="341"/>
      <c r="JLI21" s="341"/>
      <c r="JLJ21" s="341"/>
      <c r="JLK21" s="341"/>
      <c r="JLL21" s="341"/>
      <c r="JLM21" s="341"/>
      <c r="JLN21" s="341"/>
      <c r="JLO21" s="341"/>
      <c r="JLP21" s="341"/>
      <c r="JLQ21" s="341"/>
      <c r="JLR21" s="341"/>
      <c r="JLS21" s="341"/>
      <c r="JLT21" s="341"/>
      <c r="JLU21" s="341"/>
      <c r="JLV21" s="341"/>
      <c r="JLW21" s="341"/>
      <c r="JLX21" s="341"/>
      <c r="JLY21" s="341"/>
      <c r="JLZ21" s="341"/>
      <c r="JMA21" s="341"/>
      <c r="JMB21" s="341"/>
      <c r="JMC21" s="341"/>
      <c r="JMD21" s="341"/>
      <c r="JME21" s="341"/>
      <c r="JMF21" s="341"/>
      <c r="JMG21" s="341"/>
      <c r="JMH21" s="341"/>
      <c r="JMI21" s="341"/>
      <c r="JMJ21" s="341"/>
      <c r="JMK21" s="341"/>
      <c r="JML21" s="341"/>
      <c r="JMM21" s="341"/>
      <c r="JMN21" s="341"/>
      <c r="JMO21" s="341"/>
      <c r="JMP21" s="341"/>
      <c r="JMQ21" s="341"/>
      <c r="JMR21" s="341"/>
      <c r="JMS21" s="341"/>
      <c r="JMT21" s="341"/>
      <c r="JMU21" s="341"/>
      <c r="JMV21" s="341"/>
      <c r="JMW21" s="341"/>
      <c r="JMX21" s="341"/>
      <c r="JMY21" s="341"/>
      <c r="JMZ21" s="341"/>
      <c r="JNA21" s="341"/>
      <c r="JNB21" s="341"/>
      <c r="JNC21" s="341"/>
      <c r="JND21" s="341"/>
      <c r="JNE21" s="341"/>
      <c r="JNF21" s="341"/>
      <c r="JNG21" s="341"/>
      <c r="JNH21" s="341"/>
      <c r="JNI21" s="341"/>
      <c r="JNJ21" s="341"/>
      <c r="JNK21" s="341"/>
      <c r="JNL21" s="341"/>
      <c r="JNM21" s="341"/>
      <c r="JNN21" s="341"/>
      <c r="JNO21" s="341"/>
      <c r="JNP21" s="341"/>
      <c r="JNQ21" s="341"/>
      <c r="JNR21" s="341"/>
      <c r="JNS21" s="341"/>
      <c r="JNT21" s="341"/>
      <c r="JNU21" s="341"/>
      <c r="JNV21" s="341"/>
      <c r="JNW21" s="341"/>
      <c r="JNX21" s="341"/>
      <c r="JNY21" s="341"/>
      <c r="JNZ21" s="341"/>
      <c r="JOA21" s="341"/>
      <c r="JOB21" s="341"/>
      <c r="JOC21" s="341"/>
      <c r="JOD21" s="341"/>
      <c r="JOE21" s="341"/>
      <c r="JOF21" s="341"/>
      <c r="JOG21" s="341"/>
      <c r="JOH21" s="341"/>
      <c r="JOI21" s="341"/>
      <c r="JOJ21" s="341"/>
      <c r="JOK21" s="341"/>
      <c r="JOL21" s="341"/>
      <c r="JOM21" s="341"/>
      <c r="JON21" s="341"/>
      <c r="JOO21" s="341"/>
      <c r="JOP21" s="341"/>
      <c r="JOQ21" s="341"/>
      <c r="JOR21" s="341"/>
      <c r="JOS21" s="341"/>
      <c r="JOT21" s="341"/>
      <c r="JOU21" s="341"/>
      <c r="JOV21" s="341"/>
      <c r="JOW21" s="341"/>
      <c r="JOX21" s="341"/>
      <c r="JOY21" s="341"/>
      <c r="JOZ21" s="341"/>
      <c r="JPA21" s="341"/>
      <c r="JPB21" s="341"/>
      <c r="JPC21" s="341"/>
      <c r="JPD21" s="341"/>
      <c r="JPE21" s="341"/>
      <c r="JPF21" s="341"/>
      <c r="JPG21" s="341"/>
      <c r="JPH21" s="341"/>
      <c r="JPI21" s="341"/>
      <c r="JPJ21" s="341"/>
      <c r="JPK21" s="341"/>
      <c r="JPL21" s="341"/>
      <c r="JPM21" s="341"/>
      <c r="JPN21" s="341"/>
      <c r="JPO21" s="341"/>
      <c r="JPP21" s="341"/>
      <c r="JPQ21" s="341"/>
      <c r="JPR21" s="341"/>
      <c r="JPS21" s="341"/>
      <c r="JPT21" s="341"/>
      <c r="JPU21" s="341"/>
      <c r="JPV21" s="341"/>
      <c r="JPW21" s="341"/>
      <c r="JPX21" s="341"/>
      <c r="JPY21" s="341"/>
      <c r="JPZ21" s="341"/>
      <c r="JQA21" s="341"/>
      <c r="JQB21" s="341"/>
      <c r="JQC21" s="341"/>
      <c r="JQD21" s="341"/>
      <c r="JQE21" s="341"/>
      <c r="JQF21" s="341"/>
      <c r="JQG21" s="341"/>
      <c r="JQH21" s="341"/>
      <c r="JQI21" s="341"/>
      <c r="JQJ21" s="341"/>
      <c r="JQK21" s="341"/>
      <c r="JQL21" s="341"/>
      <c r="JQM21" s="341"/>
      <c r="JQN21" s="341"/>
      <c r="JQO21" s="341"/>
      <c r="JQP21" s="341"/>
      <c r="JQQ21" s="341"/>
      <c r="JQR21" s="341"/>
      <c r="JQS21" s="341"/>
      <c r="JQT21" s="341"/>
      <c r="JQU21" s="341"/>
      <c r="JQV21" s="341"/>
      <c r="JQW21" s="341"/>
      <c r="JQX21" s="341"/>
      <c r="JQY21" s="341"/>
      <c r="JQZ21" s="341"/>
      <c r="JRA21" s="341"/>
      <c r="JRB21" s="341"/>
      <c r="JRC21" s="341"/>
      <c r="JRD21" s="341"/>
      <c r="JRE21" s="341"/>
      <c r="JRF21" s="341"/>
      <c r="JRG21" s="341"/>
      <c r="JRH21" s="341"/>
      <c r="JRI21" s="341"/>
      <c r="JRJ21" s="341"/>
      <c r="JRK21" s="341"/>
      <c r="JRL21" s="341"/>
      <c r="JRM21" s="341"/>
      <c r="JRN21" s="341"/>
      <c r="JRO21" s="341"/>
      <c r="JRP21" s="341"/>
      <c r="JRQ21" s="341"/>
      <c r="JRR21" s="341"/>
      <c r="JRS21" s="341"/>
      <c r="JRT21" s="341"/>
      <c r="JRU21" s="341"/>
      <c r="JRV21" s="341"/>
      <c r="JRW21" s="341"/>
      <c r="JRX21" s="341"/>
      <c r="JRY21" s="341"/>
      <c r="JRZ21" s="341"/>
      <c r="JSA21" s="341"/>
      <c r="JSB21" s="341"/>
      <c r="JSC21" s="341"/>
      <c r="JSD21" s="341"/>
      <c r="JSE21" s="341"/>
      <c r="JSF21" s="341"/>
      <c r="JSG21" s="341"/>
      <c r="JSH21" s="341"/>
      <c r="JSI21" s="341"/>
      <c r="JSJ21" s="341"/>
      <c r="JSK21" s="341"/>
      <c r="JSL21" s="341"/>
      <c r="JSM21" s="341"/>
      <c r="JSN21" s="341"/>
      <c r="JSO21" s="341"/>
      <c r="JSP21" s="341"/>
      <c r="JSQ21" s="341"/>
      <c r="JSR21" s="341"/>
      <c r="JSS21" s="341"/>
      <c r="JST21" s="341"/>
      <c r="JSU21" s="341"/>
      <c r="JSV21" s="341"/>
      <c r="JSW21" s="341"/>
      <c r="JSX21" s="341"/>
      <c r="JSY21" s="341"/>
      <c r="JSZ21" s="341"/>
      <c r="JTA21" s="341"/>
      <c r="JTB21" s="341"/>
      <c r="JTC21" s="341"/>
      <c r="JTD21" s="341"/>
      <c r="JTE21" s="341"/>
      <c r="JTF21" s="341"/>
      <c r="JTG21" s="341"/>
      <c r="JTH21" s="341"/>
      <c r="JTI21" s="341"/>
      <c r="JTJ21" s="341"/>
      <c r="JTK21" s="341"/>
      <c r="JTL21" s="341"/>
      <c r="JTM21" s="341"/>
      <c r="JTN21" s="341"/>
      <c r="JTO21" s="341"/>
      <c r="JTP21" s="341"/>
      <c r="JTQ21" s="341"/>
      <c r="JTR21" s="341"/>
      <c r="JTS21" s="341"/>
      <c r="JTT21" s="341"/>
      <c r="JTU21" s="341"/>
      <c r="JTV21" s="341"/>
      <c r="JTW21" s="341"/>
      <c r="JTX21" s="341"/>
      <c r="JTY21" s="341"/>
      <c r="JTZ21" s="341"/>
      <c r="JUA21" s="341"/>
      <c r="JUB21" s="341"/>
      <c r="JUC21" s="341"/>
      <c r="JUD21" s="341"/>
      <c r="JUE21" s="341"/>
      <c r="JUF21" s="341"/>
      <c r="JUG21" s="341"/>
      <c r="JUH21" s="341"/>
      <c r="JUI21" s="341"/>
      <c r="JUJ21" s="341"/>
      <c r="JUK21" s="341"/>
      <c r="JUL21" s="341"/>
      <c r="JUM21" s="341"/>
      <c r="JUN21" s="341"/>
      <c r="JUO21" s="341"/>
      <c r="JUP21" s="341"/>
      <c r="JUQ21" s="341"/>
      <c r="JUR21" s="341"/>
      <c r="JUS21" s="341"/>
      <c r="JUT21" s="341"/>
      <c r="JUU21" s="341"/>
      <c r="JUV21" s="341"/>
      <c r="JUW21" s="341"/>
      <c r="JUX21" s="341"/>
      <c r="JUY21" s="341"/>
      <c r="JUZ21" s="341"/>
      <c r="JVA21" s="341"/>
      <c r="JVB21" s="341"/>
      <c r="JVC21" s="341"/>
      <c r="JVD21" s="341"/>
      <c r="JVE21" s="341"/>
      <c r="JVF21" s="341"/>
      <c r="JVG21" s="341"/>
      <c r="JVH21" s="341"/>
      <c r="JVI21" s="341"/>
      <c r="JVJ21" s="341"/>
      <c r="JVK21" s="341"/>
      <c r="JVL21" s="341"/>
      <c r="JVM21" s="341"/>
      <c r="JVN21" s="341"/>
      <c r="JVO21" s="341"/>
      <c r="JVP21" s="341"/>
      <c r="JVQ21" s="341"/>
      <c r="JVR21" s="341"/>
      <c r="JVS21" s="341"/>
      <c r="JVT21" s="341"/>
      <c r="JVU21" s="341"/>
      <c r="JVV21" s="341"/>
      <c r="JVW21" s="341"/>
      <c r="JVX21" s="341"/>
      <c r="JVY21" s="341"/>
      <c r="JVZ21" s="341"/>
      <c r="JWA21" s="341"/>
      <c r="JWB21" s="341"/>
      <c r="JWC21" s="341"/>
      <c r="JWD21" s="341"/>
      <c r="JWE21" s="341"/>
      <c r="JWF21" s="341"/>
      <c r="JWG21" s="341"/>
      <c r="JWH21" s="341"/>
      <c r="JWI21" s="341"/>
      <c r="JWJ21" s="341"/>
      <c r="JWK21" s="341"/>
      <c r="JWL21" s="341"/>
      <c r="JWM21" s="341"/>
      <c r="JWN21" s="341"/>
      <c r="JWO21" s="341"/>
      <c r="JWP21" s="341"/>
      <c r="JWQ21" s="341"/>
      <c r="JWR21" s="341"/>
      <c r="JWS21" s="341"/>
      <c r="JWT21" s="341"/>
      <c r="JWU21" s="341"/>
      <c r="JWV21" s="341"/>
      <c r="JWW21" s="341"/>
      <c r="JWX21" s="341"/>
      <c r="JWY21" s="341"/>
      <c r="JWZ21" s="341"/>
      <c r="JXA21" s="341"/>
      <c r="JXB21" s="341"/>
      <c r="JXC21" s="341"/>
      <c r="JXD21" s="341"/>
      <c r="JXE21" s="341"/>
      <c r="JXF21" s="341"/>
      <c r="JXG21" s="341"/>
      <c r="JXH21" s="341"/>
      <c r="JXI21" s="341"/>
      <c r="JXJ21" s="341"/>
      <c r="JXK21" s="341"/>
      <c r="JXL21" s="341"/>
      <c r="JXM21" s="341"/>
      <c r="JXN21" s="341"/>
      <c r="JXO21" s="341"/>
      <c r="JXP21" s="341"/>
      <c r="JXQ21" s="341"/>
      <c r="JXR21" s="341"/>
      <c r="JXS21" s="341"/>
      <c r="JXT21" s="341"/>
      <c r="JXU21" s="341"/>
      <c r="JXV21" s="341"/>
      <c r="JXW21" s="341"/>
      <c r="JXX21" s="341"/>
      <c r="JXY21" s="341"/>
      <c r="JXZ21" s="341"/>
      <c r="JYA21" s="341"/>
      <c r="JYB21" s="341"/>
      <c r="JYC21" s="341"/>
      <c r="JYD21" s="341"/>
      <c r="JYE21" s="341"/>
      <c r="JYF21" s="341"/>
      <c r="JYG21" s="341"/>
      <c r="JYH21" s="341"/>
      <c r="JYI21" s="341"/>
      <c r="JYJ21" s="341"/>
      <c r="JYK21" s="341"/>
      <c r="JYL21" s="341"/>
      <c r="JYM21" s="341"/>
      <c r="JYN21" s="341"/>
      <c r="JYO21" s="341"/>
      <c r="JYP21" s="341"/>
      <c r="JYQ21" s="341"/>
      <c r="JYR21" s="341"/>
      <c r="JYS21" s="341"/>
      <c r="JYT21" s="341"/>
      <c r="JYU21" s="341"/>
      <c r="JYV21" s="341"/>
      <c r="JYW21" s="341"/>
      <c r="JYX21" s="341"/>
      <c r="JYY21" s="341"/>
      <c r="JYZ21" s="341"/>
      <c r="JZA21" s="341"/>
      <c r="JZB21" s="341"/>
      <c r="JZC21" s="341"/>
      <c r="JZD21" s="341"/>
      <c r="JZE21" s="341"/>
      <c r="JZF21" s="341"/>
      <c r="JZG21" s="341"/>
      <c r="JZH21" s="341"/>
      <c r="JZI21" s="341"/>
      <c r="JZJ21" s="341"/>
      <c r="JZK21" s="341"/>
      <c r="JZL21" s="341"/>
      <c r="JZM21" s="341"/>
      <c r="JZN21" s="341"/>
      <c r="JZO21" s="341"/>
      <c r="JZP21" s="341"/>
      <c r="JZQ21" s="341"/>
      <c r="JZR21" s="341"/>
      <c r="JZS21" s="341"/>
      <c r="JZT21" s="341"/>
      <c r="JZU21" s="341"/>
      <c r="JZV21" s="341"/>
      <c r="JZW21" s="341"/>
      <c r="JZX21" s="341"/>
      <c r="JZY21" s="341"/>
      <c r="JZZ21" s="341"/>
      <c r="KAA21" s="341"/>
      <c r="KAB21" s="341"/>
      <c r="KAC21" s="341"/>
      <c r="KAD21" s="341"/>
      <c r="KAE21" s="341"/>
      <c r="KAF21" s="341"/>
      <c r="KAG21" s="341"/>
      <c r="KAH21" s="341"/>
      <c r="KAI21" s="341"/>
      <c r="KAJ21" s="341"/>
      <c r="KAK21" s="341"/>
      <c r="KAL21" s="341"/>
      <c r="KAM21" s="341"/>
      <c r="KAN21" s="341"/>
      <c r="KAO21" s="341"/>
      <c r="KAP21" s="341"/>
      <c r="KAQ21" s="341"/>
      <c r="KAR21" s="341"/>
      <c r="KAS21" s="341"/>
      <c r="KAT21" s="341"/>
      <c r="KAU21" s="341"/>
      <c r="KAV21" s="341"/>
      <c r="KAW21" s="341"/>
      <c r="KAX21" s="341"/>
      <c r="KAY21" s="341"/>
      <c r="KAZ21" s="341"/>
      <c r="KBA21" s="341"/>
      <c r="KBB21" s="341"/>
      <c r="KBC21" s="341"/>
      <c r="KBD21" s="341"/>
      <c r="KBE21" s="341"/>
      <c r="KBF21" s="341"/>
      <c r="KBG21" s="341"/>
      <c r="KBH21" s="341"/>
      <c r="KBI21" s="341"/>
      <c r="KBJ21" s="341"/>
      <c r="KBK21" s="341"/>
      <c r="KBL21" s="341"/>
      <c r="KBM21" s="341"/>
      <c r="KBN21" s="341"/>
      <c r="KBO21" s="341"/>
      <c r="KBP21" s="341"/>
      <c r="KBQ21" s="341"/>
      <c r="KBR21" s="341"/>
      <c r="KBS21" s="341"/>
      <c r="KBT21" s="341"/>
      <c r="KBU21" s="341"/>
      <c r="KBV21" s="341"/>
      <c r="KBW21" s="341"/>
      <c r="KBX21" s="341"/>
      <c r="KBY21" s="341"/>
      <c r="KBZ21" s="341"/>
      <c r="KCA21" s="341"/>
      <c r="KCB21" s="341"/>
      <c r="KCC21" s="341"/>
      <c r="KCD21" s="341"/>
      <c r="KCE21" s="341"/>
      <c r="KCF21" s="341"/>
      <c r="KCG21" s="341"/>
      <c r="KCH21" s="341"/>
      <c r="KCI21" s="341"/>
      <c r="KCJ21" s="341"/>
      <c r="KCK21" s="341"/>
      <c r="KCL21" s="341"/>
      <c r="KCM21" s="341"/>
      <c r="KCN21" s="341"/>
      <c r="KCO21" s="341"/>
      <c r="KCP21" s="341"/>
      <c r="KCQ21" s="341"/>
      <c r="KCR21" s="341"/>
      <c r="KCS21" s="341"/>
      <c r="KCT21" s="341"/>
      <c r="KCU21" s="341"/>
      <c r="KCV21" s="341"/>
      <c r="KCW21" s="341"/>
      <c r="KCX21" s="341"/>
      <c r="KCY21" s="341"/>
      <c r="KCZ21" s="341"/>
      <c r="KDA21" s="341"/>
      <c r="KDB21" s="341"/>
      <c r="KDC21" s="341"/>
      <c r="KDD21" s="341"/>
      <c r="KDE21" s="341"/>
      <c r="KDF21" s="341"/>
      <c r="KDG21" s="341"/>
      <c r="KDH21" s="341"/>
      <c r="KDI21" s="341"/>
      <c r="KDJ21" s="341"/>
      <c r="KDK21" s="341"/>
      <c r="KDL21" s="341"/>
      <c r="KDM21" s="341"/>
      <c r="KDN21" s="341"/>
      <c r="KDO21" s="341"/>
      <c r="KDP21" s="341"/>
      <c r="KDQ21" s="341"/>
      <c r="KDR21" s="341"/>
      <c r="KDS21" s="341"/>
      <c r="KDT21" s="341"/>
      <c r="KDU21" s="341"/>
      <c r="KDV21" s="341"/>
      <c r="KDW21" s="341"/>
      <c r="KDX21" s="341"/>
      <c r="KDY21" s="341"/>
      <c r="KDZ21" s="341"/>
      <c r="KEA21" s="341"/>
      <c r="KEB21" s="341"/>
      <c r="KEC21" s="341"/>
      <c r="KED21" s="341"/>
      <c r="KEE21" s="341"/>
      <c r="KEF21" s="341"/>
      <c r="KEG21" s="341"/>
      <c r="KEH21" s="341"/>
      <c r="KEI21" s="341"/>
      <c r="KEJ21" s="341"/>
      <c r="KEK21" s="341"/>
      <c r="KEL21" s="341"/>
      <c r="KEM21" s="341"/>
      <c r="KEN21" s="341"/>
      <c r="KEO21" s="341"/>
      <c r="KEP21" s="341"/>
      <c r="KEQ21" s="341"/>
      <c r="KER21" s="341"/>
      <c r="KES21" s="341"/>
      <c r="KET21" s="341"/>
      <c r="KEU21" s="341"/>
      <c r="KEV21" s="341"/>
      <c r="KEW21" s="341"/>
      <c r="KEX21" s="341"/>
      <c r="KEY21" s="341"/>
      <c r="KEZ21" s="341"/>
      <c r="KFA21" s="341"/>
      <c r="KFB21" s="341"/>
      <c r="KFC21" s="341"/>
      <c r="KFD21" s="341"/>
      <c r="KFE21" s="341"/>
      <c r="KFF21" s="341"/>
      <c r="KFG21" s="341"/>
      <c r="KFH21" s="341"/>
      <c r="KFI21" s="341"/>
      <c r="KFJ21" s="341"/>
      <c r="KFK21" s="341"/>
      <c r="KFL21" s="341"/>
      <c r="KFM21" s="341"/>
      <c r="KFN21" s="341"/>
      <c r="KFO21" s="341"/>
      <c r="KFP21" s="341"/>
      <c r="KFQ21" s="341"/>
      <c r="KFR21" s="341"/>
      <c r="KFS21" s="341"/>
      <c r="KFT21" s="341"/>
      <c r="KFU21" s="341"/>
      <c r="KFV21" s="341"/>
      <c r="KFW21" s="341"/>
      <c r="KFX21" s="341"/>
      <c r="KFY21" s="341"/>
      <c r="KFZ21" s="341"/>
      <c r="KGA21" s="341"/>
      <c r="KGB21" s="341"/>
      <c r="KGC21" s="341"/>
      <c r="KGD21" s="341"/>
      <c r="KGE21" s="341"/>
      <c r="KGF21" s="341"/>
      <c r="KGG21" s="341"/>
      <c r="KGH21" s="341"/>
      <c r="KGI21" s="341"/>
      <c r="KGJ21" s="341"/>
      <c r="KGK21" s="341"/>
      <c r="KGL21" s="341"/>
      <c r="KGM21" s="341"/>
      <c r="KGN21" s="341"/>
      <c r="KGO21" s="341"/>
      <c r="KGP21" s="341"/>
      <c r="KGQ21" s="341"/>
      <c r="KGR21" s="341"/>
      <c r="KGS21" s="341"/>
      <c r="KGT21" s="341"/>
      <c r="KGU21" s="341"/>
      <c r="KGV21" s="341"/>
      <c r="KGW21" s="341"/>
      <c r="KGX21" s="341"/>
      <c r="KGY21" s="341"/>
      <c r="KGZ21" s="341"/>
      <c r="KHA21" s="341"/>
      <c r="KHB21" s="341"/>
      <c r="KHC21" s="341"/>
      <c r="KHD21" s="341"/>
      <c r="KHE21" s="341"/>
      <c r="KHF21" s="341"/>
      <c r="KHG21" s="341"/>
      <c r="KHH21" s="341"/>
      <c r="KHI21" s="341"/>
      <c r="KHJ21" s="341"/>
      <c r="KHK21" s="341"/>
      <c r="KHL21" s="341"/>
      <c r="KHM21" s="341"/>
      <c r="KHN21" s="341"/>
      <c r="KHO21" s="341"/>
      <c r="KHP21" s="341"/>
      <c r="KHQ21" s="341"/>
      <c r="KHR21" s="341"/>
      <c r="KHS21" s="341"/>
      <c r="KHT21" s="341"/>
      <c r="KHU21" s="341"/>
      <c r="KHV21" s="341"/>
      <c r="KHW21" s="341"/>
      <c r="KHX21" s="341"/>
      <c r="KHY21" s="341"/>
      <c r="KHZ21" s="341"/>
      <c r="KIA21" s="341"/>
      <c r="KIB21" s="341"/>
      <c r="KIC21" s="341"/>
      <c r="KID21" s="341"/>
      <c r="KIE21" s="341"/>
      <c r="KIF21" s="341"/>
      <c r="KIG21" s="341"/>
      <c r="KIH21" s="341"/>
      <c r="KII21" s="341"/>
      <c r="KIJ21" s="341"/>
      <c r="KIK21" s="341"/>
      <c r="KIL21" s="341"/>
      <c r="KIM21" s="341"/>
      <c r="KIN21" s="341"/>
      <c r="KIO21" s="341"/>
      <c r="KIP21" s="341"/>
      <c r="KIQ21" s="341"/>
      <c r="KIR21" s="341"/>
      <c r="KIS21" s="341"/>
      <c r="KIT21" s="341"/>
      <c r="KIU21" s="341"/>
      <c r="KIV21" s="341"/>
      <c r="KIW21" s="341"/>
      <c r="KIX21" s="341"/>
      <c r="KIY21" s="341"/>
      <c r="KIZ21" s="341"/>
      <c r="KJA21" s="341"/>
      <c r="KJB21" s="341"/>
      <c r="KJC21" s="341"/>
      <c r="KJD21" s="341"/>
      <c r="KJE21" s="341"/>
      <c r="KJF21" s="341"/>
      <c r="KJG21" s="341"/>
      <c r="KJH21" s="341"/>
      <c r="KJI21" s="341"/>
      <c r="KJJ21" s="341"/>
      <c r="KJK21" s="341"/>
      <c r="KJL21" s="341"/>
      <c r="KJM21" s="341"/>
      <c r="KJN21" s="341"/>
      <c r="KJO21" s="341"/>
      <c r="KJP21" s="341"/>
      <c r="KJQ21" s="341"/>
      <c r="KJR21" s="341"/>
      <c r="KJS21" s="341"/>
      <c r="KJT21" s="341"/>
      <c r="KJU21" s="341"/>
      <c r="KJV21" s="341"/>
      <c r="KJW21" s="341"/>
      <c r="KJX21" s="341"/>
      <c r="KJY21" s="341"/>
      <c r="KJZ21" s="341"/>
      <c r="KKA21" s="341"/>
      <c r="KKB21" s="341"/>
      <c r="KKC21" s="341"/>
      <c r="KKD21" s="341"/>
      <c r="KKE21" s="341"/>
      <c r="KKF21" s="341"/>
      <c r="KKG21" s="341"/>
      <c r="KKH21" s="341"/>
      <c r="KKI21" s="341"/>
      <c r="KKJ21" s="341"/>
      <c r="KKK21" s="341"/>
      <c r="KKL21" s="341"/>
      <c r="KKM21" s="341"/>
      <c r="KKN21" s="341"/>
      <c r="KKO21" s="341"/>
      <c r="KKP21" s="341"/>
      <c r="KKQ21" s="341"/>
      <c r="KKR21" s="341"/>
      <c r="KKS21" s="341"/>
      <c r="KKT21" s="341"/>
      <c r="KKU21" s="341"/>
      <c r="KKV21" s="341"/>
      <c r="KKW21" s="341"/>
      <c r="KKX21" s="341"/>
      <c r="KKY21" s="341"/>
      <c r="KKZ21" s="341"/>
      <c r="KLA21" s="341"/>
      <c r="KLB21" s="341"/>
      <c r="KLC21" s="341"/>
      <c r="KLD21" s="341"/>
      <c r="KLE21" s="341"/>
      <c r="KLF21" s="341"/>
      <c r="KLG21" s="341"/>
      <c r="KLH21" s="341"/>
      <c r="KLI21" s="341"/>
      <c r="KLJ21" s="341"/>
      <c r="KLK21" s="341"/>
      <c r="KLL21" s="341"/>
      <c r="KLM21" s="341"/>
      <c r="KLN21" s="341"/>
      <c r="KLO21" s="341"/>
      <c r="KLP21" s="341"/>
      <c r="KLQ21" s="341"/>
      <c r="KLR21" s="341"/>
      <c r="KLS21" s="341"/>
      <c r="KLT21" s="341"/>
      <c r="KLU21" s="341"/>
      <c r="KLV21" s="341"/>
      <c r="KLW21" s="341"/>
      <c r="KLX21" s="341"/>
      <c r="KLY21" s="341"/>
      <c r="KLZ21" s="341"/>
      <c r="KMA21" s="341"/>
      <c r="KMB21" s="341"/>
      <c r="KMC21" s="341"/>
      <c r="KMD21" s="341"/>
      <c r="KME21" s="341"/>
      <c r="KMF21" s="341"/>
      <c r="KMG21" s="341"/>
      <c r="KMH21" s="341"/>
      <c r="KMI21" s="341"/>
      <c r="KMJ21" s="341"/>
      <c r="KMK21" s="341"/>
      <c r="KML21" s="341"/>
      <c r="KMM21" s="341"/>
      <c r="KMN21" s="341"/>
      <c r="KMO21" s="341"/>
      <c r="KMP21" s="341"/>
      <c r="KMQ21" s="341"/>
      <c r="KMR21" s="341"/>
      <c r="KMS21" s="341"/>
      <c r="KMT21" s="341"/>
      <c r="KMU21" s="341"/>
      <c r="KMV21" s="341"/>
      <c r="KMW21" s="341"/>
      <c r="KMX21" s="341"/>
      <c r="KMY21" s="341"/>
      <c r="KMZ21" s="341"/>
      <c r="KNA21" s="341"/>
      <c r="KNB21" s="341"/>
      <c r="KNC21" s="341"/>
      <c r="KND21" s="341"/>
      <c r="KNE21" s="341"/>
      <c r="KNF21" s="341"/>
      <c r="KNG21" s="341"/>
      <c r="KNH21" s="341"/>
      <c r="KNI21" s="341"/>
      <c r="KNJ21" s="341"/>
      <c r="KNK21" s="341"/>
      <c r="KNL21" s="341"/>
      <c r="KNM21" s="341"/>
      <c r="KNN21" s="341"/>
      <c r="KNO21" s="341"/>
      <c r="KNP21" s="341"/>
      <c r="KNQ21" s="341"/>
      <c r="KNR21" s="341"/>
      <c r="KNS21" s="341"/>
      <c r="KNT21" s="341"/>
      <c r="KNU21" s="341"/>
      <c r="KNV21" s="341"/>
      <c r="KNW21" s="341"/>
      <c r="KNX21" s="341"/>
      <c r="KNY21" s="341"/>
      <c r="KNZ21" s="341"/>
      <c r="KOA21" s="341"/>
      <c r="KOB21" s="341"/>
      <c r="KOC21" s="341"/>
      <c r="KOD21" s="341"/>
      <c r="KOE21" s="341"/>
      <c r="KOF21" s="341"/>
      <c r="KOG21" s="341"/>
      <c r="KOH21" s="341"/>
      <c r="KOI21" s="341"/>
      <c r="KOJ21" s="341"/>
      <c r="KOK21" s="341"/>
      <c r="KOL21" s="341"/>
      <c r="KOM21" s="341"/>
      <c r="KON21" s="341"/>
      <c r="KOO21" s="341"/>
      <c r="KOP21" s="341"/>
      <c r="KOQ21" s="341"/>
      <c r="KOR21" s="341"/>
      <c r="KOS21" s="341"/>
      <c r="KOT21" s="341"/>
      <c r="KOU21" s="341"/>
      <c r="KOV21" s="341"/>
      <c r="KOW21" s="341"/>
      <c r="KOX21" s="341"/>
      <c r="KOY21" s="341"/>
      <c r="KOZ21" s="341"/>
      <c r="KPA21" s="341"/>
      <c r="KPB21" s="341"/>
      <c r="KPC21" s="341"/>
      <c r="KPD21" s="341"/>
      <c r="KPE21" s="341"/>
      <c r="KPF21" s="341"/>
      <c r="KPG21" s="341"/>
      <c r="KPH21" s="341"/>
      <c r="KPI21" s="341"/>
      <c r="KPJ21" s="341"/>
      <c r="KPK21" s="341"/>
      <c r="KPL21" s="341"/>
      <c r="KPM21" s="341"/>
      <c r="KPN21" s="341"/>
      <c r="KPO21" s="341"/>
      <c r="KPP21" s="341"/>
      <c r="KPQ21" s="341"/>
      <c r="KPR21" s="341"/>
      <c r="KPS21" s="341"/>
      <c r="KPT21" s="341"/>
      <c r="KPU21" s="341"/>
      <c r="KPV21" s="341"/>
      <c r="KPW21" s="341"/>
      <c r="KPX21" s="341"/>
      <c r="KPY21" s="341"/>
      <c r="KPZ21" s="341"/>
      <c r="KQA21" s="341"/>
      <c r="KQB21" s="341"/>
      <c r="KQC21" s="341"/>
      <c r="KQD21" s="341"/>
      <c r="KQE21" s="341"/>
      <c r="KQF21" s="341"/>
      <c r="KQG21" s="341"/>
      <c r="KQH21" s="341"/>
      <c r="KQI21" s="341"/>
      <c r="KQJ21" s="341"/>
      <c r="KQK21" s="341"/>
      <c r="KQL21" s="341"/>
      <c r="KQM21" s="341"/>
      <c r="KQN21" s="341"/>
      <c r="KQO21" s="341"/>
      <c r="KQP21" s="341"/>
      <c r="KQQ21" s="341"/>
      <c r="KQR21" s="341"/>
      <c r="KQS21" s="341"/>
      <c r="KQT21" s="341"/>
      <c r="KQU21" s="341"/>
      <c r="KQV21" s="341"/>
      <c r="KQW21" s="341"/>
      <c r="KQX21" s="341"/>
      <c r="KQY21" s="341"/>
      <c r="KQZ21" s="341"/>
      <c r="KRA21" s="341"/>
      <c r="KRB21" s="341"/>
      <c r="KRC21" s="341"/>
      <c r="KRD21" s="341"/>
      <c r="KRE21" s="341"/>
      <c r="KRF21" s="341"/>
      <c r="KRG21" s="341"/>
      <c r="KRH21" s="341"/>
      <c r="KRI21" s="341"/>
      <c r="KRJ21" s="341"/>
      <c r="KRK21" s="341"/>
      <c r="KRL21" s="341"/>
      <c r="KRM21" s="341"/>
      <c r="KRN21" s="341"/>
      <c r="KRO21" s="341"/>
      <c r="KRP21" s="341"/>
      <c r="KRQ21" s="341"/>
      <c r="KRR21" s="341"/>
      <c r="KRS21" s="341"/>
      <c r="KRT21" s="341"/>
      <c r="KRU21" s="341"/>
      <c r="KRV21" s="341"/>
      <c r="KRW21" s="341"/>
      <c r="KRX21" s="341"/>
      <c r="KRY21" s="341"/>
      <c r="KRZ21" s="341"/>
      <c r="KSA21" s="341"/>
      <c r="KSB21" s="341"/>
      <c r="KSC21" s="341"/>
      <c r="KSD21" s="341"/>
      <c r="KSE21" s="341"/>
      <c r="KSF21" s="341"/>
      <c r="KSG21" s="341"/>
      <c r="KSH21" s="341"/>
      <c r="KSI21" s="341"/>
      <c r="KSJ21" s="341"/>
      <c r="KSK21" s="341"/>
      <c r="KSL21" s="341"/>
      <c r="KSM21" s="341"/>
      <c r="KSN21" s="341"/>
      <c r="KSO21" s="341"/>
      <c r="KSP21" s="341"/>
      <c r="KSQ21" s="341"/>
      <c r="KSR21" s="341"/>
      <c r="KSS21" s="341"/>
      <c r="KST21" s="341"/>
      <c r="KSU21" s="341"/>
      <c r="KSV21" s="341"/>
      <c r="KSW21" s="341"/>
      <c r="KSX21" s="341"/>
      <c r="KSY21" s="341"/>
      <c r="KSZ21" s="341"/>
      <c r="KTA21" s="341"/>
      <c r="KTB21" s="341"/>
      <c r="KTC21" s="341"/>
      <c r="KTD21" s="341"/>
      <c r="KTE21" s="341"/>
      <c r="KTF21" s="341"/>
      <c r="KTG21" s="341"/>
      <c r="KTH21" s="341"/>
      <c r="KTI21" s="341"/>
      <c r="KTJ21" s="341"/>
      <c r="KTK21" s="341"/>
      <c r="KTL21" s="341"/>
      <c r="KTM21" s="341"/>
      <c r="KTN21" s="341"/>
      <c r="KTO21" s="341"/>
      <c r="KTP21" s="341"/>
      <c r="KTQ21" s="341"/>
      <c r="KTR21" s="341"/>
      <c r="KTS21" s="341"/>
      <c r="KTT21" s="341"/>
      <c r="KTU21" s="341"/>
      <c r="KTV21" s="341"/>
      <c r="KTW21" s="341"/>
      <c r="KTX21" s="341"/>
      <c r="KTY21" s="341"/>
      <c r="KTZ21" s="341"/>
      <c r="KUA21" s="341"/>
      <c r="KUB21" s="341"/>
      <c r="KUC21" s="341"/>
      <c r="KUD21" s="341"/>
      <c r="KUE21" s="341"/>
      <c r="KUF21" s="341"/>
      <c r="KUG21" s="341"/>
      <c r="KUH21" s="341"/>
      <c r="KUI21" s="341"/>
      <c r="KUJ21" s="341"/>
      <c r="KUK21" s="341"/>
      <c r="KUL21" s="341"/>
      <c r="KUM21" s="341"/>
      <c r="KUN21" s="341"/>
      <c r="KUO21" s="341"/>
      <c r="KUP21" s="341"/>
      <c r="KUQ21" s="341"/>
      <c r="KUR21" s="341"/>
      <c r="KUS21" s="341"/>
      <c r="KUT21" s="341"/>
      <c r="KUU21" s="341"/>
      <c r="KUV21" s="341"/>
      <c r="KUW21" s="341"/>
      <c r="KUX21" s="341"/>
      <c r="KUY21" s="341"/>
      <c r="KUZ21" s="341"/>
      <c r="KVA21" s="341"/>
      <c r="KVB21" s="341"/>
      <c r="KVC21" s="341"/>
      <c r="KVD21" s="341"/>
      <c r="KVE21" s="341"/>
      <c r="KVF21" s="341"/>
      <c r="KVG21" s="341"/>
      <c r="KVH21" s="341"/>
      <c r="KVI21" s="341"/>
      <c r="KVJ21" s="341"/>
      <c r="KVK21" s="341"/>
      <c r="KVL21" s="341"/>
      <c r="KVM21" s="341"/>
      <c r="KVN21" s="341"/>
      <c r="KVO21" s="341"/>
      <c r="KVP21" s="341"/>
      <c r="KVQ21" s="341"/>
      <c r="KVR21" s="341"/>
      <c r="KVS21" s="341"/>
      <c r="KVT21" s="341"/>
      <c r="KVU21" s="341"/>
      <c r="KVV21" s="341"/>
      <c r="KVW21" s="341"/>
      <c r="KVX21" s="341"/>
      <c r="KVY21" s="341"/>
      <c r="KVZ21" s="341"/>
      <c r="KWA21" s="341"/>
      <c r="KWB21" s="341"/>
      <c r="KWC21" s="341"/>
      <c r="KWD21" s="341"/>
      <c r="KWE21" s="341"/>
      <c r="KWF21" s="341"/>
      <c r="KWG21" s="341"/>
      <c r="KWH21" s="341"/>
      <c r="KWI21" s="341"/>
      <c r="KWJ21" s="341"/>
      <c r="KWK21" s="341"/>
      <c r="KWL21" s="341"/>
      <c r="KWM21" s="341"/>
      <c r="KWN21" s="341"/>
      <c r="KWO21" s="341"/>
      <c r="KWP21" s="341"/>
      <c r="KWQ21" s="341"/>
      <c r="KWR21" s="341"/>
      <c r="KWS21" s="341"/>
      <c r="KWT21" s="341"/>
      <c r="KWU21" s="341"/>
      <c r="KWV21" s="341"/>
      <c r="KWW21" s="341"/>
      <c r="KWX21" s="341"/>
      <c r="KWY21" s="341"/>
      <c r="KWZ21" s="341"/>
      <c r="KXA21" s="341"/>
      <c r="KXB21" s="341"/>
      <c r="KXC21" s="341"/>
      <c r="KXD21" s="341"/>
      <c r="KXE21" s="341"/>
      <c r="KXF21" s="341"/>
      <c r="KXG21" s="341"/>
      <c r="KXH21" s="341"/>
      <c r="KXI21" s="341"/>
      <c r="KXJ21" s="341"/>
      <c r="KXK21" s="341"/>
      <c r="KXL21" s="341"/>
      <c r="KXM21" s="341"/>
      <c r="KXN21" s="341"/>
      <c r="KXO21" s="341"/>
      <c r="KXP21" s="341"/>
      <c r="KXQ21" s="341"/>
      <c r="KXR21" s="341"/>
      <c r="KXS21" s="341"/>
      <c r="KXT21" s="341"/>
      <c r="KXU21" s="341"/>
      <c r="KXV21" s="341"/>
      <c r="KXW21" s="341"/>
      <c r="KXX21" s="341"/>
      <c r="KXY21" s="341"/>
      <c r="KXZ21" s="341"/>
      <c r="KYA21" s="341"/>
      <c r="KYB21" s="341"/>
      <c r="KYC21" s="341"/>
      <c r="KYD21" s="341"/>
      <c r="KYE21" s="341"/>
      <c r="KYF21" s="341"/>
      <c r="KYG21" s="341"/>
      <c r="KYH21" s="341"/>
      <c r="KYI21" s="341"/>
      <c r="KYJ21" s="341"/>
      <c r="KYK21" s="341"/>
      <c r="KYL21" s="341"/>
      <c r="KYM21" s="341"/>
      <c r="KYN21" s="341"/>
      <c r="KYO21" s="341"/>
      <c r="KYP21" s="341"/>
      <c r="KYQ21" s="341"/>
      <c r="KYR21" s="341"/>
      <c r="KYS21" s="341"/>
      <c r="KYT21" s="341"/>
      <c r="KYU21" s="341"/>
      <c r="KYV21" s="341"/>
      <c r="KYW21" s="341"/>
      <c r="KYX21" s="341"/>
      <c r="KYY21" s="341"/>
      <c r="KYZ21" s="341"/>
      <c r="KZA21" s="341"/>
      <c r="KZB21" s="341"/>
      <c r="KZC21" s="341"/>
      <c r="KZD21" s="341"/>
      <c r="KZE21" s="341"/>
      <c r="KZF21" s="341"/>
      <c r="KZG21" s="341"/>
      <c r="KZH21" s="341"/>
      <c r="KZI21" s="341"/>
      <c r="KZJ21" s="341"/>
      <c r="KZK21" s="341"/>
      <c r="KZL21" s="341"/>
      <c r="KZM21" s="341"/>
      <c r="KZN21" s="341"/>
      <c r="KZO21" s="341"/>
      <c r="KZP21" s="341"/>
      <c r="KZQ21" s="341"/>
      <c r="KZR21" s="341"/>
      <c r="KZS21" s="341"/>
      <c r="KZT21" s="341"/>
      <c r="KZU21" s="341"/>
      <c r="KZV21" s="341"/>
      <c r="KZW21" s="341"/>
      <c r="KZX21" s="341"/>
      <c r="KZY21" s="341"/>
      <c r="KZZ21" s="341"/>
      <c r="LAA21" s="341"/>
      <c r="LAB21" s="341"/>
      <c r="LAC21" s="341"/>
      <c r="LAD21" s="341"/>
      <c r="LAE21" s="341"/>
      <c r="LAF21" s="341"/>
      <c r="LAG21" s="341"/>
      <c r="LAH21" s="341"/>
      <c r="LAI21" s="341"/>
      <c r="LAJ21" s="341"/>
      <c r="LAK21" s="341"/>
      <c r="LAL21" s="341"/>
      <c r="LAM21" s="341"/>
      <c r="LAN21" s="341"/>
      <c r="LAO21" s="341"/>
      <c r="LAP21" s="341"/>
      <c r="LAQ21" s="341"/>
      <c r="LAR21" s="341"/>
      <c r="LAS21" s="341"/>
      <c r="LAT21" s="341"/>
      <c r="LAU21" s="341"/>
      <c r="LAV21" s="341"/>
      <c r="LAW21" s="341"/>
      <c r="LAX21" s="341"/>
      <c r="LAY21" s="341"/>
      <c r="LAZ21" s="341"/>
      <c r="LBA21" s="341"/>
      <c r="LBB21" s="341"/>
      <c r="LBC21" s="341"/>
      <c r="LBD21" s="341"/>
      <c r="LBE21" s="341"/>
      <c r="LBF21" s="341"/>
      <c r="LBG21" s="341"/>
      <c r="LBH21" s="341"/>
      <c r="LBI21" s="341"/>
      <c r="LBJ21" s="341"/>
      <c r="LBK21" s="341"/>
      <c r="LBL21" s="341"/>
      <c r="LBM21" s="341"/>
      <c r="LBN21" s="341"/>
      <c r="LBO21" s="341"/>
      <c r="LBP21" s="341"/>
      <c r="LBQ21" s="341"/>
      <c r="LBR21" s="341"/>
      <c r="LBS21" s="341"/>
      <c r="LBT21" s="341"/>
      <c r="LBU21" s="341"/>
      <c r="LBV21" s="341"/>
      <c r="LBW21" s="341"/>
      <c r="LBX21" s="341"/>
      <c r="LBY21" s="341"/>
      <c r="LBZ21" s="341"/>
      <c r="LCA21" s="341"/>
      <c r="LCB21" s="341"/>
      <c r="LCC21" s="341"/>
      <c r="LCD21" s="341"/>
      <c r="LCE21" s="341"/>
      <c r="LCF21" s="341"/>
      <c r="LCG21" s="341"/>
      <c r="LCH21" s="341"/>
      <c r="LCI21" s="341"/>
      <c r="LCJ21" s="341"/>
      <c r="LCK21" s="341"/>
      <c r="LCL21" s="341"/>
      <c r="LCM21" s="341"/>
      <c r="LCN21" s="341"/>
      <c r="LCO21" s="341"/>
      <c r="LCP21" s="341"/>
      <c r="LCQ21" s="341"/>
      <c r="LCR21" s="341"/>
      <c r="LCS21" s="341"/>
      <c r="LCT21" s="341"/>
      <c r="LCU21" s="341"/>
      <c r="LCV21" s="341"/>
      <c r="LCW21" s="341"/>
      <c r="LCX21" s="341"/>
      <c r="LCY21" s="341"/>
      <c r="LCZ21" s="341"/>
      <c r="LDA21" s="341"/>
      <c r="LDB21" s="341"/>
      <c r="LDC21" s="341"/>
      <c r="LDD21" s="341"/>
      <c r="LDE21" s="341"/>
      <c r="LDF21" s="341"/>
      <c r="LDG21" s="341"/>
      <c r="LDH21" s="341"/>
      <c r="LDI21" s="341"/>
      <c r="LDJ21" s="341"/>
      <c r="LDK21" s="341"/>
      <c r="LDL21" s="341"/>
      <c r="LDM21" s="341"/>
      <c r="LDN21" s="341"/>
      <c r="LDO21" s="341"/>
      <c r="LDP21" s="341"/>
      <c r="LDQ21" s="341"/>
      <c r="LDR21" s="341"/>
      <c r="LDS21" s="341"/>
      <c r="LDT21" s="341"/>
      <c r="LDU21" s="341"/>
      <c r="LDV21" s="341"/>
      <c r="LDW21" s="341"/>
      <c r="LDX21" s="341"/>
      <c r="LDY21" s="341"/>
      <c r="LDZ21" s="341"/>
      <c r="LEA21" s="341"/>
      <c r="LEB21" s="341"/>
      <c r="LEC21" s="341"/>
      <c r="LED21" s="341"/>
      <c r="LEE21" s="341"/>
      <c r="LEF21" s="341"/>
      <c r="LEG21" s="341"/>
      <c r="LEH21" s="341"/>
      <c r="LEI21" s="341"/>
      <c r="LEJ21" s="341"/>
      <c r="LEK21" s="341"/>
      <c r="LEL21" s="341"/>
      <c r="LEM21" s="341"/>
      <c r="LEN21" s="341"/>
      <c r="LEO21" s="341"/>
      <c r="LEP21" s="341"/>
      <c r="LEQ21" s="341"/>
      <c r="LER21" s="341"/>
      <c r="LES21" s="341"/>
      <c r="LET21" s="341"/>
      <c r="LEU21" s="341"/>
      <c r="LEV21" s="341"/>
      <c r="LEW21" s="341"/>
      <c r="LEX21" s="341"/>
      <c r="LEY21" s="341"/>
      <c r="LEZ21" s="341"/>
      <c r="LFA21" s="341"/>
      <c r="LFB21" s="341"/>
      <c r="LFC21" s="341"/>
      <c r="LFD21" s="341"/>
      <c r="LFE21" s="341"/>
      <c r="LFF21" s="341"/>
      <c r="LFG21" s="341"/>
      <c r="LFH21" s="341"/>
      <c r="LFI21" s="341"/>
      <c r="LFJ21" s="341"/>
      <c r="LFK21" s="341"/>
      <c r="LFL21" s="341"/>
      <c r="LFM21" s="341"/>
      <c r="LFN21" s="341"/>
      <c r="LFO21" s="341"/>
      <c r="LFP21" s="341"/>
      <c r="LFQ21" s="341"/>
      <c r="LFR21" s="341"/>
      <c r="LFS21" s="341"/>
      <c r="LFT21" s="341"/>
      <c r="LFU21" s="341"/>
      <c r="LFV21" s="341"/>
      <c r="LFW21" s="341"/>
      <c r="LFX21" s="341"/>
      <c r="LFY21" s="341"/>
      <c r="LFZ21" s="341"/>
      <c r="LGA21" s="341"/>
      <c r="LGB21" s="341"/>
      <c r="LGC21" s="341"/>
      <c r="LGD21" s="341"/>
      <c r="LGE21" s="341"/>
      <c r="LGF21" s="341"/>
      <c r="LGG21" s="341"/>
      <c r="LGH21" s="341"/>
      <c r="LGI21" s="341"/>
      <c r="LGJ21" s="341"/>
      <c r="LGK21" s="341"/>
      <c r="LGL21" s="341"/>
      <c r="LGM21" s="341"/>
      <c r="LGN21" s="341"/>
      <c r="LGO21" s="341"/>
      <c r="LGP21" s="341"/>
      <c r="LGQ21" s="341"/>
      <c r="LGR21" s="341"/>
      <c r="LGS21" s="341"/>
      <c r="LGT21" s="341"/>
      <c r="LGU21" s="341"/>
      <c r="LGV21" s="341"/>
      <c r="LGW21" s="341"/>
      <c r="LGX21" s="341"/>
      <c r="LGY21" s="341"/>
      <c r="LGZ21" s="341"/>
      <c r="LHA21" s="341"/>
      <c r="LHB21" s="341"/>
      <c r="LHC21" s="341"/>
      <c r="LHD21" s="341"/>
      <c r="LHE21" s="341"/>
      <c r="LHF21" s="341"/>
      <c r="LHG21" s="341"/>
      <c r="LHH21" s="341"/>
      <c r="LHI21" s="341"/>
      <c r="LHJ21" s="341"/>
      <c r="LHK21" s="341"/>
      <c r="LHL21" s="341"/>
      <c r="LHM21" s="341"/>
      <c r="LHN21" s="341"/>
      <c r="LHO21" s="341"/>
      <c r="LHP21" s="341"/>
      <c r="LHQ21" s="341"/>
      <c r="LHR21" s="341"/>
      <c r="LHS21" s="341"/>
      <c r="LHT21" s="341"/>
      <c r="LHU21" s="341"/>
      <c r="LHV21" s="341"/>
      <c r="LHW21" s="341"/>
      <c r="LHX21" s="341"/>
      <c r="LHY21" s="341"/>
      <c r="LHZ21" s="341"/>
      <c r="LIA21" s="341"/>
      <c r="LIB21" s="341"/>
      <c r="LIC21" s="341"/>
      <c r="LID21" s="341"/>
      <c r="LIE21" s="341"/>
      <c r="LIF21" s="341"/>
      <c r="LIG21" s="341"/>
      <c r="LIH21" s="341"/>
      <c r="LII21" s="341"/>
      <c r="LIJ21" s="341"/>
      <c r="LIK21" s="341"/>
      <c r="LIL21" s="341"/>
      <c r="LIM21" s="341"/>
      <c r="LIN21" s="341"/>
      <c r="LIO21" s="341"/>
      <c r="LIP21" s="341"/>
      <c r="LIQ21" s="341"/>
      <c r="LIR21" s="341"/>
      <c r="LIS21" s="341"/>
      <c r="LIT21" s="341"/>
      <c r="LIU21" s="341"/>
      <c r="LIV21" s="341"/>
      <c r="LIW21" s="341"/>
      <c r="LIX21" s="341"/>
      <c r="LIY21" s="341"/>
      <c r="LIZ21" s="341"/>
      <c r="LJA21" s="341"/>
      <c r="LJB21" s="341"/>
      <c r="LJC21" s="341"/>
      <c r="LJD21" s="341"/>
      <c r="LJE21" s="341"/>
      <c r="LJF21" s="341"/>
      <c r="LJG21" s="341"/>
      <c r="LJH21" s="341"/>
      <c r="LJI21" s="341"/>
      <c r="LJJ21" s="341"/>
      <c r="LJK21" s="341"/>
      <c r="LJL21" s="341"/>
      <c r="LJM21" s="341"/>
      <c r="LJN21" s="341"/>
      <c r="LJO21" s="341"/>
      <c r="LJP21" s="341"/>
      <c r="LJQ21" s="341"/>
      <c r="LJR21" s="341"/>
      <c r="LJS21" s="341"/>
      <c r="LJT21" s="341"/>
      <c r="LJU21" s="341"/>
      <c r="LJV21" s="341"/>
      <c r="LJW21" s="341"/>
      <c r="LJX21" s="341"/>
      <c r="LJY21" s="341"/>
      <c r="LJZ21" s="341"/>
      <c r="LKA21" s="341"/>
      <c r="LKB21" s="341"/>
      <c r="LKC21" s="341"/>
      <c r="LKD21" s="341"/>
      <c r="LKE21" s="341"/>
      <c r="LKF21" s="341"/>
      <c r="LKG21" s="341"/>
      <c r="LKH21" s="341"/>
      <c r="LKI21" s="341"/>
      <c r="LKJ21" s="341"/>
      <c r="LKK21" s="341"/>
      <c r="LKL21" s="341"/>
      <c r="LKM21" s="341"/>
      <c r="LKN21" s="341"/>
      <c r="LKO21" s="341"/>
      <c r="LKP21" s="341"/>
      <c r="LKQ21" s="341"/>
      <c r="LKR21" s="341"/>
      <c r="LKS21" s="341"/>
      <c r="LKT21" s="341"/>
      <c r="LKU21" s="341"/>
      <c r="LKV21" s="341"/>
      <c r="LKW21" s="341"/>
      <c r="LKX21" s="341"/>
      <c r="LKY21" s="341"/>
      <c r="LKZ21" s="341"/>
      <c r="LLA21" s="341"/>
      <c r="LLB21" s="341"/>
      <c r="LLC21" s="341"/>
      <c r="LLD21" s="341"/>
      <c r="LLE21" s="341"/>
      <c r="LLF21" s="341"/>
      <c r="LLG21" s="341"/>
      <c r="LLH21" s="341"/>
      <c r="LLI21" s="341"/>
      <c r="LLJ21" s="341"/>
      <c r="LLK21" s="341"/>
      <c r="LLL21" s="341"/>
      <c r="LLM21" s="341"/>
      <c r="LLN21" s="341"/>
      <c r="LLO21" s="341"/>
      <c r="LLP21" s="341"/>
      <c r="LLQ21" s="341"/>
      <c r="LLR21" s="341"/>
      <c r="LLS21" s="341"/>
      <c r="LLT21" s="341"/>
      <c r="LLU21" s="341"/>
      <c r="LLV21" s="341"/>
      <c r="LLW21" s="341"/>
      <c r="LLX21" s="341"/>
      <c r="LLY21" s="341"/>
      <c r="LLZ21" s="341"/>
      <c r="LMA21" s="341"/>
      <c r="LMB21" s="341"/>
      <c r="LMC21" s="341"/>
      <c r="LMD21" s="341"/>
      <c r="LME21" s="341"/>
      <c r="LMF21" s="341"/>
      <c r="LMG21" s="341"/>
      <c r="LMH21" s="341"/>
      <c r="LMI21" s="341"/>
      <c r="LMJ21" s="341"/>
      <c r="LMK21" s="341"/>
      <c r="LML21" s="341"/>
      <c r="LMM21" s="341"/>
      <c r="LMN21" s="341"/>
      <c r="LMO21" s="341"/>
      <c r="LMP21" s="341"/>
      <c r="LMQ21" s="341"/>
      <c r="LMR21" s="341"/>
      <c r="LMS21" s="341"/>
      <c r="LMT21" s="341"/>
      <c r="LMU21" s="341"/>
      <c r="LMV21" s="341"/>
      <c r="LMW21" s="341"/>
      <c r="LMX21" s="341"/>
      <c r="LMY21" s="341"/>
      <c r="LMZ21" s="341"/>
      <c r="LNA21" s="341"/>
      <c r="LNB21" s="341"/>
      <c r="LNC21" s="341"/>
      <c r="LND21" s="341"/>
      <c r="LNE21" s="341"/>
      <c r="LNF21" s="341"/>
      <c r="LNG21" s="341"/>
      <c r="LNH21" s="341"/>
      <c r="LNI21" s="341"/>
      <c r="LNJ21" s="341"/>
      <c r="LNK21" s="341"/>
      <c r="LNL21" s="341"/>
      <c r="LNM21" s="341"/>
      <c r="LNN21" s="341"/>
      <c r="LNO21" s="341"/>
      <c r="LNP21" s="341"/>
      <c r="LNQ21" s="341"/>
      <c r="LNR21" s="341"/>
      <c r="LNS21" s="341"/>
      <c r="LNT21" s="341"/>
      <c r="LNU21" s="341"/>
      <c r="LNV21" s="341"/>
      <c r="LNW21" s="341"/>
      <c r="LNX21" s="341"/>
      <c r="LNY21" s="341"/>
      <c r="LNZ21" s="341"/>
      <c r="LOA21" s="341"/>
      <c r="LOB21" s="341"/>
      <c r="LOC21" s="341"/>
      <c r="LOD21" s="341"/>
      <c r="LOE21" s="341"/>
      <c r="LOF21" s="341"/>
      <c r="LOG21" s="341"/>
      <c r="LOH21" s="341"/>
      <c r="LOI21" s="341"/>
      <c r="LOJ21" s="341"/>
      <c r="LOK21" s="341"/>
      <c r="LOL21" s="341"/>
      <c r="LOM21" s="341"/>
      <c r="LON21" s="341"/>
      <c r="LOO21" s="341"/>
      <c r="LOP21" s="341"/>
      <c r="LOQ21" s="341"/>
      <c r="LOR21" s="341"/>
      <c r="LOS21" s="341"/>
      <c r="LOT21" s="341"/>
      <c r="LOU21" s="341"/>
      <c r="LOV21" s="341"/>
      <c r="LOW21" s="341"/>
      <c r="LOX21" s="341"/>
      <c r="LOY21" s="341"/>
      <c r="LOZ21" s="341"/>
      <c r="LPA21" s="341"/>
      <c r="LPB21" s="341"/>
      <c r="LPC21" s="341"/>
      <c r="LPD21" s="341"/>
      <c r="LPE21" s="341"/>
      <c r="LPF21" s="341"/>
      <c r="LPG21" s="341"/>
      <c r="LPH21" s="341"/>
      <c r="LPI21" s="341"/>
      <c r="LPJ21" s="341"/>
      <c r="LPK21" s="341"/>
      <c r="LPL21" s="341"/>
      <c r="LPM21" s="341"/>
      <c r="LPN21" s="341"/>
      <c r="LPO21" s="341"/>
      <c r="LPP21" s="341"/>
      <c r="LPQ21" s="341"/>
      <c r="LPR21" s="341"/>
      <c r="LPS21" s="341"/>
      <c r="LPT21" s="341"/>
      <c r="LPU21" s="341"/>
      <c r="LPV21" s="341"/>
      <c r="LPW21" s="341"/>
      <c r="LPX21" s="341"/>
      <c r="LPY21" s="341"/>
      <c r="LPZ21" s="341"/>
      <c r="LQA21" s="341"/>
      <c r="LQB21" s="341"/>
      <c r="LQC21" s="341"/>
      <c r="LQD21" s="341"/>
      <c r="LQE21" s="341"/>
      <c r="LQF21" s="341"/>
      <c r="LQG21" s="341"/>
      <c r="LQH21" s="341"/>
      <c r="LQI21" s="341"/>
      <c r="LQJ21" s="341"/>
      <c r="LQK21" s="341"/>
      <c r="LQL21" s="341"/>
      <c r="LQM21" s="341"/>
      <c r="LQN21" s="341"/>
      <c r="LQO21" s="341"/>
      <c r="LQP21" s="341"/>
      <c r="LQQ21" s="341"/>
      <c r="LQR21" s="341"/>
      <c r="LQS21" s="341"/>
      <c r="LQT21" s="341"/>
      <c r="LQU21" s="341"/>
      <c r="LQV21" s="341"/>
      <c r="LQW21" s="341"/>
      <c r="LQX21" s="341"/>
      <c r="LQY21" s="341"/>
      <c r="LQZ21" s="341"/>
      <c r="LRA21" s="341"/>
      <c r="LRB21" s="341"/>
      <c r="LRC21" s="341"/>
      <c r="LRD21" s="341"/>
      <c r="LRE21" s="341"/>
      <c r="LRF21" s="341"/>
      <c r="LRG21" s="341"/>
      <c r="LRH21" s="341"/>
      <c r="LRI21" s="341"/>
      <c r="LRJ21" s="341"/>
      <c r="LRK21" s="341"/>
      <c r="LRL21" s="341"/>
      <c r="LRM21" s="341"/>
      <c r="LRN21" s="341"/>
      <c r="LRO21" s="341"/>
      <c r="LRP21" s="341"/>
      <c r="LRQ21" s="341"/>
      <c r="LRR21" s="341"/>
      <c r="LRS21" s="341"/>
      <c r="LRT21" s="341"/>
      <c r="LRU21" s="341"/>
      <c r="LRV21" s="341"/>
      <c r="LRW21" s="341"/>
      <c r="LRX21" s="341"/>
      <c r="LRY21" s="341"/>
      <c r="LRZ21" s="341"/>
      <c r="LSA21" s="341"/>
      <c r="LSB21" s="341"/>
      <c r="LSC21" s="341"/>
      <c r="LSD21" s="341"/>
      <c r="LSE21" s="341"/>
      <c r="LSF21" s="341"/>
      <c r="LSG21" s="341"/>
      <c r="LSH21" s="341"/>
      <c r="LSI21" s="341"/>
      <c r="LSJ21" s="341"/>
      <c r="LSK21" s="341"/>
      <c r="LSL21" s="341"/>
      <c r="LSM21" s="341"/>
      <c r="LSN21" s="341"/>
      <c r="LSO21" s="341"/>
      <c r="LSP21" s="341"/>
      <c r="LSQ21" s="341"/>
      <c r="LSR21" s="341"/>
      <c r="LSS21" s="341"/>
      <c r="LST21" s="341"/>
      <c r="LSU21" s="341"/>
      <c r="LSV21" s="341"/>
      <c r="LSW21" s="341"/>
      <c r="LSX21" s="341"/>
      <c r="LSY21" s="341"/>
      <c r="LSZ21" s="341"/>
      <c r="LTA21" s="341"/>
      <c r="LTB21" s="341"/>
      <c r="LTC21" s="341"/>
      <c r="LTD21" s="341"/>
      <c r="LTE21" s="341"/>
      <c r="LTF21" s="341"/>
      <c r="LTG21" s="341"/>
      <c r="LTH21" s="341"/>
      <c r="LTI21" s="341"/>
      <c r="LTJ21" s="341"/>
      <c r="LTK21" s="341"/>
      <c r="LTL21" s="341"/>
      <c r="LTM21" s="341"/>
      <c r="LTN21" s="341"/>
      <c r="LTO21" s="341"/>
      <c r="LTP21" s="341"/>
      <c r="LTQ21" s="341"/>
      <c r="LTR21" s="341"/>
      <c r="LTS21" s="341"/>
      <c r="LTT21" s="341"/>
      <c r="LTU21" s="341"/>
      <c r="LTV21" s="341"/>
      <c r="LTW21" s="341"/>
      <c r="LTX21" s="341"/>
      <c r="LTY21" s="341"/>
      <c r="LTZ21" s="341"/>
      <c r="LUA21" s="341"/>
      <c r="LUB21" s="341"/>
      <c r="LUC21" s="341"/>
      <c r="LUD21" s="341"/>
      <c r="LUE21" s="341"/>
      <c r="LUF21" s="341"/>
      <c r="LUG21" s="341"/>
      <c r="LUH21" s="341"/>
      <c r="LUI21" s="341"/>
      <c r="LUJ21" s="341"/>
      <c r="LUK21" s="341"/>
      <c r="LUL21" s="341"/>
      <c r="LUM21" s="341"/>
      <c r="LUN21" s="341"/>
      <c r="LUO21" s="341"/>
      <c r="LUP21" s="341"/>
      <c r="LUQ21" s="341"/>
      <c r="LUR21" s="341"/>
      <c r="LUS21" s="341"/>
      <c r="LUT21" s="341"/>
      <c r="LUU21" s="341"/>
      <c r="LUV21" s="341"/>
      <c r="LUW21" s="341"/>
      <c r="LUX21" s="341"/>
      <c r="LUY21" s="341"/>
      <c r="LUZ21" s="341"/>
      <c r="LVA21" s="341"/>
      <c r="LVB21" s="341"/>
      <c r="LVC21" s="341"/>
      <c r="LVD21" s="341"/>
      <c r="LVE21" s="341"/>
      <c r="LVF21" s="341"/>
      <c r="LVG21" s="341"/>
      <c r="LVH21" s="341"/>
      <c r="LVI21" s="341"/>
      <c r="LVJ21" s="341"/>
      <c r="LVK21" s="341"/>
      <c r="LVL21" s="341"/>
      <c r="LVM21" s="341"/>
      <c r="LVN21" s="341"/>
      <c r="LVO21" s="341"/>
      <c r="LVP21" s="341"/>
      <c r="LVQ21" s="341"/>
      <c r="LVR21" s="341"/>
      <c r="LVS21" s="341"/>
      <c r="LVT21" s="341"/>
      <c r="LVU21" s="341"/>
      <c r="LVV21" s="341"/>
      <c r="LVW21" s="341"/>
      <c r="LVX21" s="341"/>
      <c r="LVY21" s="341"/>
      <c r="LVZ21" s="341"/>
      <c r="LWA21" s="341"/>
      <c r="LWB21" s="341"/>
      <c r="LWC21" s="341"/>
      <c r="LWD21" s="341"/>
      <c r="LWE21" s="341"/>
      <c r="LWF21" s="341"/>
      <c r="LWG21" s="341"/>
      <c r="LWH21" s="341"/>
      <c r="LWI21" s="341"/>
      <c r="LWJ21" s="341"/>
      <c r="LWK21" s="341"/>
      <c r="LWL21" s="341"/>
      <c r="LWM21" s="341"/>
      <c r="LWN21" s="341"/>
      <c r="LWO21" s="341"/>
      <c r="LWP21" s="341"/>
      <c r="LWQ21" s="341"/>
      <c r="LWR21" s="341"/>
      <c r="LWS21" s="341"/>
      <c r="LWT21" s="341"/>
      <c r="LWU21" s="341"/>
      <c r="LWV21" s="341"/>
      <c r="LWW21" s="341"/>
      <c r="LWX21" s="341"/>
      <c r="LWY21" s="341"/>
      <c r="LWZ21" s="341"/>
      <c r="LXA21" s="341"/>
      <c r="LXB21" s="341"/>
      <c r="LXC21" s="341"/>
      <c r="LXD21" s="341"/>
      <c r="LXE21" s="341"/>
      <c r="LXF21" s="341"/>
      <c r="LXG21" s="341"/>
      <c r="LXH21" s="341"/>
      <c r="LXI21" s="341"/>
      <c r="LXJ21" s="341"/>
      <c r="LXK21" s="341"/>
      <c r="LXL21" s="341"/>
      <c r="LXM21" s="341"/>
      <c r="LXN21" s="341"/>
      <c r="LXO21" s="341"/>
      <c r="LXP21" s="341"/>
      <c r="LXQ21" s="341"/>
      <c r="LXR21" s="341"/>
      <c r="LXS21" s="341"/>
      <c r="LXT21" s="341"/>
      <c r="LXU21" s="341"/>
      <c r="LXV21" s="341"/>
      <c r="LXW21" s="341"/>
      <c r="LXX21" s="341"/>
      <c r="LXY21" s="341"/>
      <c r="LXZ21" s="341"/>
      <c r="LYA21" s="341"/>
      <c r="LYB21" s="341"/>
      <c r="LYC21" s="341"/>
      <c r="LYD21" s="341"/>
      <c r="LYE21" s="341"/>
      <c r="LYF21" s="341"/>
      <c r="LYG21" s="341"/>
      <c r="LYH21" s="341"/>
      <c r="LYI21" s="341"/>
      <c r="LYJ21" s="341"/>
      <c r="LYK21" s="341"/>
      <c r="LYL21" s="341"/>
      <c r="LYM21" s="341"/>
      <c r="LYN21" s="341"/>
      <c r="LYO21" s="341"/>
      <c r="LYP21" s="341"/>
      <c r="LYQ21" s="341"/>
      <c r="LYR21" s="341"/>
      <c r="LYS21" s="341"/>
      <c r="LYT21" s="341"/>
      <c r="LYU21" s="341"/>
      <c r="LYV21" s="341"/>
      <c r="LYW21" s="341"/>
      <c r="LYX21" s="341"/>
      <c r="LYY21" s="341"/>
      <c r="LYZ21" s="341"/>
      <c r="LZA21" s="341"/>
      <c r="LZB21" s="341"/>
      <c r="LZC21" s="341"/>
      <c r="LZD21" s="341"/>
      <c r="LZE21" s="341"/>
      <c r="LZF21" s="341"/>
      <c r="LZG21" s="341"/>
      <c r="LZH21" s="341"/>
      <c r="LZI21" s="341"/>
      <c r="LZJ21" s="341"/>
      <c r="LZK21" s="341"/>
      <c r="LZL21" s="341"/>
      <c r="LZM21" s="341"/>
      <c r="LZN21" s="341"/>
      <c r="LZO21" s="341"/>
      <c r="LZP21" s="341"/>
      <c r="LZQ21" s="341"/>
      <c r="LZR21" s="341"/>
      <c r="LZS21" s="341"/>
      <c r="LZT21" s="341"/>
      <c r="LZU21" s="341"/>
      <c r="LZV21" s="341"/>
      <c r="LZW21" s="341"/>
      <c r="LZX21" s="341"/>
      <c r="LZY21" s="341"/>
      <c r="LZZ21" s="341"/>
      <c r="MAA21" s="341"/>
      <c r="MAB21" s="341"/>
      <c r="MAC21" s="341"/>
      <c r="MAD21" s="341"/>
      <c r="MAE21" s="341"/>
      <c r="MAF21" s="341"/>
      <c r="MAG21" s="341"/>
      <c r="MAH21" s="341"/>
      <c r="MAI21" s="341"/>
      <c r="MAJ21" s="341"/>
      <c r="MAK21" s="341"/>
      <c r="MAL21" s="341"/>
      <c r="MAM21" s="341"/>
      <c r="MAN21" s="341"/>
      <c r="MAO21" s="341"/>
      <c r="MAP21" s="341"/>
      <c r="MAQ21" s="341"/>
      <c r="MAR21" s="341"/>
      <c r="MAS21" s="341"/>
      <c r="MAT21" s="341"/>
      <c r="MAU21" s="341"/>
      <c r="MAV21" s="341"/>
      <c r="MAW21" s="341"/>
      <c r="MAX21" s="341"/>
      <c r="MAY21" s="341"/>
      <c r="MAZ21" s="341"/>
      <c r="MBA21" s="341"/>
      <c r="MBB21" s="341"/>
      <c r="MBC21" s="341"/>
      <c r="MBD21" s="341"/>
      <c r="MBE21" s="341"/>
      <c r="MBF21" s="341"/>
      <c r="MBG21" s="341"/>
      <c r="MBH21" s="341"/>
      <c r="MBI21" s="341"/>
      <c r="MBJ21" s="341"/>
      <c r="MBK21" s="341"/>
      <c r="MBL21" s="341"/>
      <c r="MBM21" s="341"/>
      <c r="MBN21" s="341"/>
      <c r="MBO21" s="341"/>
      <c r="MBP21" s="341"/>
      <c r="MBQ21" s="341"/>
      <c r="MBR21" s="341"/>
      <c r="MBS21" s="341"/>
      <c r="MBT21" s="341"/>
      <c r="MBU21" s="341"/>
      <c r="MBV21" s="341"/>
      <c r="MBW21" s="341"/>
      <c r="MBX21" s="341"/>
      <c r="MBY21" s="341"/>
      <c r="MBZ21" s="341"/>
      <c r="MCA21" s="341"/>
      <c r="MCB21" s="341"/>
      <c r="MCC21" s="341"/>
      <c r="MCD21" s="341"/>
      <c r="MCE21" s="341"/>
      <c r="MCF21" s="341"/>
      <c r="MCG21" s="341"/>
      <c r="MCH21" s="341"/>
      <c r="MCI21" s="341"/>
      <c r="MCJ21" s="341"/>
      <c r="MCK21" s="341"/>
      <c r="MCL21" s="341"/>
      <c r="MCM21" s="341"/>
      <c r="MCN21" s="341"/>
      <c r="MCO21" s="341"/>
      <c r="MCP21" s="341"/>
      <c r="MCQ21" s="341"/>
      <c r="MCR21" s="341"/>
      <c r="MCS21" s="341"/>
      <c r="MCT21" s="341"/>
      <c r="MCU21" s="341"/>
      <c r="MCV21" s="341"/>
      <c r="MCW21" s="341"/>
      <c r="MCX21" s="341"/>
      <c r="MCY21" s="341"/>
      <c r="MCZ21" s="341"/>
      <c r="MDA21" s="341"/>
      <c r="MDB21" s="341"/>
      <c r="MDC21" s="341"/>
      <c r="MDD21" s="341"/>
      <c r="MDE21" s="341"/>
      <c r="MDF21" s="341"/>
      <c r="MDG21" s="341"/>
      <c r="MDH21" s="341"/>
      <c r="MDI21" s="341"/>
      <c r="MDJ21" s="341"/>
      <c r="MDK21" s="341"/>
      <c r="MDL21" s="341"/>
      <c r="MDM21" s="341"/>
      <c r="MDN21" s="341"/>
      <c r="MDO21" s="341"/>
      <c r="MDP21" s="341"/>
      <c r="MDQ21" s="341"/>
      <c r="MDR21" s="341"/>
      <c r="MDS21" s="341"/>
      <c r="MDT21" s="341"/>
      <c r="MDU21" s="341"/>
      <c r="MDV21" s="341"/>
      <c r="MDW21" s="341"/>
      <c r="MDX21" s="341"/>
      <c r="MDY21" s="341"/>
      <c r="MDZ21" s="341"/>
      <c r="MEA21" s="341"/>
      <c r="MEB21" s="341"/>
      <c r="MEC21" s="341"/>
      <c r="MED21" s="341"/>
      <c r="MEE21" s="341"/>
      <c r="MEF21" s="341"/>
      <c r="MEG21" s="341"/>
      <c r="MEH21" s="341"/>
      <c r="MEI21" s="341"/>
      <c r="MEJ21" s="341"/>
      <c r="MEK21" s="341"/>
      <c r="MEL21" s="341"/>
      <c r="MEM21" s="341"/>
      <c r="MEN21" s="341"/>
      <c r="MEO21" s="341"/>
      <c r="MEP21" s="341"/>
      <c r="MEQ21" s="341"/>
      <c r="MER21" s="341"/>
      <c r="MES21" s="341"/>
      <c r="MET21" s="341"/>
      <c r="MEU21" s="341"/>
      <c r="MEV21" s="341"/>
      <c r="MEW21" s="341"/>
      <c r="MEX21" s="341"/>
      <c r="MEY21" s="341"/>
      <c r="MEZ21" s="341"/>
      <c r="MFA21" s="341"/>
      <c r="MFB21" s="341"/>
      <c r="MFC21" s="341"/>
      <c r="MFD21" s="341"/>
      <c r="MFE21" s="341"/>
      <c r="MFF21" s="341"/>
      <c r="MFG21" s="341"/>
      <c r="MFH21" s="341"/>
      <c r="MFI21" s="341"/>
      <c r="MFJ21" s="341"/>
      <c r="MFK21" s="341"/>
      <c r="MFL21" s="341"/>
      <c r="MFM21" s="341"/>
      <c r="MFN21" s="341"/>
      <c r="MFO21" s="341"/>
      <c r="MFP21" s="341"/>
      <c r="MFQ21" s="341"/>
      <c r="MFR21" s="341"/>
      <c r="MFS21" s="341"/>
      <c r="MFT21" s="341"/>
      <c r="MFU21" s="341"/>
      <c r="MFV21" s="341"/>
      <c r="MFW21" s="341"/>
      <c r="MFX21" s="341"/>
      <c r="MFY21" s="341"/>
      <c r="MFZ21" s="341"/>
      <c r="MGA21" s="341"/>
      <c r="MGB21" s="341"/>
      <c r="MGC21" s="341"/>
      <c r="MGD21" s="341"/>
      <c r="MGE21" s="341"/>
      <c r="MGF21" s="341"/>
      <c r="MGG21" s="341"/>
      <c r="MGH21" s="341"/>
      <c r="MGI21" s="341"/>
      <c r="MGJ21" s="341"/>
      <c r="MGK21" s="341"/>
      <c r="MGL21" s="341"/>
      <c r="MGM21" s="341"/>
      <c r="MGN21" s="341"/>
      <c r="MGO21" s="341"/>
      <c r="MGP21" s="341"/>
      <c r="MGQ21" s="341"/>
      <c r="MGR21" s="341"/>
      <c r="MGS21" s="341"/>
      <c r="MGT21" s="341"/>
      <c r="MGU21" s="341"/>
      <c r="MGV21" s="341"/>
      <c r="MGW21" s="341"/>
      <c r="MGX21" s="341"/>
      <c r="MGY21" s="341"/>
      <c r="MGZ21" s="341"/>
      <c r="MHA21" s="341"/>
      <c r="MHB21" s="341"/>
      <c r="MHC21" s="341"/>
      <c r="MHD21" s="341"/>
      <c r="MHE21" s="341"/>
      <c r="MHF21" s="341"/>
      <c r="MHG21" s="341"/>
      <c r="MHH21" s="341"/>
      <c r="MHI21" s="341"/>
      <c r="MHJ21" s="341"/>
      <c r="MHK21" s="341"/>
      <c r="MHL21" s="341"/>
      <c r="MHM21" s="341"/>
      <c r="MHN21" s="341"/>
      <c r="MHO21" s="341"/>
      <c r="MHP21" s="341"/>
      <c r="MHQ21" s="341"/>
      <c r="MHR21" s="341"/>
      <c r="MHS21" s="341"/>
      <c r="MHT21" s="341"/>
      <c r="MHU21" s="341"/>
      <c r="MHV21" s="341"/>
      <c r="MHW21" s="341"/>
      <c r="MHX21" s="341"/>
      <c r="MHY21" s="341"/>
      <c r="MHZ21" s="341"/>
      <c r="MIA21" s="341"/>
      <c r="MIB21" s="341"/>
      <c r="MIC21" s="341"/>
      <c r="MID21" s="341"/>
      <c r="MIE21" s="341"/>
      <c r="MIF21" s="341"/>
      <c r="MIG21" s="341"/>
      <c r="MIH21" s="341"/>
      <c r="MII21" s="341"/>
      <c r="MIJ21" s="341"/>
      <c r="MIK21" s="341"/>
      <c r="MIL21" s="341"/>
      <c r="MIM21" s="341"/>
      <c r="MIN21" s="341"/>
      <c r="MIO21" s="341"/>
      <c r="MIP21" s="341"/>
      <c r="MIQ21" s="341"/>
      <c r="MIR21" s="341"/>
      <c r="MIS21" s="341"/>
      <c r="MIT21" s="341"/>
      <c r="MIU21" s="341"/>
      <c r="MIV21" s="341"/>
      <c r="MIW21" s="341"/>
      <c r="MIX21" s="341"/>
      <c r="MIY21" s="341"/>
      <c r="MIZ21" s="341"/>
      <c r="MJA21" s="341"/>
      <c r="MJB21" s="341"/>
      <c r="MJC21" s="341"/>
      <c r="MJD21" s="341"/>
      <c r="MJE21" s="341"/>
      <c r="MJF21" s="341"/>
      <c r="MJG21" s="341"/>
      <c r="MJH21" s="341"/>
      <c r="MJI21" s="341"/>
      <c r="MJJ21" s="341"/>
      <c r="MJK21" s="341"/>
      <c r="MJL21" s="341"/>
      <c r="MJM21" s="341"/>
      <c r="MJN21" s="341"/>
      <c r="MJO21" s="341"/>
      <c r="MJP21" s="341"/>
      <c r="MJQ21" s="341"/>
      <c r="MJR21" s="341"/>
      <c r="MJS21" s="341"/>
      <c r="MJT21" s="341"/>
      <c r="MJU21" s="341"/>
      <c r="MJV21" s="341"/>
      <c r="MJW21" s="341"/>
      <c r="MJX21" s="341"/>
      <c r="MJY21" s="341"/>
      <c r="MJZ21" s="341"/>
      <c r="MKA21" s="341"/>
      <c r="MKB21" s="341"/>
      <c r="MKC21" s="341"/>
      <c r="MKD21" s="341"/>
      <c r="MKE21" s="341"/>
      <c r="MKF21" s="341"/>
      <c r="MKG21" s="341"/>
      <c r="MKH21" s="341"/>
      <c r="MKI21" s="341"/>
      <c r="MKJ21" s="341"/>
      <c r="MKK21" s="341"/>
      <c r="MKL21" s="341"/>
      <c r="MKM21" s="341"/>
      <c r="MKN21" s="341"/>
      <c r="MKO21" s="341"/>
      <c r="MKP21" s="341"/>
      <c r="MKQ21" s="341"/>
      <c r="MKR21" s="341"/>
      <c r="MKS21" s="341"/>
      <c r="MKT21" s="341"/>
      <c r="MKU21" s="341"/>
      <c r="MKV21" s="341"/>
      <c r="MKW21" s="341"/>
      <c r="MKX21" s="341"/>
      <c r="MKY21" s="341"/>
      <c r="MKZ21" s="341"/>
      <c r="MLA21" s="341"/>
      <c r="MLB21" s="341"/>
      <c r="MLC21" s="341"/>
      <c r="MLD21" s="341"/>
      <c r="MLE21" s="341"/>
      <c r="MLF21" s="341"/>
      <c r="MLG21" s="341"/>
      <c r="MLH21" s="341"/>
      <c r="MLI21" s="341"/>
      <c r="MLJ21" s="341"/>
      <c r="MLK21" s="341"/>
      <c r="MLL21" s="341"/>
      <c r="MLM21" s="341"/>
      <c r="MLN21" s="341"/>
      <c r="MLO21" s="341"/>
      <c r="MLP21" s="341"/>
      <c r="MLQ21" s="341"/>
      <c r="MLR21" s="341"/>
      <c r="MLS21" s="341"/>
      <c r="MLT21" s="341"/>
      <c r="MLU21" s="341"/>
      <c r="MLV21" s="341"/>
      <c r="MLW21" s="341"/>
      <c r="MLX21" s="341"/>
      <c r="MLY21" s="341"/>
      <c r="MLZ21" s="341"/>
      <c r="MMA21" s="341"/>
      <c r="MMB21" s="341"/>
      <c r="MMC21" s="341"/>
      <c r="MMD21" s="341"/>
      <c r="MME21" s="341"/>
      <c r="MMF21" s="341"/>
      <c r="MMG21" s="341"/>
      <c r="MMH21" s="341"/>
      <c r="MMI21" s="341"/>
      <c r="MMJ21" s="341"/>
      <c r="MMK21" s="341"/>
      <c r="MML21" s="341"/>
      <c r="MMM21" s="341"/>
      <c r="MMN21" s="341"/>
      <c r="MMO21" s="341"/>
      <c r="MMP21" s="341"/>
      <c r="MMQ21" s="341"/>
      <c r="MMR21" s="341"/>
      <c r="MMS21" s="341"/>
      <c r="MMT21" s="341"/>
      <c r="MMU21" s="341"/>
      <c r="MMV21" s="341"/>
      <c r="MMW21" s="341"/>
      <c r="MMX21" s="341"/>
      <c r="MMY21" s="341"/>
      <c r="MMZ21" s="341"/>
      <c r="MNA21" s="341"/>
      <c r="MNB21" s="341"/>
      <c r="MNC21" s="341"/>
      <c r="MND21" s="341"/>
      <c r="MNE21" s="341"/>
      <c r="MNF21" s="341"/>
      <c r="MNG21" s="341"/>
      <c r="MNH21" s="341"/>
      <c r="MNI21" s="341"/>
      <c r="MNJ21" s="341"/>
      <c r="MNK21" s="341"/>
      <c r="MNL21" s="341"/>
      <c r="MNM21" s="341"/>
      <c r="MNN21" s="341"/>
      <c r="MNO21" s="341"/>
      <c r="MNP21" s="341"/>
      <c r="MNQ21" s="341"/>
      <c r="MNR21" s="341"/>
      <c r="MNS21" s="341"/>
      <c r="MNT21" s="341"/>
      <c r="MNU21" s="341"/>
      <c r="MNV21" s="341"/>
      <c r="MNW21" s="341"/>
      <c r="MNX21" s="341"/>
      <c r="MNY21" s="341"/>
      <c r="MNZ21" s="341"/>
      <c r="MOA21" s="341"/>
      <c r="MOB21" s="341"/>
      <c r="MOC21" s="341"/>
      <c r="MOD21" s="341"/>
      <c r="MOE21" s="341"/>
      <c r="MOF21" s="341"/>
      <c r="MOG21" s="341"/>
      <c r="MOH21" s="341"/>
      <c r="MOI21" s="341"/>
      <c r="MOJ21" s="341"/>
      <c r="MOK21" s="341"/>
      <c r="MOL21" s="341"/>
      <c r="MOM21" s="341"/>
      <c r="MON21" s="341"/>
      <c r="MOO21" s="341"/>
      <c r="MOP21" s="341"/>
      <c r="MOQ21" s="341"/>
      <c r="MOR21" s="341"/>
      <c r="MOS21" s="341"/>
      <c r="MOT21" s="341"/>
      <c r="MOU21" s="341"/>
      <c r="MOV21" s="341"/>
      <c r="MOW21" s="341"/>
      <c r="MOX21" s="341"/>
      <c r="MOY21" s="341"/>
      <c r="MOZ21" s="341"/>
      <c r="MPA21" s="341"/>
      <c r="MPB21" s="341"/>
      <c r="MPC21" s="341"/>
      <c r="MPD21" s="341"/>
      <c r="MPE21" s="341"/>
      <c r="MPF21" s="341"/>
      <c r="MPG21" s="341"/>
      <c r="MPH21" s="341"/>
      <c r="MPI21" s="341"/>
      <c r="MPJ21" s="341"/>
      <c r="MPK21" s="341"/>
      <c r="MPL21" s="341"/>
      <c r="MPM21" s="341"/>
      <c r="MPN21" s="341"/>
      <c r="MPO21" s="341"/>
      <c r="MPP21" s="341"/>
      <c r="MPQ21" s="341"/>
      <c r="MPR21" s="341"/>
      <c r="MPS21" s="341"/>
      <c r="MPT21" s="341"/>
      <c r="MPU21" s="341"/>
      <c r="MPV21" s="341"/>
      <c r="MPW21" s="341"/>
      <c r="MPX21" s="341"/>
      <c r="MPY21" s="341"/>
      <c r="MPZ21" s="341"/>
      <c r="MQA21" s="341"/>
      <c r="MQB21" s="341"/>
      <c r="MQC21" s="341"/>
      <c r="MQD21" s="341"/>
      <c r="MQE21" s="341"/>
      <c r="MQF21" s="341"/>
      <c r="MQG21" s="341"/>
      <c r="MQH21" s="341"/>
      <c r="MQI21" s="341"/>
      <c r="MQJ21" s="341"/>
      <c r="MQK21" s="341"/>
      <c r="MQL21" s="341"/>
      <c r="MQM21" s="341"/>
      <c r="MQN21" s="341"/>
      <c r="MQO21" s="341"/>
      <c r="MQP21" s="341"/>
      <c r="MQQ21" s="341"/>
      <c r="MQR21" s="341"/>
      <c r="MQS21" s="341"/>
      <c r="MQT21" s="341"/>
      <c r="MQU21" s="341"/>
      <c r="MQV21" s="341"/>
      <c r="MQW21" s="341"/>
      <c r="MQX21" s="341"/>
      <c r="MQY21" s="341"/>
      <c r="MQZ21" s="341"/>
      <c r="MRA21" s="341"/>
      <c r="MRB21" s="341"/>
      <c r="MRC21" s="341"/>
      <c r="MRD21" s="341"/>
      <c r="MRE21" s="341"/>
      <c r="MRF21" s="341"/>
      <c r="MRG21" s="341"/>
      <c r="MRH21" s="341"/>
      <c r="MRI21" s="341"/>
      <c r="MRJ21" s="341"/>
      <c r="MRK21" s="341"/>
      <c r="MRL21" s="341"/>
      <c r="MRM21" s="341"/>
      <c r="MRN21" s="341"/>
      <c r="MRO21" s="341"/>
      <c r="MRP21" s="341"/>
      <c r="MRQ21" s="341"/>
      <c r="MRR21" s="341"/>
      <c r="MRS21" s="341"/>
      <c r="MRT21" s="341"/>
      <c r="MRU21" s="341"/>
      <c r="MRV21" s="341"/>
      <c r="MRW21" s="341"/>
      <c r="MRX21" s="341"/>
      <c r="MRY21" s="341"/>
      <c r="MRZ21" s="341"/>
      <c r="MSA21" s="341"/>
      <c r="MSB21" s="341"/>
      <c r="MSC21" s="341"/>
      <c r="MSD21" s="341"/>
      <c r="MSE21" s="341"/>
      <c r="MSF21" s="341"/>
      <c r="MSG21" s="341"/>
      <c r="MSH21" s="341"/>
      <c r="MSI21" s="341"/>
      <c r="MSJ21" s="341"/>
      <c r="MSK21" s="341"/>
      <c r="MSL21" s="341"/>
      <c r="MSM21" s="341"/>
      <c r="MSN21" s="341"/>
      <c r="MSO21" s="341"/>
      <c r="MSP21" s="341"/>
      <c r="MSQ21" s="341"/>
      <c r="MSR21" s="341"/>
      <c r="MSS21" s="341"/>
      <c r="MST21" s="341"/>
      <c r="MSU21" s="341"/>
      <c r="MSV21" s="341"/>
      <c r="MSW21" s="341"/>
      <c r="MSX21" s="341"/>
      <c r="MSY21" s="341"/>
      <c r="MSZ21" s="341"/>
      <c r="MTA21" s="341"/>
      <c r="MTB21" s="341"/>
      <c r="MTC21" s="341"/>
      <c r="MTD21" s="341"/>
      <c r="MTE21" s="341"/>
      <c r="MTF21" s="341"/>
      <c r="MTG21" s="341"/>
      <c r="MTH21" s="341"/>
      <c r="MTI21" s="341"/>
      <c r="MTJ21" s="341"/>
      <c r="MTK21" s="341"/>
      <c r="MTL21" s="341"/>
      <c r="MTM21" s="341"/>
      <c r="MTN21" s="341"/>
      <c r="MTO21" s="341"/>
      <c r="MTP21" s="341"/>
      <c r="MTQ21" s="341"/>
      <c r="MTR21" s="341"/>
      <c r="MTS21" s="341"/>
      <c r="MTT21" s="341"/>
      <c r="MTU21" s="341"/>
      <c r="MTV21" s="341"/>
      <c r="MTW21" s="341"/>
      <c r="MTX21" s="341"/>
      <c r="MTY21" s="341"/>
      <c r="MTZ21" s="341"/>
      <c r="MUA21" s="341"/>
      <c r="MUB21" s="341"/>
      <c r="MUC21" s="341"/>
      <c r="MUD21" s="341"/>
      <c r="MUE21" s="341"/>
      <c r="MUF21" s="341"/>
      <c r="MUG21" s="341"/>
      <c r="MUH21" s="341"/>
      <c r="MUI21" s="341"/>
      <c r="MUJ21" s="341"/>
      <c r="MUK21" s="341"/>
      <c r="MUL21" s="341"/>
      <c r="MUM21" s="341"/>
      <c r="MUN21" s="341"/>
      <c r="MUO21" s="341"/>
      <c r="MUP21" s="341"/>
      <c r="MUQ21" s="341"/>
      <c r="MUR21" s="341"/>
      <c r="MUS21" s="341"/>
      <c r="MUT21" s="341"/>
      <c r="MUU21" s="341"/>
      <c r="MUV21" s="341"/>
      <c r="MUW21" s="341"/>
      <c r="MUX21" s="341"/>
      <c r="MUY21" s="341"/>
      <c r="MUZ21" s="341"/>
      <c r="MVA21" s="341"/>
      <c r="MVB21" s="341"/>
      <c r="MVC21" s="341"/>
      <c r="MVD21" s="341"/>
      <c r="MVE21" s="341"/>
      <c r="MVF21" s="341"/>
      <c r="MVG21" s="341"/>
      <c r="MVH21" s="341"/>
      <c r="MVI21" s="341"/>
      <c r="MVJ21" s="341"/>
      <c r="MVK21" s="341"/>
      <c r="MVL21" s="341"/>
      <c r="MVM21" s="341"/>
      <c r="MVN21" s="341"/>
      <c r="MVO21" s="341"/>
      <c r="MVP21" s="341"/>
      <c r="MVQ21" s="341"/>
      <c r="MVR21" s="341"/>
      <c r="MVS21" s="341"/>
      <c r="MVT21" s="341"/>
      <c r="MVU21" s="341"/>
      <c r="MVV21" s="341"/>
      <c r="MVW21" s="341"/>
      <c r="MVX21" s="341"/>
      <c r="MVY21" s="341"/>
      <c r="MVZ21" s="341"/>
      <c r="MWA21" s="341"/>
      <c r="MWB21" s="341"/>
      <c r="MWC21" s="341"/>
      <c r="MWD21" s="341"/>
      <c r="MWE21" s="341"/>
      <c r="MWF21" s="341"/>
      <c r="MWG21" s="341"/>
      <c r="MWH21" s="341"/>
      <c r="MWI21" s="341"/>
      <c r="MWJ21" s="341"/>
      <c r="MWK21" s="341"/>
      <c r="MWL21" s="341"/>
      <c r="MWM21" s="341"/>
      <c r="MWN21" s="341"/>
      <c r="MWO21" s="341"/>
      <c r="MWP21" s="341"/>
      <c r="MWQ21" s="341"/>
      <c r="MWR21" s="341"/>
      <c r="MWS21" s="341"/>
      <c r="MWT21" s="341"/>
      <c r="MWU21" s="341"/>
      <c r="MWV21" s="341"/>
      <c r="MWW21" s="341"/>
      <c r="MWX21" s="341"/>
      <c r="MWY21" s="341"/>
      <c r="MWZ21" s="341"/>
      <c r="MXA21" s="341"/>
      <c r="MXB21" s="341"/>
      <c r="MXC21" s="341"/>
      <c r="MXD21" s="341"/>
      <c r="MXE21" s="341"/>
      <c r="MXF21" s="341"/>
      <c r="MXG21" s="341"/>
      <c r="MXH21" s="341"/>
      <c r="MXI21" s="341"/>
      <c r="MXJ21" s="341"/>
      <c r="MXK21" s="341"/>
      <c r="MXL21" s="341"/>
      <c r="MXM21" s="341"/>
      <c r="MXN21" s="341"/>
      <c r="MXO21" s="341"/>
      <c r="MXP21" s="341"/>
      <c r="MXQ21" s="341"/>
      <c r="MXR21" s="341"/>
      <c r="MXS21" s="341"/>
      <c r="MXT21" s="341"/>
      <c r="MXU21" s="341"/>
      <c r="MXV21" s="341"/>
      <c r="MXW21" s="341"/>
      <c r="MXX21" s="341"/>
      <c r="MXY21" s="341"/>
      <c r="MXZ21" s="341"/>
      <c r="MYA21" s="341"/>
      <c r="MYB21" s="341"/>
      <c r="MYC21" s="341"/>
      <c r="MYD21" s="341"/>
      <c r="MYE21" s="341"/>
      <c r="MYF21" s="341"/>
      <c r="MYG21" s="341"/>
      <c r="MYH21" s="341"/>
      <c r="MYI21" s="341"/>
      <c r="MYJ21" s="341"/>
      <c r="MYK21" s="341"/>
      <c r="MYL21" s="341"/>
      <c r="MYM21" s="341"/>
      <c r="MYN21" s="341"/>
      <c r="MYO21" s="341"/>
      <c r="MYP21" s="341"/>
      <c r="MYQ21" s="341"/>
      <c r="MYR21" s="341"/>
      <c r="MYS21" s="341"/>
      <c r="MYT21" s="341"/>
      <c r="MYU21" s="341"/>
      <c r="MYV21" s="341"/>
      <c r="MYW21" s="341"/>
      <c r="MYX21" s="341"/>
      <c r="MYY21" s="341"/>
      <c r="MYZ21" s="341"/>
      <c r="MZA21" s="341"/>
      <c r="MZB21" s="341"/>
      <c r="MZC21" s="341"/>
      <c r="MZD21" s="341"/>
      <c r="MZE21" s="341"/>
      <c r="MZF21" s="341"/>
      <c r="MZG21" s="341"/>
      <c r="MZH21" s="341"/>
      <c r="MZI21" s="341"/>
      <c r="MZJ21" s="341"/>
      <c r="MZK21" s="341"/>
      <c r="MZL21" s="341"/>
      <c r="MZM21" s="341"/>
      <c r="MZN21" s="341"/>
      <c r="MZO21" s="341"/>
      <c r="MZP21" s="341"/>
      <c r="MZQ21" s="341"/>
      <c r="MZR21" s="341"/>
      <c r="MZS21" s="341"/>
      <c r="MZT21" s="341"/>
      <c r="MZU21" s="341"/>
      <c r="MZV21" s="341"/>
      <c r="MZW21" s="341"/>
      <c r="MZX21" s="341"/>
      <c r="MZY21" s="341"/>
      <c r="MZZ21" s="341"/>
      <c r="NAA21" s="341"/>
      <c r="NAB21" s="341"/>
      <c r="NAC21" s="341"/>
      <c r="NAD21" s="341"/>
      <c r="NAE21" s="341"/>
      <c r="NAF21" s="341"/>
      <c r="NAG21" s="341"/>
      <c r="NAH21" s="341"/>
      <c r="NAI21" s="341"/>
      <c r="NAJ21" s="341"/>
      <c r="NAK21" s="341"/>
      <c r="NAL21" s="341"/>
      <c r="NAM21" s="341"/>
      <c r="NAN21" s="341"/>
      <c r="NAO21" s="341"/>
      <c r="NAP21" s="341"/>
      <c r="NAQ21" s="341"/>
      <c r="NAR21" s="341"/>
      <c r="NAS21" s="341"/>
      <c r="NAT21" s="341"/>
      <c r="NAU21" s="341"/>
      <c r="NAV21" s="341"/>
      <c r="NAW21" s="341"/>
      <c r="NAX21" s="341"/>
      <c r="NAY21" s="341"/>
      <c r="NAZ21" s="341"/>
      <c r="NBA21" s="341"/>
      <c r="NBB21" s="341"/>
      <c r="NBC21" s="341"/>
      <c r="NBD21" s="341"/>
      <c r="NBE21" s="341"/>
      <c r="NBF21" s="341"/>
      <c r="NBG21" s="341"/>
      <c r="NBH21" s="341"/>
      <c r="NBI21" s="341"/>
      <c r="NBJ21" s="341"/>
      <c r="NBK21" s="341"/>
      <c r="NBL21" s="341"/>
      <c r="NBM21" s="341"/>
      <c r="NBN21" s="341"/>
      <c r="NBO21" s="341"/>
      <c r="NBP21" s="341"/>
      <c r="NBQ21" s="341"/>
      <c r="NBR21" s="341"/>
      <c r="NBS21" s="341"/>
      <c r="NBT21" s="341"/>
      <c r="NBU21" s="341"/>
      <c r="NBV21" s="341"/>
      <c r="NBW21" s="341"/>
      <c r="NBX21" s="341"/>
      <c r="NBY21" s="341"/>
      <c r="NBZ21" s="341"/>
      <c r="NCA21" s="341"/>
      <c r="NCB21" s="341"/>
      <c r="NCC21" s="341"/>
      <c r="NCD21" s="341"/>
      <c r="NCE21" s="341"/>
      <c r="NCF21" s="341"/>
      <c r="NCG21" s="341"/>
      <c r="NCH21" s="341"/>
      <c r="NCI21" s="341"/>
      <c r="NCJ21" s="341"/>
      <c r="NCK21" s="341"/>
      <c r="NCL21" s="341"/>
      <c r="NCM21" s="341"/>
      <c r="NCN21" s="341"/>
      <c r="NCO21" s="341"/>
      <c r="NCP21" s="341"/>
      <c r="NCQ21" s="341"/>
      <c r="NCR21" s="341"/>
      <c r="NCS21" s="341"/>
      <c r="NCT21" s="341"/>
      <c r="NCU21" s="341"/>
      <c r="NCV21" s="341"/>
      <c r="NCW21" s="341"/>
      <c r="NCX21" s="341"/>
      <c r="NCY21" s="341"/>
      <c r="NCZ21" s="341"/>
      <c r="NDA21" s="341"/>
      <c r="NDB21" s="341"/>
      <c r="NDC21" s="341"/>
      <c r="NDD21" s="341"/>
      <c r="NDE21" s="341"/>
      <c r="NDF21" s="341"/>
      <c r="NDG21" s="341"/>
      <c r="NDH21" s="341"/>
      <c r="NDI21" s="341"/>
      <c r="NDJ21" s="341"/>
      <c r="NDK21" s="341"/>
      <c r="NDL21" s="341"/>
      <c r="NDM21" s="341"/>
      <c r="NDN21" s="341"/>
      <c r="NDO21" s="341"/>
      <c r="NDP21" s="341"/>
      <c r="NDQ21" s="341"/>
      <c r="NDR21" s="341"/>
      <c r="NDS21" s="341"/>
      <c r="NDT21" s="341"/>
      <c r="NDU21" s="341"/>
      <c r="NDV21" s="341"/>
      <c r="NDW21" s="341"/>
      <c r="NDX21" s="341"/>
      <c r="NDY21" s="341"/>
      <c r="NDZ21" s="341"/>
      <c r="NEA21" s="341"/>
      <c r="NEB21" s="341"/>
      <c r="NEC21" s="341"/>
      <c r="NED21" s="341"/>
      <c r="NEE21" s="341"/>
      <c r="NEF21" s="341"/>
      <c r="NEG21" s="341"/>
      <c r="NEH21" s="341"/>
      <c r="NEI21" s="341"/>
      <c r="NEJ21" s="341"/>
      <c r="NEK21" s="341"/>
      <c r="NEL21" s="341"/>
      <c r="NEM21" s="341"/>
      <c r="NEN21" s="341"/>
      <c r="NEO21" s="341"/>
      <c r="NEP21" s="341"/>
      <c r="NEQ21" s="341"/>
      <c r="NER21" s="341"/>
      <c r="NES21" s="341"/>
      <c r="NET21" s="341"/>
      <c r="NEU21" s="341"/>
      <c r="NEV21" s="341"/>
      <c r="NEW21" s="341"/>
      <c r="NEX21" s="341"/>
      <c r="NEY21" s="341"/>
      <c r="NEZ21" s="341"/>
      <c r="NFA21" s="341"/>
      <c r="NFB21" s="341"/>
      <c r="NFC21" s="341"/>
      <c r="NFD21" s="341"/>
      <c r="NFE21" s="341"/>
      <c r="NFF21" s="341"/>
      <c r="NFG21" s="341"/>
      <c r="NFH21" s="341"/>
      <c r="NFI21" s="341"/>
      <c r="NFJ21" s="341"/>
      <c r="NFK21" s="341"/>
      <c r="NFL21" s="341"/>
      <c r="NFM21" s="341"/>
      <c r="NFN21" s="341"/>
      <c r="NFO21" s="341"/>
      <c r="NFP21" s="341"/>
      <c r="NFQ21" s="341"/>
      <c r="NFR21" s="341"/>
      <c r="NFS21" s="341"/>
      <c r="NFT21" s="341"/>
      <c r="NFU21" s="341"/>
      <c r="NFV21" s="341"/>
      <c r="NFW21" s="341"/>
      <c r="NFX21" s="341"/>
      <c r="NFY21" s="341"/>
      <c r="NFZ21" s="341"/>
      <c r="NGA21" s="341"/>
      <c r="NGB21" s="341"/>
      <c r="NGC21" s="341"/>
      <c r="NGD21" s="341"/>
      <c r="NGE21" s="341"/>
      <c r="NGF21" s="341"/>
      <c r="NGG21" s="341"/>
      <c r="NGH21" s="341"/>
      <c r="NGI21" s="341"/>
      <c r="NGJ21" s="341"/>
      <c r="NGK21" s="341"/>
      <c r="NGL21" s="341"/>
      <c r="NGM21" s="341"/>
      <c r="NGN21" s="341"/>
      <c r="NGO21" s="341"/>
      <c r="NGP21" s="341"/>
      <c r="NGQ21" s="341"/>
      <c r="NGR21" s="341"/>
      <c r="NGS21" s="341"/>
      <c r="NGT21" s="341"/>
      <c r="NGU21" s="341"/>
      <c r="NGV21" s="341"/>
      <c r="NGW21" s="341"/>
      <c r="NGX21" s="341"/>
      <c r="NGY21" s="341"/>
      <c r="NGZ21" s="341"/>
      <c r="NHA21" s="341"/>
      <c r="NHB21" s="341"/>
      <c r="NHC21" s="341"/>
      <c r="NHD21" s="341"/>
      <c r="NHE21" s="341"/>
      <c r="NHF21" s="341"/>
      <c r="NHG21" s="341"/>
      <c r="NHH21" s="341"/>
      <c r="NHI21" s="341"/>
      <c r="NHJ21" s="341"/>
      <c r="NHK21" s="341"/>
      <c r="NHL21" s="341"/>
      <c r="NHM21" s="341"/>
      <c r="NHN21" s="341"/>
      <c r="NHO21" s="341"/>
      <c r="NHP21" s="341"/>
      <c r="NHQ21" s="341"/>
      <c r="NHR21" s="341"/>
      <c r="NHS21" s="341"/>
      <c r="NHT21" s="341"/>
      <c r="NHU21" s="341"/>
      <c r="NHV21" s="341"/>
      <c r="NHW21" s="341"/>
      <c r="NHX21" s="341"/>
      <c r="NHY21" s="341"/>
      <c r="NHZ21" s="341"/>
      <c r="NIA21" s="341"/>
      <c r="NIB21" s="341"/>
      <c r="NIC21" s="341"/>
      <c r="NID21" s="341"/>
      <c r="NIE21" s="341"/>
      <c r="NIF21" s="341"/>
      <c r="NIG21" s="341"/>
      <c r="NIH21" s="341"/>
      <c r="NII21" s="341"/>
      <c r="NIJ21" s="341"/>
      <c r="NIK21" s="341"/>
      <c r="NIL21" s="341"/>
      <c r="NIM21" s="341"/>
      <c r="NIN21" s="341"/>
      <c r="NIO21" s="341"/>
      <c r="NIP21" s="341"/>
      <c r="NIQ21" s="341"/>
      <c r="NIR21" s="341"/>
      <c r="NIS21" s="341"/>
      <c r="NIT21" s="341"/>
      <c r="NIU21" s="341"/>
      <c r="NIV21" s="341"/>
      <c r="NIW21" s="341"/>
      <c r="NIX21" s="341"/>
      <c r="NIY21" s="341"/>
      <c r="NIZ21" s="341"/>
      <c r="NJA21" s="341"/>
      <c r="NJB21" s="341"/>
      <c r="NJC21" s="341"/>
      <c r="NJD21" s="341"/>
      <c r="NJE21" s="341"/>
      <c r="NJF21" s="341"/>
      <c r="NJG21" s="341"/>
      <c r="NJH21" s="341"/>
      <c r="NJI21" s="341"/>
      <c r="NJJ21" s="341"/>
      <c r="NJK21" s="341"/>
      <c r="NJL21" s="341"/>
      <c r="NJM21" s="341"/>
      <c r="NJN21" s="341"/>
      <c r="NJO21" s="341"/>
      <c r="NJP21" s="341"/>
      <c r="NJQ21" s="341"/>
      <c r="NJR21" s="341"/>
      <c r="NJS21" s="341"/>
      <c r="NJT21" s="341"/>
      <c r="NJU21" s="341"/>
      <c r="NJV21" s="341"/>
      <c r="NJW21" s="341"/>
      <c r="NJX21" s="341"/>
      <c r="NJY21" s="341"/>
      <c r="NJZ21" s="341"/>
      <c r="NKA21" s="341"/>
      <c r="NKB21" s="341"/>
      <c r="NKC21" s="341"/>
      <c r="NKD21" s="341"/>
      <c r="NKE21" s="341"/>
      <c r="NKF21" s="341"/>
      <c r="NKG21" s="341"/>
      <c r="NKH21" s="341"/>
      <c r="NKI21" s="341"/>
      <c r="NKJ21" s="341"/>
      <c r="NKK21" s="341"/>
      <c r="NKL21" s="341"/>
      <c r="NKM21" s="341"/>
      <c r="NKN21" s="341"/>
      <c r="NKO21" s="341"/>
      <c r="NKP21" s="341"/>
      <c r="NKQ21" s="341"/>
      <c r="NKR21" s="341"/>
      <c r="NKS21" s="341"/>
      <c r="NKT21" s="341"/>
      <c r="NKU21" s="341"/>
      <c r="NKV21" s="341"/>
      <c r="NKW21" s="341"/>
      <c r="NKX21" s="341"/>
      <c r="NKY21" s="341"/>
      <c r="NKZ21" s="341"/>
      <c r="NLA21" s="341"/>
      <c r="NLB21" s="341"/>
      <c r="NLC21" s="341"/>
      <c r="NLD21" s="341"/>
      <c r="NLE21" s="341"/>
      <c r="NLF21" s="341"/>
      <c r="NLG21" s="341"/>
      <c r="NLH21" s="341"/>
      <c r="NLI21" s="341"/>
      <c r="NLJ21" s="341"/>
      <c r="NLK21" s="341"/>
      <c r="NLL21" s="341"/>
      <c r="NLM21" s="341"/>
      <c r="NLN21" s="341"/>
      <c r="NLO21" s="341"/>
      <c r="NLP21" s="341"/>
      <c r="NLQ21" s="341"/>
      <c r="NLR21" s="341"/>
      <c r="NLS21" s="341"/>
      <c r="NLT21" s="341"/>
      <c r="NLU21" s="341"/>
      <c r="NLV21" s="341"/>
      <c r="NLW21" s="341"/>
      <c r="NLX21" s="341"/>
      <c r="NLY21" s="341"/>
      <c r="NLZ21" s="341"/>
      <c r="NMA21" s="341"/>
      <c r="NMB21" s="341"/>
      <c r="NMC21" s="341"/>
      <c r="NMD21" s="341"/>
      <c r="NME21" s="341"/>
      <c r="NMF21" s="341"/>
      <c r="NMG21" s="341"/>
      <c r="NMH21" s="341"/>
      <c r="NMI21" s="341"/>
      <c r="NMJ21" s="341"/>
      <c r="NMK21" s="341"/>
      <c r="NML21" s="341"/>
      <c r="NMM21" s="341"/>
      <c r="NMN21" s="341"/>
      <c r="NMO21" s="341"/>
      <c r="NMP21" s="341"/>
      <c r="NMQ21" s="341"/>
      <c r="NMR21" s="341"/>
      <c r="NMS21" s="341"/>
      <c r="NMT21" s="341"/>
      <c r="NMU21" s="341"/>
      <c r="NMV21" s="341"/>
      <c r="NMW21" s="341"/>
      <c r="NMX21" s="341"/>
      <c r="NMY21" s="341"/>
      <c r="NMZ21" s="341"/>
      <c r="NNA21" s="341"/>
      <c r="NNB21" s="341"/>
      <c r="NNC21" s="341"/>
      <c r="NND21" s="341"/>
      <c r="NNE21" s="341"/>
      <c r="NNF21" s="341"/>
      <c r="NNG21" s="341"/>
      <c r="NNH21" s="341"/>
      <c r="NNI21" s="341"/>
      <c r="NNJ21" s="341"/>
      <c r="NNK21" s="341"/>
      <c r="NNL21" s="341"/>
      <c r="NNM21" s="341"/>
      <c r="NNN21" s="341"/>
      <c r="NNO21" s="341"/>
      <c r="NNP21" s="341"/>
      <c r="NNQ21" s="341"/>
      <c r="NNR21" s="341"/>
      <c r="NNS21" s="341"/>
      <c r="NNT21" s="341"/>
      <c r="NNU21" s="341"/>
      <c r="NNV21" s="341"/>
      <c r="NNW21" s="341"/>
      <c r="NNX21" s="341"/>
      <c r="NNY21" s="341"/>
      <c r="NNZ21" s="341"/>
      <c r="NOA21" s="341"/>
      <c r="NOB21" s="341"/>
      <c r="NOC21" s="341"/>
      <c r="NOD21" s="341"/>
      <c r="NOE21" s="341"/>
      <c r="NOF21" s="341"/>
      <c r="NOG21" s="341"/>
      <c r="NOH21" s="341"/>
      <c r="NOI21" s="341"/>
      <c r="NOJ21" s="341"/>
      <c r="NOK21" s="341"/>
      <c r="NOL21" s="341"/>
      <c r="NOM21" s="341"/>
      <c r="NON21" s="341"/>
      <c r="NOO21" s="341"/>
      <c r="NOP21" s="341"/>
      <c r="NOQ21" s="341"/>
      <c r="NOR21" s="341"/>
      <c r="NOS21" s="341"/>
      <c r="NOT21" s="341"/>
      <c r="NOU21" s="341"/>
      <c r="NOV21" s="341"/>
      <c r="NOW21" s="341"/>
      <c r="NOX21" s="341"/>
      <c r="NOY21" s="341"/>
      <c r="NOZ21" s="341"/>
      <c r="NPA21" s="341"/>
      <c r="NPB21" s="341"/>
      <c r="NPC21" s="341"/>
      <c r="NPD21" s="341"/>
      <c r="NPE21" s="341"/>
      <c r="NPF21" s="341"/>
      <c r="NPG21" s="341"/>
      <c r="NPH21" s="341"/>
      <c r="NPI21" s="341"/>
      <c r="NPJ21" s="341"/>
      <c r="NPK21" s="341"/>
      <c r="NPL21" s="341"/>
      <c r="NPM21" s="341"/>
      <c r="NPN21" s="341"/>
      <c r="NPO21" s="341"/>
      <c r="NPP21" s="341"/>
      <c r="NPQ21" s="341"/>
      <c r="NPR21" s="341"/>
      <c r="NPS21" s="341"/>
      <c r="NPT21" s="341"/>
      <c r="NPU21" s="341"/>
      <c r="NPV21" s="341"/>
      <c r="NPW21" s="341"/>
      <c r="NPX21" s="341"/>
      <c r="NPY21" s="341"/>
      <c r="NPZ21" s="341"/>
      <c r="NQA21" s="341"/>
      <c r="NQB21" s="341"/>
      <c r="NQC21" s="341"/>
      <c r="NQD21" s="341"/>
      <c r="NQE21" s="341"/>
      <c r="NQF21" s="341"/>
      <c r="NQG21" s="341"/>
      <c r="NQH21" s="341"/>
      <c r="NQI21" s="341"/>
      <c r="NQJ21" s="341"/>
      <c r="NQK21" s="341"/>
      <c r="NQL21" s="341"/>
      <c r="NQM21" s="341"/>
      <c r="NQN21" s="341"/>
      <c r="NQO21" s="341"/>
      <c r="NQP21" s="341"/>
      <c r="NQQ21" s="341"/>
      <c r="NQR21" s="341"/>
      <c r="NQS21" s="341"/>
      <c r="NQT21" s="341"/>
      <c r="NQU21" s="341"/>
      <c r="NQV21" s="341"/>
      <c r="NQW21" s="341"/>
      <c r="NQX21" s="341"/>
      <c r="NQY21" s="341"/>
      <c r="NQZ21" s="341"/>
      <c r="NRA21" s="341"/>
      <c r="NRB21" s="341"/>
      <c r="NRC21" s="341"/>
      <c r="NRD21" s="341"/>
      <c r="NRE21" s="341"/>
      <c r="NRF21" s="341"/>
      <c r="NRG21" s="341"/>
      <c r="NRH21" s="341"/>
      <c r="NRI21" s="341"/>
      <c r="NRJ21" s="341"/>
      <c r="NRK21" s="341"/>
      <c r="NRL21" s="341"/>
      <c r="NRM21" s="341"/>
      <c r="NRN21" s="341"/>
      <c r="NRO21" s="341"/>
      <c r="NRP21" s="341"/>
      <c r="NRQ21" s="341"/>
      <c r="NRR21" s="341"/>
      <c r="NRS21" s="341"/>
      <c r="NRT21" s="341"/>
      <c r="NRU21" s="341"/>
      <c r="NRV21" s="341"/>
      <c r="NRW21" s="341"/>
      <c r="NRX21" s="341"/>
      <c r="NRY21" s="341"/>
      <c r="NRZ21" s="341"/>
      <c r="NSA21" s="341"/>
      <c r="NSB21" s="341"/>
      <c r="NSC21" s="341"/>
      <c r="NSD21" s="341"/>
      <c r="NSE21" s="341"/>
      <c r="NSF21" s="341"/>
      <c r="NSG21" s="341"/>
      <c r="NSH21" s="341"/>
      <c r="NSI21" s="341"/>
      <c r="NSJ21" s="341"/>
      <c r="NSK21" s="341"/>
      <c r="NSL21" s="341"/>
      <c r="NSM21" s="341"/>
      <c r="NSN21" s="341"/>
      <c r="NSO21" s="341"/>
      <c r="NSP21" s="341"/>
      <c r="NSQ21" s="341"/>
      <c r="NSR21" s="341"/>
      <c r="NSS21" s="341"/>
      <c r="NST21" s="341"/>
      <c r="NSU21" s="341"/>
      <c r="NSV21" s="341"/>
      <c r="NSW21" s="341"/>
      <c r="NSX21" s="341"/>
      <c r="NSY21" s="341"/>
      <c r="NSZ21" s="341"/>
      <c r="NTA21" s="341"/>
      <c r="NTB21" s="341"/>
      <c r="NTC21" s="341"/>
      <c r="NTD21" s="341"/>
      <c r="NTE21" s="341"/>
      <c r="NTF21" s="341"/>
      <c r="NTG21" s="341"/>
      <c r="NTH21" s="341"/>
      <c r="NTI21" s="341"/>
      <c r="NTJ21" s="341"/>
      <c r="NTK21" s="341"/>
      <c r="NTL21" s="341"/>
      <c r="NTM21" s="341"/>
      <c r="NTN21" s="341"/>
      <c r="NTO21" s="341"/>
      <c r="NTP21" s="341"/>
      <c r="NTQ21" s="341"/>
      <c r="NTR21" s="341"/>
      <c r="NTS21" s="341"/>
      <c r="NTT21" s="341"/>
      <c r="NTU21" s="341"/>
      <c r="NTV21" s="341"/>
      <c r="NTW21" s="341"/>
      <c r="NTX21" s="341"/>
      <c r="NTY21" s="341"/>
      <c r="NTZ21" s="341"/>
      <c r="NUA21" s="341"/>
      <c r="NUB21" s="341"/>
      <c r="NUC21" s="341"/>
      <c r="NUD21" s="341"/>
      <c r="NUE21" s="341"/>
      <c r="NUF21" s="341"/>
      <c r="NUG21" s="341"/>
      <c r="NUH21" s="341"/>
      <c r="NUI21" s="341"/>
      <c r="NUJ21" s="341"/>
      <c r="NUK21" s="341"/>
      <c r="NUL21" s="341"/>
      <c r="NUM21" s="341"/>
      <c r="NUN21" s="341"/>
      <c r="NUO21" s="341"/>
      <c r="NUP21" s="341"/>
      <c r="NUQ21" s="341"/>
      <c r="NUR21" s="341"/>
      <c r="NUS21" s="341"/>
      <c r="NUT21" s="341"/>
      <c r="NUU21" s="341"/>
      <c r="NUV21" s="341"/>
      <c r="NUW21" s="341"/>
      <c r="NUX21" s="341"/>
      <c r="NUY21" s="341"/>
      <c r="NUZ21" s="341"/>
      <c r="NVA21" s="341"/>
      <c r="NVB21" s="341"/>
      <c r="NVC21" s="341"/>
      <c r="NVD21" s="341"/>
      <c r="NVE21" s="341"/>
      <c r="NVF21" s="341"/>
      <c r="NVG21" s="341"/>
      <c r="NVH21" s="341"/>
      <c r="NVI21" s="341"/>
      <c r="NVJ21" s="341"/>
      <c r="NVK21" s="341"/>
      <c r="NVL21" s="341"/>
      <c r="NVM21" s="341"/>
      <c r="NVN21" s="341"/>
      <c r="NVO21" s="341"/>
      <c r="NVP21" s="341"/>
      <c r="NVQ21" s="341"/>
      <c r="NVR21" s="341"/>
      <c r="NVS21" s="341"/>
      <c r="NVT21" s="341"/>
      <c r="NVU21" s="341"/>
      <c r="NVV21" s="341"/>
      <c r="NVW21" s="341"/>
      <c r="NVX21" s="341"/>
      <c r="NVY21" s="341"/>
      <c r="NVZ21" s="341"/>
      <c r="NWA21" s="341"/>
      <c r="NWB21" s="341"/>
      <c r="NWC21" s="341"/>
      <c r="NWD21" s="341"/>
      <c r="NWE21" s="341"/>
      <c r="NWF21" s="341"/>
      <c r="NWG21" s="341"/>
      <c r="NWH21" s="341"/>
      <c r="NWI21" s="341"/>
      <c r="NWJ21" s="341"/>
      <c r="NWK21" s="341"/>
      <c r="NWL21" s="341"/>
      <c r="NWM21" s="341"/>
      <c r="NWN21" s="341"/>
      <c r="NWO21" s="341"/>
      <c r="NWP21" s="341"/>
      <c r="NWQ21" s="341"/>
      <c r="NWR21" s="341"/>
      <c r="NWS21" s="341"/>
      <c r="NWT21" s="341"/>
      <c r="NWU21" s="341"/>
      <c r="NWV21" s="341"/>
      <c r="NWW21" s="341"/>
      <c r="NWX21" s="341"/>
      <c r="NWY21" s="341"/>
      <c r="NWZ21" s="341"/>
      <c r="NXA21" s="341"/>
      <c r="NXB21" s="341"/>
      <c r="NXC21" s="341"/>
      <c r="NXD21" s="341"/>
      <c r="NXE21" s="341"/>
      <c r="NXF21" s="341"/>
      <c r="NXG21" s="341"/>
      <c r="NXH21" s="341"/>
      <c r="NXI21" s="341"/>
      <c r="NXJ21" s="341"/>
      <c r="NXK21" s="341"/>
      <c r="NXL21" s="341"/>
      <c r="NXM21" s="341"/>
      <c r="NXN21" s="341"/>
      <c r="NXO21" s="341"/>
      <c r="NXP21" s="341"/>
      <c r="NXQ21" s="341"/>
      <c r="NXR21" s="341"/>
      <c r="NXS21" s="341"/>
      <c r="NXT21" s="341"/>
      <c r="NXU21" s="341"/>
      <c r="NXV21" s="341"/>
      <c r="NXW21" s="341"/>
      <c r="NXX21" s="341"/>
      <c r="NXY21" s="341"/>
      <c r="NXZ21" s="341"/>
      <c r="NYA21" s="341"/>
      <c r="NYB21" s="341"/>
      <c r="NYC21" s="341"/>
      <c r="NYD21" s="341"/>
      <c r="NYE21" s="341"/>
      <c r="NYF21" s="341"/>
      <c r="NYG21" s="341"/>
      <c r="NYH21" s="341"/>
      <c r="NYI21" s="341"/>
      <c r="NYJ21" s="341"/>
      <c r="NYK21" s="341"/>
      <c r="NYL21" s="341"/>
      <c r="NYM21" s="341"/>
      <c r="NYN21" s="341"/>
      <c r="NYO21" s="341"/>
      <c r="NYP21" s="341"/>
      <c r="NYQ21" s="341"/>
      <c r="NYR21" s="341"/>
      <c r="NYS21" s="341"/>
      <c r="NYT21" s="341"/>
      <c r="NYU21" s="341"/>
      <c r="NYV21" s="341"/>
      <c r="NYW21" s="341"/>
      <c r="NYX21" s="341"/>
      <c r="NYY21" s="341"/>
      <c r="NYZ21" s="341"/>
      <c r="NZA21" s="341"/>
      <c r="NZB21" s="341"/>
      <c r="NZC21" s="341"/>
      <c r="NZD21" s="341"/>
      <c r="NZE21" s="341"/>
      <c r="NZF21" s="341"/>
      <c r="NZG21" s="341"/>
      <c r="NZH21" s="341"/>
      <c r="NZI21" s="341"/>
      <c r="NZJ21" s="341"/>
      <c r="NZK21" s="341"/>
      <c r="NZL21" s="341"/>
      <c r="NZM21" s="341"/>
      <c r="NZN21" s="341"/>
      <c r="NZO21" s="341"/>
      <c r="NZP21" s="341"/>
      <c r="NZQ21" s="341"/>
      <c r="NZR21" s="341"/>
      <c r="NZS21" s="341"/>
      <c r="NZT21" s="341"/>
      <c r="NZU21" s="341"/>
      <c r="NZV21" s="341"/>
      <c r="NZW21" s="341"/>
      <c r="NZX21" s="341"/>
      <c r="NZY21" s="341"/>
      <c r="NZZ21" s="341"/>
      <c r="OAA21" s="341"/>
      <c r="OAB21" s="341"/>
      <c r="OAC21" s="341"/>
      <c r="OAD21" s="341"/>
      <c r="OAE21" s="341"/>
      <c r="OAF21" s="341"/>
      <c r="OAG21" s="341"/>
      <c r="OAH21" s="341"/>
      <c r="OAI21" s="341"/>
      <c r="OAJ21" s="341"/>
      <c r="OAK21" s="341"/>
      <c r="OAL21" s="341"/>
      <c r="OAM21" s="341"/>
      <c r="OAN21" s="341"/>
      <c r="OAO21" s="341"/>
      <c r="OAP21" s="341"/>
      <c r="OAQ21" s="341"/>
      <c r="OAR21" s="341"/>
      <c r="OAS21" s="341"/>
      <c r="OAT21" s="341"/>
      <c r="OAU21" s="341"/>
      <c r="OAV21" s="341"/>
      <c r="OAW21" s="341"/>
      <c r="OAX21" s="341"/>
      <c r="OAY21" s="341"/>
      <c r="OAZ21" s="341"/>
      <c r="OBA21" s="341"/>
      <c r="OBB21" s="341"/>
      <c r="OBC21" s="341"/>
      <c r="OBD21" s="341"/>
      <c r="OBE21" s="341"/>
      <c r="OBF21" s="341"/>
      <c r="OBG21" s="341"/>
      <c r="OBH21" s="341"/>
      <c r="OBI21" s="341"/>
      <c r="OBJ21" s="341"/>
      <c r="OBK21" s="341"/>
      <c r="OBL21" s="341"/>
      <c r="OBM21" s="341"/>
      <c r="OBN21" s="341"/>
      <c r="OBO21" s="341"/>
      <c r="OBP21" s="341"/>
      <c r="OBQ21" s="341"/>
      <c r="OBR21" s="341"/>
      <c r="OBS21" s="341"/>
      <c r="OBT21" s="341"/>
      <c r="OBU21" s="341"/>
      <c r="OBV21" s="341"/>
      <c r="OBW21" s="341"/>
      <c r="OBX21" s="341"/>
      <c r="OBY21" s="341"/>
      <c r="OBZ21" s="341"/>
      <c r="OCA21" s="341"/>
      <c r="OCB21" s="341"/>
      <c r="OCC21" s="341"/>
      <c r="OCD21" s="341"/>
      <c r="OCE21" s="341"/>
      <c r="OCF21" s="341"/>
      <c r="OCG21" s="341"/>
      <c r="OCH21" s="341"/>
      <c r="OCI21" s="341"/>
      <c r="OCJ21" s="341"/>
      <c r="OCK21" s="341"/>
      <c r="OCL21" s="341"/>
      <c r="OCM21" s="341"/>
      <c r="OCN21" s="341"/>
      <c r="OCO21" s="341"/>
      <c r="OCP21" s="341"/>
      <c r="OCQ21" s="341"/>
      <c r="OCR21" s="341"/>
      <c r="OCS21" s="341"/>
      <c r="OCT21" s="341"/>
      <c r="OCU21" s="341"/>
      <c r="OCV21" s="341"/>
      <c r="OCW21" s="341"/>
      <c r="OCX21" s="341"/>
      <c r="OCY21" s="341"/>
      <c r="OCZ21" s="341"/>
      <c r="ODA21" s="341"/>
      <c r="ODB21" s="341"/>
      <c r="ODC21" s="341"/>
      <c r="ODD21" s="341"/>
      <c r="ODE21" s="341"/>
      <c r="ODF21" s="341"/>
      <c r="ODG21" s="341"/>
      <c r="ODH21" s="341"/>
      <c r="ODI21" s="341"/>
      <c r="ODJ21" s="341"/>
      <c r="ODK21" s="341"/>
      <c r="ODL21" s="341"/>
      <c r="ODM21" s="341"/>
      <c r="ODN21" s="341"/>
      <c r="ODO21" s="341"/>
      <c r="ODP21" s="341"/>
      <c r="ODQ21" s="341"/>
      <c r="ODR21" s="341"/>
      <c r="ODS21" s="341"/>
      <c r="ODT21" s="341"/>
      <c r="ODU21" s="341"/>
      <c r="ODV21" s="341"/>
      <c r="ODW21" s="341"/>
      <c r="ODX21" s="341"/>
      <c r="ODY21" s="341"/>
      <c r="ODZ21" s="341"/>
      <c r="OEA21" s="341"/>
      <c r="OEB21" s="341"/>
      <c r="OEC21" s="341"/>
      <c r="OED21" s="341"/>
      <c r="OEE21" s="341"/>
      <c r="OEF21" s="341"/>
      <c r="OEG21" s="341"/>
      <c r="OEH21" s="341"/>
      <c r="OEI21" s="341"/>
      <c r="OEJ21" s="341"/>
      <c r="OEK21" s="341"/>
      <c r="OEL21" s="341"/>
      <c r="OEM21" s="341"/>
      <c r="OEN21" s="341"/>
      <c r="OEO21" s="341"/>
      <c r="OEP21" s="341"/>
      <c r="OEQ21" s="341"/>
      <c r="OER21" s="341"/>
      <c r="OES21" s="341"/>
      <c r="OET21" s="341"/>
      <c r="OEU21" s="341"/>
      <c r="OEV21" s="341"/>
      <c r="OEW21" s="341"/>
      <c r="OEX21" s="341"/>
      <c r="OEY21" s="341"/>
      <c r="OEZ21" s="341"/>
      <c r="OFA21" s="341"/>
      <c r="OFB21" s="341"/>
      <c r="OFC21" s="341"/>
      <c r="OFD21" s="341"/>
      <c r="OFE21" s="341"/>
      <c r="OFF21" s="341"/>
      <c r="OFG21" s="341"/>
      <c r="OFH21" s="341"/>
      <c r="OFI21" s="341"/>
      <c r="OFJ21" s="341"/>
      <c r="OFK21" s="341"/>
      <c r="OFL21" s="341"/>
      <c r="OFM21" s="341"/>
      <c r="OFN21" s="341"/>
      <c r="OFO21" s="341"/>
      <c r="OFP21" s="341"/>
      <c r="OFQ21" s="341"/>
      <c r="OFR21" s="341"/>
      <c r="OFS21" s="341"/>
      <c r="OFT21" s="341"/>
      <c r="OFU21" s="341"/>
      <c r="OFV21" s="341"/>
      <c r="OFW21" s="341"/>
      <c r="OFX21" s="341"/>
      <c r="OFY21" s="341"/>
      <c r="OFZ21" s="341"/>
      <c r="OGA21" s="341"/>
      <c r="OGB21" s="341"/>
      <c r="OGC21" s="341"/>
      <c r="OGD21" s="341"/>
      <c r="OGE21" s="341"/>
      <c r="OGF21" s="341"/>
      <c r="OGG21" s="341"/>
      <c r="OGH21" s="341"/>
      <c r="OGI21" s="341"/>
      <c r="OGJ21" s="341"/>
      <c r="OGK21" s="341"/>
      <c r="OGL21" s="341"/>
      <c r="OGM21" s="341"/>
      <c r="OGN21" s="341"/>
      <c r="OGO21" s="341"/>
      <c r="OGP21" s="341"/>
      <c r="OGQ21" s="341"/>
      <c r="OGR21" s="341"/>
      <c r="OGS21" s="341"/>
      <c r="OGT21" s="341"/>
      <c r="OGU21" s="341"/>
      <c r="OGV21" s="341"/>
      <c r="OGW21" s="341"/>
      <c r="OGX21" s="341"/>
      <c r="OGY21" s="341"/>
      <c r="OGZ21" s="341"/>
      <c r="OHA21" s="341"/>
      <c r="OHB21" s="341"/>
      <c r="OHC21" s="341"/>
      <c r="OHD21" s="341"/>
      <c r="OHE21" s="341"/>
      <c r="OHF21" s="341"/>
      <c r="OHG21" s="341"/>
      <c r="OHH21" s="341"/>
      <c r="OHI21" s="341"/>
      <c r="OHJ21" s="341"/>
      <c r="OHK21" s="341"/>
      <c r="OHL21" s="341"/>
      <c r="OHM21" s="341"/>
      <c r="OHN21" s="341"/>
      <c r="OHO21" s="341"/>
      <c r="OHP21" s="341"/>
      <c r="OHQ21" s="341"/>
      <c r="OHR21" s="341"/>
      <c r="OHS21" s="341"/>
      <c r="OHT21" s="341"/>
      <c r="OHU21" s="341"/>
      <c r="OHV21" s="341"/>
      <c r="OHW21" s="341"/>
      <c r="OHX21" s="341"/>
      <c r="OHY21" s="341"/>
      <c r="OHZ21" s="341"/>
      <c r="OIA21" s="341"/>
      <c r="OIB21" s="341"/>
      <c r="OIC21" s="341"/>
      <c r="OID21" s="341"/>
      <c r="OIE21" s="341"/>
      <c r="OIF21" s="341"/>
      <c r="OIG21" s="341"/>
      <c r="OIH21" s="341"/>
      <c r="OII21" s="341"/>
      <c r="OIJ21" s="341"/>
      <c r="OIK21" s="341"/>
      <c r="OIL21" s="341"/>
      <c r="OIM21" s="341"/>
      <c r="OIN21" s="341"/>
      <c r="OIO21" s="341"/>
      <c r="OIP21" s="341"/>
      <c r="OIQ21" s="341"/>
      <c r="OIR21" s="341"/>
      <c r="OIS21" s="341"/>
      <c r="OIT21" s="341"/>
      <c r="OIU21" s="341"/>
      <c r="OIV21" s="341"/>
      <c r="OIW21" s="341"/>
      <c r="OIX21" s="341"/>
      <c r="OIY21" s="341"/>
      <c r="OIZ21" s="341"/>
      <c r="OJA21" s="341"/>
      <c r="OJB21" s="341"/>
      <c r="OJC21" s="341"/>
      <c r="OJD21" s="341"/>
      <c r="OJE21" s="341"/>
      <c r="OJF21" s="341"/>
      <c r="OJG21" s="341"/>
      <c r="OJH21" s="341"/>
      <c r="OJI21" s="341"/>
      <c r="OJJ21" s="341"/>
      <c r="OJK21" s="341"/>
      <c r="OJL21" s="341"/>
      <c r="OJM21" s="341"/>
      <c r="OJN21" s="341"/>
      <c r="OJO21" s="341"/>
      <c r="OJP21" s="341"/>
      <c r="OJQ21" s="341"/>
      <c r="OJR21" s="341"/>
      <c r="OJS21" s="341"/>
      <c r="OJT21" s="341"/>
      <c r="OJU21" s="341"/>
      <c r="OJV21" s="341"/>
      <c r="OJW21" s="341"/>
      <c r="OJX21" s="341"/>
      <c r="OJY21" s="341"/>
      <c r="OJZ21" s="341"/>
      <c r="OKA21" s="341"/>
      <c r="OKB21" s="341"/>
      <c r="OKC21" s="341"/>
      <c r="OKD21" s="341"/>
      <c r="OKE21" s="341"/>
      <c r="OKF21" s="341"/>
      <c r="OKG21" s="341"/>
      <c r="OKH21" s="341"/>
      <c r="OKI21" s="341"/>
      <c r="OKJ21" s="341"/>
      <c r="OKK21" s="341"/>
      <c r="OKL21" s="341"/>
      <c r="OKM21" s="341"/>
      <c r="OKN21" s="341"/>
      <c r="OKO21" s="341"/>
      <c r="OKP21" s="341"/>
      <c r="OKQ21" s="341"/>
      <c r="OKR21" s="341"/>
      <c r="OKS21" s="341"/>
      <c r="OKT21" s="341"/>
      <c r="OKU21" s="341"/>
      <c r="OKV21" s="341"/>
      <c r="OKW21" s="341"/>
      <c r="OKX21" s="341"/>
      <c r="OKY21" s="341"/>
      <c r="OKZ21" s="341"/>
      <c r="OLA21" s="341"/>
      <c r="OLB21" s="341"/>
      <c r="OLC21" s="341"/>
      <c r="OLD21" s="341"/>
      <c r="OLE21" s="341"/>
      <c r="OLF21" s="341"/>
      <c r="OLG21" s="341"/>
      <c r="OLH21" s="341"/>
      <c r="OLI21" s="341"/>
      <c r="OLJ21" s="341"/>
      <c r="OLK21" s="341"/>
      <c r="OLL21" s="341"/>
      <c r="OLM21" s="341"/>
      <c r="OLN21" s="341"/>
      <c r="OLO21" s="341"/>
      <c r="OLP21" s="341"/>
      <c r="OLQ21" s="341"/>
      <c r="OLR21" s="341"/>
      <c r="OLS21" s="341"/>
      <c r="OLT21" s="341"/>
      <c r="OLU21" s="341"/>
      <c r="OLV21" s="341"/>
      <c r="OLW21" s="341"/>
      <c r="OLX21" s="341"/>
      <c r="OLY21" s="341"/>
      <c r="OLZ21" s="341"/>
      <c r="OMA21" s="341"/>
      <c r="OMB21" s="341"/>
      <c r="OMC21" s="341"/>
      <c r="OMD21" s="341"/>
      <c r="OME21" s="341"/>
      <c r="OMF21" s="341"/>
      <c r="OMG21" s="341"/>
      <c r="OMH21" s="341"/>
      <c r="OMI21" s="341"/>
      <c r="OMJ21" s="341"/>
      <c r="OMK21" s="341"/>
      <c r="OML21" s="341"/>
      <c r="OMM21" s="341"/>
      <c r="OMN21" s="341"/>
      <c r="OMO21" s="341"/>
      <c r="OMP21" s="341"/>
      <c r="OMQ21" s="341"/>
      <c r="OMR21" s="341"/>
      <c r="OMS21" s="341"/>
      <c r="OMT21" s="341"/>
      <c r="OMU21" s="341"/>
      <c r="OMV21" s="341"/>
      <c r="OMW21" s="341"/>
      <c r="OMX21" s="341"/>
      <c r="OMY21" s="341"/>
      <c r="OMZ21" s="341"/>
      <c r="ONA21" s="341"/>
      <c r="ONB21" s="341"/>
      <c r="ONC21" s="341"/>
      <c r="OND21" s="341"/>
      <c r="ONE21" s="341"/>
      <c r="ONF21" s="341"/>
      <c r="ONG21" s="341"/>
      <c r="ONH21" s="341"/>
      <c r="ONI21" s="341"/>
      <c r="ONJ21" s="341"/>
      <c r="ONK21" s="341"/>
      <c r="ONL21" s="341"/>
      <c r="ONM21" s="341"/>
      <c r="ONN21" s="341"/>
      <c r="ONO21" s="341"/>
      <c r="ONP21" s="341"/>
      <c r="ONQ21" s="341"/>
      <c r="ONR21" s="341"/>
      <c r="ONS21" s="341"/>
      <c r="ONT21" s="341"/>
      <c r="ONU21" s="341"/>
      <c r="ONV21" s="341"/>
      <c r="ONW21" s="341"/>
      <c r="ONX21" s="341"/>
      <c r="ONY21" s="341"/>
      <c r="ONZ21" s="341"/>
      <c r="OOA21" s="341"/>
      <c r="OOB21" s="341"/>
      <c r="OOC21" s="341"/>
      <c r="OOD21" s="341"/>
      <c r="OOE21" s="341"/>
      <c r="OOF21" s="341"/>
      <c r="OOG21" s="341"/>
      <c r="OOH21" s="341"/>
      <c r="OOI21" s="341"/>
      <c r="OOJ21" s="341"/>
      <c r="OOK21" s="341"/>
      <c r="OOL21" s="341"/>
      <c r="OOM21" s="341"/>
      <c r="OON21" s="341"/>
      <c r="OOO21" s="341"/>
      <c r="OOP21" s="341"/>
      <c r="OOQ21" s="341"/>
      <c r="OOR21" s="341"/>
      <c r="OOS21" s="341"/>
      <c r="OOT21" s="341"/>
      <c r="OOU21" s="341"/>
      <c r="OOV21" s="341"/>
      <c r="OOW21" s="341"/>
      <c r="OOX21" s="341"/>
      <c r="OOY21" s="341"/>
      <c r="OOZ21" s="341"/>
      <c r="OPA21" s="341"/>
      <c r="OPB21" s="341"/>
      <c r="OPC21" s="341"/>
      <c r="OPD21" s="341"/>
      <c r="OPE21" s="341"/>
      <c r="OPF21" s="341"/>
      <c r="OPG21" s="341"/>
      <c r="OPH21" s="341"/>
      <c r="OPI21" s="341"/>
      <c r="OPJ21" s="341"/>
      <c r="OPK21" s="341"/>
      <c r="OPL21" s="341"/>
      <c r="OPM21" s="341"/>
      <c r="OPN21" s="341"/>
      <c r="OPO21" s="341"/>
      <c r="OPP21" s="341"/>
      <c r="OPQ21" s="341"/>
      <c r="OPR21" s="341"/>
      <c r="OPS21" s="341"/>
      <c r="OPT21" s="341"/>
      <c r="OPU21" s="341"/>
      <c r="OPV21" s="341"/>
      <c r="OPW21" s="341"/>
      <c r="OPX21" s="341"/>
      <c r="OPY21" s="341"/>
      <c r="OPZ21" s="341"/>
      <c r="OQA21" s="341"/>
      <c r="OQB21" s="341"/>
      <c r="OQC21" s="341"/>
      <c r="OQD21" s="341"/>
      <c r="OQE21" s="341"/>
      <c r="OQF21" s="341"/>
      <c r="OQG21" s="341"/>
      <c r="OQH21" s="341"/>
      <c r="OQI21" s="341"/>
      <c r="OQJ21" s="341"/>
      <c r="OQK21" s="341"/>
      <c r="OQL21" s="341"/>
      <c r="OQM21" s="341"/>
      <c r="OQN21" s="341"/>
      <c r="OQO21" s="341"/>
      <c r="OQP21" s="341"/>
      <c r="OQQ21" s="341"/>
      <c r="OQR21" s="341"/>
      <c r="OQS21" s="341"/>
      <c r="OQT21" s="341"/>
      <c r="OQU21" s="341"/>
      <c r="OQV21" s="341"/>
      <c r="OQW21" s="341"/>
      <c r="OQX21" s="341"/>
      <c r="OQY21" s="341"/>
      <c r="OQZ21" s="341"/>
      <c r="ORA21" s="341"/>
      <c r="ORB21" s="341"/>
      <c r="ORC21" s="341"/>
      <c r="ORD21" s="341"/>
      <c r="ORE21" s="341"/>
      <c r="ORF21" s="341"/>
      <c r="ORG21" s="341"/>
      <c r="ORH21" s="341"/>
      <c r="ORI21" s="341"/>
      <c r="ORJ21" s="341"/>
      <c r="ORK21" s="341"/>
      <c r="ORL21" s="341"/>
      <c r="ORM21" s="341"/>
      <c r="ORN21" s="341"/>
      <c r="ORO21" s="341"/>
      <c r="ORP21" s="341"/>
      <c r="ORQ21" s="341"/>
      <c r="ORR21" s="341"/>
      <c r="ORS21" s="341"/>
      <c r="ORT21" s="341"/>
      <c r="ORU21" s="341"/>
      <c r="ORV21" s="341"/>
      <c r="ORW21" s="341"/>
      <c r="ORX21" s="341"/>
      <c r="ORY21" s="341"/>
      <c r="ORZ21" s="341"/>
      <c r="OSA21" s="341"/>
      <c r="OSB21" s="341"/>
      <c r="OSC21" s="341"/>
      <c r="OSD21" s="341"/>
      <c r="OSE21" s="341"/>
      <c r="OSF21" s="341"/>
      <c r="OSG21" s="341"/>
      <c r="OSH21" s="341"/>
      <c r="OSI21" s="341"/>
      <c r="OSJ21" s="341"/>
      <c r="OSK21" s="341"/>
      <c r="OSL21" s="341"/>
      <c r="OSM21" s="341"/>
      <c r="OSN21" s="341"/>
      <c r="OSO21" s="341"/>
      <c r="OSP21" s="341"/>
      <c r="OSQ21" s="341"/>
      <c r="OSR21" s="341"/>
      <c r="OSS21" s="341"/>
      <c r="OST21" s="341"/>
      <c r="OSU21" s="341"/>
      <c r="OSV21" s="341"/>
      <c r="OSW21" s="341"/>
      <c r="OSX21" s="341"/>
      <c r="OSY21" s="341"/>
      <c r="OSZ21" s="341"/>
      <c r="OTA21" s="341"/>
      <c r="OTB21" s="341"/>
      <c r="OTC21" s="341"/>
      <c r="OTD21" s="341"/>
      <c r="OTE21" s="341"/>
      <c r="OTF21" s="341"/>
      <c r="OTG21" s="341"/>
      <c r="OTH21" s="341"/>
      <c r="OTI21" s="341"/>
      <c r="OTJ21" s="341"/>
      <c r="OTK21" s="341"/>
      <c r="OTL21" s="341"/>
      <c r="OTM21" s="341"/>
      <c r="OTN21" s="341"/>
      <c r="OTO21" s="341"/>
      <c r="OTP21" s="341"/>
      <c r="OTQ21" s="341"/>
      <c r="OTR21" s="341"/>
      <c r="OTS21" s="341"/>
      <c r="OTT21" s="341"/>
      <c r="OTU21" s="341"/>
      <c r="OTV21" s="341"/>
      <c r="OTW21" s="341"/>
      <c r="OTX21" s="341"/>
      <c r="OTY21" s="341"/>
      <c r="OTZ21" s="341"/>
      <c r="OUA21" s="341"/>
      <c r="OUB21" s="341"/>
      <c r="OUC21" s="341"/>
      <c r="OUD21" s="341"/>
      <c r="OUE21" s="341"/>
      <c r="OUF21" s="341"/>
      <c r="OUG21" s="341"/>
      <c r="OUH21" s="341"/>
      <c r="OUI21" s="341"/>
      <c r="OUJ21" s="341"/>
      <c r="OUK21" s="341"/>
      <c r="OUL21" s="341"/>
      <c r="OUM21" s="341"/>
      <c r="OUN21" s="341"/>
      <c r="OUO21" s="341"/>
      <c r="OUP21" s="341"/>
      <c r="OUQ21" s="341"/>
      <c r="OUR21" s="341"/>
      <c r="OUS21" s="341"/>
      <c r="OUT21" s="341"/>
      <c r="OUU21" s="341"/>
      <c r="OUV21" s="341"/>
      <c r="OUW21" s="341"/>
      <c r="OUX21" s="341"/>
      <c r="OUY21" s="341"/>
      <c r="OUZ21" s="341"/>
      <c r="OVA21" s="341"/>
      <c r="OVB21" s="341"/>
      <c r="OVC21" s="341"/>
      <c r="OVD21" s="341"/>
      <c r="OVE21" s="341"/>
      <c r="OVF21" s="341"/>
      <c r="OVG21" s="341"/>
      <c r="OVH21" s="341"/>
      <c r="OVI21" s="341"/>
      <c r="OVJ21" s="341"/>
      <c r="OVK21" s="341"/>
      <c r="OVL21" s="341"/>
      <c r="OVM21" s="341"/>
      <c r="OVN21" s="341"/>
      <c r="OVO21" s="341"/>
      <c r="OVP21" s="341"/>
      <c r="OVQ21" s="341"/>
      <c r="OVR21" s="341"/>
      <c r="OVS21" s="341"/>
      <c r="OVT21" s="341"/>
      <c r="OVU21" s="341"/>
      <c r="OVV21" s="341"/>
      <c r="OVW21" s="341"/>
      <c r="OVX21" s="341"/>
      <c r="OVY21" s="341"/>
      <c r="OVZ21" s="341"/>
      <c r="OWA21" s="341"/>
      <c r="OWB21" s="341"/>
      <c r="OWC21" s="341"/>
      <c r="OWD21" s="341"/>
      <c r="OWE21" s="341"/>
      <c r="OWF21" s="341"/>
      <c r="OWG21" s="341"/>
      <c r="OWH21" s="341"/>
      <c r="OWI21" s="341"/>
      <c r="OWJ21" s="341"/>
      <c r="OWK21" s="341"/>
      <c r="OWL21" s="341"/>
      <c r="OWM21" s="341"/>
      <c r="OWN21" s="341"/>
      <c r="OWO21" s="341"/>
      <c r="OWP21" s="341"/>
      <c r="OWQ21" s="341"/>
      <c r="OWR21" s="341"/>
      <c r="OWS21" s="341"/>
      <c r="OWT21" s="341"/>
      <c r="OWU21" s="341"/>
      <c r="OWV21" s="341"/>
      <c r="OWW21" s="341"/>
      <c r="OWX21" s="341"/>
      <c r="OWY21" s="341"/>
      <c r="OWZ21" s="341"/>
      <c r="OXA21" s="341"/>
      <c r="OXB21" s="341"/>
      <c r="OXC21" s="341"/>
      <c r="OXD21" s="341"/>
      <c r="OXE21" s="341"/>
      <c r="OXF21" s="341"/>
      <c r="OXG21" s="341"/>
      <c r="OXH21" s="341"/>
      <c r="OXI21" s="341"/>
      <c r="OXJ21" s="341"/>
      <c r="OXK21" s="341"/>
      <c r="OXL21" s="341"/>
      <c r="OXM21" s="341"/>
      <c r="OXN21" s="341"/>
      <c r="OXO21" s="341"/>
      <c r="OXP21" s="341"/>
      <c r="OXQ21" s="341"/>
      <c r="OXR21" s="341"/>
      <c r="OXS21" s="341"/>
      <c r="OXT21" s="341"/>
      <c r="OXU21" s="341"/>
      <c r="OXV21" s="341"/>
      <c r="OXW21" s="341"/>
      <c r="OXX21" s="341"/>
      <c r="OXY21" s="341"/>
      <c r="OXZ21" s="341"/>
      <c r="OYA21" s="341"/>
      <c r="OYB21" s="341"/>
      <c r="OYC21" s="341"/>
      <c r="OYD21" s="341"/>
      <c r="OYE21" s="341"/>
      <c r="OYF21" s="341"/>
      <c r="OYG21" s="341"/>
      <c r="OYH21" s="341"/>
      <c r="OYI21" s="341"/>
      <c r="OYJ21" s="341"/>
      <c r="OYK21" s="341"/>
      <c r="OYL21" s="341"/>
      <c r="OYM21" s="341"/>
      <c r="OYN21" s="341"/>
      <c r="OYO21" s="341"/>
      <c r="OYP21" s="341"/>
      <c r="OYQ21" s="341"/>
      <c r="OYR21" s="341"/>
      <c r="OYS21" s="341"/>
      <c r="OYT21" s="341"/>
      <c r="OYU21" s="341"/>
      <c r="OYV21" s="341"/>
      <c r="OYW21" s="341"/>
      <c r="OYX21" s="341"/>
      <c r="OYY21" s="341"/>
      <c r="OYZ21" s="341"/>
      <c r="OZA21" s="341"/>
      <c r="OZB21" s="341"/>
      <c r="OZC21" s="341"/>
      <c r="OZD21" s="341"/>
      <c r="OZE21" s="341"/>
      <c r="OZF21" s="341"/>
      <c r="OZG21" s="341"/>
      <c r="OZH21" s="341"/>
      <c r="OZI21" s="341"/>
      <c r="OZJ21" s="341"/>
      <c r="OZK21" s="341"/>
      <c r="OZL21" s="341"/>
      <c r="OZM21" s="341"/>
      <c r="OZN21" s="341"/>
      <c r="OZO21" s="341"/>
      <c r="OZP21" s="341"/>
      <c r="OZQ21" s="341"/>
      <c r="OZR21" s="341"/>
      <c r="OZS21" s="341"/>
      <c r="OZT21" s="341"/>
      <c r="OZU21" s="341"/>
      <c r="OZV21" s="341"/>
      <c r="OZW21" s="341"/>
      <c r="OZX21" s="341"/>
      <c r="OZY21" s="341"/>
      <c r="OZZ21" s="341"/>
      <c r="PAA21" s="341"/>
      <c r="PAB21" s="341"/>
      <c r="PAC21" s="341"/>
      <c r="PAD21" s="341"/>
      <c r="PAE21" s="341"/>
      <c r="PAF21" s="341"/>
      <c r="PAG21" s="341"/>
      <c r="PAH21" s="341"/>
      <c r="PAI21" s="341"/>
      <c r="PAJ21" s="341"/>
      <c r="PAK21" s="341"/>
      <c r="PAL21" s="341"/>
      <c r="PAM21" s="341"/>
      <c r="PAN21" s="341"/>
      <c r="PAO21" s="341"/>
      <c r="PAP21" s="341"/>
      <c r="PAQ21" s="341"/>
      <c r="PAR21" s="341"/>
      <c r="PAS21" s="341"/>
      <c r="PAT21" s="341"/>
      <c r="PAU21" s="341"/>
      <c r="PAV21" s="341"/>
      <c r="PAW21" s="341"/>
      <c r="PAX21" s="341"/>
      <c r="PAY21" s="341"/>
      <c r="PAZ21" s="341"/>
      <c r="PBA21" s="341"/>
      <c r="PBB21" s="341"/>
      <c r="PBC21" s="341"/>
      <c r="PBD21" s="341"/>
      <c r="PBE21" s="341"/>
      <c r="PBF21" s="341"/>
      <c r="PBG21" s="341"/>
      <c r="PBH21" s="341"/>
      <c r="PBI21" s="341"/>
      <c r="PBJ21" s="341"/>
      <c r="PBK21" s="341"/>
      <c r="PBL21" s="341"/>
      <c r="PBM21" s="341"/>
      <c r="PBN21" s="341"/>
      <c r="PBO21" s="341"/>
      <c r="PBP21" s="341"/>
      <c r="PBQ21" s="341"/>
      <c r="PBR21" s="341"/>
      <c r="PBS21" s="341"/>
      <c r="PBT21" s="341"/>
      <c r="PBU21" s="341"/>
      <c r="PBV21" s="341"/>
      <c r="PBW21" s="341"/>
      <c r="PBX21" s="341"/>
      <c r="PBY21" s="341"/>
      <c r="PBZ21" s="341"/>
      <c r="PCA21" s="341"/>
      <c r="PCB21" s="341"/>
      <c r="PCC21" s="341"/>
      <c r="PCD21" s="341"/>
      <c r="PCE21" s="341"/>
      <c r="PCF21" s="341"/>
      <c r="PCG21" s="341"/>
      <c r="PCH21" s="341"/>
      <c r="PCI21" s="341"/>
      <c r="PCJ21" s="341"/>
      <c r="PCK21" s="341"/>
      <c r="PCL21" s="341"/>
      <c r="PCM21" s="341"/>
      <c r="PCN21" s="341"/>
      <c r="PCO21" s="341"/>
      <c r="PCP21" s="341"/>
      <c r="PCQ21" s="341"/>
      <c r="PCR21" s="341"/>
      <c r="PCS21" s="341"/>
      <c r="PCT21" s="341"/>
      <c r="PCU21" s="341"/>
      <c r="PCV21" s="341"/>
      <c r="PCW21" s="341"/>
      <c r="PCX21" s="341"/>
      <c r="PCY21" s="341"/>
      <c r="PCZ21" s="341"/>
      <c r="PDA21" s="341"/>
      <c r="PDB21" s="341"/>
      <c r="PDC21" s="341"/>
      <c r="PDD21" s="341"/>
      <c r="PDE21" s="341"/>
      <c r="PDF21" s="341"/>
      <c r="PDG21" s="341"/>
      <c r="PDH21" s="341"/>
      <c r="PDI21" s="341"/>
      <c r="PDJ21" s="341"/>
      <c r="PDK21" s="341"/>
      <c r="PDL21" s="341"/>
      <c r="PDM21" s="341"/>
      <c r="PDN21" s="341"/>
      <c r="PDO21" s="341"/>
      <c r="PDP21" s="341"/>
      <c r="PDQ21" s="341"/>
      <c r="PDR21" s="341"/>
      <c r="PDS21" s="341"/>
      <c r="PDT21" s="341"/>
      <c r="PDU21" s="341"/>
      <c r="PDV21" s="341"/>
      <c r="PDW21" s="341"/>
      <c r="PDX21" s="341"/>
      <c r="PDY21" s="341"/>
      <c r="PDZ21" s="341"/>
      <c r="PEA21" s="341"/>
      <c r="PEB21" s="341"/>
      <c r="PEC21" s="341"/>
      <c r="PED21" s="341"/>
      <c r="PEE21" s="341"/>
      <c r="PEF21" s="341"/>
      <c r="PEG21" s="341"/>
      <c r="PEH21" s="341"/>
      <c r="PEI21" s="341"/>
      <c r="PEJ21" s="341"/>
      <c r="PEK21" s="341"/>
      <c r="PEL21" s="341"/>
      <c r="PEM21" s="341"/>
      <c r="PEN21" s="341"/>
      <c r="PEO21" s="341"/>
      <c r="PEP21" s="341"/>
      <c r="PEQ21" s="341"/>
      <c r="PER21" s="341"/>
      <c r="PES21" s="341"/>
      <c r="PET21" s="341"/>
      <c r="PEU21" s="341"/>
      <c r="PEV21" s="341"/>
      <c r="PEW21" s="341"/>
      <c r="PEX21" s="341"/>
      <c r="PEY21" s="341"/>
      <c r="PEZ21" s="341"/>
      <c r="PFA21" s="341"/>
      <c r="PFB21" s="341"/>
      <c r="PFC21" s="341"/>
      <c r="PFD21" s="341"/>
      <c r="PFE21" s="341"/>
      <c r="PFF21" s="341"/>
      <c r="PFG21" s="341"/>
      <c r="PFH21" s="341"/>
      <c r="PFI21" s="341"/>
      <c r="PFJ21" s="341"/>
      <c r="PFK21" s="341"/>
      <c r="PFL21" s="341"/>
      <c r="PFM21" s="341"/>
      <c r="PFN21" s="341"/>
      <c r="PFO21" s="341"/>
      <c r="PFP21" s="341"/>
      <c r="PFQ21" s="341"/>
      <c r="PFR21" s="341"/>
      <c r="PFS21" s="341"/>
      <c r="PFT21" s="341"/>
      <c r="PFU21" s="341"/>
      <c r="PFV21" s="341"/>
      <c r="PFW21" s="341"/>
      <c r="PFX21" s="341"/>
      <c r="PFY21" s="341"/>
      <c r="PFZ21" s="341"/>
      <c r="PGA21" s="341"/>
      <c r="PGB21" s="341"/>
      <c r="PGC21" s="341"/>
      <c r="PGD21" s="341"/>
      <c r="PGE21" s="341"/>
      <c r="PGF21" s="341"/>
      <c r="PGG21" s="341"/>
      <c r="PGH21" s="341"/>
      <c r="PGI21" s="341"/>
      <c r="PGJ21" s="341"/>
      <c r="PGK21" s="341"/>
      <c r="PGL21" s="341"/>
      <c r="PGM21" s="341"/>
      <c r="PGN21" s="341"/>
      <c r="PGO21" s="341"/>
      <c r="PGP21" s="341"/>
      <c r="PGQ21" s="341"/>
      <c r="PGR21" s="341"/>
      <c r="PGS21" s="341"/>
      <c r="PGT21" s="341"/>
      <c r="PGU21" s="341"/>
      <c r="PGV21" s="341"/>
      <c r="PGW21" s="341"/>
      <c r="PGX21" s="341"/>
      <c r="PGY21" s="341"/>
      <c r="PGZ21" s="341"/>
      <c r="PHA21" s="341"/>
      <c r="PHB21" s="341"/>
      <c r="PHC21" s="341"/>
      <c r="PHD21" s="341"/>
      <c r="PHE21" s="341"/>
      <c r="PHF21" s="341"/>
      <c r="PHG21" s="341"/>
      <c r="PHH21" s="341"/>
      <c r="PHI21" s="341"/>
      <c r="PHJ21" s="341"/>
      <c r="PHK21" s="341"/>
      <c r="PHL21" s="341"/>
      <c r="PHM21" s="341"/>
      <c r="PHN21" s="341"/>
      <c r="PHO21" s="341"/>
      <c r="PHP21" s="341"/>
      <c r="PHQ21" s="341"/>
      <c r="PHR21" s="341"/>
      <c r="PHS21" s="341"/>
      <c r="PHT21" s="341"/>
      <c r="PHU21" s="341"/>
      <c r="PHV21" s="341"/>
      <c r="PHW21" s="341"/>
      <c r="PHX21" s="341"/>
      <c r="PHY21" s="341"/>
      <c r="PHZ21" s="341"/>
      <c r="PIA21" s="341"/>
      <c r="PIB21" s="341"/>
      <c r="PIC21" s="341"/>
      <c r="PID21" s="341"/>
      <c r="PIE21" s="341"/>
      <c r="PIF21" s="341"/>
      <c r="PIG21" s="341"/>
      <c r="PIH21" s="341"/>
      <c r="PII21" s="341"/>
      <c r="PIJ21" s="341"/>
      <c r="PIK21" s="341"/>
      <c r="PIL21" s="341"/>
      <c r="PIM21" s="341"/>
      <c r="PIN21" s="341"/>
      <c r="PIO21" s="341"/>
      <c r="PIP21" s="341"/>
      <c r="PIQ21" s="341"/>
      <c r="PIR21" s="341"/>
      <c r="PIS21" s="341"/>
      <c r="PIT21" s="341"/>
      <c r="PIU21" s="341"/>
      <c r="PIV21" s="341"/>
      <c r="PIW21" s="341"/>
      <c r="PIX21" s="341"/>
      <c r="PIY21" s="341"/>
      <c r="PIZ21" s="341"/>
      <c r="PJA21" s="341"/>
      <c r="PJB21" s="341"/>
      <c r="PJC21" s="341"/>
      <c r="PJD21" s="341"/>
      <c r="PJE21" s="341"/>
      <c r="PJF21" s="341"/>
      <c r="PJG21" s="341"/>
      <c r="PJH21" s="341"/>
      <c r="PJI21" s="341"/>
      <c r="PJJ21" s="341"/>
      <c r="PJK21" s="341"/>
      <c r="PJL21" s="341"/>
      <c r="PJM21" s="341"/>
      <c r="PJN21" s="341"/>
      <c r="PJO21" s="341"/>
      <c r="PJP21" s="341"/>
      <c r="PJQ21" s="341"/>
      <c r="PJR21" s="341"/>
      <c r="PJS21" s="341"/>
      <c r="PJT21" s="341"/>
      <c r="PJU21" s="341"/>
      <c r="PJV21" s="341"/>
      <c r="PJW21" s="341"/>
      <c r="PJX21" s="341"/>
      <c r="PJY21" s="341"/>
      <c r="PJZ21" s="341"/>
      <c r="PKA21" s="341"/>
      <c r="PKB21" s="341"/>
      <c r="PKC21" s="341"/>
      <c r="PKD21" s="341"/>
      <c r="PKE21" s="341"/>
      <c r="PKF21" s="341"/>
      <c r="PKG21" s="341"/>
      <c r="PKH21" s="341"/>
      <c r="PKI21" s="341"/>
      <c r="PKJ21" s="341"/>
      <c r="PKK21" s="341"/>
      <c r="PKL21" s="341"/>
      <c r="PKM21" s="341"/>
      <c r="PKN21" s="341"/>
      <c r="PKO21" s="341"/>
      <c r="PKP21" s="341"/>
      <c r="PKQ21" s="341"/>
      <c r="PKR21" s="341"/>
      <c r="PKS21" s="341"/>
      <c r="PKT21" s="341"/>
      <c r="PKU21" s="341"/>
      <c r="PKV21" s="341"/>
      <c r="PKW21" s="341"/>
      <c r="PKX21" s="341"/>
      <c r="PKY21" s="341"/>
      <c r="PKZ21" s="341"/>
      <c r="PLA21" s="341"/>
      <c r="PLB21" s="341"/>
      <c r="PLC21" s="341"/>
      <c r="PLD21" s="341"/>
      <c r="PLE21" s="341"/>
      <c r="PLF21" s="341"/>
      <c r="PLG21" s="341"/>
      <c r="PLH21" s="341"/>
      <c r="PLI21" s="341"/>
      <c r="PLJ21" s="341"/>
      <c r="PLK21" s="341"/>
      <c r="PLL21" s="341"/>
      <c r="PLM21" s="341"/>
      <c r="PLN21" s="341"/>
      <c r="PLO21" s="341"/>
      <c r="PLP21" s="341"/>
      <c r="PLQ21" s="341"/>
      <c r="PLR21" s="341"/>
      <c r="PLS21" s="341"/>
      <c r="PLT21" s="341"/>
      <c r="PLU21" s="341"/>
      <c r="PLV21" s="341"/>
      <c r="PLW21" s="341"/>
      <c r="PLX21" s="341"/>
      <c r="PLY21" s="341"/>
      <c r="PLZ21" s="341"/>
      <c r="PMA21" s="341"/>
      <c r="PMB21" s="341"/>
      <c r="PMC21" s="341"/>
      <c r="PMD21" s="341"/>
      <c r="PME21" s="341"/>
      <c r="PMF21" s="341"/>
      <c r="PMG21" s="341"/>
      <c r="PMH21" s="341"/>
      <c r="PMI21" s="341"/>
      <c r="PMJ21" s="341"/>
      <c r="PMK21" s="341"/>
      <c r="PML21" s="341"/>
      <c r="PMM21" s="341"/>
      <c r="PMN21" s="341"/>
      <c r="PMO21" s="341"/>
      <c r="PMP21" s="341"/>
      <c r="PMQ21" s="341"/>
      <c r="PMR21" s="341"/>
      <c r="PMS21" s="341"/>
      <c r="PMT21" s="341"/>
      <c r="PMU21" s="341"/>
      <c r="PMV21" s="341"/>
      <c r="PMW21" s="341"/>
      <c r="PMX21" s="341"/>
      <c r="PMY21" s="341"/>
      <c r="PMZ21" s="341"/>
      <c r="PNA21" s="341"/>
      <c r="PNB21" s="341"/>
      <c r="PNC21" s="341"/>
      <c r="PND21" s="341"/>
      <c r="PNE21" s="341"/>
      <c r="PNF21" s="341"/>
      <c r="PNG21" s="341"/>
      <c r="PNH21" s="341"/>
      <c r="PNI21" s="341"/>
      <c r="PNJ21" s="341"/>
      <c r="PNK21" s="341"/>
      <c r="PNL21" s="341"/>
      <c r="PNM21" s="341"/>
      <c r="PNN21" s="341"/>
      <c r="PNO21" s="341"/>
      <c r="PNP21" s="341"/>
      <c r="PNQ21" s="341"/>
      <c r="PNR21" s="341"/>
      <c r="PNS21" s="341"/>
      <c r="PNT21" s="341"/>
      <c r="PNU21" s="341"/>
      <c r="PNV21" s="341"/>
      <c r="PNW21" s="341"/>
      <c r="PNX21" s="341"/>
      <c r="PNY21" s="341"/>
      <c r="PNZ21" s="341"/>
      <c r="POA21" s="341"/>
      <c r="POB21" s="341"/>
      <c r="POC21" s="341"/>
      <c r="POD21" s="341"/>
      <c r="POE21" s="341"/>
      <c r="POF21" s="341"/>
      <c r="POG21" s="341"/>
      <c r="POH21" s="341"/>
      <c r="POI21" s="341"/>
      <c r="POJ21" s="341"/>
      <c r="POK21" s="341"/>
      <c r="POL21" s="341"/>
      <c r="POM21" s="341"/>
      <c r="PON21" s="341"/>
      <c r="POO21" s="341"/>
      <c r="POP21" s="341"/>
      <c r="POQ21" s="341"/>
      <c r="POR21" s="341"/>
      <c r="POS21" s="341"/>
      <c r="POT21" s="341"/>
      <c r="POU21" s="341"/>
      <c r="POV21" s="341"/>
      <c r="POW21" s="341"/>
      <c r="POX21" s="341"/>
      <c r="POY21" s="341"/>
      <c r="POZ21" s="341"/>
      <c r="PPA21" s="341"/>
      <c r="PPB21" s="341"/>
      <c r="PPC21" s="341"/>
      <c r="PPD21" s="341"/>
      <c r="PPE21" s="341"/>
      <c r="PPF21" s="341"/>
      <c r="PPG21" s="341"/>
      <c r="PPH21" s="341"/>
      <c r="PPI21" s="341"/>
      <c r="PPJ21" s="341"/>
      <c r="PPK21" s="341"/>
      <c r="PPL21" s="341"/>
      <c r="PPM21" s="341"/>
      <c r="PPN21" s="341"/>
      <c r="PPO21" s="341"/>
      <c r="PPP21" s="341"/>
      <c r="PPQ21" s="341"/>
      <c r="PPR21" s="341"/>
      <c r="PPS21" s="341"/>
      <c r="PPT21" s="341"/>
      <c r="PPU21" s="341"/>
      <c r="PPV21" s="341"/>
      <c r="PPW21" s="341"/>
      <c r="PPX21" s="341"/>
      <c r="PPY21" s="341"/>
      <c r="PPZ21" s="341"/>
      <c r="PQA21" s="341"/>
      <c r="PQB21" s="341"/>
      <c r="PQC21" s="341"/>
      <c r="PQD21" s="341"/>
      <c r="PQE21" s="341"/>
      <c r="PQF21" s="341"/>
      <c r="PQG21" s="341"/>
      <c r="PQH21" s="341"/>
      <c r="PQI21" s="341"/>
      <c r="PQJ21" s="341"/>
      <c r="PQK21" s="341"/>
      <c r="PQL21" s="341"/>
      <c r="PQM21" s="341"/>
      <c r="PQN21" s="341"/>
      <c r="PQO21" s="341"/>
      <c r="PQP21" s="341"/>
      <c r="PQQ21" s="341"/>
      <c r="PQR21" s="341"/>
      <c r="PQS21" s="341"/>
      <c r="PQT21" s="341"/>
      <c r="PQU21" s="341"/>
      <c r="PQV21" s="341"/>
      <c r="PQW21" s="341"/>
      <c r="PQX21" s="341"/>
      <c r="PQY21" s="341"/>
      <c r="PQZ21" s="341"/>
      <c r="PRA21" s="341"/>
      <c r="PRB21" s="341"/>
      <c r="PRC21" s="341"/>
      <c r="PRD21" s="341"/>
      <c r="PRE21" s="341"/>
      <c r="PRF21" s="341"/>
      <c r="PRG21" s="341"/>
      <c r="PRH21" s="341"/>
      <c r="PRI21" s="341"/>
      <c r="PRJ21" s="341"/>
      <c r="PRK21" s="341"/>
      <c r="PRL21" s="341"/>
      <c r="PRM21" s="341"/>
      <c r="PRN21" s="341"/>
      <c r="PRO21" s="341"/>
      <c r="PRP21" s="341"/>
      <c r="PRQ21" s="341"/>
      <c r="PRR21" s="341"/>
      <c r="PRS21" s="341"/>
      <c r="PRT21" s="341"/>
      <c r="PRU21" s="341"/>
      <c r="PRV21" s="341"/>
      <c r="PRW21" s="341"/>
      <c r="PRX21" s="341"/>
      <c r="PRY21" s="341"/>
      <c r="PRZ21" s="341"/>
      <c r="PSA21" s="341"/>
      <c r="PSB21" s="341"/>
      <c r="PSC21" s="341"/>
      <c r="PSD21" s="341"/>
      <c r="PSE21" s="341"/>
      <c r="PSF21" s="341"/>
      <c r="PSG21" s="341"/>
      <c r="PSH21" s="341"/>
      <c r="PSI21" s="341"/>
      <c r="PSJ21" s="341"/>
      <c r="PSK21" s="341"/>
      <c r="PSL21" s="341"/>
      <c r="PSM21" s="341"/>
      <c r="PSN21" s="341"/>
      <c r="PSO21" s="341"/>
      <c r="PSP21" s="341"/>
      <c r="PSQ21" s="341"/>
      <c r="PSR21" s="341"/>
      <c r="PSS21" s="341"/>
      <c r="PST21" s="341"/>
      <c r="PSU21" s="341"/>
      <c r="PSV21" s="341"/>
      <c r="PSW21" s="341"/>
      <c r="PSX21" s="341"/>
      <c r="PSY21" s="341"/>
      <c r="PSZ21" s="341"/>
      <c r="PTA21" s="341"/>
      <c r="PTB21" s="341"/>
      <c r="PTC21" s="341"/>
      <c r="PTD21" s="341"/>
      <c r="PTE21" s="341"/>
      <c r="PTF21" s="341"/>
      <c r="PTG21" s="341"/>
      <c r="PTH21" s="341"/>
      <c r="PTI21" s="341"/>
      <c r="PTJ21" s="341"/>
      <c r="PTK21" s="341"/>
      <c r="PTL21" s="341"/>
      <c r="PTM21" s="341"/>
      <c r="PTN21" s="341"/>
      <c r="PTO21" s="341"/>
      <c r="PTP21" s="341"/>
      <c r="PTQ21" s="341"/>
      <c r="PTR21" s="341"/>
      <c r="PTS21" s="341"/>
      <c r="PTT21" s="341"/>
      <c r="PTU21" s="341"/>
      <c r="PTV21" s="341"/>
      <c r="PTW21" s="341"/>
      <c r="PTX21" s="341"/>
      <c r="PTY21" s="341"/>
      <c r="PTZ21" s="341"/>
      <c r="PUA21" s="341"/>
      <c r="PUB21" s="341"/>
      <c r="PUC21" s="341"/>
      <c r="PUD21" s="341"/>
      <c r="PUE21" s="341"/>
      <c r="PUF21" s="341"/>
      <c r="PUG21" s="341"/>
      <c r="PUH21" s="341"/>
      <c r="PUI21" s="341"/>
      <c r="PUJ21" s="341"/>
      <c r="PUK21" s="341"/>
      <c r="PUL21" s="341"/>
      <c r="PUM21" s="341"/>
      <c r="PUN21" s="341"/>
      <c r="PUO21" s="341"/>
      <c r="PUP21" s="341"/>
      <c r="PUQ21" s="341"/>
      <c r="PUR21" s="341"/>
      <c r="PUS21" s="341"/>
      <c r="PUT21" s="341"/>
      <c r="PUU21" s="341"/>
      <c r="PUV21" s="341"/>
      <c r="PUW21" s="341"/>
      <c r="PUX21" s="341"/>
      <c r="PUY21" s="341"/>
      <c r="PUZ21" s="341"/>
      <c r="PVA21" s="341"/>
      <c r="PVB21" s="341"/>
      <c r="PVC21" s="341"/>
      <c r="PVD21" s="341"/>
      <c r="PVE21" s="341"/>
      <c r="PVF21" s="341"/>
      <c r="PVG21" s="341"/>
      <c r="PVH21" s="341"/>
      <c r="PVI21" s="341"/>
      <c r="PVJ21" s="341"/>
      <c r="PVK21" s="341"/>
      <c r="PVL21" s="341"/>
      <c r="PVM21" s="341"/>
      <c r="PVN21" s="341"/>
      <c r="PVO21" s="341"/>
      <c r="PVP21" s="341"/>
      <c r="PVQ21" s="341"/>
      <c r="PVR21" s="341"/>
      <c r="PVS21" s="341"/>
      <c r="PVT21" s="341"/>
      <c r="PVU21" s="341"/>
      <c r="PVV21" s="341"/>
      <c r="PVW21" s="341"/>
      <c r="PVX21" s="341"/>
      <c r="PVY21" s="341"/>
      <c r="PVZ21" s="341"/>
      <c r="PWA21" s="341"/>
      <c r="PWB21" s="341"/>
      <c r="PWC21" s="341"/>
      <c r="PWD21" s="341"/>
      <c r="PWE21" s="341"/>
      <c r="PWF21" s="341"/>
      <c r="PWG21" s="341"/>
      <c r="PWH21" s="341"/>
      <c r="PWI21" s="341"/>
      <c r="PWJ21" s="341"/>
      <c r="PWK21" s="341"/>
      <c r="PWL21" s="341"/>
      <c r="PWM21" s="341"/>
      <c r="PWN21" s="341"/>
      <c r="PWO21" s="341"/>
      <c r="PWP21" s="341"/>
      <c r="PWQ21" s="341"/>
      <c r="PWR21" s="341"/>
      <c r="PWS21" s="341"/>
      <c r="PWT21" s="341"/>
      <c r="PWU21" s="341"/>
      <c r="PWV21" s="341"/>
      <c r="PWW21" s="341"/>
      <c r="PWX21" s="341"/>
      <c r="PWY21" s="341"/>
      <c r="PWZ21" s="341"/>
      <c r="PXA21" s="341"/>
      <c r="PXB21" s="341"/>
      <c r="PXC21" s="341"/>
      <c r="PXD21" s="341"/>
      <c r="PXE21" s="341"/>
      <c r="PXF21" s="341"/>
      <c r="PXG21" s="341"/>
      <c r="PXH21" s="341"/>
      <c r="PXI21" s="341"/>
      <c r="PXJ21" s="341"/>
      <c r="PXK21" s="341"/>
      <c r="PXL21" s="341"/>
      <c r="PXM21" s="341"/>
      <c r="PXN21" s="341"/>
      <c r="PXO21" s="341"/>
      <c r="PXP21" s="341"/>
      <c r="PXQ21" s="341"/>
      <c r="PXR21" s="341"/>
      <c r="PXS21" s="341"/>
      <c r="PXT21" s="341"/>
      <c r="PXU21" s="341"/>
      <c r="PXV21" s="341"/>
      <c r="PXW21" s="341"/>
      <c r="PXX21" s="341"/>
      <c r="PXY21" s="341"/>
      <c r="PXZ21" s="341"/>
      <c r="PYA21" s="341"/>
      <c r="PYB21" s="341"/>
      <c r="PYC21" s="341"/>
      <c r="PYD21" s="341"/>
      <c r="PYE21" s="341"/>
      <c r="PYF21" s="341"/>
      <c r="PYG21" s="341"/>
      <c r="PYH21" s="341"/>
      <c r="PYI21" s="341"/>
      <c r="PYJ21" s="341"/>
      <c r="PYK21" s="341"/>
      <c r="PYL21" s="341"/>
      <c r="PYM21" s="341"/>
      <c r="PYN21" s="341"/>
      <c r="PYO21" s="341"/>
      <c r="PYP21" s="341"/>
      <c r="PYQ21" s="341"/>
      <c r="PYR21" s="341"/>
      <c r="PYS21" s="341"/>
      <c r="PYT21" s="341"/>
      <c r="PYU21" s="341"/>
      <c r="PYV21" s="341"/>
      <c r="PYW21" s="341"/>
      <c r="PYX21" s="341"/>
      <c r="PYY21" s="341"/>
      <c r="PYZ21" s="341"/>
      <c r="PZA21" s="341"/>
      <c r="PZB21" s="341"/>
      <c r="PZC21" s="341"/>
      <c r="PZD21" s="341"/>
      <c r="PZE21" s="341"/>
      <c r="PZF21" s="341"/>
      <c r="PZG21" s="341"/>
      <c r="PZH21" s="341"/>
      <c r="PZI21" s="341"/>
      <c r="PZJ21" s="341"/>
      <c r="PZK21" s="341"/>
      <c r="PZL21" s="341"/>
      <c r="PZM21" s="341"/>
      <c r="PZN21" s="341"/>
      <c r="PZO21" s="341"/>
      <c r="PZP21" s="341"/>
      <c r="PZQ21" s="341"/>
      <c r="PZR21" s="341"/>
      <c r="PZS21" s="341"/>
      <c r="PZT21" s="341"/>
      <c r="PZU21" s="341"/>
      <c r="PZV21" s="341"/>
      <c r="PZW21" s="341"/>
      <c r="PZX21" s="341"/>
      <c r="PZY21" s="341"/>
      <c r="PZZ21" s="341"/>
      <c r="QAA21" s="341"/>
      <c r="QAB21" s="341"/>
      <c r="QAC21" s="341"/>
      <c r="QAD21" s="341"/>
      <c r="QAE21" s="341"/>
      <c r="QAF21" s="341"/>
      <c r="QAG21" s="341"/>
      <c r="QAH21" s="341"/>
      <c r="QAI21" s="341"/>
      <c r="QAJ21" s="341"/>
      <c r="QAK21" s="341"/>
      <c r="QAL21" s="341"/>
      <c r="QAM21" s="341"/>
      <c r="QAN21" s="341"/>
      <c r="QAO21" s="341"/>
      <c r="QAP21" s="341"/>
      <c r="QAQ21" s="341"/>
      <c r="QAR21" s="341"/>
      <c r="QAS21" s="341"/>
      <c r="QAT21" s="341"/>
      <c r="QAU21" s="341"/>
      <c r="QAV21" s="341"/>
      <c r="QAW21" s="341"/>
      <c r="QAX21" s="341"/>
      <c r="QAY21" s="341"/>
      <c r="QAZ21" s="341"/>
      <c r="QBA21" s="341"/>
      <c r="QBB21" s="341"/>
      <c r="QBC21" s="341"/>
      <c r="QBD21" s="341"/>
      <c r="QBE21" s="341"/>
      <c r="QBF21" s="341"/>
      <c r="QBG21" s="341"/>
      <c r="QBH21" s="341"/>
      <c r="QBI21" s="341"/>
      <c r="QBJ21" s="341"/>
      <c r="QBK21" s="341"/>
      <c r="QBL21" s="341"/>
      <c r="QBM21" s="341"/>
      <c r="QBN21" s="341"/>
      <c r="QBO21" s="341"/>
      <c r="QBP21" s="341"/>
      <c r="QBQ21" s="341"/>
      <c r="QBR21" s="341"/>
      <c r="QBS21" s="341"/>
      <c r="QBT21" s="341"/>
      <c r="QBU21" s="341"/>
      <c r="QBV21" s="341"/>
      <c r="QBW21" s="341"/>
      <c r="QBX21" s="341"/>
      <c r="QBY21" s="341"/>
      <c r="QBZ21" s="341"/>
      <c r="QCA21" s="341"/>
      <c r="QCB21" s="341"/>
      <c r="QCC21" s="341"/>
      <c r="QCD21" s="341"/>
      <c r="QCE21" s="341"/>
      <c r="QCF21" s="341"/>
      <c r="QCG21" s="341"/>
      <c r="QCH21" s="341"/>
      <c r="QCI21" s="341"/>
      <c r="QCJ21" s="341"/>
      <c r="QCK21" s="341"/>
      <c r="QCL21" s="341"/>
      <c r="QCM21" s="341"/>
      <c r="QCN21" s="341"/>
      <c r="QCO21" s="341"/>
      <c r="QCP21" s="341"/>
      <c r="QCQ21" s="341"/>
      <c r="QCR21" s="341"/>
      <c r="QCS21" s="341"/>
      <c r="QCT21" s="341"/>
      <c r="QCU21" s="341"/>
      <c r="QCV21" s="341"/>
      <c r="QCW21" s="341"/>
      <c r="QCX21" s="341"/>
      <c r="QCY21" s="341"/>
      <c r="QCZ21" s="341"/>
      <c r="QDA21" s="341"/>
      <c r="QDB21" s="341"/>
      <c r="QDC21" s="341"/>
      <c r="QDD21" s="341"/>
      <c r="QDE21" s="341"/>
      <c r="QDF21" s="341"/>
      <c r="QDG21" s="341"/>
      <c r="QDH21" s="341"/>
      <c r="QDI21" s="341"/>
      <c r="QDJ21" s="341"/>
      <c r="QDK21" s="341"/>
      <c r="QDL21" s="341"/>
      <c r="QDM21" s="341"/>
      <c r="QDN21" s="341"/>
      <c r="QDO21" s="341"/>
      <c r="QDP21" s="341"/>
      <c r="QDQ21" s="341"/>
      <c r="QDR21" s="341"/>
      <c r="QDS21" s="341"/>
      <c r="QDT21" s="341"/>
      <c r="QDU21" s="341"/>
      <c r="QDV21" s="341"/>
      <c r="QDW21" s="341"/>
      <c r="QDX21" s="341"/>
      <c r="QDY21" s="341"/>
      <c r="QDZ21" s="341"/>
      <c r="QEA21" s="341"/>
      <c r="QEB21" s="341"/>
      <c r="QEC21" s="341"/>
      <c r="QED21" s="341"/>
      <c r="QEE21" s="341"/>
      <c r="QEF21" s="341"/>
      <c r="QEG21" s="341"/>
      <c r="QEH21" s="341"/>
      <c r="QEI21" s="341"/>
      <c r="QEJ21" s="341"/>
      <c r="QEK21" s="341"/>
      <c r="QEL21" s="341"/>
      <c r="QEM21" s="341"/>
      <c r="QEN21" s="341"/>
      <c r="QEO21" s="341"/>
      <c r="QEP21" s="341"/>
      <c r="QEQ21" s="341"/>
      <c r="QER21" s="341"/>
      <c r="QES21" s="341"/>
      <c r="QET21" s="341"/>
      <c r="QEU21" s="341"/>
      <c r="QEV21" s="341"/>
      <c r="QEW21" s="341"/>
      <c r="QEX21" s="341"/>
      <c r="QEY21" s="341"/>
      <c r="QEZ21" s="341"/>
      <c r="QFA21" s="341"/>
      <c r="QFB21" s="341"/>
      <c r="QFC21" s="341"/>
      <c r="QFD21" s="341"/>
      <c r="QFE21" s="341"/>
      <c r="QFF21" s="341"/>
      <c r="QFG21" s="341"/>
      <c r="QFH21" s="341"/>
      <c r="QFI21" s="341"/>
      <c r="QFJ21" s="341"/>
      <c r="QFK21" s="341"/>
      <c r="QFL21" s="341"/>
      <c r="QFM21" s="341"/>
      <c r="QFN21" s="341"/>
      <c r="QFO21" s="341"/>
      <c r="QFP21" s="341"/>
      <c r="QFQ21" s="341"/>
      <c r="QFR21" s="341"/>
      <c r="QFS21" s="341"/>
      <c r="QFT21" s="341"/>
      <c r="QFU21" s="341"/>
      <c r="QFV21" s="341"/>
      <c r="QFW21" s="341"/>
      <c r="QFX21" s="341"/>
      <c r="QFY21" s="341"/>
      <c r="QFZ21" s="341"/>
      <c r="QGA21" s="341"/>
      <c r="QGB21" s="341"/>
      <c r="QGC21" s="341"/>
      <c r="QGD21" s="341"/>
      <c r="QGE21" s="341"/>
      <c r="QGF21" s="341"/>
      <c r="QGG21" s="341"/>
      <c r="QGH21" s="341"/>
      <c r="QGI21" s="341"/>
      <c r="QGJ21" s="341"/>
      <c r="QGK21" s="341"/>
      <c r="QGL21" s="341"/>
      <c r="QGM21" s="341"/>
      <c r="QGN21" s="341"/>
      <c r="QGO21" s="341"/>
      <c r="QGP21" s="341"/>
      <c r="QGQ21" s="341"/>
      <c r="QGR21" s="341"/>
      <c r="QGS21" s="341"/>
      <c r="QGT21" s="341"/>
      <c r="QGU21" s="341"/>
      <c r="QGV21" s="341"/>
      <c r="QGW21" s="341"/>
      <c r="QGX21" s="341"/>
      <c r="QGY21" s="341"/>
      <c r="QGZ21" s="341"/>
      <c r="QHA21" s="341"/>
      <c r="QHB21" s="341"/>
      <c r="QHC21" s="341"/>
      <c r="QHD21" s="341"/>
      <c r="QHE21" s="341"/>
      <c r="QHF21" s="341"/>
      <c r="QHG21" s="341"/>
      <c r="QHH21" s="341"/>
      <c r="QHI21" s="341"/>
      <c r="QHJ21" s="341"/>
      <c r="QHK21" s="341"/>
      <c r="QHL21" s="341"/>
      <c r="QHM21" s="341"/>
      <c r="QHN21" s="341"/>
      <c r="QHO21" s="341"/>
      <c r="QHP21" s="341"/>
      <c r="QHQ21" s="341"/>
      <c r="QHR21" s="341"/>
      <c r="QHS21" s="341"/>
      <c r="QHT21" s="341"/>
      <c r="QHU21" s="341"/>
      <c r="QHV21" s="341"/>
      <c r="QHW21" s="341"/>
      <c r="QHX21" s="341"/>
      <c r="QHY21" s="341"/>
      <c r="QHZ21" s="341"/>
      <c r="QIA21" s="341"/>
      <c r="QIB21" s="341"/>
      <c r="QIC21" s="341"/>
      <c r="QID21" s="341"/>
      <c r="QIE21" s="341"/>
      <c r="QIF21" s="341"/>
      <c r="QIG21" s="341"/>
      <c r="QIH21" s="341"/>
      <c r="QII21" s="341"/>
      <c r="QIJ21" s="341"/>
      <c r="QIK21" s="341"/>
      <c r="QIL21" s="341"/>
      <c r="QIM21" s="341"/>
      <c r="QIN21" s="341"/>
      <c r="QIO21" s="341"/>
      <c r="QIP21" s="341"/>
      <c r="QIQ21" s="341"/>
      <c r="QIR21" s="341"/>
      <c r="QIS21" s="341"/>
      <c r="QIT21" s="341"/>
      <c r="QIU21" s="341"/>
      <c r="QIV21" s="341"/>
      <c r="QIW21" s="341"/>
      <c r="QIX21" s="341"/>
      <c r="QIY21" s="341"/>
      <c r="QIZ21" s="341"/>
      <c r="QJA21" s="341"/>
      <c r="QJB21" s="341"/>
      <c r="QJC21" s="341"/>
      <c r="QJD21" s="341"/>
      <c r="QJE21" s="341"/>
      <c r="QJF21" s="341"/>
      <c r="QJG21" s="341"/>
      <c r="QJH21" s="341"/>
      <c r="QJI21" s="341"/>
      <c r="QJJ21" s="341"/>
      <c r="QJK21" s="341"/>
      <c r="QJL21" s="341"/>
      <c r="QJM21" s="341"/>
      <c r="QJN21" s="341"/>
      <c r="QJO21" s="341"/>
      <c r="QJP21" s="341"/>
      <c r="QJQ21" s="341"/>
      <c r="QJR21" s="341"/>
      <c r="QJS21" s="341"/>
      <c r="QJT21" s="341"/>
      <c r="QJU21" s="341"/>
      <c r="QJV21" s="341"/>
      <c r="QJW21" s="341"/>
      <c r="QJX21" s="341"/>
      <c r="QJY21" s="341"/>
      <c r="QJZ21" s="341"/>
      <c r="QKA21" s="341"/>
      <c r="QKB21" s="341"/>
      <c r="QKC21" s="341"/>
      <c r="QKD21" s="341"/>
      <c r="QKE21" s="341"/>
      <c r="QKF21" s="341"/>
      <c r="QKG21" s="341"/>
      <c r="QKH21" s="341"/>
      <c r="QKI21" s="341"/>
      <c r="QKJ21" s="341"/>
      <c r="QKK21" s="341"/>
      <c r="QKL21" s="341"/>
      <c r="QKM21" s="341"/>
      <c r="QKN21" s="341"/>
      <c r="QKO21" s="341"/>
      <c r="QKP21" s="341"/>
      <c r="QKQ21" s="341"/>
      <c r="QKR21" s="341"/>
      <c r="QKS21" s="341"/>
      <c r="QKT21" s="341"/>
      <c r="QKU21" s="341"/>
      <c r="QKV21" s="341"/>
      <c r="QKW21" s="341"/>
      <c r="QKX21" s="341"/>
      <c r="QKY21" s="341"/>
      <c r="QKZ21" s="341"/>
      <c r="QLA21" s="341"/>
      <c r="QLB21" s="341"/>
      <c r="QLC21" s="341"/>
      <c r="QLD21" s="341"/>
      <c r="QLE21" s="341"/>
      <c r="QLF21" s="341"/>
      <c r="QLG21" s="341"/>
      <c r="QLH21" s="341"/>
      <c r="QLI21" s="341"/>
      <c r="QLJ21" s="341"/>
      <c r="QLK21" s="341"/>
      <c r="QLL21" s="341"/>
      <c r="QLM21" s="341"/>
      <c r="QLN21" s="341"/>
      <c r="QLO21" s="341"/>
      <c r="QLP21" s="341"/>
      <c r="QLQ21" s="341"/>
      <c r="QLR21" s="341"/>
      <c r="QLS21" s="341"/>
      <c r="QLT21" s="341"/>
      <c r="QLU21" s="341"/>
      <c r="QLV21" s="341"/>
      <c r="QLW21" s="341"/>
      <c r="QLX21" s="341"/>
      <c r="QLY21" s="341"/>
      <c r="QLZ21" s="341"/>
      <c r="QMA21" s="341"/>
      <c r="QMB21" s="341"/>
      <c r="QMC21" s="341"/>
      <c r="QMD21" s="341"/>
      <c r="QME21" s="341"/>
      <c r="QMF21" s="341"/>
      <c r="QMG21" s="341"/>
      <c r="QMH21" s="341"/>
      <c r="QMI21" s="341"/>
      <c r="QMJ21" s="341"/>
      <c r="QMK21" s="341"/>
      <c r="QML21" s="341"/>
      <c r="QMM21" s="341"/>
      <c r="QMN21" s="341"/>
      <c r="QMO21" s="341"/>
      <c r="QMP21" s="341"/>
      <c r="QMQ21" s="341"/>
      <c r="QMR21" s="341"/>
      <c r="QMS21" s="341"/>
      <c r="QMT21" s="341"/>
      <c r="QMU21" s="341"/>
      <c r="QMV21" s="341"/>
      <c r="QMW21" s="341"/>
      <c r="QMX21" s="341"/>
      <c r="QMY21" s="341"/>
      <c r="QMZ21" s="341"/>
      <c r="QNA21" s="341"/>
      <c r="QNB21" s="341"/>
      <c r="QNC21" s="341"/>
      <c r="QND21" s="341"/>
      <c r="QNE21" s="341"/>
      <c r="QNF21" s="341"/>
      <c r="QNG21" s="341"/>
      <c r="QNH21" s="341"/>
      <c r="QNI21" s="341"/>
      <c r="QNJ21" s="341"/>
      <c r="QNK21" s="341"/>
      <c r="QNL21" s="341"/>
      <c r="QNM21" s="341"/>
      <c r="QNN21" s="341"/>
      <c r="QNO21" s="341"/>
      <c r="QNP21" s="341"/>
      <c r="QNQ21" s="341"/>
      <c r="QNR21" s="341"/>
      <c r="QNS21" s="341"/>
      <c r="QNT21" s="341"/>
      <c r="QNU21" s="341"/>
      <c r="QNV21" s="341"/>
      <c r="QNW21" s="341"/>
      <c r="QNX21" s="341"/>
      <c r="QNY21" s="341"/>
      <c r="QNZ21" s="341"/>
      <c r="QOA21" s="341"/>
      <c r="QOB21" s="341"/>
      <c r="QOC21" s="341"/>
      <c r="QOD21" s="341"/>
      <c r="QOE21" s="341"/>
      <c r="QOF21" s="341"/>
      <c r="QOG21" s="341"/>
      <c r="QOH21" s="341"/>
      <c r="QOI21" s="341"/>
      <c r="QOJ21" s="341"/>
      <c r="QOK21" s="341"/>
      <c r="QOL21" s="341"/>
      <c r="QOM21" s="341"/>
      <c r="QON21" s="341"/>
      <c r="QOO21" s="341"/>
      <c r="QOP21" s="341"/>
      <c r="QOQ21" s="341"/>
      <c r="QOR21" s="341"/>
      <c r="QOS21" s="341"/>
      <c r="QOT21" s="341"/>
      <c r="QOU21" s="341"/>
      <c r="QOV21" s="341"/>
      <c r="QOW21" s="341"/>
      <c r="QOX21" s="341"/>
      <c r="QOY21" s="341"/>
      <c r="QOZ21" s="341"/>
      <c r="QPA21" s="341"/>
      <c r="QPB21" s="341"/>
      <c r="QPC21" s="341"/>
      <c r="QPD21" s="341"/>
      <c r="QPE21" s="341"/>
      <c r="QPF21" s="341"/>
      <c r="QPG21" s="341"/>
      <c r="QPH21" s="341"/>
      <c r="QPI21" s="341"/>
      <c r="QPJ21" s="341"/>
      <c r="QPK21" s="341"/>
      <c r="QPL21" s="341"/>
      <c r="QPM21" s="341"/>
      <c r="QPN21" s="341"/>
      <c r="QPO21" s="341"/>
      <c r="QPP21" s="341"/>
      <c r="QPQ21" s="341"/>
      <c r="QPR21" s="341"/>
      <c r="QPS21" s="341"/>
      <c r="QPT21" s="341"/>
      <c r="QPU21" s="341"/>
      <c r="QPV21" s="341"/>
      <c r="QPW21" s="341"/>
      <c r="QPX21" s="341"/>
      <c r="QPY21" s="341"/>
      <c r="QPZ21" s="341"/>
      <c r="QQA21" s="341"/>
      <c r="QQB21" s="341"/>
      <c r="QQC21" s="341"/>
      <c r="QQD21" s="341"/>
      <c r="QQE21" s="341"/>
      <c r="QQF21" s="341"/>
      <c r="QQG21" s="341"/>
      <c r="QQH21" s="341"/>
      <c r="QQI21" s="341"/>
      <c r="QQJ21" s="341"/>
      <c r="QQK21" s="341"/>
      <c r="QQL21" s="341"/>
      <c r="QQM21" s="341"/>
      <c r="QQN21" s="341"/>
      <c r="QQO21" s="341"/>
      <c r="QQP21" s="341"/>
      <c r="QQQ21" s="341"/>
      <c r="QQR21" s="341"/>
      <c r="QQS21" s="341"/>
      <c r="QQT21" s="341"/>
      <c r="QQU21" s="341"/>
      <c r="QQV21" s="341"/>
      <c r="QQW21" s="341"/>
      <c r="QQX21" s="341"/>
      <c r="QQY21" s="341"/>
      <c r="QQZ21" s="341"/>
      <c r="QRA21" s="341"/>
      <c r="QRB21" s="341"/>
      <c r="QRC21" s="341"/>
      <c r="QRD21" s="341"/>
      <c r="QRE21" s="341"/>
      <c r="QRF21" s="341"/>
      <c r="QRG21" s="341"/>
      <c r="QRH21" s="341"/>
      <c r="QRI21" s="341"/>
      <c r="QRJ21" s="341"/>
      <c r="QRK21" s="341"/>
      <c r="QRL21" s="341"/>
      <c r="QRM21" s="341"/>
      <c r="QRN21" s="341"/>
      <c r="QRO21" s="341"/>
      <c r="QRP21" s="341"/>
      <c r="QRQ21" s="341"/>
      <c r="QRR21" s="341"/>
      <c r="QRS21" s="341"/>
      <c r="QRT21" s="341"/>
      <c r="QRU21" s="341"/>
      <c r="QRV21" s="341"/>
      <c r="QRW21" s="341"/>
      <c r="QRX21" s="341"/>
      <c r="QRY21" s="341"/>
      <c r="QRZ21" s="341"/>
      <c r="QSA21" s="341"/>
      <c r="QSB21" s="341"/>
      <c r="QSC21" s="341"/>
      <c r="QSD21" s="341"/>
      <c r="QSE21" s="341"/>
      <c r="QSF21" s="341"/>
      <c r="QSG21" s="341"/>
      <c r="QSH21" s="341"/>
      <c r="QSI21" s="341"/>
      <c r="QSJ21" s="341"/>
      <c r="QSK21" s="341"/>
      <c r="QSL21" s="341"/>
      <c r="QSM21" s="341"/>
      <c r="QSN21" s="341"/>
      <c r="QSO21" s="341"/>
      <c r="QSP21" s="341"/>
      <c r="QSQ21" s="341"/>
      <c r="QSR21" s="341"/>
      <c r="QSS21" s="341"/>
      <c r="QST21" s="341"/>
      <c r="QSU21" s="341"/>
      <c r="QSV21" s="341"/>
      <c r="QSW21" s="341"/>
      <c r="QSX21" s="341"/>
      <c r="QSY21" s="341"/>
      <c r="QSZ21" s="341"/>
      <c r="QTA21" s="341"/>
      <c r="QTB21" s="341"/>
      <c r="QTC21" s="341"/>
      <c r="QTD21" s="341"/>
      <c r="QTE21" s="341"/>
      <c r="QTF21" s="341"/>
      <c r="QTG21" s="341"/>
      <c r="QTH21" s="341"/>
      <c r="QTI21" s="341"/>
      <c r="QTJ21" s="341"/>
      <c r="QTK21" s="341"/>
      <c r="QTL21" s="341"/>
      <c r="QTM21" s="341"/>
      <c r="QTN21" s="341"/>
      <c r="QTO21" s="341"/>
      <c r="QTP21" s="341"/>
      <c r="QTQ21" s="341"/>
      <c r="QTR21" s="341"/>
      <c r="QTS21" s="341"/>
      <c r="QTT21" s="341"/>
      <c r="QTU21" s="341"/>
      <c r="QTV21" s="341"/>
      <c r="QTW21" s="341"/>
      <c r="QTX21" s="341"/>
      <c r="QTY21" s="341"/>
      <c r="QTZ21" s="341"/>
      <c r="QUA21" s="341"/>
      <c r="QUB21" s="341"/>
      <c r="QUC21" s="341"/>
      <c r="QUD21" s="341"/>
      <c r="QUE21" s="341"/>
      <c r="QUF21" s="341"/>
      <c r="QUG21" s="341"/>
      <c r="QUH21" s="341"/>
      <c r="QUI21" s="341"/>
      <c r="QUJ21" s="341"/>
      <c r="QUK21" s="341"/>
      <c r="QUL21" s="341"/>
      <c r="QUM21" s="341"/>
      <c r="QUN21" s="341"/>
      <c r="QUO21" s="341"/>
      <c r="QUP21" s="341"/>
      <c r="QUQ21" s="341"/>
      <c r="QUR21" s="341"/>
      <c r="QUS21" s="341"/>
      <c r="QUT21" s="341"/>
      <c r="QUU21" s="341"/>
      <c r="QUV21" s="341"/>
      <c r="QUW21" s="341"/>
      <c r="QUX21" s="341"/>
      <c r="QUY21" s="341"/>
      <c r="QUZ21" s="341"/>
      <c r="QVA21" s="341"/>
      <c r="QVB21" s="341"/>
      <c r="QVC21" s="341"/>
      <c r="QVD21" s="341"/>
      <c r="QVE21" s="341"/>
      <c r="QVF21" s="341"/>
      <c r="QVG21" s="341"/>
      <c r="QVH21" s="341"/>
      <c r="QVI21" s="341"/>
      <c r="QVJ21" s="341"/>
      <c r="QVK21" s="341"/>
      <c r="QVL21" s="341"/>
      <c r="QVM21" s="341"/>
      <c r="QVN21" s="341"/>
      <c r="QVO21" s="341"/>
      <c r="QVP21" s="341"/>
      <c r="QVQ21" s="341"/>
      <c r="QVR21" s="341"/>
      <c r="QVS21" s="341"/>
      <c r="QVT21" s="341"/>
      <c r="QVU21" s="341"/>
      <c r="QVV21" s="341"/>
      <c r="QVW21" s="341"/>
      <c r="QVX21" s="341"/>
      <c r="QVY21" s="341"/>
      <c r="QVZ21" s="341"/>
      <c r="QWA21" s="341"/>
      <c r="QWB21" s="341"/>
      <c r="QWC21" s="341"/>
      <c r="QWD21" s="341"/>
      <c r="QWE21" s="341"/>
      <c r="QWF21" s="341"/>
      <c r="QWG21" s="341"/>
      <c r="QWH21" s="341"/>
      <c r="QWI21" s="341"/>
      <c r="QWJ21" s="341"/>
      <c r="QWK21" s="341"/>
      <c r="QWL21" s="341"/>
      <c r="QWM21" s="341"/>
      <c r="QWN21" s="341"/>
      <c r="QWO21" s="341"/>
      <c r="QWP21" s="341"/>
      <c r="QWQ21" s="341"/>
      <c r="QWR21" s="341"/>
      <c r="QWS21" s="341"/>
      <c r="QWT21" s="341"/>
      <c r="QWU21" s="341"/>
      <c r="QWV21" s="341"/>
      <c r="QWW21" s="341"/>
      <c r="QWX21" s="341"/>
      <c r="QWY21" s="341"/>
      <c r="QWZ21" s="341"/>
      <c r="QXA21" s="341"/>
      <c r="QXB21" s="341"/>
      <c r="QXC21" s="341"/>
      <c r="QXD21" s="341"/>
      <c r="QXE21" s="341"/>
      <c r="QXF21" s="341"/>
      <c r="QXG21" s="341"/>
      <c r="QXH21" s="341"/>
      <c r="QXI21" s="341"/>
      <c r="QXJ21" s="341"/>
      <c r="QXK21" s="341"/>
      <c r="QXL21" s="341"/>
      <c r="QXM21" s="341"/>
      <c r="QXN21" s="341"/>
      <c r="QXO21" s="341"/>
      <c r="QXP21" s="341"/>
      <c r="QXQ21" s="341"/>
      <c r="QXR21" s="341"/>
      <c r="QXS21" s="341"/>
      <c r="QXT21" s="341"/>
      <c r="QXU21" s="341"/>
      <c r="QXV21" s="341"/>
      <c r="QXW21" s="341"/>
      <c r="QXX21" s="341"/>
      <c r="QXY21" s="341"/>
      <c r="QXZ21" s="341"/>
      <c r="QYA21" s="341"/>
      <c r="QYB21" s="341"/>
      <c r="QYC21" s="341"/>
      <c r="QYD21" s="341"/>
      <c r="QYE21" s="341"/>
      <c r="QYF21" s="341"/>
      <c r="QYG21" s="341"/>
      <c r="QYH21" s="341"/>
      <c r="QYI21" s="341"/>
      <c r="QYJ21" s="341"/>
      <c r="QYK21" s="341"/>
      <c r="QYL21" s="341"/>
      <c r="QYM21" s="341"/>
      <c r="QYN21" s="341"/>
      <c r="QYO21" s="341"/>
      <c r="QYP21" s="341"/>
      <c r="QYQ21" s="341"/>
      <c r="QYR21" s="341"/>
      <c r="QYS21" s="341"/>
      <c r="QYT21" s="341"/>
      <c r="QYU21" s="341"/>
      <c r="QYV21" s="341"/>
      <c r="QYW21" s="341"/>
      <c r="QYX21" s="341"/>
      <c r="QYY21" s="341"/>
      <c r="QYZ21" s="341"/>
      <c r="QZA21" s="341"/>
      <c r="QZB21" s="341"/>
      <c r="QZC21" s="341"/>
      <c r="QZD21" s="341"/>
      <c r="QZE21" s="341"/>
      <c r="QZF21" s="341"/>
      <c r="QZG21" s="341"/>
      <c r="QZH21" s="341"/>
      <c r="QZI21" s="341"/>
      <c r="QZJ21" s="341"/>
      <c r="QZK21" s="341"/>
      <c r="QZL21" s="341"/>
      <c r="QZM21" s="341"/>
      <c r="QZN21" s="341"/>
      <c r="QZO21" s="341"/>
      <c r="QZP21" s="341"/>
      <c r="QZQ21" s="341"/>
      <c r="QZR21" s="341"/>
      <c r="QZS21" s="341"/>
      <c r="QZT21" s="341"/>
      <c r="QZU21" s="341"/>
      <c r="QZV21" s="341"/>
      <c r="QZW21" s="341"/>
      <c r="QZX21" s="341"/>
      <c r="QZY21" s="341"/>
      <c r="QZZ21" s="341"/>
      <c r="RAA21" s="341"/>
      <c r="RAB21" s="341"/>
      <c r="RAC21" s="341"/>
      <c r="RAD21" s="341"/>
      <c r="RAE21" s="341"/>
      <c r="RAF21" s="341"/>
      <c r="RAG21" s="341"/>
      <c r="RAH21" s="341"/>
      <c r="RAI21" s="341"/>
      <c r="RAJ21" s="341"/>
      <c r="RAK21" s="341"/>
      <c r="RAL21" s="341"/>
      <c r="RAM21" s="341"/>
      <c r="RAN21" s="341"/>
      <c r="RAO21" s="341"/>
      <c r="RAP21" s="341"/>
      <c r="RAQ21" s="341"/>
      <c r="RAR21" s="341"/>
      <c r="RAS21" s="341"/>
      <c r="RAT21" s="341"/>
      <c r="RAU21" s="341"/>
      <c r="RAV21" s="341"/>
      <c r="RAW21" s="341"/>
      <c r="RAX21" s="341"/>
      <c r="RAY21" s="341"/>
      <c r="RAZ21" s="341"/>
      <c r="RBA21" s="341"/>
      <c r="RBB21" s="341"/>
      <c r="RBC21" s="341"/>
      <c r="RBD21" s="341"/>
      <c r="RBE21" s="341"/>
      <c r="RBF21" s="341"/>
      <c r="RBG21" s="341"/>
      <c r="RBH21" s="341"/>
      <c r="RBI21" s="341"/>
      <c r="RBJ21" s="341"/>
      <c r="RBK21" s="341"/>
      <c r="RBL21" s="341"/>
      <c r="RBM21" s="341"/>
      <c r="RBN21" s="341"/>
      <c r="RBO21" s="341"/>
      <c r="RBP21" s="341"/>
      <c r="RBQ21" s="341"/>
      <c r="RBR21" s="341"/>
      <c r="RBS21" s="341"/>
      <c r="RBT21" s="341"/>
      <c r="RBU21" s="341"/>
      <c r="RBV21" s="341"/>
      <c r="RBW21" s="341"/>
      <c r="RBX21" s="341"/>
      <c r="RBY21" s="341"/>
      <c r="RBZ21" s="341"/>
      <c r="RCA21" s="341"/>
      <c r="RCB21" s="341"/>
      <c r="RCC21" s="341"/>
      <c r="RCD21" s="341"/>
      <c r="RCE21" s="341"/>
      <c r="RCF21" s="341"/>
      <c r="RCG21" s="341"/>
      <c r="RCH21" s="341"/>
      <c r="RCI21" s="341"/>
      <c r="RCJ21" s="341"/>
      <c r="RCK21" s="341"/>
      <c r="RCL21" s="341"/>
      <c r="RCM21" s="341"/>
      <c r="RCN21" s="341"/>
      <c r="RCO21" s="341"/>
      <c r="RCP21" s="341"/>
      <c r="RCQ21" s="341"/>
      <c r="RCR21" s="341"/>
      <c r="RCS21" s="341"/>
      <c r="RCT21" s="341"/>
      <c r="RCU21" s="341"/>
      <c r="RCV21" s="341"/>
      <c r="RCW21" s="341"/>
      <c r="RCX21" s="341"/>
      <c r="RCY21" s="341"/>
      <c r="RCZ21" s="341"/>
      <c r="RDA21" s="341"/>
      <c r="RDB21" s="341"/>
      <c r="RDC21" s="341"/>
      <c r="RDD21" s="341"/>
      <c r="RDE21" s="341"/>
      <c r="RDF21" s="341"/>
      <c r="RDG21" s="341"/>
      <c r="RDH21" s="341"/>
      <c r="RDI21" s="341"/>
      <c r="RDJ21" s="341"/>
      <c r="RDK21" s="341"/>
      <c r="RDL21" s="341"/>
      <c r="RDM21" s="341"/>
      <c r="RDN21" s="341"/>
      <c r="RDO21" s="341"/>
      <c r="RDP21" s="341"/>
      <c r="RDQ21" s="341"/>
      <c r="RDR21" s="341"/>
      <c r="RDS21" s="341"/>
      <c r="RDT21" s="341"/>
      <c r="RDU21" s="341"/>
      <c r="RDV21" s="341"/>
      <c r="RDW21" s="341"/>
      <c r="RDX21" s="341"/>
      <c r="RDY21" s="341"/>
      <c r="RDZ21" s="341"/>
      <c r="REA21" s="341"/>
      <c r="REB21" s="341"/>
      <c r="REC21" s="341"/>
      <c r="RED21" s="341"/>
      <c r="REE21" s="341"/>
      <c r="REF21" s="341"/>
      <c r="REG21" s="341"/>
      <c r="REH21" s="341"/>
      <c r="REI21" s="341"/>
      <c r="REJ21" s="341"/>
      <c r="REK21" s="341"/>
      <c r="REL21" s="341"/>
      <c r="REM21" s="341"/>
      <c r="REN21" s="341"/>
      <c r="REO21" s="341"/>
      <c r="REP21" s="341"/>
      <c r="REQ21" s="341"/>
      <c r="RER21" s="341"/>
      <c r="RES21" s="341"/>
      <c r="RET21" s="341"/>
      <c r="REU21" s="341"/>
      <c r="REV21" s="341"/>
      <c r="REW21" s="341"/>
      <c r="REX21" s="341"/>
      <c r="REY21" s="341"/>
      <c r="REZ21" s="341"/>
      <c r="RFA21" s="341"/>
      <c r="RFB21" s="341"/>
      <c r="RFC21" s="341"/>
      <c r="RFD21" s="341"/>
      <c r="RFE21" s="341"/>
      <c r="RFF21" s="341"/>
      <c r="RFG21" s="341"/>
      <c r="RFH21" s="341"/>
      <c r="RFI21" s="341"/>
      <c r="RFJ21" s="341"/>
      <c r="RFK21" s="341"/>
      <c r="RFL21" s="341"/>
      <c r="RFM21" s="341"/>
      <c r="RFN21" s="341"/>
      <c r="RFO21" s="341"/>
      <c r="RFP21" s="341"/>
      <c r="RFQ21" s="341"/>
      <c r="RFR21" s="341"/>
      <c r="RFS21" s="341"/>
      <c r="RFT21" s="341"/>
      <c r="RFU21" s="341"/>
      <c r="RFV21" s="341"/>
      <c r="RFW21" s="341"/>
      <c r="RFX21" s="341"/>
      <c r="RFY21" s="341"/>
      <c r="RFZ21" s="341"/>
      <c r="RGA21" s="341"/>
      <c r="RGB21" s="341"/>
      <c r="RGC21" s="341"/>
      <c r="RGD21" s="341"/>
      <c r="RGE21" s="341"/>
      <c r="RGF21" s="341"/>
      <c r="RGG21" s="341"/>
      <c r="RGH21" s="341"/>
      <c r="RGI21" s="341"/>
      <c r="RGJ21" s="341"/>
      <c r="RGK21" s="341"/>
      <c r="RGL21" s="341"/>
      <c r="RGM21" s="341"/>
      <c r="RGN21" s="341"/>
      <c r="RGO21" s="341"/>
      <c r="RGP21" s="341"/>
      <c r="RGQ21" s="341"/>
      <c r="RGR21" s="341"/>
      <c r="RGS21" s="341"/>
      <c r="RGT21" s="341"/>
      <c r="RGU21" s="341"/>
      <c r="RGV21" s="341"/>
      <c r="RGW21" s="341"/>
      <c r="RGX21" s="341"/>
      <c r="RGY21" s="341"/>
      <c r="RGZ21" s="341"/>
      <c r="RHA21" s="341"/>
      <c r="RHB21" s="341"/>
      <c r="RHC21" s="341"/>
      <c r="RHD21" s="341"/>
      <c r="RHE21" s="341"/>
      <c r="RHF21" s="341"/>
      <c r="RHG21" s="341"/>
      <c r="RHH21" s="341"/>
      <c r="RHI21" s="341"/>
      <c r="RHJ21" s="341"/>
      <c r="RHK21" s="341"/>
      <c r="RHL21" s="341"/>
      <c r="RHM21" s="341"/>
      <c r="RHN21" s="341"/>
      <c r="RHO21" s="341"/>
      <c r="RHP21" s="341"/>
      <c r="RHQ21" s="341"/>
      <c r="RHR21" s="341"/>
      <c r="RHS21" s="341"/>
      <c r="RHT21" s="341"/>
      <c r="RHU21" s="341"/>
      <c r="RHV21" s="341"/>
      <c r="RHW21" s="341"/>
      <c r="RHX21" s="341"/>
      <c r="RHY21" s="341"/>
      <c r="RHZ21" s="341"/>
      <c r="RIA21" s="341"/>
      <c r="RIB21" s="341"/>
      <c r="RIC21" s="341"/>
      <c r="RID21" s="341"/>
      <c r="RIE21" s="341"/>
      <c r="RIF21" s="341"/>
      <c r="RIG21" s="341"/>
      <c r="RIH21" s="341"/>
      <c r="RII21" s="341"/>
      <c r="RIJ21" s="341"/>
      <c r="RIK21" s="341"/>
      <c r="RIL21" s="341"/>
      <c r="RIM21" s="341"/>
      <c r="RIN21" s="341"/>
      <c r="RIO21" s="341"/>
      <c r="RIP21" s="341"/>
      <c r="RIQ21" s="341"/>
      <c r="RIR21" s="341"/>
      <c r="RIS21" s="341"/>
      <c r="RIT21" s="341"/>
      <c r="RIU21" s="341"/>
      <c r="RIV21" s="341"/>
      <c r="RIW21" s="341"/>
      <c r="RIX21" s="341"/>
      <c r="RIY21" s="341"/>
      <c r="RIZ21" s="341"/>
      <c r="RJA21" s="341"/>
      <c r="RJB21" s="341"/>
      <c r="RJC21" s="341"/>
      <c r="RJD21" s="341"/>
      <c r="RJE21" s="341"/>
      <c r="RJF21" s="341"/>
      <c r="RJG21" s="341"/>
      <c r="RJH21" s="341"/>
      <c r="RJI21" s="341"/>
      <c r="RJJ21" s="341"/>
      <c r="RJK21" s="341"/>
      <c r="RJL21" s="341"/>
      <c r="RJM21" s="341"/>
      <c r="RJN21" s="341"/>
      <c r="RJO21" s="341"/>
      <c r="RJP21" s="341"/>
      <c r="RJQ21" s="341"/>
      <c r="RJR21" s="341"/>
      <c r="RJS21" s="341"/>
      <c r="RJT21" s="341"/>
      <c r="RJU21" s="341"/>
      <c r="RJV21" s="341"/>
      <c r="RJW21" s="341"/>
      <c r="RJX21" s="341"/>
      <c r="RJY21" s="341"/>
      <c r="RJZ21" s="341"/>
      <c r="RKA21" s="341"/>
      <c r="RKB21" s="341"/>
      <c r="RKC21" s="341"/>
      <c r="RKD21" s="341"/>
      <c r="RKE21" s="341"/>
      <c r="RKF21" s="341"/>
      <c r="RKG21" s="341"/>
      <c r="RKH21" s="341"/>
      <c r="RKI21" s="341"/>
      <c r="RKJ21" s="341"/>
      <c r="RKK21" s="341"/>
      <c r="RKL21" s="341"/>
      <c r="RKM21" s="341"/>
      <c r="RKN21" s="341"/>
      <c r="RKO21" s="341"/>
      <c r="RKP21" s="341"/>
      <c r="RKQ21" s="341"/>
      <c r="RKR21" s="341"/>
      <c r="RKS21" s="341"/>
      <c r="RKT21" s="341"/>
      <c r="RKU21" s="341"/>
      <c r="RKV21" s="341"/>
      <c r="RKW21" s="341"/>
      <c r="RKX21" s="341"/>
      <c r="RKY21" s="341"/>
      <c r="RKZ21" s="341"/>
      <c r="RLA21" s="341"/>
      <c r="RLB21" s="341"/>
      <c r="RLC21" s="341"/>
      <c r="RLD21" s="341"/>
      <c r="RLE21" s="341"/>
      <c r="RLF21" s="341"/>
      <c r="RLG21" s="341"/>
      <c r="RLH21" s="341"/>
      <c r="RLI21" s="341"/>
      <c r="RLJ21" s="341"/>
      <c r="RLK21" s="341"/>
      <c r="RLL21" s="341"/>
      <c r="RLM21" s="341"/>
      <c r="RLN21" s="341"/>
      <c r="RLO21" s="341"/>
      <c r="RLP21" s="341"/>
      <c r="RLQ21" s="341"/>
      <c r="RLR21" s="341"/>
      <c r="RLS21" s="341"/>
      <c r="RLT21" s="341"/>
      <c r="RLU21" s="341"/>
      <c r="RLV21" s="341"/>
      <c r="RLW21" s="341"/>
      <c r="RLX21" s="341"/>
      <c r="RLY21" s="341"/>
      <c r="RLZ21" s="341"/>
      <c r="RMA21" s="341"/>
      <c r="RMB21" s="341"/>
      <c r="RMC21" s="341"/>
      <c r="RMD21" s="341"/>
      <c r="RME21" s="341"/>
      <c r="RMF21" s="341"/>
      <c r="RMG21" s="341"/>
      <c r="RMH21" s="341"/>
      <c r="RMI21" s="341"/>
      <c r="RMJ21" s="341"/>
      <c r="RMK21" s="341"/>
      <c r="RML21" s="341"/>
      <c r="RMM21" s="341"/>
      <c r="RMN21" s="341"/>
      <c r="RMO21" s="341"/>
      <c r="RMP21" s="341"/>
      <c r="RMQ21" s="341"/>
      <c r="RMR21" s="341"/>
      <c r="RMS21" s="341"/>
      <c r="RMT21" s="341"/>
      <c r="RMU21" s="341"/>
      <c r="RMV21" s="341"/>
      <c r="RMW21" s="341"/>
      <c r="RMX21" s="341"/>
      <c r="RMY21" s="341"/>
      <c r="RMZ21" s="341"/>
      <c r="RNA21" s="341"/>
      <c r="RNB21" s="341"/>
      <c r="RNC21" s="341"/>
      <c r="RND21" s="341"/>
      <c r="RNE21" s="341"/>
      <c r="RNF21" s="341"/>
      <c r="RNG21" s="341"/>
      <c r="RNH21" s="341"/>
      <c r="RNI21" s="341"/>
      <c r="RNJ21" s="341"/>
      <c r="RNK21" s="341"/>
      <c r="RNL21" s="341"/>
      <c r="RNM21" s="341"/>
      <c r="RNN21" s="341"/>
      <c r="RNO21" s="341"/>
      <c r="RNP21" s="341"/>
      <c r="RNQ21" s="341"/>
      <c r="RNR21" s="341"/>
      <c r="RNS21" s="341"/>
      <c r="RNT21" s="341"/>
      <c r="RNU21" s="341"/>
      <c r="RNV21" s="341"/>
      <c r="RNW21" s="341"/>
      <c r="RNX21" s="341"/>
      <c r="RNY21" s="341"/>
      <c r="RNZ21" s="341"/>
      <c r="ROA21" s="341"/>
      <c r="ROB21" s="341"/>
      <c r="ROC21" s="341"/>
      <c r="ROD21" s="341"/>
      <c r="ROE21" s="341"/>
      <c r="ROF21" s="341"/>
      <c r="ROG21" s="341"/>
      <c r="ROH21" s="341"/>
      <c r="ROI21" s="341"/>
      <c r="ROJ21" s="341"/>
      <c r="ROK21" s="341"/>
      <c r="ROL21" s="341"/>
      <c r="ROM21" s="341"/>
      <c r="RON21" s="341"/>
      <c r="ROO21" s="341"/>
      <c r="ROP21" s="341"/>
      <c r="ROQ21" s="341"/>
      <c r="ROR21" s="341"/>
      <c r="ROS21" s="341"/>
      <c r="ROT21" s="341"/>
      <c r="ROU21" s="341"/>
      <c r="ROV21" s="341"/>
      <c r="ROW21" s="341"/>
      <c r="ROX21" s="341"/>
      <c r="ROY21" s="341"/>
      <c r="ROZ21" s="341"/>
      <c r="RPA21" s="341"/>
      <c r="RPB21" s="341"/>
      <c r="RPC21" s="341"/>
      <c r="RPD21" s="341"/>
      <c r="RPE21" s="341"/>
      <c r="RPF21" s="341"/>
      <c r="RPG21" s="341"/>
      <c r="RPH21" s="341"/>
      <c r="RPI21" s="341"/>
      <c r="RPJ21" s="341"/>
      <c r="RPK21" s="341"/>
      <c r="RPL21" s="341"/>
      <c r="RPM21" s="341"/>
      <c r="RPN21" s="341"/>
      <c r="RPO21" s="341"/>
      <c r="RPP21" s="341"/>
      <c r="RPQ21" s="341"/>
      <c r="RPR21" s="341"/>
      <c r="RPS21" s="341"/>
      <c r="RPT21" s="341"/>
      <c r="RPU21" s="341"/>
      <c r="RPV21" s="341"/>
      <c r="RPW21" s="341"/>
      <c r="RPX21" s="341"/>
      <c r="RPY21" s="341"/>
      <c r="RPZ21" s="341"/>
      <c r="RQA21" s="341"/>
      <c r="RQB21" s="341"/>
      <c r="RQC21" s="341"/>
      <c r="RQD21" s="341"/>
      <c r="RQE21" s="341"/>
      <c r="RQF21" s="341"/>
      <c r="RQG21" s="341"/>
      <c r="RQH21" s="341"/>
      <c r="RQI21" s="341"/>
      <c r="RQJ21" s="341"/>
      <c r="RQK21" s="341"/>
      <c r="RQL21" s="341"/>
      <c r="RQM21" s="341"/>
      <c r="RQN21" s="341"/>
      <c r="RQO21" s="341"/>
      <c r="RQP21" s="341"/>
      <c r="RQQ21" s="341"/>
      <c r="RQR21" s="341"/>
      <c r="RQS21" s="341"/>
      <c r="RQT21" s="341"/>
      <c r="RQU21" s="341"/>
      <c r="RQV21" s="341"/>
      <c r="RQW21" s="341"/>
      <c r="RQX21" s="341"/>
      <c r="RQY21" s="341"/>
      <c r="RQZ21" s="341"/>
      <c r="RRA21" s="341"/>
      <c r="RRB21" s="341"/>
      <c r="RRC21" s="341"/>
      <c r="RRD21" s="341"/>
      <c r="RRE21" s="341"/>
      <c r="RRF21" s="341"/>
      <c r="RRG21" s="341"/>
      <c r="RRH21" s="341"/>
      <c r="RRI21" s="341"/>
      <c r="RRJ21" s="341"/>
      <c r="RRK21" s="341"/>
      <c r="RRL21" s="341"/>
      <c r="RRM21" s="341"/>
      <c r="RRN21" s="341"/>
      <c r="RRO21" s="341"/>
      <c r="RRP21" s="341"/>
      <c r="RRQ21" s="341"/>
      <c r="RRR21" s="341"/>
      <c r="RRS21" s="341"/>
      <c r="RRT21" s="341"/>
      <c r="RRU21" s="341"/>
      <c r="RRV21" s="341"/>
      <c r="RRW21" s="341"/>
      <c r="RRX21" s="341"/>
      <c r="RRY21" s="341"/>
      <c r="RRZ21" s="341"/>
      <c r="RSA21" s="341"/>
      <c r="RSB21" s="341"/>
      <c r="RSC21" s="341"/>
      <c r="RSD21" s="341"/>
      <c r="RSE21" s="341"/>
      <c r="RSF21" s="341"/>
      <c r="RSG21" s="341"/>
      <c r="RSH21" s="341"/>
      <c r="RSI21" s="341"/>
      <c r="RSJ21" s="341"/>
      <c r="RSK21" s="341"/>
      <c r="RSL21" s="341"/>
      <c r="RSM21" s="341"/>
      <c r="RSN21" s="341"/>
      <c r="RSO21" s="341"/>
      <c r="RSP21" s="341"/>
      <c r="RSQ21" s="341"/>
      <c r="RSR21" s="341"/>
      <c r="RSS21" s="341"/>
      <c r="RST21" s="341"/>
      <c r="RSU21" s="341"/>
      <c r="RSV21" s="341"/>
      <c r="RSW21" s="341"/>
      <c r="RSX21" s="341"/>
      <c r="RSY21" s="341"/>
      <c r="RSZ21" s="341"/>
      <c r="RTA21" s="341"/>
      <c r="RTB21" s="341"/>
      <c r="RTC21" s="341"/>
      <c r="RTD21" s="341"/>
      <c r="RTE21" s="341"/>
      <c r="RTF21" s="341"/>
      <c r="RTG21" s="341"/>
      <c r="RTH21" s="341"/>
      <c r="RTI21" s="341"/>
      <c r="RTJ21" s="341"/>
      <c r="RTK21" s="341"/>
      <c r="RTL21" s="341"/>
      <c r="RTM21" s="341"/>
      <c r="RTN21" s="341"/>
      <c r="RTO21" s="341"/>
      <c r="RTP21" s="341"/>
      <c r="RTQ21" s="341"/>
      <c r="RTR21" s="341"/>
      <c r="RTS21" s="341"/>
      <c r="RTT21" s="341"/>
      <c r="RTU21" s="341"/>
      <c r="RTV21" s="341"/>
      <c r="RTW21" s="341"/>
      <c r="RTX21" s="341"/>
      <c r="RTY21" s="341"/>
      <c r="RTZ21" s="341"/>
      <c r="RUA21" s="341"/>
      <c r="RUB21" s="341"/>
      <c r="RUC21" s="341"/>
      <c r="RUD21" s="341"/>
      <c r="RUE21" s="341"/>
      <c r="RUF21" s="341"/>
      <c r="RUG21" s="341"/>
      <c r="RUH21" s="341"/>
      <c r="RUI21" s="341"/>
      <c r="RUJ21" s="341"/>
      <c r="RUK21" s="341"/>
      <c r="RUL21" s="341"/>
      <c r="RUM21" s="341"/>
      <c r="RUN21" s="341"/>
      <c r="RUO21" s="341"/>
      <c r="RUP21" s="341"/>
      <c r="RUQ21" s="341"/>
      <c r="RUR21" s="341"/>
      <c r="RUS21" s="341"/>
      <c r="RUT21" s="341"/>
      <c r="RUU21" s="341"/>
      <c r="RUV21" s="341"/>
      <c r="RUW21" s="341"/>
      <c r="RUX21" s="341"/>
      <c r="RUY21" s="341"/>
      <c r="RUZ21" s="341"/>
      <c r="RVA21" s="341"/>
      <c r="RVB21" s="341"/>
      <c r="RVC21" s="341"/>
      <c r="RVD21" s="341"/>
      <c r="RVE21" s="341"/>
      <c r="RVF21" s="341"/>
      <c r="RVG21" s="341"/>
      <c r="RVH21" s="341"/>
      <c r="RVI21" s="341"/>
      <c r="RVJ21" s="341"/>
      <c r="RVK21" s="341"/>
      <c r="RVL21" s="341"/>
      <c r="RVM21" s="341"/>
      <c r="RVN21" s="341"/>
      <c r="RVO21" s="341"/>
      <c r="RVP21" s="341"/>
      <c r="RVQ21" s="341"/>
      <c r="RVR21" s="341"/>
      <c r="RVS21" s="341"/>
      <c r="RVT21" s="341"/>
      <c r="RVU21" s="341"/>
      <c r="RVV21" s="341"/>
      <c r="RVW21" s="341"/>
      <c r="RVX21" s="341"/>
      <c r="RVY21" s="341"/>
      <c r="RVZ21" s="341"/>
      <c r="RWA21" s="341"/>
      <c r="RWB21" s="341"/>
      <c r="RWC21" s="341"/>
      <c r="RWD21" s="341"/>
      <c r="RWE21" s="341"/>
      <c r="RWF21" s="341"/>
      <c r="RWG21" s="341"/>
      <c r="RWH21" s="341"/>
      <c r="RWI21" s="341"/>
      <c r="RWJ21" s="341"/>
      <c r="RWK21" s="341"/>
      <c r="RWL21" s="341"/>
      <c r="RWM21" s="341"/>
      <c r="RWN21" s="341"/>
      <c r="RWO21" s="341"/>
      <c r="RWP21" s="341"/>
      <c r="RWQ21" s="341"/>
      <c r="RWR21" s="341"/>
      <c r="RWS21" s="341"/>
      <c r="RWT21" s="341"/>
      <c r="RWU21" s="341"/>
      <c r="RWV21" s="341"/>
      <c r="RWW21" s="341"/>
      <c r="RWX21" s="341"/>
      <c r="RWY21" s="341"/>
      <c r="RWZ21" s="341"/>
      <c r="RXA21" s="341"/>
      <c r="RXB21" s="341"/>
      <c r="RXC21" s="341"/>
      <c r="RXD21" s="341"/>
      <c r="RXE21" s="341"/>
      <c r="RXF21" s="341"/>
      <c r="RXG21" s="341"/>
      <c r="RXH21" s="341"/>
      <c r="RXI21" s="341"/>
      <c r="RXJ21" s="341"/>
      <c r="RXK21" s="341"/>
      <c r="RXL21" s="341"/>
      <c r="RXM21" s="341"/>
      <c r="RXN21" s="341"/>
      <c r="RXO21" s="341"/>
      <c r="RXP21" s="341"/>
      <c r="RXQ21" s="341"/>
      <c r="RXR21" s="341"/>
      <c r="RXS21" s="341"/>
      <c r="RXT21" s="341"/>
      <c r="RXU21" s="341"/>
      <c r="RXV21" s="341"/>
      <c r="RXW21" s="341"/>
      <c r="RXX21" s="341"/>
      <c r="RXY21" s="341"/>
      <c r="RXZ21" s="341"/>
      <c r="RYA21" s="341"/>
      <c r="RYB21" s="341"/>
      <c r="RYC21" s="341"/>
      <c r="RYD21" s="341"/>
      <c r="RYE21" s="341"/>
      <c r="RYF21" s="341"/>
      <c r="RYG21" s="341"/>
      <c r="RYH21" s="341"/>
      <c r="RYI21" s="341"/>
      <c r="RYJ21" s="341"/>
      <c r="RYK21" s="341"/>
      <c r="RYL21" s="341"/>
      <c r="RYM21" s="341"/>
      <c r="RYN21" s="341"/>
      <c r="RYO21" s="341"/>
      <c r="RYP21" s="341"/>
      <c r="RYQ21" s="341"/>
      <c r="RYR21" s="341"/>
      <c r="RYS21" s="341"/>
      <c r="RYT21" s="341"/>
      <c r="RYU21" s="341"/>
      <c r="RYV21" s="341"/>
      <c r="RYW21" s="341"/>
      <c r="RYX21" s="341"/>
      <c r="RYY21" s="341"/>
      <c r="RYZ21" s="341"/>
      <c r="RZA21" s="341"/>
      <c r="RZB21" s="341"/>
      <c r="RZC21" s="341"/>
      <c r="RZD21" s="341"/>
      <c r="RZE21" s="341"/>
      <c r="RZF21" s="341"/>
      <c r="RZG21" s="341"/>
      <c r="RZH21" s="341"/>
      <c r="RZI21" s="341"/>
      <c r="RZJ21" s="341"/>
      <c r="RZK21" s="341"/>
      <c r="RZL21" s="341"/>
      <c r="RZM21" s="341"/>
      <c r="RZN21" s="341"/>
      <c r="RZO21" s="341"/>
      <c r="RZP21" s="341"/>
      <c r="RZQ21" s="341"/>
      <c r="RZR21" s="341"/>
      <c r="RZS21" s="341"/>
      <c r="RZT21" s="341"/>
      <c r="RZU21" s="341"/>
      <c r="RZV21" s="341"/>
      <c r="RZW21" s="341"/>
      <c r="RZX21" s="341"/>
      <c r="RZY21" s="341"/>
      <c r="RZZ21" s="341"/>
      <c r="SAA21" s="341"/>
      <c r="SAB21" s="341"/>
      <c r="SAC21" s="341"/>
      <c r="SAD21" s="341"/>
      <c r="SAE21" s="341"/>
      <c r="SAF21" s="341"/>
      <c r="SAG21" s="341"/>
      <c r="SAH21" s="341"/>
      <c r="SAI21" s="341"/>
      <c r="SAJ21" s="341"/>
      <c r="SAK21" s="341"/>
      <c r="SAL21" s="341"/>
      <c r="SAM21" s="341"/>
      <c r="SAN21" s="341"/>
      <c r="SAO21" s="341"/>
      <c r="SAP21" s="341"/>
      <c r="SAQ21" s="341"/>
      <c r="SAR21" s="341"/>
      <c r="SAS21" s="341"/>
      <c r="SAT21" s="341"/>
      <c r="SAU21" s="341"/>
      <c r="SAV21" s="341"/>
      <c r="SAW21" s="341"/>
      <c r="SAX21" s="341"/>
      <c r="SAY21" s="341"/>
      <c r="SAZ21" s="341"/>
      <c r="SBA21" s="341"/>
      <c r="SBB21" s="341"/>
      <c r="SBC21" s="341"/>
      <c r="SBD21" s="341"/>
      <c r="SBE21" s="341"/>
      <c r="SBF21" s="341"/>
      <c r="SBG21" s="341"/>
      <c r="SBH21" s="341"/>
      <c r="SBI21" s="341"/>
      <c r="SBJ21" s="341"/>
      <c r="SBK21" s="341"/>
      <c r="SBL21" s="341"/>
      <c r="SBM21" s="341"/>
      <c r="SBN21" s="341"/>
      <c r="SBO21" s="341"/>
      <c r="SBP21" s="341"/>
      <c r="SBQ21" s="341"/>
      <c r="SBR21" s="341"/>
      <c r="SBS21" s="341"/>
      <c r="SBT21" s="341"/>
      <c r="SBU21" s="341"/>
      <c r="SBV21" s="341"/>
      <c r="SBW21" s="341"/>
      <c r="SBX21" s="341"/>
      <c r="SBY21" s="341"/>
      <c r="SBZ21" s="341"/>
      <c r="SCA21" s="341"/>
      <c r="SCB21" s="341"/>
      <c r="SCC21" s="341"/>
      <c r="SCD21" s="341"/>
      <c r="SCE21" s="341"/>
      <c r="SCF21" s="341"/>
      <c r="SCG21" s="341"/>
      <c r="SCH21" s="341"/>
      <c r="SCI21" s="341"/>
      <c r="SCJ21" s="341"/>
      <c r="SCK21" s="341"/>
      <c r="SCL21" s="341"/>
      <c r="SCM21" s="341"/>
      <c r="SCN21" s="341"/>
      <c r="SCO21" s="341"/>
      <c r="SCP21" s="341"/>
      <c r="SCQ21" s="341"/>
      <c r="SCR21" s="341"/>
      <c r="SCS21" s="341"/>
      <c r="SCT21" s="341"/>
      <c r="SCU21" s="341"/>
      <c r="SCV21" s="341"/>
      <c r="SCW21" s="341"/>
      <c r="SCX21" s="341"/>
      <c r="SCY21" s="341"/>
      <c r="SCZ21" s="341"/>
      <c r="SDA21" s="341"/>
      <c r="SDB21" s="341"/>
      <c r="SDC21" s="341"/>
      <c r="SDD21" s="341"/>
      <c r="SDE21" s="341"/>
      <c r="SDF21" s="341"/>
      <c r="SDG21" s="341"/>
      <c r="SDH21" s="341"/>
      <c r="SDI21" s="341"/>
      <c r="SDJ21" s="341"/>
      <c r="SDK21" s="341"/>
      <c r="SDL21" s="341"/>
      <c r="SDM21" s="341"/>
      <c r="SDN21" s="341"/>
      <c r="SDO21" s="341"/>
      <c r="SDP21" s="341"/>
      <c r="SDQ21" s="341"/>
      <c r="SDR21" s="341"/>
      <c r="SDS21" s="341"/>
      <c r="SDT21" s="341"/>
      <c r="SDU21" s="341"/>
      <c r="SDV21" s="341"/>
      <c r="SDW21" s="341"/>
      <c r="SDX21" s="341"/>
      <c r="SDY21" s="341"/>
      <c r="SDZ21" s="341"/>
      <c r="SEA21" s="341"/>
      <c r="SEB21" s="341"/>
      <c r="SEC21" s="341"/>
      <c r="SED21" s="341"/>
      <c r="SEE21" s="341"/>
      <c r="SEF21" s="341"/>
      <c r="SEG21" s="341"/>
      <c r="SEH21" s="341"/>
      <c r="SEI21" s="341"/>
      <c r="SEJ21" s="341"/>
      <c r="SEK21" s="341"/>
      <c r="SEL21" s="341"/>
      <c r="SEM21" s="341"/>
      <c r="SEN21" s="341"/>
      <c r="SEO21" s="341"/>
      <c r="SEP21" s="341"/>
      <c r="SEQ21" s="341"/>
      <c r="SER21" s="341"/>
      <c r="SES21" s="341"/>
      <c r="SET21" s="341"/>
      <c r="SEU21" s="341"/>
      <c r="SEV21" s="341"/>
      <c r="SEW21" s="341"/>
      <c r="SEX21" s="341"/>
      <c r="SEY21" s="341"/>
      <c r="SEZ21" s="341"/>
      <c r="SFA21" s="341"/>
      <c r="SFB21" s="341"/>
      <c r="SFC21" s="341"/>
      <c r="SFD21" s="341"/>
      <c r="SFE21" s="341"/>
      <c r="SFF21" s="341"/>
      <c r="SFG21" s="341"/>
      <c r="SFH21" s="341"/>
      <c r="SFI21" s="341"/>
      <c r="SFJ21" s="341"/>
      <c r="SFK21" s="341"/>
      <c r="SFL21" s="341"/>
      <c r="SFM21" s="341"/>
      <c r="SFN21" s="341"/>
      <c r="SFO21" s="341"/>
      <c r="SFP21" s="341"/>
      <c r="SFQ21" s="341"/>
      <c r="SFR21" s="341"/>
      <c r="SFS21" s="341"/>
      <c r="SFT21" s="341"/>
      <c r="SFU21" s="341"/>
      <c r="SFV21" s="341"/>
      <c r="SFW21" s="341"/>
      <c r="SFX21" s="341"/>
      <c r="SFY21" s="341"/>
      <c r="SFZ21" s="341"/>
      <c r="SGA21" s="341"/>
      <c r="SGB21" s="341"/>
      <c r="SGC21" s="341"/>
      <c r="SGD21" s="341"/>
      <c r="SGE21" s="341"/>
      <c r="SGF21" s="341"/>
      <c r="SGG21" s="341"/>
      <c r="SGH21" s="341"/>
      <c r="SGI21" s="341"/>
      <c r="SGJ21" s="341"/>
      <c r="SGK21" s="341"/>
      <c r="SGL21" s="341"/>
      <c r="SGM21" s="341"/>
      <c r="SGN21" s="341"/>
      <c r="SGO21" s="341"/>
      <c r="SGP21" s="341"/>
      <c r="SGQ21" s="341"/>
      <c r="SGR21" s="341"/>
      <c r="SGS21" s="341"/>
      <c r="SGT21" s="341"/>
      <c r="SGU21" s="341"/>
      <c r="SGV21" s="341"/>
      <c r="SGW21" s="341"/>
      <c r="SGX21" s="341"/>
      <c r="SGY21" s="341"/>
      <c r="SGZ21" s="341"/>
      <c r="SHA21" s="341"/>
      <c r="SHB21" s="341"/>
      <c r="SHC21" s="341"/>
      <c r="SHD21" s="341"/>
      <c r="SHE21" s="341"/>
      <c r="SHF21" s="341"/>
      <c r="SHG21" s="341"/>
      <c r="SHH21" s="341"/>
      <c r="SHI21" s="341"/>
      <c r="SHJ21" s="341"/>
      <c r="SHK21" s="341"/>
      <c r="SHL21" s="341"/>
      <c r="SHM21" s="341"/>
      <c r="SHN21" s="341"/>
      <c r="SHO21" s="341"/>
      <c r="SHP21" s="341"/>
      <c r="SHQ21" s="341"/>
      <c r="SHR21" s="341"/>
      <c r="SHS21" s="341"/>
      <c r="SHT21" s="341"/>
      <c r="SHU21" s="341"/>
      <c r="SHV21" s="341"/>
      <c r="SHW21" s="341"/>
      <c r="SHX21" s="341"/>
      <c r="SHY21" s="341"/>
      <c r="SHZ21" s="341"/>
      <c r="SIA21" s="341"/>
      <c r="SIB21" s="341"/>
      <c r="SIC21" s="341"/>
      <c r="SID21" s="341"/>
      <c r="SIE21" s="341"/>
      <c r="SIF21" s="341"/>
      <c r="SIG21" s="341"/>
      <c r="SIH21" s="341"/>
      <c r="SII21" s="341"/>
      <c r="SIJ21" s="341"/>
      <c r="SIK21" s="341"/>
      <c r="SIL21" s="341"/>
      <c r="SIM21" s="341"/>
      <c r="SIN21" s="341"/>
      <c r="SIO21" s="341"/>
      <c r="SIP21" s="341"/>
      <c r="SIQ21" s="341"/>
      <c r="SIR21" s="341"/>
      <c r="SIS21" s="341"/>
      <c r="SIT21" s="341"/>
      <c r="SIU21" s="341"/>
      <c r="SIV21" s="341"/>
      <c r="SIW21" s="341"/>
      <c r="SIX21" s="341"/>
      <c r="SIY21" s="341"/>
      <c r="SIZ21" s="341"/>
      <c r="SJA21" s="341"/>
      <c r="SJB21" s="341"/>
      <c r="SJC21" s="341"/>
      <c r="SJD21" s="341"/>
      <c r="SJE21" s="341"/>
      <c r="SJF21" s="341"/>
      <c r="SJG21" s="341"/>
      <c r="SJH21" s="341"/>
      <c r="SJI21" s="341"/>
      <c r="SJJ21" s="341"/>
      <c r="SJK21" s="341"/>
      <c r="SJL21" s="341"/>
      <c r="SJM21" s="341"/>
      <c r="SJN21" s="341"/>
      <c r="SJO21" s="341"/>
      <c r="SJP21" s="341"/>
      <c r="SJQ21" s="341"/>
      <c r="SJR21" s="341"/>
      <c r="SJS21" s="341"/>
      <c r="SJT21" s="341"/>
      <c r="SJU21" s="341"/>
      <c r="SJV21" s="341"/>
      <c r="SJW21" s="341"/>
      <c r="SJX21" s="341"/>
      <c r="SJY21" s="341"/>
      <c r="SJZ21" s="341"/>
      <c r="SKA21" s="341"/>
      <c r="SKB21" s="341"/>
      <c r="SKC21" s="341"/>
      <c r="SKD21" s="341"/>
      <c r="SKE21" s="341"/>
      <c r="SKF21" s="341"/>
      <c r="SKG21" s="341"/>
      <c r="SKH21" s="341"/>
      <c r="SKI21" s="341"/>
      <c r="SKJ21" s="341"/>
      <c r="SKK21" s="341"/>
      <c r="SKL21" s="341"/>
      <c r="SKM21" s="341"/>
      <c r="SKN21" s="341"/>
      <c r="SKO21" s="341"/>
      <c r="SKP21" s="341"/>
      <c r="SKQ21" s="341"/>
      <c r="SKR21" s="341"/>
      <c r="SKS21" s="341"/>
      <c r="SKT21" s="341"/>
      <c r="SKU21" s="341"/>
      <c r="SKV21" s="341"/>
      <c r="SKW21" s="341"/>
      <c r="SKX21" s="341"/>
      <c r="SKY21" s="341"/>
      <c r="SKZ21" s="341"/>
      <c r="SLA21" s="341"/>
      <c r="SLB21" s="341"/>
      <c r="SLC21" s="341"/>
      <c r="SLD21" s="341"/>
      <c r="SLE21" s="341"/>
      <c r="SLF21" s="341"/>
      <c r="SLG21" s="341"/>
      <c r="SLH21" s="341"/>
      <c r="SLI21" s="341"/>
      <c r="SLJ21" s="341"/>
      <c r="SLK21" s="341"/>
      <c r="SLL21" s="341"/>
      <c r="SLM21" s="341"/>
      <c r="SLN21" s="341"/>
      <c r="SLO21" s="341"/>
      <c r="SLP21" s="341"/>
      <c r="SLQ21" s="341"/>
      <c r="SLR21" s="341"/>
      <c r="SLS21" s="341"/>
      <c r="SLT21" s="341"/>
      <c r="SLU21" s="341"/>
      <c r="SLV21" s="341"/>
      <c r="SLW21" s="341"/>
      <c r="SLX21" s="341"/>
      <c r="SLY21" s="341"/>
      <c r="SLZ21" s="341"/>
      <c r="SMA21" s="341"/>
      <c r="SMB21" s="341"/>
      <c r="SMC21" s="341"/>
      <c r="SMD21" s="341"/>
      <c r="SME21" s="341"/>
      <c r="SMF21" s="341"/>
      <c r="SMG21" s="341"/>
      <c r="SMH21" s="341"/>
      <c r="SMI21" s="341"/>
      <c r="SMJ21" s="341"/>
      <c r="SMK21" s="341"/>
      <c r="SML21" s="341"/>
      <c r="SMM21" s="341"/>
      <c r="SMN21" s="341"/>
      <c r="SMO21" s="341"/>
      <c r="SMP21" s="341"/>
      <c r="SMQ21" s="341"/>
      <c r="SMR21" s="341"/>
      <c r="SMS21" s="341"/>
      <c r="SMT21" s="341"/>
      <c r="SMU21" s="341"/>
      <c r="SMV21" s="341"/>
      <c r="SMW21" s="341"/>
      <c r="SMX21" s="341"/>
      <c r="SMY21" s="341"/>
      <c r="SMZ21" s="341"/>
      <c r="SNA21" s="341"/>
      <c r="SNB21" s="341"/>
      <c r="SNC21" s="341"/>
      <c r="SND21" s="341"/>
      <c r="SNE21" s="341"/>
      <c r="SNF21" s="341"/>
      <c r="SNG21" s="341"/>
      <c r="SNH21" s="341"/>
      <c r="SNI21" s="341"/>
      <c r="SNJ21" s="341"/>
      <c r="SNK21" s="341"/>
      <c r="SNL21" s="341"/>
      <c r="SNM21" s="341"/>
      <c r="SNN21" s="341"/>
      <c r="SNO21" s="341"/>
      <c r="SNP21" s="341"/>
      <c r="SNQ21" s="341"/>
      <c r="SNR21" s="341"/>
      <c r="SNS21" s="341"/>
      <c r="SNT21" s="341"/>
      <c r="SNU21" s="341"/>
      <c r="SNV21" s="341"/>
      <c r="SNW21" s="341"/>
      <c r="SNX21" s="341"/>
      <c r="SNY21" s="341"/>
      <c r="SNZ21" s="341"/>
      <c r="SOA21" s="341"/>
      <c r="SOB21" s="341"/>
      <c r="SOC21" s="341"/>
      <c r="SOD21" s="341"/>
      <c r="SOE21" s="341"/>
      <c r="SOF21" s="341"/>
      <c r="SOG21" s="341"/>
      <c r="SOH21" s="341"/>
      <c r="SOI21" s="341"/>
      <c r="SOJ21" s="341"/>
      <c r="SOK21" s="341"/>
      <c r="SOL21" s="341"/>
      <c r="SOM21" s="341"/>
      <c r="SON21" s="341"/>
      <c r="SOO21" s="341"/>
      <c r="SOP21" s="341"/>
      <c r="SOQ21" s="341"/>
      <c r="SOR21" s="341"/>
      <c r="SOS21" s="341"/>
      <c r="SOT21" s="341"/>
      <c r="SOU21" s="341"/>
      <c r="SOV21" s="341"/>
      <c r="SOW21" s="341"/>
      <c r="SOX21" s="341"/>
      <c r="SOY21" s="341"/>
      <c r="SOZ21" s="341"/>
      <c r="SPA21" s="341"/>
      <c r="SPB21" s="341"/>
      <c r="SPC21" s="341"/>
      <c r="SPD21" s="341"/>
      <c r="SPE21" s="341"/>
      <c r="SPF21" s="341"/>
      <c r="SPG21" s="341"/>
      <c r="SPH21" s="341"/>
      <c r="SPI21" s="341"/>
      <c r="SPJ21" s="341"/>
      <c r="SPK21" s="341"/>
      <c r="SPL21" s="341"/>
      <c r="SPM21" s="341"/>
      <c r="SPN21" s="341"/>
      <c r="SPO21" s="341"/>
      <c r="SPP21" s="341"/>
      <c r="SPQ21" s="341"/>
      <c r="SPR21" s="341"/>
      <c r="SPS21" s="341"/>
      <c r="SPT21" s="341"/>
      <c r="SPU21" s="341"/>
      <c r="SPV21" s="341"/>
      <c r="SPW21" s="341"/>
      <c r="SPX21" s="341"/>
      <c r="SPY21" s="341"/>
      <c r="SPZ21" s="341"/>
      <c r="SQA21" s="341"/>
      <c r="SQB21" s="341"/>
      <c r="SQC21" s="341"/>
      <c r="SQD21" s="341"/>
      <c r="SQE21" s="341"/>
      <c r="SQF21" s="341"/>
      <c r="SQG21" s="341"/>
      <c r="SQH21" s="341"/>
      <c r="SQI21" s="341"/>
      <c r="SQJ21" s="341"/>
      <c r="SQK21" s="341"/>
      <c r="SQL21" s="341"/>
      <c r="SQM21" s="341"/>
      <c r="SQN21" s="341"/>
      <c r="SQO21" s="341"/>
      <c r="SQP21" s="341"/>
      <c r="SQQ21" s="341"/>
      <c r="SQR21" s="341"/>
      <c r="SQS21" s="341"/>
      <c r="SQT21" s="341"/>
      <c r="SQU21" s="341"/>
      <c r="SQV21" s="341"/>
      <c r="SQW21" s="341"/>
      <c r="SQX21" s="341"/>
      <c r="SQY21" s="341"/>
      <c r="SQZ21" s="341"/>
      <c r="SRA21" s="341"/>
      <c r="SRB21" s="341"/>
      <c r="SRC21" s="341"/>
      <c r="SRD21" s="341"/>
      <c r="SRE21" s="341"/>
      <c r="SRF21" s="341"/>
      <c r="SRG21" s="341"/>
      <c r="SRH21" s="341"/>
      <c r="SRI21" s="341"/>
      <c r="SRJ21" s="341"/>
      <c r="SRK21" s="341"/>
      <c r="SRL21" s="341"/>
      <c r="SRM21" s="341"/>
      <c r="SRN21" s="341"/>
      <c r="SRO21" s="341"/>
      <c r="SRP21" s="341"/>
      <c r="SRQ21" s="341"/>
      <c r="SRR21" s="341"/>
      <c r="SRS21" s="341"/>
      <c r="SRT21" s="341"/>
      <c r="SRU21" s="341"/>
      <c r="SRV21" s="341"/>
      <c r="SRW21" s="341"/>
      <c r="SRX21" s="341"/>
      <c r="SRY21" s="341"/>
      <c r="SRZ21" s="341"/>
      <c r="SSA21" s="341"/>
      <c r="SSB21" s="341"/>
      <c r="SSC21" s="341"/>
      <c r="SSD21" s="341"/>
      <c r="SSE21" s="341"/>
      <c r="SSF21" s="341"/>
      <c r="SSG21" s="341"/>
      <c r="SSH21" s="341"/>
      <c r="SSI21" s="341"/>
      <c r="SSJ21" s="341"/>
      <c r="SSK21" s="341"/>
      <c r="SSL21" s="341"/>
      <c r="SSM21" s="341"/>
      <c r="SSN21" s="341"/>
      <c r="SSO21" s="341"/>
      <c r="SSP21" s="341"/>
      <c r="SSQ21" s="341"/>
      <c r="SSR21" s="341"/>
      <c r="SSS21" s="341"/>
      <c r="SST21" s="341"/>
      <c r="SSU21" s="341"/>
      <c r="SSV21" s="341"/>
      <c r="SSW21" s="341"/>
      <c r="SSX21" s="341"/>
      <c r="SSY21" s="341"/>
      <c r="SSZ21" s="341"/>
      <c r="STA21" s="341"/>
      <c r="STB21" s="341"/>
      <c r="STC21" s="341"/>
      <c r="STD21" s="341"/>
      <c r="STE21" s="341"/>
      <c r="STF21" s="341"/>
      <c r="STG21" s="341"/>
      <c r="STH21" s="341"/>
      <c r="STI21" s="341"/>
      <c r="STJ21" s="341"/>
      <c r="STK21" s="341"/>
      <c r="STL21" s="341"/>
      <c r="STM21" s="341"/>
      <c r="STN21" s="341"/>
      <c r="STO21" s="341"/>
      <c r="STP21" s="341"/>
      <c r="STQ21" s="341"/>
      <c r="STR21" s="341"/>
      <c r="STS21" s="341"/>
      <c r="STT21" s="341"/>
      <c r="STU21" s="341"/>
      <c r="STV21" s="341"/>
      <c r="STW21" s="341"/>
      <c r="STX21" s="341"/>
      <c r="STY21" s="341"/>
      <c r="STZ21" s="341"/>
      <c r="SUA21" s="341"/>
      <c r="SUB21" s="341"/>
      <c r="SUC21" s="341"/>
      <c r="SUD21" s="341"/>
      <c r="SUE21" s="341"/>
      <c r="SUF21" s="341"/>
      <c r="SUG21" s="341"/>
      <c r="SUH21" s="341"/>
      <c r="SUI21" s="341"/>
      <c r="SUJ21" s="341"/>
      <c r="SUK21" s="341"/>
      <c r="SUL21" s="341"/>
      <c r="SUM21" s="341"/>
      <c r="SUN21" s="341"/>
      <c r="SUO21" s="341"/>
      <c r="SUP21" s="341"/>
      <c r="SUQ21" s="341"/>
      <c r="SUR21" s="341"/>
      <c r="SUS21" s="341"/>
      <c r="SUT21" s="341"/>
      <c r="SUU21" s="341"/>
      <c r="SUV21" s="341"/>
      <c r="SUW21" s="341"/>
      <c r="SUX21" s="341"/>
      <c r="SUY21" s="341"/>
      <c r="SUZ21" s="341"/>
      <c r="SVA21" s="341"/>
      <c r="SVB21" s="341"/>
      <c r="SVC21" s="341"/>
      <c r="SVD21" s="341"/>
      <c r="SVE21" s="341"/>
      <c r="SVF21" s="341"/>
      <c r="SVG21" s="341"/>
      <c r="SVH21" s="341"/>
      <c r="SVI21" s="341"/>
      <c r="SVJ21" s="341"/>
      <c r="SVK21" s="341"/>
      <c r="SVL21" s="341"/>
      <c r="SVM21" s="341"/>
      <c r="SVN21" s="341"/>
      <c r="SVO21" s="341"/>
      <c r="SVP21" s="341"/>
      <c r="SVQ21" s="341"/>
      <c r="SVR21" s="341"/>
      <c r="SVS21" s="341"/>
      <c r="SVT21" s="341"/>
      <c r="SVU21" s="341"/>
      <c r="SVV21" s="341"/>
      <c r="SVW21" s="341"/>
      <c r="SVX21" s="341"/>
      <c r="SVY21" s="341"/>
      <c r="SVZ21" s="341"/>
      <c r="SWA21" s="341"/>
      <c r="SWB21" s="341"/>
      <c r="SWC21" s="341"/>
      <c r="SWD21" s="341"/>
      <c r="SWE21" s="341"/>
      <c r="SWF21" s="341"/>
      <c r="SWG21" s="341"/>
      <c r="SWH21" s="341"/>
      <c r="SWI21" s="341"/>
      <c r="SWJ21" s="341"/>
      <c r="SWK21" s="341"/>
      <c r="SWL21" s="341"/>
      <c r="SWM21" s="341"/>
      <c r="SWN21" s="341"/>
      <c r="SWO21" s="341"/>
      <c r="SWP21" s="341"/>
      <c r="SWQ21" s="341"/>
      <c r="SWR21" s="341"/>
      <c r="SWS21" s="341"/>
      <c r="SWT21" s="341"/>
      <c r="SWU21" s="341"/>
      <c r="SWV21" s="341"/>
      <c r="SWW21" s="341"/>
      <c r="SWX21" s="341"/>
      <c r="SWY21" s="341"/>
      <c r="SWZ21" s="341"/>
      <c r="SXA21" s="341"/>
      <c r="SXB21" s="341"/>
      <c r="SXC21" s="341"/>
      <c r="SXD21" s="341"/>
      <c r="SXE21" s="341"/>
      <c r="SXF21" s="341"/>
      <c r="SXG21" s="341"/>
      <c r="SXH21" s="341"/>
      <c r="SXI21" s="341"/>
      <c r="SXJ21" s="341"/>
      <c r="SXK21" s="341"/>
      <c r="SXL21" s="341"/>
      <c r="SXM21" s="341"/>
      <c r="SXN21" s="341"/>
      <c r="SXO21" s="341"/>
      <c r="SXP21" s="341"/>
      <c r="SXQ21" s="341"/>
      <c r="SXR21" s="341"/>
      <c r="SXS21" s="341"/>
      <c r="SXT21" s="341"/>
      <c r="SXU21" s="341"/>
      <c r="SXV21" s="341"/>
      <c r="SXW21" s="341"/>
      <c r="SXX21" s="341"/>
      <c r="SXY21" s="341"/>
      <c r="SXZ21" s="341"/>
      <c r="SYA21" s="341"/>
      <c r="SYB21" s="341"/>
      <c r="SYC21" s="341"/>
      <c r="SYD21" s="341"/>
      <c r="SYE21" s="341"/>
      <c r="SYF21" s="341"/>
      <c r="SYG21" s="341"/>
      <c r="SYH21" s="341"/>
      <c r="SYI21" s="341"/>
      <c r="SYJ21" s="341"/>
      <c r="SYK21" s="341"/>
      <c r="SYL21" s="341"/>
      <c r="SYM21" s="341"/>
      <c r="SYN21" s="341"/>
      <c r="SYO21" s="341"/>
      <c r="SYP21" s="341"/>
      <c r="SYQ21" s="341"/>
      <c r="SYR21" s="341"/>
      <c r="SYS21" s="341"/>
      <c r="SYT21" s="341"/>
      <c r="SYU21" s="341"/>
      <c r="SYV21" s="341"/>
      <c r="SYW21" s="341"/>
      <c r="SYX21" s="341"/>
      <c r="SYY21" s="341"/>
      <c r="SYZ21" s="341"/>
      <c r="SZA21" s="341"/>
      <c r="SZB21" s="341"/>
      <c r="SZC21" s="341"/>
      <c r="SZD21" s="341"/>
      <c r="SZE21" s="341"/>
      <c r="SZF21" s="341"/>
      <c r="SZG21" s="341"/>
      <c r="SZH21" s="341"/>
      <c r="SZI21" s="341"/>
      <c r="SZJ21" s="341"/>
      <c r="SZK21" s="341"/>
      <c r="SZL21" s="341"/>
      <c r="SZM21" s="341"/>
      <c r="SZN21" s="341"/>
      <c r="SZO21" s="341"/>
      <c r="SZP21" s="341"/>
      <c r="SZQ21" s="341"/>
      <c r="SZR21" s="341"/>
      <c r="SZS21" s="341"/>
      <c r="SZT21" s="341"/>
      <c r="SZU21" s="341"/>
      <c r="SZV21" s="341"/>
      <c r="SZW21" s="341"/>
      <c r="SZX21" s="341"/>
      <c r="SZY21" s="341"/>
      <c r="SZZ21" s="341"/>
      <c r="TAA21" s="341"/>
      <c r="TAB21" s="341"/>
      <c r="TAC21" s="341"/>
      <c r="TAD21" s="341"/>
      <c r="TAE21" s="341"/>
      <c r="TAF21" s="341"/>
      <c r="TAG21" s="341"/>
      <c r="TAH21" s="341"/>
      <c r="TAI21" s="341"/>
      <c r="TAJ21" s="341"/>
      <c r="TAK21" s="341"/>
      <c r="TAL21" s="341"/>
      <c r="TAM21" s="341"/>
      <c r="TAN21" s="341"/>
      <c r="TAO21" s="341"/>
      <c r="TAP21" s="341"/>
      <c r="TAQ21" s="341"/>
      <c r="TAR21" s="341"/>
      <c r="TAS21" s="341"/>
      <c r="TAT21" s="341"/>
      <c r="TAU21" s="341"/>
      <c r="TAV21" s="341"/>
      <c r="TAW21" s="341"/>
      <c r="TAX21" s="341"/>
      <c r="TAY21" s="341"/>
      <c r="TAZ21" s="341"/>
      <c r="TBA21" s="341"/>
      <c r="TBB21" s="341"/>
      <c r="TBC21" s="341"/>
      <c r="TBD21" s="341"/>
      <c r="TBE21" s="341"/>
      <c r="TBF21" s="341"/>
      <c r="TBG21" s="341"/>
      <c r="TBH21" s="341"/>
      <c r="TBI21" s="341"/>
      <c r="TBJ21" s="341"/>
      <c r="TBK21" s="341"/>
      <c r="TBL21" s="341"/>
      <c r="TBM21" s="341"/>
      <c r="TBN21" s="341"/>
      <c r="TBO21" s="341"/>
      <c r="TBP21" s="341"/>
      <c r="TBQ21" s="341"/>
      <c r="TBR21" s="341"/>
      <c r="TBS21" s="341"/>
      <c r="TBT21" s="341"/>
      <c r="TBU21" s="341"/>
      <c r="TBV21" s="341"/>
      <c r="TBW21" s="341"/>
      <c r="TBX21" s="341"/>
      <c r="TBY21" s="341"/>
      <c r="TBZ21" s="341"/>
      <c r="TCA21" s="341"/>
      <c r="TCB21" s="341"/>
      <c r="TCC21" s="341"/>
      <c r="TCD21" s="341"/>
      <c r="TCE21" s="341"/>
      <c r="TCF21" s="341"/>
      <c r="TCG21" s="341"/>
      <c r="TCH21" s="341"/>
      <c r="TCI21" s="341"/>
      <c r="TCJ21" s="341"/>
      <c r="TCK21" s="341"/>
      <c r="TCL21" s="341"/>
      <c r="TCM21" s="341"/>
      <c r="TCN21" s="341"/>
      <c r="TCO21" s="341"/>
      <c r="TCP21" s="341"/>
      <c r="TCQ21" s="341"/>
      <c r="TCR21" s="341"/>
      <c r="TCS21" s="341"/>
      <c r="TCT21" s="341"/>
      <c r="TCU21" s="341"/>
      <c r="TCV21" s="341"/>
      <c r="TCW21" s="341"/>
      <c r="TCX21" s="341"/>
      <c r="TCY21" s="341"/>
      <c r="TCZ21" s="341"/>
      <c r="TDA21" s="341"/>
      <c r="TDB21" s="341"/>
      <c r="TDC21" s="341"/>
      <c r="TDD21" s="341"/>
      <c r="TDE21" s="341"/>
      <c r="TDF21" s="341"/>
      <c r="TDG21" s="341"/>
      <c r="TDH21" s="341"/>
      <c r="TDI21" s="341"/>
      <c r="TDJ21" s="341"/>
      <c r="TDK21" s="341"/>
      <c r="TDL21" s="341"/>
      <c r="TDM21" s="341"/>
      <c r="TDN21" s="341"/>
      <c r="TDO21" s="341"/>
      <c r="TDP21" s="341"/>
      <c r="TDQ21" s="341"/>
      <c r="TDR21" s="341"/>
      <c r="TDS21" s="341"/>
      <c r="TDT21" s="341"/>
      <c r="TDU21" s="341"/>
      <c r="TDV21" s="341"/>
      <c r="TDW21" s="341"/>
      <c r="TDX21" s="341"/>
      <c r="TDY21" s="341"/>
      <c r="TDZ21" s="341"/>
      <c r="TEA21" s="341"/>
      <c r="TEB21" s="341"/>
      <c r="TEC21" s="341"/>
      <c r="TED21" s="341"/>
      <c r="TEE21" s="341"/>
      <c r="TEF21" s="341"/>
      <c r="TEG21" s="341"/>
      <c r="TEH21" s="341"/>
      <c r="TEI21" s="341"/>
      <c r="TEJ21" s="341"/>
      <c r="TEK21" s="341"/>
      <c r="TEL21" s="341"/>
      <c r="TEM21" s="341"/>
      <c r="TEN21" s="341"/>
      <c r="TEO21" s="341"/>
      <c r="TEP21" s="341"/>
      <c r="TEQ21" s="341"/>
      <c r="TER21" s="341"/>
      <c r="TES21" s="341"/>
      <c r="TET21" s="341"/>
      <c r="TEU21" s="341"/>
      <c r="TEV21" s="341"/>
      <c r="TEW21" s="341"/>
      <c r="TEX21" s="341"/>
      <c r="TEY21" s="341"/>
      <c r="TEZ21" s="341"/>
      <c r="TFA21" s="341"/>
      <c r="TFB21" s="341"/>
      <c r="TFC21" s="341"/>
      <c r="TFD21" s="341"/>
      <c r="TFE21" s="341"/>
      <c r="TFF21" s="341"/>
      <c r="TFG21" s="341"/>
      <c r="TFH21" s="341"/>
      <c r="TFI21" s="341"/>
      <c r="TFJ21" s="341"/>
      <c r="TFK21" s="341"/>
      <c r="TFL21" s="341"/>
      <c r="TFM21" s="341"/>
      <c r="TFN21" s="341"/>
      <c r="TFO21" s="341"/>
      <c r="TFP21" s="341"/>
      <c r="TFQ21" s="341"/>
      <c r="TFR21" s="341"/>
      <c r="TFS21" s="341"/>
      <c r="TFT21" s="341"/>
      <c r="TFU21" s="341"/>
      <c r="TFV21" s="341"/>
      <c r="TFW21" s="341"/>
      <c r="TFX21" s="341"/>
      <c r="TFY21" s="341"/>
      <c r="TFZ21" s="341"/>
      <c r="TGA21" s="341"/>
      <c r="TGB21" s="341"/>
      <c r="TGC21" s="341"/>
      <c r="TGD21" s="341"/>
      <c r="TGE21" s="341"/>
      <c r="TGF21" s="341"/>
      <c r="TGG21" s="341"/>
      <c r="TGH21" s="341"/>
      <c r="TGI21" s="341"/>
      <c r="TGJ21" s="341"/>
      <c r="TGK21" s="341"/>
      <c r="TGL21" s="341"/>
      <c r="TGM21" s="341"/>
      <c r="TGN21" s="341"/>
      <c r="TGO21" s="341"/>
      <c r="TGP21" s="341"/>
      <c r="TGQ21" s="341"/>
      <c r="TGR21" s="341"/>
      <c r="TGS21" s="341"/>
      <c r="TGT21" s="341"/>
      <c r="TGU21" s="341"/>
      <c r="TGV21" s="341"/>
      <c r="TGW21" s="341"/>
      <c r="TGX21" s="341"/>
      <c r="TGY21" s="341"/>
      <c r="TGZ21" s="341"/>
      <c r="THA21" s="341"/>
      <c r="THB21" s="341"/>
      <c r="THC21" s="341"/>
      <c r="THD21" s="341"/>
      <c r="THE21" s="341"/>
      <c r="THF21" s="341"/>
      <c r="THG21" s="341"/>
      <c r="THH21" s="341"/>
      <c r="THI21" s="341"/>
      <c r="THJ21" s="341"/>
      <c r="THK21" s="341"/>
      <c r="THL21" s="341"/>
      <c r="THM21" s="341"/>
      <c r="THN21" s="341"/>
      <c r="THO21" s="341"/>
      <c r="THP21" s="341"/>
      <c r="THQ21" s="341"/>
      <c r="THR21" s="341"/>
      <c r="THS21" s="341"/>
      <c r="THT21" s="341"/>
      <c r="THU21" s="341"/>
      <c r="THV21" s="341"/>
      <c r="THW21" s="341"/>
      <c r="THX21" s="341"/>
      <c r="THY21" s="341"/>
      <c r="THZ21" s="341"/>
      <c r="TIA21" s="341"/>
      <c r="TIB21" s="341"/>
      <c r="TIC21" s="341"/>
      <c r="TID21" s="341"/>
      <c r="TIE21" s="341"/>
      <c r="TIF21" s="341"/>
      <c r="TIG21" s="341"/>
      <c r="TIH21" s="341"/>
      <c r="TII21" s="341"/>
      <c r="TIJ21" s="341"/>
      <c r="TIK21" s="341"/>
      <c r="TIL21" s="341"/>
      <c r="TIM21" s="341"/>
      <c r="TIN21" s="341"/>
      <c r="TIO21" s="341"/>
      <c r="TIP21" s="341"/>
      <c r="TIQ21" s="341"/>
      <c r="TIR21" s="341"/>
      <c r="TIS21" s="341"/>
      <c r="TIT21" s="341"/>
      <c r="TIU21" s="341"/>
      <c r="TIV21" s="341"/>
      <c r="TIW21" s="341"/>
      <c r="TIX21" s="341"/>
      <c r="TIY21" s="341"/>
      <c r="TIZ21" s="341"/>
      <c r="TJA21" s="341"/>
      <c r="TJB21" s="341"/>
      <c r="TJC21" s="341"/>
      <c r="TJD21" s="341"/>
      <c r="TJE21" s="341"/>
      <c r="TJF21" s="341"/>
      <c r="TJG21" s="341"/>
      <c r="TJH21" s="341"/>
      <c r="TJI21" s="341"/>
      <c r="TJJ21" s="341"/>
      <c r="TJK21" s="341"/>
      <c r="TJL21" s="341"/>
      <c r="TJM21" s="341"/>
      <c r="TJN21" s="341"/>
      <c r="TJO21" s="341"/>
      <c r="TJP21" s="341"/>
      <c r="TJQ21" s="341"/>
      <c r="TJR21" s="341"/>
      <c r="TJS21" s="341"/>
      <c r="TJT21" s="341"/>
      <c r="TJU21" s="341"/>
      <c r="TJV21" s="341"/>
      <c r="TJW21" s="341"/>
      <c r="TJX21" s="341"/>
      <c r="TJY21" s="341"/>
      <c r="TJZ21" s="341"/>
      <c r="TKA21" s="341"/>
      <c r="TKB21" s="341"/>
      <c r="TKC21" s="341"/>
      <c r="TKD21" s="341"/>
      <c r="TKE21" s="341"/>
      <c r="TKF21" s="341"/>
      <c r="TKG21" s="341"/>
      <c r="TKH21" s="341"/>
      <c r="TKI21" s="341"/>
      <c r="TKJ21" s="341"/>
      <c r="TKK21" s="341"/>
      <c r="TKL21" s="341"/>
      <c r="TKM21" s="341"/>
      <c r="TKN21" s="341"/>
      <c r="TKO21" s="341"/>
      <c r="TKP21" s="341"/>
      <c r="TKQ21" s="341"/>
      <c r="TKR21" s="341"/>
      <c r="TKS21" s="341"/>
      <c r="TKT21" s="341"/>
      <c r="TKU21" s="341"/>
      <c r="TKV21" s="341"/>
      <c r="TKW21" s="341"/>
      <c r="TKX21" s="341"/>
      <c r="TKY21" s="341"/>
      <c r="TKZ21" s="341"/>
      <c r="TLA21" s="341"/>
      <c r="TLB21" s="341"/>
      <c r="TLC21" s="341"/>
      <c r="TLD21" s="341"/>
      <c r="TLE21" s="341"/>
      <c r="TLF21" s="341"/>
      <c r="TLG21" s="341"/>
      <c r="TLH21" s="341"/>
      <c r="TLI21" s="341"/>
      <c r="TLJ21" s="341"/>
      <c r="TLK21" s="341"/>
      <c r="TLL21" s="341"/>
      <c r="TLM21" s="341"/>
      <c r="TLN21" s="341"/>
      <c r="TLO21" s="341"/>
      <c r="TLP21" s="341"/>
      <c r="TLQ21" s="341"/>
      <c r="TLR21" s="341"/>
      <c r="TLS21" s="341"/>
      <c r="TLT21" s="341"/>
      <c r="TLU21" s="341"/>
      <c r="TLV21" s="341"/>
      <c r="TLW21" s="341"/>
      <c r="TLX21" s="341"/>
      <c r="TLY21" s="341"/>
      <c r="TLZ21" s="341"/>
      <c r="TMA21" s="341"/>
      <c r="TMB21" s="341"/>
      <c r="TMC21" s="341"/>
      <c r="TMD21" s="341"/>
      <c r="TME21" s="341"/>
      <c r="TMF21" s="341"/>
      <c r="TMG21" s="341"/>
      <c r="TMH21" s="341"/>
      <c r="TMI21" s="341"/>
      <c r="TMJ21" s="341"/>
      <c r="TMK21" s="341"/>
      <c r="TML21" s="341"/>
      <c r="TMM21" s="341"/>
      <c r="TMN21" s="341"/>
      <c r="TMO21" s="341"/>
      <c r="TMP21" s="341"/>
      <c r="TMQ21" s="341"/>
      <c r="TMR21" s="341"/>
      <c r="TMS21" s="341"/>
      <c r="TMT21" s="341"/>
      <c r="TMU21" s="341"/>
      <c r="TMV21" s="341"/>
      <c r="TMW21" s="341"/>
      <c r="TMX21" s="341"/>
      <c r="TMY21" s="341"/>
      <c r="TMZ21" s="341"/>
      <c r="TNA21" s="341"/>
      <c r="TNB21" s="341"/>
      <c r="TNC21" s="341"/>
      <c r="TND21" s="341"/>
      <c r="TNE21" s="341"/>
      <c r="TNF21" s="341"/>
      <c r="TNG21" s="341"/>
      <c r="TNH21" s="341"/>
      <c r="TNI21" s="341"/>
      <c r="TNJ21" s="341"/>
      <c r="TNK21" s="341"/>
      <c r="TNL21" s="341"/>
      <c r="TNM21" s="341"/>
      <c r="TNN21" s="341"/>
      <c r="TNO21" s="341"/>
      <c r="TNP21" s="341"/>
      <c r="TNQ21" s="341"/>
      <c r="TNR21" s="341"/>
      <c r="TNS21" s="341"/>
      <c r="TNT21" s="341"/>
      <c r="TNU21" s="341"/>
      <c r="TNV21" s="341"/>
      <c r="TNW21" s="341"/>
      <c r="TNX21" s="341"/>
      <c r="TNY21" s="341"/>
      <c r="TNZ21" s="341"/>
      <c r="TOA21" s="341"/>
      <c r="TOB21" s="341"/>
      <c r="TOC21" s="341"/>
      <c r="TOD21" s="341"/>
      <c r="TOE21" s="341"/>
      <c r="TOF21" s="341"/>
      <c r="TOG21" s="341"/>
      <c r="TOH21" s="341"/>
      <c r="TOI21" s="341"/>
      <c r="TOJ21" s="341"/>
      <c r="TOK21" s="341"/>
      <c r="TOL21" s="341"/>
      <c r="TOM21" s="341"/>
      <c r="TON21" s="341"/>
      <c r="TOO21" s="341"/>
      <c r="TOP21" s="341"/>
      <c r="TOQ21" s="341"/>
      <c r="TOR21" s="341"/>
      <c r="TOS21" s="341"/>
      <c r="TOT21" s="341"/>
      <c r="TOU21" s="341"/>
      <c r="TOV21" s="341"/>
      <c r="TOW21" s="341"/>
      <c r="TOX21" s="341"/>
      <c r="TOY21" s="341"/>
      <c r="TOZ21" s="341"/>
      <c r="TPA21" s="341"/>
      <c r="TPB21" s="341"/>
      <c r="TPC21" s="341"/>
      <c r="TPD21" s="341"/>
      <c r="TPE21" s="341"/>
      <c r="TPF21" s="341"/>
      <c r="TPG21" s="341"/>
      <c r="TPH21" s="341"/>
      <c r="TPI21" s="341"/>
      <c r="TPJ21" s="341"/>
      <c r="TPK21" s="341"/>
      <c r="TPL21" s="341"/>
      <c r="TPM21" s="341"/>
      <c r="TPN21" s="341"/>
      <c r="TPO21" s="341"/>
      <c r="TPP21" s="341"/>
      <c r="TPQ21" s="341"/>
      <c r="TPR21" s="341"/>
      <c r="TPS21" s="341"/>
      <c r="TPT21" s="341"/>
      <c r="TPU21" s="341"/>
      <c r="TPV21" s="341"/>
      <c r="TPW21" s="341"/>
      <c r="TPX21" s="341"/>
      <c r="TPY21" s="341"/>
      <c r="TPZ21" s="341"/>
      <c r="TQA21" s="341"/>
      <c r="TQB21" s="341"/>
      <c r="TQC21" s="341"/>
      <c r="TQD21" s="341"/>
      <c r="TQE21" s="341"/>
      <c r="TQF21" s="341"/>
      <c r="TQG21" s="341"/>
      <c r="TQH21" s="341"/>
      <c r="TQI21" s="341"/>
      <c r="TQJ21" s="341"/>
      <c r="TQK21" s="341"/>
      <c r="TQL21" s="341"/>
      <c r="TQM21" s="341"/>
      <c r="TQN21" s="341"/>
      <c r="TQO21" s="341"/>
      <c r="TQP21" s="341"/>
      <c r="TQQ21" s="341"/>
      <c r="TQR21" s="341"/>
      <c r="TQS21" s="341"/>
      <c r="TQT21" s="341"/>
      <c r="TQU21" s="341"/>
      <c r="TQV21" s="341"/>
      <c r="TQW21" s="341"/>
      <c r="TQX21" s="341"/>
      <c r="TQY21" s="341"/>
      <c r="TQZ21" s="341"/>
      <c r="TRA21" s="341"/>
      <c r="TRB21" s="341"/>
      <c r="TRC21" s="341"/>
      <c r="TRD21" s="341"/>
      <c r="TRE21" s="341"/>
      <c r="TRF21" s="341"/>
      <c r="TRG21" s="341"/>
      <c r="TRH21" s="341"/>
      <c r="TRI21" s="341"/>
      <c r="TRJ21" s="341"/>
      <c r="TRK21" s="341"/>
      <c r="TRL21" s="341"/>
      <c r="TRM21" s="341"/>
      <c r="TRN21" s="341"/>
      <c r="TRO21" s="341"/>
      <c r="TRP21" s="341"/>
      <c r="TRQ21" s="341"/>
      <c r="TRR21" s="341"/>
      <c r="TRS21" s="341"/>
      <c r="TRT21" s="341"/>
      <c r="TRU21" s="341"/>
      <c r="TRV21" s="341"/>
      <c r="TRW21" s="341"/>
      <c r="TRX21" s="341"/>
      <c r="TRY21" s="341"/>
      <c r="TRZ21" s="341"/>
      <c r="TSA21" s="341"/>
      <c r="TSB21" s="341"/>
      <c r="TSC21" s="341"/>
      <c r="TSD21" s="341"/>
      <c r="TSE21" s="341"/>
      <c r="TSF21" s="341"/>
      <c r="TSG21" s="341"/>
      <c r="TSH21" s="341"/>
      <c r="TSI21" s="341"/>
      <c r="TSJ21" s="341"/>
      <c r="TSK21" s="341"/>
      <c r="TSL21" s="341"/>
      <c r="TSM21" s="341"/>
      <c r="TSN21" s="341"/>
      <c r="TSO21" s="341"/>
      <c r="TSP21" s="341"/>
      <c r="TSQ21" s="341"/>
      <c r="TSR21" s="341"/>
      <c r="TSS21" s="341"/>
      <c r="TST21" s="341"/>
      <c r="TSU21" s="341"/>
      <c r="TSV21" s="341"/>
      <c r="TSW21" s="341"/>
      <c r="TSX21" s="341"/>
      <c r="TSY21" s="341"/>
      <c r="TSZ21" s="341"/>
      <c r="TTA21" s="341"/>
      <c r="TTB21" s="341"/>
      <c r="TTC21" s="341"/>
      <c r="TTD21" s="341"/>
      <c r="TTE21" s="341"/>
      <c r="TTF21" s="341"/>
      <c r="TTG21" s="341"/>
      <c r="TTH21" s="341"/>
      <c r="TTI21" s="341"/>
      <c r="TTJ21" s="341"/>
      <c r="TTK21" s="341"/>
      <c r="TTL21" s="341"/>
      <c r="TTM21" s="341"/>
      <c r="TTN21" s="341"/>
      <c r="TTO21" s="341"/>
      <c r="TTP21" s="341"/>
      <c r="TTQ21" s="341"/>
      <c r="TTR21" s="341"/>
      <c r="TTS21" s="341"/>
      <c r="TTT21" s="341"/>
      <c r="TTU21" s="341"/>
      <c r="TTV21" s="341"/>
      <c r="TTW21" s="341"/>
      <c r="TTX21" s="341"/>
      <c r="TTY21" s="341"/>
      <c r="TTZ21" s="341"/>
      <c r="TUA21" s="341"/>
      <c r="TUB21" s="341"/>
      <c r="TUC21" s="341"/>
      <c r="TUD21" s="341"/>
      <c r="TUE21" s="341"/>
      <c r="TUF21" s="341"/>
      <c r="TUG21" s="341"/>
      <c r="TUH21" s="341"/>
      <c r="TUI21" s="341"/>
      <c r="TUJ21" s="341"/>
      <c r="TUK21" s="341"/>
      <c r="TUL21" s="341"/>
      <c r="TUM21" s="341"/>
      <c r="TUN21" s="341"/>
      <c r="TUO21" s="341"/>
      <c r="TUP21" s="341"/>
      <c r="TUQ21" s="341"/>
      <c r="TUR21" s="341"/>
      <c r="TUS21" s="341"/>
      <c r="TUT21" s="341"/>
      <c r="TUU21" s="341"/>
      <c r="TUV21" s="341"/>
      <c r="TUW21" s="341"/>
      <c r="TUX21" s="341"/>
      <c r="TUY21" s="341"/>
      <c r="TUZ21" s="341"/>
      <c r="TVA21" s="341"/>
      <c r="TVB21" s="341"/>
      <c r="TVC21" s="341"/>
      <c r="TVD21" s="341"/>
      <c r="TVE21" s="341"/>
      <c r="TVF21" s="341"/>
      <c r="TVG21" s="341"/>
      <c r="TVH21" s="341"/>
      <c r="TVI21" s="341"/>
      <c r="TVJ21" s="341"/>
      <c r="TVK21" s="341"/>
      <c r="TVL21" s="341"/>
      <c r="TVM21" s="341"/>
      <c r="TVN21" s="341"/>
      <c r="TVO21" s="341"/>
      <c r="TVP21" s="341"/>
      <c r="TVQ21" s="341"/>
      <c r="TVR21" s="341"/>
      <c r="TVS21" s="341"/>
      <c r="TVT21" s="341"/>
      <c r="TVU21" s="341"/>
      <c r="TVV21" s="341"/>
      <c r="TVW21" s="341"/>
      <c r="TVX21" s="341"/>
      <c r="TVY21" s="341"/>
      <c r="TVZ21" s="341"/>
      <c r="TWA21" s="341"/>
      <c r="TWB21" s="341"/>
      <c r="TWC21" s="341"/>
      <c r="TWD21" s="341"/>
      <c r="TWE21" s="341"/>
      <c r="TWF21" s="341"/>
      <c r="TWG21" s="341"/>
      <c r="TWH21" s="341"/>
      <c r="TWI21" s="341"/>
      <c r="TWJ21" s="341"/>
      <c r="TWK21" s="341"/>
      <c r="TWL21" s="341"/>
      <c r="TWM21" s="341"/>
      <c r="TWN21" s="341"/>
      <c r="TWO21" s="341"/>
      <c r="TWP21" s="341"/>
      <c r="TWQ21" s="341"/>
      <c r="TWR21" s="341"/>
      <c r="TWS21" s="341"/>
      <c r="TWT21" s="341"/>
      <c r="TWU21" s="341"/>
      <c r="TWV21" s="341"/>
      <c r="TWW21" s="341"/>
      <c r="TWX21" s="341"/>
      <c r="TWY21" s="341"/>
      <c r="TWZ21" s="341"/>
      <c r="TXA21" s="341"/>
      <c r="TXB21" s="341"/>
      <c r="TXC21" s="341"/>
      <c r="TXD21" s="341"/>
      <c r="TXE21" s="341"/>
      <c r="TXF21" s="341"/>
      <c r="TXG21" s="341"/>
      <c r="TXH21" s="341"/>
      <c r="TXI21" s="341"/>
      <c r="TXJ21" s="341"/>
      <c r="TXK21" s="341"/>
      <c r="TXL21" s="341"/>
      <c r="TXM21" s="341"/>
      <c r="TXN21" s="341"/>
      <c r="TXO21" s="341"/>
      <c r="TXP21" s="341"/>
      <c r="TXQ21" s="341"/>
      <c r="TXR21" s="341"/>
      <c r="TXS21" s="341"/>
      <c r="TXT21" s="341"/>
      <c r="TXU21" s="341"/>
      <c r="TXV21" s="341"/>
      <c r="TXW21" s="341"/>
      <c r="TXX21" s="341"/>
      <c r="TXY21" s="341"/>
      <c r="TXZ21" s="341"/>
      <c r="TYA21" s="341"/>
      <c r="TYB21" s="341"/>
      <c r="TYC21" s="341"/>
      <c r="TYD21" s="341"/>
      <c r="TYE21" s="341"/>
      <c r="TYF21" s="341"/>
      <c r="TYG21" s="341"/>
      <c r="TYH21" s="341"/>
      <c r="TYI21" s="341"/>
      <c r="TYJ21" s="341"/>
      <c r="TYK21" s="341"/>
      <c r="TYL21" s="341"/>
      <c r="TYM21" s="341"/>
      <c r="TYN21" s="341"/>
      <c r="TYO21" s="341"/>
      <c r="TYP21" s="341"/>
      <c r="TYQ21" s="341"/>
      <c r="TYR21" s="341"/>
      <c r="TYS21" s="341"/>
      <c r="TYT21" s="341"/>
      <c r="TYU21" s="341"/>
      <c r="TYV21" s="341"/>
      <c r="TYW21" s="341"/>
      <c r="TYX21" s="341"/>
      <c r="TYY21" s="341"/>
      <c r="TYZ21" s="341"/>
      <c r="TZA21" s="341"/>
      <c r="TZB21" s="341"/>
      <c r="TZC21" s="341"/>
      <c r="TZD21" s="341"/>
      <c r="TZE21" s="341"/>
      <c r="TZF21" s="341"/>
      <c r="TZG21" s="341"/>
      <c r="TZH21" s="341"/>
      <c r="TZI21" s="341"/>
      <c r="TZJ21" s="341"/>
      <c r="TZK21" s="341"/>
      <c r="TZL21" s="341"/>
      <c r="TZM21" s="341"/>
      <c r="TZN21" s="341"/>
      <c r="TZO21" s="341"/>
      <c r="TZP21" s="341"/>
      <c r="TZQ21" s="341"/>
      <c r="TZR21" s="341"/>
      <c r="TZS21" s="341"/>
      <c r="TZT21" s="341"/>
      <c r="TZU21" s="341"/>
      <c r="TZV21" s="341"/>
      <c r="TZW21" s="341"/>
      <c r="TZX21" s="341"/>
      <c r="TZY21" s="341"/>
      <c r="TZZ21" s="341"/>
      <c r="UAA21" s="341"/>
      <c r="UAB21" s="341"/>
      <c r="UAC21" s="341"/>
      <c r="UAD21" s="341"/>
      <c r="UAE21" s="341"/>
      <c r="UAF21" s="341"/>
      <c r="UAG21" s="341"/>
      <c r="UAH21" s="341"/>
      <c r="UAI21" s="341"/>
      <c r="UAJ21" s="341"/>
      <c r="UAK21" s="341"/>
      <c r="UAL21" s="341"/>
      <c r="UAM21" s="341"/>
      <c r="UAN21" s="341"/>
      <c r="UAO21" s="341"/>
      <c r="UAP21" s="341"/>
      <c r="UAQ21" s="341"/>
      <c r="UAR21" s="341"/>
      <c r="UAS21" s="341"/>
      <c r="UAT21" s="341"/>
      <c r="UAU21" s="341"/>
      <c r="UAV21" s="341"/>
      <c r="UAW21" s="341"/>
      <c r="UAX21" s="341"/>
      <c r="UAY21" s="341"/>
      <c r="UAZ21" s="341"/>
      <c r="UBA21" s="341"/>
      <c r="UBB21" s="341"/>
      <c r="UBC21" s="341"/>
      <c r="UBD21" s="341"/>
      <c r="UBE21" s="341"/>
      <c r="UBF21" s="341"/>
      <c r="UBG21" s="341"/>
      <c r="UBH21" s="341"/>
      <c r="UBI21" s="341"/>
      <c r="UBJ21" s="341"/>
      <c r="UBK21" s="341"/>
      <c r="UBL21" s="341"/>
      <c r="UBM21" s="341"/>
      <c r="UBN21" s="341"/>
      <c r="UBO21" s="341"/>
      <c r="UBP21" s="341"/>
      <c r="UBQ21" s="341"/>
      <c r="UBR21" s="341"/>
      <c r="UBS21" s="341"/>
      <c r="UBT21" s="341"/>
      <c r="UBU21" s="341"/>
      <c r="UBV21" s="341"/>
      <c r="UBW21" s="341"/>
      <c r="UBX21" s="341"/>
      <c r="UBY21" s="341"/>
      <c r="UBZ21" s="341"/>
      <c r="UCA21" s="341"/>
      <c r="UCB21" s="341"/>
      <c r="UCC21" s="341"/>
      <c r="UCD21" s="341"/>
      <c r="UCE21" s="341"/>
      <c r="UCF21" s="341"/>
      <c r="UCG21" s="341"/>
      <c r="UCH21" s="341"/>
      <c r="UCI21" s="341"/>
      <c r="UCJ21" s="341"/>
      <c r="UCK21" s="341"/>
      <c r="UCL21" s="341"/>
      <c r="UCM21" s="341"/>
      <c r="UCN21" s="341"/>
      <c r="UCO21" s="341"/>
      <c r="UCP21" s="341"/>
      <c r="UCQ21" s="341"/>
      <c r="UCR21" s="341"/>
      <c r="UCS21" s="341"/>
      <c r="UCT21" s="341"/>
      <c r="UCU21" s="341"/>
      <c r="UCV21" s="341"/>
      <c r="UCW21" s="341"/>
      <c r="UCX21" s="341"/>
      <c r="UCY21" s="341"/>
      <c r="UCZ21" s="341"/>
      <c r="UDA21" s="341"/>
      <c r="UDB21" s="341"/>
      <c r="UDC21" s="341"/>
      <c r="UDD21" s="341"/>
      <c r="UDE21" s="341"/>
      <c r="UDF21" s="341"/>
      <c r="UDG21" s="341"/>
      <c r="UDH21" s="341"/>
      <c r="UDI21" s="341"/>
      <c r="UDJ21" s="341"/>
      <c r="UDK21" s="341"/>
      <c r="UDL21" s="341"/>
      <c r="UDM21" s="341"/>
      <c r="UDN21" s="341"/>
      <c r="UDO21" s="341"/>
      <c r="UDP21" s="341"/>
      <c r="UDQ21" s="341"/>
      <c r="UDR21" s="341"/>
      <c r="UDS21" s="341"/>
      <c r="UDT21" s="341"/>
      <c r="UDU21" s="341"/>
      <c r="UDV21" s="341"/>
      <c r="UDW21" s="341"/>
      <c r="UDX21" s="341"/>
      <c r="UDY21" s="341"/>
      <c r="UDZ21" s="341"/>
      <c r="UEA21" s="341"/>
      <c r="UEB21" s="341"/>
      <c r="UEC21" s="341"/>
      <c r="UED21" s="341"/>
      <c r="UEE21" s="341"/>
      <c r="UEF21" s="341"/>
      <c r="UEG21" s="341"/>
      <c r="UEH21" s="341"/>
      <c r="UEI21" s="341"/>
      <c r="UEJ21" s="341"/>
      <c r="UEK21" s="341"/>
      <c r="UEL21" s="341"/>
      <c r="UEM21" s="341"/>
      <c r="UEN21" s="341"/>
      <c r="UEO21" s="341"/>
      <c r="UEP21" s="341"/>
      <c r="UEQ21" s="341"/>
      <c r="UER21" s="341"/>
      <c r="UES21" s="341"/>
      <c r="UET21" s="341"/>
      <c r="UEU21" s="341"/>
      <c r="UEV21" s="341"/>
      <c r="UEW21" s="341"/>
      <c r="UEX21" s="341"/>
      <c r="UEY21" s="341"/>
      <c r="UEZ21" s="341"/>
      <c r="UFA21" s="341"/>
      <c r="UFB21" s="341"/>
      <c r="UFC21" s="341"/>
      <c r="UFD21" s="341"/>
      <c r="UFE21" s="341"/>
      <c r="UFF21" s="341"/>
      <c r="UFG21" s="341"/>
      <c r="UFH21" s="341"/>
      <c r="UFI21" s="341"/>
      <c r="UFJ21" s="341"/>
      <c r="UFK21" s="341"/>
      <c r="UFL21" s="341"/>
      <c r="UFM21" s="341"/>
      <c r="UFN21" s="341"/>
      <c r="UFO21" s="341"/>
      <c r="UFP21" s="341"/>
      <c r="UFQ21" s="341"/>
      <c r="UFR21" s="341"/>
      <c r="UFS21" s="341"/>
      <c r="UFT21" s="341"/>
      <c r="UFU21" s="341"/>
      <c r="UFV21" s="341"/>
      <c r="UFW21" s="341"/>
      <c r="UFX21" s="341"/>
      <c r="UFY21" s="341"/>
      <c r="UFZ21" s="341"/>
      <c r="UGA21" s="341"/>
      <c r="UGB21" s="341"/>
      <c r="UGC21" s="341"/>
      <c r="UGD21" s="341"/>
      <c r="UGE21" s="341"/>
      <c r="UGF21" s="341"/>
      <c r="UGG21" s="341"/>
      <c r="UGH21" s="341"/>
      <c r="UGI21" s="341"/>
      <c r="UGJ21" s="341"/>
      <c r="UGK21" s="341"/>
      <c r="UGL21" s="341"/>
      <c r="UGM21" s="341"/>
      <c r="UGN21" s="341"/>
      <c r="UGO21" s="341"/>
      <c r="UGP21" s="341"/>
      <c r="UGQ21" s="341"/>
      <c r="UGR21" s="341"/>
      <c r="UGS21" s="341"/>
      <c r="UGT21" s="341"/>
      <c r="UGU21" s="341"/>
      <c r="UGV21" s="341"/>
      <c r="UGW21" s="341"/>
      <c r="UGX21" s="341"/>
      <c r="UGY21" s="341"/>
      <c r="UGZ21" s="341"/>
      <c r="UHA21" s="341"/>
      <c r="UHB21" s="341"/>
      <c r="UHC21" s="341"/>
      <c r="UHD21" s="341"/>
      <c r="UHE21" s="341"/>
      <c r="UHF21" s="341"/>
      <c r="UHG21" s="341"/>
      <c r="UHH21" s="341"/>
      <c r="UHI21" s="341"/>
      <c r="UHJ21" s="341"/>
      <c r="UHK21" s="341"/>
      <c r="UHL21" s="341"/>
      <c r="UHM21" s="341"/>
      <c r="UHN21" s="341"/>
      <c r="UHO21" s="341"/>
      <c r="UHP21" s="341"/>
      <c r="UHQ21" s="341"/>
      <c r="UHR21" s="341"/>
      <c r="UHS21" s="341"/>
      <c r="UHT21" s="341"/>
      <c r="UHU21" s="341"/>
      <c r="UHV21" s="341"/>
      <c r="UHW21" s="341"/>
      <c r="UHX21" s="341"/>
      <c r="UHY21" s="341"/>
      <c r="UHZ21" s="341"/>
      <c r="UIA21" s="341"/>
      <c r="UIB21" s="341"/>
      <c r="UIC21" s="341"/>
      <c r="UID21" s="341"/>
      <c r="UIE21" s="341"/>
      <c r="UIF21" s="341"/>
      <c r="UIG21" s="341"/>
      <c r="UIH21" s="341"/>
      <c r="UII21" s="341"/>
      <c r="UIJ21" s="341"/>
      <c r="UIK21" s="341"/>
      <c r="UIL21" s="341"/>
      <c r="UIM21" s="341"/>
      <c r="UIN21" s="341"/>
      <c r="UIO21" s="341"/>
      <c r="UIP21" s="341"/>
      <c r="UIQ21" s="341"/>
      <c r="UIR21" s="341"/>
      <c r="UIS21" s="341"/>
      <c r="UIT21" s="341"/>
      <c r="UIU21" s="341"/>
      <c r="UIV21" s="341"/>
      <c r="UIW21" s="341"/>
      <c r="UIX21" s="341"/>
      <c r="UIY21" s="341"/>
      <c r="UIZ21" s="341"/>
      <c r="UJA21" s="341"/>
      <c r="UJB21" s="341"/>
      <c r="UJC21" s="341"/>
      <c r="UJD21" s="341"/>
      <c r="UJE21" s="341"/>
      <c r="UJF21" s="341"/>
      <c r="UJG21" s="341"/>
      <c r="UJH21" s="341"/>
      <c r="UJI21" s="341"/>
      <c r="UJJ21" s="341"/>
      <c r="UJK21" s="341"/>
      <c r="UJL21" s="341"/>
      <c r="UJM21" s="341"/>
      <c r="UJN21" s="341"/>
      <c r="UJO21" s="341"/>
      <c r="UJP21" s="341"/>
      <c r="UJQ21" s="341"/>
      <c r="UJR21" s="341"/>
      <c r="UJS21" s="341"/>
      <c r="UJT21" s="341"/>
      <c r="UJU21" s="341"/>
      <c r="UJV21" s="341"/>
      <c r="UJW21" s="341"/>
      <c r="UJX21" s="341"/>
      <c r="UJY21" s="341"/>
      <c r="UJZ21" s="341"/>
      <c r="UKA21" s="341"/>
      <c r="UKB21" s="341"/>
      <c r="UKC21" s="341"/>
      <c r="UKD21" s="341"/>
      <c r="UKE21" s="341"/>
      <c r="UKF21" s="341"/>
      <c r="UKG21" s="341"/>
      <c r="UKH21" s="341"/>
      <c r="UKI21" s="341"/>
      <c r="UKJ21" s="341"/>
      <c r="UKK21" s="341"/>
      <c r="UKL21" s="341"/>
      <c r="UKM21" s="341"/>
      <c r="UKN21" s="341"/>
      <c r="UKO21" s="341"/>
      <c r="UKP21" s="341"/>
      <c r="UKQ21" s="341"/>
      <c r="UKR21" s="341"/>
      <c r="UKS21" s="341"/>
      <c r="UKT21" s="341"/>
      <c r="UKU21" s="341"/>
      <c r="UKV21" s="341"/>
      <c r="UKW21" s="341"/>
      <c r="UKX21" s="341"/>
      <c r="UKY21" s="341"/>
      <c r="UKZ21" s="341"/>
      <c r="ULA21" s="341"/>
      <c r="ULB21" s="341"/>
      <c r="ULC21" s="341"/>
      <c r="ULD21" s="341"/>
      <c r="ULE21" s="341"/>
      <c r="ULF21" s="341"/>
      <c r="ULG21" s="341"/>
      <c r="ULH21" s="341"/>
      <c r="ULI21" s="341"/>
      <c r="ULJ21" s="341"/>
      <c r="ULK21" s="341"/>
      <c r="ULL21" s="341"/>
      <c r="ULM21" s="341"/>
      <c r="ULN21" s="341"/>
      <c r="ULO21" s="341"/>
      <c r="ULP21" s="341"/>
      <c r="ULQ21" s="341"/>
      <c r="ULR21" s="341"/>
      <c r="ULS21" s="341"/>
      <c r="ULT21" s="341"/>
      <c r="ULU21" s="341"/>
      <c r="ULV21" s="341"/>
      <c r="ULW21" s="341"/>
      <c r="ULX21" s="341"/>
      <c r="ULY21" s="341"/>
      <c r="ULZ21" s="341"/>
      <c r="UMA21" s="341"/>
      <c r="UMB21" s="341"/>
      <c r="UMC21" s="341"/>
      <c r="UMD21" s="341"/>
      <c r="UME21" s="341"/>
      <c r="UMF21" s="341"/>
      <c r="UMG21" s="341"/>
      <c r="UMH21" s="341"/>
      <c r="UMI21" s="341"/>
      <c r="UMJ21" s="341"/>
      <c r="UMK21" s="341"/>
      <c r="UML21" s="341"/>
      <c r="UMM21" s="341"/>
      <c r="UMN21" s="341"/>
      <c r="UMO21" s="341"/>
      <c r="UMP21" s="341"/>
      <c r="UMQ21" s="341"/>
      <c r="UMR21" s="341"/>
      <c r="UMS21" s="341"/>
      <c r="UMT21" s="341"/>
      <c r="UMU21" s="341"/>
      <c r="UMV21" s="341"/>
      <c r="UMW21" s="341"/>
      <c r="UMX21" s="341"/>
      <c r="UMY21" s="341"/>
      <c r="UMZ21" s="341"/>
      <c r="UNA21" s="341"/>
      <c r="UNB21" s="341"/>
      <c r="UNC21" s="341"/>
      <c r="UND21" s="341"/>
      <c r="UNE21" s="341"/>
      <c r="UNF21" s="341"/>
      <c r="UNG21" s="341"/>
      <c r="UNH21" s="341"/>
      <c r="UNI21" s="341"/>
      <c r="UNJ21" s="341"/>
      <c r="UNK21" s="341"/>
      <c r="UNL21" s="341"/>
      <c r="UNM21" s="341"/>
      <c r="UNN21" s="341"/>
      <c r="UNO21" s="341"/>
      <c r="UNP21" s="341"/>
      <c r="UNQ21" s="341"/>
      <c r="UNR21" s="341"/>
      <c r="UNS21" s="341"/>
      <c r="UNT21" s="341"/>
      <c r="UNU21" s="341"/>
      <c r="UNV21" s="341"/>
      <c r="UNW21" s="341"/>
      <c r="UNX21" s="341"/>
      <c r="UNY21" s="341"/>
      <c r="UNZ21" s="341"/>
      <c r="UOA21" s="341"/>
      <c r="UOB21" s="341"/>
      <c r="UOC21" s="341"/>
      <c r="UOD21" s="341"/>
      <c r="UOE21" s="341"/>
      <c r="UOF21" s="341"/>
      <c r="UOG21" s="341"/>
      <c r="UOH21" s="341"/>
      <c r="UOI21" s="341"/>
      <c r="UOJ21" s="341"/>
      <c r="UOK21" s="341"/>
      <c r="UOL21" s="341"/>
      <c r="UOM21" s="341"/>
      <c r="UON21" s="341"/>
      <c r="UOO21" s="341"/>
      <c r="UOP21" s="341"/>
      <c r="UOQ21" s="341"/>
      <c r="UOR21" s="341"/>
      <c r="UOS21" s="341"/>
      <c r="UOT21" s="341"/>
      <c r="UOU21" s="341"/>
      <c r="UOV21" s="341"/>
      <c r="UOW21" s="341"/>
      <c r="UOX21" s="341"/>
      <c r="UOY21" s="341"/>
      <c r="UOZ21" s="341"/>
      <c r="UPA21" s="341"/>
      <c r="UPB21" s="341"/>
      <c r="UPC21" s="341"/>
      <c r="UPD21" s="341"/>
      <c r="UPE21" s="341"/>
      <c r="UPF21" s="341"/>
      <c r="UPG21" s="341"/>
      <c r="UPH21" s="341"/>
      <c r="UPI21" s="341"/>
      <c r="UPJ21" s="341"/>
      <c r="UPK21" s="341"/>
      <c r="UPL21" s="341"/>
      <c r="UPM21" s="341"/>
      <c r="UPN21" s="341"/>
      <c r="UPO21" s="341"/>
      <c r="UPP21" s="341"/>
      <c r="UPQ21" s="341"/>
      <c r="UPR21" s="341"/>
      <c r="UPS21" s="341"/>
      <c r="UPT21" s="341"/>
      <c r="UPU21" s="341"/>
      <c r="UPV21" s="341"/>
      <c r="UPW21" s="341"/>
      <c r="UPX21" s="341"/>
      <c r="UPY21" s="341"/>
      <c r="UPZ21" s="341"/>
      <c r="UQA21" s="341"/>
      <c r="UQB21" s="341"/>
      <c r="UQC21" s="341"/>
      <c r="UQD21" s="341"/>
      <c r="UQE21" s="341"/>
      <c r="UQF21" s="341"/>
      <c r="UQG21" s="341"/>
      <c r="UQH21" s="341"/>
      <c r="UQI21" s="341"/>
      <c r="UQJ21" s="341"/>
      <c r="UQK21" s="341"/>
      <c r="UQL21" s="341"/>
      <c r="UQM21" s="341"/>
      <c r="UQN21" s="341"/>
      <c r="UQO21" s="341"/>
      <c r="UQP21" s="341"/>
      <c r="UQQ21" s="341"/>
      <c r="UQR21" s="341"/>
      <c r="UQS21" s="341"/>
      <c r="UQT21" s="341"/>
      <c r="UQU21" s="341"/>
      <c r="UQV21" s="341"/>
      <c r="UQW21" s="341"/>
      <c r="UQX21" s="341"/>
      <c r="UQY21" s="341"/>
      <c r="UQZ21" s="341"/>
      <c r="URA21" s="341"/>
      <c r="URB21" s="341"/>
      <c r="URC21" s="341"/>
      <c r="URD21" s="341"/>
      <c r="URE21" s="341"/>
      <c r="URF21" s="341"/>
      <c r="URG21" s="341"/>
      <c r="URH21" s="341"/>
      <c r="URI21" s="341"/>
      <c r="URJ21" s="341"/>
      <c r="URK21" s="341"/>
      <c r="URL21" s="341"/>
      <c r="URM21" s="341"/>
      <c r="URN21" s="341"/>
      <c r="URO21" s="341"/>
      <c r="URP21" s="341"/>
      <c r="URQ21" s="341"/>
      <c r="URR21" s="341"/>
      <c r="URS21" s="341"/>
      <c r="URT21" s="341"/>
      <c r="URU21" s="341"/>
      <c r="URV21" s="341"/>
      <c r="URW21" s="341"/>
      <c r="URX21" s="341"/>
      <c r="URY21" s="341"/>
      <c r="URZ21" s="341"/>
      <c r="USA21" s="341"/>
      <c r="USB21" s="341"/>
      <c r="USC21" s="341"/>
      <c r="USD21" s="341"/>
      <c r="USE21" s="341"/>
      <c r="USF21" s="341"/>
      <c r="USG21" s="341"/>
      <c r="USH21" s="341"/>
      <c r="USI21" s="341"/>
      <c r="USJ21" s="341"/>
      <c r="USK21" s="341"/>
      <c r="USL21" s="341"/>
      <c r="USM21" s="341"/>
      <c r="USN21" s="341"/>
      <c r="USO21" s="341"/>
      <c r="USP21" s="341"/>
      <c r="USQ21" s="341"/>
      <c r="USR21" s="341"/>
      <c r="USS21" s="341"/>
      <c r="UST21" s="341"/>
      <c r="USU21" s="341"/>
      <c r="USV21" s="341"/>
      <c r="USW21" s="341"/>
      <c r="USX21" s="341"/>
      <c r="USY21" s="341"/>
      <c r="USZ21" s="341"/>
      <c r="UTA21" s="341"/>
      <c r="UTB21" s="341"/>
      <c r="UTC21" s="341"/>
      <c r="UTD21" s="341"/>
      <c r="UTE21" s="341"/>
      <c r="UTF21" s="341"/>
      <c r="UTG21" s="341"/>
      <c r="UTH21" s="341"/>
      <c r="UTI21" s="341"/>
      <c r="UTJ21" s="341"/>
      <c r="UTK21" s="341"/>
      <c r="UTL21" s="341"/>
      <c r="UTM21" s="341"/>
      <c r="UTN21" s="341"/>
      <c r="UTO21" s="341"/>
      <c r="UTP21" s="341"/>
      <c r="UTQ21" s="341"/>
      <c r="UTR21" s="341"/>
      <c r="UTS21" s="341"/>
      <c r="UTT21" s="341"/>
      <c r="UTU21" s="341"/>
      <c r="UTV21" s="341"/>
      <c r="UTW21" s="341"/>
      <c r="UTX21" s="341"/>
      <c r="UTY21" s="341"/>
      <c r="UTZ21" s="341"/>
      <c r="UUA21" s="341"/>
      <c r="UUB21" s="341"/>
      <c r="UUC21" s="341"/>
      <c r="UUD21" s="341"/>
      <c r="UUE21" s="341"/>
      <c r="UUF21" s="341"/>
      <c r="UUG21" s="341"/>
      <c r="UUH21" s="341"/>
      <c r="UUI21" s="341"/>
      <c r="UUJ21" s="341"/>
      <c r="UUK21" s="341"/>
      <c r="UUL21" s="341"/>
      <c r="UUM21" s="341"/>
      <c r="UUN21" s="341"/>
      <c r="UUO21" s="341"/>
      <c r="UUP21" s="341"/>
      <c r="UUQ21" s="341"/>
      <c r="UUR21" s="341"/>
      <c r="UUS21" s="341"/>
      <c r="UUT21" s="341"/>
      <c r="UUU21" s="341"/>
      <c r="UUV21" s="341"/>
      <c r="UUW21" s="341"/>
      <c r="UUX21" s="341"/>
      <c r="UUY21" s="341"/>
      <c r="UUZ21" s="341"/>
      <c r="UVA21" s="341"/>
      <c r="UVB21" s="341"/>
      <c r="UVC21" s="341"/>
      <c r="UVD21" s="341"/>
      <c r="UVE21" s="341"/>
      <c r="UVF21" s="341"/>
      <c r="UVG21" s="341"/>
      <c r="UVH21" s="341"/>
      <c r="UVI21" s="341"/>
      <c r="UVJ21" s="341"/>
      <c r="UVK21" s="341"/>
      <c r="UVL21" s="341"/>
      <c r="UVM21" s="341"/>
      <c r="UVN21" s="341"/>
      <c r="UVO21" s="341"/>
      <c r="UVP21" s="341"/>
      <c r="UVQ21" s="341"/>
      <c r="UVR21" s="341"/>
      <c r="UVS21" s="341"/>
      <c r="UVT21" s="341"/>
      <c r="UVU21" s="341"/>
      <c r="UVV21" s="341"/>
      <c r="UVW21" s="341"/>
      <c r="UVX21" s="341"/>
      <c r="UVY21" s="341"/>
      <c r="UVZ21" s="341"/>
      <c r="UWA21" s="341"/>
      <c r="UWB21" s="341"/>
      <c r="UWC21" s="341"/>
      <c r="UWD21" s="341"/>
      <c r="UWE21" s="341"/>
      <c r="UWF21" s="341"/>
      <c r="UWG21" s="341"/>
      <c r="UWH21" s="341"/>
      <c r="UWI21" s="341"/>
      <c r="UWJ21" s="341"/>
      <c r="UWK21" s="341"/>
      <c r="UWL21" s="341"/>
      <c r="UWM21" s="341"/>
      <c r="UWN21" s="341"/>
      <c r="UWO21" s="341"/>
      <c r="UWP21" s="341"/>
      <c r="UWQ21" s="341"/>
      <c r="UWR21" s="341"/>
      <c r="UWS21" s="341"/>
      <c r="UWT21" s="341"/>
      <c r="UWU21" s="341"/>
      <c r="UWV21" s="341"/>
      <c r="UWW21" s="341"/>
      <c r="UWX21" s="341"/>
      <c r="UWY21" s="341"/>
      <c r="UWZ21" s="341"/>
      <c r="UXA21" s="341"/>
      <c r="UXB21" s="341"/>
      <c r="UXC21" s="341"/>
      <c r="UXD21" s="341"/>
      <c r="UXE21" s="341"/>
      <c r="UXF21" s="341"/>
      <c r="UXG21" s="341"/>
      <c r="UXH21" s="341"/>
      <c r="UXI21" s="341"/>
      <c r="UXJ21" s="341"/>
      <c r="UXK21" s="341"/>
      <c r="UXL21" s="341"/>
      <c r="UXM21" s="341"/>
      <c r="UXN21" s="341"/>
      <c r="UXO21" s="341"/>
      <c r="UXP21" s="341"/>
      <c r="UXQ21" s="341"/>
      <c r="UXR21" s="341"/>
      <c r="UXS21" s="341"/>
      <c r="UXT21" s="341"/>
      <c r="UXU21" s="341"/>
      <c r="UXV21" s="341"/>
      <c r="UXW21" s="341"/>
      <c r="UXX21" s="341"/>
      <c r="UXY21" s="341"/>
      <c r="UXZ21" s="341"/>
      <c r="UYA21" s="341"/>
      <c r="UYB21" s="341"/>
      <c r="UYC21" s="341"/>
      <c r="UYD21" s="341"/>
      <c r="UYE21" s="341"/>
      <c r="UYF21" s="341"/>
      <c r="UYG21" s="341"/>
      <c r="UYH21" s="341"/>
      <c r="UYI21" s="341"/>
      <c r="UYJ21" s="341"/>
      <c r="UYK21" s="341"/>
      <c r="UYL21" s="341"/>
      <c r="UYM21" s="341"/>
      <c r="UYN21" s="341"/>
      <c r="UYO21" s="341"/>
      <c r="UYP21" s="341"/>
      <c r="UYQ21" s="341"/>
      <c r="UYR21" s="341"/>
      <c r="UYS21" s="341"/>
      <c r="UYT21" s="341"/>
      <c r="UYU21" s="341"/>
      <c r="UYV21" s="341"/>
      <c r="UYW21" s="341"/>
      <c r="UYX21" s="341"/>
      <c r="UYY21" s="341"/>
      <c r="UYZ21" s="341"/>
      <c r="UZA21" s="341"/>
      <c r="UZB21" s="341"/>
      <c r="UZC21" s="341"/>
      <c r="UZD21" s="341"/>
      <c r="UZE21" s="341"/>
      <c r="UZF21" s="341"/>
      <c r="UZG21" s="341"/>
      <c r="UZH21" s="341"/>
      <c r="UZI21" s="341"/>
      <c r="UZJ21" s="341"/>
      <c r="UZK21" s="341"/>
      <c r="UZL21" s="341"/>
      <c r="UZM21" s="341"/>
      <c r="UZN21" s="341"/>
      <c r="UZO21" s="341"/>
      <c r="UZP21" s="341"/>
      <c r="UZQ21" s="341"/>
      <c r="UZR21" s="341"/>
      <c r="UZS21" s="341"/>
      <c r="UZT21" s="341"/>
      <c r="UZU21" s="341"/>
      <c r="UZV21" s="341"/>
      <c r="UZW21" s="341"/>
      <c r="UZX21" s="341"/>
      <c r="UZY21" s="341"/>
      <c r="UZZ21" s="341"/>
      <c r="VAA21" s="341"/>
      <c r="VAB21" s="341"/>
      <c r="VAC21" s="341"/>
      <c r="VAD21" s="341"/>
      <c r="VAE21" s="341"/>
      <c r="VAF21" s="341"/>
      <c r="VAG21" s="341"/>
      <c r="VAH21" s="341"/>
      <c r="VAI21" s="341"/>
      <c r="VAJ21" s="341"/>
      <c r="VAK21" s="341"/>
      <c r="VAL21" s="341"/>
      <c r="VAM21" s="341"/>
      <c r="VAN21" s="341"/>
      <c r="VAO21" s="341"/>
      <c r="VAP21" s="341"/>
      <c r="VAQ21" s="341"/>
      <c r="VAR21" s="341"/>
      <c r="VAS21" s="341"/>
      <c r="VAT21" s="341"/>
      <c r="VAU21" s="341"/>
      <c r="VAV21" s="341"/>
      <c r="VAW21" s="341"/>
      <c r="VAX21" s="341"/>
      <c r="VAY21" s="341"/>
      <c r="VAZ21" s="341"/>
      <c r="VBA21" s="341"/>
      <c r="VBB21" s="341"/>
      <c r="VBC21" s="341"/>
      <c r="VBD21" s="341"/>
      <c r="VBE21" s="341"/>
      <c r="VBF21" s="341"/>
      <c r="VBG21" s="341"/>
      <c r="VBH21" s="341"/>
      <c r="VBI21" s="341"/>
      <c r="VBJ21" s="341"/>
      <c r="VBK21" s="341"/>
      <c r="VBL21" s="341"/>
      <c r="VBM21" s="341"/>
      <c r="VBN21" s="341"/>
      <c r="VBO21" s="341"/>
      <c r="VBP21" s="341"/>
      <c r="VBQ21" s="341"/>
      <c r="VBR21" s="341"/>
      <c r="VBS21" s="341"/>
      <c r="VBT21" s="341"/>
      <c r="VBU21" s="341"/>
      <c r="VBV21" s="341"/>
      <c r="VBW21" s="341"/>
      <c r="VBX21" s="341"/>
      <c r="VBY21" s="341"/>
      <c r="VBZ21" s="341"/>
      <c r="VCA21" s="341"/>
      <c r="VCB21" s="341"/>
      <c r="VCC21" s="341"/>
      <c r="VCD21" s="341"/>
      <c r="VCE21" s="341"/>
      <c r="VCF21" s="341"/>
      <c r="VCG21" s="341"/>
      <c r="VCH21" s="341"/>
      <c r="VCI21" s="341"/>
      <c r="VCJ21" s="341"/>
      <c r="VCK21" s="341"/>
      <c r="VCL21" s="341"/>
      <c r="VCM21" s="341"/>
      <c r="VCN21" s="341"/>
      <c r="VCO21" s="341"/>
      <c r="VCP21" s="341"/>
      <c r="VCQ21" s="341"/>
      <c r="VCR21" s="341"/>
      <c r="VCS21" s="341"/>
      <c r="VCT21" s="341"/>
      <c r="VCU21" s="341"/>
      <c r="VCV21" s="341"/>
      <c r="VCW21" s="341"/>
      <c r="VCX21" s="341"/>
      <c r="VCY21" s="341"/>
      <c r="VCZ21" s="341"/>
      <c r="VDA21" s="341"/>
      <c r="VDB21" s="341"/>
      <c r="VDC21" s="341"/>
      <c r="VDD21" s="341"/>
      <c r="VDE21" s="341"/>
      <c r="VDF21" s="341"/>
      <c r="VDG21" s="341"/>
      <c r="VDH21" s="341"/>
      <c r="VDI21" s="341"/>
      <c r="VDJ21" s="341"/>
      <c r="VDK21" s="341"/>
      <c r="VDL21" s="341"/>
      <c r="VDM21" s="341"/>
      <c r="VDN21" s="341"/>
      <c r="VDO21" s="341"/>
      <c r="VDP21" s="341"/>
      <c r="VDQ21" s="341"/>
      <c r="VDR21" s="341"/>
      <c r="VDS21" s="341"/>
      <c r="VDT21" s="341"/>
      <c r="VDU21" s="341"/>
      <c r="VDV21" s="341"/>
      <c r="VDW21" s="341"/>
      <c r="VDX21" s="341"/>
      <c r="VDY21" s="341"/>
      <c r="VDZ21" s="341"/>
      <c r="VEA21" s="341"/>
      <c r="VEB21" s="341"/>
      <c r="VEC21" s="341"/>
      <c r="VED21" s="341"/>
      <c r="VEE21" s="341"/>
      <c r="VEF21" s="341"/>
      <c r="VEG21" s="341"/>
      <c r="VEH21" s="341"/>
      <c r="VEI21" s="341"/>
      <c r="VEJ21" s="341"/>
      <c r="VEK21" s="341"/>
      <c r="VEL21" s="341"/>
      <c r="VEM21" s="341"/>
      <c r="VEN21" s="341"/>
      <c r="VEO21" s="341"/>
      <c r="VEP21" s="341"/>
      <c r="VEQ21" s="341"/>
      <c r="VER21" s="341"/>
      <c r="VES21" s="341"/>
      <c r="VET21" s="341"/>
      <c r="VEU21" s="341"/>
      <c r="VEV21" s="341"/>
      <c r="VEW21" s="341"/>
      <c r="VEX21" s="341"/>
      <c r="VEY21" s="341"/>
      <c r="VEZ21" s="341"/>
      <c r="VFA21" s="341"/>
      <c r="VFB21" s="341"/>
      <c r="VFC21" s="341"/>
      <c r="VFD21" s="341"/>
      <c r="VFE21" s="341"/>
      <c r="VFF21" s="341"/>
      <c r="VFG21" s="341"/>
      <c r="VFH21" s="341"/>
      <c r="VFI21" s="341"/>
      <c r="VFJ21" s="341"/>
      <c r="VFK21" s="341"/>
      <c r="VFL21" s="341"/>
      <c r="VFM21" s="341"/>
      <c r="VFN21" s="341"/>
      <c r="VFO21" s="341"/>
      <c r="VFP21" s="341"/>
      <c r="VFQ21" s="341"/>
      <c r="VFR21" s="341"/>
      <c r="VFS21" s="341"/>
      <c r="VFT21" s="341"/>
      <c r="VFU21" s="341"/>
      <c r="VFV21" s="341"/>
      <c r="VFW21" s="341"/>
      <c r="VFX21" s="341"/>
      <c r="VFY21" s="341"/>
      <c r="VFZ21" s="341"/>
      <c r="VGA21" s="341"/>
      <c r="VGB21" s="341"/>
      <c r="VGC21" s="341"/>
      <c r="VGD21" s="341"/>
      <c r="VGE21" s="341"/>
      <c r="VGF21" s="341"/>
      <c r="VGG21" s="341"/>
      <c r="VGH21" s="341"/>
      <c r="VGI21" s="341"/>
      <c r="VGJ21" s="341"/>
      <c r="VGK21" s="341"/>
      <c r="VGL21" s="341"/>
      <c r="VGM21" s="341"/>
      <c r="VGN21" s="341"/>
      <c r="VGO21" s="341"/>
      <c r="VGP21" s="341"/>
      <c r="VGQ21" s="341"/>
      <c r="VGR21" s="341"/>
      <c r="VGS21" s="341"/>
      <c r="VGT21" s="341"/>
      <c r="VGU21" s="341"/>
      <c r="VGV21" s="341"/>
      <c r="VGW21" s="341"/>
      <c r="VGX21" s="341"/>
      <c r="VGY21" s="341"/>
      <c r="VGZ21" s="341"/>
      <c r="VHA21" s="341"/>
      <c r="VHB21" s="341"/>
      <c r="VHC21" s="341"/>
      <c r="VHD21" s="341"/>
      <c r="VHE21" s="341"/>
      <c r="VHF21" s="341"/>
      <c r="VHG21" s="341"/>
      <c r="VHH21" s="341"/>
      <c r="VHI21" s="341"/>
      <c r="VHJ21" s="341"/>
      <c r="VHK21" s="341"/>
      <c r="VHL21" s="341"/>
      <c r="VHM21" s="341"/>
      <c r="VHN21" s="341"/>
      <c r="VHO21" s="341"/>
      <c r="VHP21" s="341"/>
      <c r="VHQ21" s="341"/>
      <c r="VHR21" s="341"/>
      <c r="VHS21" s="341"/>
      <c r="VHT21" s="341"/>
      <c r="VHU21" s="341"/>
      <c r="VHV21" s="341"/>
      <c r="VHW21" s="341"/>
      <c r="VHX21" s="341"/>
      <c r="VHY21" s="341"/>
      <c r="VHZ21" s="341"/>
      <c r="VIA21" s="341"/>
      <c r="VIB21" s="341"/>
      <c r="VIC21" s="341"/>
      <c r="VID21" s="341"/>
      <c r="VIE21" s="341"/>
      <c r="VIF21" s="341"/>
      <c r="VIG21" s="341"/>
      <c r="VIH21" s="341"/>
      <c r="VII21" s="341"/>
      <c r="VIJ21" s="341"/>
      <c r="VIK21" s="341"/>
      <c r="VIL21" s="341"/>
      <c r="VIM21" s="341"/>
      <c r="VIN21" s="341"/>
      <c r="VIO21" s="341"/>
      <c r="VIP21" s="341"/>
      <c r="VIQ21" s="341"/>
      <c r="VIR21" s="341"/>
      <c r="VIS21" s="341"/>
      <c r="VIT21" s="341"/>
      <c r="VIU21" s="341"/>
      <c r="VIV21" s="341"/>
      <c r="VIW21" s="341"/>
      <c r="VIX21" s="341"/>
      <c r="VIY21" s="341"/>
      <c r="VIZ21" s="341"/>
      <c r="VJA21" s="341"/>
      <c r="VJB21" s="341"/>
      <c r="VJC21" s="341"/>
      <c r="VJD21" s="341"/>
      <c r="VJE21" s="341"/>
      <c r="VJF21" s="341"/>
      <c r="VJG21" s="341"/>
      <c r="VJH21" s="341"/>
      <c r="VJI21" s="341"/>
      <c r="VJJ21" s="341"/>
      <c r="VJK21" s="341"/>
      <c r="VJL21" s="341"/>
      <c r="VJM21" s="341"/>
      <c r="VJN21" s="341"/>
      <c r="VJO21" s="341"/>
      <c r="VJP21" s="341"/>
      <c r="VJQ21" s="341"/>
      <c r="VJR21" s="341"/>
      <c r="VJS21" s="341"/>
      <c r="VJT21" s="341"/>
      <c r="VJU21" s="341"/>
      <c r="VJV21" s="341"/>
      <c r="VJW21" s="341"/>
      <c r="VJX21" s="341"/>
      <c r="VJY21" s="341"/>
      <c r="VJZ21" s="341"/>
      <c r="VKA21" s="341"/>
      <c r="VKB21" s="341"/>
      <c r="VKC21" s="341"/>
      <c r="VKD21" s="341"/>
      <c r="VKE21" s="341"/>
      <c r="VKF21" s="341"/>
      <c r="VKG21" s="341"/>
      <c r="VKH21" s="341"/>
      <c r="VKI21" s="341"/>
      <c r="VKJ21" s="341"/>
      <c r="VKK21" s="341"/>
      <c r="VKL21" s="341"/>
      <c r="VKM21" s="341"/>
      <c r="VKN21" s="341"/>
      <c r="VKO21" s="341"/>
      <c r="VKP21" s="341"/>
      <c r="VKQ21" s="341"/>
      <c r="VKR21" s="341"/>
      <c r="VKS21" s="341"/>
      <c r="VKT21" s="341"/>
      <c r="VKU21" s="341"/>
      <c r="VKV21" s="341"/>
      <c r="VKW21" s="341"/>
      <c r="VKX21" s="341"/>
      <c r="VKY21" s="341"/>
      <c r="VKZ21" s="341"/>
      <c r="VLA21" s="341"/>
      <c r="VLB21" s="341"/>
      <c r="VLC21" s="341"/>
      <c r="VLD21" s="341"/>
      <c r="VLE21" s="341"/>
      <c r="VLF21" s="341"/>
      <c r="VLG21" s="341"/>
      <c r="VLH21" s="341"/>
      <c r="VLI21" s="341"/>
      <c r="VLJ21" s="341"/>
      <c r="VLK21" s="341"/>
      <c r="VLL21" s="341"/>
      <c r="VLM21" s="341"/>
      <c r="VLN21" s="341"/>
      <c r="VLO21" s="341"/>
      <c r="VLP21" s="341"/>
      <c r="VLQ21" s="341"/>
      <c r="VLR21" s="341"/>
      <c r="VLS21" s="341"/>
      <c r="VLT21" s="341"/>
      <c r="VLU21" s="341"/>
      <c r="VLV21" s="341"/>
      <c r="VLW21" s="341"/>
      <c r="VLX21" s="341"/>
      <c r="VLY21" s="341"/>
      <c r="VLZ21" s="341"/>
      <c r="VMA21" s="341"/>
      <c r="VMB21" s="341"/>
      <c r="VMC21" s="341"/>
      <c r="VMD21" s="341"/>
      <c r="VME21" s="341"/>
      <c r="VMF21" s="341"/>
      <c r="VMG21" s="341"/>
      <c r="VMH21" s="341"/>
      <c r="VMI21" s="341"/>
      <c r="VMJ21" s="341"/>
      <c r="VMK21" s="341"/>
      <c r="VML21" s="341"/>
      <c r="VMM21" s="341"/>
      <c r="VMN21" s="341"/>
      <c r="VMO21" s="341"/>
      <c r="VMP21" s="341"/>
      <c r="VMQ21" s="341"/>
      <c r="VMR21" s="341"/>
      <c r="VMS21" s="341"/>
      <c r="VMT21" s="341"/>
      <c r="VMU21" s="341"/>
      <c r="VMV21" s="341"/>
      <c r="VMW21" s="341"/>
      <c r="VMX21" s="341"/>
      <c r="VMY21" s="341"/>
      <c r="VMZ21" s="341"/>
      <c r="VNA21" s="341"/>
      <c r="VNB21" s="341"/>
      <c r="VNC21" s="341"/>
      <c r="VND21" s="341"/>
      <c r="VNE21" s="341"/>
      <c r="VNF21" s="341"/>
      <c r="VNG21" s="341"/>
      <c r="VNH21" s="341"/>
      <c r="VNI21" s="341"/>
      <c r="VNJ21" s="341"/>
      <c r="VNK21" s="341"/>
      <c r="VNL21" s="341"/>
      <c r="VNM21" s="341"/>
      <c r="VNN21" s="341"/>
      <c r="VNO21" s="341"/>
      <c r="VNP21" s="341"/>
      <c r="VNQ21" s="341"/>
      <c r="VNR21" s="341"/>
      <c r="VNS21" s="341"/>
      <c r="VNT21" s="341"/>
      <c r="VNU21" s="341"/>
      <c r="VNV21" s="341"/>
      <c r="VNW21" s="341"/>
      <c r="VNX21" s="341"/>
      <c r="VNY21" s="341"/>
      <c r="VNZ21" s="341"/>
      <c r="VOA21" s="341"/>
      <c r="VOB21" s="341"/>
      <c r="VOC21" s="341"/>
      <c r="VOD21" s="341"/>
      <c r="VOE21" s="341"/>
      <c r="VOF21" s="341"/>
      <c r="VOG21" s="341"/>
      <c r="VOH21" s="341"/>
      <c r="VOI21" s="341"/>
      <c r="VOJ21" s="341"/>
      <c r="VOK21" s="341"/>
      <c r="VOL21" s="341"/>
      <c r="VOM21" s="341"/>
      <c r="VON21" s="341"/>
      <c r="VOO21" s="341"/>
      <c r="VOP21" s="341"/>
      <c r="VOQ21" s="341"/>
      <c r="VOR21" s="341"/>
      <c r="VOS21" s="341"/>
      <c r="VOT21" s="341"/>
      <c r="VOU21" s="341"/>
      <c r="VOV21" s="341"/>
      <c r="VOW21" s="341"/>
      <c r="VOX21" s="341"/>
      <c r="VOY21" s="341"/>
      <c r="VOZ21" s="341"/>
      <c r="VPA21" s="341"/>
      <c r="VPB21" s="341"/>
      <c r="VPC21" s="341"/>
      <c r="VPD21" s="341"/>
      <c r="VPE21" s="341"/>
      <c r="VPF21" s="341"/>
      <c r="VPG21" s="341"/>
      <c r="VPH21" s="341"/>
      <c r="VPI21" s="341"/>
      <c r="VPJ21" s="341"/>
      <c r="VPK21" s="341"/>
      <c r="VPL21" s="341"/>
      <c r="VPM21" s="341"/>
      <c r="VPN21" s="341"/>
      <c r="VPO21" s="341"/>
      <c r="VPP21" s="341"/>
      <c r="VPQ21" s="341"/>
      <c r="VPR21" s="341"/>
      <c r="VPS21" s="341"/>
      <c r="VPT21" s="341"/>
      <c r="VPU21" s="341"/>
      <c r="VPV21" s="341"/>
      <c r="VPW21" s="341"/>
      <c r="VPX21" s="341"/>
      <c r="VPY21" s="341"/>
      <c r="VPZ21" s="341"/>
      <c r="VQA21" s="341"/>
      <c r="VQB21" s="341"/>
      <c r="VQC21" s="341"/>
      <c r="VQD21" s="341"/>
      <c r="VQE21" s="341"/>
      <c r="VQF21" s="341"/>
      <c r="VQG21" s="341"/>
      <c r="VQH21" s="341"/>
      <c r="VQI21" s="341"/>
      <c r="VQJ21" s="341"/>
      <c r="VQK21" s="341"/>
      <c r="VQL21" s="341"/>
      <c r="VQM21" s="341"/>
      <c r="VQN21" s="341"/>
      <c r="VQO21" s="341"/>
      <c r="VQP21" s="341"/>
      <c r="VQQ21" s="341"/>
      <c r="VQR21" s="341"/>
      <c r="VQS21" s="341"/>
      <c r="VQT21" s="341"/>
      <c r="VQU21" s="341"/>
      <c r="VQV21" s="341"/>
      <c r="VQW21" s="341"/>
      <c r="VQX21" s="341"/>
      <c r="VQY21" s="341"/>
      <c r="VQZ21" s="341"/>
      <c r="VRA21" s="341"/>
      <c r="VRB21" s="341"/>
      <c r="VRC21" s="341"/>
      <c r="VRD21" s="341"/>
      <c r="VRE21" s="341"/>
      <c r="VRF21" s="341"/>
      <c r="VRG21" s="341"/>
      <c r="VRH21" s="341"/>
      <c r="VRI21" s="341"/>
      <c r="VRJ21" s="341"/>
      <c r="VRK21" s="341"/>
      <c r="VRL21" s="341"/>
      <c r="VRM21" s="341"/>
      <c r="VRN21" s="341"/>
      <c r="VRO21" s="341"/>
      <c r="VRP21" s="341"/>
      <c r="VRQ21" s="341"/>
      <c r="VRR21" s="341"/>
      <c r="VRS21" s="341"/>
      <c r="VRT21" s="341"/>
      <c r="VRU21" s="341"/>
      <c r="VRV21" s="341"/>
      <c r="VRW21" s="341"/>
      <c r="VRX21" s="341"/>
      <c r="VRY21" s="341"/>
      <c r="VRZ21" s="341"/>
      <c r="VSA21" s="341"/>
      <c r="VSB21" s="341"/>
      <c r="VSC21" s="341"/>
      <c r="VSD21" s="341"/>
      <c r="VSE21" s="341"/>
      <c r="VSF21" s="341"/>
      <c r="VSG21" s="341"/>
      <c r="VSH21" s="341"/>
      <c r="VSI21" s="341"/>
      <c r="VSJ21" s="341"/>
      <c r="VSK21" s="341"/>
      <c r="VSL21" s="341"/>
      <c r="VSM21" s="341"/>
      <c r="VSN21" s="341"/>
      <c r="VSO21" s="341"/>
      <c r="VSP21" s="341"/>
      <c r="VSQ21" s="341"/>
      <c r="VSR21" s="341"/>
      <c r="VSS21" s="341"/>
      <c r="VST21" s="341"/>
      <c r="VSU21" s="341"/>
      <c r="VSV21" s="341"/>
      <c r="VSW21" s="341"/>
      <c r="VSX21" s="341"/>
      <c r="VSY21" s="341"/>
      <c r="VSZ21" s="341"/>
      <c r="VTA21" s="341"/>
      <c r="VTB21" s="341"/>
      <c r="VTC21" s="341"/>
      <c r="VTD21" s="341"/>
      <c r="VTE21" s="341"/>
      <c r="VTF21" s="341"/>
      <c r="VTG21" s="341"/>
      <c r="VTH21" s="341"/>
      <c r="VTI21" s="341"/>
      <c r="VTJ21" s="341"/>
      <c r="VTK21" s="341"/>
      <c r="VTL21" s="341"/>
      <c r="VTM21" s="341"/>
      <c r="VTN21" s="341"/>
      <c r="VTO21" s="341"/>
      <c r="VTP21" s="341"/>
      <c r="VTQ21" s="341"/>
      <c r="VTR21" s="341"/>
      <c r="VTS21" s="341"/>
      <c r="VTT21" s="341"/>
      <c r="VTU21" s="341"/>
      <c r="VTV21" s="341"/>
      <c r="VTW21" s="341"/>
      <c r="VTX21" s="341"/>
      <c r="VTY21" s="341"/>
      <c r="VTZ21" s="341"/>
      <c r="VUA21" s="341"/>
      <c r="VUB21" s="341"/>
      <c r="VUC21" s="341"/>
      <c r="VUD21" s="341"/>
      <c r="VUE21" s="341"/>
      <c r="VUF21" s="341"/>
      <c r="VUG21" s="341"/>
      <c r="VUH21" s="341"/>
      <c r="VUI21" s="341"/>
      <c r="VUJ21" s="341"/>
      <c r="VUK21" s="341"/>
      <c r="VUL21" s="341"/>
      <c r="VUM21" s="341"/>
      <c r="VUN21" s="341"/>
      <c r="VUO21" s="341"/>
      <c r="VUP21" s="341"/>
      <c r="VUQ21" s="341"/>
      <c r="VUR21" s="341"/>
      <c r="VUS21" s="341"/>
      <c r="VUT21" s="341"/>
      <c r="VUU21" s="341"/>
      <c r="VUV21" s="341"/>
      <c r="VUW21" s="341"/>
      <c r="VUX21" s="341"/>
      <c r="VUY21" s="341"/>
      <c r="VUZ21" s="341"/>
      <c r="VVA21" s="341"/>
      <c r="VVB21" s="341"/>
      <c r="VVC21" s="341"/>
      <c r="VVD21" s="341"/>
      <c r="VVE21" s="341"/>
      <c r="VVF21" s="341"/>
      <c r="VVG21" s="341"/>
      <c r="VVH21" s="341"/>
      <c r="VVI21" s="341"/>
      <c r="VVJ21" s="341"/>
      <c r="VVK21" s="341"/>
      <c r="VVL21" s="341"/>
      <c r="VVM21" s="341"/>
      <c r="VVN21" s="341"/>
      <c r="VVO21" s="341"/>
      <c r="VVP21" s="341"/>
      <c r="VVQ21" s="341"/>
      <c r="VVR21" s="341"/>
      <c r="VVS21" s="341"/>
      <c r="VVT21" s="341"/>
      <c r="VVU21" s="341"/>
      <c r="VVV21" s="341"/>
      <c r="VVW21" s="341"/>
      <c r="VVX21" s="341"/>
      <c r="VVY21" s="341"/>
      <c r="VVZ21" s="341"/>
      <c r="VWA21" s="341"/>
      <c r="VWB21" s="341"/>
      <c r="VWC21" s="341"/>
      <c r="VWD21" s="341"/>
      <c r="VWE21" s="341"/>
      <c r="VWF21" s="341"/>
      <c r="VWG21" s="341"/>
      <c r="VWH21" s="341"/>
      <c r="VWI21" s="341"/>
      <c r="VWJ21" s="341"/>
      <c r="VWK21" s="341"/>
      <c r="VWL21" s="341"/>
      <c r="VWM21" s="341"/>
      <c r="VWN21" s="341"/>
      <c r="VWO21" s="341"/>
      <c r="VWP21" s="341"/>
      <c r="VWQ21" s="341"/>
      <c r="VWR21" s="341"/>
      <c r="VWS21" s="341"/>
      <c r="VWT21" s="341"/>
      <c r="VWU21" s="341"/>
      <c r="VWV21" s="341"/>
      <c r="VWW21" s="341"/>
      <c r="VWX21" s="341"/>
      <c r="VWY21" s="341"/>
      <c r="VWZ21" s="341"/>
      <c r="VXA21" s="341"/>
      <c r="VXB21" s="341"/>
      <c r="VXC21" s="341"/>
      <c r="VXD21" s="341"/>
      <c r="VXE21" s="341"/>
      <c r="VXF21" s="341"/>
      <c r="VXG21" s="341"/>
      <c r="VXH21" s="341"/>
      <c r="VXI21" s="341"/>
      <c r="VXJ21" s="341"/>
      <c r="VXK21" s="341"/>
      <c r="VXL21" s="341"/>
      <c r="VXM21" s="341"/>
      <c r="VXN21" s="341"/>
      <c r="VXO21" s="341"/>
      <c r="VXP21" s="341"/>
      <c r="VXQ21" s="341"/>
      <c r="VXR21" s="341"/>
      <c r="VXS21" s="341"/>
      <c r="VXT21" s="341"/>
      <c r="VXU21" s="341"/>
      <c r="VXV21" s="341"/>
      <c r="VXW21" s="341"/>
      <c r="VXX21" s="341"/>
      <c r="VXY21" s="341"/>
      <c r="VXZ21" s="341"/>
      <c r="VYA21" s="341"/>
      <c r="VYB21" s="341"/>
      <c r="VYC21" s="341"/>
      <c r="VYD21" s="341"/>
      <c r="VYE21" s="341"/>
      <c r="VYF21" s="341"/>
      <c r="VYG21" s="341"/>
      <c r="VYH21" s="341"/>
      <c r="VYI21" s="341"/>
      <c r="VYJ21" s="341"/>
      <c r="VYK21" s="341"/>
      <c r="VYL21" s="341"/>
      <c r="VYM21" s="341"/>
      <c r="VYN21" s="341"/>
      <c r="VYO21" s="341"/>
      <c r="VYP21" s="341"/>
      <c r="VYQ21" s="341"/>
      <c r="VYR21" s="341"/>
      <c r="VYS21" s="341"/>
      <c r="VYT21" s="341"/>
      <c r="VYU21" s="341"/>
      <c r="VYV21" s="341"/>
      <c r="VYW21" s="341"/>
      <c r="VYX21" s="341"/>
      <c r="VYY21" s="341"/>
      <c r="VYZ21" s="341"/>
      <c r="VZA21" s="341"/>
      <c r="VZB21" s="341"/>
      <c r="VZC21" s="341"/>
      <c r="VZD21" s="341"/>
      <c r="VZE21" s="341"/>
      <c r="VZF21" s="341"/>
      <c r="VZG21" s="341"/>
      <c r="VZH21" s="341"/>
      <c r="VZI21" s="341"/>
      <c r="VZJ21" s="341"/>
      <c r="VZK21" s="341"/>
      <c r="VZL21" s="341"/>
      <c r="VZM21" s="341"/>
      <c r="VZN21" s="341"/>
      <c r="VZO21" s="341"/>
      <c r="VZP21" s="341"/>
      <c r="VZQ21" s="341"/>
      <c r="VZR21" s="341"/>
      <c r="VZS21" s="341"/>
      <c r="VZT21" s="341"/>
      <c r="VZU21" s="341"/>
      <c r="VZV21" s="341"/>
      <c r="VZW21" s="341"/>
      <c r="VZX21" s="341"/>
      <c r="VZY21" s="341"/>
      <c r="VZZ21" s="341"/>
      <c r="WAA21" s="341"/>
      <c r="WAB21" s="341"/>
      <c r="WAC21" s="341"/>
      <c r="WAD21" s="341"/>
      <c r="WAE21" s="341"/>
      <c r="WAF21" s="341"/>
      <c r="WAG21" s="341"/>
      <c r="WAH21" s="341"/>
      <c r="WAI21" s="341"/>
      <c r="WAJ21" s="341"/>
      <c r="WAK21" s="341"/>
      <c r="WAL21" s="341"/>
      <c r="WAM21" s="341"/>
      <c r="WAN21" s="341"/>
      <c r="WAO21" s="341"/>
      <c r="WAP21" s="341"/>
      <c r="WAQ21" s="341"/>
      <c r="WAR21" s="341"/>
      <c r="WAS21" s="341"/>
      <c r="WAT21" s="341"/>
      <c r="WAU21" s="341"/>
      <c r="WAV21" s="341"/>
      <c r="WAW21" s="341"/>
      <c r="WAX21" s="341"/>
      <c r="WAY21" s="341"/>
      <c r="WAZ21" s="341"/>
      <c r="WBA21" s="341"/>
      <c r="WBB21" s="341"/>
      <c r="WBC21" s="341"/>
      <c r="WBD21" s="341"/>
      <c r="WBE21" s="341"/>
      <c r="WBF21" s="341"/>
      <c r="WBG21" s="341"/>
      <c r="WBH21" s="341"/>
      <c r="WBI21" s="341"/>
      <c r="WBJ21" s="341"/>
      <c r="WBK21" s="341"/>
      <c r="WBL21" s="341"/>
      <c r="WBM21" s="341"/>
      <c r="WBN21" s="341"/>
      <c r="WBO21" s="341"/>
      <c r="WBP21" s="341"/>
      <c r="WBQ21" s="341"/>
      <c r="WBR21" s="341"/>
      <c r="WBS21" s="341"/>
      <c r="WBT21" s="341"/>
      <c r="WBU21" s="341"/>
      <c r="WBV21" s="341"/>
      <c r="WBW21" s="341"/>
      <c r="WBX21" s="341"/>
      <c r="WBY21" s="341"/>
      <c r="WBZ21" s="341"/>
      <c r="WCA21" s="341"/>
      <c r="WCB21" s="341"/>
      <c r="WCC21" s="341"/>
      <c r="WCD21" s="341"/>
      <c r="WCE21" s="341"/>
      <c r="WCF21" s="341"/>
      <c r="WCG21" s="341"/>
      <c r="WCH21" s="341"/>
      <c r="WCI21" s="341"/>
      <c r="WCJ21" s="341"/>
      <c r="WCK21" s="341"/>
      <c r="WCL21" s="341"/>
      <c r="WCM21" s="341"/>
      <c r="WCN21" s="341"/>
      <c r="WCO21" s="341"/>
      <c r="WCP21" s="341"/>
      <c r="WCQ21" s="341"/>
      <c r="WCR21" s="341"/>
      <c r="WCS21" s="341"/>
      <c r="WCT21" s="341"/>
      <c r="WCU21" s="341"/>
      <c r="WCV21" s="341"/>
      <c r="WCW21" s="341"/>
      <c r="WCX21" s="341"/>
      <c r="WCY21" s="341"/>
      <c r="WCZ21" s="341"/>
      <c r="WDA21" s="341"/>
      <c r="WDB21" s="341"/>
      <c r="WDC21" s="341"/>
      <c r="WDD21" s="341"/>
      <c r="WDE21" s="341"/>
      <c r="WDF21" s="341"/>
      <c r="WDG21" s="341"/>
      <c r="WDH21" s="341"/>
      <c r="WDI21" s="341"/>
      <c r="WDJ21" s="341"/>
      <c r="WDK21" s="341"/>
      <c r="WDL21" s="341"/>
      <c r="WDM21" s="341"/>
      <c r="WDN21" s="341"/>
      <c r="WDO21" s="341"/>
      <c r="WDP21" s="341"/>
      <c r="WDQ21" s="341"/>
      <c r="WDR21" s="341"/>
      <c r="WDS21" s="341"/>
      <c r="WDT21" s="341"/>
      <c r="WDU21" s="341"/>
      <c r="WDV21" s="341"/>
      <c r="WDW21" s="341"/>
      <c r="WDX21" s="341"/>
      <c r="WDY21" s="341"/>
      <c r="WDZ21" s="341"/>
      <c r="WEA21" s="341"/>
      <c r="WEB21" s="341"/>
      <c r="WEC21" s="341"/>
      <c r="WED21" s="341"/>
      <c r="WEE21" s="341"/>
      <c r="WEF21" s="341"/>
      <c r="WEG21" s="341"/>
      <c r="WEH21" s="341"/>
      <c r="WEI21" s="341"/>
      <c r="WEJ21" s="341"/>
      <c r="WEK21" s="341"/>
      <c r="WEL21" s="341"/>
      <c r="WEM21" s="341"/>
      <c r="WEN21" s="341"/>
      <c r="WEO21" s="341"/>
      <c r="WEP21" s="341"/>
      <c r="WEQ21" s="341"/>
      <c r="WER21" s="341"/>
      <c r="WES21" s="341"/>
      <c r="WET21" s="341"/>
      <c r="WEU21" s="341"/>
      <c r="WEV21" s="341"/>
      <c r="WEW21" s="341"/>
      <c r="WEX21" s="341"/>
      <c r="WEY21" s="341"/>
      <c r="WEZ21" s="341"/>
      <c r="WFA21" s="341"/>
      <c r="WFB21" s="341"/>
      <c r="WFC21" s="341"/>
      <c r="WFD21" s="341"/>
      <c r="WFE21" s="341"/>
      <c r="WFF21" s="341"/>
      <c r="WFG21" s="341"/>
      <c r="WFH21" s="341"/>
      <c r="WFI21" s="341"/>
      <c r="WFJ21" s="341"/>
      <c r="WFK21" s="341"/>
      <c r="WFL21" s="341"/>
      <c r="WFM21" s="341"/>
      <c r="WFN21" s="341"/>
      <c r="WFO21" s="341"/>
      <c r="WFP21" s="341"/>
      <c r="WFQ21" s="341"/>
      <c r="WFR21" s="341"/>
      <c r="WFS21" s="341"/>
      <c r="WFT21" s="341"/>
      <c r="WFU21" s="341"/>
      <c r="WFV21" s="341"/>
      <c r="WFW21" s="341"/>
      <c r="WFX21" s="341"/>
      <c r="WFY21" s="341"/>
      <c r="WFZ21" s="341"/>
      <c r="WGA21" s="341"/>
      <c r="WGB21" s="341"/>
      <c r="WGC21" s="341"/>
      <c r="WGD21" s="341"/>
      <c r="WGE21" s="341"/>
      <c r="WGF21" s="341"/>
      <c r="WGG21" s="341"/>
      <c r="WGH21" s="341"/>
      <c r="WGI21" s="341"/>
      <c r="WGJ21" s="341"/>
      <c r="WGK21" s="341"/>
      <c r="WGL21" s="341"/>
      <c r="WGM21" s="341"/>
      <c r="WGN21" s="341"/>
      <c r="WGO21" s="341"/>
      <c r="WGP21" s="341"/>
      <c r="WGQ21" s="341"/>
      <c r="WGR21" s="341"/>
      <c r="WGS21" s="341"/>
      <c r="WGT21" s="341"/>
      <c r="WGU21" s="341"/>
      <c r="WGV21" s="341"/>
      <c r="WGW21" s="341"/>
      <c r="WGX21" s="341"/>
      <c r="WGY21" s="341"/>
      <c r="WGZ21" s="341"/>
      <c r="WHA21" s="341"/>
      <c r="WHB21" s="341"/>
      <c r="WHC21" s="341"/>
      <c r="WHD21" s="341"/>
      <c r="WHE21" s="341"/>
      <c r="WHF21" s="341"/>
      <c r="WHG21" s="341"/>
      <c r="WHH21" s="341"/>
      <c r="WHI21" s="341"/>
      <c r="WHJ21" s="341"/>
      <c r="WHK21" s="341"/>
      <c r="WHL21" s="341"/>
      <c r="WHM21" s="341"/>
      <c r="WHN21" s="341"/>
      <c r="WHO21" s="341"/>
      <c r="WHP21" s="341"/>
      <c r="WHQ21" s="341"/>
      <c r="WHR21" s="341"/>
      <c r="WHS21" s="341"/>
      <c r="WHT21" s="341"/>
      <c r="WHU21" s="341"/>
      <c r="WHV21" s="341"/>
      <c r="WHW21" s="341"/>
      <c r="WHX21" s="341"/>
      <c r="WHY21" s="341"/>
      <c r="WHZ21" s="341"/>
      <c r="WIA21" s="341"/>
      <c r="WIB21" s="341"/>
      <c r="WIC21" s="341"/>
      <c r="WID21" s="341"/>
      <c r="WIE21" s="341"/>
      <c r="WIF21" s="341"/>
      <c r="WIG21" s="341"/>
      <c r="WIH21" s="341"/>
      <c r="WII21" s="341"/>
      <c r="WIJ21" s="341"/>
      <c r="WIK21" s="341"/>
      <c r="WIL21" s="341"/>
      <c r="WIM21" s="341"/>
      <c r="WIN21" s="341"/>
      <c r="WIO21" s="341"/>
      <c r="WIP21" s="341"/>
      <c r="WIQ21" s="341"/>
      <c r="WIR21" s="341"/>
      <c r="WIS21" s="341"/>
      <c r="WIT21" s="341"/>
      <c r="WIU21" s="341"/>
      <c r="WIV21" s="341"/>
      <c r="WIW21" s="341"/>
      <c r="WIX21" s="341"/>
      <c r="WIY21" s="341"/>
      <c r="WIZ21" s="341"/>
      <c r="WJA21" s="341"/>
      <c r="WJB21" s="341"/>
      <c r="WJC21" s="341"/>
      <c r="WJD21" s="341"/>
      <c r="WJE21" s="341"/>
      <c r="WJF21" s="341"/>
      <c r="WJG21" s="341"/>
      <c r="WJH21" s="341"/>
      <c r="WJI21" s="341"/>
      <c r="WJJ21" s="341"/>
      <c r="WJK21" s="341"/>
      <c r="WJL21" s="341"/>
      <c r="WJM21" s="341"/>
      <c r="WJN21" s="341"/>
      <c r="WJO21" s="341"/>
      <c r="WJP21" s="341"/>
      <c r="WJQ21" s="341"/>
      <c r="WJR21" s="341"/>
      <c r="WJS21" s="341"/>
      <c r="WJT21" s="341"/>
      <c r="WJU21" s="341"/>
      <c r="WJV21" s="341"/>
      <c r="WJW21" s="341"/>
      <c r="WJX21" s="341"/>
      <c r="WJY21" s="341"/>
      <c r="WJZ21" s="341"/>
      <c r="WKA21" s="341"/>
      <c r="WKB21" s="341"/>
      <c r="WKC21" s="341"/>
      <c r="WKD21" s="341"/>
      <c r="WKE21" s="341"/>
      <c r="WKF21" s="341"/>
      <c r="WKG21" s="341"/>
      <c r="WKH21" s="341"/>
      <c r="WKI21" s="341"/>
      <c r="WKJ21" s="341"/>
      <c r="WKK21" s="341"/>
      <c r="WKL21" s="341"/>
      <c r="WKM21" s="341"/>
      <c r="WKN21" s="341"/>
      <c r="WKO21" s="341"/>
      <c r="WKP21" s="341"/>
      <c r="WKQ21" s="341"/>
      <c r="WKR21" s="341"/>
      <c r="WKS21" s="341"/>
      <c r="WKT21" s="341"/>
      <c r="WKU21" s="341"/>
      <c r="WKV21" s="341"/>
      <c r="WKW21" s="341"/>
      <c r="WKX21" s="341"/>
      <c r="WKY21" s="341"/>
      <c r="WKZ21" s="341"/>
      <c r="WLA21" s="341"/>
      <c r="WLB21" s="341"/>
      <c r="WLC21" s="341"/>
      <c r="WLD21" s="341"/>
      <c r="WLE21" s="341"/>
      <c r="WLF21" s="341"/>
      <c r="WLG21" s="341"/>
      <c r="WLH21" s="341"/>
      <c r="WLI21" s="341"/>
      <c r="WLJ21" s="341"/>
      <c r="WLK21" s="341"/>
      <c r="WLL21" s="341"/>
      <c r="WLM21" s="341"/>
      <c r="WLN21" s="341"/>
      <c r="WLO21" s="341"/>
      <c r="WLP21" s="341"/>
      <c r="WLQ21" s="341"/>
      <c r="WLR21" s="341"/>
      <c r="WLS21" s="341"/>
      <c r="WLT21" s="341"/>
      <c r="WLU21" s="341"/>
      <c r="WLV21" s="341"/>
      <c r="WLW21" s="341"/>
      <c r="WLX21" s="341"/>
      <c r="WLY21" s="341"/>
      <c r="WLZ21" s="341"/>
      <c r="WMA21" s="341"/>
      <c r="WMB21" s="341"/>
      <c r="WMC21" s="341"/>
      <c r="WMD21" s="341"/>
      <c r="WME21" s="341"/>
      <c r="WMF21" s="341"/>
      <c r="WMG21" s="341"/>
      <c r="WMH21" s="341"/>
      <c r="WMI21" s="341"/>
      <c r="WMJ21" s="341"/>
      <c r="WMK21" s="341"/>
      <c r="WML21" s="341"/>
      <c r="WMM21" s="341"/>
      <c r="WMN21" s="341"/>
      <c r="WMO21" s="341"/>
      <c r="WMP21" s="341"/>
      <c r="WMQ21" s="341"/>
      <c r="WMR21" s="341"/>
      <c r="WMS21" s="341"/>
      <c r="WMT21" s="341"/>
      <c r="WMU21" s="341"/>
      <c r="WMV21" s="341"/>
      <c r="WMW21" s="341"/>
      <c r="WMX21" s="341"/>
      <c r="WMY21" s="341"/>
      <c r="WMZ21" s="341"/>
      <c r="WNA21" s="341"/>
      <c r="WNB21" s="341"/>
      <c r="WNC21" s="341"/>
      <c r="WND21" s="341"/>
      <c r="WNE21" s="341"/>
      <c r="WNF21" s="341"/>
      <c r="WNG21" s="341"/>
      <c r="WNH21" s="341"/>
      <c r="WNI21" s="341"/>
      <c r="WNJ21" s="341"/>
      <c r="WNK21" s="341"/>
      <c r="WNL21" s="341"/>
      <c r="WNM21" s="341"/>
      <c r="WNN21" s="341"/>
      <c r="WNO21" s="341"/>
      <c r="WNP21" s="341"/>
      <c r="WNQ21" s="341"/>
      <c r="WNR21" s="341"/>
      <c r="WNS21" s="341"/>
      <c r="WNT21" s="341"/>
      <c r="WNU21" s="341"/>
      <c r="WNV21" s="341"/>
      <c r="WNW21" s="341"/>
      <c r="WNX21" s="341"/>
      <c r="WNY21" s="341"/>
      <c r="WNZ21" s="341"/>
      <c r="WOA21" s="341"/>
      <c r="WOB21" s="341"/>
      <c r="WOC21" s="341"/>
      <c r="WOD21" s="341"/>
      <c r="WOE21" s="341"/>
      <c r="WOF21" s="341"/>
      <c r="WOG21" s="341"/>
      <c r="WOH21" s="341"/>
      <c r="WOI21" s="341"/>
      <c r="WOJ21" s="341"/>
      <c r="WOK21" s="341"/>
      <c r="WOL21" s="341"/>
      <c r="WOM21" s="341"/>
      <c r="WON21" s="341"/>
      <c r="WOO21" s="341"/>
      <c r="WOP21" s="341"/>
      <c r="WOQ21" s="341"/>
      <c r="WOR21" s="341"/>
      <c r="WOS21" s="341"/>
      <c r="WOT21" s="341"/>
      <c r="WOU21" s="341"/>
      <c r="WOV21" s="341"/>
      <c r="WOW21" s="341"/>
      <c r="WOX21" s="341"/>
      <c r="WOY21" s="341"/>
      <c r="WOZ21" s="341"/>
      <c r="WPA21" s="341"/>
      <c r="WPB21" s="341"/>
      <c r="WPC21" s="341"/>
      <c r="WPD21" s="341"/>
      <c r="WPE21" s="341"/>
      <c r="WPF21" s="341"/>
      <c r="WPG21" s="341"/>
      <c r="WPH21" s="341"/>
      <c r="WPI21" s="341"/>
      <c r="WPJ21" s="341"/>
      <c r="WPK21" s="341"/>
      <c r="WPL21" s="341"/>
      <c r="WPM21" s="341"/>
      <c r="WPN21" s="341"/>
      <c r="WPO21" s="341"/>
      <c r="WPP21" s="341"/>
      <c r="WPQ21" s="341"/>
      <c r="WPR21" s="341"/>
      <c r="WPS21" s="341"/>
      <c r="WPT21" s="341"/>
      <c r="WPU21" s="341"/>
      <c r="WPV21" s="341"/>
      <c r="WPW21" s="341"/>
      <c r="WPX21" s="341"/>
      <c r="WPY21" s="341"/>
      <c r="WPZ21" s="341"/>
      <c r="WQA21" s="341"/>
      <c r="WQB21" s="341"/>
      <c r="WQC21" s="341"/>
      <c r="WQD21" s="341"/>
      <c r="WQE21" s="341"/>
      <c r="WQF21" s="341"/>
      <c r="WQG21" s="341"/>
      <c r="WQH21" s="341"/>
      <c r="WQI21" s="341"/>
      <c r="WQJ21" s="341"/>
      <c r="WQK21" s="341"/>
      <c r="WQL21" s="341"/>
      <c r="WQM21" s="341"/>
      <c r="WQN21" s="341"/>
      <c r="WQO21" s="341"/>
      <c r="WQP21" s="341"/>
      <c r="WQQ21" s="341"/>
      <c r="WQR21" s="341"/>
      <c r="WQS21" s="341"/>
      <c r="WQT21" s="341"/>
      <c r="WQU21" s="341"/>
      <c r="WQV21" s="341"/>
      <c r="WQW21" s="341"/>
      <c r="WQX21" s="341"/>
      <c r="WQY21" s="341"/>
      <c r="WQZ21" s="341"/>
      <c r="WRA21" s="341"/>
      <c r="WRB21" s="341"/>
      <c r="WRC21" s="341"/>
      <c r="WRD21" s="341"/>
      <c r="WRE21" s="341"/>
      <c r="WRF21" s="341"/>
      <c r="WRG21" s="341"/>
      <c r="WRH21" s="341"/>
      <c r="WRI21" s="341"/>
      <c r="WRJ21" s="341"/>
      <c r="WRK21" s="341"/>
      <c r="WRL21" s="341"/>
      <c r="WRM21" s="341"/>
      <c r="WRN21" s="341"/>
      <c r="WRO21" s="341"/>
      <c r="WRP21" s="341"/>
      <c r="WRQ21" s="341"/>
      <c r="WRR21" s="341"/>
      <c r="WRS21" s="341"/>
      <c r="WRT21" s="341"/>
      <c r="WRU21" s="341"/>
      <c r="WRV21" s="341"/>
      <c r="WRW21" s="341"/>
      <c r="WRX21" s="341"/>
      <c r="WRY21" s="341"/>
      <c r="WRZ21" s="341"/>
      <c r="WSA21" s="341"/>
      <c r="WSB21" s="341"/>
      <c r="WSC21" s="341"/>
      <c r="WSD21" s="341"/>
      <c r="WSE21" s="341"/>
      <c r="WSF21" s="341"/>
      <c r="WSG21" s="341"/>
      <c r="WSH21" s="341"/>
      <c r="WSI21" s="341"/>
      <c r="WSJ21" s="341"/>
      <c r="WSK21" s="341"/>
      <c r="WSL21" s="341"/>
      <c r="WSM21" s="341"/>
      <c r="WSN21" s="341"/>
      <c r="WSO21" s="341"/>
      <c r="WSP21" s="341"/>
      <c r="WSQ21" s="341"/>
      <c r="WSR21" s="341"/>
      <c r="WSS21" s="341"/>
      <c r="WST21" s="341"/>
      <c r="WSU21" s="341"/>
      <c r="WSV21" s="341"/>
      <c r="WSW21" s="341"/>
      <c r="WSX21" s="341"/>
      <c r="WSY21" s="341"/>
      <c r="WSZ21" s="341"/>
      <c r="WTA21" s="341"/>
      <c r="WTB21" s="341"/>
      <c r="WTC21" s="341"/>
      <c r="WTD21" s="341"/>
      <c r="WTE21" s="341"/>
      <c r="WTF21" s="341"/>
      <c r="WTG21" s="341"/>
      <c r="WTH21" s="341"/>
      <c r="WTI21" s="341"/>
      <c r="WTJ21" s="341"/>
      <c r="WTK21" s="341"/>
      <c r="WTL21" s="341"/>
      <c r="WTM21" s="341"/>
      <c r="WTN21" s="341"/>
      <c r="WTO21" s="341"/>
      <c r="WTP21" s="341"/>
      <c r="WTQ21" s="341"/>
      <c r="WTR21" s="341"/>
      <c r="WTS21" s="341"/>
      <c r="WTT21" s="341"/>
      <c r="WTU21" s="341"/>
      <c r="WTV21" s="341"/>
      <c r="WTW21" s="341"/>
      <c r="WTX21" s="341"/>
      <c r="WTY21" s="341"/>
      <c r="WTZ21" s="341"/>
      <c r="WUA21" s="341"/>
      <c r="WUB21" s="341"/>
      <c r="WUC21" s="341"/>
      <c r="WUD21" s="341"/>
      <c r="WUE21" s="341"/>
      <c r="WUF21" s="341"/>
      <c r="WUG21" s="341"/>
      <c r="WUH21" s="341"/>
      <c r="WUI21" s="341"/>
      <c r="WUJ21" s="341"/>
      <c r="WUK21" s="341"/>
      <c r="WUL21" s="341"/>
      <c r="WUM21" s="341"/>
      <c r="WUN21" s="341"/>
      <c r="WUO21" s="341"/>
      <c r="WUP21" s="341"/>
      <c r="WUQ21" s="341"/>
      <c r="WUR21" s="341"/>
      <c r="WUS21" s="341"/>
      <c r="WUT21" s="341"/>
      <c r="WUU21" s="341"/>
      <c r="WUV21" s="341"/>
      <c r="WUW21" s="341"/>
      <c r="WUX21" s="341"/>
      <c r="WUY21" s="341"/>
      <c r="WUZ21" s="341"/>
      <c r="WVA21" s="341"/>
      <c r="WVB21" s="341"/>
      <c r="WVC21" s="341"/>
      <c r="WVD21" s="341"/>
      <c r="WVE21" s="341"/>
      <c r="WVF21" s="341"/>
      <c r="WVG21" s="341"/>
      <c r="WVH21" s="341"/>
      <c r="WVI21" s="341"/>
      <c r="WVJ21" s="341"/>
      <c r="WVK21" s="341"/>
      <c r="WVL21" s="341"/>
      <c r="WVM21" s="341"/>
      <c r="WVN21" s="341"/>
      <c r="WVO21" s="341"/>
      <c r="WVP21" s="341"/>
      <c r="WVQ21" s="341"/>
      <c r="WVR21" s="341"/>
      <c r="WVS21" s="341"/>
      <c r="WVT21" s="341"/>
      <c r="WVU21" s="341"/>
      <c r="WVV21" s="341"/>
      <c r="WVW21" s="341"/>
      <c r="WVX21" s="341"/>
      <c r="WVY21" s="341"/>
      <c r="WVZ21" s="341"/>
      <c r="WWA21" s="341"/>
      <c r="WWB21" s="341"/>
      <c r="WWC21" s="341"/>
      <c r="WWD21" s="341"/>
      <c r="WWE21" s="341"/>
      <c r="WWF21" s="341"/>
      <c r="WWG21" s="341"/>
      <c r="WWH21" s="341"/>
      <c r="WWI21" s="341"/>
      <c r="WWJ21" s="341"/>
      <c r="WWK21" s="341"/>
      <c r="WWL21" s="341"/>
      <c r="WWM21" s="341"/>
      <c r="WWN21" s="341"/>
      <c r="WWO21" s="341"/>
      <c r="WWP21" s="341"/>
      <c r="WWQ21" s="341"/>
      <c r="WWR21" s="341"/>
      <c r="WWS21" s="341"/>
      <c r="WWT21" s="341"/>
      <c r="WWU21" s="341"/>
      <c r="WWV21" s="341"/>
      <c r="WWW21" s="341"/>
      <c r="WWX21" s="341"/>
      <c r="WWY21" s="341"/>
      <c r="WWZ21" s="341"/>
      <c r="WXA21" s="341"/>
      <c r="WXB21" s="341"/>
      <c r="WXC21" s="341"/>
      <c r="WXD21" s="341"/>
      <c r="WXE21" s="341"/>
      <c r="WXF21" s="341"/>
      <c r="WXG21" s="341"/>
      <c r="WXH21" s="341"/>
      <c r="WXI21" s="341"/>
      <c r="WXJ21" s="341"/>
      <c r="WXK21" s="341"/>
      <c r="WXL21" s="341"/>
      <c r="WXM21" s="341"/>
      <c r="WXN21" s="341"/>
      <c r="WXO21" s="341"/>
      <c r="WXP21" s="341"/>
      <c r="WXQ21" s="341"/>
      <c r="WXR21" s="341"/>
      <c r="WXS21" s="341"/>
      <c r="WXT21" s="341"/>
      <c r="WXU21" s="341"/>
      <c r="WXV21" s="341"/>
      <c r="WXW21" s="341"/>
      <c r="WXX21" s="341"/>
      <c r="WXY21" s="341"/>
      <c r="WXZ21" s="341"/>
      <c r="WYA21" s="341"/>
      <c r="WYB21" s="341"/>
      <c r="WYC21" s="341"/>
      <c r="WYD21" s="341"/>
      <c r="WYE21" s="341"/>
      <c r="WYF21" s="341"/>
      <c r="WYG21" s="341"/>
      <c r="WYH21" s="341"/>
      <c r="WYI21" s="341"/>
      <c r="WYJ21" s="341"/>
      <c r="WYK21" s="341"/>
      <c r="WYL21" s="341"/>
      <c r="WYM21" s="341"/>
      <c r="WYN21" s="341"/>
      <c r="WYO21" s="341"/>
      <c r="WYP21" s="341"/>
      <c r="WYQ21" s="341"/>
      <c r="WYR21" s="341"/>
      <c r="WYS21" s="341"/>
      <c r="WYT21" s="341"/>
      <c r="WYU21" s="341"/>
      <c r="WYV21" s="341"/>
      <c r="WYW21" s="341"/>
      <c r="WYX21" s="341"/>
      <c r="WYY21" s="341"/>
      <c r="WYZ21" s="341"/>
      <c r="WZA21" s="341"/>
      <c r="WZB21" s="341"/>
      <c r="WZC21" s="341"/>
      <c r="WZD21" s="341"/>
      <c r="WZE21" s="341"/>
      <c r="WZF21" s="341"/>
      <c r="WZG21" s="341"/>
      <c r="WZH21" s="341"/>
      <c r="WZI21" s="341"/>
      <c r="WZJ21" s="341"/>
      <c r="WZK21" s="341"/>
      <c r="WZL21" s="341"/>
      <c r="WZM21" s="341"/>
      <c r="WZN21" s="341"/>
      <c r="WZO21" s="341"/>
      <c r="WZP21" s="341"/>
      <c r="WZQ21" s="341"/>
      <c r="WZR21" s="341"/>
      <c r="WZS21" s="341"/>
      <c r="WZT21" s="341"/>
      <c r="WZU21" s="341"/>
      <c r="WZV21" s="341"/>
      <c r="WZW21" s="341"/>
      <c r="WZX21" s="341"/>
      <c r="WZY21" s="341"/>
      <c r="WZZ21" s="341"/>
      <c r="XAA21" s="341"/>
      <c r="XAB21" s="341"/>
      <c r="XAC21" s="341"/>
      <c r="XAD21" s="341"/>
      <c r="XAE21" s="341"/>
      <c r="XAF21" s="341"/>
      <c r="XAG21" s="341"/>
      <c r="XAH21" s="341"/>
      <c r="XAI21" s="341"/>
      <c r="XAJ21" s="341"/>
      <c r="XAK21" s="341"/>
      <c r="XAL21" s="341"/>
      <c r="XAM21" s="341"/>
      <c r="XAN21" s="341"/>
      <c r="XAO21" s="341"/>
      <c r="XAP21" s="341"/>
      <c r="XAQ21" s="341"/>
      <c r="XAR21" s="341"/>
      <c r="XAS21" s="341"/>
      <c r="XAT21" s="341"/>
      <c r="XAU21" s="341"/>
      <c r="XAV21" s="341"/>
      <c r="XAW21" s="341"/>
      <c r="XAX21" s="341"/>
      <c r="XAY21" s="341"/>
      <c r="XAZ21" s="341"/>
      <c r="XBA21" s="341"/>
      <c r="XBB21" s="341"/>
      <c r="XBC21" s="341"/>
      <c r="XBD21" s="341"/>
      <c r="XBE21" s="341"/>
      <c r="XBF21" s="341"/>
      <c r="XBG21" s="341"/>
      <c r="XBH21" s="341"/>
      <c r="XBI21" s="341"/>
      <c r="XBJ21" s="341"/>
      <c r="XBK21" s="341"/>
      <c r="XBL21" s="341"/>
      <c r="XBM21" s="341"/>
      <c r="XBN21" s="341"/>
      <c r="XBO21" s="341"/>
      <c r="XBP21" s="341"/>
      <c r="XBQ21" s="341"/>
      <c r="XBR21" s="341"/>
      <c r="XBS21" s="341"/>
      <c r="XBT21" s="341"/>
      <c r="XBU21" s="341"/>
      <c r="XBV21" s="341"/>
      <c r="XBW21" s="341"/>
      <c r="XBX21" s="341"/>
      <c r="XBY21" s="341"/>
      <c r="XBZ21" s="341"/>
      <c r="XCA21" s="341"/>
      <c r="XCB21" s="341"/>
      <c r="XCC21" s="341"/>
      <c r="XCD21" s="341"/>
      <c r="XCE21" s="341"/>
      <c r="XCF21" s="341"/>
      <c r="XCG21" s="341"/>
      <c r="XCH21" s="341"/>
      <c r="XCI21" s="341"/>
      <c r="XCJ21" s="341"/>
      <c r="XCK21" s="341"/>
      <c r="XCL21" s="341"/>
      <c r="XCM21" s="341"/>
      <c r="XCN21" s="341"/>
      <c r="XCO21" s="341"/>
      <c r="XCP21" s="341"/>
      <c r="XCQ21" s="341"/>
      <c r="XCR21" s="341"/>
      <c r="XCS21" s="341"/>
      <c r="XCT21" s="341"/>
      <c r="XCU21" s="341"/>
      <c r="XCV21" s="341"/>
      <c r="XCW21" s="341"/>
      <c r="XCX21" s="341"/>
      <c r="XCY21" s="341"/>
      <c r="XCZ21" s="341"/>
      <c r="XDA21" s="341"/>
      <c r="XDB21" s="341"/>
      <c r="XDC21" s="341"/>
      <c r="XDD21" s="341"/>
      <c r="XDE21" s="341"/>
      <c r="XDF21" s="341"/>
      <c r="XDG21" s="341"/>
      <c r="XDH21" s="341"/>
      <c r="XDI21" s="341"/>
      <c r="XDJ21" s="341"/>
      <c r="XDK21" s="341"/>
      <c r="XDL21" s="341"/>
      <c r="XDM21" s="341"/>
      <c r="XDN21" s="341"/>
      <c r="XDO21" s="341"/>
      <c r="XDP21" s="341"/>
      <c r="XDQ21" s="341"/>
      <c r="XDR21" s="341"/>
      <c r="XDS21" s="341"/>
      <c r="XDT21" s="341"/>
      <c r="XDU21" s="341"/>
      <c r="XDV21" s="341"/>
      <c r="XDW21" s="341"/>
      <c r="XDX21" s="341"/>
      <c r="XDY21" s="341"/>
      <c r="XDZ21" s="341"/>
      <c r="XEA21" s="341"/>
      <c r="XEB21" s="341"/>
      <c r="XEC21" s="341"/>
      <c r="XED21" s="341"/>
      <c r="XEE21" s="341"/>
      <c r="XEF21" s="341"/>
      <c r="XEG21" s="341"/>
      <c r="XEH21" s="341"/>
      <c r="XEI21" s="341"/>
      <c r="XEJ21" s="341"/>
      <c r="XEK21" s="341"/>
      <c r="XEL21" s="341"/>
      <c r="XEM21" s="341"/>
      <c r="XEN21" s="341"/>
      <c r="XEO21" s="341"/>
      <c r="XEP21" s="341"/>
      <c r="XEQ21" s="341"/>
      <c r="XER21" s="341"/>
      <c r="XES21" s="341"/>
      <c r="XET21" s="341"/>
      <c r="XEU21" s="341"/>
      <c r="XEV21" s="341"/>
      <c r="XEW21" s="341"/>
      <c r="XEX21" s="341"/>
      <c r="XEY21" s="341"/>
      <c r="XEZ21" s="341"/>
      <c r="XFA21" s="341"/>
      <c r="XFB21" s="341"/>
      <c r="XFC21" s="341"/>
      <c r="XFD21" s="341"/>
    </row>
    <row r="22" spans="1:16384" s="16" customFormat="1" ht="37.5" customHeight="1" x14ac:dyDescent="0.3">
      <c r="A22" s="341" t="s">
        <v>1367</v>
      </c>
      <c r="B22" s="341"/>
      <c r="C22" s="341"/>
      <c r="D22" s="341"/>
      <c r="E22" s="341"/>
      <c r="F22" s="341"/>
      <c r="G22" s="341"/>
      <c r="H22" s="341"/>
      <c r="I22" s="341"/>
      <c r="J22" s="341"/>
      <c r="K22" s="341"/>
      <c r="L22" s="341"/>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1"/>
      <c r="AS22" s="341"/>
      <c r="AT22" s="341"/>
      <c r="AU22" s="341"/>
      <c r="AV22" s="341"/>
      <c r="AW22" s="341"/>
      <c r="AX22" s="341"/>
      <c r="AY22" s="341"/>
      <c r="AZ22" s="341"/>
      <c r="BA22" s="341"/>
      <c r="BB22" s="341"/>
      <c r="BC22" s="341"/>
      <c r="BD22" s="341"/>
      <c r="BE22" s="341"/>
      <c r="BF22" s="341"/>
      <c r="BG22" s="341"/>
      <c r="BH22" s="341"/>
      <c r="BI22" s="341"/>
      <c r="BJ22" s="341"/>
      <c r="BK22" s="341"/>
      <c r="BL22" s="341"/>
      <c r="BM22" s="341"/>
      <c r="BN22" s="341"/>
      <c r="BO22" s="341"/>
      <c r="BP22" s="341"/>
      <c r="BQ22" s="341"/>
      <c r="BR22" s="341"/>
      <c r="BS22" s="341"/>
      <c r="BT22" s="341"/>
      <c r="BU22" s="341"/>
      <c r="BV22" s="341"/>
      <c r="BW22" s="341"/>
      <c r="BX22" s="341"/>
      <c r="BY22" s="341"/>
      <c r="BZ22" s="341"/>
      <c r="CA22" s="341"/>
      <c r="CB22" s="341"/>
      <c r="CC22" s="341"/>
      <c r="CD22" s="341"/>
      <c r="CE22" s="341"/>
      <c r="CF22" s="341"/>
      <c r="CG22" s="341"/>
      <c r="CH22" s="341"/>
      <c r="CI22" s="341"/>
      <c r="CJ22" s="341"/>
      <c r="CK22" s="341"/>
      <c r="CL22" s="341"/>
      <c r="CM22" s="341"/>
      <c r="CN22" s="341"/>
      <c r="CO22" s="341"/>
      <c r="CP22" s="341"/>
      <c r="CQ22" s="341"/>
      <c r="CR22" s="341"/>
      <c r="CS22" s="341"/>
      <c r="CT22" s="341"/>
      <c r="CU22" s="341"/>
      <c r="CV22" s="341"/>
      <c r="CW22" s="341"/>
      <c r="CX22" s="341"/>
      <c r="CY22" s="341"/>
      <c r="CZ22" s="341"/>
      <c r="DA22" s="341"/>
      <c r="DB22" s="341"/>
      <c r="DC22" s="341"/>
      <c r="DD22" s="341"/>
      <c r="DE22" s="341"/>
      <c r="DF22" s="341"/>
      <c r="DG22" s="341"/>
      <c r="DH22" s="341"/>
      <c r="DI22" s="341"/>
      <c r="DJ22" s="341"/>
      <c r="DK22" s="341"/>
      <c r="DL22" s="341"/>
      <c r="DM22" s="341"/>
      <c r="DN22" s="341"/>
      <c r="DO22" s="341"/>
      <c r="DP22" s="341"/>
      <c r="DQ22" s="341"/>
      <c r="DR22" s="341"/>
      <c r="DS22" s="341"/>
      <c r="DT22" s="341"/>
      <c r="DU22" s="341"/>
      <c r="DV22" s="341"/>
      <c r="DW22" s="341"/>
      <c r="DX22" s="341"/>
      <c r="DY22" s="341"/>
      <c r="DZ22" s="341"/>
      <c r="EA22" s="341"/>
      <c r="EB22" s="341"/>
      <c r="EC22" s="341"/>
      <c r="ED22" s="341"/>
      <c r="EE22" s="341"/>
      <c r="EF22" s="341"/>
      <c r="EG22" s="341"/>
      <c r="EH22" s="341"/>
      <c r="EI22" s="341"/>
      <c r="EJ22" s="341"/>
      <c r="EK22" s="341"/>
      <c r="EL22" s="341"/>
      <c r="EM22" s="341"/>
      <c r="EN22" s="341"/>
      <c r="EO22" s="341"/>
      <c r="EP22" s="341"/>
      <c r="EQ22" s="341"/>
      <c r="ER22" s="341"/>
      <c r="ES22" s="341"/>
      <c r="ET22" s="341"/>
      <c r="EU22" s="341"/>
      <c r="EV22" s="341"/>
      <c r="EW22" s="341"/>
      <c r="EX22" s="341"/>
      <c r="EY22" s="341"/>
      <c r="EZ22" s="341"/>
      <c r="FA22" s="341"/>
      <c r="FB22" s="341"/>
      <c r="FC22" s="341"/>
      <c r="FD22" s="341"/>
      <c r="FE22" s="341"/>
      <c r="FF22" s="341"/>
      <c r="FG22" s="341"/>
      <c r="FH22" s="341"/>
      <c r="FI22" s="341"/>
      <c r="FJ22" s="341"/>
      <c r="FK22" s="341"/>
      <c r="FL22" s="341"/>
      <c r="FM22" s="341"/>
      <c r="FN22" s="341"/>
      <c r="FO22" s="341"/>
      <c r="FP22" s="341"/>
      <c r="FQ22" s="341"/>
      <c r="FR22" s="341"/>
      <c r="FS22" s="341"/>
      <c r="FT22" s="341"/>
      <c r="FU22" s="341"/>
      <c r="FV22" s="341"/>
      <c r="FW22" s="341"/>
      <c r="FX22" s="341"/>
      <c r="FY22" s="341"/>
      <c r="FZ22" s="341"/>
      <c r="GA22" s="341"/>
      <c r="GB22" s="341"/>
      <c r="GC22" s="341"/>
      <c r="GD22" s="341"/>
      <c r="GE22" s="341"/>
      <c r="GF22" s="341"/>
      <c r="GG22" s="341"/>
      <c r="GH22" s="341"/>
      <c r="GI22" s="341"/>
      <c r="GJ22" s="341"/>
      <c r="GK22" s="341"/>
      <c r="GL22" s="341"/>
      <c r="GM22" s="341"/>
      <c r="GN22" s="341"/>
      <c r="GO22" s="341"/>
      <c r="GP22" s="341"/>
      <c r="GQ22" s="341"/>
      <c r="GR22" s="341"/>
      <c r="GS22" s="341"/>
      <c r="GT22" s="341"/>
      <c r="GU22" s="341"/>
      <c r="GV22" s="341"/>
      <c r="GW22" s="341"/>
      <c r="GX22" s="341"/>
      <c r="GY22" s="341"/>
      <c r="GZ22" s="341"/>
      <c r="HA22" s="341"/>
      <c r="HB22" s="341"/>
      <c r="HC22" s="341"/>
      <c r="HD22" s="341"/>
      <c r="HE22" s="341"/>
      <c r="HF22" s="341"/>
      <c r="HG22" s="341"/>
      <c r="HH22" s="341"/>
      <c r="HI22" s="341"/>
      <c r="HJ22" s="341"/>
      <c r="HK22" s="341"/>
      <c r="HL22" s="341"/>
      <c r="HM22" s="341"/>
      <c r="HN22" s="341"/>
      <c r="HO22" s="341"/>
      <c r="HP22" s="341"/>
      <c r="HQ22" s="341"/>
      <c r="HR22" s="341"/>
      <c r="HS22" s="341"/>
      <c r="HT22" s="341"/>
      <c r="HU22" s="341"/>
      <c r="HV22" s="341"/>
      <c r="HW22" s="341"/>
      <c r="HX22" s="341"/>
      <c r="HY22" s="341"/>
      <c r="HZ22" s="341"/>
      <c r="IA22" s="341"/>
      <c r="IB22" s="341"/>
      <c r="IC22" s="341"/>
      <c r="ID22" s="341"/>
      <c r="IE22" s="341"/>
      <c r="IF22" s="341"/>
      <c r="IG22" s="341"/>
      <c r="IH22" s="341"/>
      <c r="II22" s="341"/>
      <c r="IJ22" s="341"/>
      <c r="IK22" s="341"/>
      <c r="IL22" s="341"/>
      <c r="IM22" s="341"/>
      <c r="IN22" s="341"/>
      <c r="IO22" s="341"/>
      <c r="IP22" s="341"/>
      <c r="IQ22" s="341"/>
      <c r="IR22" s="341"/>
      <c r="IS22" s="341"/>
      <c r="IT22" s="341"/>
      <c r="IU22" s="341"/>
      <c r="IV22" s="341"/>
      <c r="IW22" s="341"/>
      <c r="IX22" s="341"/>
      <c r="IY22" s="341"/>
      <c r="IZ22" s="341"/>
      <c r="JA22" s="341"/>
      <c r="JB22" s="341"/>
      <c r="JC22" s="341"/>
      <c r="JD22" s="341"/>
      <c r="JE22" s="341"/>
      <c r="JF22" s="341"/>
      <c r="JG22" s="341"/>
      <c r="JH22" s="341"/>
      <c r="JI22" s="341"/>
      <c r="JJ22" s="341"/>
      <c r="JK22" s="341"/>
      <c r="JL22" s="341"/>
      <c r="JM22" s="341"/>
      <c r="JN22" s="341"/>
      <c r="JO22" s="341"/>
      <c r="JP22" s="341"/>
      <c r="JQ22" s="341"/>
      <c r="JR22" s="341"/>
      <c r="JS22" s="341"/>
      <c r="JT22" s="341"/>
      <c r="JU22" s="341"/>
      <c r="JV22" s="341"/>
      <c r="JW22" s="341"/>
      <c r="JX22" s="341"/>
      <c r="JY22" s="341"/>
      <c r="JZ22" s="341"/>
      <c r="KA22" s="341"/>
      <c r="KB22" s="341"/>
      <c r="KC22" s="341"/>
      <c r="KD22" s="341"/>
      <c r="KE22" s="341"/>
      <c r="KF22" s="341"/>
      <c r="KG22" s="341"/>
      <c r="KH22" s="341"/>
      <c r="KI22" s="341"/>
      <c r="KJ22" s="341"/>
      <c r="KK22" s="341"/>
      <c r="KL22" s="341"/>
      <c r="KM22" s="341"/>
      <c r="KN22" s="341"/>
      <c r="KO22" s="341"/>
      <c r="KP22" s="341"/>
      <c r="KQ22" s="341"/>
      <c r="KR22" s="341"/>
      <c r="KS22" s="341"/>
      <c r="KT22" s="341"/>
      <c r="KU22" s="341"/>
      <c r="KV22" s="341"/>
      <c r="KW22" s="341"/>
      <c r="KX22" s="341"/>
      <c r="KY22" s="341"/>
      <c r="KZ22" s="341"/>
      <c r="LA22" s="341"/>
      <c r="LB22" s="341"/>
      <c r="LC22" s="341"/>
      <c r="LD22" s="341"/>
      <c r="LE22" s="341"/>
      <c r="LF22" s="341"/>
      <c r="LG22" s="341"/>
      <c r="LH22" s="341"/>
      <c r="LI22" s="341"/>
      <c r="LJ22" s="341"/>
      <c r="LK22" s="341"/>
      <c r="LL22" s="341"/>
      <c r="LM22" s="341"/>
      <c r="LN22" s="341"/>
      <c r="LO22" s="341"/>
      <c r="LP22" s="341"/>
      <c r="LQ22" s="341"/>
      <c r="LR22" s="341"/>
      <c r="LS22" s="341"/>
      <c r="LT22" s="341"/>
      <c r="LU22" s="341"/>
      <c r="LV22" s="341"/>
      <c r="LW22" s="341"/>
      <c r="LX22" s="341"/>
      <c r="LY22" s="341"/>
      <c r="LZ22" s="341"/>
      <c r="MA22" s="341"/>
      <c r="MB22" s="341"/>
      <c r="MC22" s="341"/>
      <c r="MD22" s="341"/>
      <c r="ME22" s="341"/>
      <c r="MF22" s="341"/>
      <c r="MG22" s="341"/>
      <c r="MH22" s="341"/>
      <c r="MI22" s="341"/>
      <c r="MJ22" s="341"/>
      <c r="MK22" s="341"/>
      <c r="ML22" s="341"/>
      <c r="MM22" s="341"/>
      <c r="MN22" s="341"/>
      <c r="MO22" s="341"/>
      <c r="MP22" s="341"/>
      <c r="MQ22" s="341"/>
      <c r="MR22" s="341"/>
      <c r="MS22" s="341"/>
      <c r="MT22" s="341"/>
      <c r="MU22" s="341"/>
      <c r="MV22" s="341"/>
      <c r="MW22" s="341"/>
      <c r="MX22" s="341"/>
      <c r="MY22" s="341"/>
      <c r="MZ22" s="341"/>
      <c r="NA22" s="341"/>
      <c r="NB22" s="341"/>
      <c r="NC22" s="341"/>
      <c r="ND22" s="341"/>
      <c r="NE22" s="341"/>
      <c r="NF22" s="341"/>
      <c r="NG22" s="341"/>
      <c r="NH22" s="341"/>
      <c r="NI22" s="341"/>
      <c r="NJ22" s="341"/>
      <c r="NK22" s="341"/>
      <c r="NL22" s="341"/>
      <c r="NM22" s="341"/>
      <c r="NN22" s="341"/>
      <c r="NO22" s="341"/>
      <c r="NP22" s="341"/>
      <c r="NQ22" s="341"/>
      <c r="NR22" s="341"/>
      <c r="NS22" s="341"/>
      <c r="NT22" s="341"/>
      <c r="NU22" s="341"/>
      <c r="NV22" s="341"/>
      <c r="NW22" s="341"/>
      <c r="NX22" s="341"/>
      <c r="NY22" s="341"/>
      <c r="NZ22" s="341"/>
      <c r="OA22" s="341"/>
      <c r="OB22" s="341"/>
      <c r="OC22" s="341"/>
      <c r="OD22" s="341"/>
      <c r="OE22" s="341"/>
      <c r="OF22" s="341"/>
      <c r="OG22" s="341"/>
      <c r="OH22" s="341"/>
      <c r="OI22" s="341"/>
      <c r="OJ22" s="341"/>
      <c r="OK22" s="341"/>
      <c r="OL22" s="341"/>
      <c r="OM22" s="341"/>
      <c r="ON22" s="341"/>
      <c r="OO22" s="341"/>
      <c r="OP22" s="341"/>
      <c r="OQ22" s="341"/>
      <c r="OR22" s="341"/>
      <c r="OS22" s="341"/>
      <c r="OT22" s="341"/>
      <c r="OU22" s="341"/>
      <c r="OV22" s="341"/>
      <c r="OW22" s="341"/>
      <c r="OX22" s="341"/>
      <c r="OY22" s="341"/>
      <c r="OZ22" s="341"/>
      <c r="PA22" s="341"/>
      <c r="PB22" s="341"/>
      <c r="PC22" s="341"/>
      <c r="PD22" s="341"/>
      <c r="PE22" s="341"/>
      <c r="PF22" s="341"/>
      <c r="PG22" s="341"/>
      <c r="PH22" s="341"/>
      <c r="PI22" s="341"/>
      <c r="PJ22" s="341"/>
      <c r="PK22" s="341"/>
      <c r="PL22" s="341"/>
      <c r="PM22" s="341"/>
      <c r="PN22" s="341"/>
      <c r="PO22" s="341"/>
      <c r="PP22" s="341"/>
      <c r="PQ22" s="341"/>
      <c r="PR22" s="341"/>
      <c r="PS22" s="341"/>
      <c r="PT22" s="341"/>
      <c r="PU22" s="341"/>
      <c r="PV22" s="341"/>
      <c r="PW22" s="341"/>
      <c r="PX22" s="341"/>
      <c r="PY22" s="341"/>
      <c r="PZ22" s="341"/>
      <c r="QA22" s="341"/>
      <c r="QB22" s="341"/>
      <c r="QC22" s="341"/>
      <c r="QD22" s="341"/>
      <c r="QE22" s="341"/>
      <c r="QF22" s="341"/>
      <c r="QG22" s="341"/>
      <c r="QH22" s="341"/>
      <c r="QI22" s="341"/>
      <c r="QJ22" s="341"/>
      <c r="QK22" s="341"/>
      <c r="QL22" s="341"/>
      <c r="QM22" s="341"/>
      <c r="QN22" s="341"/>
      <c r="QO22" s="341"/>
      <c r="QP22" s="341"/>
      <c r="QQ22" s="341"/>
      <c r="QR22" s="341"/>
      <c r="QS22" s="341"/>
      <c r="QT22" s="341"/>
      <c r="QU22" s="341"/>
      <c r="QV22" s="341"/>
      <c r="QW22" s="341"/>
      <c r="QX22" s="341"/>
      <c r="QY22" s="341"/>
      <c r="QZ22" s="341"/>
      <c r="RA22" s="341"/>
      <c r="RB22" s="341"/>
      <c r="RC22" s="341"/>
      <c r="RD22" s="341"/>
      <c r="RE22" s="341"/>
      <c r="RF22" s="341"/>
      <c r="RG22" s="341"/>
      <c r="RH22" s="341"/>
      <c r="RI22" s="341"/>
      <c r="RJ22" s="341"/>
      <c r="RK22" s="341"/>
      <c r="RL22" s="341"/>
      <c r="RM22" s="341"/>
      <c r="RN22" s="341"/>
      <c r="RO22" s="341"/>
      <c r="RP22" s="341"/>
      <c r="RQ22" s="341"/>
      <c r="RR22" s="341"/>
      <c r="RS22" s="341"/>
      <c r="RT22" s="341"/>
      <c r="RU22" s="341"/>
      <c r="RV22" s="341"/>
      <c r="RW22" s="341"/>
      <c r="RX22" s="341"/>
      <c r="RY22" s="341"/>
      <c r="RZ22" s="341"/>
      <c r="SA22" s="341"/>
      <c r="SB22" s="341"/>
      <c r="SC22" s="341"/>
      <c r="SD22" s="341"/>
      <c r="SE22" s="341"/>
      <c r="SF22" s="341"/>
      <c r="SG22" s="341"/>
      <c r="SH22" s="341"/>
      <c r="SI22" s="341"/>
      <c r="SJ22" s="341"/>
      <c r="SK22" s="341"/>
      <c r="SL22" s="341"/>
      <c r="SM22" s="341"/>
      <c r="SN22" s="341"/>
      <c r="SO22" s="341"/>
      <c r="SP22" s="341"/>
      <c r="SQ22" s="341"/>
      <c r="SR22" s="341"/>
      <c r="SS22" s="341"/>
      <c r="ST22" s="341"/>
      <c r="SU22" s="341"/>
      <c r="SV22" s="341"/>
      <c r="SW22" s="341"/>
      <c r="SX22" s="341"/>
      <c r="SY22" s="341"/>
      <c r="SZ22" s="341"/>
      <c r="TA22" s="341"/>
      <c r="TB22" s="341"/>
      <c r="TC22" s="341"/>
      <c r="TD22" s="341"/>
      <c r="TE22" s="341"/>
      <c r="TF22" s="341"/>
      <c r="TG22" s="341"/>
      <c r="TH22" s="341"/>
      <c r="TI22" s="341"/>
      <c r="TJ22" s="341"/>
      <c r="TK22" s="341"/>
      <c r="TL22" s="341"/>
      <c r="TM22" s="341"/>
      <c r="TN22" s="341"/>
      <c r="TO22" s="341"/>
      <c r="TP22" s="341"/>
      <c r="TQ22" s="341"/>
      <c r="TR22" s="341"/>
      <c r="TS22" s="341"/>
      <c r="TT22" s="341"/>
      <c r="TU22" s="341"/>
      <c r="TV22" s="341"/>
      <c r="TW22" s="341"/>
      <c r="TX22" s="341"/>
      <c r="TY22" s="341"/>
      <c r="TZ22" s="341"/>
      <c r="UA22" s="341"/>
      <c r="UB22" s="341"/>
      <c r="UC22" s="341"/>
      <c r="UD22" s="341"/>
      <c r="UE22" s="341"/>
      <c r="UF22" s="341"/>
      <c r="UG22" s="341"/>
      <c r="UH22" s="341"/>
      <c r="UI22" s="341"/>
      <c r="UJ22" s="341"/>
      <c r="UK22" s="341"/>
      <c r="UL22" s="341"/>
      <c r="UM22" s="341"/>
      <c r="UN22" s="341"/>
      <c r="UO22" s="341"/>
      <c r="UP22" s="341"/>
      <c r="UQ22" s="341"/>
      <c r="UR22" s="341"/>
      <c r="US22" s="341"/>
      <c r="UT22" s="341"/>
      <c r="UU22" s="341"/>
      <c r="UV22" s="341"/>
      <c r="UW22" s="341"/>
      <c r="UX22" s="341"/>
      <c r="UY22" s="341"/>
      <c r="UZ22" s="341"/>
      <c r="VA22" s="341"/>
      <c r="VB22" s="341"/>
      <c r="VC22" s="341"/>
      <c r="VD22" s="341"/>
      <c r="VE22" s="341"/>
      <c r="VF22" s="341"/>
      <c r="VG22" s="341"/>
      <c r="VH22" s="341"/>
      <c r="VI22" s="341"/>
      <c r="VJ22" s="341"/>
      <c r="VK22" s="341"/>
      <c r="VL22" s="341"/>
      <c r="VM22" s="341"/>
      <c r="VN22" s="341"/>
      <c r="VO22" s="341"/>
      <c r="VP22" s="341"/>
      <c r="VQ22" s="341"/>
      <c r="VR22" s="341"/>
      <c r="VS22" s="341"/>
      <c r="VT22" s="341"/>
      <c r="VU22" s="341"/>
      <c r="VV22" s="341"/>
      <c r="VW22" s="341"/>
      <c r="VX22" s="341"/>
      <c r="VY22" s="341"/>
      <c r="VZ22" s="341"/>
      <c r="WA22" s="341"/>
      <c r="WB22" s="341"/>
      <c r="WC22" s="341"/>
      <c r="WD22" s="341"/>
      <c r="WE22" s="341"/>
      <c r="WF22" s="341"/>
      <c r="WG22" s="341"/>
      <c r="WH22" s="341"/>
      <c r="WI22" s="341"/>
      <c r="WJ22" s="341"/>
      <c r="WK22" s="341"/>
      <c r="WL22" s="341"/>
      <c r="WM22" s="341"/>
      <c r="WN22" s="341"/>
      <c r="WO22" s="341"/>
      <c r="WP22" s="341"/>
      <c r="WQ22" s="341"/>
      <c r="WR22" s="341"/>
      <c r="WS22" s="341"/>
      <c r="WT22" s="341"/>
      <c r="WU22" s="341"/>
      <c r="WV22" s="341"/>
      <c r="WW22" s="341"/>
      <c r="WX22" s="341"/>
      <c r="WY22" s="341"/>
      <c r="WZ22" s="341"/>
      <c r="XA22" s="341"/>
      <c r="XB22" s="341"/>
      <c r="XC22" s="341"/>
      <c r="XD22" s="341"/>
      <c r="XE22" s="341"/>
      <c r="XF22" s="341"/>
      <c r="XG22" s="341"/>
      <c r="XH22" s="341"/>
      <c r="XI22" s="341"/>
      <c r="XJ22" s="341"/>
      <c r="XK22" s="341"/>
      <c r="XL22" s="341"/>
      <c r="XM22" s="341"/>
      <c r="XN22" s="341"/>
      <c r="XO22" s="341"/>
      <c r="XP22" s="341"/>
      <c r="XQ22" s="341"/>
      <c r="XR22" s="341"/>
      <c r="XS22" s="341"/>
      <c r="XT22" s="341"/>
      <c r="XU22" s="341"/>
      <c r="XV22" s="341"/>
      <c r="XW22" s="341"/>
      <c r="XX22" s="341"/>
      <c r="XY22" s="341"/>
      <c r="XZ22" s="341"/>
      <c r="YA22" s="341"/>
      <c r="YB22" s="341"/>
      <c r="YC22" s="341"/>
      <c r="YD22" s="341"/>
      <c r="YE22" s="341"/>
      <c r="YF22" s="341"/>
      <c r="YG22" s="341"/>
      <c r="YH22" s="341"/>
      <c r="YI22" s="341"/>
      <c r="YJ22" s="341"/>
      <c r="YK22" s="341"/>
      <c r="YL22" s="341"/>
      <c r="YM22" s="341"/>
      <c r="YN22" s="341"/>
      <c r="YO22" s="341"/>
      <c r="YP22" s="341"/>
      <c r="YQ22" s="341"/>
      <c r="YR22" s="341"/>
      <c r="YS22" s="341"/>
      <c r="YT22" s="341"/>
      <c r="YU22" s="341"/>
      <c r="YV22" s="341"/>
      <c r="YW22" s="341"/>
      <c r="YX22" s="341"/>
      <c r="YY22" s="341"/>
      <c r="YZ22" s="341"/>
      <c r="ZA22" s="341"/>
      <c r="ZB22" s="341"/>
      <c r="ZC22" s="341"/>
      <c r="ZD22" s="341"/>
      <c r="ZE22" s="341"/>
      <c r="ZF22" s="341"/>
      <c r="ZG22" s="341"/>
      <c r="ZH22" s="341"/>
      <c r="ZI22" s="341"/>
      <c r="ZJ22" s="341"/>
      <c r="ZK22" s="341"/>
      <c r="ZL22" s="341"/>
      <c r="ZM22" s="341"/>
      <c r="ZN22" s="341"/>
      <c r="ZO22" s="341"/>
      <c r="ZP22" s="341"/>
      <c r="ZQ22" s="341"/>
      <c r="ZR22" s="341"/>
      <c r="ZS22" s="341"/>
      <c r="ZT22" s="341"/>
      <c r="ZU22" s="341"/>
      <c r="ZV22" s="341"/>
      <c r="ZW22" s="341"/>
      <c r="ZX22" s="341"/>
      <c r="ZY22" s="341"/>
      <c r="ZZ22" s="341"/>
      <c r="AAA22" s="341"/>
      <c r="AAB22" s="341"/>
      <c r="AAC22" s="341"/>
      <c r="AAD22" s="341"/>
      <c r="AAE22" s="341"/>
      <c r="AAF22" s="341"/>
      <c r="AAG22" s="341"/>
      <c r="AAH22" s="341"/>
      <c r="AAI22" s="341"/>
      <c r="AAJ22" s="341"/>
      <c r="AAK22" s="341"/>
      <c r="AAL22" s="341"/>
      <c r="AAM22" s="341"/>
      <c r="AAN22" s="341"/>
      <c r="AAO22" s="341"/>
      <c r="AAP22" s="341"/>
      <c r="AAQ22" s="341"/>
      <c r="AAR22" s="341"/>
      <c r="AAS22" s="341"/>
      <c r="AAT22" s="341"/>
      <c r="AAU22" s="341"/>
      <c r="AAV22" s="341"/>
      <c r="AAW22" s="341"/>
      <c r="AAX22" s="341"/>
      <c r="AAY22" s="341"/>
      <c r="AAZ22" s="341"/>
      <c r="ABA22" s="341"/>
      <c r="ABB22" s="341"/>
      <c r="ABC22" s="341"/>
      <c r="ABD22" s="341"/>
      <c r="ABE22" s="341"/>
      <c r="ABF22" s="341"/>
      <c r="ABG22" s="341"/>
      <c r="ABH22" s="341"/>
      <c r="ABI22" s="341"/>
      <c r="ABJ22" s="341"/>
      <c r="ABK22" s="341"/>
      <c r="ABL22" s="341"/>
      <c r="ABM22" s="341"/>
      <c r="ABN22" s="341"/>
      <c r="ABO22" s="341"/>
      <c r="ABP22" s="341"/>
      <c r="ABQ22" s="341"/>
      <c r="ABR22" s="341"/>
      <c r="ABS22" s="341"/>
      <c r="ABT22" s="341"/>
      <c r="ABU22" s="341"/>
      <c r="ABV22" s="341"/>
      <c r="ABW22" s="341"/>
      <c r="ABX22" s="341"/>
      <c r="ABY22" s="341"/>
      <c r="ABZ22" s="341"/>
      <c r="ACA22" s="341"/>
      <c r="ACB22" s="341"/>
      <c r="ACC22" s="341"/>
      <c r="ACD22" s="341"/>
      <c r="ACE22" s="341"/>
      <c r="ACF22" s="341"/>
      <c r="ACG22" s="341"/>
      <c r="ACH22" s="341"/>
      <c r="ACI22" s="341"/>
      <c r="ACJ22" s="341"/>
      <c r="ACK22" s="341"/>
      <c r="ACL22" s="341"/>
      <c r="ACM22" s="341"/>
      <c r="ACN22" s="341"/>
      <c r="ACO22" s="341"/>
      <c r="ACP22" s="341"/>
      <c r="ACQ22" s="341"/>
      <c r="ACR22" s="341"/>
      <c r="ACS22" s="341"/>
      <c r="ACT22" s="341"/>
      <c r="ACU22" s="341"/>
      <c r="ACV22" s="341"/>
      <c r="ACW22" s="341"/>
      <c r="ACX22" s="341"/>
      <c r="ACY22" s="341"/>
      <c r="ACZ22" s="341"/>
      <c r="ADA22" s="341"/>
      <c r="ADB22" s="341"/>
      <c r="ADC22" s="341"/>
      <c r="ADD22" s="341"/>
      <c r="ADE22" s="341"/>
      <c r="ADF22" s="341"/>
      <c r="ADG22" s="341"/>
      <c r="ADH22" s="341"/>
      <c r="ADI22" s="341"/>
      <c r="ADJ22" s="341"/>
      <c r="ADK22" s="341"/>
      <c r="ADL22" s="341"/>
      <c r="ADM22" s="341"/>
      <c r="ADN22" s="341"/>
      <c r="ADO22" s="341"/>
      <c r="ADP22" s="341"/>
      <c r="ADQ22" s="341"/>
      <c r="ADR22" s="341"/>
      <c r="ADS22" s="341"/>
      <c r="ADT22" s="341"/>
      <c r="ADU22" s="341"/>
      <c r="ADV22" s="341"/>
      <c r="ADW22" s="341"/>
      <c r="ADX22" s="341"/>
      <c r="ADY22" s="341"/>
      <c r="ADZ22" s="341"/>
      <c r="AEA22" s="341"/>
      <c r="AEB22" s="341"/>
      <c r="AEC22" s="341"/>
      <c r="AED22" s="341"/>
      <c r="AEE22" s="341"/>
      <c r="AEF22" s="341"/>
      <c r="AEG22" s="341"/>
      <c r="AEH22" s="341"/>
      <c r="AEI22" s="341"/>
      <c r="AEJ22" s="341"/>
      <c r="AEK22" s="341"/>
      <c r="AEL22" s="341"/>
      <c r="AEM22" s="341"/>
      <c r="AEN22" s="341"/>
      <c r="AEO22" s="341"/>
      <c r="AEP22" s="341"/>
      <c r="AEQ22" s="341"/>
      <c r="AER22" s="341"/>
      <c r="AES22" s="341"/>
      <c r="AET22" s="341"/>
      <c r="AEU22" s="341"/>
      <c r="AEV22" s="341"/>
      <c r="AEW22" s="341"/>
      <c r="AEX22" s="341"/>
      <c r="AEY22" s="341"/>
      <c r="AEZ22" s="341"/>
      <c r="AFA22" s="341"/>
      <c r="AFB22" s="341"/>
      <c r="AFC22" s="341"/>
      <c r="AFD22" s="341"/>
      <c r="AFE22" s="341"/>
      <c r="AFF22" s="341"/>
      <c r="AFG22" s="341"/>
      <c r="AFH22" s="341"/>
      <c r="AFI22" s="341"/>
      <c r="AFJ22" s="341"/>
      <c r="AFK22" s="341"/>
      <c r="AFL22" s="341"/>
      <c r="AFM22" s="341"/>
      <c r="AFN22" s="341"/>
      <c r="AFO22" s="341"/>
      <c r="AFP22" s="341"/>
      <c r="AFQ22" s="341"/>
      <c r="AFR22" s="341"/>
      <c r="AFS22" s="341"/>
      <c r="AFT22" s="341"/>
      <c r="AFU22" s="341"/>
      <c r="AFV22" s="341"/>
      <c r="AFW22" s="341"/>
      <c r="AFX22" s="341"/>
      <c r="AFY22" s="341"/>
      <c r="AFZ22" s="341"/>
      <c r="AGA22" s="341"/>
      <c r="AGB22" s="341"/>
      <c r="AGC22" s="341"/>
      <c r="AGD22" s="341"/>
      <c r="AGE22" s="341"/>
      <c r="AGF22" s="341"/>
      <c r="AGG22" s="341"/>
      <c r="AGH22" s="341"/>
      <c r="AGI22" s="341"/>
      <c r="AGJ22" s="341"/>
      <c r="AGK22" s="341"/>
      <c r="AGL22" s="341"/>
      <c r="AGM22" s="341"/>
      <c r="AGN22" s="341"/>
      <c r="AGO22" s="341"/>
      <c r="AGP22" s="341"/>
      <c r="AGQ22" s="341"/>
      <c r="AGR22" s="341"/>
      <c r="AGS22" s="341"/>
      <c r="AGT22" s="341"/>
      <c r="AGU22" s="341"/>
      <c r="AGV22" s="341"/>
      <c r="AGW22" s="341"/>
      <c r="AGX22" s="341"/>
      <c r="AGY22" s="341"/>
      <c r="AGZ22" s="341"/>
      <c r="AHA22" s="341"/>
      <c r="AHB22" s="341"/>
      <c r="AHC22" s="341"/>
      <c r="AHD22" s="341"/>
      <c r="AHE22" s="341"/>
      <c r="AHF22" s="341"/>
      <c r="AHG22" s="341"/>
      <c r="AHH22" s="341"/>
      <c r="AHI22" s="341"/>
      <c r="AHJ22" s="341"/>
      <c r="AHK22" s="341"/>
      <c r="AHL22" s="341"/>
      <c r="AHM22" s="341"/>
      <c r="AHN22" s="341"/>
      <c r="AHO22" s="341"/>
      <c r="AHP22" s="341"/>
      <c r="AHQ22" s="341"/>
      <c r="AHR22" s="341"/>
      <c r="AHS22" s="341"/>
      <c r="AHT22" s="341"/>
      <c r="AHU22" s="341"/>
      <c r="AHV22" s="341"/>
      <c r="AHW22" s="341"/>
      <c r="AHX22" s="341"/>
      <c r="AHY22" s="341"/>
      <c r="AHZ22" s="341"/>
      <c r="AIA22" s="341"/>
      <c r="AIB22" s="341"/>
      <c r="AIC22" s="341"/>
      <c r="AID22" s="341"/>
      <c r="AIE22" s="341"/>
      <c r="AIF22" s="341"/>
      <c r="AIG22" s="341"/>
      <c r="AIH22" s="341"/>
      <c r="AII22" s="341"/>
      <c r="AIJ22" s="341"/>
      <c r="AIK22" s="341"/>
      <c r="AIL22" s="341"/>
      <c r="AIM22" s="341"/>
      <c r="AIN22" s="341"/>
      <c r="AIO22" s="341"/>
      <c r="AIP22" s="341"/>
      <c r="AIQ22" s="341"/>
      <c r="AIR22" s="341"/>
      <c r="AIS22" s="341"/>
      <c r="AIT22" s="341"/>
      <c r="AIU22" s="341"/>
      <c r="AIV22" s="341"/>
      <c r="AIW22" s="341"/>
      <c r="AIX22" s="341"/>
      <c r="AIY22" s="341"/>
      <c r="AIZ22" s="341"/>
      <c r="AJA22" s="341"/>
      <c r="AJB22" s="341"/>
      <c r="AJC22" s="341"/>
      <c r="AJD22" s="341"/>
      <c r="AJE22" s="341"/>
      <c r="AJF22" s="341"/>
      <c r="AJG22" s="341"/>
      <c r="AJH22" s="341"/>
      <c r="AJI22" s="341"/>
      <c r="AJJ22" s="341"/>
      <c r="AJK22" s="341"/>
      <c r="AJL22" s="341"/>
      <c r="AJM22" s="341"/>
      <c r="AJN22" s="341"/>
      <c r="AJO22" s="341"/>
      <c r="AJP22" s="341"/>
      <c r="AJQ22" s="341"/>
      <c r="AJR22" s="341"/>
      <c r="AJS22" s="341"/>
      <c r="AJT22" s="341"/>
      <c r="AJU22" s="341"/>
      <c r="AJV22" s="341"/>
      <c r="AJW22" s="341"/>
      <c r="AJX22" s="341"/>
      <c r="AJY22" s="341"/>
      <c r="AJZ22" s="341"/>
      <c r="AKA22" s="341"/>
      <c r="AKB22" s="341"/>
      <c r="AKC22" s="341"/>
      <c r="AKD22" s="341"/>
      <c r="AKE22" s="341"/>
      <c r="AKF22" s="341"/>
      <c r="AKG22" s="341"/>
      <c r="AKH22" s="341"/>
      <c r="AKI22" s="341"/>
      <c r="AKJ22" s="341"/>
      <c r="AKK22" s="341"/>
      <c r="AKL22" s="341"/>
      <c r="AKM22" s="341"/>
      <c r="AKN22" s="341"/>
      <c r="AKO22" s="341"/>
      <c r="AKP22" s="341"/>
      <c r="AKQ22" s="341"/>
      <c r="AKR22" s="341"/>
      <c r="AKS22" s="341"/>
      <c r="AKT22" s="341"/>
      <c r="AKU22" s="341"/>
      <c r="AKV22" s="341"/>
      <c r="AKW22" s="341"/>
      <c r="AKX22" s="341"/>
      <c r="AKY22" s="341"/>
      <c r="AKZ22" s="341"/>
      <c r="ALA22" s="341"/>
      <c r="ALB22" s="341"/>
      <c r="ALC22" s="341"/>
      <c r="ALD22" s="341"/>
      <c r="ALE22" s="341"/>
      <c r="ALF22" s="341"/>
      <c r="ALG22" s="341"/>
      <c r="ALH22" s="341"/>
      <c r="ALI22" s="341"/>
      <c r="ALJ22" s="341"/>
      <c r="ALK22" s="341"/>
      <c r="ALL22" s="341"/>
      <c r="ALM22" s="341"/>
      <c r="ALN22" s="341"/>
      <c r="ALO22" s="341"/>
      <c r="ALP22" s="341"/>
      <c r="ALQ22" s="341"/>
      <c r="ALR22" s="341"/>
      <c r="ALS22" s="341"/>
      <c r="ALT22" s="341"/>
      <c r="ALU22" s="341"/>
      <c r="ALV22" s="341"/>
      <c r="ALW22" s="341"/>
      <c r="ALX22" s="341"/>
      <c r="ALY22" s="341"/>
      <c r="ALZ22" s="341"/>
      <c r="AMA22" s="341"/>
      <c r="AMB22" s="341"/>
      <c r="AMC22" s="341"/>
      <c r="AMD22" s="341"/>
      <c r="AME22" s="341"/>
      <c r="AMF22" s="341"/>
      <c r="AMG22" s="341"/>
      <c r="AMH22" s="341"/>
      <c r="AMI22" s="341"/>
      <c r="AMJ22" s="341"/>
      <c r="AMK22" s="341"/>
      <c r="AML22" s="341"/>
      <c r="AMM22" s="341"/>
      <c r="AMN22" s="341"/>
      <c r="AMO22" s="341"/>
      <c r="AMP22" s="341"/>
      <c r="AMQ22" s="341"/>
      <c r="AMR22" s="341"/>
      <c r="AMS22" s="341"/>
      <c r="AMT22" s="341"/>
      <c r="AMU22" s="341"/>
      <c r="AMV22" s="341"/>
      <c r="AMW22" s="341"/>
      <c r="AMX22" s="341"/>
      <c r="AMY22" s="341"/>
      <c r="AMZ22" s="341"/>
      <c r="ANA22" s="341"/>
      <c r="ANB22" s="341"/>
      <c r="ANC22" s="341"/>
      <c r="AND22" s="341"/>
      <c r="ANE22" s="341"/>
      <c r="ANF22" s="341"/>
      <c r="ANG22" s="341"/>
      <c r="ANH22" s="341"/>
      <c r="ANI22" s="341"/>
      <c r="ANJ22" s="341"/>
      <c r="ANK22" s="341"/>
      <c r="ANL22" s="341"/>
      <c r="ANM22" s="341"/>
      <c r="ANN22" s="341"/>
      <c r="ANO22" s="341"/>
      <c r="ANP22" s="341"/>
      <c r="ANQ22" s="341"/>
      <c r="ANR22" s="341"/>
      <c r="ANS22" s="341"/>
      <c r="ANT22" s="341"/>
      <c r="ANU22" s="341"/>
      <c r="ANV22" s="341"/>
      <c r="ANW22" s="341"/>
      <c r="ANX22" s="341"/>
      <c r="ANY22" s="341"/>
      <c r="ANZ22" s="341"/>
      <c r="AOA22" s="341"/>
      <c r="AOB22" s="341"/>
      <c r="AOC22" s="341"/>
      <c r="AOD22" s="341"/>
      <c r="AOE22" s="341"/>
      <c r="AOF22" s="341"/>
      <c r="AOG22" s="341"/>
      <c r="AOH22" s="341"/>
      <c r="AOI22" s="341"/>
      <c r="AOJ22" s="341"/>
      <c r="AOK22" s="341"/>
      <c r="AOL22" s="341"/>
      <c r="AOM22" s="341"/>
      <c r="AON22" s="341"/>
      <c r="AOO22" s="341"/>
      <c r="AOP22" s="341"/>
      <c r="AOQ22" s="341"/>
      <c r="AOR22" s="341"/>
      <c r="AOS22" s="341"/>
      <c r="AOT22" s="341"/>
      <c r="AOU22" s="341"/>
      <c r="AOV22" s="341"/>
      <c r="AOW22" s="341"/>
      <c r="AOX22" s="341"/>
      <c r="AOY22" s="341"/>
      <c r="AOZ22" s="341"/>
      <c r="APA22" s="341"/>
      <c r="APB22" s="341"/>
      <c r="APC22" s="341"/>
      <c r="APD22" s="341"/>
      <c r="APE22" s="341"/>
      <c r="APF22" s="341"/>
      <c r="APG22" s="341"/>
      <c r="APH22" s="341"/>
      <c r="API22" s="341"/>
      <c r="APJ22" s="341"/>
      <c r="APK22" s="341"/>
      <c r="APL22" s="341"/>
      <c r="APM22" s="341"/>
      <c r="APN22" s="341"/>
      <c r="APO22" s="341"/>
      <c r="APP22" s="341"/>
      <c r="APQ22" s="341"/>
      <c r="APR22" s="341"/>
      <c r="APS22" s="341"/>
      <c r="APT22" s="341"/>
      <c r="APU22" s="341"/>
      <c r="APV22" s="341"/>
      <c r="APW22" s="341"/>
      <c r="APX22" s="341"/>
      <c r="APY22" s="341"/>
      <c r="APZ22" s="341"/>
      <c r="AQA22" s="341"/>
      <c r="AQB22" s="341"/>
      <c r="AQC22" s="341"/>
      <c r="AQD22" s="341"/>
      <c r="AQE22" s="341"/>
      <c r="AQF22" s="341"/>
      <c r="AQG22" s="341"/>
      <c r="AQH22" s="341"/>
      <c r="AQI22" s="341"/>
      <c r="AQJ22" s="341"/>
      <c r="AQK22" s="341"/>
      <c r="AQL22" s="341"/>
      <c r="AQM22" s="341"/>
      <c r="AQN22" s="341"/>
      <c r="AQO22" s="341"/>
      <c r="AQP22" s="341"/>
      <c r="AQQ22" s="341"/>
      <c r="AQR22" s="341"/>
      <c r="AQS22" s="341"/>
      <c r="AQT22" s="341"/>
      <c r="AQU22" s="341"/>
      <c r="AQV22" s="341"/>
      <c r="AQW22" s="341"/>
      <c r="AQX22" s="341"/>
      <c r="AQY22" s="341"/>
      <c r="AQZ22" s="341"/>
      <c r="ARA22" s="341"/>
      <c r="ARB22" s="341"/>
      <c r="ARC22" s="341"/>
      <c r="ARD22" s="341"/>
      <c r="ARE22" s="341"/>
      <c r="ARF22" s="341"/>
      <c r="ARG22" s="341"/>
      <c r="ARH22" s="341"/>
      <c r="ARI22" s="341"/>
      <c r="ARJ22" s="341"/>
      <c r="ARK22" s="341"/>
      <c r="ARL22" s="341"/>
      <c r="ARM22" s="341"/>
      <c r="ARN22" s="341"/>
      <c r="ARO22" s="341"/>
      <c r="ARP22" s="341"/>
      <c r="ARQ22" s="341"/>
      <c r="ARR22" s="341"/>
      <c r="ARS22" s="341"/>
      <c r="ART22" s="341"/>
      <c r="ARU22" s="341"/>
      <c r="ARV22" s="341"/>
      <c r="ARW22" s="341"/>
      <c r="ARX22" s="341"/>
      <c r="ARY22" s="341"/>
      <c r="ARZ22" s="341"/>
      <c r="ASA22" s="341"/>
      <c r="ASB22" s="341"/>
      <c r="ASC22" s="341"/>
      <c r="ASD22" s="341"/>
      <c r="ASE22" s="341"/>
      <c r="ASF22" s="341"/>
      <c r="ASG22" s="341"/>
      <c r="ASH22" s="341"/>
      <c r="ASI22" s="341"/>
      <c r="ASJ22" s="341"/>
      <c r="ASK22" s="341"/>
      <c r="ASL22" s="341"/>
      <c r="ASM22" s="341"/>
      <c r="ASN22" s="341"/>
      <c r="ASO22" s="341"/>
      <c r="ASP22" s="341"/>
      <c r="ASQ22" s="341"/>
      <c r="ASR22" s="341"/>
      <c r="ASS22" s="341"/>
      <c r="AST22" s="341"/>
      <c r="ASU22" s="341"/>
      <c r="ASV22" s="341"/>
      <c r="ASW22" s="341"/>
      <c r="ASX22" s="341"/>
      <c r="ASY22" s="341"/>
      <c r="ASZ22" s="341"/>
      <c r="ATA22" s="341"/>
      <c r="ATB22" s="341"/>
      <c r="ATC22" s="341"/>
      <c r="ATD22" s="341"/>
      <c r="ATE22" s="341"/>
      <c r="ATF22" s="341"/>
      <c r="ATG22" s="341"/>
      <c r="ATH22" s="341"/>
      <c r="ATI22" s="341"/>
      <c r="ATJ22" s="341"/>
      <c r="ATK22" s="341"/>
      <c r="ATL22" s="341"/>
      <c r="ATM22" s="341"/>
      <c r="ATN22" s="341"/>
      <c r="ATO22" s="341"/>
      <c r="ATP22" s="341"/>
      <c r="ATQ22" s="341"/>
      <c r="ATR22" s="341"/>
      <c r="ATS22" s="341"/>
      <c r="ATT22" s="341"/>
      <c r="ATU22" s="341"/>
      <c r="ATV22" s="341"/>
      <c r="ATW22" s="341"/>
      <c r="ATX22" s="341"/>
      <c r="ATY22" s="341"/>
      <c r="ATZ22" s="341"/>
      <c r="AUA22" s="341"/>
      <c r="AUB22" s="341"/>
      <c r="AUC22" s="341"/>
      <c r="AUD22" s="341"/>
      <c r="AUE22" s="341"/>
      <c r="AUF22" s="341"/>
      <c r="AUG22" s="341"/>
      <c r="AUH22" s="341"/>
      <c r="AUI22" s="341"/>
      <c r="AUJ22" s="341"/>
      <c r="AUK22" s="341"/>
      <c r="AUL22" s="341"/>
      <c r="AUM22" s="341"/>
      <c r="AUN22" s="341"/>
      <c r="AUO22" s="341"/>
      <c r="AUP22" s="341"/>
      <c r="AUQ22" s="341"/>
      <c r="AUR22" s="341"/>
      <c r="AUS22" s="341"/>
      <c r="AUT22" s="341"/>
      <c r="AUU22" s="341"/>
      <c r="AUV22" s="341"/>
      <c r="AUW22" s="341"/>
      <c r="AUX22" s="341"/>
      <c r="AUY22" s="341"/>
      <c r="AUZ22" s="341"/>
      <c r="AVA22" s="341"/>
      <c r="AVB22" s="341"/>
      <c r="AVC22" s="341"/>
      <c r="AVD22" s="341"/>
      <c r="AVE22" s="341"/>
      <c r="AVF22" s="341"/>
      <c r="AVG22" s="341"/>
      <c r="AVH22" s="341"/>
      <c r="AVI22" s="341"/>
      <c r="AVJ22" s="341"/>
      <c r="AVK22" s="341"/>
      <c r="AVL22" s="341"/>
      <c r="AVM22" s="341"/>
      <c r="AVN22" s="341"/>
      <c r="AVO22" s="341"/>
      <c r="AVP22" s="341"/>
      <c r="AVQ22" s="341"/>
      <c r="AVR22" s="341"/>
      <c r="AVS22" s="341"/>
      <c r="AVT22" s="341"/>
      <c r="AVU22" s="341"/>
      <c r="AVV22" s="341"/>
      <c r="AVW22" s="341"/>
      <c r="AVX22" s="341"/>
      <c r="AVY22" s="341"/>
      <c r="AVZ22" s="341"/>
      <c r="AWA22" s="341"/>
      <c r="AWB22" s="341"/>
      <c r="AWC22" s="341"/>
      <c r="AWD22" s="341"/>
      <c r="AWE22" s="341"/>
      <c r="AWF22" s="341"/>
      <c r="AWG22" s="341"/>
      <c r="AWH22" s="341"/>
      <c r="AWI22" s="341"/>
      <c r="AWJ22" s="341"/>
      <c r="AWK22" s="341"/>
      <c r="AWL22" s="341"/>
      <c r="AWM22" s="341"/>
      <c r="AWN22" s="341"/>
      <c r="AWO22" s="341"/>
      <c r="AWP22" s="341"/>
      <c r="AWQ22" s="341"/>
      <c r="AWR22" s="341"/>
      <c r="AWS22" s="341"/>
      <c r="AWT22" s="341"/>
      <c r="AWU22" s="341"/>
      <c r="AWV22" s="341"/>
      <c r="AWW22" s="341"/>
      <c r="AWX22" s="341"/>
      <c r="AWY22" s="341"/>
      <c r="AWZ22" s="341"/>
      <c r="AXA22" s="341"/>
      <c r="AXB22" s="341"/>
      <c r="AXC22" s="341"/>
      <c r="AXD22" s="341"/>
      <c r="AXE22" s="341"/>
      <c r="AXF22" s="341"/>
      <c r="AXG22" s="341"/>
      <c r="AXH22" s="341"/>
      <c r="AXI22" s="341"/>
      <c r="AXJ22" s="341"/>
      <c r="AXK22" s="341"/>
      <c r="AXL22" s="341"/>
      <c r="AXM22" s="341"/>
      <c r="AXN22" s="341"/>
      <c r="AXO22" s="341"/>
      <c r="AXP22" s="341"/>
      <c r="AXQ22" s="341"/>
      <c r="AXR22" s="341"/>
      <c r="AXS22" s="341"/>
      <c r="AXT22" s="341"/>
      <c r="AXU22" s="341"/>
      <c r="AXV22" s="341"/>
      <c r="AXW22" s="341"/>
      <c r="AXX22" s="341"/>
      <c r="AXY22" s="341"/>
      <c r="AXZ22" s="341"/>
      <c r="AYA22" s="341"/>
      <c r="AYB22" s="341"/>
      <c r="AYC22" s="341"/>
      <c r="AYD22" s="341"/>
      <c r="AYE22" s="341"/>
      <c r="AYF22" s="341"/>
      <c r="AYG22" s="341"/>
      <c r="AYH22" s="341"/>
      <c r="AYI22" s="341"/>
      <c r="AYJ22" s="341"/>
      <c r="AYK22" s="341"/>
      <c r="AYL22" s="341"/>
      <c r="AYM22" s="341"/>
      <c r="AYN22" s="341"/>
      <c r="AYO22" s="341"/>
      <c r="AYP22" s="341"/>
      <c r="AYQ22" s="341"/>
      <c r="AYR22" s="341"/>
      <c r="AYS22" s="341"/>
      <c r="AYT22" s="341"/>
      <c r="AYU22" s="341"/>
      <c r="AYV22" s="341"/>
      <c r="AYW22" s="341"/>
      <c r="AYX22" s="341"/>
      <c r="AYY22" s="341"/>
      <c r="AYZ22" s="341"/>
      <c r="AZA22" s="341"/>
      <c r="AZB22" s="341"/>
      <c r="AZC22" s="341"/>
      <c r="AZD22" s="341"/>
      <c r="AZE22" s="341"/>
      <c r="AZF22" s="341"/>
      <c r="AZG22" s="341"/>
      <c r="AZH22" s="341"/>
      <c r="AZI22" s="341"/>
      <c r="AZJ22" s="341"/>
      <c r="AZK22" s="341"/>
      <c r="AZL22" s="341"/>
      <c r="AZM22" s="341"/>
      <c r="AZN22" s="341"/>
      <c r="AZO22" s="341"/>
      <c r="AZP22" s="341"/>
      <c r="AZQ22" s="341"/>
      <c r="AZR22" s="341"/>
      <c r="AZS22" s="341"/>
      <c r="AZT22" s="341"/>
      <c r="AZU22" s="341"/>
      <c r="AZV22" s="341"/>
      <c r="AZW22" s="341"/>
      <c r="AZX22" s="341"/>
      <c r="AZY22" s="341"/>
      <c r="AZZ22" s="341"/>
      <c r="BAA22" s="341"/>
      <c r="BAB22" s="341"/>
      <c r="BAC22" s="341"/>
      <c r="BAD22" s="341"/>
      <c r="BAE22" s="341"/>
      <c r="BAF22" s="341"/>
      <c r="BAG22" s="341"/>
      <c r="BAH22" s="341"/>
      <c r="BAI22" s="341"/>
      <c r="BAJ22" s="341"/>
      <c r="BAK22" s="341"/>
      <c r="BAL22" s="341"/>
      <c r="BAM22" s="341"/>
      <c r="BAN22" s="341"/>
      <c r="BAO22" s="341"/>
      <c r="BAP22" s="341"/>
      <c r="BAQ22" s="341"/>
      <c r="BAR22" s="341"/>
      <c r="BAS22" s="341"/>
      <c r="BAT22" s="341"/>
      <c r="BAU22" s="341"/>
      <c r="BAV22" s="341"/>
      <c r="BAW22" s="341"/>
      <c r="BAX22" s="341"/>
      <c r="BAY22" s="341"/>
      <c r="BAZ22" s="341"/>
      <c r="BBA22" s="341"/>
      <c r="BBB22" s="341"/>
      <c r="BBC22" s="341"/>
      <c r="BBD22" s="341"/>
      <c r="BBE22" s="341"/>
      <c r="BBF22" s="341"/>
      <c r="BBG22" s="341"/>
      <c r="BBH22" s="341"/>
      <c r="BBI22" s="341"/>
      <c r="BBJ22" s="341"/>
      <c r="BBK22" s="341"/>
      <c r="BBL22" s="341"/>
      <c r="BBM22" s="341"/>
      <c r="BBN22" s="341"/>
      <c r="BBO22" s="341"/>
      <c r="BBP22" s="341"/>
      <c r="BBQ22" s="341"/>
      <c r="BBR22" s="341"/>
      <c r="BBS22" s="341"/>
      <c r="BBT22" s="341"/>
      <c r="BBU22" s="341"/>
      <c r="BBV22" s="341"/>
      <c r="BBW22" s="341"/>
      <c r="BBX22" s="341"/>
      <c r="BBY22" s="341"/>
      <c r="BBZ22" s="341"/>
      <c r="BCA22" s="341"/>
      <c r="BCB22" s="341"/>
      <c r="BCC22" s="341"/>
      <c r="BCD22" s="341"/>
      <c r="BCE22" s="341"/>
      <c r="BCF22" s="341"/>
      <c r="BCG22" s="341"/>
      <c r="BCH22" s="341"/>
      <c r="BCI22" s="341"/>
      <c r="BCJ22" s="341"/>
      <c r="BCK22" s="341"/>
      <c r="BCL22" s="341"/>
      <c r="BCM22" s="341"/>
      <c r="BCN22" s="341"/>
      <c r="BCO22" s="341"/>
      <c r="BCP22" s="341"/>
      <c r="BCQ22" s="341"/>
      <c r="BCR22" s="341"/>
      <c r="BCS22" s="341"/>
      <c r="BCT22" s="341"/>
      <c r="BCU22" s="341"/>
      <c r="BCV22" s="341"/>
      <c r="BCW22" s="341"/>
      <c r="BCX22" s="341"/>
      <c r="BCY22" s="341"/>
      <c r="BCZ22" s="341"/>
      <c r="BDA22" s="341"/>
      <c r="BDB22" s="341"/>
      <c r="BDC22" s="341"/>
      <c r="BDD22" s="341"/>
      <c r="BDE22" s="341"/>
      <c r="BDF22" s="341"/>
      <c r="BDG22" s="341"/>
      <c r="BDH22" s="341"/>
      <c r="BDI22" s="341"/>
      <c r="BDJ22" s="341"/>
      <c r="BDK22" s="341"/>
      <c r="BDL22" s="341"/>
      <c r="BDM22" s="341"/>
      <c r="BDN22" s="341"/>
      <c r="BDO22" s="341"/>
      <c r="BDP22" s="341"/>
      <c r="BDQ22" s="341"/>
      <c r="BDR22" s="341"/>
      <c r="BDS22" s="341"/>
      <c r="BDT22" s="341"/>
      <c r="BDU22" s="341"/>
      <c r="BDV22" s="341"/>
      <c r="BDW22" s="341"/>
      <c r="BDX22" s="341"/>
      <c r="BDY22" s="341"/>
      <c r="BDZ22" s="341"/>
      <c r="BEA22" s="341"/>
      <c r="BEB22" s="341"/>
      <c r="BEC22" s="341"/>
      <c r="BED22" s="341"/>
      <c r="BEE22" s="341"/>
      <c r="BEF22" s="341"/>
      <c r="BEG22" s="341"/>
      <c r="BEH22" s="341"/>
      <c r="BEI22" s="341"/>
      <c r="BEJ22" s="341"/>
      <c r="BEK22" s="341"/>
      <c r="BEL22" s="341"/>
      <c r="BEM22" s="341"/>
      <c r="BEN22" s="341"/>
      <c r="BEO22" s="341"/>
      <c r="BEP22" s="341"/>
      <c r="BEQ22" s="341"/>
      <c r="BER22" s="341"/>
      <c r="BES22" s="341"/>
      <c r="BET22" s="341"/>
      <c r="BEU22" s="341"/>
      <c r="BEV22" s="341"/>
      <c r="BEW22" s="341"/>
      <c r="BEX22" s="341"/>
      <c r="BEY22" s="341"/>
      <c r="BEZ22" s="341"/>
      <c r="BFA22" s="341"/>
      <c r="BFB22" s="341"/>
      <c r="BFC22" s="341"/>
      <c r="BFD22" s="341"/>
      <c r="BFE22" s="341"/>
      <c r="BFF22" s="341"/>
      <c r="BFG22" s="341"/>
      <c r="BFH22" s="341"/>
      <c r="BFI22" s="341"/>
      <c r="BFJ22" s="341"/>
      <c r="BFK22" s="341"/>
      <c r="BFL22" s="341"/>
      <c r="BFM22" s="341"/>
      <c r="BFN22" s="341"/>
      <c r="BFO22" s="341"/>
      <c r="BFP22" s="341"/>
      <c r="BFQ22" s="341"/>
      <c r="BFR22" s="341"/>
      <c r="BFS22" s="341"/>
      <c r="BFT22" s="341"/>
      <c r="BFU22" s="341"/>
      <c r="BFV22" s="341"/>
      <c r="BFW22" s="341"/>
      <c r="BFX22" s="341"/>
      <c r="BFY22" s="341"/>
      <c r="BFZ22" s="341"/>
      <c r="BGA22" s="341"/>
      <c r="BGB22" s="341"/>
      <c r="BGC22" s="341"/>
      <c r="BGD22" s="341"/>
      <c r="BGE22" s="341"/>
      <c r="BGF22" s="341"/>
      <c r="BGG22" s="341"/>
      <c r="BGH22" s="341"/>
      <c r="BGI22" s="341"/>
      <c r="BGJ22" s="341"/>
      <c r="BGK22" s="341"/>
      <c r="BGL22" s="341"/>
      <c r="BGM22" s="341"/>
      <c r="BGN22" s="341"/>
      <c r="BGO22" s="341"/>
      <c r="BGP22" s="341"/>
      <c r="BGQ22" s="341"/>
      <c r="BGR22" s="341"/>
      <c r="BGS22" s="341"/>
      <c r="BGT22" s="341"/>
      <c r="BGU22" s="341"/>
      <c r="BGV22" s="341"/>
      <c r="BGW22" s="341"/>
      <c r="BGX22" s="341"/>
      <c r="BGY22" s="341"/>
      <c r="BGZ22" s="341"/>
      <c r="BHA22" s="341"/>
      <c r="BHB22" s="341"/>
      <c r="BHC22" s="341"/>
      <c r="BHD22" s="341"/>
      <c r="BHE22" s="341"/>
      <c r="BHF22" s="341"/>
      <c r="BHG22" s="341"/>
      <c r="BHH22" s="341"/>
      <c r="BHI22" s="341"/>
      <c r="BHJ22" s="341"/>
      <c r="BHK22" s="341"/>
      <c r="BHL22" s="341"/>
      <c r="BHM22" s="341"/>
      <c r="BHN22" s="341"/>
      <c r="BHO22" s="341"/>
      <c r="BHP22" s="341"/>
      <c r="BHQ22" s="341"/>
      <c r="BHR22" s="341"/>
      <c r="BHS22" s="341"/>
      <c r="BHT22" s="341"/>
      <c r="BHU22" s="341"/>
      <c r="BHV22" s="341"/>
      <c r="BHW22" s="341"/>
      <c r="BHX22" s="341"/>
      <c r="BHY22" s="341"/>
      <c r="BHZ22" s="341"/>
      <c r="BIA22" s="341"/>
      <c r="BIB22" s="341"/>
      <c r="BIC22" s="341"/>
      <c r="BID22" s="341"/>
      <c r="BIE22" s="341"/>
      <c r="BIF22" s="341"/>
      <c r="BIG22" s="341"/>
      <c r="BIH22" s="341"/>
      <c r="BII22" s="341"/>
      <c r="BIJ22" s="341"/>
      <c r="BIK22" s="341"/>
      <c r="BIL22" s="341"/>
      <c r="BIM22" s="341"/>
      <c r="BIN22" s="341"/>
      <c r="BIO22" s="341"/>
      <c r="BIP22" s="341"/>
      <c r="BIQ22" s="341"/>
      <c r="BIR22" s="341"/>
      <c r="BIS22" s="341"/>
      <c r="BIT22" s="341"/>
      <c r="BIU22" s="341"/>
      <c r="BIV22" s="341"/>
      <c r="BIW22" s="341"/>
      <c r="BIX22" s="341"/>
      <c r="BIY22" s="341"/>
      <c r="BIZ22" s="341"/>
      <c r="BJA22" s="341"/>
      <c r="BJB22" s="341"/>
      <c r="BJC22" s="341"/>
      <c r="BJD22" s="341"/>
      <c r="BJE22" s="341"/>
      <c r="BJF22" s="341"/>
      <c r="BJG22" s="341"/>
      <c r="BJH22" s="341"/>
      <c r="BJI22" s="341"/>
      <c r="BJJ22" s="341"/>
      <c r="BJK22" s="341"/>
      <c r="BJL22" s="341"/>
      <c r="BJM22" s="341"/>
      <c r="BJN22" s="341"/>
      <c r="BJO22" s="341"/>
      <c r="BJP22" s="341"/>
      <c r="BJQ22" s="341"/>
      <c r="BJR22" s="341"/>
      <c r="BJS22" s="341"/>
      <c r="BJT22" s="341"/>
      <c r="BJU22" s="341"/>
      <c r="BJV22" s="341"/>
      <c r="BJW22" s="341"/>
      <c r="BJX22" s="341"/>
      <c r="BJY22" s="341"/>
      <c r="BJZ22" s="341"/>
      <c r="BKA22" s="341"/>
      <c r="BKB22" s="341"/>
      <c r="BKC22" s="341"/>
      <c r="BKD22" s="341"/>
      <c r="BKE22" s="341"/>
      <c r="BKF22" s="341"/>
      <c r="BKG22" s="341"/>
      <c r="BKH22" s="341"/>
      <c r="BKI22" s="341"/>
      <c r="BKJ22" s="341"/>
      <c r="BKK22" s="341"/>
      <c r="BKL22" s="341"/>
      <c r="BKM22" s="341"/>
      <c r="BKN22" s="341"/>
      <c r="BKO22" s="341"/>
      <c r="BKP22" s="341"/>
      <c r="BKQ22" s="341"/>
      <c r="BKR22" s="341"/>
      <c r="BKS22" s="341"/>
      <c r="BKT22" s="341"/>
      <c r="BKU22" s="341"/>
      <c r="BKV22" s="341"/>
      <c r="BKW22" s="341"/>
      <c r="BKX22" s="341"/>
      <c r="BKY22" s="341"/>
      <c r="BKZ22" s="341"/>
      <c r="BLA22" s="341"/>
      <c r="BLB22" s="341"/>
      <c r="BLC22" s="341"/>
      <c r="BLD22" s="341"/>
      <c r="BLE22" s="341"/>
      <c r="BLF22" s="341"/>
      <c r="BLG22" s="341"/>
      <c r="BLH22" s="341"/>
      <c r="BLI22" s="341"/>
      <c r="BLJ22" s="341"/>
      <c r="BLK22" s="341"/>
      <c r="BLL22" s="341"/>
      <c r="BLM22" s="341"/>
      <c r="BLN22" s="341"/>
      <c r="BLO22" s="341"/>
      <c r="BLP22" s="341"/>
      <c r="BLQ22" s="341"/>
      <c r="BLR22" s="341"/>
      <c r="BLS22" s="341"/>
      <c r="BLT22" s="341"/>
      <c r="BLU22" s="341"/>
      <c r="BLV22" s="341"/>
      <c r="BLW22" s="341"/>
      <c r="BLX22" s="341"/>
      <c r="BLY22" s="341"/>
      <c r="BLZ22" s="341"/>
      <c r="BMA22" s="341"/>
      <c r="BMB22" s="341"/>
      <c r="BMC22" s="341"/>
      <c r="BMD22" s="341"/>
      <c r="BME22" s="341"/>
      <c r="BMF22" s="341"/>
      <c r="BMG22" s="341"/>
      <c r="BMH22" s="341"/>
      <c r="BMI22" s="341"/>
      <c r="BMJ22" s="341"/>
      <c r="BMK22" s="341"/>
      <c r="BML22" s="341"/>
      <c r="BMM22" s="341"/>
      <c r="BMN22" s="341"/>
      <c r="BMO22" s="341"/>
      <c r="BMP22" s="341"/>
      <c r="BMQ22" s="341"/>
      <c r="BMR22" s="341"/>
      <c r="BMS22" s="341"/>
      <c r="BMT22" s="341"/>
      <c r="BMU22" s="341"/>
      <c r="BMV22" s="341"/>
      <c r="BMW22" s="341"/>
      <c r="BMX22" s="341"/>
      <c r="BMY22" s="341"/>
      <c r="BMZ22" s="341"/>
      <c r="BNA22" s="341"/>
      <c r="BNB22" s="341"/>
      <c r="BNC22" s="341"/>
      <c r="BND22" s="341"/>
      <c r="BNE22" s="341"/>
      <c r="BNF22" s="341"/>
      <c r="BNG22" s="341"/>
      <c r="BNH22" s="341"/>
      <c r="BNI22" s="341"/>
      <c r="BNJ22" s="341"/>
      <c r="BNK22" s="341"/>
      <c r="BNL22" s="341"/>
      <c r="BNM22" s="341"/>
      <c r="BNN22" s="341"/>
      <c r="BNO22" s="341"/>
      <c r="BNP22" s="341"/>
      <c r="BNQ22" s="341"/>
      <c r="BNR22" s="341"/>
      <c r="BNS22" s="341"/>
      <c r="BNT22" s="341"/>
      <c r="BNU22" s="341"/>
      <c r="BNV22" s="341"/>
      <c r="BNW22" s="341"/>
      <c r="BNX22" s="341"/>
      <c r="BNY22" s="341"/>
      <c r="BNZ22" s="341"/>
      <c r="BOA22" s="341"/>
      <c r="BOB22" s="341"/>
      <c r="BOC22" s="341"/>
      <c r="BOD22" s="341"/>
      <c r="BOE22" s="341"/>
      <c r="BOF22" s="341"/>
      <c r="BOG22" s="341"/>
      <c r="BOH22" s="341"/>
      <c r="BOI22" s="341"/>
      <c r="BOJ22" s="341"/>
      <c r="BOK22" s="341"/>
      <c r="BOL22" s="341"/>
      <c r="BOM22" s="341"/>
      <c r="BON22" s="341"/>
      <c r="BOO22" s="341"/>
      <c r="BOP22" s="341"/>
      <c r="BOQ22" s="341"/>
      <c r="BOR22" s="341"/>
      <c r="BOS22" s="341"/>
      <c r="BOT22" s="341"/>
      <c r="BOU22" s="341"/>
      <c r="BOV22" s="341"/>
      <c r="BOW22" s="341"/>
      <c r="BOX22" s="341"/>
      <c r="BOY22" s="341"/>
      <c r="BOZ22" s="341"/>
      <c r="BPA22" s="341"/>
      <c r="BPB22" s="341"/>
      <c r="BPC22" s="341"/>
      <c r="BPD22" s="341"/>
      <c r="BPE22" s="341"/>
      <c r="BPF22" s="341"/>
      <c r="BPG22" s="341"/>
      <c r="BPH22" s="341"/>
      <c r="BPI22" s="341"/>
      <c r="BPJ22" s="341"/>
      <c r="BPK22" s="341"/>
      <c r="BPL22" s="341"/>
      <c r="BPM22" s="341"/>
      <c r="BPN22" s="341"/>
      <c r="BPO22" s="341"/>
      <c r="BPP22" s="341"/>
      <c r="BPQ22" s="341"/>
      <c r="BPR22" s="341"/>
      <c r="BPS22" s="341"/>
      <c r="BPT22" s="341"/>
      <c r="BPU22" s="341"/>
      <c r="BPV22" s="341"/>
      <c r="BPW22" s="341"/>
      <c r="BPX22" s="341"/>
      <c r="BPY22" s="341"/>
      <c r="BPZ22" s="341"/>
      <c r="BQA22" s="341"/>
      <c r="BQB22" s="341"/>
      <c r="BQC22" s="341"/>
      <c r="BQD22" s="341"/>
      <c r="BQE22" s="341"/>
      <c r="BQF22" s="341"/>
      <c r="BQG22" s="341"/>
      <c r="BQH22" s="341"/>
      <c r="BQI22" s="341"/>
      <c r="BQJ22" s="341"/>
      <c r="BQK22" s="341"/>
      <c r="BQL22" s="341"/>
      <c r="BQM22" s="341"/>
      <c r="BQN22" s="341"/>
      <c r="BQO22" s="341"/>
      <c r="BQP22" s="341"/>
      <c r="BQQ22" s="341"/>
      <c r="BQR22" s="341"/>
      <c r="BQS22" s="341"/>
      <c r="BQT22" s="341"/>
      <c r="BQU22" s="341"/>
      <c r="BQV22" s="341"/>
      <c r="BQW22" s="341"/>
      <c r="BQX22" s="341"/>
      <c r="BQY22" s="341"/>
      <c r="BQZ22" s="341"/>
      <c r="BRA22" s="341"/>
      <c r="BRB22" s="341"/>
      <c r="BRC22" s="341"/>
      <c r="BRD22" s="341"/>
      <c r="BRE22" s="341"/>
      <c r="BRF22" s="341"/>
      <c r="BRG22" s="341"/>
      <c r="BRH22" s="341"/>
      <c r="BRI22" s="341"/>
      <c r="BRJ22" s="341"/>
      <c r="BRK22" s="341"/>
      <c r="BRL22" s="341"/>
      <c r="BRM22" s="341"/>
      <c r="BRN22" s="341"/>
      <c r="BRO22" s="341"/>
      <c r="BRP22" s="341"/>
      <c r="BRQ22" s="341"/>
      <c r="BRR22" s="341"/>
      <c r="BRS22" s="341"/>
      <c r="BRT22" s="341"/>
      <c r="BRU22" s="341"/>
      <c r="BRV22" s="341"/>
      <c r="BRW22" s="341"/>
      <c r="BRX22" s="341"/>
      <c r="BRY22" s="341"/>
      <c r="BRZ22" s="341"/>
      <c r="BSA22" s="341"/>
      <c r="BSB22" s="341"/>
      <c r="BSC22" s="341"/>
      <c r="BSD22" s="341"/>
      <c r="BSE22" s="341"/>
      <c r="BSF22" s="341"/>
      <c r="BSG22" s="341"/>
      <c r="BSH22" s="341"/>
      <c r="BSI22" s="341"/>
      <c r="BSJ22" s="341"/>
      <c r="BSK22" s="341"/>
      <c r="BSL22" s="341"/>
      <c r="BSM22" s="341"/>
      <c r="BSN22" s="341"/>
      <c r="BSO22" s="341"/>
      <c r="BSP22" s="341"/>
      <c r="BSQ22" s="341"/>
      <c r="BSR22" s="341"/>
      <c r="BSS22" s="341"/>
      <c r="BST22" s="341"/>
      <c r="BSU22" s="341"/>
      <c r="BSV22" s="341"/>
      <c r="BSW22" s="341"/>
      <c r="BSX22" s="341"/>
      <c r="BSY22" s="341"/>
      <c r="BSZ22" s="341"/>
      <c r="BTA22" s="341"/>
      <c r="BTB22" s="341"/>
      <c r="BTC22" s="341"/>
      <c r="BTD22" s="341"/>
      <c r="BTE22" s="341"/>
      <c r="BTF22" s="341"/>
      <c r="BTG22" s="341"/>
      <c r="BTH22" s="341"/>
      <c r="BTI22" s="341"/>
      <c r="BTJ22" s="341"/>
      <c r="BTK22" s="341"/>
      <c r="BTL22" s="341"/>
      <c r="BTM22" s="341"/>
      <c r="BTN22" s="341"/>
      <c r="BTO22" s="341"/>
      <c r="BTP22" s="341"/>
      <c r="BTQ22" s="341"/>
      <c r="BTR22" s="341"/>
      <c r="BTS22" s="341"/>
      <c r="BTT22" s="341"/>
      <c r="BTU22" s="341"/>
      <c r="BTV22" s="341"/>
      <c r="BTW22" s="341"/>
      <c r="BTX22" s="341"/>
      <c r="BTY22" s="341"/>
      <c r="BTZ22" s="341"/>
      <c r="BUA22" s="341"/>
      <c r="BUB22" s="341"/>
      <c r="BUC22" s="341"/>
      <c r="BUD22" s="341"/>
      <c r="BUE22" s="341"/>
      <c r="BUF22" s="341"/>
      <c r="BUG22" s="341"/>
      <c r="BUH22" s="341"/>
      <c r="BUI22" s="341"/>
      <c r="BUJ22" s="341"/>
      <c r="BUK22" s="341"/>
      <c r="BUL22" s="341"/>
      <c r="BUM22" s="341"/>
      <c r="BUN22" s="341"/>
      <c r="BUO22" s="341"/>
      <c r="BUP22" s="341"/>
      <c r="BUQ22" s="341"/>
      <c r="BUR22" s="341"/>
      <c r="BUS22" s="341"/>
      <c r="BUT22" s="341"/>
      <c r="BUU22" s="341"/>
      <c r="BUV22" s="341"/>
      <c r="BUW22" s="341"/>
      <c r="BUX22" s="341"/>
      <c r="BUY22" s="341"/>
      <c r="BUZ22" s="341"/>
      <c r="BVA22" s="341"/>
      <c r="BVB22" s="341"/>
      <c r="BVC22" s="341"/>
      <c r="BVD22" s="341"/>
      <c r="BVE22" s="341"/>
      <c r="BVF22" s="341"/>
      <c r="BVG22" s="341"/>
      <c r="BVH22" s="341"/>
      <c r="BVI22" s="341"/>
      <c r="BVJ22" s="341"/>
      <c r="BVK22" s="341"/>
      <c r="BVL22" s="341"/>
      <c r="BVM22" s="341"/>
      <c r="BVN22" s="341"/>
      <c r="BVO22" s="341"/>
      <c r="BVP22" s="341"/>
      <c r="BVQ22" s="341"/>
      <c r="BVR22" s="341"/>
      <c r="BVS22" s="341"/>
      <c r="BVT22" s="341"/>
      <c r="BVU22" s="341"/>
      <c r="BVV22" s="341"/>
      <c r="BVW22" s="341"/>
      <c r="BVX22" s="341"/>
      <c r="BVY22" s="341"/>
      <c r="BVZ22" s="341"/>
      <c r="BWA22" s="341"/>
      <c r="BWB22" s="341"/>
      <c r="BWC22" s="341"/>
      <c r="BWD22" s="341"/>
      <c r="BWE22" s="341"/>
      <c r="BWF22" s="341"/>
      <c r="BWG22" s="341"/>
      <c r="BWH22" s="341"/>
      <c r="BWI22" s="341"/>
      <c r="BWJ22" s="341"/>
      <c r="BWK22" s="341"/>
      <c r="BWL22" s="341"/>
      <c r="BWM22" s="341"/>
      <c r="BWN22" s="341"/>
      <c r="BWO22" s="341"/>
      <c r="BWP22" s="341"/>
      <c r="BWQ22" s="341"/>
      <c r="BWR22" s="341"/>
      <c r="BWS22" s="341"/>
      <c r="BWT22" s="341"/>
      <c r="BWU22" s="341"/>
      <c r="BWV22" s="341"/>
      <c r="BWW22" s="341"/>
      <c r="BWX22" s="341"/>
      <c r="BWY22" s="341"/>
      <c r="BWZ22" s="341"/>
      <c r="BXA22" s="341"/>
      <c r="BXB22" s="341"/>
      <c r="BXC22" s="341"/>
      <c r="BXD22" s="341"/>
      <c r="BXE22" s="341"/>
      <c r="BXF22" s="341"/>
      <c r="BXG22" s="341"/>
      <c r="BXH22" s="341"/>
      <c r="BXI22" s="341"/>
      <c r="BXJ22" s="341"/>
      <c r="BXK22" s="341"/>
      <c r="BXL22" s="341"/>
      <c r="BXM22" s="341"/>
      <c r="BXN22" s="341"/>
      <c r="BXO22" s="341"/>
      <c r="BXP22" s="341"/>
      <c r="BXQ22" s="341"/>
      <c r="BXR22" s="341"/>
      <c r="BXS22" s="341"/>
      <c r="BXT22" s="341"/>
      <c r="BXU22" s="341"/>
      <c r="BXV22" s="341"/>
      <c r="BXW22" s="341"/>
      <c r="BXX22" s="341"/>
      <c r="BXY22" s="341"/>
      <c r="BXZ22" s="341"/>
      <c r="BYA22" s="341"/>
      <c r="BYB22" s="341"/>
      <c r="BYC22" s="341"/>
      <c r="BYD22" s="341"/>
      <c r="BYE22" s="341"/>
      <c r="BYF22" s="341"/>
      <c r="BYG22" s="341"/>
      <c r="BYH22" s="341"/>
      <c r="BYI22" s="341"/>
      <c r="BYJ22" s="341"/>
      <c r="BYK22" s="341"/>
      <c r="BYL22" s="341"/>
      <c r="BYM22" s="341"/>
      <c r="BYN22" s="341"/>
      <c r="BYO22" s="341"/>
      <c r="BYP22" s="341"/>
      <c r="BYQ22" s="341"/>
      <c r="BYR22" s="341"/>
      <c r="BYS22" s="341"/>
      <c r="BYT22" s="341"/>
      <c r="BYU22" s="341"/>
      <c r="BYV22" s="341"/>
      <c r="BYW22" s="341"/>
      <c r="BYX22" s="341"/>
      <c r="BYY22" s="341"/>
      <c r="BYZ22" s="341"/>
      <c r="BZA22" s="341"/>
      <c r="BZB22" s="341"/>
      <c r="BZC22" s="341"/>
      <c r="BZD22" s="341"/>
      <c r="BZE22" s="341"/>
      <c r="BZF22" s="341"/>
      <c r="BZG22" s="341"/>
      <c r="BZH22" s="341"/>
      <c r="BZI22" s="341"/>
      <c r="BZJ22" s="341"/>
      <c r="BZK22" s="341"/>
      <c r="BZL22" s="341"/>
      <c r="BZM22" s="341"/>
      <c r="BZN22" s="341"/>
      <c r="BZO22" s="341"/>
      <c r="BZP22" s="341"/>
      <c r="BZQ22" s="341"/>
      <c r="BZR22" s="341"/>
      <c r="BZS22" s="341"/>
      <c r="BZT22" s="341"/>
      <c r="BZU22" s="341"/>
      <c r="BZV22" s="341"/>
      <c r="BZW22" s="341"/>
      <c r="BZX22" s="341"/>
      <c r="BZY22" s="341"/>
      <c r="BZZ22" s="341"/>
      <c r="CAA22" s="341"/>
      <c r="CAB22" s="341"/>
      <c r="CAC22" s="341"/>
      <c r="CAD22" s="341"/>
      <c r="CAE22" s="341"/>
      <c r="CAF22" s="341"/>
      <c r="CAG22" s="341"/>
      <c r="CAH22" s="341"/>
      <c r="CAI22" s="341"/>
      <c r="CAJ22" s="341"/>
      <c r="CAK22" s="341"/>
      <c r="CAL22" s="341"/>
      <c r="CAM22" s="341"/>
      <c r="CAN22" s="341"/>
      <c r="CAO22" s="341"/>
      <c r="CAP22" s="341"/>
      <c r="CAQ22" s="341"/>
      <c r="CAR22" s="341"/>
      <c r="CAS22" s="341"/>
      <c r="CAT22" s="341"/>
      <c r="CAU22" s="341"/>
      <c r="CAV22" s="341"/>
      <c r="CAW22" s="341"/>
      <c r="CAX22" s="341"/>
      <c r="CAY22" s="341"/>
      <c r="CAZ22" s="341"/>
      <c r="CBA22" s="341"/>
      <c r="CBB22" s="341"/>
      <c r="CBC22" s="341"/>
      <c r="CBD22" s="341"/>
      <c r="CBE22" s="341"/>
      <c r="CBF22" s="341"/>
      <c r="CBG22" s="341"/>
      <c r="CBH22" s="341"/>
      <c r="CBI22" s="341"/>
      <c r="CBJ22" s="341"/>
      <c r="CBK22" s="341"/>
      <c r="CBL22" s="341"/>
      <c r="CBM22" s="341"/>
      <c r="CBN22" s="341"/>
      <c r="CBO22" s="341"/>
      <c r="CBP22" s="341"/>
      <c r="CBQ22" s="341"/>
      <c r="CBR22" s="341"/>
      <c r="CBS22" s="341"/>
      <c r="CBT22" s="341"/>
      <c r="CBU22" s="341"/>
      <c r="CBV22" s="341"/>
      <c r="CBW22" s="341"/>
      <c r="CBX22" s="341"/>
      <c r="CBY22" s="341"/>
      <c r="CBZ22" s="341"/>
      <c r="CCA22" s="341"/>
      <c r="CCB22" s="341"/>
      <c r="CCC22" s="341"/>
      <c r="CCD22" s="341"/>
      <c r="CCE22" s="341"/>
      <c r="CCF22" s="341"/>
      <c r="CCG22" s="341"/>
      <c r="CCH22" s="341"/>
      <c r="CCI22" s="341"/>
      <c r="CCJ22" s="341"/>
      <c r="CCK22" s="341"/>
      <c r="CCL22" s="341"/>
      <c r="CCM22" s="341"/>
      <c r="CCN22" s="341"/>
      <c r="CCO22" s="341"/>
      <c r="CCP22" s="341"/>
      <c r="CCQ22" s="341"/>
      <c r="CCR22" s="341"/>
      <c r="CCS22" s="341"/>
      <c r="CCT22" s="341"/>
      <c r="CCU22" s="341"/>
      <c r="CCV22" s="341"/>
      <c r="CCW22" s="341"/>
      <c r="CCX22" s="341"/>
      <c r="CCY22" s="341"/>
      <c r="CCZ22" s="341"/>
      <c r="CDA22" s="341"/>
      <c r="CDB22" s="341"/>
      <c r="CDC22" s="341"/>
      <c r="CDD22" s="341"/>
      <c r="CDE22" s="341"/>
      <c r="CDF22" s="341"/>
      <c r="CDG22" s="341"/>
      <c r="CDH22" s="341"/>
      <c r="CDI22" s="341"/>
      <c r="CDJ22" s="341"/>
      <c r="CDK22" s="341"/>
      <c r="CDL22" s="341"/>
      <c r="CDM22" s="341"/>
      <c r="CDN22" s="341"/>
      <c r="CDO22" s="341"/>
      <c r="CDP22" s="341"/>
      <c r="CDQ22" s="341"/>
      <c r="CDR22" s="341"/>
      <c r="CDS22" s="341"/>
      <c r="CDT22" s="341"/>
      <c r="CDU22" s="341"/>
      <c r="CDV22" s="341"/>
      <c r="CDW22" s="341"/>
      <c r="CDX22" s="341"/>
      <c r="CDY22" s="341"/>
      <c r="CDZ22" s="341"/>
      <c r="CEA22" s="341"/>
      <c r="CEB22" s="341"/>
      <c r="CEC22" s="341"/>
      <c r="CED22" s="341"/>
      <c r="CEE22" s="341"/>
      <c r="CEF22" s="341"/>
      <c r="CEG22" s="341"/>
      <c r="CEH22" s="341"/>
      <c r="CEI22" s="341"/>
      <c r="CEJ22" s="341"/>
      <c r="CEK22" s="341"/>
      <c r="CEL22" s="341"/>
      <c r="CEM22" s="341"/>
      <c r="CEN22" s="341"/>
      <c r="CEO22" s="341"/>
      <c r="CEP22" s="341"/>
      <c r="CEQ22" s="341"/>
      <c r="CER22" s="341"/>
      <c r="CES22" s="341"/>
      <c r="CET22" s="341"/>
      <c r="CEU22" s="341"/>
      <c r="CEV22" s="341"/>
      <c r="CEW22" s="341"/>
      <c r="CEX22" s="341"/>
      <c r="CEY22" s="341"/>
      <c r="CEZ22" s="341"/>
      <c r="CFA22" s="341"/>
      <c r="CFB22" s="341"/>
      <c r="CFC22" s="341"/>
      <c r="CFD22" s="341"/>
      <c r="CFE22" s="341"/>
      <c r="CFF22" s="341"/>
      <c r="CFG22" s="341"/>
      <c r="CFH22" s="341"/>
      <c r="CFI22" s="341"/>
      <c r="CFJ22" s="341"/>
      <c r="CFK22" s="341"/>
      <c r="CFL22" s="341"/>
      <c r="CFM22" s="341"/>
      <c r="CFN22" s="341"/>
      <c r="CFO22" s="341"/>
      <c r="CFP22" s="341"/>
      <c r="CFQ22" s="341"/>
      <c r="CFR22" s="341"/>
      <c r="CFS22" s="341"/>
      <c r="CFT22" s="341"/>
      <c r="CFU22" s="341"/>
      <c r="CFV22" s="341"/>
      <c r="CFW22" s="341"/>
      <c r="CFX22" s="341"/>
      <c r="CFY22" s="341"/>
      <c r="CFZ22" s="341"/>
      <c r="CGA22" s="341"/>
      <c r="CGB22" s="341"/>
      <c r="CGC22" s="341"/>
      <c r="CGD22" s="341"/>
      <c r="CGE22" s="341"/>
      <c r="CGF22" s="341"/>
      <c r="CGG22" s="341"/>
      <c r="CGH22" s="341"/>
      <c r="CGI22" s="341"/>
      <c r="CGJ22" s="341"/>
      <c r="CGK22" s="341"/>
      <c r="CGL22" s="341"/>
      <c r="CGM22" s="341"/>
      <c r="CGN22" s="341"/>
      <c r="CGO22" s="341"/>
      <c r="CGP22" s="341"/>
      <c r="CGQ22" s="341"/>
      <c r="CGR22" s="341"/>
      <c r="CGS22" s="341"/>
      <c r="CGT22" s="341"/>
      <c r="CGU22" s="341"/>
      <c r="CGV22" s="341"/>
      <c r="CGW22" s="341"/>
      <c r="CGX22" s="341"/>
      <c r="CGY22" s="341"/>
      <c r="CGZ22" s="341"/>
      <c r="CHA22" s="341"/>
      <c r="CHB22" s="341"/>
      <c r="CHC22" s="341"/>
      <c r="CHD22" s="341"/>
      <c r="CHE22" s="341"/>
      <c r="CHF22" s="341"/>
      <c r="CHG22" s="341"/>
      <c r="CHH22" s="341"/>
      <c r="CHI22" s="341"/>
      <c r="CHJ22" s="341"/>
      <c r="CHK22" s="341"/>
      <c r="CHL22" s="341"/>
      <c r="CHM22" s="341"/>
      <c r="CHN22" s="341"/>
      <c r="CHO22" s="341"/>
      <c r="CHP22" s="341"/>
      <c r="CHQ22" s="341"/>
      <c r="CHR22" s="341"/>
      <c r="CHS22" s="341"/>
      <c r="CHT22" s="341"/>
      <c r="CHU22" s="341"/>
      <c r="CHV22" s="341"/>
      <c r="CHW22" s="341"/>
      <c r="CHX22" s="341"/>
      <c r="CHY22" s="341"/>
      <c r="CHZ22" s="341"/>
      <c r="CIA22" s="341"/>
      <c r="CIB22" s="341"/>
      <c r="CIC22" s="341"/>
      <c r="CID22" s="341"/>
      <c r="CIE22" s="341"/>
      <c r="CIF22" s="341"/>
      <c r="CIG22" s="341"/>
      <c r="CIH22" s="341"/>
      <c r="CII22" s="341"/>
      <c r="CIJ22" s="341"/>
      <c r="CIK22" s="341"/>
      <c r="CIL22" s="341"/>
      <c r="CIM22" s="341"/>
      <c r="CIN22" s="341"/>
      <c r="CIO22" s="341"/>
      <c r="CIP22" s="341"/>
      <c r="CIQ22" s="341"/>
      <c r="CIR22" s="341"/>
      <c r="CIS22" s="341"/>
      <c r="CIT22" s="341"/>
      <c r="CIU22" s="341"/>
      <c r="CIV22" s="341"/>
      <c r="CIW22" s="341"/>
      <c r="CIX22" s="341"/>
      <c r="CIY22" s="341"/>
      <c r="CIZ22" s="341"/>
      <c r="CJA22" s="341"/>
      <c r="CJB22" s="341"/>
      <c r="CJC22" s="341"/>
      <c r="CJD22" s="341"/>
      <c r="CJE22" s="341"/>
      <c r="CJF22" s="341"/>
      <c r="CJG22" s="341"/>
      <c r="CJH22" s="341"/>
      <c r="CJI22" s="341"/>
      <c r="CJJ22" s="341"/>
      <c r="CJK22" s="341"/>
      <c r="CJL22" s="341"/>
      <c r="CJM22" s="341"/>
      <c r="CJN22" s="341"/>
      <c r="CJO22" s="341"/>
      <c r="CJP22" s="341"/>
      <c r="CJQ22" s="341"/>
      <c r="CJR22" s="341"/>
      <c r="CJS22" s="341"/>
      <c r="CJT22" s="341"/>
      <c r="CJU22" s="341"/>
      <c r="CJV22" s="341"/>
      <c r="CJW22" s="341"/>
      <c r="CJX22" s="341"/>
      <c r="CJY22" s="341"/>
      <c r="CJZ22" s="341"/>
      <c r="CKA22" s="341"/>
      <c r="CKB22" s="341"/>
      <c r="CKC22" s="341"/>
      <c r="CKD22" s="341"/>
      <c r="CKE22" s="341"/>
      <c r="CKF22" s="341"/>
      <c r="CKG22" s="341"/>
      <c r="CKH22" s="341"/>
      <c r="CKI22" s="341"/>
      <c r="CKJ22" s="341"/>
      <c r="CKK22" s="341"/>
      <c r="CKL22" s="341"/>
      <c r="CKM22" s="341"/>
      <c r="CKN22" s="341"/>
      <c r="CKO22" s="341"/>
      <c r="CKP22" s="341"/>
      <c r="CKQ22" s="341"/>
      <c r="CKR22" s="341"/>
      <c r="CKS22" s="341"/>
      <c r="CKT22" s="341"/>
      <c r="CKU22" s="341"/>
      <c r="CKV22" s="341"/>
      <c r="CKW22" s="341"/>
      <c r="CKX22" s="341"/>
      <c r="CKY22" s="341"/>
      <c r="CKZ22" s="341"/>
      <c r="CLA22" s="341"/>
      <c r="CLB22" s="341"/>
      <c r="CLC22" s="341"/>
      <c r="CLD22" s="341"/>
      <c r="CLE22" s="341"/>
      <c r="CLF22" s="341"/>
      <c r="CLG22" s="341"/>
      <c r="CLH22" s="341"/>
      <c r="CLI22" s="341"/>
      <c r="CLJ22" s="341"/>
      <c r="CLK22" s="341"/>
      <c r="CLL22" s="341"/>
      <c r="CLM22" s="341"/>
      <c r="CLN22" s="341"/>
      <c r="CLO22" s="341"/>
      <c r="CLP22" s="341"/>
      <c r="CLQ22" s="341"/>
      <c r="CLR22" s="341"/>
      <c r="CLS22" s="341"/>
      <c r="CLT22" s="341"/>
      <c r="CLU22" s="341"/>
      <c r="CLV22" s="341"/>
      <c r="CLW22" s="341"/>
      <c r="CLX22" s="341"/>
      <c r="CLY22" s="341"/>
      <c r="CLZ22" s="341"/>
      <c r="CMA22" s="341"/>
      <c r="CMB22" s="341"/>
      <c r="CMC22" s="341"/>
      <c r="CMD22" s="341"/>
      <c r="CME22" s="341"/>
      <c r="CMF22" s="341"/>
      <c r="CMG22" s="341"/>
      <c r="CMH22" s="341"/>
      <c r="CMI22" s="341"/>
      <c r="CMJ22" s="341"/>
      <c r="CMK22" s="341"/>
      <c r="CML22" s="341"/>
      <c r="CMM22" s="341"/>
      <c r="CMN22" s="341"/>
      <c r="CMO22" s="341"/>
      <c r="CMP22" s="341"/>
      <c r="CMQ22" s="341"/>
      <c r="CMR22" s="341"/>
      <c r="CMS22" s="341"/>
      <c r="CMT22" s="341"/>
      <c r="CMU22" s="341"/>
      <c r="CMV22" s="341"/>
      <c r="CMW22" s="341"/>
      <c r="CMX22" s="341"/>
      <c r="CMY22" s="341"/>
      <c r="CMZ22" s="341"/>
      <c r="CNA22" s="341"/>
      <c r="CNB22" s="341"/>
      <c r="CNC22" s="341"/>
      <c r="CND22" s="341"/>
      <c r="CNE22" s="341"/>
      <c r="CNF22" s="341"/>
      <c r="CNG22" s="341"/>
      <c r="CNH22" s="341"/>
      <c r="CNI22" s="341"/>
      <c r="CNJ22" s="341"/>
      <c r="CNK22" s="341"/>
      <c r="CNL22" s="341"/>
      <c r="CNM22" s="341"/>
      <c r="CNN22" s="341"/>
      <c r="CNO22" s="341"/>
      <c r="CNP22" s="341"/>
      <c r="CNQ22" s="341"/>
      <c r="CNR22" s="341"/>
      <c r="CNS22" s="341"/>
      <c r="CNT22" s="341"/>
      <c r="CNU22" s="341"/>
      <c r="CNV22" s="341"/>
      <c r="CNW22" s="341"/>
      <c r="CNX22" s="341"/>
      <c r="CNY22" s="341"/>
      <c r="CNZ22" s="341"/>
      <c r="COA22" s="341"/>
      <c r="COB22" s="341"/>
      <c r="COC22" s="341"/>
      <c r="COD22" s="341"/>
      <c r="COE22" s="341"/>
      <c r="COF22" s="341"/>
      <c r="COG22" s="341"/>
      <c r="COH22" s="341"/>
      <c r="COI22" s="341"/>
      <c r="COJ22" s="341"/>
      <c r="COK22" s="341"/>
      <c r="COL22" s="341"/>
      <c r="COM22" s="341"/>
      <c r="CON22" s="341"/>
      <c r="COO22" s="341"/>
      <c r="COP22" s="341"/>
      <c r="COQ22" s="341"/>
      <c r="COR22" s="341"/>
      <c r="COS22" s="341"/>
      <c r="COT22" s="341"/>
      <c r="COU22" s="341"/>
      <c r="COV22" s="341"/>
      <c r="COW22" s="341"/>
      <c r="COX22" s="341"/>
      <c r="COY22" s="341"/>
      <c r="COZ22" s="341"/>
      <c r="CPA22" s="341"/>
      <c r="CPB22" s="341"/>
      <c r="CPC22" s="341"/>
      <c r="CPD22" s="341"/>
      <c r="CPE22" s="341"/>
      <c r="CPF22" s="341"/>
      <c r="CPG22" s="341"/>
      <c r="CPH22" s="341"/>
      <c r="CPI22" s="341"/>
      <c r="CPJ22" s="341"/>
      <c r="CPK22" s="341"/>
      <c r="CPL22" s="341"/>
      <c r="CPM22" s="341"/>
      <c r="CPN22" s="341"/>
      <c r="CPO22" s="341"/>
      <c r="CPP22" s="341"/>
      <c r="CPQ22" s="341"/>
      <c r="CPR22" s="341"/>
      <c r="CPS22" s="341"/>
      <c r="CPT22" s="341"/>
      <c r="CPU22" s="341"/>
      <c r="CPV22" s="341"/>
      <c r="CPW22" s="341"/>
      <c r="CPX22" s="341"/>
      <c r="CPY22" s="341"/>
      <c r="CPZ22" s="341"/>
      <c r="CQA22" s="341"/>
      <c r="CQB22" s="341"/>
      <c r="CQC22" s="341"/>
      <c r="CQD22" s="341"/>
      <c r="CQE22" s="341"/>
      <c r="CQF22" s="341"/>
      <c r="CQG22" s="341"/>
      <c r="CQH22" s="341"/>
      <c r="CQI22" s="341"/>
      <c r="CQJ22" s="341"/>
      <c r="CQK22" s="341"/>
      <c r="CQL22" s="341"/>
      <c r="CQM22" s="341"/>
      <c r="CQN22" s="341"/>
      <c r="CQO22" s="341"/>
      <c r="CQP22" s="341"/>
      <c r="CQQ22" s="341"/>
      <c r="CQR22" s="341"/>
      <c r="CQS22" s="341"/>
      <c r="CQT22" s="341"/>
      <c r="CQU22" s="341"/>
      <c r="CQV22" s="341"/>
      <c r="CQW22" s="341"/>
      <c r="CQX22" s="341"/>
      <c r="CQY22" s="341"/>
      <c r="CQZ22" s="341"/>
      <c r="CRA22" s="341"/>
      <c r="CRB22" s="341"/>
      <c r="CRC22" s="341"/>
      <c r="CRD22" s="341"/>
      <c r="CRE22" s="341"/>
      <c r="CRF22" s="341"/>
      <c r="CRG22" s="341"/>
      <c r="CRH22" s="341"/>
      <c r="CRI22" s="341"/>
      <c r="CRJ22" s="341"/>
      <c r="CRK22" s="341"/>
      <c r="CRL22" s="341"/>
      <c r="CRM22" s="341"/>
      <c r="CRN22" s="341"/>
      <c r="CRO22" s="341"/>
      <c r="CRP22" s="341"/>
      <c r="CRQ22" s="341"/>
      <c r="CRR22" s="341"/>
      <c r="CRS22" s="341"/>
      <c r="CRT22" s="341"/>
      <c r="CRU22" s="341"/>
      <c r="CRV22" s="341"/>
      <c r="CRW22" s="341"/>
      <c r="CRX22" s="341"/>
      <c r="CRY22" s="341"/>
      <c r="CRZ22" s="341"/>
      <c r="CSA22" s="341"/>
      <c r="CSB22" s="341"/>
      <c r="CSC22" s="341"/>
      <c r="CSD22" s="341"/>
      <c r="CSE22" s="341"/>
      <c r="CSF22" s="341"/>
      <c r="CSG22" s="341"/>
      <c r="CSH22" s="341"/>
      <c r="CSI22" s="341"/>
      <c r="CSJ22" s="341"/>
      <c r="CSK22" s="341"/>
      <c r="CSL22" s="341"/>
      <c r="CSM22" s="341"/>
      <c r="CSN22" s="341"/>
      <c r="CSO22" s="341"/>
      <c r="CSP22" s="341"/>
      <c r="CSQ22" s="341"/>
      <c r="CSR22" s="341"/>
      <c r="CSS22" s="341"/>
      <c r="CST22" s="341"/>
      <c r="CSU22" s="341"/>
      <c r="CSV22" s="341"/>
      <c r="CSW22" s="341"/>
      <c r="CSX22" s="341"/>
      <c r="CSY22" s="341"/>
      <c r="CSZ22" s="341"/>
      <c r="CTA22" s="341"/>
      <c r="CTB22" s="341"/>
      <c r="CTC22" s="341"/>
      <c r="CTD22" s="341"/>
      <c r="CTE22" s="341"/>
      <c r="CTF22" s="341"/>
      <c r="CTG22" s="341"/>
      <c r="CTH22" s="341"/>
      <c r="CTI22" s="341"/>
      <c r="CTJ22" s="341"/>
      <c r="CTK22" s="341"/>
      <c r="CTL22" s="341"/>
      <c r="CTM22" s="341"/>
      <c r="CTN22" s="341"/>
      <c r="CTO22" s="341"/>
      <c r="CTP22" s="341"/>
      <c r="CTQ22" s="341"/>
      <c r="CTR22" s="341"/>
      <c r="CTS22" s="341"/>
      <c r="CTT22" s="341"/>
      <c r="CTU22" s="341"/>
      <c r="CTV22" s="341"/>
      <c r="CTW22" s="341"/>
      <c r="CTX22" s="341"/>
      <c r="CTY22" s="341"/>
      <c r="CTZ22" s="341"/>
      <c r="CUA22" s="341"/>
      <c r="CUB22" s="341"/>
      <c r="CUC22" s="341"/>
      <c r="CUD22" s="341"/>
      <c r="CUE22" s="341"/>
      <c r="CUF22" s="341"/>
      <c r="CUG22" s="341"/>
      <c r="CUH22" s="341"/>
      <c r="CUI22" s="341"/>
      <c r="CUJ22" s="341"/>
      <c r="CUK22" s="341"/>
      <c r="CUL22" s="341"/>
      <c r="CUM22" s="341"/>
      <c r="CUN22" s="341"/>
      <c r="CUO22" s="341"/>
      <c r="CUP22" s="341"/>
      <c r="CUQ22" s="341"/>
      <c r="CUR22" s="341"/>
      <c r="CUS22" s="341"/>
      <c r="CUT22" s="341"/>
      <c r="CUU22" s="341"/>
      <c r="CUV22" s="341"/>
      <c r="CUW22" s="341"/>
      <c r="CUX22" s="341"/>
      <c r="CUY22" s="341"/>
      <c r="CUZ22" s="341"/>
      <c r="CVA22" s="341"/>
      <c r="CVB22" s="341"/>
      <c r="CVC22" s="341"/>
      <c r="CVD22" s="341"/>
      <c r="CVE22" s="341"/>
      <c r="CVF22" s="341"/>
      <c r="CVG22" s="341"/>
      <c r="CVH22" s="341"/>
      <c r="CVI22" s="341"/>
      <c r="CVJ22" s="341"/>
      <c r="CVK22" s="341"/>
      <c r="CVL22" s="341"/>
      <c r="CVM22" s="341"/>
      <c r="CVN22" s="341"/>
      <c r="CVO22" s="341"/>
      <c r="CVP22" s="341"/>
      <c r="CVQ22" s="341"/>
      <c r="CVR22" s="341"/>
      <c r="CVS22" s="341"/>
      <c r="CVT22" s="341"/>
      <c r="CVU22" s="341"/>
      <c r="CVV22" s="341"/>
      <c r="CVW22" s="341"/>
      <c r="CVX22" s="341"/>
      <c r="CVY22" s="341"/>
      <c r="CVZ22" s="341"/>
      <c r="CWA22" s="341"/>
      <c r="CWB22" s="341"/>
      <c r="CWC22" s="341"/>
      <c r="CWD22" s="341"/>
      <c r="CWE22" s="341"/>
      <c r="CWF22" s="341"/>
      <c r="CWG22" s="341"/>
      <c r="CWH22" s="341"/>
      <c r="CWI22" s="341"/>
      <c r="CWJ22" s="341"/>
      <c r="CWK22" s="341"/>
      <c r="CWL22" s="341"/>
      <c r="CWM22" s="341"/>
      <c r="CWN22" s="341"/>
      <c r="CWO22" s="341"/>
      <c r="CWP22" s="341"/>
      <c r="CWQ22" s="341"/>
      <c r="CWR22" s="341"/>
      <c r="CWS22" s="341"/>
      <c r="CWT22" s="341"/>
      <c r="CWU22" s="341"/>
      <c r="CWV22" s="341"/>
      <c r="CWW22" s="341"/>
      <c r="CWX22" s="341"/>
      <c r="CWY22" s="341"/>
      <c r="CWZ22" s="341"/>
      <c r="CXA22" s="341"/>
      <c r="CXB22" s="341"/>
      <c r="CXC22" s="341"/>
      <c r="CXD22" s="341"/>
      <c r="CXE22" s="341"/>
      <c r="CXF22" s="341"/>
      <c r="CXG22" s="341"/>
      <c r="CXH22" s="341"/>
      <c r="CXI22" s="341"/>
      <c r="CXJ22" s="341"/>
      <c r="CXK22" s="341"/>
      <c r="CXL22" s="341"/>
      <c r="CXM22" s="341"/>
      <c r="CXN22" s="341"/>
      <c r="CXO22" s="341"/>
      <c r="CXP22" s="341"/>
      <c r="CXQ22" s="341"/>
      <c r="CXR22" s="341"/>
      <c r="CXS22" s="341"/>
      <c r="CXT22" s="341"/>
      <c r="CXU22" s="341"/>
      <c r="CXV22" s="341"/>
      <c r="CXW22" s="341"/>
      <c r="CXX22" s="341"/>
      <c r="CXY22" s="341"/>
      <c r="CXZ22" s="341"/>
      <c r="CYA22" s="341"/>
      <c r="CYB22" s="341"/>
      <c r="CYC22" s="341"/>
      <c r="CYD22" s="341"/>
      <c r="CYE22" s="341"/>
      <c r="CYF22" s="341"/>
      <c r="CYG22" s="341"/>
      <c r="CYH22" s="341"/>
      <c r="CYI22" s="341"/>
      <c r="CYJ22" s="341"/>
      <c r="CYK22" s="341"/>
      <c r="CYL22" s="341"/>
      <c r="CYM22" s="341"/>
      <c r="CYN22" s="341"/>
      <c r="CYO22" s="341"/>
      <c r="CYP22" s="341"/>
      <c r="CYQ22" s="341"/>
      <c r="CYR22" s="341"/>
      <c r="CYS22" s="341"/>
      <c r="CYT22" s="341"/>
      <c r="CYU22" s="341"/>
      <c r="CYV22" s="341"/>
      <c r="CYW22" s="341"/>
      <c r="CYX22" s="341"/>
      <c r="CYY22" s="341"/>
      <c r="CYZ22" s="341"/>
      <c r="CZA22" s="341"/>
      <c r="CZB22" s="341"/>
      <c r="CZC22" s="341"/>
      <c r="CZD22" s="341"/>
      <c r="CZE22" s="341"/>
      <c r="CZF22" s="341"/>
      <c r="CZG22" s="341"/>
      <c r="CZH22" s="341"/>
      <c r="CZI22" s="341"/>
      <c r="CZJ22" s="341"/>
      <c r="CZK22" s="341"/>
      <c r="CZL22" s="341"/>
      <c r="CZM22" s="341"/>
      <c r="CZN22" s="341"/>
      <c r="CZO22" s="341"/>
      <c r="CZP22" s="341"/>
      <c r="CZQ22" s="341"/>
      <c r="CZR22" s="341"/>
      <c r="CZS22" s="341"/>
      <c r="CZT22" s="341"/>
      <c r="CZU22" s="341"/>
      <c r="CZV22" s="341"/>
      <c r="CZW22" s="341"/>
      <c r="CZX22" s="341"/>
      <c r="CZY22" s="341"/>
      <c r="CZZ22" s="341"/>
      <c r="DAA22" s="341"/>
      <c r="DAB22" s="341"/>
      <c r="DAC22" s="341"/>
      <c r="DAD22" s="341"/>
      <c r="DAE22" s="341"/>
      <c r="DAF22" s="341"/>
      <c r="DAG22" s="341"/>
      <c r="DAH22" s="341"/>
      <c r="DAI22" s="341"/>
      <c r="DAJ22" s="341"/>
      <c r="DAK22" s="341"/>
      <c r="DAL22" s="341"/>
      <c r="DAM22" s="341"/>
      <c r="DAN22" s="341"/>
      <c r="DAO22" s="341"/>
      <c r="DAP22" s="341"/>
      <c r="DAQ22" s="341"/>
      <c r="DAR22" s="341"/>
      <c r="DAS22" s="341"/>
      <c r="DAT22" s="341"/>
      <c r="DAU22" s="341"/>
      <c r="DAV22" s="341"/>
      <c r="DAW22" s="341"/>
      <c r="DAX22" s="341"/>
      <c r="DAY22" s="341"/>
      <c r="DAZ22" s="341"/>
      <c r="DBA22" s="341"/>
      <c r="DBB22" s="341"/>
      <c r="DBC22" s="341"/>
      <c r="DBD22" s="341"/>
      <c r="DBE22" s="341"/>
      <c r="DBF22" s="341"/>
      <c r="DBG22" s="341"/>
      <c r="DBH22" s="341"/>
      <c r="DBI22" s="341"/>
      <c r="DBJ22" s="341"/>
      <c r="DBK22" s="341"/>
      <c r="DBL22" s="341"/>
      <c r="DBM22" s="341"/>
      <c r="DBN22" s="341"/>
      <c r="DBO22" s="341"/>
      <c r="DBP22" s="341"/>
      <c r="DBQ22" s="341"/>
      <c r="DBR22" s="341"/>
      <c r="DBS22" s="341"/>
      <c r="DBT22" s="341"/>
      <c r="DBU22" s="341"/>
      <c r="DBV22" s="341"/>
      <c r="DBW22" s="341"/>
      <c r="DBX22" s="341"/>
      <c r="DBY22" s="341"/>
      <c r="DBZ22" s="341"/>
      <c r="DCA22" s="341"/>
      <c r="DCB22" s="341"/>
      <c r="DCC22" s="341"/>
      <c r="DCD22" s="341"/>
      <c r="DCE22" s="341"/>
      <c r="DCF22" s="341"/>
      <c r="DCG22" s="341"/>
      <c r="DCH22" s="341"/>
      <c r="DCI22" s="341"/>
      <c r="DCJ22" s="341"/>
      <c r="DCK22" s="341"/>
      <c r="DCL22" s="341"/>
      <c r="DCM22" s="341"/>
      <c r="DCN22" s="341"/>
      <c r="DCO22" s="341"/>
      <c r="DCP22" s="341"/>
      <c r="DCQ22" s="341"/>
      <c r="DCR22" s="341"/>
      <c r="DCS22" s="341"/>
      <c r="DCT22" s="341"/>
      <c r="DCU22" s="341"/>
      <c r="DCV22" s="341"/>
      <c r="DCW22" s="341"/>
      <c r="DCX22" s="341"/>
      <c r="DCY22" s="341"/>
      <c r="DCZ22" s="341"/>
      <c r="DDA22" s="341"/>
      <c r="DDB22" s="341"/>
      <c r="DDC22" s="341"/>
      <c r="DDD22" s="341"/>
      <c r="DDE22" s="341"/>
      <c r="DDF22" s="341"/>
      <c r="DDG22" s="341"/>
      <c r="DDH22" s="341"/>
      <c r="DDI22" s="341"/>
      <c r="DDJ22" s="341"/>
      <c r="DDK22" s="341"/>
      <c r="DDL22" s="341"/>
      <c r="DDM22" s="341"/>
      <c r="DDN22" s="341"/>
      <c r="DDO22" s="341"/>
      <c r="DDP22" s="341"/>
      <c r="DDQ22" s="341"/>
      <c r="DDR22" s="341"/>
      <c r="DDS22" s="341"/>
      <c r="DDT22" s="341"/>
      <c r="DDU22" s="341"/>
      <c r="DDV22" s="341"/>
      <c r="DDW22" s="341"/>
      <c r="DDX22" s="341"/>
      <c r="DDY22" s="341"/>
      <c r="DDZ22" s="341"/>
      <c r="DEA22" s="341"/>
      <c r="DEB22" s="341"/>
      <c r="DEC22" s="341"/>
      <c r="DED22" s="341"/>
      <c r="DEE22" s="341"/>
      <c r="DEF22" s="341"/>
      <c r="DEG22" s="341"/>
      <c r="DEH22" s="341"/>
      <c r="DEI22" s="341"/>
      <c r="DEJ22" s="341"/>
      <c r="DEK22" s="341"/>
      <c r="DEL22" s="341"/>
      <c r="DEM22" s="341"/>
      <c r="DEN22" s="341"/>
      <c r="DEO22" s="341"/>
      <c r="DEP22" s="341"/>
      <c r="DEQ22" s="341"/>
      <c r="DER22" s="341"/>
      <c r="DES22" s="341"/>
      <c r="DET22" s="341"/>
      <c r="DEU22" s="341"/>
      <c r="DEV22" s="341"/>
      <c r="DEW22" s="341"/>
      <c r="DEX22" s="341"/>
      <c r="DEY22" s="341"/>
      <c r="DEZ22" s="341"/>
      <c r="DFA22" s="341"/>
      <c r="DFB22" s="341"/>
      <c r="DFC22" s="341"/>
      <c r="DFD22" s="341"/>
      <c r="DFE22" s="341"/>
      <c r="DFF22" s="341"/>
      <c r="DFG22" s="341"/>
      <c r="DFH22" s="341"/>
      <c r="DFI22" s="341"/>
      <c r="DFJ22" s="341"/>
      <c r="DFK22" s="341"/>
      <c r="DFL22" s="341"/>
      <c r="DFM22" s="341"/>
      <c r="DFN22" s="341"/>
      <c r="DFO22" s="341"/>
      <c r="DFP22" s="341"/>
      <c r="DFQ22" s="341"/>
      <c r="DFR22" s="341"/>
      <c r="DFS22" s="341"/>
      <c r="DFT22" s="341"/>
      <c r="DFU22" s="341"/>
      <c r="DFV22" s="341"/>
      <c r="DFW22" s="341"/>
      <c r="DFX22" s="341"/>
      <c r="DFY22" s="341"/>
      <c r="DFZ22" s="341"/>
      <c r="DGA22" s="341"/>
      <c r="DGB22" s="341"/>
      <c r="DGC22" s="341"/>
      <c r="DGD22" s="341"/>
      <c r="DGE22" s="341"/>
      <c r="DGF22" s="341"/>
      <c r="DGG22" s="341"/>
      <c r="DGH22" s="341"/>
      <c r="DGI22" s="341"/>
      <c r="DGJ22" s="341"/>
      <c r="DGK22" s="341"/>
      <c r="DGL22" s="341"/>
      <c r="DGM22" s="341"/>
      <c r="DGN22" s="341"/>
      <c r="DGO22" s="341"/>
      <c r="DGP22" s="341"/>
      <c r="DGQ22" s="341"/>
      <c r="DGR22" s="341"/>
      <c r="DGS22" s="341"/>
      <c r="DGT22" s="341"/>
      <c r="DGU22" s="341"/>
      <c r="DGV22" s="341"/>
      <c r="DGW22" s="341"/>
      <c r="DGX22" s="341"/>
      <c r="DGY22" s="341"/>
      <c r="DGZ22" s="341"/>
      <c r="DHA22" s="341"/>
      <c r="DHB22" s="341"/>
      <c r="DHC22" s="341"/>
      <c r="DHD22" s="341"/>
      <c r="DHE22" s="341"/>
      <c r="DHF22" s="341"/>
      <c r="DHG22" s="341"/>
      <c r="DHH22" s="341"/>
      <c r="DHI22" s="341"/>
      <c r="DHJ22" s="341"/>
      <c r="DHK22" s="341"/>
      <c r="DHL22" s="341"/>
      <c r="DHM22" s="341"/>
      <c r="DHN22" s="341"/>
      <c r="DHO22" s="341"/>
      <c r="DHP22" s="341"/>
      <c r="DHQ22" s="341"/>
      <c r="DHR22" s="341"/>
      <c r="DHS22" s="341"/>
      <c r="DHT22" s="341"/>
      <c r="DHU22" s="341"/>
      <c r="DHV22" s="341"/>
      <c r="DHW22" s="341"/>
      <c r="DHX22" s="341"/>
      <c r="DHY22" s="341"/>
      <c r="DHZ22" s="341"/>
      <c r="DIA22" s="341"/>
      <c r="DIB22" s="341"/>
      <c r="DIC22" s="341"/>
      <c r="DID22" s="341"/>
      <c r="DIE22" s="341"/>
      <c r="DIF22" s="341"/>
      <c r="DIG22" s="341"/>
      <c r="DIH22" s="341"/>
      <c r="DII22" s="341"/>
      <c r="DIJ22" s="341"/>
      <c r="DIK22" s="341"/>
      <c r="DIL22" s="341"/>
      <c r="DIM22" s="341"/>
      <c r="DIN22" s="341"/>
      <c r="DIO22" s="341"/>
      <c r="DIP22" s="341"/>
      <c r="DIQ22" s="341"/>
      <c r="DIR22" s="341"/>
      <c r="DIS22" s="341"/>
      <c r="DIT22" s="341"/>
      <c r="DIU22" s="341"/>
      <c r="DIV22" s="341"/>
      <c r="DIW22" s="341"/>
      <c r="DIX22" s="341"/>
      <c r="DIY22" s="341"/>
      <c r="DIZ22" s="341"/>
      <c r="DJA22" s="341"/>
      <c r="DJB22" s="341"/>
      <c r="DJC22" s="341"/>
      <c r="DJD22" s="341"/>
      <c r="DJE22" s="341"/>
      <c r="DJF22" s="341"/>
      <c r="DJG22" s="341"/>
      <c r="DJH22" s="341"/>
      <c r="DJI22" s="341"/>
      <c r="DJJ22" s="341"/>
      <c r="DJK22" s="341"/>
      <c r="DJL22" s="341"/>
      <c r="DJM22" s="341"/>
      <c r="DJN22" s="341"/>
      <c r="DJO22" s="341"/>
      <c r="DJP22" s="341"/>
      <c r="DJQ22" s="341"/>
      <c r="DJR22" s="341"/>
      <c r="DJS22" s="341"/>
      <c r="DJT22" s="341"/>
      <c r="DJU22" s="341"/>
      <c r="DJV22" s="341"/>
      <c r="DJW22" s="341"/>
      <c r="DJX22" s="341"/>
      <c r="DJY22" s="341"/>
      <c r="DJZ22" s="341"/>
      <c r="DKA22" s="341"/>
      <c r="DKB22" s="341"/>
      <c r="DKC22" s="341"/>
      <c r="DKD22" s="341"/>
      <c r="DKE22" s="341"/>
      <c r="DKF22" s="341"/>
      <c r="DKG22" s="341"/>
      <c r="DKH22" s="341"/>
      <c r="DKI22" s="341"/>
      <c r="DKJ22" s="341"/>
      <c r="DKK22" s="341"/>
      <c r="DKL22" s="341"/>
      <c r="DKM22" s="341"/>
      <c r="DKN22" s="341"/>
      <c r="DKO22" s="341"/>
      <c r="DKP22" s="341"/>
      <c r="DKQ22" s="341"/>
      <c r="DKR22" s="341"/>
      <c r="DKS22" s="341"/>
      <c r="DKT22" s="341"/>
      <c r="DKU22" s="341"/>
      <c r="DKV22" s="341"/>
      <c r="DKW22" s="341"/>
      <c r="DKX22" s="341"/>
      <c r="DKY22" s="341"/>
      <c r="DKZ22" s="341"/>
      <c r="DLA22" s="341"/>
      <c r="DLB22" s="341"/>
      <c r="DLC22" s="341"/>
      <c r="DLD22" s="341"/>
      <c r="DLE22" s="341"/>
      <c r="DLF22" s="341"/>
      <c r="DLG22" s="341"/>
      <c r="DLH22" s="341"/>
      <c r="DLI22" s="341"/>
      <c r="DLJ22" s="341"/>
      <c r="DLK22" s="341"/>
      <c r="DLL22" s="341"/>
      <c r="DLM22" s="341"/>
      <c r="DLN22" s="341"/>
      <c r="DLO22" s="341"/>
      <c r="DLP22" s="341"/>
      <c r="DLQ22" s="341"/>
      <c r="DLR22" s="341"/>
      <c r="DLS22" s="341"/>
      <c r="DLT22" s="341"/>
      <c r="DLU22" s="341"/>
      <c r="DLV22" s="341"/>
      <c r="DLW22" s="341"/>
      <c r="DLX22" s="341"/>
      <c r="DLY22" s="341"/>
      <c r="DLZ22" s="341"/>
      <c r="DMA22" s="341"/>
      <c r="DMB22" s="341"/>
      <c r="DMC22" s="341"/>
      <c r="DMD22" s="341"/>
      <c r="DME22" s="341"/>
      <c r="DMF22" s="341"/>
      <c r="DMG22" s="341"/>
      <c r="DMH22" s="341"/>
      <c r="DMI22" s="341"/>
      <c r="DMJ22" s="341"/>
      <c r="DMK22" s="341"/>
      <c r="DML22" s="341"/>
      <c r="DMM22" s="341"/>
      <c r="DMN22" s="341"/>
      <c r="DMO22" s="341"/>
      <c r="DMP22" s="341"/>
      <c r="DMQ22" s="341"/>
      <c r="DMR22" s="341"/>
      <c r="DMS22" s="341"/>
      <c r="DMT22" s="341"/>
      <c r="DMU22" s="341"/>
      <c r="DMV22" s="341"/>
      <c r="DMW22" s="341"/>
      <c r="DMX22" s="341"/>
      <c r="DMY22" s="341"/>
      <c r="DMZ22" s="341"/>
      <c r="DNA22" s="341"/>
      <c r="DNB22" s="341"/>
      <c r="DNC22" s="341"/>
      <c r="DND22" s="341"/>
      <c r="DNE22" s="341"/>
      <c r="DNF22" s="341"/>
      <c r="DNG22" s="341"/>
      <c r="DNH22" s="341"/>
      <c r="DNI22" s="341"/>
      <c r="DNJ22" s="341"/>
      <c r="DNK22" s="341"/>
      <c r="DNL22" s="341"/>
      <c r="DNM22" s="341"/>
      <c r="DNN22" s="341"/>
      <c r="DNO22" s="341"/>
      <c r="DNP22" s="341"/>
      <c r="DNQ22" s="341"/>
      <c r="DNR22" s="341"/>
      <c r="DNS22" s="341"/>
      <c r="DNT22" s="341"/>
      <c r="DNU22" s="341"/>
      <c r="DNV22" s="341"/>
      <c r="DNW22" s="341"/>
      <c r="DNX22" s="341"/>
      <c r="DNY22" s="341"/>
      <c r="DNZ22" s="341"/>
      <c r="DOA22" s="341"/>
      <c r="DOB22" s="341"/>
      <c r="DOC22" s="341"/>
      <c r="DOD22" s="341"/>
      <c r="DOE22" s="341"/>
      <c r="DOF22" s="341"/>
      <c r="DOG22" s="341"/>
      <c r="DOH22" s="341"/>
      <c r="DOI22" s="341"/>
      <c r="DOJ22" s="341"/>
      <c r="DOK22" s="341"/>
      <c r="DOL22" s="341"/>
      <c r="DOM22" s="341"/>
      <c r="DON22" s="341"/>
      <c r="DOO22" s="341"/>
      <c r="DOP22" s="341"/>
      <c r="DOQ22" s="341"/>
      <c r="DOR22" s="341"/>
      <c r="DOS22" s="341"/>
      <c r="DOT22" s="341"/>
      <c r="DOU22" s="341"/>
      <c r="DOV22" s="341"/>
      <c r="DOW22" s="341"/>
      <c r="DOX22" s="341"/>
      <c r="DOY22" s="341"/>
      <c r="DOZ22" s="341"/>
      <c r="DPA22" s="341"/>
      <c r="DPB22" s="341"/>
      <c r="DPC22" s="341"/>
      <c r="DPD22" s="341"/>
      <c r="DPE22" s="341"/>
      <c r="DPF22" s="341"/>
      <c r="DPG22" s="341"/>
      <c r="DPH22" s="341"/>
      <c r="DPI22" s="341"/>
      <c r="DPJ22" s="341"/>
      <c r="DPK22" s="341"/>
      <c r="DPL22" s="341"/>
      <c r="DPM22" s="341"/>
      <c r="DPN22" s="341"/>
      <c r="DPO22" s="341"/>
      <c r="DPP22" s="341"/>
      <c r="DPQ22" s="341"/>
      <c r="DPR22" s="341"/>
      <c r="DPS22" s="341"/>
      <c r="DPT22" s="341"/>
      <c r="DPU22" s="341"/>
      <c r="DPV22" s="341"/>
      <c r="DPW22" s="341"/>
      <c r="DPX22" s="341"/>
      <c r="DPY22" s="341"/>
      <c r="DPZ22" s="341"/>
      <c r="DQA22" s="341"/>
      <c r="DQB22" s="341"/>
      <c r="DQC22" s="341"/>
      <c r="DQD22" s="341"/>
      <c r="DQE22" s="341"/>
      <c r="DQF22" s="341"/>
      <c r="DQG22" s="341"/>
      <c r="DQH22" s="341"/>
      <c r="DQI22" s="341"/>
      <c r="DQJ22" s="341"/>
      <c r="DQK22" s="341"/>
      <c r="DQL22" s="341"/>
      <c r="DQM22" s="341"/>
      <c r="DQN22" s="341"/>
      <c r="DQO22" s="341"/>
      <c r="DQP22" s="341"/>
      <c r="DQQ22" s="341"/>
      <c r="DQR22" s="341"/>
      <c r="DQS22" s="341"/>
      <c r="DQT22" s="341"/>
      <c r="DQU22" s="341"/>
      <c r="DQV22" s="341"/>
      <c r="DQW22" s="341"/>
      <c r="DQX22" s="341"/>
      <c r="DQY22" s="341"/>
      <c r="DQZ22" s="341"/>
      <c r="DRA22" s="341"/>
      <c r="DRB22" s="341"/>
      <c r="DRC22" s="341"/>
      <c r="DRD22" s="341"/>
      <c r="DRE22" s="341"/>
      <c r="DRF22" s="341"/>
      <c r="DRG22" s="341"/>
      <c r="DRH22" s="341"/>
      <c r="DRI22" s="341"/>
      <c r="DRJ22" s="341"/>
      <c r="DRK22" s="341"/>
      <c r="DRL22" s="341"/>
      <c r="DRM22" s="341"/>
      <c r="DRN22" s="341"/>
      <c r="DRO22" s="341"/>
      <c r="DRP22" s="341"/>
      <c r="DRQ22" s="341"/>
      <c r="DRR22" s="341"/>
      <c r="DRS22" s="341"/>
      <c r="DRT22" s="341"/>
      <c r="DRU22" s="341"/>
      <c r="DRV22" s="341"/>
      <c r="DRW22" s="341"/>
      <c r="DRX22" s="341"/>
      <c r="DRY22" s="341"/>
      <c r="DRZ22" s="341"/>
      <c r="DSA22" s="341"/>
      <c r="DSB22" s="341"/>
      <c r="DSC22" s="341"/>
      <c r="DSD22" s="341"/>
      <c r="DSE22" s="341"/>
      <c r="DSF22" s="341"/>
      <c r="DSG22" s="341"/>
      <c r="DSH22" s="341"/>
      <c r="DSI22" s="341"/>
      <c r="DSJ22" s="341"/>
      <c r="DSK22" s="341"/>
      <c r="DSL22" s="341"/>
      <c r="DSM22" s="341"/>
      <c r="DSN22" s="341"/>
      <c r="DSO22" s="341"/>
      <c r="DSP22" s="341"/>
      <c r="DSQ22" s="341"/>
      <c r="DSR22" s="341"/>
      <c r="DSS22" s="341"/>
      <c r="DST22" s="341"/>
      <c r="DSU22" s="341"/>
      <c r="DSV22" s="341"/>
      <c r="DSW22" s="341"/>
      <c r="DSX22" s="341"/>
      <c r="DSY22" s="341"/>
      <c r="DSZ22" s="341"/>
      <c r="DTA22" s="341"/>
      <c r="DTB22" s="341"/>
      <c r="DTC22" s="341"/>
      <c r="DTD22" s="341"/>
      <c r="DTE22" s="341"/>
      <c r="DTF22" s="341"/>
      <c r="DTG22" s="341"/>
      <c r="DTH22" s="341"/>
      <c r="DTI22" s="341"/>
      <c r="DTJ22" s="341"/>
      <c r="DTK22" s="341"/>
      <c r="DTL22" s="341"/>
      <c r="DTM22" s="341"/>
      <c r="DTN22" s="341"/>
      <c r="DTO22" s="341"/>
      <c r="DTP22" s="341"/>
      <c r="DTQ22" s="341"/>
      <c r="DTR22" s="341"/>
      <c r="DTS22" s="341"/>
      <c r="DTT22" s="341"/>
      <c r="DTU22" s="341"/>
      <c r="DTV22" s="341"/>
      <c r="DTW22" s="341"/>
      <c r="DTX22" s="341"/>
      <c r="DTY22" s="341"/>
      <c r="DTZ22" s="341"/>
      <c r="DUA22" s="341"/>
      <c r="DUB22" s="341"/>
      <c r="DUC22" s="341"/>
      <c r="DUD22" s="341"/>
      <c r="DUE22" s="341"/>
      <c r="DUF22" s="341"/>
      <c r="DUG22" s="341"/>
      <c r="DUH22" s="341"/>
      <c r="DUI22" s="341"/>
      <c r="DUJ22" s="341"/>
      <c r="DUK22" s="341"/>
      <c r="DUL22" s="341"/>
      <c r="DUM22" s="341"/>
      <c r="DUN22" s="341"/>
      <c r="DUO22" s="341"/>
      <c r="DUP22" s="341"/>
      <c r="DUQ22" s="341"/>
      <c r="DUR22" s="341"/>
      <c r="DUS22" s="341"/>
      <c r="DUT22" s="341"/>
      <c r="DUU22" s="341"/>
      <c r="DUV22" s="341"/>
      <c r="DUW22" s="341"/>
      <c r="DUX22" s="341"/>
      <c r="DUY22" s="341"/>
      <c r="DUZ22" s="341"/>
      <c r="DVA22" s="341"/>
      <c r="DVB22" s="341"/>
      <c r="DVC22" s="341"/>
      <c r="DVD22" s="341"/>
      <c r="DVE22" s="341"/>
      <c r="DVF22" s="341"/>
      <c r="DVG22" s="341"/>
      <c r="DVH22" s="341"/>
      <c r="DVI22" s="341"/>
      <c r="DVJ22" s="341"/>
      <c r="DVK22" s="341"/>
      <c r="DVL22" s="341"/>
      <c r="DVM22" s="341"/>
      <c r="DVN22" s="341"/>
      <c r="DVO22" s="341"/>
      <c r="DVP22" s="341"/>
      <c r="DVQ22" s="341"/>
      <c r="DVR22" s="341"/>
      <c r="DVS22" s="341"/>
      <c r="DVT22" s="341"/>
      <c r="DVU22" s="341"/>
      <c r="DVV22" s="341"/>
      <c r="DVW22" s="341"/>
      <c r="DVX22" s="341"/>
      <c r="DVY22" s="341"/>
      <c r="DVZ22" s="341"/>
      <c r="DWA22" s="341"/>
      <c r="DWB22" s="341"/>
      <c r="DWC22" s="341"/>
      <c r="DWD22" s="341"/>
      <c r="DWE22" s="341"/>
      <c r="DWF22" s="341"/>
      <c r="DWG22" s="341"/>
      <c r="DWH22" s="341"/>
      <c r="DWI22" s="341"/>
      <c r="DWJ22" s="341"/>
      <c r="DWK22" s="341"/>
      <c r="DWL22" s="341"/>
      <c r="DWM22" s="341"/>
      <c r="DWN22" s="341"/>
      <c r="DWO22" s="341"/>
      <c r="DWP22" s="341"/>
      <c r="DWQ22" s="341"/>
      <c r="DWR22" s="341"/>
      <c r="DWS22" s="341"/>
      <c r="DWT22" s="341"/>
      <c r="DWU22" s="341"/>
      <c r="DWV22" s="341"/>
      <c r="DWW22" s="341"/>
      <c r="DWX22" s="341"/>
      <c r="DWY22" s="341"/>
      <c r="DWZ22" s="341"/>
      <c r="DXA22" s="341"/>
      <c r="DXB22" s="341"/>
      <c r="DXC22" s="341"/>
      <c r="DXD22" s="341"/>
      <c r="DXE22" s="341"/>
      <c r="DXF22" s="341"/>
      <c r="DXG22" s="341"/>
      <c r="DXH22" s="341"/>
      <c r="DXI22" s="341"/>
      <c r="DXJ22" s="341"/>
      <c r="DXK22" s="341"/>
      <c r="DXL22" s="341"/>
      <c r="DXM22" s="341"/>
      <c r="DXN22" s="341"/>
      <c r="DXO22" s="341"/>
      <c r="DXP22" s="341"/>
      <c r="DXQ22" s="341"/>
      <c r="DXR22" s="341"/>
      <c r="DXS22" s="341"/>
      <c r="DXT22" s="341"/>
      <c r="DXU22" s="341"/>
      <c r="DXV22" s="341"/>
      <c r="DXW22" s="341"/>
      <c r="DXX22" s="341"/>
      <c r="DXY22" s="341"/>
      <c r="DXZ22" s="341"/>
      <c r="DYA22" s="341"/>
      <c r="DYB22" s="341"/>
      <c r="DYC22" s="341"/>
      <c r="DYD22" s="341"/>
      <c r="DYE22" s="341"/>
      <c r="DYF22" s="341"/>
      <c r="DYG22" s="341"/>
      <c r="DYH22" s="341"/>
      <c r="DYI22" s="341"/>
      <c r="DYJ22" s="341"/>
      <c r="DYK22" s="341"/>
      <c r="DYL22" s="341"/>
      <c r="DYM22" s="341"/>
      <c r="DYN22" s="341"/>
      <c r="DYO22" s="341"/>
      <c r="DYP22" s="341"/>
      <c r="DYQ22" s="341"/>
      <c r="DYR22" s="341"/>
      <c r="DYS22" s="341"/>
      <c r="DYT22" s="341"/>
      <c r="DYU22" s="341"/>
      <c r="DYV22" s="341"/>
      <c r="DYW22" s="341"/>
      <c r="DYX22" s="341"/>
      <c r="DYY22" s="341"/>
      <c r="DYZ22" s="341"/>
      <c r="DZA22" s="341"/>
      <c r="DZB22" s="341"/>
      <c r="DZC22" s="341"/>
      <c r="DZD22" s="341"/>
      <c r="DZE22" s="341"/>
      <c r="DZF22" s="341"/>
      <c r="DZG22" s="341"/>
      <c r="DZH22" s="341"/>
      <c r="DZI22" s="341"/>
      <c r="DZJ22" s="341"/>
      <c r="DZK22" s="341"/>
      <c r="DZL22" s="341"/>
      <c r="DZM22" s="341"/>
      <c r="DZN22" s="341"/>
      <c r="DZO22" s="341"/>
      <c r="DZP22" s="341"/>
      <c r="DZQ22" s="341"/>
      <c r="DZR22" s="341"/>
      <c r="DZS22" s="341"/>
      <c r="DZT22" s="341"/>
      <c r="DZU22" s="341"/>
      <c r="DZV22" s="341"/>
      <c r="DZW22" s="341"/>
      <c r="DZX22" s="341"/>
      <c r="DZY22" s="341"/>
      <c r="DZZ22" s="341"/>
      <c r="EAA22" s="341"/>
      <c r="EAB22" s="341"/>
      <c r="EAC22" s="341"/>
      <c r="EAD22" s="341"/>
      <c r="EAE22" s="341"/>
      <c r="EAF22" s="341"/>
      <c r="EAG22" s="341"/>
      <c r="EAH22" s="341"/>
      <c r="EAI22" s="341"/>
      <c r="EAJ22" s="341"/>
      <c r="EAK22" s="341"/>
      <c r="EAL22" s="341"/>
      <c r="EAM22" s="341"/>
      <c r="EAN22" s="341"/>
      <c r="EAO22" s="341"/>
      <c r="EAP22" s="341"/>
      <c r="EAQ22" s="341"/>
      <c r="EAR22" s="341"/>
      <c r="EAS22" s="341"/>
      <c r="EAT22" s="341"/>
      <c r="EAU22" s="341"/>
      <c r="EAV22" s="341"/>
      <c r="EAW22" s="341"/>
      <c r="EAX22" s="341"/>
      <c r="EAY22" s="341"/>
      <c r="EAZ22" s="341"/>
      <c r="EBA22" s="341"/>
      <c r="EBB22" s="341"/>
      <c r="EBC22" s="341"/>
      <c r="EBD22" s="341"/>
      <c r="EBE22" s="341"/>
      <c r="EBF22" s="341"/>
      <c r="EBG22" s="341"/>
      <c r="EBH22" s="341"/>
      <c r="EBI22" s="341"/>
      <c r="EBJ22" s="341"/>
      <c r="EBK22" s="341"/>
      <c r="EBL22" s="341"/>
      <c r="EBM22" s="341"/>
      <c r="EBN22" s="341"/>
      <c r="EBO22" s="341"/>
      <c r="EBP22" s="341"/>
      <c r="EBQ22" s="341"/>
      <c r="EBR22" s="341"/>
      <c r="EBS22" s="341"/>
      <c r="EBT22" s="341"/>
      <c r="EBU22" s="341"/>
      <c r="EBV22" s="341"/>
      <c r="EBW22" s="341"/>
      <c r="EBX22" s="341"/>
      <c r="EBY22" s="341"/>
      <c r="EBZ22" s="341"/>
      <c r="ECA22" s="341"/>
      <c r="ECB22" s="341"/>
      <c r="ECC22" s="341"/>
      <c r="ECD22" s="341"/>
      <c r="ECE22" s="341"/>
      <c r="ECF22" s="341"/>
      <c r="ECG22" s="341"/>
      <c r="ECH22" s="341"/>
      <c r="ECI22" s="341"/>
      <c r="ECJ22" s="341"/>
      <c r="ECK22" s="341"/>
      <c r="ECL22" s="341"/>
      <c r="ECM22" s="341"/>
      <c r="ECN22" s="341"/>
      <c r="ECO22" s="341"/>
      <c r="ECP22" s="341"/>
      <c r="ECQ22" s="341"/>
      <c r="ECR22" s="341"/>
      <c r="ECS22" s="341"/>
      <c r="ECT22" s="341"/>
      <c r="ECU22" s="341"/>
      <c r="ECV22" s="341"/>
      <c r="ECW22" s="341"/>
      <c r="ECX22" s="341"/>
      <c r="ECY22" s="341"/>
      <c r="ECZ22" s="341"/>
      <c r="EDA22" s="341"/>
      <c r="EDB22" s="341"/>
      <c r="EDC22" s="341"/>
      <c r="EDD22" s="341"/>
      <c r="EDE22" s="341"/>
      <c r="EDF22" s="341"/>
      <c r="EDG22" s="341"/>
      <c r="EDH22" s="341"/>
      <c r="EDI22" s="341"/>
      <c r="EDJ22" s="341"/>
      <c r="EDK22" s="341"/>
      <c r="EDL22" s="341"/>
      <c r="EDM22" s="341"/>
      <c r="EDN22" s="341"/>
      <c r="EDO22" s="341"/>
      <c r="EDP22" s="341"/>
      <c r="EDQ22" s="341"/>
      <c r="EDR22" s="341"/>
      <c r="EDS22" s="341"/>
      <c r="EDT22" s="341"/>
      <c r="EDU22" s="341"/>
      <c r="EDV22" s="341"/>
      <c r="EDW22" s="341"/>
      <c r="EDX22" s="341"/>
      <c r="EDY22" s="341"/>
      <c r="EDZ22" s="341"/>
      <c r="EEA22" s="341"/>
      <c r="EEB22" s="341"/>
      <c r="EEC22" s="341"/>
      <c r="EED22" s="341"/>
      <c r="EEE22" s="341"/>
      <c r="EEF22" s="341"/>
      <c r="EEG22" s="341"/>
      <c r="EEH22" s="341"/>
      <c r="EEI22" s="341"/>
      <c r="EEJ22" s="341"/>
      <c r="EEK22" s="341"/>
      <c r="EEL22" s="341"/>
      <c r="EEM22" s="341"/>
      <c r="EEN22" s="341"/>
      <c r="EEO22" s="341"/>
      <c r="EEP22" s="341"/>
      <c r="EEQ22" s="341"/>
      <c r="EER22" s="341"/>
      <c r="EES22" s="341"/>
      <c r="EET22" s="341"/>
      <c r="EEU22" s="341"/>
      <c r="EEV22" s="341"/>
      <c r="EEW22" s="341"/>
      <c r="EEX22" s="341"/>
      <c r="EEY22" s="341"/>
      <c r="EEZ22" s="341"/>
      <c r="EFA22" s="341"/>
      <c r="EFB22" s="341"/>
      <c r="EFC22" s="341"/>
      <c r="EFD22" s="341"/>
      <c r="EFE22" s="341"/>
      <c r="EFF22" s="341"/>
      <c r="EFG22" s="341"/>
      <c r="EFH22" s="341"/>
      <c r="EFI22" s="341"/>
      <c r="EFJ22" s="341"/>
      <c r="EFK22" s="341"/>
      <c r="EFL22" s="341"/>
      <c r="EFM22" s="341"/>
      <c r="EFN22" s="341"/>
      <c r="EFO22" s="341"/>
      <c r="EFP22" s="341"/>
      <c r="EFQ22" s="341"/>
      <c r="EFR22" s="341"/>
      <c r="EFS22" s="341"/>
      <c r="EFT22" s="341"/>
      <c r="EFU22" s="341"/>
      <c r="EFV22" s="341"/>
      <c r="EFW22" s="341"/>
      <c r="EFX22" s="341"/>
      <c r="EFY22" s="341"/>
      <c r="EFZ22" s="341"/>
      <c r="EGA22" s="341"/>
      <c r="EGB22" s="341"/>
      <c r="EGC22" s="341"/>
      <c r="EGD22" s="341"/>
      <c r="EGE22" s="341"/>
      <c r="EGF22" s="341"/>
      <c r="EGG22" s="341"/>
      <c r="EGH22" s="341"/>
      <c r="EGI22" s="341"/>
      <c r="EGJ22" s="341"/>
      <c r="EGK22" s="341"/>
      <c r="EGL22" s="341"/>
      <c r="EGM22" s="341"/>
      <c r="EGN22" s="341"/>
      <c r="EGO22" s="341"/>
      <c r="EGP22" s="341"/>
      <c r="EGQ22" s="341"/>
      <c r="EGR22" s="341"/>
      <c r="EGS22" s="341"/>
      <c r="EGT22" s="341"/>
      <c r="EGU22" s="341"/>
      <c r="EGV22" s="341"/>
      <c r="EGW22" s="341"/>
      <c r="EGX22" s="341"/>
      <c r="EGY22" s="341"/>
      <c r="EGZ22" s="341"/>
      <c r="EHA22" s="341"/>
      <c r="EHB22" s="341"/>
      <c r="EHC22" s="341"/>
      <c r="EHD22" s="341"/>
      <c r="EHE22" s="341"/>
      <c r="EHF22" s="341"/>
      <c r="EHG22" s="341"/>
      <c r="EHH22" s="341"/>
      <c r="EHI22" s="341"/>
      <c r="EHJ22" s="341"/>
      <c r="EHK22" s="341"/>
      <c r="EHL22" s="341"/>
      <c r="EHM22" s="341"/>
      <c r="EHN22" s="341"/>
      <c r="EHO22" s="341"/>
      <c r="EHP22" s="341"/>
      <c r="EHQ22" s="341"/>
      <c r="EHR22" s="341"/>
      <c r="EHS22" s="341"/>
      <c r="EHT22" s="341"/>
      <c r="EHU22" s="341"/>
      <c r="EHV22" s="341"/>
      <c r="EHW22" s="341"/>
      <c r="EHX22" s="341"/>
      <c r="EHY22" s="341"/>
      <c r="EHZ22" s="341"/>
      <c r="EIA22" s="341"/>
      <c r="EIB22" s="341"/>
      <c r="EIC22" s="341"/>
      <c r="EID22" s="341"/>
      <c r="EIE22" s="341"/>
      <c r="EIF22" s="341"/>
      <c r="EIG22" s="341"/>
      <c r="EIH22" s="341"/>
      <c r="EII22" s="341"/>
      <c r="EIJ22" s="341"/>
      <c r="EIK22" s="341"/>
      <c r="EIL22" s="341"/>
      <c r="EIM22" s="341"/>
      <c r="EIN22" s="341"/>
      <c r="EIO22" s="341"/>
      <c r="EIP22" s="341"/>
      <c r="EIQ22" s="341"/>
      <c r="EIR22" s="341"/>
      <c r="EIS22" s="341"/>
      <c r="EIT22" s="341"/>
      <c r="EIU22" s="341"/>
      <c r="EIV22" s="341"/>
      <c r="EIW22" s="341"/>
      <c r="EIX22" s="341"/>
      <c r="EIY22" s="341"/>
      <c r="EIZ22" s="341"/>
      <c r="EJA22" s="341"/>
      <c r="EJB22" s="341"/>
      <c r="EJC22" s="341"/>
      <c r="EJD22" s="341"/>
      <c r="EJE22" s="341"/>
      <c r="EJF22" s="341"/>
      <c r="EJG22" s="341"/>
      <c r="EJH22" s="341"/>
      <c r="EJI22" s="341"/>
      <c r="EJJ22" s="341"/>
      <c r="EJK22" s="341"/>
      <c r="EJL22" s="341"/>
      <c r="EJM22" s="341"/>
      <c r="EJN22" s="341"/>
      <c r="EJO22" s="341"/>
      <c r="EJP22" s="341"/>
      <c r="EJQ22" s="341"/>
      <c r="EJR22" s="341"/>
      <c r="EJS22" s="341"/>
      <c r="EJT22" s="341"/>
      <c r="EJU22" s="341"/>
      <c r="EJV22" s="341"/>
      <c r="EJW22" s="341"/>
      <c r="EJX22" s="341"/>
      <c r="EJY22" s="341"/>
      <c r="EJZ22" s="341"/>
      <c r="EKA22" s="341"/>
      <c r="EKB22" s="341"/>
      <c r="EKC22" s="341"/>
      <c r="EKD22" s="341"/>
      <c r="EKE22" s="341"/>
      <c r="EKF22" s="341"/>
      <c r="EKG22" s="341"/>
      <c r="EKH22" s="341"/>
      <c r="EKI22" s="341"/>
      <c r="EKJ22" s="341"/>
      <c r="EKK22" s="341"/>
      <c r="EKL22" s="341"/>
      <c r="EKM22" s="341"/>
      <c r="EKN22" s="341"/>
      <c r="EKO22" s="341"/>
      <c r="EKP22" s="341"/>
      <c r="EKQ22" s="341"/>
      <c r="EKR22" s="341"/>
      <c r="EKS22" s="341"/>
      <c r="EKT22" s="341"/>
      <c r="EKU22" s="341"/>
      <c r="EKV22" s="341"/>
      <c r="EKW22" s="341"/>
      <c r="EKX22" s="341"/>
      <c r="EKY22" s="341"/>
      <c r="EKZ22" s="341"/>
      <c r="ELA22" s="341"/>
      <c r="ELB22" s="341"/>
      <c r="ELC22" s="341"/>
      <c r="ELD22" s="341"/>
      <c r="ELE22" s="341"/>
      <c r="ELF22" s="341"/>
      <c r="ELG22" s="341"/>
      <c r="ELH22" s="341"/>
      <c r="ELI22" s="341"/>
      <c r="ELJ22" s="341"/>
      <c r="ELK22" s="341"/>
      <c r="ELL22" s="341"/>
      <c r="ELM22" s="341"/>
      <c r="ELN22" s="341"/>
      <c r="ELO22" s="341"/>
      <c r="ELP22" s="341"/>
      <c r="ELQ22" s="341"/>
      <c r="ELR22" s="341"/>
      <c r="ELS22" s="341"/>
      <c r="ELT22" s="341"/>
      <c r="ELU22" s="341"/>
      <c r="ELV22" s="341"/>
      <c r="ELW22" s="341"/>
      <c r="ELX22" s="341"/>
      <c r="ELY22" s="341"/>
      <c r="ELZ22" s="341"/>
      <c r="EMA22" s="341"/>
      <c r="EMB22" s="341"/>
      <c r="EMC22" s="341"/>
      <c r="EMD22" s="341"/>
      <c r="EME22" s="341"/>
      <c r="EMF22" s="341"/>
      <c r="EMG22" s="341"/>
      <c r="EMH22" s="341"/>
      <c r="EMI22" s="341"/>
      <c r="EMJ22" s="341"/>
      <c r="EMK22" s="341"/>
      <c r="EML22" s="341"/>
      <c r="EMM22" s="341"/>
      <c r="EMN22" s="341"/>
      <c r="EMO22" s="341"/>
      <c r="EMP22" s="341"/>
      <c r="EMQ22" s="341"/>
      <c r="EMR22" s="341"/>
      <c r="EMS22" s="341"/>
      <c r="EMT22" s="341"/>
      <c r="EMU22" s="341"/>
      <c r="EMV22" s="341"/>
      <c r="EMW22" s="341"/>
      <c r="EMX22" s="341"/>
      <c r="EMY22" s="341"/>
      <c r="EMZ22" s="341"/>
      <c r="ENA22" s="341"/>
      <c r="ENB22" s="341"/>
      <c r="ENC22" s="341"/>
      <c r="END22" s="341"/>
      <c r="ENE22" s="341"/>
      <c r="ENF22" s="341"/>
      <c r="ENG22" s="341"/>
      <c r="ENH22" s="341"/>
      <c r="ENI22" s="341"/>
      <c r="ENJ22" s="341"/>
      <c r="ENK22" s="341"/>
      <c r="ENL22" s="341"/>
      <c r="ENM22" s="341"/>
      <c r="ENN22" s="341"/>
      <c r="ENO22" s="341"/>
      <c r="ENP22" s="341"/>
      <c r="ENQ22" s="341"/>
      <c r="ENR22" s="341"/>
      <c r="ENS22" s="341"/>
      <c r="ENT22" s="341"/>
      <c r="ENU22" s="341"/>
      <c r="ENV22" s="341"/>
      <c r="ENW22" s="341"/>
      <c r="ENX22" s="341"/>
      <c r="ENY22" s="341"/>
      <c r="ENZ22" s="341"/>
      <c r="EOA22" s="341"/>
      <c r="EOB22" s="341"/>
      <c r="EOC22" s="341"/>
      <c r="EOD22" s="341"/>
      <c r="EOE22" s="341"/>
      <c r="EOF22" s="341"/>
      <c r="EOG22" s="341"/>
      <c r="EOH22" s="341"/>
      <c r="EOI22" s="341"/>
      <c r="EOJ22" s="341"/>
      <c r="EOK22" s="341"/>
      <c r="EOL22" s="341"/>
      <c r="EOM22" s="341"/>
      <c r="EON22" s="341"/>
      <c r="EOO22" s="341"/>
      <c r="EOP22" s="341"/>
      <c r="EOQ22" s="341"/>
      <c r="EOR22" s="341"/>
      <c r="EOS22" s="341"/>
      <c r="EOT22" s="341"/>
      <c r="EOU22" s="341"/>
      <c r="EOV22" s="341"/>
      <c r="EOW22" s="341"/>
      <c r="EOX22" s="341"/>
      <c r="EOY22" s="341"/>
      <c r="EOZ22" s="341"/>
      <c r="EPA22" s="341"/>
      <c r="EPB22" s="341"/>
      <c r="EPC22" s="341"/>
      <c r="EPD22" s="341"/>
      <c r="EPE22" s="341"/>
      <c r="EPF22" s="341"/>
      <c r="EPG22" s="341"/>
      <c r="EPH22" s="341"/>
      <c r="EPI22" s="341"/>
      <c r="EPJ22" s="341"/>
      <c r="EPK22" s="341"/>
      <c r="EPL22" s="341"/>
      <c r="EPM22" s="341"/>
      <c r="EPN22" s="341"/>
      <c r="EPO22" s="341"/>
      <c r="EPP22" s="341"/>
      <c r="EPQ22" s="341"/>
      <c r="EPR22" s="341"/>
      <c r="EPS22" s="341"/>
      <c r="EPT22" s="341"/>
      <c r="EPU22" s="341"/>
      <c r="EPV22" s="341"/>
      <c r="EPW22" s="341"/>
      <c r="EPX22" s="341"/>
      <c r="EPY22" s="341"/>
      <c r="EPZ22" s="341"/>
      <c r="EQA22" s="341"/>
      <c r="EQB22" s="341"/>
      <c r="EQC22" s="341"/>
      <c r="EQD22" s="341"/>
      <c r="EQE22" s="341"/>
      <c r="EQF22" s="341"/>
      <c r="EQG22" s="341"/>
      <c r="EQH22" s="341"/>
      <c r="EQI22" s="341"/>
      <c r="EQJ22" s="341"/>
      <c r="EQK22" s="341"/>
      <c r="EQL22" s="341"/>
      <c r="EQM22" s="341"/>
      <c r="EQN22" s="341"/>
      <c r="EQO22" s="341"/>
      <c r="EQP22" s="341"/>
      <c r="EQQ22" s="341"/>
      <c r="EQR22" s="341"/>
      <c r="EQS22" s="341"/>
      <c r="EQT22" s="341"/>
      <c r="EQU22" s="341"/>
      <c r="EQV22" s="341"/>
      <c r="EQW22" s="341"/>
      <c r="EQX22" s="341"/>
      <c r="EQY22" s="341"/>
      <c r="EQZ22" s="341"/>
      <c r="ERA22" s="341"/>
      <c r="ERB22" s="341"/>
      <c r="ERC22" s="341"/>
      <c r="ERD22" s="341"/>
      <c r="ERE22" s="341"/>
      <c r="ERF22" s="341"/>
      <c r="ERG22" s="341"/>
      <c r="ERH22" s="341"/>
      <c r="ERI22" s="341"/>
      <c r="ERJ22" s="341"/>
      <c r="ERK22" s="341"/>
      <c r="ERL22" s="341"/>
      <c r="ERM22" s="341"/>
      <c r="ERN22" s="341"/>
      <c r="ERO22" s="341"/>
      <c r="ERP22" s="341"/>
      <c r="ERQ22" s="341"/>
      <c r="ERR22" s="341"/>
      <c r="ERS22" s="341"/>
      <c r="ERT22" s="341"/>
      <c r="ERU22" s="341"/>
      <c r="ERV22" s="341"/>
      <c r="ERW22" s="341"/>
      <c r="ERX22" s="341"/>
      <c r="ERY22" s="341"/>
      <c r="ERZ22" s="341"/>
      <c r="ESA22" s="341"/>
      <c r="ESB22" s="341"/>
      <c r="ESC22" s="341"/>
      <c r="ESD22" s="341"/>
      <c r="ESE22" s="341"/>
      <c r="ESF22" s="341"/>
      <c r="ESG22" s="341"/>
      <c r="ESH22" s="341"/>
      <c r="ESI22" s="341"/>
      <c r="ESJ22" s="341"/>
      <c r="ESK22" s="341"/>
      <c r="ESL22" s="341"/>
      <c r="ESM22" s="341"/>
      <c r="ESN22" s="341"/>
      <c r="ESO22" s="341"/>
      <c r="ESP22" s="341"/>
      <c r="ESQ22" s="341"/>
      <c r="ESR22" s="341"/>
      <c r="ESS22" s="341"/>
      <c r="EST22" s="341"/>
      <c r="ESU22" s="341"/>
      <c r="ESV22" s="341"/>
      <c r="ESW22" s="341"/>
      <c r="ESX22" s="341"/>
      <c r="ESY22" s="341"/>
      <c r="ESZ22" s="341"/>
      <c r="ETA22" s="341"/>
      <c r="ETB22" s="341"/>
      <c r="ETC22" s="341"/>
      <c r="ETD22" s="341"/>
      <c r="ETE22" s="341"/>
      <c r="ETF22" s="341"/>
      <c r="ETG22" s="341"/>
      <c r="ETH22" s="341"/>
      <c r="ETI22" s="341"/>
      <c r="ETJ22" s="341"/>
      <c r="ETK22" s="341"/>
      <c r="ETL22" s="341"/>
      <c r="ETM22" s="341"/>
      <c r="ETN22" s="341"/>
      <c r="ETO22" s="341"/>
      <c r="ETP22" s="341"/>
      <c r="ETQ22" s="341"/>
      <c r="ETR22" s="341"/>
      <c r="ETS22" s="341"/>
      <c r="ETT22" s="341"/>
      <c r="ETU22" s="341"/>
      <c r="ETV22" s="341"/>
      <c r="ETW22" s="341"/>
      <c r="ETX22" s="341"/>
      <c r="ETY22" s="341"/>
      <c r="ETZ22" s="341"/>
      <c r="EUA22" s="341"/>
      <c r="EUB22" s="341"/>
      <c r="EUC22" s="341"/>
      <c r="EUD22" s="341"/>
      <c r="EUE22" s="341"/>
      <c r="EUF22" s="341"/>
      <c r="EUG22" s="341"/>
      <c r="EUH22" s="341"/>
      <c r="EUI22" s="341"/>
      <c r="EUJ22" s="341"/>
      <c r="EUK22" s="341"/>
      <c r="EUL22" s="341"/>
      <c r="EUM22" s="341"/>
      <c r="EUN22" s="341"/>
      <c r="EUO22" s="341"/>
      <c r="EUP22" s="341"/>
      <c r="EUQ22" s="341"/>
      <c r="EUR22" s="341"/>
      <c r="EUS22" s="341"/>
      <c r="EUT22" s="341"/>
      <c r="EUU22" s="341"/>
      <c r="EUV22" s="341"/>
      <c r="EUW22" s="341"/>
      <c r="EUX22" s="341"/>
      <c r="EUY22" s="341"/>
      <c r="EUZ22" s="341"/>
      <c r="EVA22" s="341"/>
      <c r="EVB22" s="341"/>
      <c r="EVC22" s="341"/>
      <c r="EVD22" s="341"/>
      <c r="EVE22" s="341"/>
      <c r="EVF22" s="341"/>
      <c r="EVG22" s="341"/>
      <c r="EVH22" s="341"/>
      <c r="EVI22" s="341"/>
      <c r="EVJ22" s="341"/>
      <c r="EVK22" s="341"/>
      <c r="EVL22" s="341"/>
      <c r="EVM22" s="341"/>
      <c r="EVN22" s="341"/>
      <c r="EVO22" s="341"/>
      <c r="EVP22" s="341"/>
      <c r="EVQ22" s="341"/>
      <c r="EVR22" s="341"/>
      <c r="EVS22" s="341"/>
      <c r="EVT22" s="341"/>
      <c r="EVU22" s="341"/>
      <c r="EVV22" s="341"/>
      <c r="EVW22" s="341"/>
      <c r="EVX22" s="341"/>
      <c r="EVY22" s="341"/>
      <c r="EVZ22" s="341"/>
      <c r="EWA22" s="341"/>
      <c r="EWB22" s="341"/>
      <c r="EWC22" s="341"/>
      <c r="EWD22" s="341"/>
      <c r="EWE22" s="341"/>
      <c r="EWF22" s="341"/>
      <c r="EWG22" s="341"/>
      <c r="EWH22" s="341"/>
      <c r="EWI22" s="341"/>
      <c r="EWJ22" s="341"/>
      <c r="EWK22" s="341"/>
      <c r="EWL22" s="341"/>
      <c r="EWM22" s="341"/>
      <c r="EWN22" s="341"/>
      <c r="EWO22" s="341"/>
      <c r="EWP22" s="341"/>
      <c r="EWQ22" s="341"/>
      <c r="EWR22" s="341"/>
      <c r="EWS22" s="341"/>
      <c r="EWT22" s="341"/>
      <c r="EWU22" s="341"/>
      <c r="EWV22" s="341"/>
      <c r="EWW22" s="341"/>
      <c r="EWX22" s="341"/>
      <c r="EWY22" s="341"/>
      <c r="EWZ22" s="341"/>
      <c r="EXA22" s="341"/>
      <c r="EXB22" s="341"/>
      <c r="EXC22" s="341"/>
      <c r="EXD22" s="341"/>
      <c r="EXE22" s="341"/>
      <c r="EXF22" s="341"/>
      <c r="EXG22" s="341"/>
      <c r="EXH22" s="341"/>
      <c r="EXI22" s="341"/>
      <c r="EXJ22" s="341"/>
      <c r="EXK22" s="341"/>
      <c r="EXL22" s="341"/>
      <c r="EXM22" s="341"/>
      <c r="EXN22" s="341"/>
      <c r="EXO22" s="341"/>
      <c r="EXP22" s="341"/>
      <c r="EXQ22" s="341"/>
      <c r="EXR22" s="341"/>
      <c r="EXS22" s="341"/>
      <c r="EXT22" s="341"/>
      <c r="EXU22" s="341"/>
      <c r="EXV22" s="341"/>
      <c r="EXW22" s="341"/>
      <c r="EXX22" s="341"/>
      <c r="EXY22" s="341"/>
      <c r="EXZ22" s="341"/>
      <c r="EYA22" s="341"/>
      <c r="EYB22" s="341"/>
      <c r="EYC22" s="341"/>
      <c r="EYD22" s="341"/>
      <c r="EYE22" s="341"/>
      <c r="EYF22" s="341"/>
      <c r="EYG22" s="341"/>
      <c r="EYH22" s="341"/>
      <c r="EYI22" s="341"/>
      <c r="EYJ22" s="341"/>
      <c r="EYK22" s="341"/>
      <c r="EYL22" s="341"/>
      <c r="EYM22" s="341"/>
      <c r="EYN22" s="341"/>
      <c r="EYO22" s="341"/>
      <c r="EYP22" s="341"/>
      <c r="EYQ22" s="341"/>
      <c r="EYR22" s="341"/>
      <c r="EYS22" s="341"/>
      <c r="EYT22" s="341"/>
      <c r="EYU22" s="341"/>
      <c r="EYV22" s="341"/>
      <c r="EYW22" s="341"/>
      <c r="EYX22" s="341"/>
      <c r="EYY22" s="341"/>
      <c r="EYZ22" s="341"/>
      <c r="EZA22" s="341"/>
      <c r="EZB22" s="341"/>
      <c r="EZC22" s="341"/>
      <c r="EZD22" s="341"/>
      <c r="EZE22" s="341"/>
      <c r="EZF22" s="341"/>
      <c r="EZG22" s="341"/>
      <c r="EZH22" s="341"/>
      <c r="EZI22" s="341"/>
      <c r="EZJ22" s="341"/>
      <c r="EZK22" s="341"/>
      <c r="EZL22" s="341"/>
      <c r="EZM22" s="341"/>
      <c r="EZN22" s="341"/>
      <c r="EZO22" s="341"/>
      <c r="EZP22" s="341"/>
      <c r="EZQ22" s="341"/>
      <c r="EZR22" s="341"/>
      <c r="EZS22" s="341"/>
      <c r="EZT22" s="341"/>
      <c r="EZU22" s="341"/>
      <c r="EZV22" s="341"/>
      <c r="EZW22" s="341"/>
      <c r="EZX22" s="341"/>
      <c r="EZY22" s="341"/>
      <c r="EZZ22" s="341"/>
      <c r="FAA22" s="341"/>
      <c r="FAB22" s="341"/>
      <c r="FAC22" s="341"/>
      <c r="FAD22" s="341"/>
      <c r="FAE22" s="341"/>
      <c r="FAF22" s="341"/>
      <c r="FAG22" s="341"/>
      <c r="FAH22" s="341"/>
      <c r="FAI22" s="341"/>
      <c r="FAJ22" s="341"/>
      <c r="FAK22" s="341"/>
      <c r="FAL22" s="341"/>
      <c r="FAM22" s="341"/>
      <c r="FAN22" s="341"/>
      <c r="FAO22" s="341"/>
      <c r="FAP22" s="341"/>
      <c r="FAQ22" s="341"/>
      <c r="FAR22" s="341"/>
      <c r="FAS22" s="341"/>
      <c r="FAT22" s="341"/>
      <c r="FAU22" s="341"/>
      <c r="FAV22" s="341"/>
      <c r="FAW22" s="341"/>
      <c r="FAX22" s="341"/>
      <c r="FAY22" s="341"/>
      <c r="FAZ22" s="341"/>
      <c r="FBA22" s="341"/>
      <c r="FBB22" s="341"/>
      <c r="FBC22" s="341"/>
      <c r="FBD22" s="341"/>
      <c r="FBE22" s="341"/>
      <c r="FBF22" s="341"/>
      <c r="FBG22" s="341"/>
      <c r="FBH22" s="341"/>
      <c r="FBI22" s="341"/>
      <c r="FBJ22" s="341"/>
      <c r="FBK22" s="341"/>
      <c r="FBL22" s="341"/>
      <c r="FBM22" s="341"/>
      <c r="FBN22" s="341"/>
      <c r="FBO22" s="341"/>
      <c r="FBP22" s="341"/>
      <c r="FBQ22" s="341"/>
      <c r="FBR22" s="341"/>
      <c r="FBS22" s="341"/>
      <c r="FBT22" s="341"/>
      <c r="FBU22" s="341"/>
      <c r="FBV22" s="341"/>
      <c r="FBW22" s="341"/>
      <c r="FBX22" s="341"/>
      <c r="FBY22" s="341"/>
      <c r="FBZ22" s="341"/>
      <c r="FCA22" s="341"/>
      <c r="FCB22" s="341"/>
      <c r="FCC22" s="341"/>
      <c r="FCD22" s="341"/>
      <c r="FCE22" s="341"/>
      <c r="FCF22" s="341"/>
      <c r="FCG22" s="341"/>
      <c r="FCH22" s="341"/>
      <c r="FCI22" s="341"/>
      <c r="FCJ22" s="341"/>
      <c r="FCK22" s="341"/>
      <c r="FCL22" s="341"/>
      <c r="FCM22" s="341"/>
      <c r="FCN22" s="341"/>
      <c r="FCO22" s="341"/>
      <c r="FCP22" s="341"/>
      <c r="FCQ22" s="341"/>
      <c r="FCR22" s="341"/>
      <c r="FCS22" s="341"/>
      <c r="FCT22" s="341"/>
      <c r="FCU22" s="341"/>
      <c r="FCV22" s="341"/>
      <c r="FCW22" s="341"/>
      <c r="FCX22" s="341"/>
      <c r="FCY22" s="341"/>
      <c r="FCZ22" s="341"/>
      <c r="FDA22" s="341"/>
      <c r="FDB22" s="341"/>
      <c r="FDC22" s="341"/>
      <c r="FDD22" s="341"/>
      <c r="FDE22" s="341"/>
      <c r="FDF22" s="341"/>
      <c r="FDG22" s="341"/>
      <c r="FDH22" s="341"/>
      <c r="FDI22" s="341"/>
      <c r="FDJ22" s="341"/>
      <c r="FDK22" s="341"/>
      <c r="FDL22" s="341"/>
      <c r="FDM22" s="341"/>
      <c r="FDN22" s="341"/>
      <c r="FDO22" s="341"/>
      <c r="FDP22" s="341"/>
      <c r="FDQ22" s="341"/>
      <c r="FDR22" s="341"/>
      <c r="FDS22" s="341"/>
      <c r="FDT22" s="341"/>
      <c r="FDU22" s="341"/>
      <c r="FDV22" s="341"/>
      <c r="FDW22" s="341"/>
      <c r="FDX22" s="341"/>
      <c r="FDY22" s="341"/>
      <c r="FDZ22" s="341"/>
      <c r="FEA22" s="341"/>
      <c r="FEB22" s="341"/>
      <c r="FEC22" s="341"/>
      <c r="FED22" s="341"/>
      <c r="FEE22" s="341"/>
      <c r="FEF22" s="341"/>
      <c r="FEG22" s="341"/>
      <c r="FEH22" s="341"/>
      <c r="FEI22" s="341"/>
      <c r="FEJ22" s="341"/>
      <c r="FEK22" s="341"/>
      <c r="FEL22" s="341"/>
      <c r="FEM22" s="341"/>
      <c r="FEN22" s="341"/>
      <c r="FEO22" s="341"/>
      <c r="FEP22" s="341"/>
      <c r="FEQ22" s="341"/>
      <c r="FER22" s="341"/>
      <c r="FES22" s="341"/>
      <c r="FET22" s="341"/>
      <c r="FEU22" s="341"/>
      <c r="FEV22" s="341"/>
      <c r="FEW22" s="341"/>
      <c r="FEX22" s="341"/>
      <c r="FEY22" s="341"/>
      <c r="FEZ22" s="341"/>
      <c r="FFA22" s="341"/>
      <c r="FFB22" s="341"/>
      <c r="FFC22" s="341"/>
      <c r="FFD22" s="341"/>
      <c r="FFE22" s="341"/>
      <c r="FFF22" s="341"/>
      <c r="FFG22" s="341"/>
      <c r="FFH22" s="341"/>
      <c r="FFI22" s="341"/>
      <c r="FFJ22" s="341"/>
      <c r="FFK22" s="341"/>
      <c r="FFL22" s="341"/>
      <c r="FFM22" s="341"/>
      <c r="FFN22" s="341"/>
      <c r="FFO22" s="341"/>
      <c r="FFP22" s="341"/>
      <c r="FFQ22" s="341"/>
      <c r="FFR22" s="341"/>
      <c r="FFS22" s="341"/>
      <c r="FFT22" s="341"/>
      <c r="FFU22" s="341"/>
      <c r="FFV22" s="341"/>
      <c r="FFW22" s="341"/>
      <c r="FFX22" s="341"/>
      <c r="FFY22" s="341"/>
      <c r="FFZ22" s="341"/>
      <c r="FGA22" s="341"/>
      <c r="FGB22" s="341"/>
      <c r="FGC22" s="341"/>
      <c r="FGD22" s="341"/>
      <c r="FGE22" s="341"/>
      <c r="FGF22" s="341"/>
      <c r="FGG22" s="341"/>
      <c r="FGH22" s="341"/>
      <c r="FGI22" s="341"/>
      <c r="FGJ22" s="341"/>
      <c r="FGK22" s="341"/>
      <c r="FGL22" s="341"/>
      <c r="FGM22" s="341"/>
      <c r="FGN22" s="341"/>
      <c r="FGO22" s="341"/>
      <c r="FGP22" s="341"/>
      <c r="FGQ22" s="341"/>
      <c r="FGR22" s="341"/>
      <c r="FGS22" s="341"/>
      <c r="FGT22" s="341"/>
      <c r="FGU22" s="341"/>
      <c r="FGV22" s="341"/>
      <c r="FGW22" s="341"/>
      <c r="FGX22" s="341"/>
      <c r="FGY22" s="341"/>
      <c r="FGZ22" s="341"/>
      <c r="FHA22" s="341"/>
      <c r="FHB22" s="341"/>
      <c r="FHC22" s="341"/>
      <c r="FHD22" s="341"/>
      <c r="FHE22" s="341"/>
      <c r="FHF22" s="341"/>
      <c r="FHG22" s="341"/>
      <c r="FHH22" s="341"/>
      <c r="FHI22" s="341"/>
      <c r="FHJ22" s="341"/>
      <c r="FHK22" s="341"/>
      <c r="FHL22" s="341"/>
      <c r="FHM22" s="341"/>
      <c r="FHN22" s="341"/>
      <c r="FHO22" s="341"/>
      <c r="FHP22" s="341"/>
      <c r="FHQ22" s="341"/>
      <c r="FHR22" s="341"/>
      <c r="FHS22" s="341"/>
      <c r="FHT22" s="341"/>
      <c r="FHU22" s="341"/>
      <c r="FHV22" s="341"/>
      <c r="FHW22" s="341"/>
      <c r="FHX22" s="341"/>
      <c r="FHY22" s="341"/>
      <c r="FHZ22" s="341"/>
      <c r="FIA22" s="341"/>
      <c r="FIB22" s="341"/>
      <c r="FIC22" s="341"/>
      <c r="FID22" s="341"/>
      <c r="FIE22" s="341"/>
      <c r="FIF22" s="341"/>
      <c r="FIG22" s="341"/>
      <c r="FIH22" s="341"/>
      <c r="FII22" s="341"/>
      <c r="FIJ22" s="341"/>
      <c r="FIK22" s="341"/>
      <c r="FIL22" s="341"/>
      <c r="FIM22" s="341"/>
      <c r="FIN22" s="341"/>
      <c r="FIO22" s="341"/>
      <c r="FIP22" s="341"/>
      <c r="FIQ22" s="341"/>
      <c r="FIR22" s="341"/>
      <c r="FIS22" s="341"/>
      <c r="FIT22" s="341"/>
      <c r="FIU22" s="341"/>
      <c r="FIV22" s="341"/>
      <c r="FIW22" s="341"/>
      <c r="FIX22" s="341"/>
      <c r="FIY22" s="341"/>
      <c r="FIZ22" s="341"/>
      <c r="FJA22" s="341"/>
      <c r="FJB22" s="341"/>
      <c r="FJC22" s="341"/>
      <c r="FJD22" s="341"/>
      <c r="FJE22" s="341"/>
      <c r="FJF22" s="341"/>
      <c r="FJG22" s="341"/>
      <c r="FJH22" s="341"/>
      <c r="FJI22" s="341"/>
      <c r="FJJ22" s="341"/>
      <c r="FJK22" s="341"/>
      <c r="FJL22" s="341"/>
      <c r="FJM22" s="341"/>
      <c r="FJN22" s="341"/>
      <c r="FJO22" s="341"/>
      <c r="FJP22" s="341"/>
      <c r="FJQ22" s="341"/>
      <c r="FJR22" s="341"/>
      <c r="FJS22" s="341"/>
      <c r="FJT22" s="341"/>
      <c r="FJU22" s="341"/>
      <c r="FJV22" s="341"/>
      <c r="FJW22" s="341"/>
      <c r="FJX22" s="341"/>
      <c r="FJY22" s="341"/>
      <c r="FJZ22" s="341"/>
      <c r="FKA22" s="341"/>
      <c r="FKB22" s="341"/>
      <c r="FKC22" s="341"/>
      <c r="FKD22" s="341"/>
      <c r="FKE22" s="341"/>
      <c r="FKF22" s="341"/>
      <c r="FKG22" s="341"/>
      <c r="FKH22" s="341"/>
      <c r="FKI22" s="341"/>
      <c r="FKJ22" s="341"/>
      <c r="FKK22" s="341"/>
      <c r="FKL22" s="341"/>
      <c r="FKM22" s="341"/>
      <c r="FKN22" s="341"/>
      <c r="FKO22" s="341"/>
      <c r="FKP22" s="341"/>
      <c r="FKQ22" s="341"/>
      <c r="FKR22" s="341"/>
      <c r="FKS22" s="341"/>
      <c r="FKT22" s="341"/>
      <c r="FKU22" s="341"/>
      <c r="FKV22" s="341"/>
      <c r="FKW22" s="341"/>
      <c r="FKX22" s="341"/>
      <c r="FKY22" s="341"/>
      <c r="FKZ22" s="341"/>
      <c r="FLA22" s="341"/>
      <c r="FLB22" s="341"/>
      <c r="FLC22" s="341"/>
      <c r="FLD22" s="341"/>
      <c r="FLE22" s="341"/>
      <c r="FLF22" s="341"/>
      <c r="FLG22" s="341"/>
      <c r="FLH22" s="341"/>
      <c r="FLI22" s="341"/>
      <c r="FLJ22" s="341"/>
      <c r="FLK22" s="341"/>
      <c r="FLL22" s="341"/>
      <c r="FLM22" s="341"/>
      <c r="FLN22" s="341"/>
      <c r="FLO22" s="341"/>
      <c r="FLP22" s="341"/>
      <c r="FLQ22" s="341"/>
      <c r="FLR22" s="341"/>
      <c r="FLS22" s="341"/>
      <c r="FLT22" s="341"/>
      <c r="FLU22" s="341"/>
      <c r="FLV22" s="341"/>
      <c r="FLW22" s="341"/>
      <c r="FLX22" s="341"/>
      <c r="FLY22" s="341"/>
      <c r="FLZ22" s="341"/>
      <c r="FMA22" s="341"/>
      <c r="FMB22" s="341"/>
      <c r="FMC22" s="341"/>
      <c r="FMD22" s="341"/>
      <c r="FME22" s="341"/>
      <c r="FMF22" s="341"/>
      <c r="FMG22" s="341"/>
      <c r="FMH22" s="341"/>
      <c r="FMI22" s="341"/>
      <c r="FMJ22" s="341"/>
      <c r="FMK22" s="341"/>
      <c r="FML22" s="341"/>
      <c r="FMM22" s="341"/>
      <c r="FMN22" s="341"/>
      <c r="FMO22" s="341"/>
      <c r="FMP22" s="341"/>
      <c r="FMQ22" s="341"/>
      <c r="FMR22" s="341"/>
      <c r="FMS22" s="341"/>
      <c r="FMT22" s="341"/>
      <c r="FMU22" s="341"/>
      <c r="FMV22" s="341"/>
      <c r="FMW22" s="341"/>
      <c r="FMX22" s="341"/>
      <c r="FMY22" s="341"/>
      <c r="FMZ22" s="341"/>
      <c r="FNA22" s="341"/>
      <c r="FNB22" s="341"/>
      <c r="FNC22" s="341"/>
      <c r="FND22" s="341"/>
      <c r="FNE22" s="341"/>
      <c r="FNF22" s="341"/>
      <c r="FNG22" s="341"/>
      <c r="FNH22" s="341"/>
      <c r="FNI22" s="341"/>
      <c r="FNJ22" s="341"/>
      <c r="FNK22" s="341"/>
      <c r="FNL22" s="341"/>
      <c r="FNM22" s="341"/>
      <c r="FNN22" s="341"/>
      <c r="FNO22" s="341"/>
      <c r="FNP22" s="341"/>
      <c r="FNQ22" s="341"/>
      <c r="FNR22" s="341"/>
      <c r="FNS22" s="341"/>
      <c r="FNT22" s="341"/>
      <c r="FNU22" s="341"/>
      <c r="FNV22" s="341"/>
      <c r="FNW22" s="341"/>
      <c r="FNX22" s="341"/>
      <c r="FNY22" s="341"/>
      <c r="FNZ22" s="341"/>
      <c r="FOA22" s="341"/>
      <c r="FOB22" s="341"/>
      <c r="FOC22" s="341"/>
      <c r="FOD22" s="341"/>
      <c r="FOE22" s="341"/>
      <c r="FOF22" s="341"/>
      <c r="FOG22" s="341"/>
      <c r="FOH22" s="341"/>
      <c r="FOI22" s="341"/>
      <c r="FOJ22" s="341"/>
      <c r="FOK22" s="341"/>
      <c r="FOL22" s="341"/>
      <c r="FOM22" s="341"/>
      <c r="FON22" s="341"/>
      <c r="FOO22" s="341"/>
      <c r="FOP22" s="341"/>
      <c r="FOQ22" s="341"/>
      <c r="FOR22" s="341"/>
      <c r="FOS22" s="341"/>
      <c r="FOT22" s="341"/>
      <c r="FOU22" s="341"/>
      <c r="FOV22" s="341"/>
      <c r="FOW22" s="341"/>
      <c r="FOX22" s="341"/>
      <c r="FOY22" s="341"/>
      <c r="FOZ22" s="341"/>
      <c r="FPA22" s="341"/>
      <c r="FPB22" s="341"/>
      <c r="FPC22" s="341"/>
      <c r="FPD22" s="341"/>
      <c r="FPE22" s="341"/>
      <c r="FPF22" s="341"/>
      <c r="FPG22" s="341"/>
      <c r="FPH22" s="341"/>
      <c r="FPI22" s="341"/>
      <c r="FPJ22" s="341"/>
      <c r="FPK22" s="341"/>
      <c r="FPL22" s="341"/>
      <c r="FPM22" s="341"/>
      <c r="FPN22" s="341"/>
      <c r="FPO22" s="341"/>
      <c r="FPP22" s="341"/>
      <c r="FPQ22" s="341"/>
      <c r="FPR22" s="341"/>
      <c r="FPS22" s="341"/>
      <c r="FPT22" s="341"/>
      <c r="FPU22" s="341"/>
      <c r="FPV22" s="341"/>
      <c r="FPW22" s="341"/>
      <c r="FPX22" s="341"/>
      <c r="FPY22" s="341"/>
      <c r="FPZ22" s="341"/>
      <c r="FQA22" s="341"/>
      <c r="FQB22" s="341"/>
      <c r="FQC22" s="341"/>
      <c r="FQD22" s="341"/>
      <c r="FQE22" s="341"/>
      <c r="FQF22" s="341"/>
      <c r="FQG22" s="341"/>
      <c r="FQH22" s="341"/>
      <c r="FQI22" s="341"/>
      <c r="FQJ22" s="341"/>
      <c r="FQK22" s="341"/>
      <c r="FQL22" s="341"/>
      <c r="FQM22" s="341"/>
      <c r="FQN22" s="341"/>
      <c r="FQO22" s="341"/>
      <c r="FQP22" s="341"/>
      <c r="FQQ22" s="341"/>
      <c r="FQR22" s="341"/>
      <c r="FQS22" s="341"/>
      <c r="FQT22" s="341"/>
      <c r="FQU22" s="341"/>
      <c r="FQV22" s="341"/>
      <c r="FQW22" s="341"/>
      <c r="FQX22" s="341"/>
      <c r="FQY22" s="341"/>
      <c r="FQZ22" s="341"/>
      <c r="FRA22" s="341"/>
      <c r="FRB22" s="341"/>
      <c r="FRC22" s="341"/>
      <c r="FRD22" s="341"/>
      <c r="FRE22" s="341"/>
      <c r="FRF22" s="341"/>
      <c r="FRG22" s="341"/>
      <c r="FRH22" s="341"/>
      <c r="FRI22" s="341"/>
      <c r="FRJ22" s="341"/>
      <c r="FRK22" s="341"/>
      <c r="FRL22" s="341"/>
      <c r="FRM22" s="341"/>
      <c r="FRN22" s="341"/>
      <c r="FRO22" s="341"/>
      <c r="FRP22" s="341"/>
      <c r="FRQ22" s="341"/>
      <c r="FRR22" s="341"/>
      <c r="FRS22" s="341"/>
      <c r="FRT22" s="341"/>
      <c r="FRU22" s="341"/>
      <c r="FRV22" s="341"/>
      <c r="FRW22" s="341"/>
      <c r="FRX22" s="341"/>
      <c r="FRY22" s="341"/>
      <c r="FRZ22" s="341"/>
      <c r="FSA22" s="341"/>
      <c r="FSB22" s="341"/>
      <c r="FSC22" s="341"/>
      <c r="FSD22" s="341"/>
      <c r="FSE22" s="341"/>
      <c r="FSF22" s="341"/>
      <c r="FSG22" s="341"/>
      <c r="FSH22" s="341"/>
      <c r="FSI22" s="341"/>
      <c r="FSJ22" s="341"/>
      <c r="FSK22" s="341"/>
      <c r="FSL22" s="341"/>
      <c r="FSM22" s="341"/>
      <c r="FSN22" s="341"/>
      <c r="FSO22" s="341"/>
      <c r="FSP22" s="341"/>
      <c r="FSQ22" s="341"/>
      <c r="FSR22" s="341"/>
      <c r="FSS22" s="341"/>
      <c r="FST22" s="341"/>
      <c r="FSU22" s="341"/>
      <c r="FSV22" s="341"/>
      <c r="FSW22" s="341"/>
      <c r="FSX22" s="341"/>
      <c r="FSY22" s="341"/>
      <c r="FSZ22" s="341"/>
      <c r="FTA22" s="341"/>
      <c r="FTB22" s="341"/>
      <c r="FTC22" s="341"/>
      <c r="FTD22" s="341"/>
      <c r="FTE22" s="341"/>
      <c r="FTF22" s="341"/>
      <c r="FTG22" s="341"/>
      <c r="FTH22" s="341"/>
      <c r="FTI22" s="341"/>
      <c r="FTJ22" s="341"/>
      <c r="FTK22" s="341"/>
      <c r="FTL22" s="341"/>
      <c r="FTM22" s="341"/>
      <c r="FTN22" s="341"/>
      <c r="FTO22" s="341"/>
      <c r="FTP22" s="341"/>
      <c r="FTQ22" s="341"/>
      <c r="FTR22" s="341"/>
      <c r="FTS22" s="341"/>
      <c r="FTT22" s="341"/>
      <c r="FTU22" s="341"/>
      <c r="FTV22" s="341"/>
      <c r="FTW22" s="341"/>
      <c r="FTX22" s="341"/>
      <c r="FTY22" s="341"/>
      <c r="FTZ22" s="341"/>
      <c r="FUA22" s="341"/>
      <c r="FUB22" s="341"/>
      <c r="FUC22" s="341"/>
      <c r="FUD22" s="341"/>
      <c r="FUE22" s="341"/>
      <c r="FUF22" s="341"/>
      <c r="FUG22" s="341"/>
      <c r="FUH22" s="341"/>
      <c r="FUI22" s="341"/>
      <c r="FUJ22" s="341"/>
      <c r="FUK22" s="341"/>
      <c r="FUL22" s="341"/>
      <c r="FUM22" s="341"/>
      <c r="FUN22" s="341"/>
      <c r="FUO22" s="341"/>
      <c r="FUP22" s="341"/>
      <c r="FUQ22" s="341"/>
      <c r="FUR22" s="341"/>
      <c r="FUS22" s="341"/>
      <c r="FUT22" s="341"/>
      <c r="FUU22" s="341"/>
      <c r="FUV22" s="341"/>
      <c r="FUW22" s="341"/>
      <c r="FUX22" s="341"/>
      <c r="FUY22" s="341"/>
      <c r="FUZ22" s="341"/>
      <c r="FVA22" s="341"/>
      <c r="FVB22" s="341"/>
      <c r="FVC22" s="341"/>
      <c r="FVD22" s="341"/>
      <c r="FVE22" s="341"/>
      <c r="FVF22" s="341"/>
      <c r="FVG22" s="341"/>
      <c r="FVH22" s="341"/>
      <c r="FVI22" s="341"/>
      <c r="FVJ22" s="341"/>
      <c r="FVK22" s="341"/>
      <c r="FVL22" s="341"/>
      <c r="FVM22" s="341"/>
      <c r="FVN22" s="341"/>
      <c r="FVO22" s="341"/>
      <c r="FVP22" s="341"/>
      <c r="FVQ22" s="341"/>
      <c r="FVR22" s="341"/>
      <c r="FVS22" s="341"/>
      <c r="FVT22" s="341"/>
      <c r="FVU22" s="341"/>
      <c r="FVV22" s="341"/>
      <c r="FVW22" s="341"/>
      <c r="FVX22" s="341"/>
      <c r="FVY22" s="341"/>
      <c r="FVZ22" s="341"/>
      <c r="FWA22" s="341"/>
      <c r="FWB22" s="341"/>
      <c r="FWC22" s="341"/>
      <c r="FWD22" s="341"/>
      <c r="FWE22" s="341"/>
      <c r="FWF22" s="341"/>
      <c r="FWG22" s="341"/>
      <c r="FWH22" s="341"/>
      <c r="FWI22" s="341"/>
      <c r="FWJ22" s="341"/>
      <c r="FWK22" s="341"/>
      <c r="FWL22" s="341"/>
      <c r="FWM22" s="341"/>
      <c r="FWN22" s="341"/>
      <c r="FWO22" s="341"/>
      <c r="FWP22" s="341"/>
      <c r="FWQ22" s="341"/>
      <c r="FWR22" s="341"/>
      <c r="FWS22" s="341"/>
      <c r="FWT22" s="341"/>
      <c r="FWU22" s="341"/>
      <c r="FWV22" s="341"/>
      <c r="FWW22" s="341"/>
      <c r="FWX22" s="341"/>
      <c r="FWY22" s="341"/>
      <c r="FWZ22" s="341"/>
      <c r="FXA22" s="341"/>
      <c r="FXB22" s="341"/>
      <c r="FXC22" s="341"/>
      <c r="FXD22" s="341"/>
      <c r="FXE22" s="341"/>
      <c r="FXF22" s="341"/>
      <c r="FXG22" s="341"/>
      <c r="FXH22" s="341"/>
      <c r="FXI22" s="341"/>
      <c r="FXJ22" s="341"/>
      <c r="FXK22" s="341"/>
      <c r="FXL22" s="341"/>
      <c r="FXM22" s="341"/>
      <c r="FXN22" s="341"/>
      <c r="FXO22" s="341"/>
      <c r="FXP22" s="341"/>
      <c r="FXQ22" s="341"/>
      <c r="FXR22" s="341"/>
      <c r="FXS22" s="341"/>
      <c r="FXT22" s="341"/>
      <c r="FXU22" s="341"/>
      <c r="FXV22" s="341"/>
      <c r="FXW22" s="341"/>
      <c r="FXX22" s="341"/>
      <c r="FXY22" s="341"/>
      <c r="FXZ22" s="341"/>
      <c r="FYA22" s="341"/>
      <c r="FYB22" s="341"/>
      <c r="FYC22" s="341"/>
      <c r="FYD22" s="341"/>
      <c r="FYE22" s="341"/>
      <c r="FYF22" s="341"/>
      <c r="FYG22" s="341"/>
      <c r="FYH22" s="341"/>
      <c r="FYI22" s="341"/>
      <c r="FYJ22" s="341"/>
      <c r="FYK22" s="341"/>
      <c r="FYL22" s="341"/>
      <c r="FYM22" s="341"/>
      <c r="FYN22" s="341"/>
      <c r="FYO22" s="341"/>
      <c r="FYP22" s="341"/>
      <c r="FYQ22" s="341"/>
      <c r="FYR22" s="341"/>
      <c r="FYS22" s="341"/>
      <c r="FYT22" s="341"/>
      <c r="FYU22" s="341"/>
      <c r="FYV22" s="341"/>
      <c r="FYW22" s="341"/>
      <c r="FYX22" s="341"/>
      <c r="FYY22" s="341"/>
      <c r="FYZ22" s="341"/>
      <c r="FZA22" s="341"/>
      <c r="FZB22" s="341"/>
      <c r="FZC22" s="341"/>
      <c r="FZD22" s="341"/>
      <c r="FZE22" s="341"/>
      <c r="FZF22" s="341"/>
      <c r="FZG22" s="341"/>
      <c r="FZH22" s="341"/>
      <c r="FZI22" s="341"/>
      <c r="FZJ22" s="341"/>
      <c r="FZK22" s="341"/>
      <c r="FZL22" s="341"/>
      <c r="FZM22" s="341"/>
      <c r="FZN22" s="341"/>
      <c r="FZO22" s="341"/>
      <c r="FZP22" s="341"/>
      <c r="FZQ22" s="341"/>
      <c r="FZR22" s="341"/>
      <c r="FZS22" s="341"/>
      <c r="FZT22" s="341"/>
      <c r="FZU22" s="341"/>
      <c r="FZV22" s="341"/>
      <c r="FZW22" s="341"/>
      <c r="FZX22" s="341"/>
      <c r="FZY22" s="341"/>
      <c r="FZZ22" s="341"/>
      <c r="GAA22" s="341"/>
      <c r="GAB22" s="341"/>
      <c r="GAC22" s="341"/>
      <c r="GAD22" s="341"/>
      <c r="GAE22" s="341"/>
      <c r="GAF22" s="341"/>
      <c r="GAG22" s="341"/>
      <c r="GAH22" s="341"/>
      <c r="GAI22" s="341"/>
      <c r="GAJ22" s="341"/>
      <c r="GAK22" s="341"/>
      <c r="GAL22" s="341"/>
      <c r="GAM22" s="341"/>
      <c r="GAN22" s="341"/>
      <c r="GAO22" s="341"/>
      <c r="GAP22" s="341"/>
      <c r="GAQ22" s="341"/>
      <c r="GAR22" s="341"/>
      <c r="GAS22" s="341"/>
      <c r="GAT22" s="341"/>
      <c r="GAU22" s="341"/>
      <c r="GAV22" s="341"/>
      <c r="GAW22" s="341"/>
      <c r="GAX22" s="341"/>
      <c r="GAY22" s="341"/>
      <c r="GAZ22" s="341"/>
      <c r="GBA22" s="341"/>
      <c r="GBB22" s="341"/>
      <c r="GBC22" s="341"/>
      <c r="GBD22" s="341"/>
      <c r="GBE22" s="341"/>
      <c r="GBF22" s="341"/>
      <c r="GBG22" s="341"/>
      <c r="GBH22" s="341"/>
      <c r="GBI22" s="341"/>
      <c r="GBJ22" s="341"/>
      <c r="GBK22" s="341"/>
      <c r="GBL22" s="341"/>
      <c r="GBM22" s="341"/>
      <c r="GBN22" s="341"/>
      <c r="GBO22" s="341"/>
      <c r="GBP22" s="341"/>
      <c r="GBQ22" s="341"/>
      <c r="GBR22" s="341"/>
      <c r="GBS22" s="341"/>
      <c r="GBT22" s="341"/>
      <c r="GBU22" s="341"/>
      <c r="GBV22" s="341"/>
      <c r="GBW22" s="341"/>
      <c r="GBX22" s="341"/>
      <c r="GBY22" s="341"/>
      <c r="GBZ22" s="341"/>
      <c r="GCA22" s="341"/>
      <c r="GCB22" s="341"/>
      <c r="GCC22" s="341"/>
      <c r="GCD22" s="341"/>
      <c r="GCE22" s="341"/>
      <c r="GCF22" s="341"/>
      <c r="GCG22" s="341"/>
      <c r="GCH22" s="341"/>
      <c r="GCI22" s="341"/>
      <c r="GCJ22" s="341"/>
      <c r="GCK22" s="341"/>
      <c r="GCL22" s="341"/>
      <c r="GCM22" s="341"/>
      <c r="GCN22" s="341"/>
      <c r="GCO22" s="341"/>
      <c r="GCP22" s="341"/>
      <c r="GCQ22" s="341"/>
      <c r="GCR22" s="341"/>
      <c r="GCS22" s="341"/>
      <c r="GCT22" s="341"/>
      <c r="GCU22" s="341"/>
      <c r="GCV22" s="341"/>
      <c r="GCW22" s="341"/>
      <c r="GCX22" s="341"/>
      <c r="GCY22" s="341"/>
      <c r="GCZ22" s="341"/>
      <c r="GDA22" s="341"/>
      <c r="GDB22" s="341"/>
      <c r="GDC22" s="341"/>
      <c r="GDD22" s="341"/>
      <c r="GDE22" s="341"/>
      <c r="GDF22" s="341"/>
      <c r="GDG22" s="341"/>
      <c r="GDH22" s="341"/>
      <c r="GDI22" s="341"/>
      <c r="GDJ22" s="341"/>
      <c r="GDK22" s="341"/>
      <c r="GDL22" s="341"/>
      <c r="GDM22" s="341"/>
      <c r="GDN22" s="341"/>
      <c r="GDO22" s="341"/>
      <c r="GDP22" s="341"/>
      <c r="GDQ22" s="341"/>
      <c r="GDR22" s="341"/>
      <c r="GDS22" s="341"/>
      <c r="GDT22" s="341"/>
      <c r="GDU22" s="341"/>
      <c r="GDV22" s="341"/>
      <c r="GDW22" s="341"/>
      <c r="GDX22" s="341"/>
      <c r="GDY22" s="341"/>
      <c r="GDZ22" s="341"/>
      <c r="GEA22" s="341"/>
      <c r="GEB22" s="341"/>
      <c r="GEC22" s="341"/>
      <c r="GED22" s="341"/>
      <c r="GEE22" s="341"/>
      <c r="GEF22" s="341"/>
      <c r="GEG22" s="341"/>
      <c r="GEH22" s="341"/>
      <c r="GEI22" s="341"/>
      <c r="GEJ22" s="341"/>
      <c r="GEK22" s="341"/>
      <c r="GEL22" s="341"/>
      <c r="GEM22" s="341"/>
      <c r="GEN22" s="341"/>
      <c r="GEO22" s="341"/>
      <c r="GEP22" s="341"/>
      <c r="GEQ22" s="341"/>
      <c r="GER22" s="341"/>
      <c r="GES22" s="341"/>
      <c r="GET22" s="341"/>
      <c r="GEU22" s="341"/>
      <c r="GEV22" s="341"/>
      <c r="GEW22" s="341"/>
      <c r="GEX22" s="341"/>
      <c r="GEY22" s="341"/>
      <c r="GEZ22" s="341"/>
      <c r="GFA22" s="341"/>
      <c r="GFB22" s="341"/>
      <c r="GFC22" s="341"/>
      <c r="GFD22" s="341"/>
      <c r="GFE22" s="341"/>
      <c r="GFF22" s="341"/>
      <c r="GFG22" s="341"/>
      <c r="GFH22" s="341"/>
      <c r="GFI22" s="341"/>
      <c r="GFJ22" s="341"/>
      <c r="GFK22" s="341"/>
      <c r="GFL22" s="341"/>
      <c r="GFM22" s="341"/>
      <c r="GFN22" s="341"/>
      <c r="GFO22" s="341"/>
      <c r="GFP22" s="341"/>
      <c r="GFQ22" s="341"/>
      <c r="GFR22" s="341"/>
      <c r="GFS22" s="341"/>
      <c r="GFT22" s="341"/>
      <c r="GFU22" s="341"/>
      <c r="GFV22" s="341"/>
      <c r="GFW22" s="341"/>
      <c r="GFX22" s="341"/>
      <c r="GFY22" s="341"/>
      <c r="GFZ22" s="341"/>
      <c r="GGA22" s="341"/>
      <c r="GGB22" s="341"/>
      <c r="GGC22" s="341"/>
      <c r="GGD22" s="341"/>
      <c r="GGE22" s="341"/>
      <c r="GGF22" s="341"/>
      <c r="GGG22" s="341"/>
      <c r="GGH22" s="341"/>
      <c r="GGI22" s="341"/>
      <c r="GGJ22" s="341"/>
      <c r="GGK22" s="341"/>
      <c r="GGL22" s="341"/>
      <c r="GGM22" s="341"/>
      <c r="GGN22" s="341"/>
      <c r="GGO22" s="341"/>
      <c r="GGP22" s="341"/>
      <c r="GGQ22" s="341"/>
      <c r="GGR22" s="341"/>
      <c r="GGS22" s="341"/>
      <c r="GGT22" s="341"/>
      <c r="GGU22" s="341"/>
      <c r="GGV22" s="341"/>
      <c r="GGW22" s="341"/>
      <c r="GGX22" s="341"/>
      <c r="GGY22" s="341"/>
      <c r="GGZ22" s="341"/>
      <c r="GHA22" s="341"/>
      <c r="GHB22" s="341"/>
      <c r="GHC22" s="341"/>
      <c r="GHD22" s="341"/>
      <c r="GHE22" s="341"/>
      <c r="GHF22" s="341"/>
      <c r="GHG22" s="341"/>
      <c r="GHH22" s="341"/>
      <c r="GHI22" s="341"/>
      <c r="GHJ22" s="341"/>
      <c r="GHK22" s="341"/>
      <c r="GHL22" s="341"/>
      <c r="GHM22" s="341"/>
      <c r="GHN22" s="341"/>
      <c r="GHO22" s="341"/>
      <c r="GHP22" s="341"/>
      <c r="GHQ22" s="341"/>
      <c r="GHR22" s="341"/>
      <c r="GHS22" s="341"/>
      <c r="GHT22" s="341"/>
      <c r="GHU22" s="341"/>
      <c r="GHV22" s="341"/>
      <c r="GHW22" s="341"/>
      <c r="GHX22" s="341"/>
      <c r="GHY22" s="341"/>
      <c r="GHZ22" s="341"/>
      <c r="GIA22" s="341"/>
      <c r="GIB22" s="341"/>
      <c r="GIC22" s="341"/>
      <c r="GID22" s="341"/>
      <c r="GIE22" s="341"/>
      <c r="GIF22" s="341"/>
      <c r="GIG22" s="341"/>
      <c r="GIH22" s="341"/>
      <c r="GII22" s="341"/>
      <c r="GIJ22" s="341"/>
      <c r="GIK22" s="341"/>
      <c r="GIL22" s="341"/>
      <c r="GIM22" s="341"/>
      <c r="GIN22" s="341"/>
      <c r="GIO22" s="341"/>
      <c r="GIP22" s="341"/>
      <c r="GIQ22" s="341"/>
      <c r="GIR22" s="341"/>
      <c r="GIS22" s="341"/>
      <c r="GIT22" s="341"/>
      <c r="GIU22" s="341"/>
      <c r="GIV22" s="341"/>
      <c r="GIW22" s="341"/>
      <c r="GIX22" s="341"/>
      <c r="GIY22" s="341"/>
      <c r="GIZ22" s="341"/>
      <c r="GJA22" s="341"/>
      <c r="GJB22" s="341"/>
      <c r="GJC22" s="341"/>
      <c r="GJD22" s="341"/>
      <c r="GJE22" s="341"/>
      <c r="GJF22" s="341"/>
      <c r="GJG22" s="341"/>
      <c r="GJH22" s="341"/>
      <c r="GJI22" s="341"/>
      <c r="GJJ22" s="341"/>
      <c r="GJK22" s="341"/>
      <c r="GJL22" s="341"/>
      <c r="GJM22" s="341"/>
      <c r="GJN22" s="341"/>
      <c r="GJO22" s="341"/>
      <c r="GJP22" s="341"/>
      <c r="GJQ22" s="341"/>
      <c r="GJR22" s="341"/>
      <c r="GJS22" s="341"/>
      <c r="GJT22" s="341"/>
      <c r="GJU22" s="341"/>
      <c r="GJV22" s="341"/>
      <c r="GJW22" s="341"/>
      <c r="GJX22" s="341"/>
      <c r="GJY22" s="341"/>
      <c r="GJZ22" s="341"/>
      <c r="GKA22" s="341"/>
      <c r="GKB22" s="341"/>
      <c r="GKC22" s="341"/>
      <c r="GKD22" s="341"/>
      <c r="GKE22" s="341"/>
      <c r="GKF22" s="341"/>
      <c r="GKG22" s="341"/>
      <c r="GKH22" s="341"/>
      <c r="GKI22" s="341"/>
      <c r="GKJ22" s="341"/>
      <c r="GKK22" s="341"/>
      <c r="GKL22" s="341"/>
      <c r="GKM22" s="341"/>
      <c r="GKN22" s="341"/>
      <c r="GKO22" s="341"/>
      <c r="GKP22" s="341"/>
      <c r="GKQ22" s="341"/>
      <c r="GKR22" s="341"/>
      <c r="GKS22" s="341"/>
      <c r="GKT22" s="341"/>
      <c r="GKU22" s="341"/>
      <c r="GKV22" s="341"/>
      <c r="GKW22" s="341"/>
      <c r="GKX22" s="341"/>
      <c r="GKY22" s="341"/>
      <c r="GKZ22" s="341"/>
      <c r="GLA22" s="341"/>
      <c r="GLB22" s="341"/>
      <c r="GLC22" s="341"/>
      <c r="GLD22" s="341"/>
      <c r="GLE22" s="341"/>
      <c r="GLF22" s="341"/>
      <c r="GLG22" s="341"/>
      <c r="GLH22" s="341"/>
      <c r="GLI22" s="341"/>
      <c r="GLJ22" s="341"/>
      <c r="GLK22" s="341"/>
      <c r="GLL22" s="341"/>
      <c r="GLM22" s="341"/>
      <c r="GLN22" s="341"/>
      <c r="GLO22" s="341"/>
      <c r="GLP22" s="341"/>
      <c r="GLQ22" s="341"/>
      <c r="GLR22" s="341"/>
      <c r="GLS22" s="341"/>
      <c r="GLT22" s="341"/>
      <c r="GLU22" s="341"/>
      <c r="GLV22" s="341"/>
      <c r="GLW22" s="341"/>
      <c r="GLX22" s="341"/>
      <c r="GLY22" s="341"/>
      <c r="GLZ22" s="341"/>
      <c r="GMA22" s="341"/>
      <c r="GMB22" s="341"/>
      <c r="GMC22" s="341"/>
      <c r="GMD22" s="341"/>
      <c r="GME22" s="341"/>
      <c r="GMF22" s="341"/>
      <c r="GMG22" s="341"/>
      <c r="GMH22" s="341"/>
      <c r="GMI22" s="341"/>
      <c r="GMJ22" s="341"/>
      <c r="GMK22" s="341"/>
      <c r="GML22" s="341"/>
      <c r="GMM22" s="341"/>
      <c r="GMN22" s="341"/>
      <c r="GMO22" s="341"/>
      <c r="GMP22" s="341"/>
      <c r="GMQ22" s="341"/>
      <c r="GMR22" s="341"/>
      <c r="GMS22" s="341"/>
      <c r="GMT22" s="341"/>
      <c r="GMU22" s="341"/>
      <c r="GMV22" s="341"/>
      <c r="GMW22" s="341"/>
      <c r="GMX22" s="341"/>
      <c r="GMY22" s="341"/>
      <c r="GMZ22" s="341"/>
      <c r="GNA22" s="341"/>
      <c r="GNB22" s="341"/>
      <c r="GNC22" s="341"/>
      <c r="GND22" s="341"/>
      <c r="GNE22" s="341"/>
      <c r="GNF22" s="341"/>
      <c r="GNG22" s="341"/>
      <c r="GNH22" s="341"/>
      <c r="GNI22" s="341"/>
      <c r="GNJ22" s="341"/>
      <c r="GNK22" s="341"/>
      <c r="GNL22" s="341"/>
      <c r="GNM22" s="341"/>
      <c r="GNN22" s="341"/>
      <c r="GNO22" s="341"/>
      <c r="GNP22" s="341"/>
      <c r="GNQ22" s="341"/>
      <c r="GNR22" s="341"/>
      <c r="GNS22" s="341"/>
      <c r="GNT22" s="341"/>
      <c r="GNU22" s="341"/>
      <c r="GNV22" s="341"/>
      <c r="GNW22" s="341"/>
      <c r="GNX22" s="341"/>
      <c r="GNY22" s="341"/>
      <c r="GNZ22" s="341"/>
      <c r="GOA22" s="341"/>
      <c r="GOB22" s="341"/>
      <c r="GOC22" s="341"/>
      <c r="GOD22" s="341"/>
      <c r="GOE22" s="341"/>
      <c r="GOF22" s="341"/>
      <c r="GOG22" s="341"/>
      <c r="GOH22" s="341"/>
      <c r="GOI22" s="341"/>
      <c r="GOJ22" s="341"/>
      <c r="GOK22" s="341"/>
      <c r="GOL22" s="341"/>
      <c r="GOM22" s="341"/>
      <c r="GON22" s="341"/>
      <c r="GOO22" s="341"/>
      <c r="GOP22" s="341"/>
      <c r="GOQ22" s="341"/>
      <c r="GOR22" s="341"/>
      <c r="GOS22" s="341"/>
      <c r="GOT22" s="341"/>
      <c r="GOU22" s="341"/>
      <c r="GOV22" s="341"/>
      <c r="GOW22" s="341"/>
      <c r="GOX22" s="341"/>
      <c r="GOY22" s="341"/>
      <c r="GOZ22" s="341"/>
      <c r="GPA22" s="341"/>
      <c r="GPB22" s="341"/>
      <c r="GPC22" s="341"/>
      <c r="GPD22" s="341"/>
      <c r="GPE22" s="341"/>
      <c r="GPF22" s="341"/>
      <c r="GPG22" s="341"/>
      <c r="GPH22" s="341"/>
      <c r="GPI22" s="341"/>
      <c r="GPJ22" s="341"/>
      <c r="GPK22" s="341"/>
      <c r="GPL22" s="341"/>
      <c r="GPM22" s="341"/>
      <c r="GPN22" s="341"/>
      <c r="GPO22" s="341"/>
      <c r="GPP22" s="341"/>
      <c r="GPQ22" s="341"/>
      <c r="GPR22" s="341"/>
      <c r="GPS22" s="341"/>
      <c r="GPT22" s="341"/>
      <c r="GPU22" s="341"/>
      <c r="GPV22" s="341"/>
      <c r="GPW22" s="341"/>
      <c r="GPX22" s="341"/>
      <c r="GPY22" s="341"/>
      <c r="GPZ22" s="341"/>
      <c r="GQA22" s="341"/>
      <c r="GQB22" s="341"/>
      <c r="GQC22" s="341"/>
      <c r="GQD22" s="341"/>
      <c r="GQE22" s="341"/>
      <c r="GQF22" s="341"/>
      <c r="GQG22" s="341"/>
      <c r="GQH22" s="341"/>
      <c r="GQI22" s="341"/>
      <c r="GQJ22" s="341"/>
      <c r="GQK22" s="341"/>
      <c r="GQL22" s="341"/>
      <c r="GQM22" s="341"/>
      <c r="GQN22" s="341"/>
      <c r="GQO22" s="341"/>
      <c r="GQP22" s="341"/>
      <c r="GQQ22" s="341"/>
      <c r="GQR22" s="341"/>
      <c r="GQS22" s="341"/>
      <c r="GQT22" s="341"/>
      <c r="GQU22" s="341"/>
      <c r="GQV22" s="341"/>
      <c r="GQW22" s="341"/>
      <c r="GQX22" s="341"/>
      <c r="GQY22" s="341"/>
      <c r="GQZ22" s="341"/>
      <c r="GRA22" s="341"/>
      <c r="GRB22" s="341"/>
      <c r="GRC22" s="341"/>
      <c r="GRD22" s="341"/>
      <c r="GRE22" s="341"/>
      <c r="GRF22" s="341"/>
      <c r="GRG22" s="341"/>
      <c r="GRH22" s="341"/>
      <c r="GRI22" s="341"/>
      <c r="GRJ22" s="341"/>
      <c r="GRK22" s="341"/>
      <c r="GRL22" s="341"/>
      <c r="GRM22" s="341"/>
      <c r="GRN22" s="341"/>
      <c r="GRO22" s="341"/>
      <c r="GRP22" s="341"/>
      <c r="GRQ22" s="341"/>
      <c r="GRR22" s="341"/>
      <c r="GRS22" s="341"/>
      <c r="GRT22" s="341"/>
      <c r="GRU22" s="341"/>
      <c r="GRV22" s="341"/>
      <c r="GRW22" s="341"/>
      <c r="GRX22" s="341"/>
      <c r="GRY22" s="341"/>
      <c r="GRZ22" s="341"/>
      <c r="GSA22" s="341"/>
      <c r="GSB22" s="341"/>
      <c r="GSC22" s="341"/>
      <c r="GSD22" s="341"/>
      <c r="GSE22" s="341"/>
      <c r="GSF22" s="341"/>
      <c r="GSG22" s="341"/>
      <c r="GSH22" s="341"/>
      <c r="GSI22" s="341"/>
      <c r="GSJ22" s="341"/>
      <c r="GSK22" s="341"/>
      <c r="GSL22" s="341"/>
      <c r="GSM22" s="341"/>
      <c r="GSN22" s="341"/>
      <c r="GSO22" s="341"/>
      <c r="GSP22" s="341"/>
      <c r="GSQ22" s="341"/>
      <c r="GSR22" s="341"/>
      <c r="GSS22" s="341"/>
      <c r="GST22" s="341"/>
      <c r="GSU22" s="341"/>
      <c r="GSV22" s="341"/>
      <c r="GSW22" s="341"/>
      <c r="GSX22" s="341"/>
      <c r="GSY22" s="341"/>
      <c r="GSZ22" s="341"/>
      <c r="GTA22" s="341"/>
      <c r="GTB22" s="341"/>
      <c r="GTC22" s="341"/>
      <c r="GTD22" s="341"/>
      <c r="GTE22" s="341"/>
      <c r="GTF22" s="341"/>
      <c r="GTG22" s="341"/>
      <c r="GTH22" s="341"/>
      <c r="GTI22" s="341"/>
      <c r="GTJ22" s="341"/>
      <c r="GTK22" s="341"/>
      <c r="GTL22" s="341"/>
      <c r="GTM22" s="341"/>
      <c r="GTN22" s="341"/>
      <c r="GTO22" s="341"/>
      <c r="GTP22" s="341"/>
      <c r="GTQ22" s="341"/>
      <c r="GTR22" s="341"/>
      <c r="GTS22" s="341"/>
      <c r="GTT22" s="341"/>
      <c r="GTU22" s="341"/>
      <c r="GTV22" s="341"/>
      <c r="GTW22" s="341"/>
      <c r="GTX22" s="341"/>
      <c r="GTY22" s="341"/>
      <c r="GTZ22" s="341"/>
      <c r="GUA22" s="341"/>
      <c r="GUB22" s="341"/>
      <c r="GUC22" s="341"/>
      <c r="GUD22" s="341"/>
      <c r="GUE22" s="341"/>
      <c r="GUF22" s="341"/>
      <c r="GUG22" s="341"/>
      <c r="GUH22" s="341"/>
      <c r="GUI22" s="341"/>
      <c r="GUJ22" s="341"/>
      <c r="GUK22" s="341"/>
      <c r="GUL22" s="341"/>
      <c r="GUM22" s="341"/>
      <c r="GUN22" s="341"/>
      <c r="GUO22" s="341"/>
      <c r="GUP22" s="341"/>
      <c r="GUQ22" s="341"/>
      <c r="GUR22" s="341"/>
      <c r="GUS22" s="341"/>
      <c r="GUT22" s="341"/>
      <c r="GUU22" s="341"/>
      <c r="GUV22" s="341"/>
      <c r="GUW22" s="341"/>
      <c r="GUX22" s="341"/>
      <c r="GUY22" s="341"/>
      <c r="GUZ22" s="341"/>
      <c r="GVA22" s="341"/>
      <c r="GVB22" s="341"/>
      <c r="GVC22" s="341"/>
      <c r="GVD22" s="341"/>
      <c r="GVE22" s="341"/>
      <c r="GVF22" s="341"/>
      <c r="GVG22" s="341"/>
      <c r="GVH22" s="341"/>
      <c r="GVI22" s="341"/>
      <c r="GVJ22" s="341"/>
      <c r="GVK22" s="341"/>
      <c r="GVL22" s="341"/>
      <c r="GVM22" s="341"/>
      <c r="GVN22" s="341"/>
      <c r="GVO22" s="341"/>
      <c r="GVP22" s="341"/>
      <c r="GVQ22" s="341"/>
      <c r="GVR22" s="341"/>
      <c r="GVS22" s="341"/>
      <c r="GVT22" s="341"/>
      <c r="GVU22" s="341"/>
      <c r="GVV22" s="341"/>
      <c r="GVW22" s="341"/>
      <c r="GVX22" s="341"/>
      <c r="GVY22" s="341"/>
      <c r="GVZ22" s="341"/>
      <c r="GWA22" s="341"/>
      <c r="GWB22" s="341"/>
      <c r="GWC22" s="341"/>
      <c r="GWD22" s="341"/>
      <c r="GWE22" s="341"/>
      <c r="GWF22" s="341"/>
      <c r="GWG22" s="341"/>
      <c r="GWH22" s="341"/>
      <c r="GWI22" s="341"/>
      <c r="GWJ22" s="341"/>
      <c r="GWK22" s="341"/>
      <c r="GWL22" s="341"/>
      <c r="GWM22" s="341"/>
      <c r="GWN22" s="341"/>
      <c r="GWO22" s="341"/>
      <c r="GWP22" s="341"/>
      <c r="GWQ22" s="341"/>
      <c r="GWR22" s="341"/>
      <c r="GWS22" s="341"/>
      <c r="GWT22" s="341"/>
      <c r="GWU22" s="341"/>
      <c r="GWV22" s="341"/>
      <c r="GWW22" s="341"/>
      <c r="GWX22" s="341"/>
      <c r="GWY22" s="341"/>
      <c r="GWZ22" s="341"/>
      <c r="GXA22" s="341"/>
      <c r="GXB22" s="341"/>
      <c r="GXC22" s="341"/>
      <c r="GXD22" s="341"/>
      <c r="GXE22" s="341"/>
      <c r="GXF22" s="341"/>
      <c r="GXG22" s="341"/>
      <c r="GXH22" s="341"/>
      <c r="GXI22" s="341"/>
      <c r="GXJ22" s="341"/>
      <c r="GXK22" s="341"/>
      <c r="GXL22" s="341"/>
      <c r="GXM22" s="341"/>
      <c r="GXN22" s="341"/>
      <c r="GXO22" s="341"/>
      <c r="GXP22" s="341"/>
      <c r="GXQ22" s="341"/>
      <c r="GXR22" s="341"/>
      <c r="GXS22" s="341"/>
      <c r="GXT22" s="341"/>
      <c r="GXU22" s="341"/>
      <c r="GXV22" s="341"/>
      <c r="GXW22" s="341"/>
      <c r="GXX22" s="341"/>
      <c r="GXY22" s="341"/>
      <c r="GXZ22" s="341"/>
      <c r="GYA22" s="341"/>
      <c r="GYB22" s="341"/>
      <c r="GYC22" s="341"/>
      <c r="GYD22" s="341"/>
      <c r="GYE22" s="341"/>
      <c r="GYF22" s="341"/>
      <c r="GYG22" s="341"/>
      <c r="GYH22" s="341"/>
      <c r="GYI22" s="341"/>
      <c r="GYJ22" s="341"/>
      <c r="GYK22" s="341"/>
      <c r="GYL22" s="341"/>
      <c r="GYM22" s="341"/>
      <c r="GYN22" s="341"/>
      <c r="GYO22" s="341"/>
      <c r="GYP22" s="341"/>
      <c r="GYQ22" s="341"/>
      <c r="GYR22" s="341"/>
      <c r="GYS22" s="341"/>
      <c r="GYT22" s="341"/>
      <c r="GYU22" s="341"/>
      <c r="GYV22" s="341"/>
      <c r="GYW22" s="341"/>
      <c r="GYX22" s="341"/>
      <c r="GYY22" s="341"/>
      <c r="GYZ22" s="341"/>
      <c r="GZA22" s="341"/>
      <c r="GZB22" s="341"/>
      <c r="GZC22" s="341"/>
      <c r="GZD22" s="341"/>
      <c r="GZE22" s="341"/>
      <c r="GZF22" s="341"/>
      <c r="GZG22" s="341"/>
      <c r="GZH22" s="341"/>
      <c r="GZI22" s="341"/>
      <c r="GZJ22" s="341"/>
      <c r="GZK22" s="341"/>
      <c r="GZL22" s="341"/>
      <c r="GZM22" s="341"/>
      <c r="GZN22" s="341"/>
      <c r="GZO22" s="341"/>
      <c r="GZP22" s="341"/>
      <c r="GZQ22" s="341"/>
      <c r="GZR22" s="341"/>
      <c r="GZS22" s="341"/>
      <c r="GZT22" s="341"/>
      <c r="GZU22" s="341"/>
      <c r="GZV22" s="341"/>
      <c r="GZW22" s="341"/>
      <c r="GZX22" s="341"/>
      <c r="GZY22" s="341"/>
      <c r="GZZ22" s="341"/>
      <c r="HAA22" s="341"/>
      <c r="HAB22" s="341"/>
      <c r="HAC22" s="341"/>
      <c r="HAD22" s="341"/>
      <c r="HAE22" s="341"/>
      <c r="HAF22" s="341"/>
      <c r="HAG22" s="341"/>
      <c r="HAH22" s="341"/>
      <c r="HAI22" s="341"/>
      <c r="HAJ22" s="341"/>
      <c r="HAK22" s="341"/>
      <c r="HAL22" s="341"/>
      <c r="HAM22" s="341"/>
      <c r="HAN22" s="341"/>
      <c r="HAO22" s="341"/>
      <c r="HAP22" s="341"/>
      <c r="HAQ22" s="341"/>
      <c r="HAR22" s="341"/>
      <c r="HAS22" s="341"/>
      <c r="HAT22" s="341"/>
      <c r="HAU22" s="341"/>
      <c r="HAV22" s="341"/>
      <c r="HAW22" s="341"/>
      <c r="HAX22" s="341"/>
      <c r="HAY22" s="341"/>
      <c r="HAZ22" s="341"/>
      <c r="HBA22" s="341"/>
      <c r="HBB22" s="341"/>
      <c r="HBC22" s="341"/>
      <c r="HBD22" s="341"/>
      <c r="HBE22" s="341"/>
      <c r="HBF22" s="341"/>
      <c r="HBG22" s="341"/>
      <c r="HBH22" s="341"/>
      <c r="HBI22" s="341"/>
      <c r="HBJ22" s="341"/>
      <c r="HBK22" s="341"/>
      <c r="HBL22" s="341"/>
      <c r="HBM22" s="341"/>
      <c r="HBN22" s="341"/>
      <c r="HBO22" s="341"/>
      <c r="HBP22" s="341"/>
      <c r="HBQ22" s="341"/>
      <c r="HBR22" s="341"/>
      <c r="HBS22" s="341"/>
      <c r="HBT22" s="341"/>
      <c r="HBU22" s="341"/>
      <c r="HBV22" s="341"/>
      <c r="HBW22" s="341"/>
      <c r="HBX22" s="341"/>
      <c r="HBY22" s="341"/>
      <c r="HBZ22" s="341"/>
      <c r="HCA22" s="341"/>
      <c r="HCB22" s="341"/>
      <c r="HCC22" s="341"/>
      <c r="HCD22" s="341"/>
      <c r="HCE22" s="341"/>
      <c r="HCF22" s="341"/>
      <c r="HCG22" s="341"/>
      <c r="HCH22" s="341"/>
      <c r="HCI22" s="341"/>
      <c r="HCJ22" s="341"/>
      <c r="HCK22" s="341"/>
      <c r="HCL22" s="341"/>
      <c r="HCM22" s="341"/>
      <c r="HCN22" s="341"/>
      <c r="HCO22" s="341"/>
      <c r="HCP22" s="341"/>
      <c r="HCQ22" s="341"/>
      <c r="HCR22" s="341"/>
      <c r="HCS22" s="341"/>
      <c r="HCT22" s="341"/>
      <c r="HCU22" s="341"/>
      <c r="HCV22" s="341"/>
      <c r="HCW22" s="341"/>
      <c r="HCX22" s="341"/>
      <c r="HCY22" s="341"/>
      <c r="HCZ22" s="341"/>
      <c r="HDA22" s="341"/>
      <c r="HDB22" s="341"/>
      <c r="HDC22" s="341"/>
      <c r="HDD22" s="341"/>
      <c r="HDE22" s="341"/>
      <c r="HDF22" s="341"/>
      <c r="HDG22" s="341"/>
      <c r="HDH22" s="341"/>
      <c r="HDI22" s="341"/>
      <c r="HDJ22" s="341"/>
      <c r="HDK22" s="341"/>
      <c r="HDL22" s="341"/>
      <c r="HDM22" s="341"/>
      <c r="HDN22" s="341"/>
      <c r="HDO22" s="341"/>
      <c r="HDP22" s="341"/>
      <c r="HDQ22" s="341"/>
      <c r="HDR22" s="341"/>
      <c r="HDS22" s="341"/>
      <c r="HDT22" s="341"/>
      <c r="HDU22" s="341"/>
      <c r="HDV22" s="341"/>
      <c r="HDW22" s="341"/>
      <c r="HDX22" s="341"/>
      <c r="HDY22" s="341"/>
      <c r="HDZ22" s="341"/>
      <c r="HEA22" s="341"/>
      <c r="HEB22" s="341"/>
      <c r="HEC22" s="341"/>
      <c r="HED22" s="341"/>
      <c r="HEE22" s="341"/>
      <c r="HEF22" s="341"/>
      <c r="HEG22" s="341"/>
      <c r="HEH22" s="341"/>
      <c r="HEI22" s="341"/>
      <c r="HEJ22" s="341"/>
      <c r="HEK22" s="341"/>
      <c r="HEL22" s="341"/>
      <c r="HEM22" s="341"/>
      <c r="HEN22" s="341"/>
      <c r="HEO22" s="341"/>
      <c r="HEP22" s="341"/>
      <c r="HEQ22" s="341"/>
      <c r="HER22" s="341"/>
      <c r="HES22" s="341"/>
      <c r="HET22" s="341"/>
      <c r="HEU22" s="341"/>
      <c r="HEV22" s="341"/>
      <c r="HEW22" s="341"/>
      <c r="HEX22" s="341"/>
      <c r="HEY22" s="341"/>
      <c r="HEZ22" s="341"/>
      <c r="HFA22" s="341"/>
      <c r="HFB22" s="341"/>
      <c r="HFC22" s="341"/>
      <c r="HFD22" s="341"/>
      <c r="HFE22" s="341"/>
      <c r="HFF22" s="341"/>
      <c r="HFG22" s="341"/>
      <c r="HFH22" s="341"/>
      <c r="HFI22" s="341"/>
      <c r="HFJ22" s="341"/>
      <c r="HFK22" s="341"/>
      <c r="HFL22" s="341"/>
      <c r="HFM22" s="341"/>
      <c r="HFN22" s="341"/>
      <c r="HFO22" s="341"/>
      <c r="HFP22" s="341"/>
      <c r="HFQ22" s="341"/>
      <c r="HFR22" s="341"/>
      <c r="HFS22" s="341"/>
      <c r="HFT22" s="341"/>
      <c r="HFU22" s="341"/>
      <c r="HFV22" s="341"/>
      <c r="HFW22" s="341"/>
      <c r="HFX22" s="341"/>
      <c r="HFY22" s="341"/>
      <c r="HFZ22" s="341"/>
      <c r="HGA22" s="341"/>
      <c r="HGB22" s="341"/>
      <c r="HGC22" s="341"/>
      <c r="HGD22" s="341"/>
      <c r="HGE22" s="341"/>
      <c r="HGF22" s="341"/>
      <c r="HGG22" s="341"/>
      <c r="HGH22" s="341"/>
      <c r="HGI22" s="341"/>
      <c r="HGJ22" s="341"/>
      <c r="HGK22" s="341"/>
      <c r="HGL22" s="341"/>
      <c r="HGM22" s="341"/>
      <c r="HGN22" s="341"/>
      <c r="HGO22" s="341"/>
      <c r="HGP22" s="341"/>
      <c r="HGQ22" s="341"/>
      <c r="HGR22" s="341"/>
      <c r="HGS22" s="341"/>
      <c r="HGT22" s="341"/>
      <c r="HGU22" s="341"/>
      <c r="HGV22" s="341"/>
      <c r="HGW22" s="341"/>
      <c r="HGX22" s="341"/>
      <c r="HGY22" s="341"/>
      <c r="HGZ22" s="341"/>
      <c r="HHA22" s="341"/>
      <c r="HHB22" s="341"/>
      <c r="HHC22" s="341"/>
      <c r="HHD22" s="341"/>
      <c r="HHE22" s="341"/>
      <c r="HHF22" s="341"/>
      <c r="HHG22" s="341"/>
      <c r="HHH22" s="341"/>
      <c r="HHI22" s="341"/>
      <c r="HHJ22" s="341"/>
      <c r="HHK22" s="341"/>
      <c r="HHL22" s="341"/>
      <c r="HHM22" s="341"/>
      <c r="HHN22" s="341"/>
      <c r="HHO22" s="341"/>
      <c r="HHP22" s="341"/>
      <c r="HHQ22" s="341"/>
      <c r="HHR22" s="341"/>
      <c r="HHS22" s="341"/>
      <c r="HHT22" s="341"/>
      <c r="HHU22" s="341"/>
      <c r="HHV22" s="341"/>
      <c r="HHW22" s="341"/>
      <c r="HHX22" s="341"/>
      <c r="HHY22" s="341"/>
      <c r="HHZ22" s="341"/>
      <c r="HIA22" s="341"/>
      <c r="HIB22" s="341"/>
      <c r="HIC22" s="341"/>
      <c r="HID22" s="341"/>
      <c r="HIE22" s="341"/>
      <c r="HIF22" s="341"/>
      <c r="HIG22" s="341"/>
      <c r="HIH22" s="341"/>
      <c r="HII22" s="341"/>
      <c r="HIJ22" s="341"/>
      <c r="HIK22" s="341"/>
      <c r="HIL22" s="341"/>
      <c r="HIM22" s="341"/>
      <c r="HIN22" s="341"/>
      <c r="HIO22" s="341"/>
      <c r="HIP22" s="341"/>
      <c r="HIQ22" s="341"/>
      <c r="HIR22" s="341"/>
      <c r="HIS22" s="341"/>
      <c r="HIT22" s="341"/>
      <c r="HIU22" s="341"/>
      <c r="HIV22" s="341"/>
      <c r="HIW22" s="341"/>
      <c r="HIX22" s="341"/>
      <c r="HIY22" s="341"/>
      <c r="HIZ22" s="341"/>
      <c r="HJA22" s="341"/>
      <c r="HJB22" s="341"/>
      <c r="HJC22" s="341"/>
      <c r="HJD22" s="341"/>
      <c r="HJE22" s="341"/>
      <c r="HJF22" s="341"/>
      <c r="HJG22" s="341"/>
      <c r="HJH22" s="341"/>
      <c r="HJI22" s="341"/>
      <c r="HJJ22" s="341"/>
      <c r="HJK22" s="341"/>
      <c r="HJL22" s="341"/>
      <c r="HJM22" s="341"/>
      <c r="HJN22" s="341"/>
      <c r="HJO22" s="341"/>
      <c r="HJP22" s="341"/>
      <c r="HJQ22" s="341"/>
      <c r="HJR22" s="341"/>
      <c r="HJS22" s="341"/>
      <c r="HJT22" s="341"/>
      <c r="HJU22" s="341"/>
      <c r="HJV22" s="341"/>
      <c r="HJW22" s="341"/>
      <c r="HJX22" s="341"/>
      <c r="HJY22" s="341"/>
      <c r="HJZ22" s="341"/>
      <c r="HKA22" s="341"/>
      <c r="HKB22" s="341"/>
      <c r="HKC22" s="341"/>
      <c r="HKD22" s="341"/>
      <c r="HKE22" s="341"/>
      <c r="HKF22" s="341"/>
      <c r="HKG22" s="341"/>
      <c r="HKH22" s="341"/>
      <c r="HKI22" s="341"/>
      <c r="HKJ22" s="341"/>
      <c r="HKK22" s="341"/>
      <c r="HKL22" s="341"/>
      <c r="HKM22" s="341"/>
      <c r="HKN22" s="341"/>
      <c r="HKO22" s="341"/>
      <c r="HKP22" s="341"/>
      <c r="HKQ22" s="341"/>
      <c r="HKR22" s="341"/>
      <c r="HKS22" s="341"/>
      <c r="HKT22" s="341"/>
      <c r="HKU22" s="341"/>
      <c r="HKV22" s="341"/>
      <c r="HKW22" s="341"/>
      <c r="HKX22" s="341"/>
      <c r="HKY22" s="341"/>
      <c r="HKZ22" s="341"/>
      <c r="HLA22" s="341"/>
      <c r="HLB22" s="341"/>
      <c r="HLC22" s="341"/>
      <c r="HLD22" s="341"/>
      <c r="HLE22" s="341"/>
      <c r="HLF22" s="341"/>
      <c r="HLG22" s="341"/>
      <c r="HLH22" s="341"/>
      <c r="HLI22" s="341"/>
      <c r="HLJ22" s="341"/>
      <c r="HLK22" s="341"/>
      <c r="HLL22" s="341"/>
      <c r="HLM22" s="341"/>
      <c r="HLN22" s="341"/>
      <c r="HLO22" s="341"/>
      <c r="HLP22" s="341"/>
      <c r="HLQ22" s="341"/>
      <c r="HLR22" s="341"/>
      <c r="HLS22" s="341"/>
      <c r="HLT22" s="341"/>
      <c r="HLU22" s="341"/>
      <c r="HLV22" s="341"/>
      <c r="HLW22" s="341"/>
      <c r="HLX22" s="341"/>
      <c r="HLY22" s="341"/>
      <c r="HLZ22" s="341"/>
      <c r="HMA22" s="341"/>
      <c r="HMB22" s="341"/>
      <c r="HMC22" s="341"/>
      <c r="HMD22" s="341"/>
      <c r="HME22" s="341"/>
      <c r="HMF22" s="341"/>
      <c r="HMG22" s="341"/>
      <c r="HMH22" s="341"/>
      <c r="HMI22" s="341"/>
      <c r="HMJ22" s="341"/>
      <c r="HMK22" s="341"/>
      <c r="HML22" s="341"/>
      <c r="HMM22" s="341"/>
      <c r="HMN22" s="341"/>
      <c r="HMO22" s="341"/>
      <c r="HMP22" s="341"/>
      <c r="HMQ22" s="341"/>
      <c r="HMR22" s="341"/>
      <c r="HMS22" s="341"/>
      <c r="HMT22" s="341"/>
      <c r="HMU22" s="341"/>
      <c r="HMV22" s="341"/>
      <c r="HMW22" s="341"/>
      <c r="HMX22" s="341"/>
      <c r="HMY22" s="341"/>
      <c r="HMZ22" s="341"/>
      <c r="HNA22" s="341"/>
      <c r="HNB22" s="341"/>
      <c r="HNC22" s="341"/>
      <c r="HND22" s="341"/>
      <c r="HNE22" s="341"/>
      <c r="HNF22" s="341"/>
      <c r="HNG22" s="341"/>
      <c r="HNH22" s="341"/>
      <c r="HNI22" s="341"/>
      <c r="HNJ22" s="341"/>
      <c r="HNK22" s="341"/>
      <c r="HNL22" s="341"/>
      <c r="HNM22" s="341"/>
      <c r="HNN22" s="341"/>
      <c r="HNO22" s="341"/>
      <c r="HNP22" s="341"/>
      <c r="HNQ22" s="341"/>
      <c r="HNR22" s="341"/>
      <c r="HNS22" s="341"/>
      <c r="HNT22" s="341"/>
      <c r="HNU22" s="341"/>
      <c r="HNV22" s="341"/>
      <c r="HNW22" s="341"/>
      <c r="HNX22" s="341"/>
      <c r="HNY22" s="341"/>
      <c r="HNZ22" s="341"/>
      <c r="HOA22" s="341"/>
      <c r="HOB22" s="341"/>
      <c r="HOC22" s="341"/>
      <c r="HOD22" s="341"/>
      <c r="HOE22" s="341"/>
      <c r="HOF22" s="341"/>
      <c r="HOG22" s="341"/>
      <c r="HOH22" s="341"/>
      <c r="HOI22" s="341"/>
      <c r="HOJ22" s="341"/>
      <c r="HOK22" s="341"/>
      <c r="HOL22" s="341"/>
      <c r="HOM22" s="341"/>
      <c r="HON22" s="341"/>
      <c r="HOO22" s="341"/>
      <c r="HOP22" s="341"/>
      <c r="HOQ22" s="341"/>
      <c r="HOR22" s="341"/>
      <c r="HOS22" s="341"/>
      <c r="HOT22" s="341"/>
      <c r="HOU22" s="341"/>
      <c r="HOV22" s="341"/>
      <c r="HOW22" s="341"/>
      <c r="HOX22" s="341"/>
      <c r="HOY22" s="341"/>
      <c r="HOZ22" s="341"/>
      <c r="HPA22" s="341"/>
      <c r="HPB22" s="341"/>
      <c r="HPC22" s="341"/>
      <c r="HPD22" s="341"/>
      <c r="HPE22" s="341"/>
      <c r="HPF22" s="341"/>
      <c r="HPG22" s="341"/>
      <c r="HPH22" s="341"/>
      <c r="HPI22" s="341"/>
      <c r="HPJ22" s="341"/>
      <c r="HPK22" s="341"/>
      <c r="HPL22" s="341"/>
      <c r="HPM22" s="341"/>
      <c r="HPN22" s="341"/>
      <c r="HPO22" s="341"/>
      <c r="HPP22" s="341"/>
      <c r="HPQ22" s="341"/>
      <c r="HPR22" s="341"/>
      <c r="HPS22" s="341"/>
      <c r="HPT22" s="341"/>
      <c r="HPU22" s="341"/>
      <c r="HPV22" s="341"/>
      <c r="HPW22" s="341"/>
      <c r="HPX22" s="341"/>
      <c r="HPY22" s="341"/>
      <c r="HPZ22" s="341"/>
      <c r="HQA22" s="341"/>
      <c r="HQB22" s="341"/>
      <c r="HQC22" s="341"/>
      <c r="HQD22" s="341"/>
      <c r="HQE22" s="341"/>
      <c r="HQF22" s="341"/>
      <c r="HQG22" s="341"/>
      <c r="HQH22" s="341"/>
      <c r="HQI22" s="341"/>
      <c r="HQJ22" s="341"/>
      <c r="HQK22" s="341"/>
      <c r="HQL22" s="341"/>
      <c r="HQM22" s="341"/>
      <c r="HQN22" s="341"/>
      <c r="HQO22" s="341"/>
      <c r="HQP22" s="341"/>
      <c r="HQQ22" s="341"/>
      <c r="HQR22" s="341"/>
      <c r="HQS22" s="341"/>
      <c r="HQT22" s="341"/>
      <c r="HQU22" s="341"/>
      <c r="HQV22" s="341"/>
      <c r="HQW22" s="341"/>
      <c r="HQX22" s="341"/>
      <c r="HQY22" s="341"/>
      <c r="HQZ22" s="341"/>
      <c r="HRA22" s="341"/>
      <c r="HRB22" s="341"/>
      <c r="HRC22" s="341"/>
      <c r="HRD22" s="341"/>
      <c r="HRE22" s="341"/>
      <c r="HRF22" s="341"/>
      <c r="HRG22" s="341"/>
      <c r="HRH22" s="341"/>
      <c r="HRI22" s="341"/>
      <c r="HRJ22" s="341"/>
      <c r="HRK22" s="341"/>
      <c r="HRL22" s="341"/>
      <c r="HRM22" s="341"/>
      <c r="HRN22" s="341"/>
      <c r="HRO22" s="341"/>
      <c r="HRP22" s="341"/>
      <c r="HRQ22" s="341"/>
      <c r="HRR22" s="341"/>
      <c r="HRS22" s="341"/>
      <c r="HRT22" s="341"/>
      <c r="HRU22" s="341"/>
      <c r="HRV22" s="341"/>
      <c r="HRW22" s="341"/>
      <c r="HRX22" s="341"/>
      <c r="HRY22" s="341"/>
      <c r="HRZ22" s="341"/>
      <c r="HSA22" s="341"/>
      <c r="HSB22" s="341"/>
      <c r="HSC22" s="341"/>
      <c r="HSD22" s="341"/>
      <c r="HSE22" s="341"/>
      <c r="HSF22" s="341"/>
      <c r="HSG22" s="341"/>
      <c r="HSH22" s="341"/>
      <c r="HSI22" s="341"/>
      <c r="HSJ22" s="341"/>
      <c r="HSK22" s="341"/>
      <c r="HSL22" s="341"/>
      <c r="HSM22" s="341"/>
      <c r="HSN22" s="341"/>
      <c r="HSO22" s="341"/>
      <c r="HSP22" s="341"/>
      <c r="HSQ22" s="341"/>
      <c r="HSR22" s="341"/>
      <c r="HSS22" s="341"/>
      <c r="HST22" s="341"/>
      <c r="HSU22" s="341"/>
      <c r="HSV22" s="341"/>
      <c r="HSW22" s="341"/>
      <c r="HSX22" s="341"/>
      <c r="HSY22" s="341"/>
      <c r="HSZ22" s="341"/>
      <c r="HTA22" s="341"/>
      <c r="HTB22" s="341"/>
      <c r="HTC22" s="341"/>
      <c r="HTD22" s="341"/>
      <c r="HTE22" s="341"/>
      <c r="HTF22" s="341"/>
      <c r="HTG22" s="341"/>
      <c r="HTH22" s="341"/>
      <c r="HTI22" s="341"/>
      <c r="HTJ22" s="341"/>
      <c r="HTK22" s="341"/>
      <c r="HTL22" s="341"/>
      <c r="HTM22" s="341"/>
      <c r="HTN22" s="341"/>
      <c r="HTO22" s="341"/>
      <c r="HTP22" s="341"/>
      <c r="HTQ22" s="341"/>
      <c r="HTR22" s="341"/>
      <c r="HTS22" s="341"/>
      <c r="HTT22" s="341"/>
      <c r="HTU22" s="341"/>
      <c r="HTV22" s="341"/>
      <c r="HTW22" s="341"/>
      <c r="HTX22" s="341"/>
      <c r="HTY22" s="341"/>
      <c r="HTZ22" s="341"/>
      <c r="HUA22" s="341"/>
      <c r="HUB22" s="341"/>
      <c r="HUC22" s="341"/>
      <c r="HUD22" s="341"/>
      <c r="HUE22" s="341"/>
      <c r="HUF22" s="341"/>
      <c r="HUG22" s="341"/>
      <c r="HUH22" s="341"/>
      <c r="HUI22" s="341"/>
      <c r="HUJ22" s="341"/>
      <c r="HUK22" s="341"/>
      <c r="HUL22" s="341"/>
      <c r="HUM22" s="341"/>
      <c r="HUN22" s="341"/>
      <c r="HUO22" s="341"/>
      <c r="HUP22" s="341"/>
      <c r="HUQ22" s="341"/>
      <c r="HUR22" s="341"/>
      <c r="HUS22" s="341"/>
      <c r="HUT22" s="341"/>
      <c r="HUU22" s="341"/>
      <c r="HUV22" s="341"/>
      <c r="HUW22" s="341"/>
      <c r="HUX22" s="341"/>
      <c r="HUY22" s="341"/>
      <c r="HUZ22" s="341"/>
      <c r="HVA22" s="341"/>
      <c r="HVB22" s="341"/>
      <c r="HVC22" s="341"/>
      <c r="HVD22" s="341"/>
      <c r="HVE22" s="341"/>
      <c r="HVF22" s="341"/>
      <c r="HVG22" s="341"/>
      <c r="HVH22" s="341"/>
      <c r="HVI22" s="341"/>
      <c r="HVJ22" s="341"/>
      <c r="HVK22" s="341"/>
      <c r="HVL22" s="341"/>
      <c r="HVM22" s="341"/>
      <c r="HVN22" s="341"/>
      <c r="HVO22" s="341"/>
      <c r="HVP22" s="341"/>
      <c r="HVQ22" s="341"/>
      <c r="HVR22" s="341"/>
      <c r="HVS22" s="341"/>
      <c r="HVT22" s="341"/>
      <c r="HVU22" s="341"/>
      <c r="HVV22" s="341"/>
      <c r="HVW22" s="341"/>
      <c r="HVX22" s="341"/>
      <c r="HVY22" s="341"/>
      <c r="HVZ22" s="341"/>
      <c r="HWA22" s="341"/>
      <c r="HWB22" s="341"/>
      <c r="HWC22" s="341"/>
      <c r="HWD22" s="341"/>
      <c r="HWE22" s="341"/>
      <c r="HWF22" s="341"/>
      <c r="HWG22" s="341"/>
      <c r="HWH22" s="341"/>
      <c r="HWI22" s="341"/>
      <c r="HWJ22" s="341"/>
      <c r="HWK22" s="341"/>
      <c r="HWL22" s="341"/>
      <c r="HWM22" s="341"/>
      <c r="HWN22" s="341"/>
      <c r="HWO22" s="341"/>
      <c r="HWP22" s="341"/>
      <c r="HWQ22" s="341"/>
      <c r="HWR22" s="341"/>
      <c r="HWS22" s="341"/>
      <c r="HWT22" s="341"/>
      <c r="HWU22" s="341"/>
      <c r="HWV22" s="341"/>
      <c r="HWW22" s="341"/>
      <c r="HWX22" s="341"/>
      <c r="HWY22" s="341"/>
      <c r="HWZ22" s="341"/>
      <c r="HXA22" s="341"/>
      <c r="HXB22" s="341"/>
      <c r="HXC22" s="341"/>
      <c r="HXD22" s="341"/>
      <c r="HXE22" s="341"/>
      <c r="HXF22" s="341"/>
      <c r="HXG22" s="341"/>
      <c r="HXH22" s="341"/>
      <c r="HXI22" s="341"/>
      <c r="HXJ22" s="341"/>
      <c r="HXK22" s="341"/>
      <c r="HXL22" s="341"/>
      <c r="HXM22" s="341"/>
      <c r="HXN22" s="341"/>
      <c r="HXO22" s="341"/>
      <c r="HXP22" s="341"/>
      <c r="HXQ22" s="341"/>
      <c r="HXR22" s="341"/>
      <c r="HXS22" s="341"/>
      <c r="HXT22" s="341"/>
      <c r="HXU22" s="341"/>
      <c r="HXV22" s="341"/>
      <c r="HXW22" s="341"/>
      <c r="HXX22" s="341"/>
      <c r="HXY22" s="341"/>
      <c r="HXZ22" s="341"/>
      <c r="HYA22" s="341"/>
      <c r="HYB22" s="341"/>
      <c r="HYC22" s="341"/>
      <c r="HYD22" s="341"/>
      <c r="HYE22" s="341"/>
      <c r="HYF22" s="341"/>
      <c r="HYG22" s="341"/>
      <c r="HYH22" s="341"/>
      <c r="HYI22" s="341"/>
      <c r="HYJ22" s="341"/>
      <c r="HYK22" s="341"/>
      <c r="HYL22" s="341"/>
      <c r="HYM22" s="341"/>
      <c r="HYN22" s="341"/>
      <c r="HYO22" s="341"/>
      <c r="HYP22" s="341"/>
      <c r="HYQ22" s="341"/>
      <c r="HYR22" s="341"/>
      <c r="HYS22" s="341"/>
      <c r="HYT22" s="341"/>
      <c r="HYU22" s="341"/>
      <c r="HYV22" s="341"/>
      <c r="HYW22" s="341"/>
      <c r="HYX22" s="341"/>
      <c r="HYY22" s="341"/>
      <c r="HYZ22" s="341"/>
      <c r="HZA22" s="341"/>
      <c r="HZB22" s="341"/>
      <c r="HZC22" s="341"/>
      <c r="HZD22" s="341"/>
      <c r="HZE22" s="341"/>
      <c r="HZF22" s="341"/>
      <c r="HZG22" s="341"/>
      <c r="HZH22" s="341"/>
      <c r="HZI22" s="341"/>
      <c r="HZJ22" s="341"/>
      <c r="HZK22" s="341"/>
      <c r="HZL22" s="341"/>
      <c r="HZM22" s="341"/>
      <c r="HZN22" s="341"/>
      <c r="HZO22" s="341"/>
      <c r="HZP22" s="341"/>
      <c r="HZQ22" s="341"/>
      <c r="HZR22" s="341"/>
      <c r="HZS22" s="341"/>
      <c r="HZT22" s="341"/>
      <c r="HZU22" s="341"/>
      <c r="HZV22" s="341"/>
      <c r="HZW22" s="341"/>
      <c r="HZX22" s="341"/>
      <c r="HZY22" s="341"/>
      <c r="HZZ22" s="341"/>
      <c r="IAA22" s="341"/>
      <c r="IAB22" s="341"/>
      <c r="IAC22" s="341"/>
      <c r="IAD22" s="341"/>
      <c r="IAE22" s="341"/>
      <c r="IAF22" s="341"/>
      <c r="IAG22" s="341"/>
      <c r="IAH22" s="341"/>
      <c r="IAI22" s="341"/>
      <c r="IAJ22" s="341"/>
      <c r="IAK22" s="341"/>
      <c r="IAL22" s="341"/>
      <c r="IAM22" s="341"/>
      <c r="IAN22" s="341"/>
      <c r="IAO22" s="341"/>
      <c r="IAP22" s="341"/>
      <c r="IAQ22" s="341"/>
      <c r="IAR22" s="341"/>
      <c r="IAS22" s="341"/>
      <c r="IAT22" s="341"/>
      <c r="IAU22" s="341"/>
      <c r="IAV22" s="341"/>
      <c r="IAW22" s="341"/>
      <c r="IAX22" s="341"/>
      <c r="IAY22" s="341"/>
      <c r="IAZ22" s="341"/>
      <c r="IBA22" s="341"/>
      <c r="IBB22" s="341"/>
      <c r="IBC22" s="341"/>
      <c r="IBD22" s="341"/>
      <c r="IBE22" s="341"/>
      <c r="IBF22" s="341"/>
      <c r="IBG22" s="341"/>
      <c r="IBH22" s="341"/>
      <c r="IBI22" s="341"/>
      <c r="IBJ22" s="341"/>
      <c r="IBK22" s="341"/>
      <c r="IBL22" s="341"/>
      <c r="IBM22" s="341"/>
      <c r="IBN22" s="341"/>
      <c r="IBO22" s="341"/>
      <c r="IBP22" s="341"/>
      <c r="IBQ22" s="341"/>
      <c r="IBR22" s="341"/>
      <c r="IBS22" s="341"/>
      <c r="IBT22" s="341"/>
      <c r="IBU22" s="341"/>
      <c r="IBV22" s="341"/>
      <c r="IBW22" s="341"/>
      <c r="IBX22" s="341"/>
      <c r="IBY22" s="341"/>
      <c r="IBZ22" s="341"/>
      <c r="ICA22" s="341"/>
      <c r="ICB22" s="341"/>
      <c r="ICC22" s="341"/>
      <c r="ICD22" s="341"/>
      <c r="ICE22" s="341"/>
      <c r="ICF22" s="341"/>
      <c r="ICG22" s="341"/>
      <c r="ICH22" s="341"/>
      <c r="ICI22" s="341"/>
      <c r="ICJ22" s="341"/>
      <c r="ICK22" s="341"/>
      <c r="ICL22" s="341"/>
      <c r="ICM22" s="341"/>
      <c r="ICN22" s="341"/>
      <c r="ICO22" s="341"/>
      <c r="ICP22" s="341"/>
      <c r="ICQ22" s="341"/>
      <c r="ICR22" s="341"/>
      <c r="ICS22" s="341"/>
      <c r="ICT22" s="341"/>
      <c r="ICU22" s="341"/>
      <c r="ICV22" s="341"/>
      <c r="ICW22" s="341"/>
      <c r="ICX22" s="341"/>
      <c r="ICY22" s="341"/>
      <c r="ICZ22" s="341"/>
      <c r="IDA22" s="341"/>
      <c r="IDB22" s="341"/>
      <c r="IDC22" s="341"/>
      <c r="IDD22" s="341"/>
      <c r="IDE22" s="341"/>
      <c r="IDF22" s="341"/>
      <c r="IDG22" s="341"/>
      <c r="IDH22" s="341"/>
      <c r="IDI22" s="341"/>
      <c r="IDJ22" s="341"/>
      <c r="IDK22" s="341"/>
      <c r="IDL22" s="341"/>
      <c r="IDM22" s="341"/>
      <c r="IDN22" s="341"/>
      <c r="IDO22" s="341"/>
      <c r="IDP22" s="341"/>
      <c r="IDQ22" s="341"/>
      <c r="IDR22" s="341"/>
      <c r="IDS22" s="341"/>
      <c r="IDT22" s="341"/>
      <c r="IDU22" s="341"/>
      <c r="IDV22" s="341"/>
      <c r="IDW22" s="341"/>
      <c r="IDX22" s="341"/>
      <c r="IDY22" s="341"/>
      <c r="IDZ22" s="341"/>
      <c r="IEA22" s="341"/>
      <c r="IEB22" s="341"/>
      <c r="IEC22" s="341"/>
      <c r="IED22" s="341"/>
      <c r="IEE22" s="341"/>
      <c r="IEF22" s="341"/>
      <c r="IEG22" s="341"/>
      <c r="IEH22" s="341"/>
      <c r="IEI22" s="341"/>
      <c r="IEJ22" s="341"/>
      <c r="IEK22" s="341"/>
      <c r="IEL22" s="341"/>
      <c r="IEM22" s="341"/>
      <c r="IEN22" s="341"/>
      <c r="IEO22" s="341"/>
      <c r="IEP22" s="341"/>
      <c r="IEQ22" s="341"/>
      <c r="IER22" s="341"/>
      <c r="IES22" s="341"/>
      <c r="IET22" s="341"/>
      <c r="IEU22" s="341"/>
      <c r="IEV22" s="341"/>
      <c r="IEW22" s="341"/>
      <c r="IEX22" s="341"/>
      <c r="IEY22" s="341"/>
      <c r="IEZ22" s="341"/>
      <c r="IFA22" s="341"/>
      <c r="IFB22" s="341"/>
      <c r="IFC22" s="341"/>
      <c r="IFD22" s="341"/>
      <c r="IFE22" s="341"/>
      <c r="IFF22" s="341"/>
      <c r="IFG22" s="341"/>
      <c r="IFH22" s="341"/>
      <c r="IFI22" s="341"/>
      <c r="IFJ22" s="341"/>
      <c r="IFK22" s="341"/>
      <c r="IFL22" s="341"/>
      <c r="IFM22" s="341"/>
      <c r="IFN22" s="341"/>
      <c r="IFO22" s="341"/>
      <c r="IFP22" s="341"/>
      <c r="IFQ22" s="341"/>
      <c r="IFR22" s="341"/>
      <c r="IFS22" s="341"/>
      <c r="IFT22" s="341"/>
      <c r="IFU22" s="341"/>
      <c r="IFV22" s="341"/>
      <c r="IFW22" s="341"/>
      <c r="IFX22" s="341"/>
      <c r="IFY22" s="341"/>
      <c r="IFZ22" s="341"/>
      <c r="IGA22" s="341"/>
      <c r="IGB22" s="341"/>
      <c r="IGC22" s="341"/>
      <c r="IGD22" s="341"/>
      <c r="IGE22" s="341"/>
      <c r="IGF22" s="341"/>
      <c r="IGG22" s="341"/>
      <c r="IGH22" s="341"/>
      <c r="IGI22" s="341"/>
      <c r="IGJ22" s="341"/>
      <c r="IGK22" s="341"/>
      <c r="IGL22" s="341"/>
      <c r="IGM22" s="341"/>
      <c r="IGN22" s="341"/>
      <c r="IGO22" s="341"/>
      <c r="IGP22" s="341"/>
      <c r="IGQ22" s="341"/>
      <c r="IGR22" s="341"/>
      <c r="IGS22" s="341"/>
      <c r="IGT22" s="341"/>
      <c r="IGU22" s="341"/>
      <c r="IGV22" s="341"/>
      <c r="IGW22" s="341"/>
      <c r="IGX22" s="341"/>
      <c r="IGY22" s="341"/>
      <c r="IGZ22" s="341"/>
      <c r="IHA22" s="341"/>
      <c r="IHB22" s="341"/>
      <c r="IHC22" s="341"/>
      <c r="IHD22" s="341"/>
      <c r="IHE22" s="341"/>
      <c r="IHF22" s="341"/>
      <c r="IHG22" s="341"/>
      <c r="IHH22" s="341"/>
      <c r="IHI22" s="341"/>
      <c r="IHJ22" s="341"/>
      <c r="IHK22" s="341"/>
      <c r="IHL22" s="341"/>
      <c r="IHM22" s="341"/>
      <c r="IHN22" s="341"/>
      <c r="IHO22" s="341"/>
      <c r="IHP22" s="341"/>
      <c r="IHQ22" s="341"/>
      <c r="IHR22" s="341"/>
      <c r="IHS22" s="341"/>
      <c r="IHT22" s="341"/>
      <c r="IHU22" s="341"/>
      <c r="IHV22" s="341"/>
      <c r="IHW22" s="341"/>
      <c r="IHX22" s="341"/>
      <c r="IHY22" s="341"/>
      <c r="IHZ22" s="341"/>
      <c r="IIA22" s="341"/>
      <c r="IIB22" s="341"/>
      <c r="IIC22" s="341"/>
      <c r="IID22" s="341"/>
      <c r="IIE22" s="341"/>
      <c r="IIF22" s="341"/>
      <c r="IIG22" s="341"/>
      <c r="IIH22" s="341"/>
      <c r="III22" s="341"/>
      <c r="IIJ22" s="341"/>
      <c r="IIK22" s="341"/>
      <c r="IIL22" s="341"/>
      <c r="IIM22" s="341"/>
      <c r="IIN22" s="341"/>
      <c r="IIO22" s="341"/>
      <c r="IIP22" s="341"/>
      <c r="IIQ22" s="341"/>
      <c r="IIR22" s="341"/>
      <c r="IIS22" s="341"/>
      <c r="IIT22" s="341"/>
      <c r="IIU22" s="341"/>
      <c r="IIV22" s="341"/>
      <c r="IIW22" s="341"/>
      <c r="IIX22" s="341"/>
      <c r="IIY22" s="341"/>
      <c r="IIZ22" s="341"/>
      <c r="IJA22" s="341"/>
      <c r="IJB22" s="341"/>
      <c r="IJC22" s="341"/>
      <c r="IJD22" s="341"/>
      <c r="IJE22" s="341"/>
      <c r="IJF22" s="341"/>
      <c r="IJG22" s="341"/>
      <c r="IJH22" s="341"/>
      <c r="IJI22" s="341"/>
      <c r="IJJ22" s="341"/>
      <c r="IJK22" s="341"/>
      <c r="IJL22" s="341"/>
      <c r="IJM22" s="341"/>
      <c r="IJN22" s="341"/>
      <c r="IJO22" s="341"/>
      <c r="IJP22" s="341"/>
      <c r="IJQ22" s="341"/>
      <c r="IJR22" s="341"/>
      <c r="IJS22" s="341"/>
      <c r="IJT22" s="341"/>
      <c r="IJU22" s="341"/>
      <c r="IJV22" s="341"/>
      <c r="IJW22" s="341"/>
      <c r="IJX22" s="341"/>
      <c r="IJY22" s="341"/>
      <c r="IJZ22" s="341"/>
      <c r="IKA22" s="341"/>
      <c r="IKB22" s="341"/>
      <c r="IKC22" s="341"/>
      <c r="IKD22" s="341"/>
      <c r="IKE22" s="341"/>
      <c r="IKF22" s="341"/>
      <c r="IKG22" s="341"/>
      <c r="IKH22" s="341"/>
      <c r="IKI22" s="341"/>
      <c r="IKJ22" s="341"/>
      <c r="IKK22" s="341"/>
      <c r="IKL22" s="341"/>
      <c r="IKM22" s="341"/>
      <c r="IKN22" s="341"/>
      <c r="IKO22" s="341"/>
      <c r="IKP22" s="341"/>
      <c r="IKQ22" s="341"/>
      <c r="IKR22" s="341"/>
      <c r="IKS22" s="341"/>
      <c r="IKT22" s="341"/>
      <c r="IKU22" s="341"/>
      <c r="IKV22" s="341"/>
      <c r="IKW22" s="341"/>
      <c r="IKX22" s="341"/>
      <c r="IKY22" s="341"/>
      <c r="IKZ22" s="341"/>
      <c r="ILA22" s="341"/>
      <c r="ILB22" s="341"/>
      <c r="ILC22" s="341"/>
      <c r="ILD22" s="341"/>
      <c r="ILE22" s="341"/>
      <c r="ILF22" s="341"/>
      <c r="ILG22" s="341"/>
      <c r="ILH22" s="341"/>
      <c r="ILI22" s="341"/>
      <c r="ILJ22" s="341"/>
      <c r="ILK22" s="341"/>
      <c r="ILL22" s="341"/>
      <c r="ILM22" s="341"/>
      <c r="ILN22" s="341"/>
      <c r="ILO22" s="341"/>
      <c r="ILP22" s="341"/>
      <c r="ILQ22" s="341"/>
      <c r="ILR22" s="341"/>
      <c r="ILS22" s="341"/>
      <c r="ILT22" s="341"/>
      <c r="ILU22" s="341"/>
      <c r="ILV22" s="341"/>
      <c r="ILW22" s="341"/>
      <c r="ILX22" s="341"/>
      <c r="ILY22" s="341"/>
      <c r="ILZ22" s="341"/>
      <c r="IMA22" s="341"/>
      <c r="IMB22" s="341"/>
      <c r="IMC22" s="341"/>
      <c r="IMD22" s="341"/>
      <c r="IME22" s="341"/>
      <c r="IMF22" s="341"/>
      <c r="IMG22" s="341"/>
      <c r="IMH22" s="341"/>
      <c r="IMI22" s="341"/>
      <c r="IMJ22" s="341"/>
      <c r="IMK22" s="341"/>
      <c r="IML22" s="341"/>
      <c r="IMM22" s="341"/>
      <c r="IMN22" s="341"/>
      <c r="IMO22" s="341"/>
      <c r="IMP22" s="341"/>
      <c r="IMQ22" s="341"/>
      <c r="IMR22" s="341"/>
      <c r="IMS22" s="341"/>
      <c r="IMT22" s="341"/>
      <c r="IMU22" s="341"/>
      <c r="IMV22" s="341"/>
      <c r="IMW22" s="341"/>
      <c r="IMX22" s="341"/>
      <c r="IMY22" s="341"/>
      <c r="IMZ22" s="341"/>
      <c r="INA22" s="341"/>
      <c r="INB22" s="341"/>
      <c r="INC22" s="341"/>
      <c r="IND22" s="341"/>
      <c r="INE22" s="341"/>
      <c r="INF22" s="341"/>
      <c r="ING22" s="341"/>
      <c r="INH22" s="341"/>
      <c r="INI22" s="341"/>
      <c r="INJ22" s="341"/>
      <c r="INK22" s="341"/>
      <c r="INL22" s="341"/>
      <c r="INM22" s="341"/>
      <c r="INN22" s="341"/>
      <c r="INO22" s="341"/>
      <c r="INP22" s="341"/>
      <c r="INQ22" s="341"/>
      <c r="INR22" s="341"/>
      <c r="INS22" s="341"/>
      <c r="INT22" s="341"/>
      <c r="INU22" s="341"/>
      <c r="INV22" s="341"/>
      <c r="INW22" s="341"/>
      <c r="INX22" s="341"/>
      <c r="INY22" s="341"/>
      <c r="INZ22" s="341"/>
      <c r="IOA22" s="341"/>
      <c r="IOB22" s="341"/>
      <c r="IOC22" s="341"/>
      <c r="IOD22" s="341"/>
      <c r="IOE22" s="341"/>
      <c r="IOF22" s="341"/>
      <c r="IOG22" s="341"/>
      <c r="IOH22" s="341"/>
      <c r="IOI22" s="341"/>
      <c r="IOJ22" s="341"/>
      <c r="IOK22" s="341"/>
      <c r="IOL22" s="341"/>
      <c r="IOM22" s="341"/>
      <c r="ION22" s="341"/>
      <c r="IOO22" s="341"/>
      <c r="IOP22" s="341"/>
      <c r="IOQ22" s="341"/>
      <c r="IOR22" s="341"/>
      <c r="IOS22" s="341"/>
      <c r="IOT22" s="341"/>
      <c r="IOU22" s="341"/>
      <c r="IOV22" s="341"/>
      <c r="IOW22" s="341"/>
      <c r="IOX22" s="341"/>
      <c r="IOY22" s="341"/>
      <c r="IOZ22" s="341"/>
      <c r="IPA22" s="341"/>
      <c r="IPB22" s="341"/>
      <c r="IPC22" s="341"/>
      <c r="IPD22" s="341"/>
      <c r="IPE22" s="341"/>
      <c r="IPF22" s="341"/>
      <c r="IPG22" s="341"/>
      <c r="IPH22" s="341"/>
      <c r="IPI22" s="341"/>
      <c r="IPJ22" s="341"/>
      <c r="IPK22" s="341"/>
      <c r="IPL22" s="341"/>
      <c r="IPM22" s="341"/>
      <c r="IPN22" s="341"/>
      <c r="IPO22" s="341"/>
      <c r="IPP22" s="341"/>
      <c r="IPQ22" s="341"/>
      <c r="IPR22" s="341"/>
      <c r="IPS22" s="341"/>
      <c r="IPT22" s="341"/>
      <c r="IPU22" s="341"/>
      <c r="IPV22" s="341"/>
      <c r="IPW22" s="341"/>
      <c r="IPX22" s="341"/>
      <c r="IPY22" s="341"/>
      <c r="IPZ22" s="341"/>
      <c r="IQA22" s="341"/>
      <c r="IQB22" s="341"/>
      <c r="IQC22" s="341"/>
      <c r="IQD22" s="341"/>
      <c r="IQE22" s="341"/>
      <c r="IQF22" s="341"/>
      <c r="IQG22" s="341"/>
      <c r="IQH22" s="341"/>
      <c r="IQI22" s="341"/>
      <c r="IQJ22" s="341"/>
      <c r="IQK22" s="341"/>
      <c r="IQL22" s="341"/>
      <c r="IQM22" s="341"/>
      <c r="IQN22" s="341"/>
      <c r="IQO22" s="341"/>
      <c r="IQP22" s="341"/>
      <c r="IQQ22" s="341"/>
      <c r="IQR22" s="341"/>
      <c r="IQS22" s="341"/>
      <c r="IQT22" s="341"/>
      <c r="IQU22" s="341"/>
      <c r="IQV22" s="341"/>
      <c r="IQW22" s="341"/>
      <c r="IQX22" s="341"/>
      <c r="IQY22" s="341"/>
      <c r="IQZ22" s="341"/>
      <c r="IRA22" s="341"/>
      <c r="IRB22" s="341"/>
      <c r="IRC22" s="341"/>
      <c r="IRD22" s="341"/>
      <c r="IRE22" s="341"/>
      <c r="IRF22" s="341"/>
      <c r="IRG22" s="341"/>
      <c r="IRH22" s="341"/>
      <c r="IRI22" s="341"/>
      <c r="IRJ22" s="341"/>
      <c r="IRK22" s="341"/>
      <c r="IRL22" s="341"/>
      <c r="IRM22" s="341"/>
      <c r="IRN22" s="341"/>
      <c r="IRO22" s="341"/>
      <c r="IRP22" s="341"/>
      <c r="IRQ22" s="341"/>
      <c r="IRR22" s="341"/>
      <c r="IRS22" s="341"/>
      <c r="IRT22" s="341"/>
      <c r="IRU22" s="341"/>
      <c r="IRV22" s="341"/>
      <c r="IRW22" s="341"/>
      <c r="IRX22" s="341"/>
      <c r="IRY22" s="341"/>
      <c r="IRZ22" s="341"/>
      <c r="ISA22" s="341"/>
      <c r="ISB22" s="341"/>
      <c r="ISC22" s="341"/>
      <c r="ISD22" s="341"/>
      <c r="ISE22" s="341"/>
      <c r="ISF22" s="341"/>
      <c r="ISG22" s="341"/>
      <c r="ISH22" s="341"/>
      <c r="ISI22" s="341"/>
      <c r="ISJ22" s="341"/>
      <c r="ISK22" s="341"/>
      <c r="ISL22" s="341"/>
      <c r="ISM22" s="341"/>
      <c r="ISN22" s="341"/>
      <c r="ISO22" s="341"/>
      <c r="ISP22" s="341"/>
      <c r="ISQ22" s="341"/>
      <c r="ISR22" s="341"/>
      <c r="ISS22" s="341"/>
      <c r="IST22" s="341"/>
      <c r="ISU22" s="341"/>
      <c r="ISV22" s="341"/>
      <c r="ISW22" s="341"/>
      <c r="ISX22" s="341"/>
      <c r="ISY22" s="341"/>
      <c r="ISZ22" s="341"/>
      <c r="ITA22" s="341"/>
      <c r="ITB22" s="341"/>
      <c r="ITC22" s="341"/>
      <c r="ITD22" s="341"/>
      <c r="ITE22" s="341"/>
      <c r="ITF22" s="341"/>
      <c r="ITG22" s="341"/>
      <c r="ITH22" s="341"/>
      <c r="ITI22" s="341"/>
      <c r="ITJ22" s="341"/>
      <c r="ITK22" s="341"/>
      <c r="ITL22" s="341"/>
      <c r="ITM22" s="341"/>
      <c r="ITN22" s="341"/>
      <c r="ITO22" s="341"/>
      <c r="ITP22" s="341"/>
      <c r="ITQ22" s="341"/>
      <c r="ITR22" s="341"/>
      <c r="ITS22" s="341"/>
      <c r="ITT22" s="341"/>
      <c r="ITU22" s="341"/>
      <c r="ITV22" s="341"/>
      <c r="ITW22" s="341"/>
      <c r="ITX22" s="341"/>
      <c r="ITY22" s="341"/>
      <c r="ITZ22" s="341"/>
      <c r="IUA22" s="341"/>
      <c r="IUB22" s="341"/>
      <c r="IUC22" s="341"/>
      <c r="IUD22" s="341"/>
      <c r="IUE22" s="341"/>
      <c r="IUF22" s="341"/>
      <c r="IUG22" s="341"/>
      <c r="IUH22" s="341"/>
      <c r="IUI22" s="341"/>
      <c r="IUJ22" s="341"/>
      <c r="IUK22" s="341"/>
      <c r="IUL22" s="341"/>
      <c r="IUM22" s="341"/>
      <c r="IUN22" s="341"/>
      <c r="IUO22" s="341"/>
      <c r="IUP22" s="341"/>
      <c r="IUQ22" s="341"/>
      <c r="IUR22" s="341"/>
      <c r="IUS22" s="341"/>
      <c r="IUT22" s="341"/>
      <c r="IUU22" s="341"/>
      <c r="IUV22" s="341"/>
      <c r="IUW22" s="341"/>
      <c r="IUX22" s="341"/>
      <c r="IUY22" s="341"/>
      <c r="IUZ22" s="341"/>
      <c r="IVA22" s="341"/>
      <c r="IVB22" s="341"/>
      <c r="IVC22" s="341"/>
      <c r="IVD22" s="341"/>
      <c r="IVE22" s="341"/>
      <c r="IVF22" s="341"/>
      <c r="IVG22" s="341"/>
      <c r="IVH22" s="341"/>
      <c r="IVI22" s="341"/>
      <c r="IVJ22" s="341"/>
      <c r="IVK22" s="341"/>
      <c r="IVL22" s="341"/>
      <c r="IVM22" s="341"/>
      <c r="IVN22" s="341"/>
      <c r="IVO22" s="341"/>
      <c r="IVP22" s="341"/>
      <c r="IVQ22" s="341"/>
      <c r="IVR22" s="341"/>
      <c r="IVS22" s="341"/>
      <c r="IVT22" s="341"/>
      <c r="IVU22" s="341"/>
      <c r="IVV22" s="341"/>
      <c r="IVW22" s="341"/>
      <c r="IVX22" s="341"/>
      <c r="IVY22" s="341"/>
      <c r="IVZ22" s="341"/>
      <c r="IWA22" s="341"/>
      <c r="IWB22" s="341"/>
      <c r="IWC22" s="341"/>
      <c r="IWD22" s="341"/>
      <c r="IWE22" s="341"/>
      <c r="IWF22" s="341"/>
      <c r="IWG22" s="341"/>
      <c r="IWH22" s="341"/>
      <c r="IWI22" s="341"/>
      <c r="IWJ22" s="341"/>
      <c r="IWK22" s="341"/>
      <c r="IWL22" s="341"/>
      <c r="IWM22" s="341"/>
      <c r="IWN22" s="341"/>
      <c r="IWO22" s="341"/>
      <c r="IWP22" s="341"/>
      <c r="IWQ22" s="341"/>
      <c r="IWR22" s="341"/>
      <c r="IWS22" s="341"/>
      <c r="IWT22" s="341"/>
      <c r="IWU22" s="341"/>
      <c r="IWV22" s="341"/>
      <c r="IWW22" s="341"/>
      <c r="IWX22" s="341"/>
      <c r="IWY22" s="341"/>
      <c r="IWZ22" s="341"/>
      <c r="IXA22" s="341"/>
      <c r="IXB22" s="341"/>
      <c r="IXC22" s="341"/>
      <c r="IXD22" s="341"/>
      <c r="IXE22" s="341"/>
      <c r="IXF22" s="341"/>
      <c r="IXG22" s="341"/>
      <c r="IXH22" s="341"/>
      <c r="IXI22" s="341"/>
      <c r="IXJ22" s="341"/>
      <c r="IXK22" s="341"/>
      <c r="IXL22" s="341"/>
      <c r="IXM22" s="341"/>
      <c r="IXN22" s="341"/>
      <c r="IXO22" s="341"/>
      <c r="IXP22" s="341"/>
      <c r="IXQ22" s="341"/>
      <c r="IXR22" s="341"/>
      <c r="IXS22" s="341"/>
      <c r="IXT22" s="341"/>
      <c r="IXU22" s="341"/>
      <c r="IXV22" s="341"/>
      <c r="IXW22" s="341"/>
      <c r="IXX22" s="341"/>
      <c r="IXY22" s="341"/>
      <c r="IXZ22" s="341"/>
      <c r="IYA22" s="341"/>
      <c r="IYB22" s="341"/>
      <c r="IYC22" s="341"/>
      <c r="IYD22" s="341"/>
      <c r="IYE22" s="341"/>
      <c r="IYF22" s="341"/>
      <c r="IYG22" s="341"/>
      <c r="IYH22" s="341"/>
      <c r="IYI22" s="341"/>
      <c r="IYJ22" s="341"/>
      <c r="IYK22" s="341"/>
      <c r="IYL22" s="341"/>
      <c r="IYM22" s="341"/>
      <c r="IYN22" s="341"/>
      <c r="IYO22" s="341"/>
      <c r="IYP22" s="341"/>
      <c r="IYQ22" s="341"/>
      <c r="IYR22" s="341"/>
      <c r="IYS22" s="341"/>
      <c r="IYT22" s="341"/>
      <c r="IYU22" s="341"/>
      <c r="IYV22" s="341"/>
      <c r="IYW22" s="341"/>
      <c r="IYX22" s="341"/>
      <c r="IYY22" s="341"/>
      <c r="IYZ22" s="341"/>
      <c r="IZA22" s="341"/>
      <c r="IZB22" s="341"/>
      <c r="IZC22" s="341"/>
      <c r="IZD22" s="341"/>
      <c r="IZE22" s="341"/>
      <c r="IZF22" s="341"/>
      <c r="IZG22" s="341"/>
      <c r="IZH22" s="341"/>
      <c r="IZI22" s="341"/>
      <c r="IZJ22" s="341"/>
      <c r="IZK22" s="341"/>
      <c r="IZL22" s="341"/>
      <c r="IZM22" s="341"/>
      <c r="IZN22" s="341"/>
      <c r="IZO22" s="341"/>
      <c r="IZP22" s="341"/>
      <c r="IZQ22" s="341"/>
      <c r="IZR22" s="341"/>
      <c r="IZS22" s="341"/>
      <c r="IZT22" s="341"/>
      <c r="IZU22" s="341"/>
      <c r="IZV22" s="341"/>
      <c r="IZW22" s="341"/>
      <c r="IZX22" s="341"/>
      <c r="IZY22" s="341"/>
      <c r="IZZ22" s="341"/>
      <c r="JAA22" s="341"/>
      <c r="JAB22" s="341"/>
      <c r="JAC22" s="341"/>
      <c r="JAD22" s="341"/>
      <c r="JAE22" s="341"/>
      <c r="JAF22" s="341"/>
      <c r="JAG22" s="341"/>
      <c r="JAH22" s="341"/>
      <c r="JAI22" s="341"/>
      <c r="JAJ22" s="341"/>
      <c r="JAK22" s="341"/>
      <c r="JAL22" s="341"/>
      <c r="JAM22" s="341"/>
      <c r="JAN22" s="341"/>
      <c r="JAO22" s="341"/>
      <c r="JAP22" s="341"/>
      <c r="JAQ22" s="341"/>
      <c r="JAR22" s="341"/>
      <c r="JAS22" s="341"/>
      <c r="JAT22" s="341"/>
      <c r="JAU22" s="341"/>
      <c r="JAV22" s="341"/>
      <c r="JAW22" s="341"/>
      <c r="JAX22" s="341"/>
      <c r="JAY22" s="341"/>
      <c r="JAZ22" s="341"/>
      <c r="JBA22" s="341"/>
      <c r="JBB22" s="341"/>
      <c r="JBC22" s="341"/>
      <c r="JBD22" s="341"/>
      <c r="JBE22" s="341"/>
      <c r="JBF22" s="341"/>
      <c r="JBG22" s="341"/>
      <c r="JBH22" s="341"/>
      <c r="JBI22" s="341"/>
      <c r="JBJ22" s="341"/>
      <c r="JBK22" s="341"/>
      <c r="JBL22" s="341"/>
      <c r="JBM22" s="341"/>
      <c r="JBN22" s="341"/>
      <c r="JBO22" s="341"/>
      <c r="JBP22" s="341"/>
      <c r="JBQ22" s="341"/>
      <c r="JBR22" s="341"/>
      <c r="JBS22" s="341"/>
      <c r="JBT22" s="341"/>
      <c r="JBU22" s="341"/>
      <c r="JBV22" s="341"/>
      <c r="JBW22" s="341"/>
      <c r="JBX22" s="341"/>
      <c r="JBY22" s="341"/>
      <c r="JBZ22" s="341"/>
      <c r="JCA22" s="341"/>
      <c r="JCB22" s="341"/>
      <c r="JCC22" s="341"/>
      <c r="JCD22" s="341"/>
      <c r="JCE22" s="341"/>
      <c r="JCF22" s="341"/>
      <c r="JCG22" s="341"/>
      <c r="JCH22" s="341"/>
      <c r="JCI22" s="341"/>
      <c r="JCJ22" s="341"/>
      <c r="JCK22" s="341"/>
      <c r="JCL22" s="341"/>
      <c r="JCM22" s="341"/>
      <c r="JCN22" s="341"/>
      <c r="JCO22" s="341"/>
      <c r="JCP22" s="341"/>
      <c r="JCQ22" s="341"/>
      <c r="JCR22" s="341"/>
      <c r="JCS22" s="341"/>
      <c r="JCT22" s="341"/>
      <c r="JCU22" s="341"/>
      <c r="JCV22" s="341"/>
      <c r="JCW22" s="341"/>
      <c r="JCX22" s="341"/>
      <c r="JCY22" s="341"/>
      <c r="JCZ22" s="341"/>
      <c r="JDA22" s="341"/>
      <c r="JDB22" s="341"/>
      <c r="JDC22" s="341"/>
      <c r="JDD22" s="341"/>
      <c r="JDE22" s="341"/>
      <c r="JDF22" s="341"/>
      <c r="JDG22" s="341"/>
      <c r="JDH22" s="341"/>
      <c r="JDI22" s="341"/>
      <c r="JDJ22" s="341"/>
      <c r="JDK22" s="341"/>
      <c r="JDL22" s="341"/>
      <c r="JDM22" s="341"/>
      <c r="JDN22" s="341"/>
      <c r="JDO22" s="341"/>
      <c r="JDP22" s="341"/>
      <c r="JDQ22" s="341"/>
      <c r="JDR22" s="341"/>
      <c r="JDS22" s="341"/>
      <c r="JDT22" s="341"/>
      <c r="JDU22" s="341"/>
      <c r="JDV22" s="341"/>
      <c r="JDW22" s="341"/>
      <c r="JDX22" s="341"/>
      <c r="JDY22" s="341"/>
      <c r="JDZ22" s="341"/>
      <c r="JEA22" s="341"/>
      <c r="JEB22" s="341"/>
      <c r="JEC22" s="341"/>
      <c r="JED22" s="341"/>
      <c r="JEE22" s="341"/>
      <c r="JEF22" s="341"/>
      <c r="JEG22" s="341"/>
      <c r="JEH22" s="341"/>
      <c r="JEI22" s="341"/>
      <c r="JEJ22" s="341"/>
      <c r="JEK22" s="341"/>
      <c r="JEL22" s="341"/>
      <c r="JEM22" s="341"/>
      <c r="JEN22" s="341"/>
      <c r="JEO22" s="341"/>
      <c r="JEP22" s="341"/>
      <c r="JEQ22" s="341"/>
      <c r="JER22" s="341"/>
      <c r="JES22" s="341"/>
      <c r="JET22" s="341"/>
      <c r="JEU22" s="341"/>
      <c r="JEV22" s="341"/>
      <c r="JEW22" s="341"/>
      <c r="JEX22" s="341"/>
      <c r="JEY22" s="341"/>
      <c r="JEZ22" s="341"/>
      <c r="JFA22" s="341"/>
      <c r="JFB22" s="341"/>
      <c r="JFC22" s="341"/>
      <c r="JFD22" s="341"/>
      <c r="JFE22" s="341"/>
      <c r="JFF22" s="341"/>
      <c r="JFG22" s="341"/>
      <c r="JFH22" s="341"/>
      <c r="JFI22" s="341"/>
      <c r="JFJ22" s="341"/>
      <c r="JFK22" s="341"/>
      <c r="JFL22" s="341"/>
      <c r="JFM22" s="341"/>
      <c r="JFN22" s="341"/>
      <c r="JFO22" s="341"/>
      <c r="JFP22" s="341"/>
      <c r="JFQ22" s="341"/>
      <c r="JFR22" s="341"/>
      <c r="JFS22" s="341"/>
      <c r="JFT22" s="341"/>
      <c r="JFU22" s="341"/>
      <c r="JFV22" s="341"/>
      <c r="JFW22" s="341"/>
      <c r="JFX22" s="341"/>
      <c r="JFY22" s="341"/>
      <c r="JFZ22" s="341"/>
      <c r="JGA22" s="341"/>
      <c r="JGB22" s="341"/>
      <c r="JGC22" s="341"/>
      <c r="JGD22" s="341"/>
      <c r="JGE22" s="341"/>
      <c r="JGF22" s="341"/>
      <c r="JGG22" s="341"/>
      <c r="JGH22" s="341"/>
      <c r="JGI22" s="341"/>
      <c r="JGJ22" s="341"/>
      <c r="JGK22" s="341"/>
      <c r="JGL22" s="341"/>
      <c r="JGM22" s="341"/>
      <c r="JGN22" s="341"/>
      <c r="JGO22" s="341"/>
      <c r="JGP22" s="341"/>
      <c r="JGQ22" s="341"/>
      <c r="JGR22" s="341"/>
      <c r="JGS22" s="341"/>
      <c r="JGT22" s="341"/>
      <c r="JGU22" s="341"/>
      <c r="JGV22" s="341"/>
      <c r="JGW22" s="341"/>
      <c r="JGX22" s="341"/>
      <c r="JGY22" s="341"/>
      <c r="JGZ22" s="341"/>
      <c r="JHA22" s="341"/>
      <c r="JHB22" s="341"/>
      <c r="JHC22" s="341"/>
      <c r="JHD22" s="341"/>
      <c r="JHE22" s="341"/>
      <c r="JHF22" s="341"/>
      <c r="JHG22" s="341"/>
      <c r="JHH22" s="341"/>
      <c r="JHI22" s="341"/>
      <c r="JHJ22" s="341"/>
      <c r="JHK22" s="341"/>
      <c r="JHL22" s="341"/>
      <c r="JHM22" s="341"/>
      <c r="JHN22" s="341"/>
      <c r="JHO22" s="341"/>
      <c r="JHP22" s="341"/>
      <c r="JHQ22" s="341"/>
      <c r="JHR22" s="341"/>
      <c r="JHS22" s="341"/>
      <c r="JHT22" s="341"/>
      <c r="JHU22" s="341"/>
      <c r="JHV22" s="341"/>
      <c r="JHW22" s="341"/>
      <c r="JHX22" s="341"/>
      <c r="JHY22" s="341"/>
      <c r="JHZ22" s="341"/>
      <c r="JIA22" s="341"/>
      <c r="JIB22" s="341"/>
      <c r="JIC22" s="341"/>
      <c r="JID22" s="341"/>
      <c r="JIE22" s="341"/>
      <c r="JIF22" s="341"/>
      <c r="JIG22" s="341"/>
      <c r="JIH22" s="341"/>
      <c r="JII22" s="341"/>
      <c r="JIJ22" s="341"/>
      <c r="JIK22" s="341"/>
      <c r="JIL22" s="341"/>
      <c r="JIM22" s="341"/>
      <c r="JIN22" s="341"/>
      <c r="JIO22" s="341"/>
      <c r="JIP22" s="341"/>
      <c r="JIQ22" s="341"/>
      <c r="JIR22" s="341"/>
      <c r="JIS22" s="341"/>
      <c r="JIT22" s="341"/>
      <c r="JIU22" s="341"/>
      <c r="JIV22" s="341"/>
      <c r="JIW22" s="341"/>
      <c r="JIX22" s="341"/>
      <c r="JIY22" s="341"/>
      <c r="JIZ22" s="341"/>
      <c r="JJA22" s="341"/>
      <c r="JJB22" s="341"/>
      <c r="JJC22" s="341"/>
      <c r="JJD22" s="341"/>
      <c r="JJE22" s="341"/>
      <c r="JJF22" s="341"/>
      <c r="JJG22" s="341"/>
      <c r="JJH22" s="341"/>
      <c r="JJI22" s="341"/>
      <c r="JJJ22" s="341"/>
      <c r="JJK22" s="341"/>
      <c r="JJL22" s="341"/>
      <c r="JJM22" s="341"/>
      <c r="JJN22" s="341"/>
      <c r="JJO22" s="341"/>
      <c r="JJP22" s="341"/>
      <c r="JJQ22" s="341"/>
      <c r="JJR22" s="341"/>
      <c r="JJS22" s="341"/>
      <c r="JJT22" s="341"/>
      <c r="JJU22" s="341"/>
      <c r="JJV22" s="341"/>
      <c r="JJW22" s="341"/>
      <c r="JJX22" s="341"/>
      <c r="JJY22" s="341"/>
      <c r="JJZ22" s="341"/>
      <c r="JKA22" s="341"/>
      <c r="JKB22" s="341"/>
      <c r="JKC22" s="341"/>
      <c r="JKD22" s="341"/>
      <c r="JKE22" s="341"/>
      <c r="JKF22" s="341"/>
      <c r="JKG22" s="341"/>
      <c r="JKH22" s="341"/>
      <c r="JKI22" s="341"/>
      <c r="JKJ22" s="341"/>
      <c r="JKK22" s="341"/>
      <c r="JKL22" s="341"/>
      <c r="JKM22" s="341"/>
      <c r="JKN22" s="341"/>
      <c r="JKO22" s="341"/>
      <c r="JKP22" s="341"/>
      <c r="JKQ22" s="341"/>
      <c r="JKR22" s="341"/>
      <c r="JKS22" s="341"/>
      <c r="JKT22" s="341"/>
      <c r="JKU22" s="341"/>
      <c r="JKV22" s="341"/>
      <c r="JKW22" s="341"/>
      <c r="JKX22" s="341"/>
      <c r="JKY22" s="341"/>
      <c r="JKZ22" s="341"/>
      <c r="JLA22" s="341"/>
      <c r="JLB22" s="341"/>
      <c r="JLC22" s="341"/>
      <c r="JLD22" s="341"/>
      <c r="JLE22" s="341"/>
      <c r="JLF22" s="341"/>
      <c r="JLG22" s="341"/>
      <c r="JLH22" s="341"/>
      <c r="JLI22" s="341"/>
      <c r="JLJ22" s="341"/>
      <c r="JLK22" s="341"/>
      <c r="JLL22" s="341"/>
      <c r="JLM22" s="341"/>
      <c r="JLN22" s="341"/>
      <c r="JLO22" s="341"/>
      <c r="JLP22" s="341"/>
      <c r="JLQ22" s="341"/>
      <c r="JLR22" s="341"/>
      <c r="JLS22" s="341"/>
      <c r="JLT22" s="341"/>
      <c r="JLU22" s="341"/>
      <c r="JLV22" s="341"/>
      <c r="JLW22" s="341"/>
      <c r="JLX22" s="341"/>
      <c r="JLY22" s="341"/>
      <c r="JLZ22" s="341"/>
      <c r="JMA22" s="341"/>
      <c r="JMB22" s="341"/>
      <c r="JMC22" s="341"/>
      <c r="JMD22" s="341"/>
      <c r="JME22" s="341"/>
      <c r="JMF22" s="341"/>
      <c r="JMG22" s="341"/>
      <c r="JMH22" s="341"/>
      <c r="JMI22" s="341"/>
      <c r="JMJ22" s="341"/>
      <c r="JMK22" s="341"/>
      <c r="JML22" s="341"/>
      <c r="JMM22" s="341"/>
      <c r="JMN22" s="341"/>
      <c r="JMO22" s="341"/>
      <c r="JMP22" s="341"/>
      <c r="JMQ22" s="341"/>
      <c r="JMR22" s="341"/>
      <c r="JMS22" s="341"/>
      <c r="JMT22" s="341"/>
      <c r="JMU22" s="341"/>
      <c r="JMV22" s="341"/>
      <c r="JMW22" s="341"/>
      <c r="JMX22" s="341"/>
      <c r="JMY22" s="341"/>
      <c r="JMZ22" s="341"/>
      <c r="JNA22" s="341"/>
      <c r="JNB22" s="341"/>
      <c r="JNC22" s="341"/>
      <c r="JND22" s="341"/>
      <c r="JNE22" s="341"/>
      <c r="JNF22" s="341"/>
      <c r="JNG22" s="341"/>
      <c r="JNH22" s="341"/>
      <c r="JNI22" s="341"/>
      <c r="JNJ22" s="341"/>
      <c r="JNK22" s="341"/>
      <c r="JNL22" s="341"/>
      <c r="JNM22" s="341"/>
      <c r="JNN22" s="341"/>
      <c r="JNO22" s="341"/>
      <c r="JNP22" s="341"/>
      <c r="JNQ22" s="341"/>
      <c r="JNR22" s="341"/>
      <c r="JNS22" s="341"/>
      <c r="JNT22" s="341"/>
      <c r="JNU22" s="341"/>
      <c r="JNV22" s="341"/>
      <c r="JNW22" s="341"/>
      <c r="JNX22" s="341"/>
      <c r="JNY22" s="341"/>
      <c r="JNZ22" s="341"/>
      <c r="JOA22" s="341"/>
      <c r="JOB22" s="341"/>
      <c r="JOC22" s="341"/>
      <c r="JOD22" s="341"/>
      <c r="JOE22" s="341"/>
      <c r="JOF22" s="341"/>
      <c r="JOG22" s="341"/>
      <c r="JOH22" s="341"/>
      <c r="JOI22" s="341"/>
      <c r="JOJ22" s="341"/>
      <c r="JOK22" s="341"/>
      <c r="JOL22" s="341"/>
      <c r="JOM22" s="341"/>
      <c r="JON22" s="341"/>
      <c r="JOO22" s="341"/>
      <c r="JOP22" s="341"/>
      <c r="JOQ22" s="341"/>
      <c r="JOR22" s="341"/>
      <c r="JOS22" s="341"/>
      <c r="JOT22" s="341"/>
      <c r="JOU22" s="341"/>
      <c r="JOV22" s="341"/>
      <c r="JOW22" s="341"/>
      <c r="JOX22" s="341"/>
      <c r="JOY22" s="341"/>
      <c r="JOZ22" s="341"/>
      <c r="JPA22" s="341"/>
      <c r="JPB22" s="341"/>
      <c r="JPC22" s="341"/>
      <c r="JPD22" s="341"/>
      <c r="JPE22" s="341"/>
      <c r="JPF22" s="341"/>
      <c r="JPG22" s="341"/>
      <c r="JPH22" s="341"/>
      <c r="JPI22" s="341"/>
      <c r="JPJ22" s="341"/>
      <c r="JPK22" s="341"/>
      <c r="JPL22" s="341"/>
      <c r="JPM22" s="341"/>
      <c r="JPN22" s="341"/>
      <c r="JPO22" s="341"/>
      <c r="JPP22" s="341"/>
      <c r="JPQ22" s="341"/>
      <c r="JPR22" s="341"/>
      <c r="JPS22" s="341"/>
      <c r="JPT22" s="341"/>
      <c r="JPU22" s="341"/>
      <c r="JPV22" s="341"/>
      <c r="JPW22" s="341"/>
      <c r="JPX22" s="341"/>
      <c r="JPY22" s="341"/>
      <c r="JPZ22" s="341"/>
      <c r="JQA22" s="341"/>
      <c r="JQB22" s="341"/>
      <c r="JQC22" s="341"/>
      <c r="JQD22" s="341"/>
      <c r="JQE22" s="341"/>
      <c r="JQF22" s="341"/>
      <c r="JQG22" s="341"/>
      <c r="JQH22" s="341"/>
      <c r="JQI22" s="341"/>
      <c r="JQJ22" s="341"/>
      <c r="JQK22" s="341"/>
      <c r="JQL22" s="341"/>
      <c r="JQM22" s="341"/>
      <c r="JQN22" s="341"/>
      <c r="JQO22" s="341"/>
      <c r="JQP22" s="341"/>
      <c r="JQQ22" s="341"/>
      <c r="JQR22" s="341"/>
      <c r="JQS22" s="341"/>
      <c r="JQT22" s="341"/>
      <c r="JQU22" s="341"/>
      <c r="JQV22" s="341"/>
      <c r="JQW22" s="341"/>
      <c r="JQX22" s="341"/>
      <c r="JQY22" s="341"/>
      <c r="JQZ22" s="341"/>
      <c r="JRA22" s="341"/>
      <c r="JRB22" s="341"/>
      <c r="JRC22" s="341"/>
      <c r="JRD22" s="341"/>
      <c r="JRE22" s="341"/>
      <c r="JRF22" s="341"/>
      <c r="JRG22" s="341"/>
      <c r="JRH22" s="341"/>
      <c r="JRI22" s="341"/>
      <c r="JRJ22" s="341"/>
      <c r="JRK22" s="341"/>
      <c r="JRL22" s="341"/>
      <c r="JRM22" s="341"/>
      <c r="JRN22" s="341"/>
      <c r="JRO22" s="341"/>
      <c r="JRP22" s="341"/>
      <c r="JRQ22" s="341"/>
      <c r="JRR22" s="341"/>
      <c r="JRS22" s="341"/>
      <c r="JRT22" s="341"/>
      <c r="JRU22" s="341"/>
      <c r="JRV22" s="341"/>
      <c r="JRW22" s="341"/>
      <c r="JRX22" s="341"/>
      <c r="JRY22" s="341"/>
      <c r="JRZ22" s="341"/>
      <c r="JSA22" s="341"/>
      <c r="JSB22" s="341"/>
      <c r="JSC22" s="341"/>
      <c r="JSD22" s="341"/>
      <c r="JSE22" s="341"/>
      <c r="JSF22" s="341"/>
      <c r="JSG22" s="341"/>
      <c r="JSH22" s="341"/>
      <c r="JSI22" s="341"/>
      <c r="JSJ22" s="341"/>
      <c r="JSK22" s="341"/>
      <c r="JSL22" s="341"/>
      <c r="JSM22" s="341"/>
      <c r="JSN22" s="341"/>
      <c r="JSO22" s="341"/>
      <c r="JSP22" s="341"/>
      <c r="JSQ22" s="341"/>
      <c r="JSR22" s="341"/>
      <c r="JSS22" s="341"/>
      <c r="JST22" s="341"/>
      <c r="JSU22" s="341"/>
      <c r="JSV22" s="341"/>
      <c r="JSW22" s="341"/>
      <c r="JSX22" s="341"/>
      <c r="JSY22" s="341"/>
      <c r="JSZ22" s="341"/>
      <c r="JTA22" s="341"/>
      <c r="JTB22" s="341"/>
      <c r="JTC22" s="341"/>
      <c r="JTD22" s="341"/>
      <c r="JTE22" s="341"/>
      <c r="JTF22" s="341"/>
      <c r="JTG22" s="341"/>
      <c r="JTH22" s="341"/>
      <c r="JTI22" s="341"/>
      <c r="JTJ22" s="341"/>
      <c r="JTK22" s="341"/>
      <c r="JTL22" s="341"/>
      <c r="JTM22" s="341"/>
      <c r="JTN22" s="341"/>
      <c r="JTO22" s="341"/>
      <c r="JTP22" s="341"/>
      <c r="JTQ22" s="341"/>
      <c r="JTR22" s="341"/>
      <c r="JTS22" s="341"/>
      <c r="JTT22" s="341"/>
      <c r="JTU22" s="341"/>
      <c r="JTV22" s="341"/>
      <c r="JTW22" s="341"/>
      <c r="JTX22" s="341"/>
      <c r="JTY22" s="341"/>
      <c r="JTZ22" s="341"/>
      <c r="JUA22" s="341"/>
      <c r="JUB22" s="341"/>
      <c r="JUC22" s="341"/>
      <c r="JUD22" s="341"/>
      <c r="JUE22" s="341"/>
      <c r="JUF22" s="341"/>
      <c r="JUG22" s="341"/>
      <c r="JUH22" s="341"/>
      <c r="JUI22" s="341"/>
      <c r="JUJ22" s="341"/>
      <c r="JUK22" s="341"/>
      <c r="JUL22" s="341"/>
      <c r="JUM22" s="341"/>
      <c r="JUN22" s="341"/>
      <c r="JUO22" s="341"/>
      <c r="JUP22" s="341"/>
      <c r="JUQ22" s="341"/>
      <c r="JUR22" s="341"/>
      <c r="JUS22" s="341"/>
      <c r="JUT22" s="341"/>
      <c r="JUU22" s="341"/>
      <c r="JUV22" s="341"/>
      <c r="JUW22" s="341"/>
      <c r="JUX22" s="341"/>
      <c r="JUY22" s="341"/>
      <c r="JUZ22" s="341"/>
      <c r="JVA22" s="341"/>
      <c r="JVB22" s="341"/>
      <c r="JVC22" s="341"/>
      <c r="JVD22" s="341"/>
      <c r="JVE22" s="341"/>
      <c r="JVF22" s="341"/>
      <c r="JVG22" s="341"/>
      <c r="JVH22" s="341"/>
      <c r="JVI22" s="341"/>
      <c r="JVJ22" s="341"/>
      <c r="JVK22" s="341"/>
      <c r="JVL22" s="341"/>
      <c r="JVM22" s="341"/>
      <c r="JVN22" s="341"/>
      <c r="JVO22" s="341"/>
      <c r="JVP22" s="341"/>
      <c r="JVQ22" s="341"/>
      <c r="JVR22" s="341"/>
      <c r="JVS22" s="341"/>
      <c r="JVT22" s="341"/>
      <c r="JVU22" s="341"/>
      <c r="JVV22" s="341"/>
      <c r="JVW22" s="341"/>
      <c r="JVX22" s="341"/>
      <c r="JVY22" s="341"/>
      <c r="JVZ22" s="341"/>
      <c r="JWA22" s="341"/>
      <c r="JWB22" s="341"/>
      <c r="JWC22" s="341"/>
      <c r="JWD22" s="341"/>
      <c r="JWE22" s="341"/>
      <c r="JWF22" s="341"/>
      <c r="JWG22" s="341"/>
      <c r="JWH22" s="341"/>
      <c r="JWI22" s="341"/>
      <c r="JWJ22" s="341"/>
      <c r="JWK22" s="341"/>
      <c r="JWL22" s="341"/>
      <c r="JWM22" s="341"/>
      <c r="JWN22" s="341"/>
      <c r="JWO22" s="341"/>
      <c r="JWP22" s="341"/>
      <c r="JWQ22" s="341"/>
      <c r="JWR22" s="341"/>
      <c r="JWS22" s="341"/>
      <c r="JWT22" s="341"/>
      <c r="JWU22" s="341"/>
      <c r="JWV22" s="341"/>
      <c r="JWW22" s="341"/>
      <c r="JWX22" s="341"/>
      <c r="JWY22" s="341"/>
      <c r="JWZ22" s="341"/>
      <c r="JXA22" s="341"/>
      <c r="JXB22" s="341"/>
      <c r="JXC22" s="341"/>
      <c r="JXD22" s="341"/>
      <c r="JXE22" s="341"/>
      <c r="JXF22" s="341"/>
      <c r="JXG22" s="341"/>
      <c r="JXH22" s="341"/>
      <c r="JXI22" s="341"/>
      <c r="JXJ22" s="341"/>
      <c r="JXK22" s="341"/>
      <c r="JXL22" s="341"/>
      <c r="JXM22" s="341"/>
      <c r="JXN22" s="341"/>
      <c r="JXO22" s="341"/>
      <c r="JXP22" s="341"/>
      <c r="JXQ22" s="341"/>
      <c r="JXR22" s="341"/>
      <c r="JXS22" s="341"/>
      <c r="JXT22" s="341"/>
      <c r="JXU22" s="341"/>
      <c r="JXV22" s="341"/>
      <c r="JXW22" s="341"/>
      <c r="JXX22" s="341"/>
      <c r="JXY22" s="341"/>
      <c r="JXZ22" s="341"/>
      <c r="JYA22" s="341"/>
      <c r="JYB22" s="341"/>
      <c r="JYC22" s="341"/>
      <c r="JYD22" s="341"/>
      <c r="JYE22" s="341"/>
      <c r="JYF22" s="341"/>
      <c r="JYG22" s="341"/>
      <c r="JYH22" s="341"/>
      <c r="JYI22" s="341"/>
      <c r="JYJ22" s="341"/>
      <c r="JYK22" s="341"/>
      <c r="JYL22" s="341"/>
      <c r="JYM22" s="341"/>
      <c r="JYN22" s="341"/>
      <c r="JYO22" s="341"/>
      <c r="JYP22" s="341"/>
      <c r="JYQ22" s="341"/>
      <c r="JYR22" s="341"/>
      <c r="JYS22" s="341"/>
      <c r="JYT22" s="341"/>
      <c r="JYU22" s="341"/>
      <c r="JYV22" s="341"/>
      <c r="JYW22" s="341"/>
      <c r="JYX22" s="341"/>
      <c r="JYY22" s="341"/>
      <c r="JYZ22" s="341"/>
      <c r="JZA22" s="341"/>
      <c r="JZB22" s="341"/>
      <c r="JZC22" s="341"/>
      <c r="JZD22" s="341"/>
      <c r="JZE22" s="341"/>
      <c r="JZF22" s="341"/>
      <c r="JZG22" s="341"/>
      <c r="JZH22" s="341"/>
      <c r="JZI22" s="341"/>
      <c r="JZJ22" s="341"/>
      <c r="JZK22" s="341"/>
      <c r="JZL22" s="341"/>
      <c r="JZM22" s="341"/>
      <c r="JZN22" s="341"/>
      <c r="JZO22" s="341"/>
      <c r="JZP22" s="341"/>
      <c r="JZQ22" s="341"/>
      <c r="JZR22" s="341"/>
      <c r="JZS22" s="341"/>
      <c r="JZT22" s="341"/>
      <c r="JZU22" s="341"/>
      <c r="JZV22" s="341"/>
      <c r="JZW22" s="341"/>
      <c r="JZX22" s="341"/>
      <c r="JZY22" s="341"/>
      <c r="JZZ22" s="341"/>
      <c r="KAA22" s="341"/>
      <c r="KAB22" s="341"/>
      <c r="KAC22" s="341"/>
      <c r="KAD22" s="341"/>
      <c r="KAE22" s="341"/>
      <c r="KAF22" s="341"/>
      <c r="KAG22" s="341"/>
      <c r="KAH22" s="341"/>
      <c r="KAI22" s="341"/>
      <c r="KAJ22" s="341"/>
      <c r="KAK22" s="341"/>
      <c r="KAL22" s="341"/>
      <c r="KAM22" s="341"/>
      <c r="KAN22" s="341"/>
      <c r="KAO22" s="341"/>
      <c r="KAP22" s="341"/>
      <c r="KAQ22" s="341"/>
      <c r="KAR22" s="341"/>
      <c r="KAS22" s="341"/>
      <c r="KAT22" s="341"/>
      <c r="KAU22" s="341"/>
      <c r="KAV22" s="341"/>
      <c r="KAW22" s="341"/>
      <c r="KAX22" s="341"/>
      <c r="KAY22" s="341"/>
      <c r="KAZ22" s="341"/>
      <c r="KBA22" s="341"/>
      <c r="KBB22" s="341"/>
      <c r="KBC22" s="341"/>
      <c r="KBD22" s="341"/>
      <c r="KBE22" s="341"/>
      <c r="KBF22" s="341"/>
      <c r="KBG22" s="341"/>
      <c r="KBH22" s="341"/>
      <c r="KBI22" s="341"/>
      <c r="KBJ22" s="341"/>
      <c r="KBK22" s="341"/>
      <c r="KBL22" s="341"/>
      <c r="KBM22" s="341"/>
      <c r="KBN22" s="341"/>
      <c r="KBO22" s="341"/>
      <c r="KBP22" s="341"/>
      <c r="KBQ22" s="341"/>
      <c r="KBR22" s="341"/>
      <c r="KBS22" s="341"/>
      <c r="KBT22" s="341"/>
      <c r="KBU22" s="341"/>
      <c r="KBV22" s="341"/>
      <c r="KBW22" s="341"/>
      <c r="KBX22" s="341"/>
      <c r="KBY22" s="341"/>
      <c r="KBZ22" s="341"/>
      <c r="KCA22" s="341"/>
      <c r="KCB22" s="341"/>
      <c r="KCC22" s="341"/>
      <c r="KCD22" s="341"/>
      <c r="KCE22" s="341"/>
      <c r="KCF22" s="341"/>
      <c r="KCG22" s="341"/>
      <c r="KCH22" s="341"/>
      <c r="KCI22" s="341"/>
      <c r="KCJ22" s="341"/>
      <c r="KCK22" s="341"/>
      <c r="KCL22" s="341"/>
      <c r="KCM22" s="341"/>
      <c r="KCN22" s="341"/>
      <c r="KCO22" s="341"/>
      <c r="KCP22" s="341"/>
      <c r="KCQ22" s="341"/>
      <c r="KCR22" s="341"/>
      <c r="KCS22" s="341"/>
      <c r="KCT22" s="341"/>
      <c r="KCU22" s="341"/>
      <c r="KCV22" s="341"/>
      <c r="KCW22" s="341"/>
      <c r="KCX22" s="341"/>
      <c r="KCY22" s="341"/>
      <c r="KCZ22" s="341"/>
      <c r="KDA22" s="341"/>
      <c r="KDB22" s="341"/>
      <c r="KDC22" s="341"/>
      <c r="KDD22" s="341"/>
      <c r="KDE22" s="341"/>
      <c r="KDF22" s="341"/>
      <c r="KDG22" s="341"/>
      <c r="KDH22" s="341"/>
      <c r="KDI22" s="341"/>
      <c r="KDJ22" s="341"/>
      <c r="KDK22" s="341"/>
      <c r="KDL22" s="341"/>
      <c r="KDM22" s="341"/>
      <c r="KDN22" s="341"/>
      <c r="KDO22" s="341"/>
      <c r="KDP22" s="341"/>
      <c r="KDQ22" s="341"/>
      <c r="KDR22" s="341"/>
      <c r="KDS22" s="341"/>
      <c r="KDT22" s="341"/>
      <c r="KDU22" s="341"/>
      <c r="KDV22" s="341"/>
      <c r="KDW22" s="341"/>
      <c r="KDX22" s="341"/>
      <c r="KDY22" s="341"/>
      <c r="KDZ22" s="341"/>
      <c r="KEA22" s="341"/>
      <c r="KEB22" s="341"/>
      <c r="KEC22" s="341"/>
      <c r="KED22" s="341"/>
      <c r="KEE22" s="341"/>
      <c r="KEF22" s="341"/>
      <c r="KEG22" s="341"/>
      <c r="KEH22" s="341"/>
      <c r="KEI22" s="341"/>
      <c r="KEJ22" s="341"/>
      <c r="KEK22" s="341"/>
      <c r="KEL22" s="341"/>
      <c r="KEM22" s="341"/>
      <c r="KEN22" s="341"/>
      <c r="KEO22" s="341"/>
      <c r="KEP22" s="341"/>
      <c r="KEQ22" s="341"/>
      <c r="KER22" s="341"/>
      <c r="KES22" s="341"/>
      <c r="KET22" s="341"/>
      <c r="KEU22" s="341"/>
      <c r="KEV22" s="341"/>
      <c r="KEW22" s="341"/>
      <c r="KEX22" s="341"/>
      <c r="KEY22" s="341"/>
      <c r="KEZ22" s="341"/>
      <c r="KFA22" s="341"/>
      <c r="KFB22" s="341"/>
      <c r="KFC22" s="341"/>
      <c r="KFD22" s="341"/>
      <c r="KFE22" s="341"/>
      <c r="KFF22" s="341"/>
      <c r="KFG22" s="341"/>
      <c r="KFH22" s="341"/>
      <c r="KFI22" s="341"/>
      <c r="KFJ22" s="341"/>
      <c r="KFK22" s="341"/>
      <c r="KFL22" s="341"/>
      <c r="KFM22" s="341"/>
      <c r="KFN22" s="341"/>
      <c r="KFO22" s="341"/>
      <c r="KFP22" s="341"/>
      <c r="KFQ22" s="341"/>
      <c r="KFR22" s="341"/>
      <c r="KFS22" s="341"/>
      <c r="KFT22" s="341"/>
      <c r="KFU22" s="341"/>
      <c r="KFV22" s="341"/>
      <c r="KFW22" s="341"/>
      <c r="KFX22" s="341"/>
      <c r="KFY22" s="341"/>
      <c r="KFZ22" s="341"/>
      <c r="KGA22" s="341"/>
      <c r="KGB22" s="341"/>
      <c r="KGC22" s="341"/>
      <c r="KGD22" s="341"/>
      <c r="KGE22" s="341"/>
      <c r="KGF22" s="341"/>
      <c r="KGG22" s="341"/>
      <c r="KGH22" s="341"/>
      <c r="KGI22" s="341"/>
      <c r="KGJ22" s="341"/>
      <c r="KGK22" s="341"/>
      <c r="KGL22" s="341"/>
      <c r="KGM22" s="341"/>
      <c r="KGN22" s="341"/>
      <c r="KGO22" s="341"/>
      <c r="KGP22" s="341"/>
      <c r="KGQ22" s="341"/>
      <c r="KGR22" s="341"/>
      <c r="KGS22" s="341"/>
      <c r="KGT22" s="341"/>
      <c r="KGU22" s="341"/>
      <c r="KGV22" s="341"/>
      <c r="KGW22" s="341"/>
      <c r="KGX22" s="341"/>
      <c r="KGY22" s="341"/>
      <c r="KGZ22" s="341"/>
      <c r="KHA22" s="341"/>
      <c r="KHB22" s="341"/>
      <c r="KHC22" s="341"/>
      <c r="KHD22" s="341"/>
      <c r="KHE22" s="341"/>
      <c r="KHF22" s="341"/>
      <c r="KHG22" s="341"/>
      <c r="KHH22" s="341"/>
      <c r="KHI22" s="341"/>
      <c r="KHJ22" s="341"/>
      <c r="KHK22" s="341"/>
      <c r="KHL22" s="341"/>
      <c r="KHM22" s="341"/>
      <c r="KHN22" s="341"/>
      <c r="KHO22" s="341"/>
      <c r="KHP22" s="341"/>
      <c r="KHQ22" s="341"/>
      <c r="KHR22" s="341"/>
      <c r="KHS22" s="341"/>
      <c r="KHT22" s="341"/>
      <c r="KHU22" s="341"/>
      <c r="KHV22" s="341"/>
      <c r="KHW22" s="341"/>
      <c r="KHX22" s="341"/>
      <c r="KHY22" s="341"/>
      <c r="KHZ22" s="341"/>
      <c r="KIA22" s="341"/>
      <c r="KIB22" s="341"/>
      <c r="KIC22" s="341"/>
      <c r="KID22" s="341"/>
      <c r="KIE22" s="341"/>
      <c r="KIF22" s="341"/>
      <c r="KIG22" s="341"/>
      <c r="KIH22" s="341"/>
      <c r="KII22" s="341"/>
      <c r="KIJ22" s="341"/>
      <c r="KIK22" s="341"/>
      <c r="KIL22" s="341"/>
      <c r="KIM22" s="341"/>
      <c r="KIN22" s="341"/>
      <c r="KIO22" s="341"/>
      <c r="KIP22" s="341"/>
      <c r="KIQ22" s="341"/>
      <c r="KIR22" s="341"/>
      <c r="KIS22" s="341"/>
      <c r="KIT22" s="341"/>
      <c r="KIU22" s="341"/>
      <c r="KIV22" s="341"/>
      <c r="KIW22" s="341"/>
      <c r="KIX22" s="341"/>
      <c r="KIY22" s="341"/>
      <c r="KIZ22" s="341"/>
      <c r="KJA22" s="341"/>
      <c r="KJB22" s="341"/>
      <c r="KJC22" s="341"/>
      <c r="KJD22" s="341"/>
      <c r="KJE22" s="341"/>
      <c r="KJF22" s="341"/>
      <c r="KJG22" s="341"/>
      <c r="KJH22" s="341"/>
      <c r="KJI22" s="341"/>
      <c r="KJJ22" s="341"/>
      <c r="KJK22" s="341"/>
      <c r="KJL22" s="341"/>
      <c r="KJM22" s="341"/>
      <c r="KJN22" s="341"/>
      <c r="KJO22" s="341"/>
      <c r="KJP22" s="341"/>
      <c r="KJQ22" s="341"/>
      <c r="KJR22" s="341"/>
      <c r="KJS22" s="341"/>
      <c r="KJT22" s="341"/>
      <c r="KJU22" s="341"/>
      <c r="KJV22" s="341"/>
      <c r="KJW22" s="341"/>
      <c r="KJX22" s="341"/>
      <c r="KJY22" s="341"/>
      <c r="KJZ22" s="341"/>
      <c r="KKA22" s="341"/>
      <c r="KKB22" s="341"/>
      <c r="KKC22" s="341"/>
      <c r="KKD22" s="341"/>
      <c r="KKE22" s="341"/>
      <c r="KKF22" s="341"/>
      <c r="KKG22" s="341"/>
      <c r="KKH22" s="341"/>
      <c r="KKI22" s="341"/>
      <c r="KKJ22" s="341"/>
      <c r="KKK22" s="341"/>
      <c r="KKL22" s="341"/>
      <c r="KKM22" s="341"/>
      <c r="KKN22" s="341"/>
      <c r="KKO22" s="341"/>
      <c r="KKP22" s="341"/>
      <c r="KKQ22" s="341"/>
      <c r="KKR22" s="341"/>
      <c r="KKS22" s="341"/>
      <c r="KKT22" s="341"/>
      <c r="KKU22" s="341"/>
      <c r="KKV22" s="341"/>
      <c r="KKW22" s="341"/>
      <c r="KKX22" s="341"/>
      <c r="KKY22" s="341"/>
      <c r="KKZ22" s="341"/>
      <c r="KLA22" s="341"/>
      <c r="KLB22" s="341"/>
      <c r="KLC22" s="341"/>
      <c r="KLD22" s="341"/>
      <c r="KLE22" s="341"/>
      <c r="KLF22" s="341"/>
      <c r="KLG22" s="341"/>
      <c r="KLH22" s="341"/>
      <c r="KLI22" s="341"/>
      <c r="KLJ22" s="341"/>
      <c r="KLK22" s="341"/>
      <c r="KLL22" s="341"/>
      <c r="KLM22" s="341"/>
      <c r="KLN22" s="341"/>
      <c r="KLO22" s="341"/>
      <c r="KLP22" s="341"/>
      <c r="KLQ22" s="341"/>
      <c r="KLR22" s="341"/>
      <c r="KLS22" s="341"/>
      <c r="KLT22" s="341"/>
      <c r="KLU22" s="341"/>
      <c r="KLV22" s="341"/>
      <c r="KLW22" s="341"/>
      <c r="KLX22" s="341"/>
      <c r="KLY22" s="341"/>
      <c r="KLZ22" s="341"/>
      <c r="KMA22" s="341"/>
      <c r="KMB22" s="341"/>
      <c r="KMC22" s="341"/>
      <c r="KMD22" s="341"/>
      <c r="KME22" s="341"/>
      <c r="KMF22" s="341"/>
      <c r="KMG22" s="341"/>
      <c r="KMH22" s="341"/>
      <c r="KMI22" s="341"/>
      <c r="KMJ22" s="341"/>
      <c r="KMK22" s="341"/>
      <c r="KML22" s="341"/>
      <c r="KMM22" s="341"/>
      <c r="KMN22" s="341"/>
      <c r="KMO22" s="341"/>
      <c r="KMP22" s="341"/>
      <c r="KMQ22" s="341"/>
      <c r="KMR22" s="341"/>
      <c r="KMS22" s="341"/>
      <c r="KMT22" s="341"/>
      <c r="KMU22" s="341"/>
      <c r="KMV22" s="341"/>
      <c r="KMW22" s="341"/>
      <c r="KMX22" s="341"/>
      <c r="KMY22" s="341"/>
      <c r="KMZ22" s="341"/>
      <c r="KNA22" s="341"/>
      <c r="KNB22" s="341"/>
      <c r="KNC22" s="341"/>
      <c r="KND22" s="341"/>
      <c r="KNE22" s="341"/>
      <c r="KNF22" s="341"/>
      <c r="KNG22" s="341"/>
      <c r="KNH22" s="341"/>
      <c r="KNI22" s="341"/>
      <c r="KNJ22" s="341"/>
      <c r="KNK22" s="341"/>
      <c r="KNL22" s="341"/>
      <c r="KNM22" s="341"/>
      <c r="KNN22" s="341"/>
      <c r="KNO22" s="341"/>
      <c r="KNP22" s="341"/>
      <c r="KNQ22" s="341"/>
      <c r="KNR22" s="341"/>
      <c r="KNS22" s="341"/>
      <c r="KNT22" s="341"/>
      <c r="KNU22" s="341"/>
      <c r="KNV22" s="341"/>
      <c r="KNW22" s="341"/>
      <c r="KNX22" s="341"/>
      <c r="KNY22" s="341"/>
      <c r="KNZ22" s="341"/>
      <c r="KOA22" s="341"/>
      <c r="KOB22" s="341"/>
      <c r="KOC22" s="341"/>
      <c r="KOD22" s="341"/>
      <c r="KOE22" s="341"/>
      <c r="KOF22" s="341"/>
      <c r="KOG22" s="341"/>
      <c r="KOH22" s="341"/>
      <c r="KOI22" s="341"/>
      <c r="KOJ22" s="341"/>
      <c r="KOK22" s="341"/>
      <c r="KOL22" s="341"/>
      <c r="KOM22" s="341"/>
      <c r="KON22" s="341"/>
      <c r="KOO22" s="341"/>
      <c r="KOP22" s="341"/>
      <c r="KOQ22" s="341"/>
      <c r="KOR22" s="341"/>
      <c r="KOS22" s="341"/>
      <c r="KOT22" s="341"/>
      <c r="KOU22" s="341"/>
      <c r="KOV22" s="341"/>
      <c r="KOW22" s="341"/>
      <c r="KOX22" s="341"/>
      <c r="KOY22" s="341"/>
      <c r="KOZ22" s="341"/>
      <c r="KPA22" s="341"/>
      <c r="KPB22" s="341"/>
      <c r="KPC22" s="341"/>
      <c r="KPD22" s="341"/>
      <c r="KPE22" s="341"/>
      <c r="KPF22" s="341"/>
      <c r="KPG22" s="341"/>
      <c r="KPH22" s="341"/>
      <c r="KPI22" s="341"/>
      <c r="KPJ22" s="341"/>
      <c r="KPK22" s="341"/>
      <c r="KPL22" s="341"/>
      <c r="KPM22" s="341"/>
      <c r="KPN22" s="341"/>
      <c r="KPO22" s="341"/>
      <c r="KPP22" s="341"/>
      <c r="KPQ22" s="341"/>
      <c r="KPR22" s="341"/>
      <c r="KPS22" s="341"/>
      <c r="KPT22" s="341"/>
      <c r="KPU22" s="341"/>
      <c r="KPV22" s="341"/>
      <c r="KPW22" s="341"/>
      <c r="KPX22" s="341"/>
      <c r="KPY22" s="341"/>
      <c r="KPZ22" s="341"/>
      <c r="KQA22" s="341"/>
      <c r="KQB22" s="341"/>
      <c r="KQC22" s="341"/>
      <c r="KQD22" s="341"/>
      <c r="KQE22" s="341"/>
      <c r="KQF22" s="341"/>
      <c r="KQG22" s="341"/>
      <c r="KQH22" s="341"/>
      <c r="KQI22" s="341"/>
      <c r="KQJ22" s="341"/>
      <c r="KQK22" s="341"/>
      <c r="KQL22" s="341"/>
      <c r="KQM22" s="341"/>
      <c r="KQN22" s="341"/>
      <c r="KQO22" s="341"/>
      <c r="KQP22" s="341"/>
      <c r="KQQ22" s="341"/>
      <c r="KQR22" s="341"/>
      <c r="KQS22" s="341"/>
      <c r="KQT22" s="341"/>
      <c r="KQU22" s="341"/>
      <c r="KQV22" s="341"/>
      <c r="KQW22" s="341"/>
      <c r="KQX22" s="341"/>
      <c r="KQY22" s="341"/>
      <c r="KQZ22" s="341"/>
      <c r="KRA22" s="341"/>
      <c r="KRB22" s="341"/>
      <c r="KRC22" s="341"/>
      <c r="KRD22" s="341"/>
      <c r="KRE22" s="341"/>
      <c r="KRF22" s="341"/>
      <c r="KRG22" s="341"/>
      <c r="KRH22" s="341"/>
      <c r="KRI22" s="341"/>
      <c r="KRJ22" s="341"/>
      <c r="KRK22" s="341"/>
      <c r="KRL22" s="341"/>
      <c r="KRM22" s="341"/>
      <c r="KRN22" s="341"/>
      <c r="KRO22" s="341"/>
      <c r="KRP22" s="341"/>
      <c r="KRQ22" s="341"/>
      <c r="KRR22" s="341"/>
      <c r="KRS22" s="341"/>
      <c r="KRT22" s="341"/>
      <c r="KRU22" s="341"/>
      <c r="KRV22" s="341"/>
      <c r="KRW22" s="341"/>
      <c r="KRX22" s="341"/>
      <c r="KRY22" s="341"/>
      <c r="KRZ22" s="341"/>
      <c r="KSA22" s="341"/>
      <c r="KSB22" s="341"/>
      <c r="KSC22" s="341"/>
      <c r="KSD22" s="341"/>
      <c r="KSE22" s="341"/>
      <c r="KSF22" s="341"/>
      <c r="KSG22" s="341"/>
      <c r="KSH22" s="341"/>
      <c r="KSI22" s="341"/>
      <c r="KSJ22" s="341"/>
      <c r="KSK22" s="341"/>
      <c r="KSL22" s="341"/>
      <c r="KSM22" s="341"/>
      <c r="KSN22" s="341"/>
      <c r="KSO22" s="341"/>
      <c r="KSP22" s="341"/>
      <c r="KSQ22" s="341"/>
      <c r="KSR22" s="341"/>
      <c r="KSS22" s="341"/>
      <c r="KST22" s="341"/>
      <c r="KSU22" s="341"/>
      <c r="KSV22" s="341"/>
      <c r="KSW22" s="341"/>
      <c r="KSX22" s="341"/>
      <c r="KSY22" s="341"/>
      <c r="KSZ22" s="341"/>
      <c r="KTA22" s="341"/>
      <c r="KTB22" s="341"/>
      <c r="KTC22" s="341"/>
      <c r="KTD22" s="341"/>
      <c r="KTE22" s="341"/>
      <c r="KTF22" s="341"/>
      <c r="KTG22" s="341"/>
      <c r="KTH22" s="341"/>
      <c r="KTI22" s="341"/>
      <c r="KTJ22" s="341"/>
      <c r="KTK22" s="341"/>
      <c r="KTL22" s="341"/>
      <c r="KTM22" s="341"/>
      <c r="KTN22" s="341"/>
      <c r="KTO22" s="341"/>
      <c r="KTP22" s="341"/>
      <c r="KTQ22" s="341"/>
      <c r="KTR22" s="341"/>
      <c r="KTS22" s="341"/>
      <c r="KTT22" s="341"/>
      <c r="KTU22" s="341"/>
      <c r="KTV22" s="341"/>
      <c r="KTW22" s="341"/>
      <c r="KTX22" s="341"/>
      <c r="KTY22" s="341"/>
      <c r="KTZ22" s="341"/>
      <c r="KUA22" s="341"/>
      <c r="KUB22" s="341"/>
      <c r="KUC22" s="341"/>
      <c r="KUD22" s="341"/>
      <c r="KUE22" s="341"/>
      <c r="KUF22" s="341"/>
      <c r="KUG22" s="341"/>
      <c r="KUH22" s="341"/>
      <c r="KUI22" s="341"/>
      <c r="KUJ22" s="341"/>
      <c r="KUK22" s="341"/>
      <c r="KUL22" s="341"/>
      <c r="KUM22" s="341"/>
      <c r="KUN22" s="341"/>
      <c r="KUO22" s="341"/>
      <c r="KUP22" s="341"/>
      <c r="KUQ22" s="341"/>
      <c r="KUR22" s="341"/>
      <c r="KUS22" s="341"/>
      <c r="KUT22" s="341"/>
      <c r="KUU22" s="341"/>
      <c r="KUV22" s="341"/>
      <c r="KUW22" s="341"/>
      <c r="KUX22" s="341"/>
      <c r="KUY22" s="341"/>
      <c r="KUZ22" s="341"/>
      <c r="KVA22" s="341"/>
      <c r="KVB22" s="341"/>
      <c r="KVC22" s="341"/>
      <c r="KVD22" s="341"/>
      <c r="KVE22" s="341"/>
      <c r="KVF22" s="341"/>
      <c r="KVG22" s="341"/>
      <c r="KVH22" s="341"/>
      <c r="KVI22" s="341"/>
      <c r="KVJ22" s="341"/>
      <c r="KVK22" s="341"/>
      <c r="KVL22" s="341"/>
      <c r="KVM22" s="341"/>
      <c r="KVN22" s="341"/>
      <c r="KVO22" s="341"/>
      <c r="KVP22" s="341"/>
      <c r="KVQ22" s="341"/>
      <c r="KVR22" s="341"/>
      <c r="KVS22" s="341"/>
      <c r="KVT22" s="341"/>
      <c r="KVU22" s="341"/>
      <c r="KVV22" s="341"/>
      <c r="KVW22" s="341"/>
      <c r="KVX22" s="341"/>
      <c r="KVY22" s="341"/>
      <c r="KVZ22" s="341"/>
      <c r="KWA22" s="341"/>
      <c r="KWB22" s="341"/>
      <c r="KWC22" s="341"/>
      <c r="KWD22" s="341"/>
      <c r="KWE22" s="341"/>
      <c r="KWF22" s="341"/>
      <c r="KWG22" s="341"/>
      <c r="KWH22" s="341"/>
      <c r="KWI22" s="341"/>
      <c r="KWJ22" s="341"/>
      <c r="KWK22" s="341"/>
      <c r="KWL22" s="341"/>
      <c r="KWM22" s="341"/>
      <c r="KWN22" s="341"/>
      <c r="KWO22" s="341"/>
      <c r="KWP22" s="341"/>
      <c r="KWQ22" s="341"/>
      <c r="KWR22" s="341"/>
      <c r="KWS22" s="341"/>
      <c r="KWT22" s="341"/>
      <c r="KWU22" s="341"/>
      <c r="KWV22" s="341"/>
      <c r="KWW22" s="341"/>
      <c r="KWX22" s="341"/>
      <c r="KWY22" s="341"/>
      <c r="KWZ22" s="341"/>
      <c r="KXA22" s="341"/>
      <c r="KXB22" s="341"/>
      <c r="KXC22" s="341"/>
      <c r="KXD22" s="341"/>
      <c r="KXE22" s="341"/>
      <c r="KXF22" s="341"/>
      <c r="KXG22" s="341"/>
      <c r="KXH22" s="341"/>
      <c r="KXI22" s="341"/>
      <c r="KXJ22" s="341"/>
      <c r="KXK22" s="341"/>
      <c r="KXL22" s="341"/>
      <c r="KXM22" s="341"/>
      <c r="KXN22" s="341"/>
      <c r="KXO22" s="341"/>
      <c r="KXP22" s="341"/>
      <c r="KXQ22" s="341"/>
      <c r="KXR22" s="341"/>
      <c r="KXS22" s="341"/>
      <c r="KXT22" s="341"/>
      <c r="KXU22" s="341"/>
      <c r="KXV22" s="341"/>
      <c r="KXW22" s="341"/>
      <c r="KXX22" s="341"/>
      <c r="KXY22" s="341"/>
      <c r="KXZ22" s="341"/>
      <c r="KYA22" s="341"/>
      <c r="KYB22" s="341"/>
      <c r="KYC22" s="341"/>
      <c r="KYD22" s="341"/>
      <c r="KYE22" s="341"/>
      <c r="KYF22" s="341"/>
      <c r="KYG22" s="341"/>
      <c r="KYH22" s="341"/>
      <c r="KYI22" s="341"/>
      <c r="KYJ22" s="341"/>
      <c r="KYK22" s="341"/>
      <c r="KYL22" s="341"/>
      <c r="KYM22" s="341"/>
      <c r="KYN22" s="341"/>
      <c r="KYO22" s="341"/>
      <c r="KYP22" s="341"/>
      <c r="KYQ22" s="341"/>
      <c r="KYR22" s="341"/>
      <c r="KYS22" s="341"/>
      <c r="KYT22" s="341"/>
      <c r="KYU22" s="341"/>
      <c r="KYV22" s="341"/>
      <c r="KYW22" s="341"/>
      <c r="KYX22" s="341"/>
      <c r="KYY22" s="341"/>
      <c r="KYZ22" s="341"/>
      <c r="KZA22" s="341"/>
      <c r="KZB22" s="341"/>
      <c r="KZC22" s="341"/>
      <c r="KZD22" s="341"/>
      <c r="KZE22" s="341"/>
      <c r="KZF22" s="341"/>
      <c r="KZG22" s="341"/>
      <c r="KZH22" s="341"/>
      <c r="KZI22" s="341"/>
      <c r="KZJ22" s="341"/>
      <c r="KZK22" s="341"/>
      <c r="KZL22" s="341"/>
      <c r="KZM22" s="341"/>
      <c r="KZN22" s="341"/>
      <c r="KZO22" s="341"/>
      <c r="KZP22" s="341"/>
      <c r="KZQ22" s="341"/>
      <c r="KZR22" s="341"/>
      <c r="KZS22" s="341"/>
      <c r="KZT22" s="341"/>
      <c r="KZU22" s="341"/>
      <c r="KZV22" s="341"/>
      <c r="KZW22" s="341"/>
      <c r="KZX22" s="341"/>
      <c r="KZY22" s="341"/>
      <c r="KZZ22" s="341"/>
      <c r="LAA22" s="341"/>
      <c r="LAB22" s="341"/>
      <c r="LAC22" s="341"/>
      <c r="LAD22" s="341"/>
      <c r="LAE22" s="341"/>
      <c r="LAF22" s="341"/>
      <c r="LAG22" s="341"/>
      <c r="LAH22" s="341"/>
      <c r="LAI22" s="341"/>
      <c r="LAJ22" s="341"/>
      <c r="LAK22" s="341"/>
      <c r="LAL22" s="341"/>
      <c r="LAM22" s="341"/>
      <c r="LAN22" s="341"/>
      <c r="LAO22" s="341"/>
      <c r="LAP22" s="341"/>
      <c r="LAQ22" s="341"/>
      <c r="LAR22" s="341"/>
      <c r="LAS22" s="341"/>
      <c r="LAT22" s="341"/>
      <c r="LAU22" s="341"/>
      <c r="LAV22" s="341"/>
      <c r="LAW22" s="341"/>
      <c r="LAX22" s="341"/>
      <c r="LAY22" s="341"/>
      <c r="LAZ22" s="341"/>
      <c r="LBA22" s="341"/>
      <c r="LBB22" s="341"/>
      <c r="LBC22" s="341"/>
      <c r="LBD22" s="341"/>
      <c r="LBE22" s="341"/>
      <c r="LBF22" s="341"/>
      <c r="LBG22" s="341"/>
      <c r="LBH22" s="341"/>
      <c r="LBI22" s="341"/>
      <c r="LBJ22" s="341"/>
      <c r="LBK22" s="341"/>
      <c r="LBL22" s="341"/>
      <c r="LBM22" s="341"/>
      <c r="LBN22" s="341"/>
      <c r="LBO22" s="341"/>
      <c r="LBP22" s="341"/>
      <c r="LBQ22" s="341"/>
      <c r="LBR22" s="341"/>
      <c r="LBS22" s="341"/>
      <c r="LBT22" s="341"/>
      <c r="LBU22" s="341"/>
      <c r="LBV22" s="341"/>
      <c r="LBW22" s="341"/>
      <c r="LBX22" s="341"/>
      <c r="LBY22" s="341"/>
      <c r="LBZ22" s="341"/>
      <c r="LCA22" s="341"/>
      <c r="LCB22" s="341"/>
      <c r="LCC22" s="341"/>
      <c r="LCD22" s="341"/>
      <c r="LCE22" s="341"/>
      <c r="LCF22" s="341"/>
      <c r="LCG22" s="341"/>
      <c r="LCH22" s="341"/>
      <c r="LCI22" s="341"/>
      <c r="LCJ22" s="341"/>
      <c r="LCK22" s="341"/>
      <c r="LCL22" s="341"/>
      <c r="LCM22" s="341"/>
      <c r="LCN22" s="341"/>
      <c r="LCO22" s="341"/>
      <c r="LCP22" s="341"/>
      <c r="LCQ22" s="341"/>
      <c r="LCR22" s="341"/>
      <c r="LCS22" s="341"/>
      <c r="LCT22" s="341"/>
      <c r="LCU22" s="341"/>
      <c r="LCV22" s="341"/>
      <c r="LCW22" s="341"/>
      <c r="LCX22" s="341"/>
      <c r="LCY22" s="341"/>
      <c r="LCZ22" s="341"/>
      <c r="LDA22" s="341"/>
      <c r="LDB22" s="341"/>
      <c r="LDC22" s="341"/>
      <c r="LDD22" s="341"/>
      <c r="LDE22" s="341"/>
      <c r="LDF22" s="341"/>
      <c r="LDG22" s="341"/>
      <c r="LDH22" s="341"/>
      <c r="LDI22" s="341"/>
      <c r="LDJ22" s="341"/>
      <c r="LDK22" s="341"/>
      <c r="LDL22" s="341"/>
      <c r="LDM22" s="341"/>
      <c r="LDN22" s="341"/>
      <c r="LDO22" s="341"/>
      <c r="LDP22" s="341"/>
      <c r="LDQ22" s="341"/>
      <c r="LDR22" s="341"/>
      <c r="LDS22" s="341"/>
      <c r="LDT22" s="341"/>
      <c r="LDU22" s="341"/>
      <c r="LDV22" s="341"/>
      <c r="LDW22" s="341"/>
      <c r="LDX22" s="341"/>
      <c r="LDY22" s="341"/>
      <c r="LDZ22" s="341"/>
      <c r="LEA22" s="341"/>
      <c r="LEB22" s="341"/>
      <c r="LEC22" s="341"/>
      <c r="LED22" s="341"/>
      <c r="LEE22" s="341"/>
      <c r="LEF22" s="341"/>
      <c r="LEG22" s="341"/>
      <c r="LEH22" s="341"/>
      <c r="LEI22" s="341"/>
      <c r="LEJ22" s="341"/>
      <c r="LEK22" s="341"/>
      <c r="LEL22" s="341"/>
      <c r="LEM22" s="341"/>
      <c r="LEN22" s="341"/>
      <c r="LEO22" s="341"/>
      <c r="LEP22" s="341"/>
      <c r="LEQ22" s="341"/>
      <c r="LER22" s="341"/>
      <c r="LES22" s="341"/>
      <c r="LET22" s="341"/>
      <c r="LEU22" s="341"/>
      <c r="LEV22" s="341"/>
      <c r="LEW22" s="341"/>
      <c r="LEX22" s="341"/>
      <c r="LEY22" s="341"/>
      <c r="LEZ22" s="341"/>
      <c r="LFA22" s="341"/>
      <c r="LFB22" s="341"/>
      <c r="LFC22" s="341"/>
      <c r="LFD22" s="341"/>
      <c r="LFE22" s="341"/>
      <c r="LFF22" s="341"/>
      <c r="LFG22" s="341"/>
      <c r="LFH22" s="341"/>
      <c r="LFI22" s="341"/>
      <c r="LFJ22" s="341"/>
      <c r="LFK22" s="341"/>
      <c r="LFL22" s="341"/>
      <c r="LFM22" s="341"/>
      <c r="LFN22" s="341"/>
      <c r="LFO22" s="341"/>
      <c r="LFP22" s="341"/>
      <c r="LFQ22" s="341"/>
      <c r="LFR22" s="341"/>
      <c r="LFS22" s="341"/>
      <c r="LFT22" s="341"/>
      <c r="LFU22" s="341"/>
      <c r="LFV22" s="341"/>
      <c r="LFW22" s="341"/>
      <c r="LFX22" s="341"/>
      <c r="LFY22" s="341"/>
      <c r="LFZ22" s="341"/>
      <c r="LGA22" s="341"/>
      <c r="LGB22" s="341"/>
      <c r="LGC22" s="341"/>
      <c r="LGD22" s="341"/>
      <c r="LGE22" s="341"/>
      <c r="LGF22" s="341"/>
      <c r="LGG22" s="341"/>
      <c r="LGH22" s="341"/>
      <c r="LGI22" s="341"/>
      <c r="LGJ22" s="341"/>
      <c r="LGK22" s="341"/>
      <c r="LGL22" s="341"/>
      <c r="LGM22" s="341"/>
      <c r="LGN22" s="341"/>
      <c r="LGO22" s="341"/>
      <c r="LGP22" s="341"/>
      <c r="LGQ22" s="341"/>
      <c r="LGR22" s="341"/>
      <c r="LGS22" s="341"/>
      <c r="LGT22" s="341"/>
      <c r="LGU22" s="341"/>
      <c r="LGV22" s="341"/>
      <c r="LGW22" s="341"/>
      <c r="LGX22" s="341"/>
      <c r="LGY22" s="341"/>
      <c r="LGZ22" s="341"/>
      <c r="LHA22" s="341"/>
      <c r="LHB22" s="341"/>
      <c r="LHC22" s="341"/>
      <c r="LHD22" s="341"/>
      <c r="LHE22" s="341"/>
      <c r="LHF22" s="341"/>
      <c r="LHG22" s="341"/>
      <c r="LHH22" s="341"/>
      <c r="LHI22" s="341"/>
      <c r="LHJ22" s="341"/>
      <c r="LHK22" s="341"/>
      <c r="LHL22" s="341"/>
      <c r="LHM22" s="341"/>
      <c r="LHN22" s="341"/>
      <c r="LHO22" s="341"/>
      <c r="LHP22" s="341"/>
      <c r="LHQ22" s="341"/>
      <c r="LHR22" s="341"/>
      <c r="LHS22" s="341"/>
      <c r="LHT22" s="341"/>
      <c r="LHU22" s="341"/>
      <c r="LHV22" s="341"/>
      <c r="LHW22" s="341"/>
      <c r="LHX22" s="341"/>
      <c r="LHY22" s="341"/>
      <c r="LHZ22" s="341"/>
      <c r="LIA22" s="341"/>
      <c r="LIB22" s="341"/>
      <c r="LIC22" s="341"/>
      <c r="LID22" s="341"/>
      <c r="LIE22" s="341"/>
      <c r="LIF22" s="341"/>
      <c r="LIG22" s="341"/>
      <c r="LIH22" s="341"/>
      <c r="LII22" s="341"/>
      <c r="LIJ22" s="341"/>
      <c r="LIK22" s="341"/>
      <c r="LIL22" s="341"/>
      <c r="LIM22" s="341"/>
      <c r="LIN22" s="341"/>
      <c r="LIO22" s="341"/>
      <c r="LIP22" s="341"/>
      <c r="LIQ22" s="341"/>
      <c r="LIR22" s="341"/>
      <c r="LIS22" s="341"/>
      <c r="LIT22" s="341"/>
      <c r="LIU22" s="341"/>
      <c r="LIV22" s="341"/>
      <c r="LIW22" s="341"/>
      <c r="LIX22" s="341"/>
      <c r="LIY22" s="341"/>
      <c r="LIZ22" s="341"/>
      <c r="LJA22" s="341"/>
      <c r="LJB22" s="341"/>
      <c r="LJC22" s="341"/>
      <c r="LJD22" s="341"/>
      <c r="LJE22" s="341"/>
      <c r="LJF22" s="341"/>
      <c r="LJG22" s="341"/>
      <c r="LJH22" s="341"/>
      <c r="LJI22" s="341"/>
      <c r="LJJ22" s="341"/>
      <c r="LJK22" s="341"/>
      <c r="LJL22" s="341"/>
      <c r="LJM22" s="341"/>
      <c r="LJN22" s="341"/>
      <c r="LJO22" s="341"/>
      <c r="LJP22" s="341"/>
      <c r="LJQ22" s="341"/>
      <c r="LJR22" s="341"/>
      <c r="LJS22" s="341"/>
      <c r="LJT22" s="341"/>
      <c r="LJU22" s="341"/>
      <c r="LJV22" s="341"/>
      <c r="LJW22" s="341"/>
      <c r="LJX22" s="341"/>
      <c r="LJY22" s="341"/>
      <c r="LJZ22" s="341"/>
      <c r="LKA22" s="341"/>
      <c r="LKB22" s="341"/>
      <c r="LKC22" s="341"/>
      <c r="LKD22" s="341"/>
      <c r="LKE22" s="341"/>
      <c r="LKF22" s="341"/>
      <c r="LKG22" s="341"/>
      <c r="LKH22" s="341"/>
      <c r="LKI22" s="341"/>
      <c r="LKJ22" s="341"/>
      <c r="LKK22" s="341"/>
      <c r="LKL22" s="341"/>
      <c r="LKM22" s="341"/>
      <c r="LKN22" s="341"/>
      <c r="LKO22" s="341"/>
      <c r="LKP22" s="341"/>
      <c r="LKQ22" s="341"/>
      <c r="LKR22" s="341"/>
      <c r="LKS22" s="341"/>
      <c r="LKT22" s="341"/>
      <c r="LKU22" s="341"/>
      <c r="LKV22" s="341"/>
      <c r="LKW22" s="341"/>
      <c r="LKX22" s="341"/>
      <c r="LKY22" s="341"/>
      <c r="LKZ22" s="341"/>
      <c r="LLA22" s="341"/>
      <c r="LLB22" s="341"/>
      <c r="LLC22" s="341"/>
      <c r="LLD22" s="341"/>
      <c r="LLE22" s="341"/>
      <c r="LLF22" s="341"/>
      <c r="LLG22" s="341"/>
      <c r="LLH22" s="341"/>
      <c r="LLI22" s="341"/>
      <c r="LLJ22" s="341"/>
      <c r="LLK22" s="341"/>
      <c r="LLL22" s="341"/>
      <c r="LLM22" s="341"/>
      <c r="LLN22" s="341"/>
      <c r="LLO22" s="341"/>
      <c r="LLP22" s="341"/>
      <c r="LLQ22" s="341"/>
      <c r="LLR22" s="341"/>
      <c r="LLS22" s="341"/>
      <c r="LLT22" s="341"/>
      <c r="LLU22" s="341"/>
      <c r="LLV22" s="341"/>
      <c r="LLW22" s="341"/>
      <c r="LLX22" s="341"/>
      <c r="LLY22" s="341"/>
      <c r="LLZ22" s="341"/>
      <c r="LMA22" s="341"/>
      <c r="LMB22" s="341"/>
      <c r="LMC22" s="341"/>
      <c r="LMD22" s="341"/>
      <c r="LME22" s="341"/>
      <c r="LMF22" s="341"/>
      <c r="LMG22" s="341"/>
      <c r="LMH22" s="341"/>
      <c r="LMI22" s="341"/>
      <c r="LMJ22" s="341"/>
      <c r="LMK22" s="341"/>
      <c r="LML22" s="341"/>
      <c r="LMM22" s="341"/>
      <c r="LMN22" s="341"/>
      <c r="LMO22" s="341"/>
      <c r="LMP22" s="341"/>
      <c r="LMQ22" s="341"/>
      <c r="LMR22" s="341"/>
      <c r="LMS22" s="341"/>
      <c r="LMT22" s="341"/>
      <c r="LMU22" s="341"/>
      <c r="LMV22" s="341"/>
      <c r="LMW22" s="341"/>
      <c r="LMX22" s="341"/>
      <c r="LMY22" s="341"/>
      <c r="LMZ22" s="341"/>
      <c r="LNA22" s="341"/>
      <c r="LNB22" s="341"/>
      <c r="LNC22" s="341"/>
      <c r="LND22" s="341"/>
      <c r="LNE22" s="341"/>
      <c r="LNF22" s="341"/>
      <c r="LNG22" s="341"/>
      <c r="LNH22" s="341"/>
      <c r="LNI22" s="341"/>
      <c r="LNJ22" s="341"/>
      <c r="LNK22" s="341"/>
      <c r="LNL22" s="341"/>
      <c r="LNM22" s="341"/>
      <c r="LNN22" s="341"/>
      <c r="LNO22" s="341"/>
      <c r="LNP22" s="341"/>
      <c r="LNQ22" s="341"/>
      <c r="LNR22" s="341"/>
      <c r="LNS22" s="341"/>
      <c r="LNT22" s="341"/>
      <c r="LNU22" s="341"/>
      <c r="LNV22" s="341"/>
      <c r="LNW22" s="341"/>
      <c r="LNX22" s="341"/>
      <c r="LNY22" s="341"/>
      <c r="LNZ22" s="341"/>
      <c r="LOA22" s="341"/>
      <c r="LOB22" s="341"/>
      <c r="LOC22" s="341"/>
      <c r="LOD22" s="341"/>
      <c r="LOE22" s="341"/>
      <c r="LOF22" s="341"/>
      <c r="LOG22" s="341"/>
      <c r="LOH22" s="341"/>
      <c r="LOI22" s="341"/>
      <c r="LOJ22" s="341"/>
      <c r="LOK22" s="341"/>
      <c r="LOL22" s="341"/>
      <c r="LOM22" s="341"/>
      <c r="LON22" s="341"/>
      <c r="LOO22" s="341"/>
      <c r="LOP22" s="341"/>
      <c r="LOQ22" s="341"/>
      <c r="LOR22" s="341"/>
      <c r="LOS22" s="341"/>
      <c r="LOT22" s="341"/>
      <c r="LOU22" s="341"/>
      <c r="LOV22" s="341"/>
      <c r="LOW22" s="341"/>
      <c r="LOX22" s="341"/>
      <c r="LOY22" s="341"/>
      <c r="LOZ22" s="341"/>
      <c r="LPA22" s="341"/>
      <c r="LPB22" s="341"/>
      <c r="LPC22" s="341"/>
      <c r="LPD22" s="341"/>
      <c r="LPE22" s="341"/>
      <c r="LPF22" s="341"/>
      <c r="LPG22" s="341"/>
      <c r="LPH22" s="341"/>
      <c r="LPI22" s="341"/>
      <c r="LPJ22" s="341"/>
      <c r="LPK22" s="341"/>
      <c r="LPL22" s="341"/>
      <c r="LPM22" s="341"/>
      <c r="LPN22" s="341"/>
      <c r="LPO22" s="341"/>
      <c r="LPP22" s="341"/>
      <c r="LPQ22" s="341"/>
      <c r="LPR22" s="341"/>
      <c r="LPS22" s="341"/>
      <c r="LPT22" s="341"/>
      <c r="LPU22" s="341"/>
      <c r="LPV22" s="341"/>
      <c r="LPW22" s="341"/>
      <c r="LPX22" s="341"/>
      <c r="LPY22" s="341"/>
      <c r="LPZ22" s="341"/>
      <c r="LQA22" s="341"/>
      <c r="LQB22" s="341"/>
      <c r="LQC22" s="341"/>
      <c r="LQD22" s="341"/>
      <c r="LQE22" s="341"/>
      <c r="LQF22" s="341"/>
      <c r="LQG22" s="341"/>
      <c r="LQH22" s="341"/>
      <c r="LQI22" s="341"/>
      <c r="LQJ22" s="341"/>
      <c r="LQK22" s="341"/>
      <c r="LQL22" s="341"/>
      <c r="LQM22" s="341"/>
      <c r="LQN22" s="341"/>
      <c r="LQO22" s="341"/>
      <c r="LQP22" s="341"/>
      <c r="LQQ22" s="341"/>
      <c r="LQR22" s="341"/>
      <c r="LQS22" s="341"/>
      <c r="LQT22" s="341"/>
      <c r="LQU22" s="341"/>
      <c r="LQV22" s="341"/>
      <c r="LQW22" s="341"/>
      <c r="LQX22" s="341"/>
      <c r="LQY22" s="341"/>
      <c r="LQZ22" s="341"/>
      <c r="LRA22" s="341"/>
      <c r="LRB22" s="341"/>
      <c r="LRC22" s="341"/>
      <c r="LRD22" s="341"/>
      <c r="LRE22" s="341"/>
      <c r="LRF22" s="341"/>
      <c r="LRG22" s="341"/>
      <c r="LRH22" s="341"/>
      <c r="LRI22" s="341"/>
      <c r="LRJ22" s="341"/>
      <c r="LRK22" s="341"/>
      <c r="LRL22" s="341"/>
      <c r="LRM22" s="341"/>
      <c r="LRN22" s="341"/>
      <c r="LRO22" s="341"/>
      <c r="LRP22" s="341"/>
      <c r="LRQ22" s="341"/>
      <c r="LRR22" s="341"/>
      <c r="LRS22" s="341"/>
      <c r="LRT22" s="341"/>
      <c r="LRU22" s="341"/>
      <c r="LRV22" s="341"/>
      <c r="LRW22" s="341"/>
      <c r="LRX22" s="341"/>
      <c r="LRY22" s="341"/>
      <c r="LRZ22" s="341"/>
      <c r="LSA22" s="341"/>
      <c r="LSB22" s="341"/>
      <c r="LSC22" s="341"/>
      <c r="LSD22" s="341"/>
      <c r="LSE22" s="341"/>
      <c r="LSF22" s="341"/>
      <c r="LSG22" s="341"/>
      <c r="LSH22" s="341"/>
      <c r="LSI22" s="341"/>
      <c r="LSJ22" s="341"/>
      <c r="LSK22" s="341"/>
      <c r="LSL22" s="341"/>
      <c r="LSM22" s="341"/>
      <c r="LSN22" s="341"/>
      <c r="LSO22" s="341"/>
      <c r="LSP22" s="341"/>
      <c r="LSQ22" s="341"/>
      <c r="LSR22" s="341"/>
      <c r="LSS22" s="341"/>
      <c r="LST22" s="341"/>
      <c r="LSU22" s="341"/>
      <c r="LSV22" s="341"/>
      <c r="LSW22" s="341"/>
      <c r="LSX22" s="341"/>
      <c r="LSY22" s="341"/>
      <c r="LSZ22" s="341"/>
      <c r="LTA22" s="341"/>
      <c r="LTB22" s="341"/>
      <c r="LTC22" s="341"/>
      <c r="LTD22" s="341"/>
      <c r="LTE22" s="341"/>
      <c r="LTF22" s="341"/>
      <c r="LTG22" s="341"/>
      <c r="LTH22" s="341"/>
      <c r="LTI22" s="341"/>
      <c r="LTJ22" s="341"/>
      <c r="LTK22" s="341"/>
      <c r="LTL22" s="341"/>
      <c r="LTM22" s="341"/>
      <c r="LTN22" s="341"/>
      <c r="LTO22" s="341"/>
      <c r="LTP22" s="341"/>
      <c r="LTQ22" s="341"/>
      <c r="LTR22" s="341"/>
      <c r="LTS22" s="341"/>
      <c r="LTT22" s="341"/>
      <c r="LTU22" s="341"/>
      <c r="LTV22" s="341"/>
      <c r="LTW22" s="341"/>
      <c r="LTX22" s="341"/>
      <c r="LTY22" s="341"/>
      <c r="LTZ22" s="341"/>
      <c r="LUA22" s="341"/>
      <c r="LUB22" s="341"/>
      <c r="LUC22" s="341"/>
      <c r="LUD22" s="341"/>
      <c r="LUE22" s="341"/>
      <c r="LUF22" s="341"/>
      <c r="LUG22" s="341"/>
      <c r="LUH22" s="341"/>
      <c r="LUI22" s="341"/>
      <c r="LUJ22" s="341"/>
      <c r="LUK22" s="341"/>
      <c r="LUL22" s="341"/>
      <c r="LUM22" s="341"/>
      <c r="LUN22" s="341"/>
      <c r="LUO22" s="341"/>
      <c r="LUP22" s="341"/>
      <c r="LUQ22" s="341"/>
      <c r="LUR22" s="341"/>
      <c r="LUS22" s="341"/>
      <c r="LUT22" s="341"/>
      <c r="LUU22" s="341"/>
      <c r="LUV22" s="341"/>
      <c r="LUW22" s="341"/>
      <c r="LUX22" s="341"/>
      <c r="LUY22" s="341"/>
      <c r="LUZ22" s="341"/>
      <c r="LVA22" s="341"/>
      <c r="LVB22" s="341"/>
      <c r="LVC22" s="341"/>
      <c r="LVD22" s="341"/>
      <c r="LVE22" s="341"/>
      <c r="LVF22" s="341"/>
      <c r="LVG22" s="341"/>
      <c r="LVH22" s="341"/>
      <c r="LVI22" s="341"/>
      <c r="LVJ22" s="341"/>
      <c r="LVK22" s="341"/>
      <c r="LVL22" s="341"/>
      <c r="LVM22" s="341"/>
      <c r="LVN22" s="341"/>
      <c r="LVO22" s="341"/>
      <c r="LVP22" s="341"/>
      <c r="LVQ22" s="341"/>
      <c r="LVR22" s="341"/>
      <c r="LVS22" s="341"/>
      <c r="LVT22" s="341"/>
      <c r="LVU22" s="341"/>
      <c r="LVV22" s="341"/>
      <c r="LVW22" s="341"/>
      <c r="LVX22" s="341"/>
      <c r="LVY22" s="341"/>
      <c r="LVZ22" s="341"/>
      <c r="LWA22" s="341"/>
      <c r="LWB22" s="341"/>
      <c r="LWC22" s="341"/>
      <c r="LWD22" s="341"/>
      <c r="LWE22" s="341"/>
      <c r="LWF22" s="341"/>
      <c r="LWG22" s="341"/>
      <c r="LWH22" s="341"/>
      <c r="LWI22" s="341"/>
      <c r="LWJ22" s="341"/>
      <c r="LWK22" s="341"/>
      <c r="LWL22" s="341"/>
      <c r="LWM22" s="341"/>
      <c r="LWN22" s="341"/>
      <c r="LWO22" s="341"/>
      <c r="LWP22" s="341"/>
      <c r="LWQ22" s="341"/>
      <c r="LWR22" s="341"/>
      <c r="LWS22" s="341"/>
      <c r="LWT22" s="341"/>
      <c r="LWU22" s="341"/>
      <c r="LWV22" s="341"/>
      <c r="LWW22" s="341"/>
      <c r="LWX22" s="341"/>
      <c r="LWY22" s="341"/>
      <c r="LWZ22" s="341"/>
      <c r="LXA22" s="341"/>
      <c r="LXB22" s="341"/>
      <c r="LXC22" s="341"/>
      <c r="LXD22" s="341"/>
      <c r="LXE22" s="341"/>
      <c r="LXF22" s="341"/>
      <c r="LXG22" s="341"/>
      <c r="LXH22" s="341"/>
      <c r="LXI22" s="341"/>
      <c r="LXJ22" s="341"/>
      <c r="LXK22" s="341"/>
      <c r="LXL22" s="341"/>
      <c r="LXM22" s="341"/>
      <c r="LXN22" s="341"/>
      <c r="LXO22" s="341"/>
      <c r="LXP22" s="341"/>
      <c r="LXQ22" s="341"/>
      <c r="LXR22" s="341"/>
      <c r="LXS22" s="341"/>
      <c r="LXT22" s="341"/>
      <c r="LXU22" s="341"/>
      <c r="LXV22" s="341"/>
      <c r="LXW22" s="341"/>
      <c r="LXX22" s="341"/>
      <c r="LXY22" s="341"/>
      <c r="LXZ22" s="341"/>
      <c r="LYA22" s="341"/>
      <c r="LYB22" s="341"/>
      <c r="LYC22" s="341"/>
      <c r="LYD22" s="341"/>
      <c r="LYE22" s="341"/>
      <c r="LYF22" s="341"/>
      <c r="LYG22" s="341"/>
      <c r="LYH22" s="341"/>
      <c r="LYI22" s="341"/>
      <c r="LYJ22" s="341"/>
      <c r="LYK22" s="341"/>
      <c r="LYL22" s="341"/>
      <c r="LYM22" s="341"/>
      <c r="LYN22" s="341"/>
      <c r="LYO22" s="341"/>
      <c r="LYP22" s="341"/>
      <c r="LYQ22" s="341"/>
      <c r="LYR22" s="341"/>
      <c r="LYS22" s="341"/>
      <c r="LYT22" s="341"/>
      <c r="LYU22" s="341"/>
      <c r="LYV22" s="341"/>
      <c r="LYW22" s="341"/>
      <c r="LYX22" s="341"/>
      <c r="LYY22" s="341"/>
      <c r="LYZ22" s="341"/>
      <c r="LZA22" s="341"/>
      <c r="LZB22" s="341"/>
      <c r="LZC22" s="341"/>
      <c r="LZD22" s="341"/>
      <c r="LZE22" s="341"/>
      <c r="LZF22" s="341"/>
      <c r="LZG22" s="341"/>
      <c r="LZH22" s="341"/>
      <c r="LZI22" s="341"/>
      <c r="LZJ22" s="341"/>
      <c r="LZK22" s="341"/>
      <c r="LZL22" s="341"/>
      <c r="LZM22" s="341"/>
      <c r="LZN22" s="341"/>
      <c r="LZO22" s="341"/>
      <c r="LZP22" s="341"/>
      <c r="LZQ22" s="341"/>
      <c r="LZR22" s="341"/>
      <c r="LZS22" s="341"/>
      <c r="LZT22" s="341"/>
      <c r="LZU22" s="341"/>
      <c r="LZV22" s="341"/>
      <c r="LZW22" s="341"/>
      <c r="LZX22" s="341"/>
      <c r="LZY22" s="341"/>
      <c r="LZZ22" s="341"/>
      <c r="MAA22" s="341"/>
      <c r="MAB22" s="341"/>
      <c r="MAC22" s="341"/>
      <c r="MAD22" s="341"/>
      <c r="MAE22" s="341"/>
      <c r="MAF22" s="341"/>
      <c r="MAG22" s="341"/>
      <c r="MAH22" s="341"/>
      <c r="MAI22" s="341"/>
      <c r="MAJ22" s="341"/>
      <c r="MAK22" s="341"/>
      <c r="MAL22" s="341"/>
      <c r="MAM22" s="341"/>
      <c r="MAN22" s="341"/>
      <c r="MAO22" s="341"/>
      <c r="MAP22" s="341"/>
      <c r="MAQ22" s="341"/>
      <c r="MAR22" s="341"/>
      <c r="MAS22" s="341"/>
      <c r="MAT22" s="341"/>
      <c r="MAU22" s="341"/>
      <c r="MAV22" s="341"/>
      <c r="MAW22" s="341"/>
      <c r="MAX22" s="341"/>
      <c r="MAY22" s="341"/>
      <c r="MAZ22" s="341"/>
      <c r="MBA22" s="341"/>
      <c r="MBB22" s="341"/>
      <c r="MBC22" s="341"/>
      <c r="MBD22" s="341"/>
      <c r="MBE22" s="341"/>
      <c r="MBF22" s="341"/>
      <c r="MBG22" s="341"/>
      <c r="MBH22" s="341"/>
      <c r="MBI22" s="341"/>
      <c r="MBJ22" s="341"/>
      <c r="MBK22" s="341"/>
      <c r="MBL22" s="341"/>
      <c r="MBM22" s="341"/>
      <c r="MBN22" s="341"/>
      <c r="MBO22" s="341"/>
      <c r="MBP22" s="341"/>
      <c r="MBQ22" s="341"/>
      <c r="MBR22" s="341"/>
      <c r="MBS22" s="341"/>
      <c r="MBT22" s="341"/>
      <c r="MBU22" s="341"/>
      <c r="MBV22" s="341"/>
      <c r="MBW22" s="341"/>
      <c r="MBX22" s="341"/>
      <c r="MBY22" s="341"/>
      <c r="MBZ22" s="341"/>
      <c r="MCA22" s="341"/>
      <c r="MCB22" s="341"/>
      <c r="MCC22" s="341"/>
      <c r="MCD22" s="341"/>
      <c r="MCE22" s="341"/>
      <c r="MCF22" s="341"/>
      <c r="MCG22" s="341"/>
      <c r="MCH22" s="341"/>
      <c r="MCI22" s="341"/>
      <c r="MCJ22" s="341"/>
      <c r="MCK22" s="341"/>
      <c r="MCL22" s="341"/>
      <c r="MCM22" s="341"/>
      <c r="MCN22" s="341"/>
      <c r="MCO22" s="341"/>
      <c r="MCP22" s="341"/>
      <c r="MCQ22" s="341"/>
      <c r="MCR22" s="341"/>
      <c r="MCS22" s="341"/>
      <c r="MCT22" s="341"/>
      <c r="MCU22" s="341"/>
      <c r="MCV22" s="341"/>
      <c r="MCW22" s="341"/>
      <c r="MCX22" s="341"/>
      <c r="MCY22" s="341"/>
      <c r="MCZ22" s="341"/>
      <c r="MDA22" s="341"/>
      <c r="MDB22" s="341"/>
      <c r="MDC22" s="341"/>
      <c r="MDD22" s="341"/>
      <c r="MDE22" s="341"/>
      <c r="MDF22" s="341"/>
      <c r="MDG22" s="341"/>
      <c r="MDH22" s="341"/>
      <c r="MDI22" s="341"/>
      <c r="MDJ22" s="341"/>
      <c r="MDK22" s="341"/>
      <c r="MDL22" s="341"/>
      <c r="MDM22" s="341"/>
      <c r="MDN22" s="341"/>
      <c r="MDO22" s="341"/>
      <c r="MDP22" s="341"/>
      <c r="MDQ22" s="341"/>
      <c r="MDR22" s="341"/>
      <c r="MDS22" s="341"/>
      <c r="MDT22" s="341"/>
      <c r="MDU22" s="341"/>
      <c r="MDV22" s="341"/>
      <c r="MDW22" s="341"/>
      <c r="MDX22" s="341"/>
      <c r="MDY22" s="341"/>
      <c r="MDZ22" s="341"/>
      <c r="MEA22" s="341"/>
      <c r="MEB22" s="341"/>
      <c r="MEC22" s="341"/>
      <c r="MED22" s="341"/>
      <c r="MEE22" s="341"/>
      <c r="MEF22" s="341"/>
      <c r="MEG22" s="341"/>
      <c r="MEH22" s="341"/>
      <c r="MEI22" s="341"/>
      <c r="MEJ22" s="341"/>
      <c r="MEK22" s="341"/>
      <c r="MEL22" s="341"/>
      <c r="MEM22" s="341"/>
      <c r="MEN22" s="341"/>
      <c r="MEO22" s="341"/>
      <c r="MEP22" s="341"/>
      <c r="MEQ22" s="341"/>
      <c r="MER22" s="341"/>
      <c r="MES22" s="341"/>
      <c r="MET22" s="341"/>
      <c r="MEU22" s="341"/>
      <c r="MEV22" s="341"/>
      <c r="MEW22" s="341"/>
      <c r="MEX22" s="341"/>
      <c r="MEY22" s="341"/>
      <c r="MEZ22" s="341"/>
      <c r="MFA22" s="341"/>
      <c r="MFB22" s="341"/>
      <c r="MFC22" s="341"/>
      <c r="MFD22" s="341"/>
      <c r="MFE22" s="341"/>
      <c r="MFF22" s="341"/>
      <c r="MFG22" s="341"/>
      <c r="MFH22" s="341"/>
      <c r="MFI22" s="341"/>
      <c r="MFJ22" s="341"/>
      <c r="MFK22" s="341"/>
      <c r="MFL22" s="341"/>
      <c r="MFM22" s="341"/>
      <c r="MFN22" s="341"/>
      <c r="MFO22" s="341"/>
      <c r="MFP22" s="341"/>
      <c r="MFQ22" s="341"/>
      <c r="MFR22" s="341"/>
      <c r="MFS22" s="341"/>
      <c r="MFT22" s="341"/>
      <c r="MFU22" s="341"/>
      <c r="MFV22" s="341"/>
      <c r="MFW22" s="341"/>
      <c r="MFX22" s="341"/>
      <c r="MFY22" s="341"/>
      <c r="MFZ22" s="341"/>
      <c r="MGA22" s="341"/>
      <c r="MGB22" s="341"/>
      <c r="MGC22" s="341"/>
      <c r="MGD22" s="341"/>
      <c r="MGE22" s="341"/>
      <c r="MGF22" s="341"/>
      <c r="MGG22" s="341"/>
      <c r="MGH22" s="341"/>
      <c r="MGI22" s="341"/>
      <c r="MGJ22" s="341"/>
      <c r="MGK22" s="341"/>
      <c r="MGL22" s="341"/>
      <c r="MGM22" s="341"/>
      <c r="MGN22" s="341"/>
      <c r="MGO22" s="341"/>
      <c r="MGP22" s="341"/>
      <c r="MGQ22" s="341"/>
      <c r="MGR22" s="341"/>
      <c r="MGS22" s="341"/>
      <c r="MGT22" s="341"/>
      <c r="MGU22" s="341"/>
      <c r="MGV22" s="341"/>
      <c r="MGW22" s="341"/>
      <c r="MGX22" s="341"/>
      <c r="MGY22" s="341"/>
      <c r="MGZ22" s="341"/>
      <c r="MHA22" s="341"/>
      <c r="MHB22" s="341"/>
      <c r="MHC22" s="341"/>
      <c r="MHD22" s="341"/>
      <c r="MHE22" s="341"/>
      <c r="MHF22" s="341"/>
      <c r="MHG22" s="341"/>
      <c r="MHH22" s="341"/>
      <c r="MHI22" s="341"/>
      <c r="MHJ22" s="341"/>
      <c r="MHK22" s="341"/>
      <c r="MHL22" s="341"/>
      <c r="MHM22" s="341"/>
      <c r="MHN22" s="341"/>
      <c r="MHO22" s="341"/>
      <c r="MHP22" s="341"/>
      <c r="MHQ22" s="341"/>
      <c r="MHR22" s="341"/>
      <c r="MHS22" s="341"/>
      <c r="MHT22" s="341"/>
      <c r="MHU22" s="341"/>
      <c r="MHV22" s="341"/>
      <c r="MHW22" s="341"/>
      <c r="MHX22" s="341"/>
      <c r="MHY22" s="341"/>
      <c r="MHZ22" s="341"/>
      <c r="MIA22" s="341"/>
      <c r="MIB22" s="341"/>
      <c r="MIC22" s="341"/>
      <c r="MID22" s="341"/>
      <c r="MIE22" s="341"/>
      <c r="MIF22" s="341"/>
      <c r="MIG22" s="341"/>
      <c r="MIH22" s="341"/>
      <c r="MII22" s="341"/>
      <c r="MIJ22" s="341"/>
      <c r="MIK22" s="341"/>
      <c r="MIL22" s="341"/>
      <c r="MIM22" s="341"/>
      <c r="MIN22" s="341"/>
      <c r="MIO22" s="341"/>
      <c r="MIP22" s="341"/>
      <c r="MIQ22" s="341"/>
      <c r="MIR22" s="341"/>
      <c r="MIS22" s="341"/>
      <c r="MIT22" s="341"/>
      <c r="MIU22" s="341"/>
      <c r="MIV22" s="341"/>
      <c r="MIW22" s="341"/>
      <c r="MIX22" s="341"/>
      <c r="MIY22" s="341"/>
      <c r="MIZ22" s="341"/>
      <c r="MJA22" s="341"/>
      <c r="MJB22" s="341"/>
      <c r="MJC22" s="341"/>
      <c r="MJD22" s="341"/>
      <c r="MJE22" s="341"/>
      <c r="MJF22" s="341"/>
      <c r="MJG22" s="341"/>
      <c r="MJH22" s="341"/>
      <c r="MJI22" s="341"/>
      <c r="MJJ22" s="341"/>
      <c r="MJK22" s="341"/>
      <c r="MJL22" s="341"/>
      <c r="MJM22" s="341"/>
      <c r="MJN22" s="341"/>
      <c r="MJO22" s="341"/>
      <c r="MJP22" s="341"/>
      <c r="MJQ22" s="341"/>
      <c r="MJR22" s="341"/>
      <c r="MJS22" s="341"/>
      <c r="MJT22" s="341"/>
      <c r="MJU22" s="341"/>
      <c r="MJV22" s="341"/>
      <c r="MJW22" s="341"/>
      <c r="MJX22" s="341"/>
      <c r="MJY22" s="341"/>
      <c r="MJZ22" s="341"/>
      <c r="MKA22" s="341"/>
      <c r="MKB22" s="341"/>
      <c r="MKC22" s="341"/>
      <c r="MKD22" s="341"/>
      <c r="MKE22" s="341"/>
      <c r="MKF22" s="341"/>
      <c r="MKG22" s="341"/>
      <c r="MKH22" s="341"/>
      <c r="MKI22" s="341"/>
      <c r="MKJ22" s="341"/>
      <c r="MKK22" s="341"/>
      <c r="MKL22" s="341"/>
      <c r="MKM22" s="341"/>
      <c r="MKN22" s="341"/>
      <c r="MKO22" s="341"/>
      <c r="MKP22" s="341"/>
      <c r="MKQ22" s="341"/>
      <c r="MKR22" s="341"/>
      <c r="MKS22" s="341"/>
      <c r="MKT22" s="341"/>
      <c r="MKU22" s="341"/>
      <c r="MKV22" s="341"/>
      <c r="MKW22" s="341"/>
      <c r="MKX22" s="341"/>
      <c r="MKY22" s="341"/>
      <c r="MKZ22" s="341"/>
      <c r="MLA22" s="341"/>
      <c r="MLB22" s="341"/>
      <c r="MLC22" s="341"/>
      <c r="MLD22" s="341"/>
      <c r="MLE22" s="341"/>
      <c r="MLF22" s="341"/>
      <c r="MLG22" s="341"/>
      <c r="MLH22" s="341"/>
      <c r="MLI22" s="341"/>
      <c r="MLJ22" s="341"/>
      <c r="MLK22" s="341"/>
      <c r="MLL22" s="341"/>
      <c r="MLM22" s="341"/>
      <c r="MLN22" s="341"/>
      <c r="MLO22" s="341"/>
      <c r="MLP22" s="341"/>
      <c r="MLQ22" s="341"/>
      <c r="MLR22" s="341"/>
      <c r="MLS22" s="341"/>
      <c r="MLT22" s="341"/>
      <c r="MLU22" s="341"/>
      <c r="MLV22" s="341"/>
      <c r="MLW22" s="341"/>
      <c r="MLX22" s="341"/>
      <c r="MLY22" s="341"/>
      <c r="MLZ22" s="341"/>
      <c r="MMA22" s="341"/>
      <c r="MMB22" s="341"/>
      <c r="MMC22" s="341"/>
      <c r="MMD22" s="341"/>
      <c r="MME22" s="341"/>
      <c r="MMF22" s="341"/>
      <c r="MMG22" s="341"/>
      <c r="MMH22" s="341"/>
      <c r="MMI22" s="341"/>
      <c r="MMJ22" s="341"/>
      <c r="MMK22" s="341"/>
      <c r="MML22" s="341"/>
      <c r="MMM22" s="341"/>
      <c r="MMN22" s="341"/>
      <c r="MMO22" s="341"/>
      <c r="MMP22" s="341"/>
      <c r="MMQ22" s="341"/>
      <c r="MMR22" s="341"/>
      <c r="MMS22" s="341"/>
      <c r="MMT22" s="341"/>
      <c r="MMU22" s="341"/>
      <c r="MMV22" s="341"/>
      <c r="MMW22" s="341"/>
      <c r="MMX22" s="341"/>
      <c r="MMY22" s="341"/>
      <c r="MMZ22" s="341"/>
      <c r="MNA22" s="341"/>
      <c r="MNB22" s="341"/>
      <c r="MNC22" s="341"/>
      <c r="MND22" s="341"/>
      <c r="MNE22" s="341"/>
      <c r="MNF22" s="341"/>
      <c r="MNG22" s="341"/>
      <c r="MNH22" s="341"/>
      <c r="MNI22" s="341"/>
      <c r="MNJ22" s="341"/>
      <c r="MNK22" s="341"/>
      <c r="MNL22" s="341"/>
      <c r="MNM22" s="341"/>
      <c r="MNN22" s="341"/>
      <c r="MNO22" s="341"/>
      <c r="MNP22" s="341"/>
      <c r="MNQ22" s="341"/>
      <c r="MNR22" s="341"/>
      <c r="MNS22" s="341"/>
      <c r="MNT22" s="341"/>
      <c r="MNU22" s="341"/>
      <c r="MNV22" s="341"/>
      <c r="MNW22" s="341"/>
      <c r="MNX22" s="341"/>
      <c r="MNY22" s="341"/>
      <c r="MNZ22" s="341"/>
      <c r="MOA22" s="341"/>
      <c r="MOB22" s="341"/>
      <c r="MOC22" s="341"/>
      <c r="MOD22" s="341"/>
      <c r="MOE22" s="341"/>
      <c r="MOF22" s="341"/>
      <c r="MOG22" s="341"/>
      <c r="MOH22" s="341"/>
      <c r="MOI22" s="341"/>
      <c r="MOJ22" s="341"/>
      <c r="MOK22" s="341"/>
      <c r="MOL22" s="341"/>
      <c r="MOM22" s="341"/>
      <c r="MON22" s="341"/>
      <c r="MOO22" s="341"/>
      <c r="MOP22" s="341"/>
      <c r="MOQ22" s="341"/>
      <c r="MOR22" s="341"/>
      <c r="MOS22" s="341"/>
      <c r="MOT22" s="341"/>
      <c r="MOU22" s="341"/>
      <c r="MOV22" s="341"/>
      <c r="MOW22" s="341"/>
      <c r="MOX22" s="341"/>
      <c r="MOY22" s="341"/>
      <c r="MOZ22" s="341"/>
      <c r="MPA22" s="341"/>
      <c r="MPB22" s="341"/>
      <c r="MPC22" s="341"/>
      <c r="MPD22" s="341"/>
      <c r="MPE22" s="341"/>
      <c r="MPF22" s="341"/>
      <c r="MPG22" s="341"/>
      <c r="MPH22" s="341"/>
      <c r="MPI22" s="341"/>
      <c r="MPJ22" s="341"/>
      <c r="MPK22" s="341"/>
      <c r="MPL22" s="341"/>
      <c r="MPM22" s="341"/>
      <c r="MPN22" s="341"/>
      <c r="MPO22" s="341"/>
      <c r="MPP22" s="341"/>
      <c r="MPQ22" s="341"/>
      <c r="MPR22" s="341"/>
      <c r="MPS22" s="341"/>
      <c r="MPT22" s="341"/>
      <c r="MPU22" s="341"/>
      <c r="MPV22" s="341"/>
      <c r="MPW22" s="341"/>
      <c r="MPX22" s="341"/>
      <c r="MPY22" s="341"/>
      <c r="MPZ22" s="341"/>
      <c r="MQA22" s="341"/>
      <c r="MQB22" s="341"/>
      <c r="MQC22" s="341"/>
      <c r="MQD22" s="341"/>
      <c r="MQE22" s="341"/>
      <c r="MQF22" s="341"/>
      <c r="MQG22" s="341"/>
      <c r="MQH22" s="341"/>
      <c r="MQI22" s="341"/>
      <c r="MQJ22" s="341"/>
      <c r="MQK22" s="341"/>
      <c r="MQL22" s="341"/>
      <c r="MQM22" s="341"/>
      <c r="MQN22" s="341"/>
      <c r="MQO22" s="341"/>
      <c r="MQP22" s="341"/>
      <c r="MQQ22" s="341"/>
      <c r="MQR22" s="341"/>
      <c r="MQS22" s="341"/>
      <c r="MQT22" s="341"/>
      <c r="MQU22" s="341"/>
      <c r="MQV22" s="341"/>
      <c r="MQW22" s="341"/>
      <c r="MQX22" s="341"/>
      <c r="MQY22" s="341"/>
      <c r="MQZ22" s="341"/>
      <c r="MRA22" s="341"/>
      <c r="MRB22" s="341"/>
      <c r="MRC22" s="341"/>
      <c r="MRD22" s="341"/>
      <c r="MRE22" s="341"/>
      <c r="MRF22" s="341"/>
      <c r="MRG22" s="341"/>
      <c r="MRH22" s="341"/>
      <c r="MRI22" s="341"/>
      <c r="MRJ22" s="341"/>
      <c r="MRK22" s="341"/>
      <c r="MRL22" s="341"/>
      <c r="MRM22" s="341"/>
      <c r="MRN22" s="341"/>
      <c r="MRO22" s="341"/>
      <c r="MRP22" s="341"/>
      <c r="MRQ22" s="341"/>
      <c r="MRR22" s="341"/>
      <c r="MRS22" s="341"/>
      <c r="MRT22" s="341"/>
      <c r="MRU22" s="341"/>
      <c r="MRV22" s="341"/>
      <c r="MRW22" s="341"/>
      <c r="MRX22" s="341"/>
      <c r="MRY22" s="341"/>
      <c r="MRZ22" s="341"/>
      <c r="MSA22" s="341"/>
      <c r="MSB22" s="341"/>
      <c r="MSC22" s="341"/>
      <c r="MSD22" s="341"/>
      <c r="MSE22" s="341"/>
      <c r="MSF22" s="341"/>
      <c r="MSG22" s="341"/>
      <c r="MSH22" s="341"/>
      <c r="MSI22" s="341"/>
      <c r="MSJ22" s="341"/>
      <c r="MSK22" s="341"/>
      <c r="MSL22" s="341"/>
      <c r="MSM22" s="341"/>
      <c r="MSN22" s="341"/>
      <c r="MSO22" s="341"/>
      <c r="MSP22" s="341"/>
      <c r="MSQ22" s="341"/>
      <c r="MSR22" s="341"/>
      <c r="MSS22" s="341"/>
      <c r="MST22" s="341"/>
      <c r="MSU22" s="341"/>
      <c r="MSV22" s="341"/>
      <c r="MSW22" s="341"/>
      <c r="MSX22" s="341"/>
      <c r="MSY22" s="341"/>
      <c r="MSZ22" s="341"/>
      <c r="MTA22" s="341"/>
      <c r="MTB22" s="341"/>
      <c r="MTC22" s="341"/>
      <c r="MTD22" s="341"/>
      <c r="MTE22" s="341"/>
      <c r="MTF22" s="341"/>
      <c r="MTG22" s="341"/>
      <c r="MTH22" s="341"/>
      <c r="MTI22" s="341"/>
      <c r="MTJ22" s="341"/>
      <c r="MTK22" s="341"/>
      <c r="MTL22" s="341"/>
      <c r="MTM22" s="341"/>
      <c r="MTN22" s="341"/>
      <c r="MTO22" s="341"/>
      <c r="MTP22" s="341"/>
      <c r="MTQ22" s="341"/>
      <c r="MTR22" s="341"/>
      <c r="MTS22" s="341"/>
      <c r="MTT22" s="341"/>
      <c r="MTU22" s="341"/>
      <c r="MTV22" s="341"/>
      <c r="MTW22" s="341"/>
      <c r="MTX22" s="341"/>
      <c r="MTY22" s="341"/>
      <c r="MTZ22" s="341"/>
      <c r="MUA22" s="341"/>
      <c r="MUB22" s="341"/>
      <c r="MUC22" s="341"/>
      <c r="MUD22" s="341"/>
      <c r="MUE22" s="341"/>
      <c r="MUF22" s="341"/>
      <c r="MUG22" s="341"/>
      <c r="MUH22" s="341"/>
      <c r="MUI22" s="341"/>
      <c r="MUJ22" s="341"/>
      <c r="MUK22" s="341"/>
      <c r="MUL22" s="341"/>
      <c r="MUM22" s="341"/>
      <c r="MUN22" s="341"/>
      <c r="MUO22" s="341"/>
      <c r="MUP22" s="341"/>
      <c r="MUQ22" s="341"/>
      <c r="MUR22" s="341"/>
      <c r="MUS22" s="341"/>
      <c r="MUT22" s="341"/>
      <c r="MUU22" s="341"/>
      <c r="MUV22" s="341"/>
      <c r="MUW22" s="341"/>
      <c r="MUX22" s="341"/>
      <c r="MUY22" s="341"/>
      <c r="MUZ22" s="341"/>
      <c r="MVA22" s="341"/>
      <c r="MVB22" s="341"/>
      <c r="MVC22" s="341"/>
      <c r="MVD22" s="341"/>
      <c r="MVE22" s="341"/>
      <c r="MVF22" s="341"/>
      <c r="MVG22" s="341"/>
      <c r="MVH22" s="341"/>
      <c r="MVI22" s="341"/>
      <c r="MVJ22" s="341"/>
      <c r="MVK22" s="341"/>
      <c r="MVL22" s="341"/>
      <c r="MVM22" s="341"/>
      <c r="MVN22" s="341"/>
      <c r="MVO22" s="341"/>
      <c r="MVP22" s="341"/>
      <c r="MVQ22" s="341"/>
      <c r="MVR22" s="341"/>
      <c r="MVS22" s="341"/>
      <c r="MVT22" s="341"/>
      <c r="MVU22" s="341"/>
      <c r="MVV22" s="341"/>
      <c r="MVW22" s="341"/>
      <c r="MVX22" s="341"/>
      <c r="MVY22" s="341"/>
      <c r="MVZ22" s="341"/>
      <c r="MWA22" s="341"/>
      <c r="MWB22" s="341"/>
      <c r="MWC22" s="341"/>
      <c r="MWD22" s="341"/>
      <c r="MWE22" s="341"/>
      <c r="MWF22" s="341"/>
      <c r="MWG22" s="341"/>
      <c r="MWH22" s="341"/>
      <c r="MWI22" s="341"/>
      <c r="MWJ22" s="341"/>
      <c r="MWK22" s="341"/>
      <c r="MWL22" s="341"/>
      <c r="MWM22" s="341"/>
      <c r="MWN22" s="341"/>
      <c r="MWO22" s="341"/>
      <c r="MWP22" s="341"/>
      <c r="MWQ22" s="341"/>
      <c r="MWR22" s="341"/>
      <c r="MWS22" s="341"/>
      <c r="MWT22" s="341"/>
      <c r="MWU22" s="341"/>
      <c r="MWV22" s="341"/>
      <c r="MWW22" s="341"/>
      <c r="MWX22" s="341"/>
      <c r="MWY22" s="341"/>
      <c r="MWZ22" s="341"/>
      <c r="MXA22" s="341"/>
      <c r="MXB22" s="341"/>
      <c r="MXC22" s="341"/>
      <c r="MXD22" s="341"/>
      <c r="MXE22" s="341"/>
      <c r="MXF22" s="341"/>
      <c r="MXG22" s="341"/>
      <c r="MXH22" s="341"/>
      <c r="MXI22" s="341"/>
      <c r="MXJ22" s="341"/>
      <c r="MXK22" s="341"/>
      <c r="MXL22" s="341"/>
      <c r="MXM22" s="341"/>
      <c r="MXN22" s="341"/>
      <c r="MXO22" s="341"/>
      <c r="MXP22" s="341"/>
      <c r="MXQ22" s="341"/>
      <c r="MXR22" s="341"/>
      <c r="MXS22" s="341"/>
      <c r="MXT22" s="341"/>
      <c r="MXU22" s="341"/>
      <c r="MXV22" s="341"/>
      <c r="MXW22" s="341"/>
      <c r="MXX22" s="341"/>
      <c r="MXY22" s="341"/>
      <c r="MXZ22" s="341"/>
      <c r="MYA22" s="341"/>
      <c r="MYB22" s="341"/>
      <c r="MYC22" s="341"/>
      <c r="MYD22" s="341"/>
      <c r="MYE22" s="341"/>
      <c r="MYF22" s="341"/>
      <c r="MYG22" s="341"/>
      <c r="MYH22" s="341"/>
      <c r="MYI22" s="341"/>
      <c r="MYJ22" s="341"/>
      <c r="MYK22" s="341"/>
      <c r="MYL22" s="341"/>
      <c r="MYM22" s="341"/>
      <c r="MYN22" s="341"/>
      <c r="MYO22" s="341"/>
      <c r="MYP22" s="341"/>
      <c r="MYQ22" s="341"/>
      <c r="MYR22" s="341"/>
      <c r="MYS22" s="341"/>
      <c r="MYT22" s="341"/>
      <c r="MYU22" s="341"/>
      <c r="MYV22" s="341"/>
      <c r="MYW22" s="341"/>
      <c r="MYX22" s="341"/>
      <c r="MYY22" s="341"/>
      <c r="MYZ22" s="341"/>
      <c r="MZA22" s="341"/>
      <c r="MZB22" s="341"/>
      <c r="MZC22" s="341"/>
      <c r="MZD22" s="341"/>
      <c r="MZE22" s="341"/>
      <c r="MZF22" s="341"/>
      <c r="MZG22" s="341"/>
      <c r="MZH22" s="341"/>
      <c r="MZI22" s="341"/>
      <c r="MZJ22" s="341"/>
      <c r="MZK22" s="341"/>
      <c r="MZL22" s="341"/>
      <c r="MZM22" s="341"/>
      <c r="MZN22" s="341"/>
      <c r="MZO22" s="341"/>
      <c r="MZP22" s="341"/>
      <c r="MZQ22" s="341"/>
      <c r="MZR22" s="341"/>
      <c r="MZS22" s="341"/>
      <c r="MZT22" s="341"/>
      <c r="MZU22" s="341"/>
      <c r="MZV22" s="341"/>
      <c r="MZW22" s="341"/>
      <c r="MZX22" s="341"/>
      <c r="MZY22" s="341"/>
      <c r="MZZ22" s="341"/>
      <c r="NAA22" s="341"/>
      <c r="NAB22" s="341"/>
      <c r="NAC22" s="341"/>
      <c r="NAD22" s="341"/>
      <c r="NAE22" s="341"/>
      <c r="NAF22" s="341"/>
      <c r="NAG22" s="341"/>
      <c r="NAH22" s="341"/>
      <c r="NAI22" s="341"/>
      <c r="NAJ22" s="341"/>
      <c r="NAK22" s="341"/>
      <c r="NAL22" s="341"/>
      <c r="NAM22" s="341"/>
      <c r="NAN22" s="341"/>
      <c r="NAO22" s="341"/>
      <c r="NAP22" s="341"/>
      <c r="NAQ22" s="341"/>
      <c r="NAR22" s="341"/>
      <c r="NAS22" s="341"/>
      <c r="NAT22" s="341"/>
      <c r="NAU22" s="341"/>
      <c r="NAV22" s="341"/>
      <c r="NAW22" s="341"/>
      <c r="NAX22" s="341"/>
      <c r="NAY22" s="341"/>
      <c r="NAZ22" s="341"/>
      <c r="NBA22" s="341"/>
      <c r="NBB22" s="341"/>
      <c r="NBC22" s="341"/>
      <c r="NBD22" s="341"/>
      <c r="NBE22" s="341"/>
      <c r="NBF22" s="341"/>
      <c r="NBG22" s="341"/>
      <c r="NBH22" s="341"/>
      <c r="NBI22" s="341"/>
      <c r="NBJ22" s="341"/>
      <c r="NBK22" s="341"/>
      <c r="NBL22" s="341"/>
      <c r="NBM22" s="341"/>
      <c r="NBN22" s="341"/>
      <c r="NBO22" s="341"/>
      <c r="NBP22" s="341"/>
      <c r="NBQ22" s="341"/>
      <c r="NBR22" s="341"/>
      <c r="NBS22" s="341"/>
      <c r="NBT22" s="341"/>
      <c r="NBU22" s="341"/>
      <c r="NBV22" s="341"/>
      <c r="NBW22" s="341"/>
      <c r="NBX22" s="341"/>
      <c r="NBY22" s="341"/>
      <c r="NBZ22" s="341"/>
      <c r="NCA22" s="341"/>
      <c r="NCB22" s="341"/>
      <c r="NCC22" s="341"/>
      <c r="NCD22" s="341"/>
      <c r="NCE22" s="341"/>
      <c r="NCF22" s="341"/>
      <c r="NCG22" s="341"/>
      <c r="NCH22" s="341"/>
      <c r="NCI22" s="341"/>
      <c r="NCJ22" s="341"/>
      <c r="NCK22" s="341"/>
      <c r="NCL22" s="341"/>
      <c r="NCM22" s="341"/>
      <c r="NCN22" s="341"/>
      <c r="NCO22" s="341"/>
      <c r="NCP22" s="341"/>
      <c r="NCQ22" s="341"/>
      <c r="NCR22" s="341"/>
      <c r="NCS22" s="341"/>
      <c r="NCT22" s="341"/>
      <c r="NCU22" s="341"/>
      <c r="NCV22" s="341"/>
      <c r="NCW22" s="341"/>
      <c r="NCX22" s="341"/>
      <c r="NCY22" s="341"/>
      <c r="NCZ22" s="341"/>
      <c r="NDA22" s="341"/>
      <c r="NDB22" s="341"/>
      <c r="NDC22" s="341"/>
      <c r="NDD22" s="341"/>
      <c r="NDE22" s="341"/>
      <c r="NDF22" s="341"/>
      <c r="NDG22" s="341"/>
      <c r="NDH22" s="341"/>
      <c r="NDI22" s="341"/>
      <c r="NDJ22" s="341"/>
      <c r="NDK22" s="341"/>
      <c r="NDL22" s="341"/>
      <c r="NDM22" s="341"/>
      <c r="NDN22" s="341"/>
      <c r="NDO22" s="341"/>
      <c r="NDP22" s="341"/>
      <c r="NDQ22" s="341"/>
      <c r="NDR22" s="341"/>
      <c r="NDS22" s="341"/>
      <c r="NDT22" s="341"/>
      <c r="NDU22" s="341"/>
      <c r="NDV22" s="341"/>
      <c r="NDW22" s="341"/>
      <c r="NDX22" s="341"/>
      <c r="NDY22" s="341"/>
      <c r="NDZ22" s="341"/>
      <c r="NEA22" s="341"/>
      <c r="NEB22" s="341"/>
      <c r="NEC22" s="341"/>
      <c r="NED22" s="341"/>
      <c r="NEE22" s="341"/>
      <c r="NEF22" s="341"/>
      <c r="NEG22" s="341"/>
      <c r="NEH22" s="341"/>
      <c r="NEI22" s="341"/>
      <c r="NEJ22" s="341"/>
      <c r="NEK22" s="341"/>
      <c r="NEL22" s="341"/>
      <c r="NEM22" s="341"/>
      <c r="NEN22" s="341"/>
      <c r="NEO22" s="341"/>
      <c r="NEP22" s="341"/>
      <c r="NEQ22" s="341"/>
      <c r="NER22" s="341"/>
      <c r="NES22" s="341"/>
      <c r="NET22" s="341"/>
      <c r="NEU22" s="341"/>
      <c r="NEV22" s="341"/>
      <c r="NEW22" s="341"/>
      <c r="NEX22" s="341"/>
      <c r="NEY22" s="341"/>
      <c r="NEZ22" s="341"/>
      <c r="NFA22" s="341"/>
      <c r="NFB22" s="341"/>
      <c r="NFC22" s="341"/>
      <c r="NFD22" s="341"/>
      <c r="NFE22" s="341"/>
      <c r="NFF22" s="341"/>
      <c r="NFG22" s="341"/>
      <c r="NFH22" s="341"/>
      <c r="NFI22" s="341"/>
      <c r="NFJ22" s="341"/>
      <c r="NFK22" s="341"/>
      <c r="NFL22" s="341"/>
      <c r="NFM22" s="341"/>
      <c r="NFN22" s="341"/>
      <c r="NFO22" s="341"/>
      <c r="NFP22" s="341"/>
      <c r="NFQ22" s="341"/>
      <c r="NFR22" s="341"/>
      <c r="NFS22" s="341"/>
      <c r="NFT22" s="341"/>
      <c r="NFU22" s="341"/>
      <c r="NFV22" s="341"/>
      <c r="NFW22" s="341"/>
      <c r="NFX22" s="341"/>
      <c r="NFY22" s="341"/>
      <c r="NFZ22" s="341"/>
      <c r="NGA22" s="341"/>
      <c r="NGB22" s="341"/>
      <c r="NGC22" s="341"/>
      <c r="NGD22" s="341"/>
      <c r="NGE22" s="341"/>
      <c r="NGF22" s="341"/>
      <c r="NGG22" s="341"/>
      <c r="NGH22" s="341"/>
      <c r="NGI22" s="341"/>
      <c r="NGJ22" s="341"/>
      <c r="NGK22" s="341"/>
      <c r="NGL22" s="341"/>
      <c r="NGM22" s="341"/>
      <c r="NGN22" s="341"/>
      <c r="NGO22" s="341"/>
      <c r="NGP22" s="341"/>
      <c r="NGQ22" s="341"/>
      <c r="NGR22" s="341"/>
      <c r="NGS22" s="341"/>
      <c r="NGT22" s="341"/>
      <c r="NGU22" s="341"/>
      <c r="NGV22" s="341"/>
      <c r="NGW22" s="341"/>
      <c r="NGX22" s="341"/>
      <c r="NGY22" s="341"/>
      <c r="NGZ22" s="341"/>
      <c r="NHA22" s="341"/>
      <c r="NHB22" s="341"/>
      <c r="NHC22" s="341"/>
      <c r="NHD22" s="341"/>
      <c r="NHE22" s="341"/>
      <c r="NHF22" s="341"/>
      <c r="NHG22" s="341"/>
      <c r="NHH22" s="341"/>
      <c r="NHI22" s="341"/>
      <c r="NHJ22" s="341"/>
      <c r="NHK22" s="341"/>
      <c r="NHL22" s="341"/>
      <c r="NHM22" s="341"/>
      <c r="NHN22" s="341"/>
      <c r="NHO22" s="341"/>
      <c r="NHP22" s="341"/>
      <c r="NHQ22" s="341"/>
      <c r="NHR22" s="341"/>
      <c r="NHS22" s="341"/>
      <c r="NHT22" s="341"/>
      <c r="NHU22" s="341"/>
      <c r="NHV22" s="341"/>
      <c r="NHW22" s="341"/>
      <c r="NHX22" s="341"/>
      <c r="NHY22" s="341"/>
      <c r="NHZ22" s="341"/>
      <c r="NIA22" s="341"/>
      <c r="NIB22" s="341"/>
      <c r="NIC22" s="341"/>
      <c r="NID22" s="341"/>
      <c r="NIE22" s="341"/>
      <c r="NIF22" s="341"/>
      <c r="NIG22" s="341"/>
      <c r="NIH22" s="341"/>
      <c r="NII22" s="341"/>
      <c r="NIJ22" s="341"/>
      <c r="NIK22" s="341"/>
      <c r="NIL22" s="341"/>
      <c r="NIM22" s="341"/>
      <c r="NIN22" s="341"/>
      <c r="NIO22" s="341"/>
      <c r="NIP22" s="341"/>
      <c r="NIQ22" s="341"/>
      <c r="NIR22" s="341"/>
      <c r="NIS22" s="341"/>
      <c r="NIT22" s="341"/>
      <c r="NIU22" s="341"/>
      <c r="NIV22" s="341"/>
      <c r="NIW22" s="341"/>
      <c r="NIX22" s="341"/>
      <c r="NIY22" s="341"/>
      <c r="NIZ22" s="341"/>
      <c r="NJA22" s="341"/>
      <c r="NJB22" s="341"/>
      <c r="NJC22" s="341"/>
      <c r="NJD22" s="341"/>
      <c r="NJE22" s="341"/>
      <c r="NJF22" s="341"/>
      <c r="NJG22" s="341"/>
      <c r="NJH22" s="341"/>
      <c r="NJI22" s="341"/>
      <c r="NJJ22" s="341"/>
      <c r="NJK22" s="341"/>
      <c r="NJL22" s="341"/>
      <c r="NJM22" s="341"/>
      <c r="NJN22" s="341"/>
      <c r="NJO22" s="341"/>
      <c r="NJP22" s="341"/>
      <c r="NJQ22" s="341"/>
      <c r="NJR22" s="341"/>
      <c r="NJS22" s="341"/>
      <c r="NJT22" s="341"/>
      <c r="NJU22" s="341"/>
      <c r="NJV22" s="341"/>
      <c r="NJW22" s="341"/>
      <c r="NJX22" s="341"/>
      <c r="NJY22" s="341"/>
      <c r="NJZ22" s="341"/>
      <c r="NKA22" s="341"/>
      <c r="NKB22" s="341"/>
      <c r="NKC22" s="341"/>
      <c r="NKD22" s="341"/>
      <c r="NKE22" s="341"/>
      <c r="NKF22" s="341"/>
      <c r="NKG22" s="341"/>
      <c r="NKH22" s="341"/>
      <c r="NKI22" s="341"/>
      <c r="NKJ22" s="341"/>
      <c r="NKK22" s="341"/>
      <c r="NKL22" s="341"/>
      <c r="NKM22" s="341"/>
      <c r="NKN22" s="341"/>
      <c r="NKO22" s="341"/>
      <c r="NKP22" s="341"/>
      <c r="NKQ22" s="341"/>
      <c r="NKR22" s="341"/>
      <c r="NKS22" s="341"/>
      <c r="NKT22" s="341"/>
      <c r="NKU22" s="341"/>
      <c r="NKV22" s="341"/>
      <c r="NKW22" s="341"/>
      <c r="NKX22" s="341"/>
      <c r="NKY22" s="341"/>
      <c r="NKZ22" s="341"/>
      <c r="NLA22" s="341"/>
      <c r="NLB22" s="341"/>
      <c r="NLC22" s="341"/>
      <c r="NLD22" s="341"/>
      <c r="NLE22" s="341"/>
      <c r="NLF22" s="341"/>
      <c r="NLG22" s="341"/>
      <c r="NLH22" s="341"/>
      <c r="NLI22" s="341"/>
      <c r="NLJ22" s="341"/>
      <c r="NLK22" s="341"/>
      <c r="NLL22" s="341"/>
      <c r="NLM22" s="341"/>
      <c r="NLN22" s="341"/>
      <c r="NLO22" s="341"/>
      <c r="NLP22" s="341"/>
      <c r="NLQ22" s="341"/>
      <c r="NLR22" s="341"/>
      <c r="NLS22" s="341"/>
      <c r="NLT22" s="341"/>
      <c r="NLU22" s="341"/>
      <c r="NLV22" s="341"/>
      <c r="NLW22" s="341"/>
      <c r="NLX22" s="341"/>
      <c r="NLY22" s="341"/>
      <c r="NLZ22" s="341"/>
      <c r="NMA22" s="341"/>
      <c r="NMB22" s="341"/>
      <c r="NMC22" s="341"/>
      <c r="NMD22" s="341"/>
      <c r="NME22" s="341"/>
      <c r="NMF22" s="341"/>
      <c r="NMG22" s="341"/>
      <c r="NMH22" s="341"/>
      <c r="NMI22" s="341"/>
      <c r="NMJ22" s="341"/>
      <c r="NMK22" s="341"/>
      <c r="NML22" s="341"/>
      <c r="NMM22" s="341"/>
      <c r="NMN22" s="341"/>
      <c r="NMO22" s="341"/>
      <c r="NMP22" s="341"/>
      <c r="NMQ22" s="341"/>
      <c r="NMR22" s="341"/>
      <c r="NMS22" s="341"/>
      <c r="NMT22" s="341"/>
      <c r="NMU22" s="341"/>
      <c r="NMV22" s="341"/>
      <c r="NMW22" s="341"/>
      <c r="NMX22" s="341"/>
      <c r="NMY22" s="341"/>
      <c r="NMZ22" s="341"/>
      <c r="NNA22" s="341"/>
      <c r="NNB22" s="341"/>
      <c r="NNC22" s="341"/>
      <c r="NND22" s="341"/>
      <c r="NNE22" s="341"/>
      <c r="NNF22" s="341"/>
      <c r="NNG22" s="341"/>
      <c r="NNH22" s="341"/>
      <c r="NNI22" s="341"/>
      <c r="NNJ22" s="341"/>
      <c r="NNK22" s="341"/>
      <c r="NNL22" s="341"/>
      <c r="NNM22" s="341"/>
      <c r="NNN22" s="341"/>
      <c r="NNO22" s="341"/>
      <c r="NNP22" s="341"/>
      <c r="NNQ22" s="341"/>
      <c r="NNR22" s="341"/>
      <c r="NNS22" s="341"/>
      <c r="NNT22" s="341"/>
      <c r="NNU22" s="341"/>
      <c r="NNV22" s="341"/>
      <c r="NNW22" s="341"/>
      <c r="NNX22" s="341"/>
      <c r="NNY22" s="341"/>
      <c r="NNZ22" s="341"/>
      <c r="NOA22" s="341"/>
      <c r="NOB22" s="341"/>
      <c r="NOC22" s="341"/>
      <c r="NOD22" s="341"/>
      <c r="NOE22" s="341"/>
      <c r="NOF22" s="341"/>
      <c r="NOG22" s="341"/>
      <c r="NOH22" s="341"/>
      <c r="NOI22" s="341"/>
      <c r="NOJ22" s="341"/>
      <c r="NOK22" s="341"/>
      <c r="NOL22" s="341"/>
      <c r="NOM22" s="341"/>
      <c r="NON22" s="341"/>
      <c r="NOO22" s="341"/>
      <c r="NOP22" s="341"/>
      <c r="NOQ22" s="341"/>
      <c r="NOR22" s="341"/>
      <c r="NOS22" s="341"/>
      <c r="NOT22" s="341"/>
      <c r="NOU22" s="341"/>
      <c r="NOV22" s="341"/>
      <c r="NOW22" s="341"/>
      <c r="NOX22" s="341"/>
      <c r="NOY22" s="341"/>
      <c r="NOZ22" s="341"/>
      <c r="NPA22" s="341"/>
      <c r="NPB22" s="341"/>
      <c r="NPC22" s="341"/>
      <c r="NPD22" s="341"/>
      <c r="NPE22" s="341"/>
      <c r="NPF22" s="341"/>
      <c r="NPG22" s="341"/>
      <c r="NPH22" s="341"/>
      <c r="NPI22" s="341"/>
      <c r="NPJ22" s="341"/>
      <c r="NPK22" s="341"/>
      <c r="NPL22" s="341"/>
      <c r="NPM22" s="341"/>
      <c r="NPN22" s="341"/>
      <c r="NPO22" s="341"/>
      <c r="NPP22" s="341"/>
      <c r="NPQ22" s="341"/>
      <c r="NPR22" s="341"/>
      <c r="NPS22" s="341"/>
      <c r="NPT22" s="341"/>
      <c r="NPU22" s="341"/>
      <c r="NPV22" s="341"/>
      <c r="NPW22" s="341"/>
      <c r="NPX22" s="341"/>
      <c r="NPY22" s="341"/>
      <c r="NPZ22" s="341"/>
      <c r="NQA22" s="341"/>
      <c r="NQB22" s="341"/>
      <c r="NQC22" s="341"/>
      <c r="NQD22" s="341"/>
      <c r="NQE22" s="341"/>
      <c r="NQF22" s="341"/>
      <c r="NQG22" s="341"/>
      <c r="NQH22" s="341"/>
      <c r="NQI22" s="341"/>
      <c r="NQJ22" s="341"/>
      <c r="NQK22" s="341"/>
      <c r="NQL22" s="341"/>
      <c r="NQM22" s="341"/>
      <c r="NQN22" s="341"/>
      <c r="NQO22" s="341"/>
      <c r="NQP22" s="341"/>
      <c r="NQQ22" s="341"/>
      <c r="NQR22" s="341"/>
      <c r="NQS22" s="341"/>
      <c r="NQT22" s="341"/>
      <c r="NQU22" s="341"/>
      <c r="NQV22" s="341"/>
      <c r="NQW22" s="341"/>
      <c r="NQX22" s="341"/>
      <c r="NQY22" s="341"/>
      <c r="NQZ22" s="341"/>
      <c r="NRA22" s="341"/>
      <c r="NRB22" s="341"/>
      <c r="NRC22" s="341"/>
      <c r="NRD22" s="341"/>
      <c r="NRE22" s="341"/>
      <c r="NRF22" s="341"/>
      <c r="NRG22" s="341"/>
      <c r="NRH22" s="341"/>
      <c r="NRI22" s="341"/>
      <c r="NRJ22" s="341"/>
      <c r="NRK22" s="341"/>
      <c r="NRL22" s="341"/>
      <c r="NRM22" s="341"/>
      <c r="NRN22" s="341"/>
      <c r="NRO22" s="341"/>
      <c r="NRP22" s="341"/>
      <c r="NRQ22" s="341"/>
      <c r="NRR22" s="341"/>
      <c r="NRS22" s="341"/>
      <c r="NRT22" s="341"/>
      <c r="NRU22" s="341"/>
      <c r="NRV22" s="341"/>
      <c r="NRW22" s="341"/>
      <c r="NRX22" s="341"/>
      <c r="NRY22" s="341"/>
      <c r="NRZ22" s="341"/>
      <c r="NSA22" s="341"/>
      <c r="NSB22" s="341"/>
      <c r="NSC22" s="341"/>
      <c r="NSD22" s="341"/>
      <c r="NSE22" s="341"/>
      <c r="NSF22" s="341"/>
      <c r="NSG22" s="341"/>
      <c r="NSH22" s="341"/>
      <c r="NSI22" s="341"/>
      <c r="NSJ22" s="341"/>
      <c r="NSK22" s="341"/>
      <c r="NSL22" s="341"/>
      <c r="NSM22" s="341"/>
      <c r="NSN22" s="341"/>
      <c r="NSO22" s="341"/>
      <c r="NSP22" s="341"/>
      <c r="NSQ22" s="341"/>
      <c r="NSR22" s="341"/>
      <c r="NSS22" s="341"/>
      <c r="NST22" s="341"/>
      <c r="NSU22" s="341"/>
      <c r="NSV22" s="341"/>
      <c r="NSW22" s="341"/>
      <c r="NSX22" s="341"/>
      <c r="NSY22" s="341"/>
      <c r="NSZ22" s="341"/>
      <c r="NTA22" s="341"/>
      <c r="NTB22" s="341"/>
      <c r="NTC22" s="341"/>
      <c r="NTD22" s="341"/>
      <c r="NTE22" s="341"/>
      <c r="NTF22" s="341"/>
      <c r="NTG22" s="341"/>
      <c r="NTH22" s="341"/>
      <c r="NTI22" s="341"/>
      <c r="NTJ22" s="341"/>
      <c r="NTK22" s="341"/>
      <c r="NTL22" s="341"/>
      <c r="NTM22" s="341"/>
      <c r="NTN22" s="341"/>
      <c r="NTO22" s="341"/>
      <c r="NTP22" s="341"/>
      <c r="NTQ22" s="341"/>
      <c r="NTR22" s="341"/>
      <c r="NTS22" s="341"/>
      <c r="NTT22" s="341"/>
      <c r="NTU22" s="341"/>
      <c r="NTV22" s="341"/>
      <c r="NTW22" s="341"/>
      <c r="NTX22" s="341"/>
      <c r="NTY22" s="341"/>
      <c r="NTZ22" s="341"/>
      <c r="NUA22" s="341"/>
      <c r="NUB22" s="341"/>
      <c r="NUC22" s="341"/>
      <c r="NUD22" s="341"/>
      <c r="NUE22" s="341"/>
      <c r="NUF22" s="341"/>
      <c r="NUG22" s="341"/>
      <c r="NUH22" s="341"/>
      <c r="NUI22" s="341"/>
      <c r="NUJ22" s="341"/>
      <c r="NUK22" s="341"/>
      <c r="NUL22" s="341"/>
      <c r="NUM22" s="341"/>
      <c r="NUN22" s="341"/>
      <c r="NUO22" s="341"/>
      <c r="NUP22" s="341"/>
      <c r="NUQ22" s="341"/>
      <c r="NUR22" s="341"/>
      <c r="NUS22" s="341"/>
      <c r="NUT22" s="341"/>
      <c r="NUU22" s="341"/>
      <c r="NUV22" s="341"/>
      <c r="NUW22" s="341"/>
      <c r="NUX22" s="341"/>
      <c r="NUY22" s="341"/>
      <c r="NUZ22" s="341"/>
      <c r="NVA22" s="341"/>
      <c r="NVB22" s="341"/>
      <c r="NVC22" s="341"/>
      <c r="NVD22" s="341"/>
      <c r="NVE22" s="341"/>
      <c r="NVF22" s="341"/>
      <c r="NVG22" s="341"/>
      <c r="NVH22" s="341"/>
      <c r="NVI22" s="341"/>
      <c r="NVJ22" s="341"/>
      <c r="NVK22" s="341"/>
      <c r="NVL22" s="341"/>
      <c r="NVM22" s="341"/>
      <c r="NVN22" s="341"/>
      <c r="NVO22" s="341"/>
      <c r="NVP22" s="341"/>
      <c r="NVQ22" s="341"/>
      <c r="NVR22" s="341"/>
      <c r="NVS22" s="341"/>
      <c r="NVT22" s="341"/>
      <c r="NVU22" s="341"/>
      <c r="NVV22" s="341"/>
      <c r="NVW22" s="341"/>
      <c r="NVX22" s="341"/>
      <c r="NVY22" s="341"/>
      <c r="NVZ22" s="341"/>
      <c r="NWA22" s="341"/>
      <c r="NWB22" s="341"/>
      <c r="NWC22" s="341"/>
      <c r="NWD22" s="341"/>
      <c r="NWE22" s="341"/>
      <c r="NWF22" s="341"/>
      <c r="NWG22" s="341"/>
      <c r="NWH22" s="341"/>
      <c r="NWI22" s="341"/>
      <c r="NWJ22" s="341"/>
      <c r="NWK22" s="341"/>
      <c r="NWL22" s="341"/>
      <c r="NWM22" s="341"/>
      <c r="NWN22" s="341"/>
      <c r="NWO22" s="341"/>
      <c r="NWP22" s="341"/>
      <c r="NWQ22" s="341"/>
      <c r="NWR22" s="341"/>
      <c r="NWS22" s="341"/>
      <c r="NWT22" s="341"/>
      <c r="NWU22" s="341"/>
      <c r="NWV22" s="341"/>
      <c r="NWW22" s="341"/>
      <c r="NWX22" s="341"/>
      <c r="NWY22" s="341"/>
      <c r="NWZ22" s="341"/>
      <c r="NXA22" s="341"/>
      <c r="NXB22" s="341"/>
      <c r="NXC22" s="341"/>
      <c r="NXD22" s="341"/>
      <c r="NXE22" s="341"/>
      <c r="NXF22" s="341"/>
      <c r="NXG22" s="341"/>
      <c r="NXH22" s="341"/>
      <c r="NXI22" s="341"/>
      <c r="NXJ22" s="341"/>
      <c r="NXK22" s="341"/>
      <c r="NXL22" s="341"/>
      <c r="NXM22" s="341"/>
      <c r="NXN22" s="341"/>
      <c r="NXO22" s="341"/>
      <c r="NXP22" s="341"/>
      <c r="NXQ22" s="341"/>
      <c r="NXR22" s="341"/>
      <c r="NXS22" s="341"/>
      <c r="NXT22" s="341"/>
      <c r="NXU22" s="341"/>
      <c r="NXV22" s="341"/>
      <c r="NXW22" s="341"/>
      <c r="NXX22" s="341"/>
      <c r="NXY22" s="341"/>
      <c r="NXZ22" s="341"/>
      <c r="NYA22" s="341"/>
      <c r="NYB22" s="341"/>
      <c r="NYC22" s="341"/>
      <c r="NYD22" s="341"/>
      <c r="NYE22" s="341"/>
      <c r="NYF22" s="341"/>
      <c r="NYG22" s="341"/>
      <c r="NYH22" s="341"/>
      <c r="NYI22" s="341"/>
      <c r="NYJ22" s="341"/>
      <c r="NYK22" s="341"/>
      <c r="NYL22" s="341"/>
      <c r="NYM22" s="341"/>
      <c r="NYN22" s="341"/>
      <c r="NYO22" s="341"/>
      <c r="NYP22" s="341"/>
      <c r="NYQ22" s="341"/>
      <c r="NYR22" s="341"/>
      <c r="NYS22" s="341"/>
      <c r="NYT22" s="341"/>
      <c r="NYU22" s="341"/>
      <c r="NYV22" s="341"/>
      <c r="NYW22" s="341"/>
      <c r="NYX22" s="341"/>
      <c r="NYY22" s="341"/>
      <c r="NYZ22" s="341"/>
      <c r="NZA22" s="341"/>
      <c r="NZB22" s="341"/>
      <c r="NZC22" s="341"/>
      <c r="NZD22" s="341"/>
      <c r="NZE22" s="341"/>
      <c r="NZF22" s="341"/>
      <c r="NZG22" s="341"/>
      <c r="NZH22" s="341"/>
      <c r="NZI22" s="341"/>
      <c r="NZJ22" s="341"/>
      <c r="NZK22" s="341"/>
      <c r="NZL22" s="341"/>
      <c r="NZM22" s="341"/>
      <c r="NZN22" s="341"/>
      <c r="NZO22" s="341"/>
      <c r="NZP22" s="341"/>
      <c r="NZQ22" s="341"/>
      <c r="NZR22" s="341"/>
      <c r="NZS22" s="341"/>
      <c r="NZT22" s="341"/>
      <c r="NZU22" s="341"/>
      <c r="NZV22" s="341"/>
      <c r="NZW22" s="341"/>
      <c r="NZX22" s="341"/>
      <c r="NZY22" s="341"/>
      <c r="NZZ22" s="341"/>
      <c r="OAA22" s="341"/>
      <c r="OAB22" s="341"/>
      <c r="OAC22" s="341"/>
      <c r="OAD22" s="341"/>
      <c r="OAE22" s="341"/>
      <c r="OAF22" s="341"/>
      <c r="OAG22" s="341"/>
      <c r="OAH22" s="341"/>
      <c r="OAI22" s="341"/>
      <c r="OAJ22" s="341"/>
      <c r="OAK22" s="341"/>
      <c r="OAL22" s="341"/>
      <c r="OAM22" s="341"/>
      <c r="OAN22" s="341"/>
      <c r="OAO22" s="341"/>
      <c r="OAP22" s="341"/>
      <c r="OAQ22" s="341"/>
      <c r="OAR22" s="341"/>
      <c r="OAS22" s="341"/>
      <c r="OAT22" s="341"/>
      <c r="OAU22" s="341"/>
      <c r="OAV22" s="341"/>
      <c r="OAW22" s="341"/>
      <c r="OAX22" s="341"/>
      <c r="OAY22" s="341"/>
      <c r="OAZ22" s="341"/>
      <c r="OBA22" s="341"/>
      <c r="OBB22" s="341"/>
      <c r="OBC22" s="341"/>
      <c r="OBD22" s="341"/>
      <c r="OBE22" s="341"/>
      <c r="OBF22" s="341"/>
      <c r="OBG22" s="341"/>
      <c r="OBH22" s="341"/>
      <c r="OBI22" s="341"/>
      <c r="OBJ22" s="341"/>
      <c r="OBK22" s="341"/>
      <c r="OBL22" s="341"/>
      <c r="OBM22" s="341"/>
      <c r="OBN22" s="341"/>
      <c r="OBO22" s="341"/>
      <c r="OBP22" s="341"/>
      <c r="OBQ22" s="341"/>
      <c r="OBR22" s="341"/>
      <c r="OBS22" s="341"/>
      <c r="OBT22" s="341"/>
      <c r="OBU22" s="341"/>
      <c r="OBV22" s="341"/>
      <c r="OBW22" s="341"/>
      <c r="OBX22" s="341"/>
      <c r="OBY22" s="341"/>
      <c r="OBZ22" s="341"/>
      <c r="OCA22" s="341"/>
      <c r="OCB22" s="341"/>
      <c r="OCC22" s="341"/>
      <c r="OCD22" s="341"/>
      <c r="OCE22" s="341"/>
      <c r="OCF22" s="341"/>
      <c r="OCG22" s="341"/>
      <c r="OCH22" s="341"/>
      <c r="OCI22" s="341"/>
      <c r="OCJ22" s="341"/>
      <c r="OCK22" s="341"/>
      <c r="OCL22" s="341"/>
      <c r="OCM22" s="341"/>
      <c r="OCN22" s="341"/>
      <c r="OCO22" s="341"/>
      <c r="OCP22" s="341"/>
      <c r="OCQ22" s="341"/>
      <c r="OCR22" s="341"/>
      <c r="OCS22" s="341"/>
      <c r="OCT22" s="341"/>
      <c r="OCU22" s="341"/>
      <c r="OCV22" s="341"/>
      <c r="OCW22" s="341"/>
      <c r="OCX22" s="341"/>
      <c r="OCY22" s="341"/>
      <c r="OCZ22" s="341"/>
      <c r="ODA22" s="341"/>
      <c r="ODB22" s="341"/>
      <c r="ODC22" s="341"/>
      <c r="ODD22" s="341"/>
      <c r="ODE22" s="341"/>
      <c r="ODF22" s="341"/>
      <c r="ODG22" s="341"/>
      <c r="ODH22" s="341"/>
      <c r="ODI22" s="341"/>
      <c r="ODJ22" s="341"/>
      <c r="ODK22" s="341"/>
      <c r="ODL22" s="341"/>
      <c r="ODM22" s="341"/>
      <c r="ODN22" s="341"/>
      <c r="ODO22" s="341"/>
      <c r="ODP22" s="341"/>
      <c r="ODQ22" s="341"/>
      <c r="ODR22" s="341"/>
      <c r="ODS22" s="341"/>
      <c r="ODT22" s="341"/>
      <c r="ODU22" s="341"/>
      <c r="ODV22" s="341"/>
      <c r="ODW22" s="341"/>
      <c r="ODX22" s="341"/>
      <c r="ODY22" s="341"/>
      <c r="ODZ22" s="341"/>
      <c r="OEA22" s="341"/>
      <c r="OEB22" s="341"/>
      <c r="OEC22" s="341"/>
      <c r="OED22" s="341"/>
      <c r="OEE22" s="341"/>
      <c r="OEF22" s="341"/>
      <c r="OEG22" s="341"/>
      <c r="OEH22" s="341"/>
      <c r="OEI22" s="341"/>
      <c r="OEJ22" s="341"/>
      <c r="OEK22" s="341"/>
      <c r="OEL22" s="341"/>
      <c r="OEM22" s="341"/>
      <c r="OEN22" s="341"/>
      <c r="OEO22" s="341"/>
      <c r="OEP22" s="341"/>
      <c r="OEQ22" s="341"/>
      <c r="OER22" s="341"/>
      <c r="OES22" s="341"/>
      <c r="OET22" s="341"/>
      <c r="OEU22" s="341"/>
      <c r="OEV22" s="341"/>
      <c r="OEW22" s="341"/>
      <c r="OEX22" s="341"/>
      <c r="OEY22" s="341"/>
      <c r="OEZ22" s="341"/>
      <c r="OFA22" s="341"/>
      <c r="OFB22" s="341"/>
      <c r="OFC22" s="341"/>
      <c r="OFD22" s="341"/>
      <c r="OFE22" s="341"/>
      <c r="OFF22" s="341"/>
      <c r="OFG22" s="341"/>
      <c r="OFH22" s="341"/>
      <c r="OFI22" s="341"/>
      <c r="OFJ22" s="341"/>
      <c r="OFK22" s="341"/>
      <c r="OFL22" s="341"/>
      <c r="OFM22" s="341"/>
      <c r="OFN22" s="341"/>
      <c r="OFO22" s="341"/>
      <c r="OFP22" s="341"/>
      <c r="OFQ22" s="341"/>
      <c r="OFR22" s="341"/>
      <c r="OFS22" s="341"/>
      <c r="OFT22" s="341"/>
      <c r="OFU22" s="341"/>
      <c r="OFV22" s="341"/>
      <c r="OFW22" s="341"/>
      <c r="OFX22" s="341"/>
      <c r="OFY22" s="341"/>
      <c r="OFZ22" s="341"/>
      <c r="OGA22" s="341"/>
      <c r="OGB22" s="341"/>
      <c r="OGC22" s="341"/>
      <c r="OGD22" s="341"/>
      <c r="OGE22" s="341"/>
      <c r="OGF22" s="341"/>
      <c r="OGG22" s="341"/>
      <c r="OGH22" s="341"/>
      <c r="OGI22" s="341"/>
      <c r="OGJ22" s="341"/>
      <c r="OGK22" s="341"/>
      <c r="OGL22" s="341"/>
      <c r="OGM22" s="341"/>
      <c r="OGN22" s="341"/>
      <c r="OGO22" s="341"/>
      <c r="OGP22" s="341"/>
      <c r="OGQ22" s="341"/>
      <c r="OGR22" s="341"/>
      <c r="OGS22" s="341"/>
      <c r="OGT22" s="341"/>
      <c r="OGU22" s="341"/>
      <c r="OGV22" s="341"/>
      <c r="OGW22" s="341"/>
      <c r="OGX22" s="341"/>
      <c r="OGY22" s="341"/>
      <c r="OGZ22" s="341"/>
      <c r="OHA22" s="341"/>
      <c r="OHB22" s="341"/>
      <c r="OHC22" s="341"/>
      <c r="OHD22" s="341"/>
      <c r="OHE22" s="341"/>
      <c r="OHF22" s="341"/>
      <c r="OHG22" s="341"/>
      <c r="OHH22" s="341"/>
      <c r="OHI22" s="341"/>
      <c r="OHJ22" s="341"/>
      <c r="OHK22" s="341"/>
      <c r="OHL22" s="341"/>
      <c r="OHM22" s="341"/>
      <c r="OHN22" s="341"/>
      <c r="OHO22" s="341"/>
      <c r="OHP22" s="341"/>
      <c r="OHQ22" s="341"/>
      <c r="OHR22" s="341"/>
      <c r="OHS22" s="341"/>
      <c r="OHT22" s="341"/>
      <c r="OHU22" s="341"/>
      <c r="OHV22" s="341"/>
      <c r="OHW22" s="341"/>
      <c r="OHX22" s="341"/>
      <c r="OHY22" s="341"/>
      <c r="OHZ22" s="341"/>
      <c r="OIA22" s="341"/>
      <c r="OIB22" s="341"/>
      <c r="OIC22" s="341"/>
      <c r="OID22" s="341"/>
      <c r="OIE22" s="341"/>
      <c r="OIF22" s="341"/>
      <c r="OIG22" s="341"/>
      <c r="OIH22" s="341"/>
      <c r="OII22" s="341"/>
      <c r="OIJ22" s="341"/>
      <c r="OIK22" s="341"/>
      <c r="OIL22" s="341"/>
      <c r="OIM22" s="341"/>
      <c r="OIN22" s="341"/>
      <c r="OIO22" s="341"/>
      <c r="OIP22" s="341"/>
      <c r="OIQ22" s="341"/>
      <c r="OIR22" s="341"/>
      <c r="OIS22" s="341"/>
      <c r="OIT22" s="341"/>
      <c r="OIU22" s="341"/>
      <c r="OIV22" s="341"/>
      <c r="OIW22" s="341"/>
      <c r="OIX22" s="341"/>
      <c r="OIY22" s="341"/>
      <c r="OIZ22" s="341"/>
      <c r="OJA22" s="341"/>
      <c r="OJB22" s="341"/>
      <c r="OJC22" s="341"/>
      <c r="OJD22" s="341"/>
      <c r="OJE22" s="341"/>
      <c r="OJF22" s="341"/>
      <c r="OJG22" s="341"/>
      <c r="OJH22" s="341"/>
      <c r="OJI22" s="341"/>
      <c r="OJJ22" s="341"/>
      <c r="OJK22" s="341"/>
      <c r="OJL22" s="341"/>
      <c r="OJM22" s="341"/>
      <c r="OJN22" s="341"/>
      <c r="OJO22" s="341"/>
      <c r="OJP22" s="341"/>
      <c r="OJQ22" s="341"/>
      <c r="OJR22" s="341"/>
      <c r="OJS22" s="341"/>
      <c r="OJT22" s="341"/>
      <c r="OJU22" s="341"/>
      <c r="OJV22" s="341"/>
      <c r="OJW22" s="341"/>
      <c r="OJX22" s="341"/>
      <c r="OJY22" s="341"/>
      <c r="OJZ22" s="341"/>
      <c r="OKA22" s="341"/>
      <c r="OKB22" s="341"/>
      <c r="OKC22" s="341"/>
      <c r="OKD22" s="341"/>
      <c r="OKE22" s="341"/>
      <c r="OKF22" s="341"/>
      <c r="OKG22" s="341"/>
      <c r="OKH22" s="341"/>
      <c r="OKI22" s="341"/>
      <c r="OKJ22" s="341"/>
      <c r="OKK22" s="341"/>
      <c r="OKL22" s="341"/>
      <c r="OKM22" s="341"/>
      <c r="OKN22" s="341"/>
      <c r="OKO22" s="341"/>
      <c r="OKP22" s="341"/>
      <c r="OKQ22" s="341"/>
      <c r="OKR22" s="341"/>
      <c r="OKS22" s="341"/>
      <c r="OKT22" s="341"/>
      <c r="OKU22" s="341"/>
      <c r="OKV22" s="341"/>
      <c r="OKW22" s="341"/>
      <c r="OKX22" s="341"/>
      <c r="OKY22" s="341"/>
      <c r="OKZ22" s="341"/>
      <c r="OLA22" s="341"/>
      <c r="OLB22" s="341"/>
      <c r="OLC22" s="341"/>
      <c r="OLD22" s="341"/>
      <c r="OLE22" s="341"/>
      <c r="OLF22" s="341"/>
      <c r="OLG22" s="341"/>
      <c r="OLH22" s="341"/>
      <c r="OLI22" s="341"/>
      <c r="OLJ22" s="341"/>
      <c r="OLK22" s="341"/>
      <c r="OLL22" s="341"/>
      <c r="OLM22" s="341"/>
      <c r="OLN22" s="341"/>
      <c r="OLO22" s="341"/>
      <c r="OLP22" s="341"/>
      <c r="OLQ22" s="341"/>
      <c r="OLR22" s="341"/>
      <c r="OLS22" s="341"/>
      <c r="OLT22" s="341"/>
      <c r="OLU22" s="341"/>
      <c r="OLV22" s="341"/>
      <c r="OLW22" s="341"/>
      <c r="OLX22" s="341"/>
      <c r="OLY22" s="341"/>
      <c r="OLZ22" s="341"/>
      <c r="OMA22" s="341"/>
      <c r="OMB22" s="341"/>
      <c r="OMC22" s="341"/>
      <c r="OMD22" s="341"/>
      <c r="OME22" s="341"/>
      <c r="OMF22" s="341"/>
      <c r="OMG22" s="341"/>
      <c r="OMH22" s="341"/>
      <c r="OMI22" s="341"/>
      <c r="OMJ22" s="341"/>
      <c r="OMK22" s="341"/>
      <c r="OML22" s="341"/>
      <c r="OMM22" s="341"/>
      <c r="OMN22" s="341"/>
      <c r="OMO22" s="341"/>
      <c r="OMP22" s="341"/>
      <c r="OMQ22" s="341"/>
      <c r="OMR22" s="341"/>
      <c r="OMS22" s="341"/>
      <c r="OMT22" s="341"/>
      <c r="OMU22" s="341"/>
      <c r="OMV22" s="341"/>
      <c r="OMW22" s="341"/>
      <c r="OMX22" s="341"/>
      <c r="OMY22" s="341"/>
      <c r="OMZ22" s="341"/>
      <c r="ONA22" s="341"/>
      <c r="ONB22" s="341"/>
      <c r="ONC22" s="341"/>
      <c r="OND22" s="341"/>
      <c r="ONE22" s="341"/>
      <c r="ONF22" s="341"/>
      <c r="ONG22" s="341"/>
      <c r="ONH22" s="341"/>
      <c r="ONI22" s="341"/>
      <c r="ONJ22" s="341"/>
      <c r="ONK22" s="341"/>
      <c r="ONL22" s="341"/>
      <c r="ONM22" s="341"/>
      <c r="ONN22" s="341"/>
      <c r="ONO22" s="341"/>
      <c r="ONP22" s="341"/>
      <c r="ONQ22" s="341"/>
      <c r="ONR22" s="341"/>
      <c r="ONS22" s="341"/>
      <c r="ONT22" s="341"/>
      <c r="ONU22" s="341"/>
      <c r="ONV22" s="341"/>
      <c r="ONW22" s="341"/>
      <c r="ONX22" s="341"/>
      <c r="ONY22" s="341"/>
      <c r="ONZ22" s="341"/>
      <c r="OOA22" s="341"/>
      <c r="OOB22" s="341"/>
      <c r="OOC22" s="341"/>
      <c r="OOD22" s="341"/>
      <c r="OOE22" s="341"/>
      <c r="OOF22" s="341"/>
      <c r="OOG22" s="341"/>
      <c r="OOH22" s="341"/>
      <c r="OOI22" s="341"/>
      <c r="OOJ22" s="341"/>
      <c r="OOK22" s="341"/>
      <c r="OOL22" s="341"/>
      <c r="OOM22" s="341"/>
      <c r="OON22" s="341"/>
      <c r="OOO22" s="341"/>
      <c r="OOP22" s="341"/>
      <c r="OOQ22" s="341"/>
      <c r="OOR22" s="341"/>
      <c r="OOS22" s="341"/>
      <c r="OOT22" s="341"/>
      <c r="OOU22" s="341"/>
      <c r="OOV22" s="341"/>
      <c r="OOW22" s="341"/>
      <c r="OOX22" s="341"/>
      <c r="OOY22" s="341"/>
      <c r="OOZ22" s="341"/>
      <c r="OPA22" s="341"/>
      <c r="OPB22" s="341"/>
      <c r="OPC22" s="341"/>
      <c r="OPD22" s="341"/>
      <c r="OPE22" s="341"/>
      <c r="OPF22" s="341"/>
      <c r="OPG22" s="341"/>
      <c r="OPH22" s="341"/>
      <c r="OPI22" s="341"/>
      <c r="OPJ22" s="341"/>
      <c r="OPK22" s="341"/>
      <c r="OPL22" s="341"/>
      <c r="OPM22" s="341"/>
      <c r="OPN22" s="341"/>
      <c r="OPO22" s="341"/>
      <c r="OPP22" s="341"/>
      <c r="OPQ22" s="341"/>
      <c r="OPR22" s="341"/>
      <c r="OPS22" s="341"/>
      <c r="OPT22" s="341"/>
      <c r="OPU22" s="341"/>
      <c r="OPV22" s="341"/>
      <c r="OPW22" s="341"/>
      <c r="OPX22" s="341"/>
      <c r="OPY22" s="341"/>
      <c r="OPZ22" s="341"/>
      <c r="OQA22" s="341"/>
      <c r="OQB22" s="341"/>
      <c r="OQC22" s="341"/>
      <c r="OQD22" s="341"/>
      <c r="OQE22" s="341"/>
      <c r="OQF22" s="341"/>
      <c r="OQG22" s="341"/>
      <c r="OQH22" s="341"/>
      <c r="OQI22" s="341"/>
      <c r="OQJ22" s="341"/>
      <c r="OQK22" s="341"/>
      <c r="OQL22" s="341"/>
      <c r="OQM22" s="341"/>
      <c r="OQN22" s="341"/>
      <c r="OQO22" s="341"/>
      <c r="OQP22" s="341"/>
      <c r="OQQ22" s="341"/>
      <c r="OQR22" s="341"/>
      <c r="OQS22" s="341"/>
      <c r="OQT22" s="341"/>
      <c r="OQU22" s="341"/>
      <c r="OQV22" s="341"/>
      <c r="OQW22" s="341"/>
      <c r="OQX22" s="341"/>
      <c r="OQY22" s="341"/>
      <c r="OQZ22" s="341"/>
      <c r="ORA22" s="341"/>
      <c r="ORB22" s="341"/>
      <c r="ORC22" s="341"/>
      <c r="ORD22" s="341"/>
      <c r="ORE22" s="341"/>
      <c r="ORF22" s="341"/>
      <c r="ORG22" s="341"/>
      <c r="ORH22" s="341"/>
      <c r="ORI22" s="341"/>
      <c r="ORJ22" s="341"/>
      <c r="ORK22" s="341"/>
      <c r="ORL22" s="341"/>
      <c r="ORM22" s="341"/>
      <c r="ORN22" s="341"/>
      <c r="ORO22" s="341"/>
      <c r="ORP22" s="341"/>
      <c r="ORQ22" s="341"/>
      <c r="ORR22" s="341"/>
      <c r="ORS22" s="341"/>
      <c r="ORT22" s="341"/>
      <c r="ORU22" s="341"/>
      <c r="ORV22" s="341"/>
      <c r="ORW22" s="341"/>
      <c r="ORX22" s="341"/>
      <c r="ORY22" s="341"/>
      <c r="ORZ22" s="341"/>
      <c r="OSA22" s="341"/>
      <c r="OSB22" s="341"/>
      <c r="OSC22" s="341"/>
      <c r="OSD22" s="341"/>
      <c r="OSE22" s="341"/>
      <c r="OSF22" s="341"/>
      <c r="OSG22" s="341"/>
      <c r="OSH22" s="341"/>
      <c r="OSI22" s="341"/>
      <c r="OSJ22" s="341"/>
      <c r="OSK22" s="341"/>
      <c r="OSL22" s="341"/>
      <c r="OSM22" s="341"/>
      <c r="OSN22" s="341"/>
      <c r="OSO22" s="341"/>
      <c r="OSP22" s="341"/>
      <c r="OSQ22" s="341"/>
      <c r="OSR22" s="341"/>
      <c r="OSS22" s="341"/>
      <c r="OST22" s="341"/>
      <c r="OSU22" s="341"/>
      <c r="OSV22" s="341"/>
      <c r="OSW22" s="341"/>
      <c r="OSX22" s="341"/>
      <c r="OSY22" s="341"/>
      <c r="OSZ22" s="341"/>
      <c r="OTA22" s="341"/>
      <c r="OTB22" s="341"/>
      <c r="OTC22" s="341"/>
      <c r="OTD22" s="341"/>
      <c r="OTE22" s="341"/>
      <c r="OTF22" s="341"/>
      <c r="OTG22" s="341"/>
      <c r="OTH22" s="341"/>
      <c r="OTI22" s="341"/>
      <c r="OTJ22" s="341"/>
      <c r="OTK22" s="341"/>
      <c r="OTL22" s="341"/>
      <c r="OTM22" s="341"/>
      <c r="OTN22" s="341"/>
      <c r="OTO22" s="341"/>
      <c r="OTP22" s="341"/>
      <c r="OTQ22" s="341"/>
      <c r="OTR22" s="341"/>
      <c r="OTS22" s="341"/>
      <c r="OTT22" s="341"/>
      <c r="OTU22" s="341"/>
      <c r="OTV22" s="341"/>
      <c r="OTW22" s="341"/>
      <c r="OTX22" s="341"/>
      <c r="OTY22" s="341"/>
      <c r="OTZ22" s="341"/>
      <c r="OUA22" s="341"/>
      <c r="OUB22" s="341"/>
      <c r="OUC22" s="341"/>
      <c r="OUD22" s="341"/>
      <c r="OUE22" s="341"/>
      <c r="OUF22" s="341"/>
      <c r="OUG22" s="341"/>
      <c r="OUH22" s="341"/>
      <c r="OUI22" s="341"/>
      <c r="OUJ22" s="341"/>
      <c r="OUK22" s="341"/>
      <c r="OUL22" s="341"/>
      <c r="OUM22" s="341"/>
      <c r="OUN22" s="341"/>
      <c r="OUO22" s="341"/>
      <c r="OUP22" s="341"/>
      <c r="OUQ22" s="341"/>
      <c r="OUR22" s="341"/>
      <c r="OUS22" s="341"/>
      <c r="OUT22" s="341"/>
      <c r="OUU22" s="341"/>
      <c r="OUV22" s="341"/>
      <c r="OUW22" s="341"/>
      <c r="OUX22" s="341"/>
      <c r="OUY22" s="341"/>
      <c r="OUZ22" s="341"/>
      <c r="OVA22" s="341"/>
      <c r="OVB22" s="341"/>
      <c r="OVC22" s="341"/>
      <c r="OVD22" s="341"/>
      <c r="OVE22" s="341"/>
      <c r="OVF22" s="341"/>
      <c r="OVG22" s="341"/>
      <c r="OVH22" s="341"/>
      <c r="OVI22" s="341"/>
      <c r="OVJ22" s="341"/>
      <c r="OVK22" s="341"/>
      <c r="OVL22" s="341"/>
      <c r="OVM22" s="341"/>
      <c r="OVN22" s="341"/>
      <c r="OVO22" s="341"/>
      <c r="OVP22" s="341"/>
      <c r="OVQ22" s="341"/>
      <c r="OVR22" s="341"/>
      <c r="OVS22" s="341"/>
      <c r="OVT22" s="341"/>
      <c r="OVU22" s="341"/>
      <c r="OVV22" s="341"/>
      <c r="OVW22" s="341"/>
      <c r="OVX22" s="341"/>
      <c r="OVY22" s="341"/>
      <c r="OVZ22" s="341"/>
      <c r="OWA22" s="341"/>
      <c r="OWB22" s="341"/>
      <c r="OWC22" s="341"/>
      <c r="OWD22" s="341"/>
      <c r="OWE22" s="341"/>
      <c r="OWF22" s="341"/>
      <c r="OWG22" s="341"/>
      <c r="OWH22" s="341"/>
      <c r="OWI22" s="341"/>
      <c r="OWJ22" s="341"/>
      <c r="OWK22" s="341"/>
      <c r="OWL22" s="341"/>
      <c r="OWM22" s="341"/>
      <c r="OWN22" s="341"/>
      <c r="OWO22" s="341"/>
      <c r="OWP22" s="341"/>
      <c r="OWQ22" s="341"/>
      <c r="OWR22" s="341"/>
      <c r="OWS22" s="341"/>
      <c r="OWT22" s="341"/>
      <c r="OWU22" s="341"/>
      <c r="OWV22" s="341"/>
      <c r="OWW22" s="341"/>
      <c r="OWX22" s="341"/>
      <c r="OWY22" s="341"/>
      <c r="OWZ22" s="341"/>
      <c r="OXA22" s="341"/>
      <c r="OXB22" s="341"/>
      <c r="OXC22" s="341"/>
      <c r="OXD22" s="341"/>
      <c r="OXE22" s="341"/>
      <c r="OXF22" s="341"/>
      <c r="OXG22" s="341"/>
      <c r="OXH22" s="341"/>
      <c r="OXI22" s="341"/>
      <c r="OXJ22" s="341"/>
      <c r="OXK22" s="341"/>
      <c r="OXL22" s="341"/>
      <c r="OXM22" s="341"/>
      <c r="OXN22" s="341"/>
      <c r="OXO22" s="341"/>
      <c r="OXP22" s="341"/>
      <c r="OXQ22" s="341"/>
      <c r="OXR22" s="341"/>
      <c r="OXS22" s="341"/>
      <c r="OXT22" s="341"/>
      <c r="OXU22" s="341"/>
      <c r="OXV22" s="341"/>
      <c r="OXW22" s="341"/>
      <c r="OXX22" s="341"/>
      <c r="OXY22" s="341"/>
      <c r="OXZ22" s="341"/>
      <c r="OYA22" s="341"/>
      <c r="OYB22" s="341"/>
      <c r="OYC22" s="341"/>
      <c r="OYD22" s="341"/>
      <c r="OYE22" s="341"/>
      <c r="OYF22" s="341"/>
      <c r="OYG22" s="341"/>
      <c r="OYH22" s="341"/>
      <c r="OYI22" s="341"/>
      <c r="OYJ22" s="341"/>
      <c r="OYK22" s="341"/>
      <c r="OYL22" s="341"/>
      <c r="OYM22" s="341"/>
      <c r="OYN22" s="341"/>
      <c r="OYO22" s="341"/>
      <c r="OYP22" s="341"/>
      <c r="OYQ22" s="341"/>
      <c r="OYR22" s="341"/>
      <c r="OYS22" s="341"/>
      <c r="OYT22" s="341"/>
      <c r="OYU22" s="341"/>
      <c r="OYV22" s="341"/>
      <c r="OYW22" s="341"/>
      <c r="OYX22" s="341"/>
      <c r="OYY22" s="341"/>
      <c r="OYZ22" s="341"/>
      <c r="OZA22" s="341"/>
      <c r="OZB22" s="341"/>
      <c r="OZC22" s="341"/>
      <c r="OZD22" s="341"/>
      <c r="OZE22" s="341"/>
      <c r="OZF22" s="341"/>
      <c r="OZG22" s="341"/>
      <c r="OZH22" s="341"/>
      <c r="OZI22" s="341"/>
      <c r="OZJ22" s="341"/>
      <c r="OZK22" s="341"/>
      <c r="OZL22" s="341"/>
      <c r="OZM22" s="341"/>
      <c r="OZN22" s="341"/>
      <c r="OZO22" s="341"/>
      <c r="OZP22" s="341"/>
      <c r="OZQ22" s="341"/>
      <c r="OZR22" s="341"/>
      <c r="OZS22" s="341"/>
      <c r="OZT22" s="341"/>
      <c r="OZU22" s="341"/>
      <c r="OZV22" s="341"/>
      <c r="OZW22" s="341"/>
      <c r="OZX22" s="341"/>
      <c r="OZY22" s="341"/>
      <c r="OZZ22" s="341"/>
      <c r="PAA22" s="341"/>
      <c r="PAB22" s="341"/>
      <c r="PAC22" s="341"/>
      <c r="PAD22" s="341"/>
      <c r="PAE22" s="341"/>
      <c r="PAF22" s="341"/>
      <c r="PAG22" s="341"/>
      <c r="PAH22" s="341"/>
      <c r="PAI22" s="341"/>
      <c r="PAJ22" s="341"/>
      <c r="PAK22" s="341"/>
      <c r="PAL22" s="341"/>
      <c r="PAM22" s="341"/>
      <c r="PAN22" s="341"/>
      <c r="PAO22" s="341"/>
      <c r="PAP22" s="341"/>
      <c r="PAQ22" s="341"/>
      <c r="PAR22" s="341"/>
      <c r="PAS22" s="341"/>
      <c r="PAT22" s="341"/>
      <c r="PAU22" s="341"/>
      <c r="PAV22" s="341"/>
      <c r="PAW22" s="341"/>
      <c r="PAX22" s="341"/>
      <c r="PAY22" s="341"/>
      <c r="PAZ22" s="341"/>
      <c r="PBA22" s="341"/>
      <c r="PBB22" s="341"/>
      <c r="PBC22" s="341"/>
      <c r="PBD22" s="341"/>
      <c r="PBE22" s="341"/>
      <c r="PBF22" s="341"/>
      <c r="PBG22" s="341"/>
      <c r="PBH22" s="341"/>
      <c r="PBI22" s="341"/>
      <c r="PBJ22" s="341"/>
      <c r="PBK22" s="341"/>
      <c r="PBL22" s="341"/>
      <c r="PBM22" s="341"/>
      <c r="PBN22" s="341"/>
      <c r="PBO22" s="341"/>
      <c r="PBP22" s="341"/>
      <c r="PBQ22" s="341"/>
      <c r="PBR22" s="341"/>
      <c r="PBS22" s="341"/>
      <c r="PBT22" s="341"/>
      <c r="PBU22" s="341"/>
      <c r="PBV22" s="341"/>
      <c r="PBW22" s="341"/>
      <c r="PBX22" s="341"/>
      <c r="PBY22" s="341"/>
      <c r="PBZ22" s="341"/>
      <c r="PCA22" s="341"/>
      <c r="PCB22" s="341"/>
      <c r="PCC22" s="341"/>
      <c r="PCD22" s="341"/>
      <c r="PCE22" s="341"/>
      <c r="PCF22" s="341"/>
      <c r="PCG22" s="341"/>
      <c r="PCH22" s="341"/>
      <c r="PCI22" s="341"/>
      <c r="PCJ22" s="341"/>
      <c r="PCK22" s="341"/>
      <c r="PCL22" s="341"/>
      <c r="PCM22" s="341"/>
      <c r="PCN22" s="341"/>
      <c r="PCO22" s="341"/>
      <c r="PCP22" s="341"/>
      <c r="PCQ22" s="341"/>
      <c r="PCR22" s="341"/>
      <c r="PCS22" s="341"/>
      <c r="PCT22" s="341"/>
      <c r="PCU22" s="341"/>
      <c r="PCV22" s="341"/>
      <c r="PCW22" s="341"/>
      <c r="PCX22" s="341"/>
      <c r="PCY22" s="341"/>
      <c r="PCZ22" s="341"/>
      <c r="PDA22" s="341"/>
      <c r="PDB22" s="341"/>
      <c r="PDC22" s="341"/>
      <c r="PDD22" s="341"/>
      <c r="PDE22" s="341"/>
      <c r="PDF22" s="341"/>
      <c r="PDG22" s="341"/>
      <c r="PDH22" s="341"/>
      <c r="PDI22" s="341"/>
      <c r="PDJ22" s="341"/>
      <c r="PDK22" s="341"/>
      <c r="PDL22" s="341"/>
      <c r="PDM22" s="341"/>
      <c r="PDN22" s="341"/>
      <c r="PDO22" s="341"/>
      <c r="PDP22" s="341"/>
      <c r="PDQ22" s="341"/>
      <c r="PDR22" s="341"/>
      <c r="PDS22" s="341"/>
      <c r="PDT22" s="341"/>
      <c r="PDU22" s="341"/>
      <c r="PDV22" s="341"/>
      <c r="PDW22" s="341"/>
      <c r="PDX22" s="341"/>
      <c r="PDY22" s="341"/>
      <c r="PDZ22" s="341"/>
      <c r="PEA22" s="341"/>
      <c r="PEB22" s="341"/>
      <c r="PEC22" s="341"/>
      <c r="PED22" s="341"/>
      <c r="PEE22" s="341"/>
      <c r="PEF22" s="341"/>
      <c r="PEG22" s="341"/>
      <c r="PEH22" s="341"/>
      <c r="PEI22" s="341"/>
      <c r="PEJ22" s="341"/>
      <c r="PEK22" s="341"/>
      <c r="PEL22" s="341"/>
      <c r="PEM22" s="341"/>
      <c r="PEN22" s="341"/>
      <c r="PEO22" s="341"/>
      <c r="PEP22" s="341"/>
      <c r="PEQ22" s="341"/>
      <c r="PER22" s="341"/>
      <c r="PES22" s="341"/>
      <c r="PET22" s="341"/>
      <c r="PEU22" s="341"/>
      <c r="PEV22" s="341"/>
      <c r="PEW22" s="341"/>
      <c r="PEX22" s="341"/>
      <c r="PEY22" s="341"/>
      <c r="PEZ22" s="341"/>
      <c r="PFA22" s="341"/>
      <c r="PFB22" s="341"/>
      <c r="PFC22" s="341"/>
      <c r="PFD22" s="341"/>
      <c r="PFE22" s="341"/>
      <c r="PFF22" s="341"/>
      <c r="PFG22" s="341"/>
      <c r="PFH22" s="341"/>
      <c r="PFI22" s="341"/>
      <c r="PFJ22" s="341"/>
      <c r="PFK22" s="341"/>
      <c r="PFL22" s="341"/>
      <c r="PFM22" s="341"/>
      <c r="PFN22" s="341"/>
      <c r="PFO22" s="341"/>
      <c r="PFP22" s="341"/>
      <c r="PFQ22" s="341"/>
      <c r="PFR22" s="341"/>
      <c r="PFS22" s="341"/>
      <c r="PFT22" s="341"/>
      <c r="PFU22" s="341"/>
      <c r="PFV22" s="341"/>
      <c r="PFW22" s="341"/>
      <c r="PFX22" s="341"/>
      <c r="PFY22" s="341"/>
      <c r="PFZ22" s="341"/>
      <c r="PGA22" s="341"/>
      <c r="PGB22" s="341"/>
      <c r="PGC22" s="341"/>
      <c r="PGD22" s="341"/>
      <c r="PGE22" s="341"/>
      <c r="PGF22" s="341"/>
      <c r="PGG22" s="341"/>
      <c r="PGH22" s="341"/>
      <c r="PGI22" s="341"/>
      <c r="PGJ22" s="341"/>
      <c r="PGK22" s="341"/>
      <c r="PGL22" s="341"/>
      <c r="PGM22" s="341"/>
      <c r="PGN22" s="341"/>
      <c r="PGO22" s="341"/>
      <c r="PGP22" s="341"/>
      <c r="PGQ22" s="341"/>
      <c r="PGR22" s="341"/>
      <c r="PGS22" s="341"/>
      <c r="PGT22" s="341"/>
      <c r="PGU22" s="341"/>
      <c r="PGV22" s="341"/>
      <c r="PGW22" s="341"/>
      <c r="PGX22" s="341"/>
      <c r="PGY22" s="341"/>
      <c r="PGZ22" s="341"/>
      <c r="PHA22" s="341"/>
      <c r="PHB22" s="341"/>
      <c r="PHC22" s="341"/>
      <c r="PHD22" s="341"/>
      <c r="PHE22" s="341"/>
      <c r="PHF22" s="341"/>
      <c r="PHG22" s="341"/>
      <c r="PHH22" s="341"/>
      <c r="PHI22" s="341"/>
      <c r="PHJ22" s="341"/>
      <c r="PHK22" s="341"/>
      <c r="PHL22" s="341"/>
      <c r="PHM22" s="341"/>
      <c r="PHN22" s="341"/>
      <c r="PHO22" s="341"/>
      <c r="PHP22" s="341"/>
      <c r="PHQ22" s="341"/>
      <c r="PHR22" s="341"/>
      <c r="PHS22" s="341"/>
      <c r="PHT22" s="341"/>
      <c r="PHU22" s="341"/>
      <c r="PHV22" s="341"/>
      <c r="PHW22" s="341"/>
      <c r="PHX22" s="341"/>
      <c r="PHY22" s="341"/>
      <c r="PHZ22" s="341"/>
      <c r="PIA22" s="341"/>
      <c r="PIB22" s="341"/>
      <c r="PIC22" s="341"/>
      <c r="PID22" s="341"/>
      <c r="PIE22" s="341"/>
      <c r="PIF22" s="341"/>
      <c r="PIG22" s="341"/>
      <c r="PIH22" s="341"/>
      <c r="PII22" s="341"/>
      <c r="PIJ22" s="341"/>
      <c r="PIK22" s="341"/>
      <c r="PIL22" s="341"/>
      <c r="PIM22" s="341"/>
      <c r="PIN22" s="341"/>
      <c r="PIO22" s="341"/>
      <c r="PIP22" s="341"/>
      <c r="PIQ22" s="341"/>
      <c r="PIR22" s="341"/>
      <c r="PIS22" s="341"/>
      <c r="PIT22" s="341"/>
      <c r="PIU22" s="341"/>
      <c r="PIV22" s="341"/>
      <c r="PIW22" s="341"/>
      <c r="PIX22" s="341"/>
      <c r="PIY22" s="341"/>
      <c r="PIZ22" s="341"/>
      <c r="PJA22" s="341"/>
      <c r="PJB22" s="341"/>
      <c r="PJC22" s="341"/>
      <c r="PJD22" s="341"/>
      <c r="PJE22" s="341"/>
      <c r="PJF22" s="341"/>
      <c r="PJG22" s="341"/>
      <c r="PJH22" s="341"/>
      <c r="PJI22" s="341"/>
      <c r="PJJ22" s="341"/>
      <c r="PJK22" s="341"/>
      <c r="PJL22" s="341"/>
      <c r="PJM22" s="341"/>
      <c r="PJN22" s="341"/>
      <c r="PJO22" s="341"/>
      <c r="PJP22" s="341"/>
      <c r="PJQ22" s="341"/>
      <c r="PJR22" s="341"/>
      <c r="PJS22" s="341"/>
      <c r="PJT22" s="341"/>
      <c r="PJU22" s="341"/>
      <c r="PJV22" s="341"/>
      <c r="PJW22" s="341"/>
      <c r="PJX22" s="341"/>
      <c r="PJY22" s="341"/>
      <c r="PJZ22" s="341"/>
      <c r="PKA22" s="341"/>
      <c r="PKB22" s="341"/>
      <c r="PKC22" s="341"/>
      <c r="PKD22" s="341"/>
      <c r="PKE22" s="341"/>
      <c r="PKF22" s="341"/>
      <c r="PKG22" s="341"/>
      <c r="PKH22" s="341"/>
      <c r="PKI22" s="341"/>
      <c r="PKJ22" s="341"/>
      <c r="PKK22" s="341"/>
      <c r="PKL22" s="341"/>
      <c r="PKM22" s="341"/>
      <c r="PKN22" s="341"/>
      <c r="PKO22" s="341"/>
      <c r="PKP22" s="341"/>
      <c r="PKQ22" s="341"/>
      <c r="PKR22" s="341"/>
      <c r="PKS22" s="341"/>
      <c r="PKT22" s="341"/>
      <c r="PKU22" s="341"/>
      <c r="PKV22" s="341"/>
      <c r="PKW22" s="341"/>
      <c r="PKX22" s="341"/>
      <c r="PKY22" s="341"/>
      <c r="PKZ22" s="341"/>
      <c r="PLA22" s="341"/>
      <c r="PLB22" s="341"/>
      <c r="PLC22" s="341"/>
      <c r="PLD22" s="341"/>
      <c r="PLE22" s="341"/>
      <c r="PLF22" s="341"/>
      <c r="PLG22" s="341"/>
      <c r="PLH22" s="341"/>
      <c r="PLI22" s="341"/>
      <c r="PLJ22" s="341"/>
      <c r="PLK22" s="341"/>
      <c r="PLL22" s="341"/>
      <c r="PLM22" s="341"/>
      <c r="PLN22" s="341"/>
      <c r="PLO22" s="341"/>
      <c r="PLP22" s="341"/>
      <c r="PLQ22" s="341"/>
      <c r="PLR22" s="341"/>
      <c r="PLS22" s="341"/>
      <c r="PLT22" s="341"/>
      <c r="PLU22" s="341"/>
      <c r="PLV22" s="341"/>
      <c r="PLW22" s="341"/>
      <c r="PLX22" s="341"/>
      <c r="PLY22" s="341"/>
      <c r="PLZ22" s="341"/>
      <c r="PMA22" s="341"/>
      <c r="PMB22" s="341"/>
      <c r="PMC22" s="341"/>
      <c r="PMD22" s="341"/>
      <c r="PME22" s="341"/>
      <c r="PMF22" s="341"/>
      <c r="PMG22" s="341"/>
      <c r="PMH22" s="341"/>
      <c r="PMI22" s="341"/>
      <c r="PMJ22" s="341"/>
      <c r="PMK22" s="341"/>
      <c r="PML22" s="341"/>
      <c r="PMM22" s="341"/>
      <c r="PMN22" s="341"/>
      <c r="PMO22" s="341"/>
      <c r="PMP22" s="341"/>
      <c r="PMQ22" s="341"/>
      <c r="PMR22" s="341"/>
      <c r="PMS22" s="341"/>
      <c r="PMT22" s="341"/>
      <c r="PMU22" s="341"/>
      <c r="PMV22" s="341"/>
      <c r="PMW22" s="341"/>
      <c r="PMX22" s="341"/>
      <c r="PMY22" s="341"/>
      <c r="PMZ22" s="341"/>
      <c r="PNA22" s="341"/>
      <c r="PNB22" s="341"/>
      <c r="PNC22" s="341"/>
      <c r="PND22" s="341"/>
      <c r="PNE22" s="341"/>
      <c r="PNF22" s="341"/>
      <c r="PNG22" s="341"/>
      <c r="PNH22" s="341"/>
      <c r="PNI22" s="341"/>
      <c r="PNJ22" s="341"/>
      <c r="PNK22" s="341"/>
      <c r="PNL22" s="341"/>
      <c r="PNM22" s="341"/>
      <c r="PNN22" s="341"/>
      <c r="PNO22" s="341"/>
      <c r="PNP22" s="341"/>
      <c r="PNQ22" s="341"/>
      <c r="PNR22" s="341"/>
      <c r="PNS22" s="341"/>
      <c r="PNT22" s="341"/>
      <c r="PNU22" s="341"/>
      <c r="PNV22" s="341"/>
      <c r="PNW22" s="341"/>
      <c r="PNX22" s="341"/>
      <c r="PNY22" s="341"/>
      <c r="PNZ22" s="341"/>
      <c r="POA22" s="341"/>
      <c r="POB22" s="341"/>
      <c r="POC22" s="341"/>
      <c r="POD22" s="341"/>
      <c r="POE22" s="341"/>
      <c r="POF22" s="341"/>
      <c r="POG22" s="341"/>
      <c r="POH22" s="341"/>
      <c r="POI22" s="341"/>
      <c r="POJ22" s="341"/>
      <c r="POK22" s="341"/>
      <c r="POL22" s="341"/>
      <c r="POM22" s="341"/>
      <c r="PON22" s="341"/>
      <c r="POO22" s="341"/>
      <c r="POP22" s="341"/>
      <c r="POQ22" s="341"/>
      <c r="POR22" s="341"/>
      <c r="POS22" s="341"/>
      <c r="POT22" s="341"/>
      <c r="POU22" s="341"/>
      <c r="POV22" s="341"/>
      <c r="POW22" s="341"/>
      <c r="POX22" s="341"/>
      <c r="POY22" s="341"/>
      <c r="POZ22" s="341"/>
      <c r="PPA22" s="341"/>
      <c r="PPB22" s="341"/>
      <c r="PPC22" s="341"/>
      <c r="PPD22" s="341"/>
      <c r="PPE22" s="341"/>
      <c r="PPF22" s="341"/>
      <c r="PPG22" s="341"/>
      <c r="PPH22" s="341"/>
      <c r="PPI22" s="341"/>
      <c r="PPJ22" s="341"/>
      <c r="PPK22" s="341"/>
      <c r="PPL22" s="341"/>
      <c r="PPM22" s="341"/>
      <c r="PPN22" s="341"/>
      <c r="PPO22" s="341"/>
      <c r="PPP22" s="341"/>
      <c r="PPQ22" s="341"/>
      <c r="PPR22" s="341"/>
      <c r="PPS22" s="341"/>
      <c r="PPT22" s="341"/>
      <c r="PPU22" s="341"/>
      <c r="PPV22" s="341"/>
      <c r="PPW22" s="341"/>
      <c r="PPX22" s="341"/>
      <c r="PPY22" s="341"/>
      <c r="PPZ22" s="341"/>
      <c r="PQA22" s="341"/>
      <c r="PQB22" s="341"/>
      <c r="PQC22" s="341"/>
      <c r="PQD22" s="341"/>
      <c r="PQE22" s="341"/>
      <c r="PQF22" s="341"/>
      <c r="PQG22" s="341"/>
      <c r="PQH22" s="341"/>
      <c r="PQI22" s="341"/>
      <c r="PQJ22" s="341"/>
      <c r="PQK22" s="341"/>
      <c r="PQL22" s="341"/>
      <c r="PQM22" s="341"/>
      <c r="PQN22" s="341"/>
      <c r="PQO22" s="341"/>
      <c r="PQP22" s="341"/>
      <c r="PQQ22" s="341"/>
      <c r="PQR22" s="341"/>
      <c r="PQS22" s="341"/>
      <c r="PQT22" s="341"/>
      <c r="PQU22" s="341"/>
      <c r="PQV22" s="341"/>
      <c r="PQW22" s="341"/>
      <c r="PQX22" s="341"/>
      <c r="PQY22" s="341"/>
      <c r="PQZ22" s="341"/>
      <c r="PRA22" s="341"/>
      <c r="PRB22" s="341"/>
      <c r="PRC22" s="341"/>
      <c r="PRD22" s="341"/>
      <c r="PRE22" s="341"/>
      <c r="PRF22" s="341"/>
      <c r="PRG22" s="341"/>
      <c r="PRH22" s="341"/>
      <c r="PRI22" s="341"/>
      <c r="PRJ22" s="341"/>
      <c r="PRK22" s="341"/>
      <c r="PRL22" s="341"/>
      <c r="PRM22" s="341"/>
      <c r="PRN22" s="341"/>
      <c r="PRO22" s="341"/>
      <c r="PRP22" s="341"/>
      <c r="PRQ22" s="341"/>
      <c r="PRR22" s="341"/>
      <c r="PRS22" s="341"/>
      <c r="PRT22" s="341"/>
      <c r="PRU22" s="341"/>
      <c r="PRV22" s="341"/>
      <c r="PRW22" s="341"/>
      <c r="PRX22" s="341"/>
      <c r="PRY22" s="341"/>
      <c r="PRZ22" s="341"/>
      <c r="PSA22" s="341"/>
      <c r="PSB22" s="341"/>
      <c r="PSC22" s="341"/>
      <c r="PSD22" s="341"/>
      <c r="PSE22" s="341"/>
      <c r="PSF22" s="341"/>
      <c r="PSG22" s="341"/>
      <c r="PSH22" s="341"/>
      <c r="PSI22" s="341"/>
      <c r="PSJ22" s="341"/>
      <c r="PSK22" s="341"/>
      <c r="PSL22" s="341"/>
      <c r="PSM22" s="341"/>
      <c r="PSN22" s="341"/>
      <c r="PSO22" s="341"/>
      <c r="PSP22" s="341"/>
      <c r="PSQ22" s="341"/>
      <c r="PSR22" s="341"/>
      <c r="PSS22" s="341"/>
      <c r="PST22" s="341"/>
      <c r="PSU22" s="341"/>
      <c r="PSV22" s="341"/>
      <c r="PSW22" s="341"/>
      <c r="PSX22" s="341"/>
      <c r="PSY22" s="341"/>
      <c r="PSZ22" s="341"/>
      <c r="PTA22" s="341"/>
      <c r="PTB22" s="341"/>
      <c r="PTC22" s="341"/>
      <c r="PTD22" s="341"/>
      <c r="PTE22" s="341"/>
      <c r="PTF22" s="341"/>
      <c r="PTG22" s="341"/>
      <c r="PTH22" s="341"/>
      <c r="PTI22" s="341"/>
      <c r="PTJ22" s="341"/>
      <c r="PTK22" s="341"/>
      <c r="PTL22" s="341"/>
      <c r="PTM22" s="341"/>
      <c r="PTN22" s="341"/>
      <c r="PTO22" s="341"/>
      <c r="PTP22" s="341"/>
      <c r="PTQ22" s="341"/>
      <c r="PTR22" s="341"/>
      <c r="PTS22" s="341"/>
      <c r="PTT22" s="341"/>
      <c r="PTU22" s="341"/>
      <c r="PTV22" s="341"/>
      <c r="PTW22" s="341"/>
      <c r="PTX22" s="341"/>
      <c r="PTY22" s="341"/>
      <c r="PTZ22" s="341"/>
      <c r="PUA22" s="341"/>
      <c r="PUB22" s="341"/>
      <c r="PUC22" s="341"/>
      <c r="PUD22" s="341"/>
      <c r="PUE22" s="341"/>
      <c r="PUF22" s="341"/>
      <c r="PUG22" s="341"/>
      <c r="PUH22" s="341"/>
      <c r="PUI22" s="341"/>
      <c r="PUJ22" s="341"/>
      <c r="PUK22" s="341"/>
      <c r="PUL22" s="341"/>
      <c r="PUM22" s="341"/>
      <c r="PUN22" s="341"/>
      <c r="PUO22" s="341"/>
      <c r="PUP22" s="341"/>
      <c r="PUQ22" s="341"/>
      <c r="PUR22" s="341"/>
      <c r="PUS22" s="341"/>
      <c r="PUT22" s="341"/>
      <c r="PUU22" s="341"/>
      <c r="PUV22" s="341"/>
      <c r="PUW22" s="341"/>
      <c r="PUX22" s="341"/>
      <c r="PUY22" s="341"/>
      <c r="PUZ22" s="341"/>
      <c r="PVA22" s="341"/>
      <c r="PVB22" s="341"/>
      <c r="PVC22" s="341"/>
      <c r="PVD22" s="341"/>
      <c r="PVE22" s="341"/>
      <c r="PVF22" s="341"/>
      <c r="PVG22" s="341"/>
      <c r="PVH22" s="341"/>
      <c r="PVI22" s="341"/>
      <c r="PVJ22" s="341"/>
      <c r="PVK22" s="341"/>
      <c r="PVL22" s="341"/>
      <c r="PVM22" s="341"/>
      <c r="PVN22" s="341"/>
      <c r="PVO22" s="341"/>
      <c r="PVP22" s="341"/>
      <c r="PVQ22" s="341"/>
      <c r="PVR22" s="341"/>
      <c r="PVS22" s="341"/>
      <c r="PVT22" s="341"/>
      <c r="PVU22" s="341"/>
      <c r="PVV22" s="341"/>
      <c r="PVW22" s="341"/>
      <c r="PVX22" s="341"/>
      <c r="PVY22" s="341"/>
      <c r="PVZ22" s="341"/>
      <c r="PWA22" s="341"/>
      <c r="PWB22" s="341"/>
      <c r="PWC22" s="341"/>
      <c r="PWD22" s="341"/>
      <c r="PWE22" s="341"/>
      <c r="PWF22" s="341"/>
      <c r="PWG22" s="341"/>
      <c r="PWH22" s="341"/>
      <c r="PWI22" s="341"/>
      <c r="PWJ22" s="341"/>
      <c r="PWK22" s="341"/>
      <c r="PWL22" s="341"/>
      <c r="PWM22" s="341"/>
      <c r="PWN22" s="341"/>
      <c r="PWO22" s="341"/>
      <c r="PWP22" s="341"/>
      <c r="PWQ22" s="341"/>
      <c r="PWR22" s="341"/>
      <c r="PWS22" s="341"/>
      <c r="PWT22" s="341"/>
      <c r="PWU22" s="341"/>
      <c r="PWV22" s="341"/>
      <c r="PWW22" s="341"/>
      <c r="PWX22" s="341"/>
      <c r="PWY22" s="341"/>
      <c r="PWZ22" s="341"/>
      <c r="PXA22" s="341"/>
      <c r="PXB22" s="341"/>
      <c r="PXC22" s="341"/>
      <c r="PXD22" s="341"/>
      <c r="PXE22" s="341"/>
      <c r="PXF22" s="341"/>
      <c r="PXG22" s="341"/>
      <c r="PXH22" s="341"/>
      <c r="PXI22" s="341"/>
      <c r="PXJ22" s="341"/>
      <c r="PXK22" s="341"/>
      <c r="PXL22" s="341"/>
      <c r="PXM22" s="341"/>
      <c r="PXN22" s="341"/>
      <c r="PXO22" s="341"/>
      <c r="PXP22" s="341"/>
      <c r="PXQ22" s="341"/>
      <c r="PXR22" s="341"/>
      <c r="PXS22" s="341"/>
      <c r="PXT22" s="341"/>
      <c r="PXU22" s="341"/>
      <c r="PXV22" s="341"/>
      <c r="PXW22" s="341"/>
      <c r="PXX22" s="341"/>
      <c r="PXY22" s="341"/>
      <c r="PXZ22" s="341"/>
      <c r="PYA22" s="341"/>
      <c r="PYB22" s="341"/>
      <c r="PYC22" s="341"/>
      <c r="PYD22" s="341"/>
      <c r="PYE22" s="341"/>
      <c r="PYF22" s="341"/>
      <c r="PYG22" s="341"/>
      <c r="PYH22" s="341"/>
      <c r="PYI22" s="341"/>
      <c r="PYJ22" s="341"/>
      <c r="PYK22" s="341"/>
      <c r="PYL22" s="341"/>
      <c r="PYM22" s="341"/>
      <c r="PYN22" s="341"/>
      <c r="PYO22" s="341"/>
      <c r="PYP22" s="341"/>
      <c r="PYQ22" s="341"/>
      <c r="PYR22" s="341"/>
      <c r="PYS22" s="341"/>
      <c r="PYT22" s="341"/>
      <c r="PYU22" s="341"/>
      <c r="PYV22" s="341"/>
      <c r="PYW22" s="341"/>
      <c r="PYX22" s="341"/>
      <c r="PYY22" s="341"/>
      <c r="PYZ22" s="341"/>
      <c r="PZA22" s="341"/>
      <c r="PZB22" s="341"/>
      <c r="PZC22" s="341"/>
      <c r="PZD22" s="341"/>
      <c r="PZE22" s="341"/>
      <c r="PZF22" s="341"/>
      <c r="PZG22" s="341"/>
      <c r="PZH22" s="341"/>
      <c r="PZI22" s="341"/>
      <c r="PZJ22" s="341"/>
      <c r="PZK22" s="341"/>
      <c r="PZL22" s="341"/>
      <c r="PZM22" s="341"/>
      <c r="PZN22" s="341"/>
      <c r="PZO22" s="341"/>
      <c r="PZP22" s="341"/>
      <c r="PZQ22" s="341"/>
      <c r="PZR22" s="341"/>
      <c r="PZS22" s="341"/>
      <c r="PZT22" s="341"/>
      <c r="PZU22" s="341"/>
      <c r="PZV22" s="341"/>
      <c r="PZW22" s="341"/>
      <c r="PZX22" s="341"/>
      <c r="PZY22" s="341"/>
      <c r="PZZ22" s="341"/>
      <c r="QAA22" s="341"/>
      <c r="QAB22" s="341"/>
      <c r="QAC22" s="341"/>
      <c r="QAD22" s="341"/>
      <c r="QAE22" s="341"/>
      <c r="QAF22" s="341"/>
      <c r="QAG22" s="341"/>
      <c r="QAH22" s="341"/>
      <c r="QAI22" s="341"/>
      <c r="QAJ22" s="341"/>
      <c r="QAK22" s="341"/>
      <c r="QAL22" s="341"/>
      <c r="QAM22" s="341"/>
      <c r="QAN22" s="341"/>
      <c r="QAO22" s="341"/>
      <c r="QAP22" s="341"/>
      <c r="QAQ22" s="341"/>
      <c r="QAR22" s="341"/>
      <c r="QAS22" s="341"/>
      <c r="QAT22" s="341"/>
      <c r="QAU22" s="341"/>
      <c r="QAV22" s="341"/>
      <c r="QAW22" s="341"/>
      <c r="QAX22" s="341"/>
      <c r="QAY22" s="341"/>
      <c r="QAZ22" s="341"/>
      <c r="QBA22" s="341"/>
      <c r="QBB22" s="341"/>
      <c r="QBC22" s="341"/>
      <c r="QBD22" s="341"/>
      <c r="QBE22" s="341"/>
      <c r="QBF22" s="341"/>
      <c r="QBG22" s="341"/>
      <c r="QBH22" s="341"/>
      <c r="QBI22" s="341"/>
      <c r="QBJ22" s="341"/>
      <c r="QBK22" s="341"/>
      <c r="QBL22" s="341"/>
      <c r="QBM22" s="341"/>
      <c r="QBN22" s="341"/>
      <c r="QBO22" s="341"/>
      <c r="QBP22" s="341"/>
      <c r="QBQ22" s="341"/>
      <c r="QBR22" s="341"/>
      <c r="QBS22" s="341"/>
      <c r="QBT22" s="341"/>
      <c r="QBU22" s="341"/>
      <c r="QBV22" s="341"/>
      <c r="QBW22" s="341"/>
      <c r="QBX22" s="341"/>
      <c r="QBY22" s="341"/>
      <c r="QBZ22" s="341"/>
      <c r="QCA22" s="341"/>
      <c r="QCB22" s="341"/>
      <c r="QCC22" s="341"/>
      <c r="QCD22" s="341"/>
      <c r="QCE22" s="341"/>
      <c r="QCF22" s="341"/>
      <c r="QCG22" s="341"/>
      <c r="QCH22" s="341"/>
      <c r="QCI22" s="341"/>
      <c r="QCJ22" s="341"/>
      <c r="QCK22" s="341"/>
      <c r="QCL22" s="341"/>
      <c r="QCM22" s="341"/>
      <c r="QCN22" s="341"/>
      <c r="QCO22" s="341"/>
      <c r="QCP22" s="341"/>
      <c r="QCQ22" s="341"/>
      <c r="QCR22" s="341"/>
      <c r="QCS22" s="341"/>
      <c r="QCT22" s="341"/>
      <c r="QCU22" s="341"/>
      <c r="QCV22" s="341"/>
      <c r="QCW22" s="341"/>
      <c r="QCX22" s="341"/>
      <c r="QCY22" s="341"/>
      <c r="QCZ22" s="341"/>
      <c r="QDA22" s="341"/>
      <c r="QDB22" s="341"/>
      <c r="QDC22" s="341"/>
      <c r="QDD22" s="341"/>
      <c r="QDE22" s="341"/>
      <c r="QDF22" s="341"/>
      <c r="QDG22" s="341"/>
      <c r="QDH22" s="341"/>
      <c r="QDI22" s="341"/>
      <c r="QDJ22" s="341"/>
      <c r="QDK22" s="341"/>
      <c r="QDL22" s="341"/>
      <c r="QDM22" s="341"/>
      <c r="QDN22" s="341"/>
      <c r="QDO22" s="341"/>
      <c r="QDP22" s="341"/>
      <c r="QDQ22" s="341"/>
      <c r="QDR22" s="341"/>
      <c r="QDS22" s="341"/>
      <c r="QDT22" s="341"/>
      <c r="QDU22" s="341"/>
      <c r="QDV22" s="341"/>
      <c r="QDW22" s="341"/>
      <c r="QDX22" s="341"/>
      <c r="QDY22" s="341"/>
      <c r="QDZ22" s="341"/>
      <c r="QEA22" s="341"/>
      <c r="QEB22" s="341"/>
      <c r="QEC22" s="341"/>
      <c r="QED22" s="341"/>
      <c r="QEE22" s="341"/>
      <c r="QEF22" s="341"/>
      <c r="QEG22" s="341"/>
      <c r="QEH22" s="341"/>
      <c r="QEI22" s="341"/>
      <c r="QEJ22" s="341"/>
      <c r="QEK22" s="341"/>
      <c r="QEL22" s="341"/>
      <c r="QEM22" s="341"/>
      <c r="QEN22" s="341"/>
      <c r="QEO22" s="341"/>
      <c r="QEP22" s="341"/>
      <c r="QEQ22" s="341"/>
      <c r="QER22" s="341"/>
      <c r="QES22" s="341"/>
      <c r="QET22" s="341"/>
      <c r="QEU22" s="341"/>
      <c r="QEV22" s="341"/>
      <c r="QEW22" s="341"/>
      <c r="QEX22" s="341"/>
      <c r="QEY22" s="341"/>
      <c r="QEZ22" s="341"/>
      <c r="QFA22" s="341"/>
      <c r="QFB22" s="341"/>
      <c r="QFC22" s="341"/>
      <c r="QFD22" s="341"/>
      <c r="QFE22" s="341"/>
      <c r="QFF22" s="341"/>
      <c r="QFG22" s="341"/>
      <c r="QFH22" s="341"/>
      <c r="QFI22" s="341"/>
      <c r="QFJ22" s="341"/>
      <c r="QFK22" s="341"/>
      <c r="QFL22" s="341"/>
      <c r="QFM22" s="341"/>
      <c r="QFN22" s="341"/>
      <c r="QFO22" s="341"/>
      <c r="QFP22" s="341"/>
      <c r="QFQ22" s="341"/>
      <c r="QFR22" s="341"/>
      <c r="QFS22" s="341"/>
      <c r="QFT22" s="341"/>
      <c r="QFU22" s="341"/>
      <c r="QFV22" s="341"/>
      <c r="QFW22" s="341"/>
      <c r="QFX22" s="341"/>
      <c r="QFY22" s="341"/>
      <c r="QFZ22" s="341"/>
      <c r="QGA22" s="341"/>
      <c r="QGB22" s="341"/>
      <c r="QGC22" s="341"/>
      <c r="QGD22" s="341"/>
      <c r="QGE22" s="341"/>
      <c r="QGF22" s="341"/>
      <c r="QGG22" s="341"/>
      <c r="QGH22" s="341"/>
      <c r="QGI22" s="341"/>
      <c r="QGJ22" s="341"/>
      <c r="QGK22" s="341"/>
      <c r="QGL22" s="341"/>
      <c r="QGM22" s="341"/>
      <c r="QGN22" s="341"/>
      <c r="QGO22" s="341"/>
      <c r="QGP22" s="341"/>
      <c r="QGQ22" s="341"/>
      <c r="QGR22" s="341"/>
      <c r="QGS22" s="341"/>
      <c r="QGT22" s="341"/>
      <c r="QGU22" s="341"/>
      <c r="QGV22" s="341"/>
      <c r="QGW22" s="341"/>
      <c r="QGX22" s="341"/>
      <c r="QGY22" s="341"/>
      <c r="QGZ22" s="341"/>
      <c r="QHA22" s="341"/>
      <c r="QHB22" s="341"/>
      <c r="QHC22" s="341"/>
      <c r="QHD22" s="341"/>
      <c r="QHE22" s="341"/>
      <c r="QHF22" s="341"/>
      <c r="QHG22" s="341"/>
      <c r="QHH22" s="341"/>
      <c r="QHI22" s="341"/>
      <c r="QHJ22" s="341"/>
      <c r="QHK22" s="341"/>
      <c r="QHL22" s="341"/>
      <c r="QHM22" s="341"/>
      <c r="QHN22" s="341"/>
      <c r="QHO22" s="341"/>
      <c r="QHP22" s="341"/>
      <c r="QHQ22" s="341"/>
      <c r="QHR22" s="341"/>
      <c r="QHS22" s="341"/>
      <c r="QHT22" s="341"/>
      <c r="QHU22" s="341"/>
      <c r="QHV22" s="341"/>
      <c r="QHW22" s="341"/>
      <c r="QHX22" s="341"/>
      <c r="QHY22" s="341"/>
      <c r="QHZ22" s="341"/>
      <c r="QIA22" s="341"/>
      <c r="QIB22" s="341"/>
      <c r="QIC22" s="341"/>
      <c r="QID22" s="341"/>
      <c r="QIE22" s="341"/>
      <c r="QIF22" s="341"/>
      <c r="QIG22" s="341"/>
      <c r="QIH22" s="341"/>
      <c r="QII22" s="341"/>
      <c r="QIJ22" s="341"/>
      <c r="QIK22" s="341"/>
      <c r="QIL22" s="341"/>
      <c r="QIM22" s="341"/>
      <c r="QIN22" s="341"/>
      <c r="QIO22" s="341"/>
      <c r="QIP22" s="341"/>
      <c r="QIQ22" s="341"/>
      <c r="QIR22" s="341"/>
      <c r="QIS22" s="341"/>
      <c r="QIT22" s="341"/>
      <c r="QIU22" s="341"/>
      <c r="QIV22" s="341"/>
      <c r="QIW22" s="341"/>
      <c r="QIX22" s="341"/>
      <c r="QIY22" s="341"/>
      <c r="QIZ22" s="341"/>
      <c r="QJA22" s="341"/>
      <c r="QJB22" s="341"/>
      <c r="QJC22" s="341"/>
      <c r="QJD22" s="341"/>
      <c r="QJE22" s="341"/>
      <c r="QJF22" s="341"/>
      <c r="QJG22" s="341"/>
      <c r="QJH22" s="341"/>
      <c r="QJI22" s="341"/>
      <c r="QJJ22" s="341"/>
      <c r="QJK22" s="341"/>
      <c r="QJL22" s="341"/>
      <c r="QJM22" s="341"/>
      <c r="QJN22" s="341"/>
      <c r="QJO22" s="341"/>
      <c r="QJP22" s="341"/>
      <c r="QJQ22" s="341"/>
      <c r="QJR22" s="341"/>
      <c r="QJS22" s="341"/>
      <c r="QJT22" s="341"/>
      <c r="QJU22" s="341"/>
      <c r="QJV22" s="341"/>
      <c r="QJW22" s="341"/>
      <c r="QJX22" s="341"/>
      <c r="QJY22" s="341"/>
      <c r="QJZ22" s="341"/>
      <c r="QKA22" s="341"/>
      <c r="QKB22" s="341"/>
      <c r="QKC22" s="341"/>
      <c r="QKD22" s="341"/>
      <c r="QKE22" s="341"/>
      <c r="QKF22" s="341"/>
      <c r="QKG22" s="341"/>
      <c r="QKH22" s="341"/>
      <c r="QKI22" s="341"/>
      <c r="QKJ22" s="341"/>
      <c r="QKK22" s="341"/>
      <c r="QKL22" s="341"/>
      <c r="QKM22" s="341"/>
      <c r="QKN22" s="341"/>
      <c r="QKO22" s="341"/>
      <c r="QKP22" s="341"/>
      <c r="QKQ22" s="341"/>
      <c r="QKR22" s="341"/>
      <c r="QKS22" s="341"/>
      <c r="QKT22" s="341"/>
      <c r="QKU22" s="341"/>
      <c r="QKV22" s="341"/>
      <c r="QKW22" s="341"/>
      <c r="QKX22" s="341"/>
      <c r="QKY22" s="341"/>
      <c r="QKZ22" s="341"/>
      <c r="QLA22" s="341"/>
      <c r="QLB22" s="341"/>
      <c r="QLC22" s="341"/>
      <c r="QLD22" s="341"/>
      <c r="QLE22" s="341"/>
      <c r="QLF22" s="341"/>
      <c r="QLG22" s="341"/>
      <c r="QLH22" s="341"/>
      <c r="QLI22" s="341"/>
      <c r="QLJ22" s="341"/>
      <c r="QLK22" s="341"/>
      <c r="QLL22" s="341"/>
      <c r="QLM22" s="341"/>
      <c r="QLN22" s="341"/>
      <c r="QLO22" s="341"/>
      <c r="QLP22" s="341"/>
      <c r="QLQ22" s="341"/>
      <c r="QLR22" s="341"/>
      <c r="QLS22" s="341"/>
      <c r="QLT22" s="341"/>
      <c r="QLU22" s="341"/>
      <c r="QLV22" s="341"/>
      <c r="QLW22" s="341"/>
      <c r="QLX22" s="341"/>
      <c r="QLY22" s="341"/>
      <c r="QLZ22" s="341"/>
      <c r="QMA22" s="341"/>
      <c r="QMB22" s="341"/>
      <c r="QMC22" s="341"/>
      <c r="QMD22" s="341"/>
      <c r="QME22" s="341"/>
      <c r="QMF22" s="341"/>
      <c r="QMG22" s="341"/>
      <c r="QMH22" s="341"/>
      <c r="QMI22" s="341"/>
      <c r="QMJ22" s="341"/>
      <c r="QMK22" s="341"/>
      <c r="QML22" s="341"/>
      <c r="QMM22" s="341"/>
      <c r="QMN22" s="341"/>
      <c r="QMO22" s="341"/>
      <c r="QMP22" s="341"/>
      <c r="QMQ22" s="341"/>
      <c r="QMR22" s="341"/>
      <c r="QMS22" s="341"/>
      <c r="QMT22" s="341"/>
      <c r="QMU22" s="341"/>
      <c r="QMV22" s="341"/>
      <c r="QMW22" s="341"/>
      <c r="QMX22" s="341"/>
      <c r="QMY22" s="341"/>
      <c r="QMZ22" s="341"/>
      <c r="QNA22" s="341"/>
      <c r="QNB22" s="341"/>
      <c r="QNC22" s="341"/>
      <c r="QND22" s="341"/>
      <c r="QNE22" s="341"/>
      <c r="QNF22" s="341"/>
      <c r="QNG22" s="341"/>
      <c r="QNH22" s="341"/>
      <c r="QNI22" s="341"/>
      <c r="QNJ22" s="341"/>
      <c r="QNK22" s="341"/>
      <c r="QNL22" s="341"/>
      <c r="QNM22" s="341"/>
      <c r="QNN22" s="341"/>
      <c r="QNO22" s="341"/>
      <c r="QNP22" s="341"/>
      <c r="QNQ22" s="341"/>
      <c r="QNR22" s="341"/>
      <c r="QNS22" s="341"/>
      <c r="QNT22" s="341"/>
      <c r="QNU22" s="341"/>
      <c r="QNV22" s="341"/>
      <c r="QNW22" s="341"/>
      <c r="QNX22" s="341"/>
      <c r="QNY22" s="341"/>
      <c r="QNZ22" s="341"/>
      <c r="QOA22" s="341"/>
      <c r="QOB22" s="341"/>
      <c r="QOC22" s="341"/>
      <c r="QOD22" s="341"/>
      <c r="QOE22" s="341"/>
      <c r="QOF22" s="341"/>
      <c r="QOG22" s="341"/>
      <c r="QOH22" s="341"/>
      <c r="QOI22" s="341"/>
      <c r="QOJ22" s="341"/>
      <c r="QOK22" s="341"/>
      <c r="QOL22" s="341"/>
      <c r="QOM22" s="341"/>
      <c r="QON22" s="341"/>
      <c r="QOO22" s="341"/>
      <c r="QOP22" s="341"/>
      <c r="QOQ22" s="341"/>
      <c r="QOR22" s="341"/>
      <c r="QOS22" s="341"/>
      <c r="QOT22" s="341"/>
      <c r="QOU22" s="341"/>
      <c r="QOV22" s="341"/>
      <c r="QOW22" s="341"/>
      <c r="QOX22" s="341"/>
      <c r="QOY22" s="341"/>
      <c r="QOZ22" s="341"/>
      <c r="QPA22" s="341"/>
      <c r="QPB22" s="341"/>
      <c r="QPC22" s="341"/>
      <c r="QPD22" s="341"/>
      <c r="QPE22" s="341"/>
      <c r="QPF22" s="341"/>
      <c r="QPG22" s="341"/>
      <c r="QPH22" s="341"/>
      <c r="QPI22" s="341"/>
      <c r="QPJ22" s="341"/>
      <c r="QPK22" s="341"/>
      <c r="QPL22" s="341"/>
      <c r="QPM22" s="341"/>
      <c r="QPN22" s="341"/>
      <c r="QPO22" s="341"/>
      <c r="QPP22" s="341"/>
      <c r="QPQ22" s="341"/>
      <c r="QPR22" s="341"/>
      <c r="QPS22" s="341"/>
      <c r="QPT22" s="341"/>
      <c r="QPU22" s="341"/>
      <c r="QPV22" s="341"/>
      <c r="QPW22" s="341"/>
      <c r="QPX22" s="341"/>
      <c r="QPY22" s="341"/>
      <c r="QPZ22" s="341"/>
      <c r="QQA22" s="341"/>
      <c r="QQB22" s="341"/>
      <c r="QQC22" s="341"/>
      <c r="QQD22" s="341"/>
      <c r="QQE22" s="341"/>
      <c r="QQF22" s="341"/>
      <c r="QQG22" s="341"/>
      <c r="QQH22" s="341"/>
      <c r="QQI22" s="341"/>
      <c r="QQJ22" s="341"/>
      <c r="QQK22" s="341"/>
      <c r="QQL22" s="341"/>
      <c r="QQM22" s="341"/>
      <c r="QQN22" s="341"/>
      <c r="QQO22" s="341"/>
      <c r="QQP22" s="341"/>
      <c r="QQQ22" s="341"/>
      <c r="QQR22" s="341"/>
      <c r="QQS22" s="341"/>
      <c r="QQT22" s="341"/>
      <c r="QQU22" s="341"/>
      <c r="QQV22" s="341"/>
      <c r="QQW22" s="341"/>
      <c r="QQX22" s="341"/>
      <c r="QQY22" s="341"/>
      <c r="QQZ22" s="341"/>
      <c r="QRA22" s="341"/>
      <c r="QRB22" s="341"/>
      <c r="QRC22" s="341"/>
      <c r="QRD22" s="341"/>
      <c r="QRE22" s="341"/>
      <c r="QRF22" s="341"/>
      <c r="QRG22" s="341"/>
      <c r="QRH22" s="341"/>
      <c r="QRI22" s="341"/>
      <c r="QRJ22" s="341"/>
      <c r="QRK22" s="341"/>
      <c r="QRL22" s="341"/>
      <c r="QRM22" s="341"/>
      <c r="QRN22" s="341"/>
      <c r="QRO22" s="341"/>
      <c r="QRP22" s="341"/>
      <c r="QRQ22" s="341"/>
      <c r="QRR22" s="341"/>
      <c r="QRS22" s="341"/>
      <c r="QRT22" s="341"/>
      <c r="QRU22" s="341"/>
      <c r="QRV22" s="341"/>
      <c r="QRW22" s="341"/>
      <c r="QRX22" s="341"/>
      <c r="QRY22" s="341"/>
      <c r="QRZ22" s="341"/>
      <c r="QSA22" s="341"/>
      <c r="QSB22" s="341"/>
      <c r="QSC22" s="341"/>
      <c r="QSD22" s="341"/>
      <c r="QSE22" s="341"/>
      <c r="QSF22" s="341"/>
      <c r="QSG22" s="341"/>
      <c r="QSH22" s="341"/>
      <c r="QSI22" s="341"/>
      <c r="QSJ22" s="341"/>
      <c r="QSK22" s="341"/>
      <c r="QSL22" s="341"/>
      <c r="QSM22" s="341"/>
      <c r="QSN22" s="341"/>
      <c r="QSO22" s="341"/>
      <c r="QSP22" s="341"/>
      <c r="QSQ22" s="341"/>
      <c r="QSR22" s="341"/>
      <c r="QSS22" s="341"/>
      <c r="QST22" s="341"/>
      <c r="QSU22" s="341"/>
      <c r="QSV22" s="341"/>
      <c r="QSW22" s="341"/>
      <c r="QSX22" s="341"/>
      <c r="QSY22" s="341"/>
      <c r="QSZ22" s="341"/>
      <c r="QTA22" s="341"/>
      <c r="QTB22" s="341"/>
      <c r="QTC22" s="341"/>
      <c r="QTD22" s="341"/>
      <c r="QTE22" s="341"/>
      <c r="QTF22" s="341"/>
      <c r="QTG22" s="341"/>
      <c r="QTH22" s="341"/>
      <c r="QTI22" s="341"/>
      <c r="QTJ22" s="341"/>
      <c r="QTK22" s="341"/>
      <c r="QTL22" s="341"/>
      <c r="QTM22" s="341"/>
      <c r="QTN22" s="341"/>
      <c r="QTO22" s="341"/>
      <c r="QTP22" s="341"/>
      <c r="QTQ22" s="341"/>
      <c r="QTR22" s="341"/>
      <c r="QTS22" s="341"/>
      <c r="QTT22" s="341"/>
      <c r="QTU22" s="341"/>
      <c r="QTV22" s="341"/>
      <c r="QTW22" s="341"/>
      <c r="QTX22" s="341"/>
      <c r="QTY22" s="341"/>
      <c r="QTZ22" s="341"/>
      <c r="QUA22" s="341"/>
      <c r="QUB22" s="341"/>
      <c r="QUC22" s="341"/>
      <c r="QUD22" s="341"/>
      <c r="QUE22" s="341"/>
      <c r="QUF22" s="341"/>
      <c r="QUG22" s="341"/>
      <c r="QUH22" s="341"/>
      <c r="QUI22" s="341"/>
      <c r="QUJ22" s="341"/>
      <c r="QUK22" s="341"/>
      <c r="QUL22" s="341"/>
      <c r="QUM22" s="341"/>
      <c r="QUN22" s="341"/>
      <c r="QUO22" s="341"/>
      <c r="QUP22" s="341"/>
      <c r="QUQ22" s="341"/>
      <c r="QUR22" s="341"/>
      <c r="QUS22" s="341"/>
      <c r="QUT22" s="341"/>
      <c r="QUU22" s="341"/>
      <c r="QUV22" s="341"/>
      <c r="QUW22" s="341"/>
      <c r="QUX22" s="341"/>
      <c r="QUY22" s="341"/>
      <c r="QUZ22" s="341"/>
      <c r="QVA22" s="341"/>
      <c r="QVB22" s="341"/>
      <c r="QVC22" s="341"/>
      <c r="QVD22" s="341"/>
      <c r="QVE22" s="341"/>
      <c r="QVF22" s="341"/>
      <c r="QVG22" s="341"/>
      <c r="QVH22" s="341"/>
      <c r="QVI22" s="341"/>
      <c r="QVJ22" s="341"/>
      <c r="QVK22" s="341"/>
      <c r="QVL22" s="341"/>
      <c r="QVM22" s="341"/>
      <c r="QVN22" s="341"/>
      <c r="QVO22" s="341"/>
      <c r="QVP22" s="341"/>
      <c r="QVQ22" s="341"/>
      <c r="QVR22" s="341"/>
      <c r="QVS22" s="341"/>
      <c r="QVT22" s="341"/>
      <c r="QVU22" s="341"/>
      <c r="QVV22" s="341"/>
      <c r="QVW22" s="341"/>
      <c r="QVX22" s="341"/>
      <c r="QVY22" s="341"/>
      <c r="QVZ22" s="341"/>
      <c r="QWA22" s="341"/>
      <c r="QWB22" s="341"/>
      <c r="QWC22" s="341"/>
      <c r="QWD22" s="341"/>
      <c r="QWE22" s="341"/>
      <c r="QWF22" s="341"/>
      <c r="QWG22" s="341"/>
      <c r="QWH22" s="341"/>
      <c r="QWI22" s="341"/>
      <c r="QWJ22" s="341"/>
      <c r="QWK22" s="341"/>
      <c r="QWL22" s="341"/>
      <c r="QWM22" s="341"/>
      <c r="QWN22" s="341"/>
      <c r="QWO22" s="341"/>
      <c r="QWP22" s="341"/>
      <c r="QWQ22" s="341"/>
      <c r="QWR22" s="341"/>
      <c r="QWS22" s="341"/>
      <c r="QWT22" s="341"/>
      <c r="QWU22" s="341"/>
      <c r="QWV22" s="341"/>
      <c r="QWW22" s="341"/>
      <c r="QWX22" s="341"/>
      <c r="QWY22" s="341"/>
      <c r="QWZ22" s="341"/>
      <c r="QXA22" s="341"/>
      <c r="QXB22" s="341"/>
      <c r="QXC22" s="341"/>
      <c r="QXD22" s="341"/>
      <c r="QXE22" s="341"/>
      <c r="QXF22" s="341"/>
      <c r="QXG22" s="341"/>
      <c r="QXH22" s="341"/>
      <c r="QXI22" s="341"/>
      <c r="QXJ22" s="341"/>
      <c r="QXK22" s="341"/>
      <c r="QXL22" s="341"/>
      <c r="QXM22" s="341"/>
      <c r="QXN22" s="341"/>
      <c r="QXO22" s="341"/>
      <c r="QXP22" s="341"/>
      <c r="QXQ22" s="341"/>
      <c r="QXR22" s="341"/>
      <c r="QXS22" s="341"/>
      <c r="QXT22" s="341"/>
      <c r="QXU22" s="341"/>
      <c r="QXV22" s="341"/>
      <c r="QXW22" s="341"/>
      <c r="QXX22" s="341"/>
      <c r="QXY22" s="341"/>
      <c r="QXZ22" s="341"/>
      <c r="QYA22" s="341"/>
      <c r="QYB22" s="341"/>
      <c r="QYC22" s="341"/>
      <c r="QYD22" s="341"/>
      <c r="QYE22" s="341"/>
      <c r="QYF22" s="341"/>
      <c r="QYG22" s="341"/>
      <c r="QYH22" s="341"/>
      <c r="QYI22" s="341"/>
      <c r="QYJ22" s="341"/>
      <c r="QYK22" s="341"/>
      <c r="QYL22" s="341"/>
      <c r="QYM22" s="341"/>
      <c r="QYN22" s="341"/>
      <c r="QYO22" s="341"/>
      <c r="QYP22" s="341"/>
      <c r="QYQ22" s="341"/>
      <c r="QYR22" s="341"/>
      <c r="QYS22" s="341"/>
      <c r="QYT22" s="341"/>
      <c r="QYU22" s="341"/>
      <c r="QYV22" s="341"/>
      <c r="QYW22" s="341"/>
      <c r="QYX22" s="341"/>
      <c r="QYY22" s="341"/>
      <c r="QYZ22" s="341"/>
      <c r="QZA22" s="341"/>
      <c r="QZB22" s="341"/>
      <c r="QZC22" s="341"/>
      <c r="QZD22" s="341"/>
      <c r="QZE22" s="341"/>
      <c r="QZF22" s="341"/>
      <c r="QZG22" s="341"/>
      <c r="QZH22" s="341"/>
      <c r="QZI22" s="341"/>
      <c r="QZJ22" s="341"/>
      <c r="QZK22" s="341"/>
      <c r="QZL22" s="341"/>
      <c r="QZM22" s="341"/>
      <c r="QZN22" s="341"/>
      <c r="QZO22" s="341"/>
      <c r="QZP22" s="341"/>
      <c r="QZQ22" s="341"/>
      <c r="QZR22" s="341"/>
      <c r="QZS22" s="341"/>
      <c r="QZT22" s="341"/>
      <c r="QZU22" s="341"/>
      <c r="QZV22" s="341"/>
      <c r="QZW22" s="341"/>
      <c r="QZX22" s="341"/>
      <c r="QZY22" s="341"/>
      <c r="QZZ22" s="341"/>
      <c r="RAA22" s="341"/>
      <c r="RAB22" s="341"/>
      <c r="RAC22" s="341"/>
      <c r="RAD22" s="341"/>
      <c r="RAE22" s="341"/>
      <c r="RAF22" s="341"/>
      <c r="RAG22" s="341"/>
      <c r="RAH22" s="341"/>
      <c r="RAI22" s="341"/>
      <c r="RAJ22" s="341"/>
      <c r="RAK22" s="341"/>
      <c r="RAL22" s="341"/>
      <c r="RAM22" s="341"/>
      <c r="RAN22" s="341"/>
      <c r="RAO22" s="341"/>
      <c r="RAP22" s="341"/>
      <c r="RAQ22" s="341"/>
      <c r="RAR22" s="341"/>
      <c r="RAS22" s="341"/>
      <c r="RAT22" s="341"/>
      <c r="RAU22" s="341"/>
      <c r="RAV22" s="341"/>
      <c r="RAW22" s="341"/>
      <c r="RAX22" s="341"/>
      <c r="RAY22" s="341"/>
      <c r="RAZ22" s="341"/>
      <c r="RBA22" s="341"/>
      <c r="RBB22" s="341"/>
      <c r="RBC22" s="341"/>
      <c r="RBD22" s="341"/>
      <c r="RBE22" s="341"/>
      <c r="RBF22" s="341"/>
      <c r="RBG22" s="341"/>
      <c r="RBH22" s="341"/>
      <c r="RBI22" s="341"/>
      <c r="RBJ22" s="341"/>
      <c r="RBK22" s="341"/>
      <c r="RBL22" s="341"/>
      <c r="RBM22" s="341"/>
      <c r="RBN22" s="341"/>
      <c r="RBO22" s="341"/>
      <c r="RBP22" s="341"/>
      <c r="RBQ22" s="341"/>
      <c r="RBR22" s="341"/>
      <c r="RBS22" s="341"/>
      <c r="RBT22" s="341"/>
      <c r="RBU22" s="341"/>
      <c r="RBV22" s="341"/>
      <c r="RBW22" s="341"/>
      <c r="RBX22" s="341"/>
      <c r="RBY22" s="341"/>
      <c r="RBZ22" s="341"/>
      <c r="RCA22" s="341"/>
      <c r="RCB22" s="341"/>
      <c r="RCC22" s="341"/>
      <c r="RCD22" s="341"/>
      <c r="RCE22" s="341"/>
      <c r="RCF22" s="341"/>
      <c r="RCG22" s="341"/>
      <c r="RCH22" s="341"/>
      <c r="RCI22" s="341"/>
      <c r="RCJ22" s="341"/>
      <c r="RCK22" s="341"/>
      <c r="RCL22" s="341"/>
      <c r="RCM22" s="341"/>
      <c r="RCN22" s="341"/>
      <c r="RCO22" s="341"/>
      <c r="RCP22" s="341"/>
      <c r="RCQ22" s="341"/>
      <c r="RCR22" s="341"/>
      <c r="RCS22" s="341"/>
      <c r="RCT22" s="341"/>
      <c r="RCU22" s="341"/>
      <c r="RCV22" s="341"/>
      <c r="RCW22" s="341"/>
      <c r="RCX22" s="341"/>
      <c r="RCY22" s="341"/>
      <c r="RCZ22" s="341"/>
      <c r="RDA22" s="341"/>
      <c r="RDB22" s="341"/>
      <c r="RDC22" s="341"/>
      <c r="RDD22" s="341"/>
      <c r="RDE22" s="341"/>
      <c r="RDF22" s="341"/>
      <c r="RDG22" s="341"/>
      <c r="RDH22" s="341"/>
      <c r="RDI22" s="341"/>
      <c r="RDJ22" s="341"/>
      <c r="RDK22" s="341"/>
      <c r="RDL22" s="341"/>
      <c r="RDM22" s="341"/>
      <c r="RDN22" s="341"/>
      <c r="RDO22" s="341"/>
      <c r="RDP22" s="341"/>
      <c r="RDQ22" s="341"/>
      <c r="RDR22" s="341"/>
      <c r="RDS22" s="341"/>
      <c r="RDT22" s="341"/>
      <c r="RDU22" s="341"/>
      <c r="RDV22" s="341"/>
      <c r="RDW22" s="341"/>
      <c r="RDX22" s="341"/>
      <c r="RDY22" s="341"/>
      <c r="RDZ22" s="341"/>
      <c r="REA22" s="341"/>
      <c r="REB22" s="341"/>
      <c r="REC22" s="341"/>
      <c r="RED22" s="341"/>
      <c r="REE22" s="341"/>
      <c r="REF22" s="341"/>
      <c r="REG22" s="341"/>
      <c r="REH22" s="341"/>
      <c r="REI22" s="341"/>
      <c r="REJ22" s="341"/>
      <c r="REK22" s="341"/>
      <c r="REL22" s="341"/>
      <c r="REM22" s="341"/>
      <c r="REN22" s="341"/>
      <c r="REO22" s="341"/>
      <c r="REP22" s="341"/>
      <c r="REQ22" s="341"/>
      <c r="RER22" s="341"/>
      <c r="RES22" s="341"/>
      <c r="RET22" s="341"/>
      <c r="REU22" s="341"/>
      <c r="REV22" s="341"/>
      <c r="REW22" s="341"/>
      <c r="REX22" s="341"/>
      <c r="REY22" s="341"/>
      <c r="REZ22" s="341"/>
      <c r="RFA22" s="341"/>
      <c r="RFB22" s="341"/>
      <c r="RFC22" s="341"/>
      <c r="RFD22" s="341"/>
      <c r="RFE22" s="341"/>
      <c r="RFF22" s="341"/>
      <c r="RFG22" s="341"/>
      <c r="RFH22" s="341"/>
      <c r="RFI22" s="341"/>
      <c r="RFJ22" s="341"/>
      <c r="RFK22" s="341"/>
      <c r="RFL22" s="341"/>
      <c r="RFM22" s="341"/>
      <c r="RFN22" s="341"/>
      <c r="RFO22" s="341"/>
      <c r="RFP22" s="341"/>
      <c r="RFQ22" s="341"/>
      <c r="RFR22" s="341"/>
      <c r="RFS22" s="341"/>
      <c r="RFT22" s="341"/>
      <c r="RFU22" s="341"/>
      <c r="RFV22" s="341"/>
      <c r="RFW22" s="341"/>
      <c r="RFX22" s="341"/>
      <c r="RFY22" s="341"/>
      <c r="RFZ22" s="341"/>
      <c r="RGA22" s="341"/>
      <c r="RGB22" s="341"/>
      <c r="RGC22" s="341"/>
      <c r="RGD22" s="341"/>
      <c r="RGE22" s="341"/>
      <c r="RGF22" s="341"/>
      <c r="RGG22" s="341"/>
      <c r="RGH22" s="341"/>
      <c r="RGI22" s="341"/>
      <c r="RGJ22" s="341"/>
      <c r="RGK22" s="341"/>
      <c r="RGL22" s="341"/>
      <c r="RGM22" s="341"/>
      <c r="RGN22" s="341"/>
      <c r="RGO22" s="341"/>
      <c r="RGP22" s="341"/>
      <c r="RGQ22" s="341"/>
      <c r="RGR22" s="341"/>
      <c r="RGS22" s="341"/>
      <c r="RGT22" s="341"/>
      <c r="RGU22" s="341"/>
      <c r="RGV22" s="341"/>
      <c r="RGW22" s="341"/>
      <c r="RGX22" s="341"/>
      <c r="RGY22" s="341"/>
      <c r="RGZ22" s="341"/>
      <c r="RHA22" s="341"/>
      <c r="RHB22" s="341"/>
      <c r="RHC22" s="341"/>
      <c r="RHD22" s="341"/>
      <c r="RHE22" s="341"/>
      <c r="RHF22" s="341"/>
      <c r="RHG22" s="341"/>
      <c r="RHH22" s="341"/>
      <c r="RHI22" s="341"/>
      <c r="RHJ22" s="341"/>
      <c r="RHK22" s="341"/>
      <c r="RHL22" s="341"/>
      <c r="RHM22" s="341"/>
      <c r="RHN22" s="341"/>
      <c r="RHO22" s="341"/>
      <c r="RHP22" s="341"/>
      <c r="RHQ22" s="341"/>
      <c r="RHR22" s="341"/>
      <c r="RHS22" s="341"/>
      <c r="RHT22" s="341"/>
      <c r="RHU22" s="341"/>
      <c r="RHV22" s="341"/>
      <c r="RHW22" s="341"/>
      <c r="RHX22" s="341"/>
      <c r="RHY22" s="341"/>
      <c r="RHZ22" s="341"/>
      <c r="RIA22" s="341"/>
      <c r="RIB22" s="341"/>
      <c r="RIC22" s="341"/>
      <c r="RID22" s="341"/>
      <c r="RIE22" s="341"/>
      <c r="RIF22" s="341"/>
      <c r="RIG22" s="341"/>
      <c r="RIH22" s="341"/>
      <c r="RII22" s="341"/>
      <c r="RIJ22" s="341"/>
      <c r="RIK22" s="341"/>
      <c r="RIL22" s="341"/>
      <c r="RIM22" s="341"/>
      <c r="RIN22" s="341"/>
      <c r="RIO22" s="341"/>
      <c r="RIP22" s="341"/>
      <c r="RIQ22" s="341"/>
      <c r="RIR22" s="341"/>
      <c r="RIS22" s="341"/>
      <c r="RIT22" s="341"/>
      <c r="RIU22" s="341"/>
      <c r="RIV22" s="341"/>
      <c r="RIW22" s="341"/>
      <c r="RIX22" s="341"/>
      <c r="RIY22" s="341"/>
      <c r="RIZ22" s="341"/>
      <c r="RJA22" s="341"/>
      <c r="RJB22" s="341"/>
      <c r="RJC22" s="341"/>
      <c r="RJD22" s="341"/>
      <c r="RJE22" s="341"/>
      <c r="RJF22" s="341"/>
      <c r="RJG22" s="341"/>
      <c r="RJH22" s="341"/>
      <c r="RJI22" s="341"/>
      <c r="RJJ22" s="341"/>
      <c r="RJK22" s="341"/>
      <c r="RJL22" s="341"/>
      <c r="RJM22" s="341"/>
      <c r="RJN22" s="341"/>
      <c r="RJO22" s="341"/>
      <c r="RJP22" s="341"/>
      <c r="RJQ22" s="341"/>
      <c r="RJR22" s="341"/>
      <c r="RJS22" s="341"/>
      <c r="RJT22" s="341"/>
      <c r="RJU22" s="341"/>
      <c r="RJV22" s="341"/>
      <c r="RJW22" s="341"/>
      <c r="RJX22" s="341"/>
      <c r="RJY22" s="341"/>
      <c r="RJZ22" s="341"/>
      <c r="RKA22" s="341"/>
      <c r="RKB22" s="341"/>
      <c r="RKC22" s="341"/>
      <c r="RKD22" s="341"/>
      <c r="RKE22" s="341"/>
      <c r="RKF22" s="341"/>
      <c r="RKG22" s="341"/>
      <c r="RKH22" s="341"/>
      <c r="RKI22" s="341"/>
      <c r="RKJ22" s="341"/>
      <c r="RKK22" s="341"/>
      <c r="RKL22" s="341"/>
      <c r="RKM22" s="341"/>
      <c r="RKN22" s="341"/>
      <c r="RKO22" s="341"/>
      <c r="RKP22" s="341"/>
      <c r="RKQ22" s="341"/>
      <c r="RKR22" s="341"/>
      <c r="RKS22" s="341"/>
      <c r="RKT22" s="341"/>
      <c r="RKU22" s="341"/>
      <c r="RKV22" s="341"/>
      <c r="RKW22" s="341"/>
      <c r="RKX22" s="341"/>
      <c r="RKY22" s="341"/>
      <c r="RKZ22" s="341"/>
      <c r="RLA22" s="341"/>
      <c r="RLB22" s="341"/>
      <c r="RLC22" s="341"/>
      <c r="RLD22" s="341"/>
      <c r="RLE22" s="341"/>
      <c r="RLF22" s="341"/>
      <c r="RLG22" s="341"/>
      <c r="RLH22" s="341"/>
      <c r="RLI22" s="341"/>
      <c r="RLJ22" s="341"/>
      <c r="RLK22" s="341"/>
      <c r="RLL22" s="341"/>
      <c r="RLM22" s="341"/>
      <c r="RLN22" s="341"/>
      <c r="RLO22" s="341"/>
      <c r="RLP22" s="341"/>
      <c r="RLQ22" s="341"/>
      <c r="RLR22" s="341"/>
      <c r="RLS22" s="341"/>
      <c r="RLT22" s="341"/>
      <c r="RLU22" s="341"/>
      <c r="RLV22" s="341"/>
      <c r="RLW22" s="341"/>
      <c r="RLX22" s="341"/>
      <c r="RLY22" s="341"/>
      <c r="RLZ22" s="341"/>
      <c r="RMA22" s="341"/>
      <c r="RMB22" s="341"/>
      <c r="RMC22" s="341"/>
      <c r="RMD22" s="341"/>
      <c r="RME22" s="341"/>
      <c r="RMF22" s="341"/>
      <c r="RMG22" s="341"/>
      <c r="RMH22" s="341"/>
      <c r="RMI22" s="341"/>
      <c r="RMJ22" s="341"/>
      <c r="RMK22" s="341"/>
      <c r="RML22" s="341"/>
      <c r="RMM22" s="341"/>
      <c r="RMN22" s="341"/>
      <c r="RMO22" s="341"/>
      <c r="RMP22" s="341"/>
      <c r="RMQ22" s="341"/>
      <c r="RMR22" s="341"/>
      <c r="RMS22" s="341"/>
      <c r="RMT22" s="341"/>
      <c r="RMU22" s="341"/>
      <c r="RMV22" s="341"/>
      <c r="RMW22" s="341"/>
      <c r="RMX22" s="341"/>
      <c r="RMY22" s="341"/>
      <c r="RMZ22" s="341"/>
      <c r="RNA22" s="341"/>
      <c r="RNB22" s="341"/>
      <c r="RNC22" s="341"/>
      <c r="RND22" s="341"/>
      <c r="RNE22" s="341"/>
      <c r="RNF22" s="341"/>
      <c r="RNG22" s="341"/>
      <c r="RNH22" s="341"/>
      <c r="RNI22" s="341"/>
      <c r="RNJ22" s="341"/>
      <c r="RNK22" s="341"/>
      <c r="RNL22" s="341"/>
      <c r="RNM22" s="341"/>
      <c r="RNN22" s="341"/>
      <c r="RNO22" s="341"/>
      <c r="RNP22" s="341"/>
      <c r="RNQ22" s="341"/>
      <c r="RNR22" s="341"/>
      <c r="RNS22" s="341"/>
      <c r="RNT22" s="341"/>
      <c r="RNU22" s="341"/>
      <c r="RNV22" s="341"/>
      <c r="RNW22" s="341"/>
      <c r="RNX22" s="341"/>
      <c r="RNY22" s="341"/>
      <c r="RNZ22" s="341"/>
      <c r="ROA22" s="341"/>
      <c r="ROB22" s="341"/>
      <c r="ROC22" s="341"/>
      <c r="ROD22" s="341"/>
      <c r="ROE22" s="341"/>
      <c r="ROF22" s="341"/>
      <c r="ROG22" s="341"/>
      <c r="ROH22" s="341"/>
      <c r="ROI22" s="341"/>
      <c r="ROJ22" s="341"/>
      <c r="ROK22" s="341"/>
      <c r="ROL22" s="341"/>
      <c r="ROM22" s="341"/>
      <c r="RON22" s="341"/>
      <c r="ROO22" s="341"/>
      <c r="ROP22" s="341"/>
      <c r="ROQ22" s="341"/>
      <c r="ROR22" s="341"/>
      <c r="ROS22" s="341"/>
      <c r="ROT22" s="341"/>
      <c r="ROU22" s="341"/>
      <c r="ROV22" s="341"/>
      <c r="ROW22" s="341"/>
      <c r="ROX22" s="341"/>
      <c r="ROY22" s="341"/>
      <c r="ROZ22" s="341"/>
      <c r="RPA22" s="341"/>
      <c r="RPB22" s="341"/>
      <c r="RPC22" s="341"/>
      <c r="RPD22" s="341"/>
      <c r="RPE22" s="341"/>
      <c r="RPF22" s="341"/>
      <c r="RPG22" s="341"/>
      <c r="RPH22" s="341"/>
      <c r="RPI22" s="341"/>
      <c r="RPJ22" s="341"/>
      <c r="RPK22" s="341"/>
      <c r="RPL22" s="341"/>
      <c r="RPM22" s="341"/>
      <c r="RPN22" s="341"/>
      <c r="RPO22" s="341"/>
      <c r="RPP22" s="341"/>
      <c r="RPQ22" s="341"/>
      <c r="RPR22" s="341"/>
      <c r="RPS22" s="341"/>
      <c r="RPT22" s="341"/>
      <c r="RPU22" s="341"/>
      <c r="RPV22" s="341"/>
      <c r="RPW22" s="341"/>
      <c r="RPX22" s="341"/>
      <c r="RPY22" s="341"/>
      <c r="RPZ22" s="341"/>
      <c r="RQA22" s="341"/>
      <c r="RQB22" s="341"/>
      <c r="RQC22" s="341"/>
      <c r="RQD22" s="341"/>
      <c r="RQE22" s="341"/>
      <c r="RQF22" s="341"/>
      <c r="RQG22" s="341"/>
      <c r="RQH22" s="341"/>
      <c r="RQI22" s="341"/>
      <c r="RQJ22" s="341"/>
      <c r="RQK22" s="341"/>
      <c r="RQL22" s="341"/>
      <c r="RQM22" s="341"/>
      <c r="RQN22" s="341"/>
      <c r="RQO22" s="341"/>
      <c r="RQP22" s="341"/>
      <c r="RQQ22" s="341"/>
      <c r="RQR22" s="341"/>
      <c r="RQS22" s="341"/>
      <c r="RQT22" s="341"/>
      <c r="RQU22" s="341"/>
      <c r="RQV22" s="341"/>
      <c r="RQW22" s="341"/>
      <c r="RQX22" s="341"/>
      <c r="RQY22" s="341"/>
      <c r="RQZ22" s="341"/>
      <c r="RRA22" s="341"/>
      <c r="RRB22" s="341"/>
      <c r="RRC22" s="341"/>
      <c r="RRD22" s="341"/>
      <c r="RRE22" s="341"/>
      <c r="RRF22" s="341"/>
      <c r="RRG22" s="341"/>
      <c r="RRH22" s="341"/>
      <c r="RRI22" s="341"/>
      <c r="RRJ22" s="341"/>
      <c r="RRK22" s="341"/>
      <c r="RRL22" s="341"/>
      <c r="RRM22" s="341"/>
      <c r="RRN22" s="341"/>
      <c r="RRO22" s="341"/>
      <c r="RRP22" s="341"/>
      <c r="RRQ22" s="341"/>
      <c r="RRR22" s="341"/>
      <c r="RRS22" s="341"/>
      <c r="RRT22" s="341"/>
      <c r="RRU22" s="341"/>
      <c r="RRV22" s="341"/>
      <c r="RRW22" s="341"/>
      <c r="RRX22" s="341"/>
      <c r="RRY22" s="341"/>
      <c r="RRZ22" s="341"/>
      <c r="RSA22" s="341"/>
      <c r="RSB22" s="341"/>
      <c r="RSC22" s="341"/>
      <c r="RSD22" s="341"/>
      <c r="RSE22" s="341"/>
      <c r="RSF22" s="341"/>
      <c r="RSG22" s="341"/>
      <c r="RSH22" s="341"/>
      <c r="RSI22" s="341"/>
      <c r="RSJ22" s="341"/>
      <c r="RSK22" s="341"/>
      <c r="RSL22" s="341"/>
      <c r="RSM22" s="341"/>
      <c r="RSN22" s="341"/>
      <c r="RSO22" s="341"/>
      <c r="RSP22" s="341"/>
      <c r="RSQ22" s="341"/>
      <c r="RSR22" s="341"/>
      <c r="RSS22" s="341"/>
      <c r="RST22" s="341"/>
      <c r="RSU22" s="341"/>
      <c r="RSV22" s="341"/>
      <c r="RSW22" s="341"/>
      <c r="RSX22" s="341"/>
      <c r="RSY22" s="341"/>
      <c r="RSZ22" s="341"/>
      <c r="RTA22" s="341"/>
      <c r="RTB22" s="341"/>
      <c r="RTC22" s="341"/>
      <c r="RTD22" s="341"/>
      <c r="RTE22" s="341"/>
      <c r="RTF22" s="341"/>
      <c r="RTG22" s="341"/>
      <c r="RTH22" s="341"/>
      <c r="RTI22" s="341"/>
      <c r="RTJ22" s="341"/>
      <c r="RTK22" s="341"/>
      <c r="RTL22" s="341"/>
      <c r="RTM22" s="341"/>
      <c r="RTN22" s="341"/>
      <c r="RTO22" s="341"/>
      <c r="RTP22" s="341"/>
      <c r="RTQ22" s="341"/>
      <c r="RTR22" s="341"/>
      <c r="RTS22" s="341"/>
      <c r="RTT22" s="341"/>
      <c r="RTU22" s="341"/>
      <c r="RTV22" s="341"/>
      <c r="RTW22" s="341"/>
      <c r="RTX22" s="341"/>
      <c r="RTY22" s="341"/>
      <c r="RTZ22" s="341"/>
      <c r="RUA22" s="341"/>
      <c r="RUB22" s="341"/>
      <c r="RUC22" s="341"/>
      <c r="RUD22" s="341"/>
      <c r="RUE22" s="341"/>
      <c r="RUF22" s="341"/>
      <c r="RUG22" s="341"/>
      <c r="RUH22" s="341"/>
      <c r="RUI22" s="341"/>
      <c r="RUJ22" s="341"/>
      <c r="RUK22" s="341"/>
      <c r="RUL22" s="341"/>
      <c r="RUM22" s="341"/>
      <c r="RUN22" s="341"/>
      <c r="RUO22" s="341"/>
      <c r="RUP22" s="341"/>
      <c r="RUQ22" s="341"/>
      <c r="RUR22" s="341"/>
      <c r="RUS22" s="341"/>
      <c r="RUT22" s="341"/>
      <c r="RUU22" s="341"/>
      <c r="RUV22" s="341"/>
      <c r="RUW22" s="341"/>
      <c r="RUX22" s="341"/>
      <c r="RUY22" s="341"/>
      <c r="RUZ22" s="341"/>
      <c r="RVA22" s="341"/>
      <c r="RVB22" s="341"/>
      <c r="RVC22" s="341"/>
      <c r="RVD22" s="341"/>
      <c r="RVE22" s="341"/>
      <c r="RVF22" s="341"/>
      <c r="RVG22" s="341"/>
      <c r="RVH22" s="341"/>
      <c r="RVI22" s="341"/>
      <c r="RVJ22" s="341"/>
      <c r="RVK22" s="341"/>
      <c r="RVL22" s="341"/>
      <c r="RVM22" s="341"/>
      <c r="RVN22" s="341"/>
      <c r="RVO22" s="341"/>
      <c r="RVP22" s="341"/>
      <c r="RVQ22" s="341"/>
      <c r="RVR22" s="341"/>
      <c r="RVS22" s="341"/>
      <c r="RVT22" s="341"/>
      <c r="RVU22" s="341"/>
      <c r="RVV22" s="341"/>
      <c r="RVW22" s="341"/>
      <c r="RVX22" s="341"/>
      <c r="RVY22" s="341"/>
      <c r="RVZ22" s="341"/>
      <c r="RWA22" s="341"/>
      <c r="RWB22" s="341"/>
      <c r="RWC22" s="341"/>
      <c r="RWD22" s="341"/>
      <c r="RWE22" s="341"/>
      <c r="RWF22" s="341"/>
      <c r="RWG22" s="341"/>
      <c r="RWH22" s="341"/>
      <c r="RWI22" s="341"/>
      <c r="RWJ22" s="341"/>
      <c r="RWK22" s="341"/>
      <c r="RWL22" s="341"/>
      <c r="RWM22" s="341"/>
      <c r="RWN22" s="341"/>
      <c r="RWO22" s="341"/>
      <c r="RWP22" s="341"/>
      <c r="RWQ22" s="341"/>
      <c r="RWR22" s="341"/>
      <c r="RWS22" s="341"/>
      <c r="RWT22" s="341"/>
      <c r="RWU22" s="341"/>
      <c r="RWV22" s="341"/>
      <c r="RWW22" s="341"/>
      <c r="RWX22" s="341"/>
      <c r="RWY22" s="341"/>
      <c r="RWZ22" s="341"/>
      <c r="RXA22" s="341"/>
      <c r="RXB22" s="341"/>
      <c r="RXC22" s="341"/>
      <c r="RXD22" s="341"/>
      <c r="RXE22" s="341"/>
      <c r="RXF22" s="341"/>
      <c r="RXG22" s="341"/>
      <c r="RXH22" s="341"/>
      <c r="RXI22" s="341"/>
      <c r="RXJ22" s="341"/>
      <c r="RXK22" s="341"/>
      <c r="RXL22" s="341"/>
      <c r="RXM22" s="341"/>
      <c r="RXN22" s="341"/>
      <c r="RXO22" s="341"/>
      <c r="RXP22" s="341"/>
      <c r="RXQ22" s="341"/>
      <c r="RXR22" s="341"/>
      <c r="RXS22" s="341"/>
      <c r="RXT22" s="341"/>
      <c r="RXU22" s="341"/>
      <c r="RXV22" s="341"/>
      <c r="RXW22" s="341"/>
      <c r="RXX22" s="341"/>
      <c r="RXY22" s="341"/>
      <c r="RXZ22" s="341"/>
      <c r="RYA22" s="341"/>
      <c r="RYB22" s="341"/>
      <c r="RYC22" s="341"/>
      <c r="RYD22" s="341"/>
      <c r="RYE22" s="341"/>
      <c r="RYF22" s="341"/>
      <c r="RYG22" s="341"/>
      <c r="RYH22" s="341"/>
      <c r="RYI22" s="341"/>
      <c r="RYJ22" s="341"/>
      <c r="RYK22" s="341"/>
      <c r="RYL22" s="341"/>
      <c r="RYM22" s="341"/>
      <c r="RYN22" s="341"/>
      <c r="RYO22" s="341"/>
      <c r="RYP22" s="341"/>
      <c r="RYQ22" s="341"/>
      <c r="RYR22" s="341"/>
      <c r="RYS22" s="341"/>
      <c r="RYT22" s="341"/>
      <c r="RYU22" s="341"/>
      <c r="RYV22" s="341"/>
      <c r="RYW22" s="341"/>
      <c r="RYX22" s="341"/>
      <c r="RYY22" s="341"/>
      <c r="RYZ22" s="341"/>
      <c r="RZA22" s="341"/>
      <c r="RZB22" s="341"/>
      <c r="RZC22" s="341"/>
      <c r="RZD22" s="341"/>
      <c r="RZE22" s="341"/>
      <c r="RZF22" s="341"/>
      <c r="RZG22" s="341"/>
      <c r="RZH22" s="341"/>
      <c r="RZI22" s="341"/>
      <c r="RZJ22" s="341"/>
      <c r="RZK22" s="341"/>
      <c r="RZL22" s="341"/>
      <c r="RZM22" s="341"/>
      <c r="RZN22" s="341"/>
      <c r="RZO22" s="341"/>
      <c r="RZP22" s="341"/>
      <c r="RZQ22" s="341"/>
      <c r="RZR22" s="341"/>
      <c r="RZS22" s="341"/>
      <c r="RZT22" s="341"/>
      <c r="RZU22" s="341"/>
      <c r="RZV22" s="341"/>
      <c r="RZW22" s="341"/>
      <c r="RZX22" s="341"/>
      <c r="RZY22" s="341"/>
      <c r="RZZ22" s="341"/>
      <c r="SAA22" s="341"/>
      <c r="SAB22" s="341"/>
      <c r="SAC22" s="341"/>
      <c r="SAD22" s="341"/>
      <c r="SAE22" s="341"/>
      <c r="SAF22" s="341"/>
      <c r="SAG22" s="341"/>
      <c r="SAH22" s="341"/>
      <c r="SAI22" s="341"/>
      <c r="SAJ22" s="341"/>
      <c r="SAK22" s="341"/>
      <c r="SAL22" s="341"/>
      <c r="SAM22" s="341"/>
      <c r="SAN22" s="341"/>
      <c r="SAO22" s="341"/>
      <c r="SAP22" s="341"/>
      <c r="SAQ22" s="341"/>
      <c r="SAR22" s="341"/>
      <c r="SAS22" s="341"/>
      <c r="SAT22" s="341"/>
      <c r="SAU22" s="341"/>
      <c r="SAV22" s="341"/>
      <c r="SAW22" s="341"/>
      <c r="SAX22" s="341"/>
      <c r="SAY22" s="341"/>
      <c r="SAZ22" s="341"/>
      <c r="SBA22" s="341"/>
      <c r="SBB22" s="341"/>
      <c r="SBC22" s="341"/>
      <c r="SBD22" s="341"/>
      <c r="SBE22" s="341"/>
      <c r="SBF22" s="341"/>
      <c r="SBG22" s="341"/>
      <c r="SBH22" s="341"/>
      <c r="SBI22" s="341"/>
      <c r="SBJ22" s="341"/>
      <c r="SBK22" s="341"/>
      <c r="SBL22" s="341"/>
      <c r="SBM22" s="341"/>
      <c r="SBN22" s="341"/>
      <c r="SBO22" s="341"/>
      <c r="SBP22" s="341"/>
      <c r="SBQ22" s="341"/>
      <c r="SBR22" s="341"/>
      <c r="SBS22" s="341"/>
      <c r="SBT22" s="341"/>
      <c r="SBU22" s="341"/>
      <c r="SBV22" s="341"/>
      <c r="SBW22" s="341"/>
      <c r="SBX22" s="341"/>
      <c r="SBY22" s="341"/>
      <c r="SBZ22" s="341"/>
      <c r="SCA22" s="341"/>
      <c r="SCB22" s="341"/>
      <c r="SCC22" s="341"/>
      <c r="SCD22" s="341"/>
      <c r="SCE22" s="341"/>
      <c r="SCF22" s="341"/>
      <c r="SCG22" s="341"/>
      <c r="SCH22" s="341"/>
      <c r="SCI22" s="341"/>
      <c r="SCJ22" s="341"/>
      <c r="SCK22" s="341"/>
      <c r="SCL22" s="341"/>
      <c r="SCM22" s="341"/>
      <c r="SCN22" s="341"/>
      <c r="SCO22" s="341"/>
      <c r="SCP22" s="341"/>
      <c r="SCQ22" s="341"/>
      <c r="SCR22" s="341"/>
      <c r="SCS22" s="341"/>
      <c r="SCT22" s="341"/>
      <c r="SCU22" s="341"/>
      <c r="SCV22" s="341"/>
      <c r="SCW22" s="341"/>
      <c r="SCX22" s="341"/>
      <c r="SCY22" s="341"/>
      <c r="SCZ22" s="341"/>
      <c r="SDA22" s="341"/>
      <c r="SDB22" s="341"/>
      <c r="SDC22" s="341"/>
      <c r="SDD22" s="341"/>
      <c r="SDE22" s="341"/>
      <c r="SDF22" s="341"/>
      <c r="SDG22" s="341"/>
      <c r="SDH22" s="341"/>
      <c r="SDI22" s="341"/>
      <c r="SDJ22" s="341"/>
      <c r="SDK22" s="341"/>
      <c r="SDL22" s="341"/>
      <c r="SDM22" s="341"/>
      <c r="SDN22" s="341"/>
      <c r="SDO22" s="341"/>
      <c r="SDP22" s="341"/>
      <c r="SDQ22" s="341"/>
      <c r="SDR22" s="341"/>
      <c r="SDS22" s="341"/>
      <c r="SDT22" s="341"/>
      <c r="SDU22" s="341"/>
      <c r="SDV22" s="341"/>
      <c r="SDW22" s="341"/>
      <c r="SDX22" s="341"/>
      <c r="SDY22" s="341"/>
      <c r="SDZ22" s="341"/>
      <c r="SEA22" s="341"/>
      <c r="SEB22" s="341"/>
      <c r="SEC22" s="341"/>
      <c r="SED22" s="341"/>
      <c r="SEE22" s="341"/>
      <c r="SEF22" s="341"/>
      <c r="SEG22" s="341"/>
      <c r="SEH22" s="341"/>
      <c r="SEI22" s="341"/>
      <c r="SEJ22" s="341"/>
      <c r="SEK22" s="341"/>
      <c r="SEL22" s="341"/>
      <c r="SEM22" s="341"/>
      <c r="SEN22" s="341"/>
      <c r="SEO22" s="341"/>
      <c r="SEP22" s="341"/>
      <c r="SEQ22" s="341"/>
      <c r="SER22" s="341"/>
      <c r="SES22" s="341"/>
      <c r="SET22" s="341"/>
      <c r="SEU22" s="341"/>
      <c r="SEV22" s="341"/>
      <c r="SEW22" s="341"/>
      <c r="SEX22" s="341"/>
      <c r="SEY22" s="341"/>
      <c r="SEZ22" s="341"/>
      <c r="SFA22" s="341"/>
      <c r="SFB22" s="341"/>
      <c r="SFC22" s="341"/>
      <c r="SFD22" s="341"/>
      <c r="SFE22" s="341"/>
      <c r="SFF22" s="341"/>
      <c r="SFG22" s="341"/>
      <c r="SFH22" s="341"/>
      <c r="SFI22" s="341"/>
      <c r="SFJ22" s="341"/>
      <c r="SFK22" s="341"/>
      <c r="SFL22" s="341"/>
      <c r="SFM22" s="341"/>
      <c r="SFN22" s="341"/>
      <c r="SFO22" s="341"/>
      <c r="SFP22" s="341"/>
      <c r="SFQ22" s="341"/>
      <c r="SFR22" s="341"/>
      <c r="SFS22" s="341"/>
      <c r="SFT22" s="341"/>
      <c r="SFU22" s="341"/>
      <c r="SFV22" s="341"/>
      <c r="SFW22" s="341"/>
      <c r="SFX22" s="341"/>
      <c r="SFY22" s="341"/>
      <c r="SFZ22" s="341"/>
      <c r="SGA22" s="341"/>
      <c r="SGB22" s="341"/>
      <c r="SGC22" s="341"/>
      <c r="SGD22" s="341"/>
      <c r="SGE22" s="341"/>
      <c r="SGF22" s="341"/>
      <c r="SGG22" s="341"/>
      <c r="SGH22" s="341"/>
      <c r="SGI22" s="341"/>
      <c r="SGJ22" s="341"/>
      <c r="SGK22" s="341"/>
      <c r="SGL22" s="341"/>
      <c r="SGM22" s="341"/>
      <c r="SGN22" s="341"/>
      <c r="SGO22" s="341"/>
      <c r="SGP22" s="341"/>
      <c r="SGQ22" s="341"/>
      <c r="SGR22" s="341"/>
      <c r="SGS22" s="341"/>
      <c r="SGT22" s="341"/>
      <c r="SGU22" s="341"/>
      <c r="SGV22" s="341"/>
      <c r="SGW22" s="341"/>
      <c r="SGX22" s="341"/>
      <c r="SGY22" s="341"/>
      <c r="SGZ22" s="341"/>
      <c r="SHA22" s="341"/>
      <c r="SHB22" s="341"/>
      <c r="SHC22" s="341"/>
      <c r="SHD22" s="341"/>
      <c r="SHE22" s="341"/>
      <c r="SHF22" s="341"/>
      <c r="SHG22" s="341"/>
      <c r="SHH22" s="341"/>
      <c r="SHI22" s="341"/>
      <c r="SHJ22" s="341"/>
      <c r="SHK22" s="341"/>
      <c r="SHL22" s="341"/>
      <c r="SHM22" s="341"/>
      <c r="SHN22" s="341"/>
      <c r="SHO22" s="341"/>
      <c r="SHP22" s="341"/>
      <c r="SHQ22" s="341"/>
      <c r="SHR22" s="341"/>
      <c r="SHS22" s="341"/>
      <c r="SHT22" s="341"/>
      <c r="SHU22" s="341"/>
      <c r="SHV22" s="341"/>
      <c r="SHW22" s="341"/>
      <c r="SHX22" s="341"/>
      <c r="SHY22" s="341"/>
      <c r="SHZ22" s="341"/>
      <c r="SIA22" s="341"/>
      <c r="SIB22" s="341"/>
      <c r="SIC22" s="341"/>
      <c r="SID22" s="341"/>
      <c r="SIE22" s="341"/>
      <c r="SIF22" s="341"/>
      <c r="SIG22" s="341"/>
      <c r="SIH22" s="341"/>
      <c r="SII22" s="341"/>
      <c r="SIJ22" s="341"/>
      <c r="SIK22" s="341"/>
      <c r="SIL22" s="341"/>
      <c r="SIM22" s="341"/>
      <c r="SIN22" s="341"/>
      <c r="SIO22" s="341"/>
      <c r="SIP22" s="341"/>
      <c r="SIQ22" s="341"/>
      <c r="SIR22" s="341"/>
      <c r="SIS22" s="341"/>
      <c r="SIT22" s="341"/>
      <c r="SIU22" s="341"/>
      <c r="SIV22" s="341"/>
      <c r="SIW22" s="341"/>
      <c r="SIX22" s="341"/>
      <c r="SIY22" s="341"/>
      <c r="SIZ22" s="341"/>
      <c r="SJA22" s="341"/>
      <c r="SJB22" s="341"/>
      <c r="SJC22" s="341"/>
      <c r="SJD22" s="341"/>
      <c r="SJE22" s="341"/>
      <c r="SJF22" s="341"/>
      <c r="SJG22" s="341"/>
      <c r="SJH22" s="341"/>
      <c r="SJI22" s="341"/>
      <c r="SJJ22" s="341"/>
      <c r="SJK22" s="341"/>
      <c r="SJL22" s="341"/>
      <c r="SJM22" s="341"/>
      <c r="SJN22" s="341"/>
      <c r="SJO22" s="341"/>
      <c r="SJP22" s="341"/>
      <c r="SJQ22" s="341"/>
      <c r="SJR22" s="341"/>
      <c r="SJS22" s="341"/>
      <c r="SJT22" s="341"/>
      <c r="SJU22" s="341"/>
      <c r="SJV22" s="341"/>
      <c r="SJW22" s="341"/>
      <c r="SJX22" s="341"/>
      <c r="SJY22" s="341"/>
      <c r="SJZ22" s="341"/>
      <c r="SKA22" s="341"/>
      <c r="SKB22" s="341"/>
      <c r="SKC22" s="341"/>
      <c r="SKD22" s="341"/>
      <c r="SKE22" s="341"/>
      <c r="SKF22" s="341"/>
      <c r="SKG22" s="341"/>
      <c r="SKH22" s="341"/>
      <c r="SKI22" s="341"/>
      <c r="SKJ22" s="341"/>
      <c r="SKK22" s="341"/>
      <c r="SKL22" s="341"/>
      <c r="SKM22" s="341"/>
      <c r="SKN22" s="341"/>
      <c r="SKO22" s="341"/>
      <c r="SKP22" s="341"/>
      <c r="SKQ22" s="341"/>
      <c r="SKR22" s="341"/>
      <c r="SKS22" s="341"/>
      <c r="SKT22" s="341"/>
      <c r="SKU22" s="341"/>
      <c r="SKV22" s="341"/>
      <c r="SKW22" s="341"/>
      <c r="SKX22" s="341"/>
      <c r="SKY22" s="341"/>
      <c r="SKZ22" s="341"/>
      <c r="SLA22" s="341"/>
      <c r="SLB22" s="341"/>
      <c r="SLC22" s="341"/>
      <c r="SLD22" s="341"/>
      <c r="SLE22" s="341"/>
      <c r="SLF22" s="341"/>
      <c r="SLG22" s="341"/>
      <c r="SLH22" s="341"/>
      <c r="SLI22" s="341"/>
      <c r="SLJ22" s="341"/>
      <c r="SLK22" s="341"/>
      <c r="SLL22" s="341"/>
      <c r="SLM22" s="341"/>
      <c r="SLN22" s="341"/>
      <c r="SLO22" s="341"/>
      <c r="SLP22" s="341"/>
      <c r="SLQ22" s="341"/>
      <c r="SLR22" s="341"/>
      <c r="SLS22" s="341"/>
      <c r="SLT22" s="341"/>
      <c r="SLU22" s="341"/>
      <c r="SLV22" s="341"/>
      <c r="SLW22" s="341"/>
      <c r="SLX22" s="341"/>
      <c r="SLY22" s="341"/>
      <c r="SLZ22" s="341"/>
      <c r="SMA22" s="341"/>
      <c r="SMB22" s="341"/>
      <c r="SMC22" s="341"/>
      <c r="SMD22" s="341"/>
      <c r="SME22" s="341"/>
      <c r="SMF22" s="341"/>
      <c r="SMG22" s="341"/>
      <c r="SMH22" s="341"/>
      <c r="SMI22" s="341"/>
      <c r="SMJ22" s="341"/>
      <c r="SMK22" s="341"/>
      <c r="SML22" s="341"/>
      <c r="SMM22" s="341"/>
      <c r="SMN22" s="341"/>
      <c r="SMO22" s="341"/>
      <c r="SMP22" s="341"/>
      <c r="SMQ22" s="341"/>
      <c r="SMR22" s="341"/>
      <c r="SMS22" s="341"/>
      <c r="SMT22" s="341"/>
      <c r="SMU22" s="341"/>
      <c r="SMV22" s="341"/>
      <c r="SMW22" s="341"/>
      <c r="SMX22" s="341"/>
      <c r="SMY22" s="341"/>
      <c r="SMZ22" s="341"/>
      <c r="SNA22" s="341"/>
      <c r="SNB22" s="341"/>
      <c r="SNC22" s="341"/>
      <c r="SND22" s="341"/>
      <c r="SNE22" s="341"/>
      <c r="SNF22" s="341"/>
      <c r="SNG22" s="341"/>
      <c r="SNH22" s="341"/>
      <c r="SNI22" s="341"/>
      <c r="SNJ22" s="341"/>
      <c r="SNK22" s="341"/>
      <c r="SNL22" s="341"/>
      <c r="SNM22" s="341"/>
      <c r="SNN22" s="341"/>
      <c r="SNO22" s="341"/>
      <c r="SNP22" s="341"/>
      <c r="SNQ22" s="341"/>
      <c r="SNR22" s="341"/>
      <c r="SNS22" s="341"/>
      <c r="SNT22" s="341"/>
      <c r="SNU22" s="341"/>
      <c r="SNV22" s="341"/>
      <c r="SNW22" s="341"/>
      <c r="SNX22" s="341"/>
      <c r="SNY22" s="341"/>
      <c r="SNZ22" s="341"/>
      <c r="SOA22" s="341"/>
      <c r="SOB22" s="341"/>
      <c r="SOC22" s="341"/>
      <c r="SOD22" s="341"/>
      <c r="SOE22" s="341"/>
      <c r="SOF22" s="341"/>
      <c r="SOG22" s="341"/>
      <c r="SOH22" s="341"/>
      <c r="SOI22" s="341"/>
      <c r="SOJ22" s="341"/>
      <c r="SOK22" s="341"/>
      <c r="SOL22" s="341"/>
      <c r="SOM22" s="341"/>
      <c r="SON22" s="341"/>
      <c r="SOO22" s="341"/>
      <c r="SOP22" s="341"/>
      <c r="SOQ22" s="341"/>
      <c r="SOR22" s="341"/>
      <c r="SOS22" s="341"/>
      <c r="SOT22" s="341"/>
      <c r="SOU22" s="341"/>
      <c r="SOV22" s="341"/>
      <c r="SOW22" s="341"/>
      <c r="SOX22" s="341"/>
      <c r="SOY22" s="341"/>
      <c r="SOZ22" s="341"/>
      <c r="SPA22" s="341"/>
      <c r="SPB22" s="341"/>
      <c r="SPC22" s="341"/>
      <c r="SPD22" s="341"/>
      <c r="SPE22" s="341"/>
      <c r="SPF22" s="341"/>
      <c r="SPG22" s="341"/>
      <c r="SPH22" s="341"/>
      <c r="SPI22" s="341"/>
      <c r="SPJ22" s="341"/>
      <c r="SPK22" s="341"/>
      <c r="SPL22" s="341"/>
      <c r="SPM22" s="341"/>
      <c r="SPN22" s="341"/>
      <c r="SPO22" s="341"/>
      <c r="SPP22" s="341"/>
      <c r="SPQ22" s="341"/>
      <c r="SPR22" s="341"/>
      <c r="SPS22" s="341"/>
      <c r="SPT22" s="341"/>
      <c r="SPU22" s="341"/>
      <c r="SPV22" s="341"/>
      <c r="SPW22" s="341"/>
      <c r="SPX22" s="341"/>
      <c r="SPY22" s="341"/>
      <c r="SPZ22" s="341"/>
      <c r="SQA22" s="341"/>
      <c r="SQB22" s="341"/>
      <c r="SQC22" s="341"/>
      <c r="SQD22" s="341"/>
      <c r="SQE22" s="341"/>
      <c r="SQF22" s="341"/>
      <c r="SQG22" s="341"/>
      <c r="SQH22" s="341"/>
      <c r="SQI22" s="341"/>
      <c r="SQJ22" s="341"/>
      <c r="SQK22" s="341"/>
      <c r="SQL22" s="341"/>
      <c r="SQM22" s="341"/>
      <c r="SQN22" s="341"/>
      <c r="SQO22" s="341"/>
      <c r="SQP22" s="341"/>
      <c r="SQQ22" s="341"/>
      <c r="SQR22" s="341"/>
      <c r="SQS22" s="341"/>
      <c r="SQT22" s="341"/>
      <c r="SQU22" s="341"/>
      <c r="SQV22" s="341"/>
      <c r="SQW22" s="341"/>
      <c r="SQX22" s="341"/>
      <c r="SQY22" s="341"/>
      <c r="SQZ22" s="341"/>
      <c r="SRA22" s="341"/>
      <c r="SRB22" s="341"/>
      <c r="SRC22" s="341"/>
      <c r="SRD22" s="341"/>
      <c r="SRE22" s="341"/>
      <c r="SRF22" s="341"/>
      <c r="SRG22" s="341"/>
      <c r="SRH22" s="341"/>
      <c r="SRI22" s="341"/>
      <c r="SRJ22" s="341"/>
      <c r="SRK22" s="341"/>
      <c r="SRL22" s="341"/>
      <c r="SRM22" s="341"/>
      <c r="SRN22" s="341"/>
      <c r="SRO22" s="341"/>
      <c r="SRP22" s="341"/>
      <c r="SRQ22" s="341"/>
      <c r="SRR22" s="341"/>
      <c r="SRS22" s="341"/>
      <c r="SRT22" s="341"/>
      <c r="SRU22" s="341"/>
      <c r="SRV22" s="341"/>
      <c r="SRW22" s="341"/>
      <c r="SRX22" s="341"/>
      <c r="SRY22" s="341"/>
      <c r="SRZ22" s="341"/>
      <c r="SSA22" s="341"/>
      <c r="SSB22" s="341"/>
      <c r="SSC22" s="341"/>
      <c r="SSD22" s="341"/>
      <c r="SSE22" s="341"/>
      <c r="SSF22" s="341"/>
      <c r="SSG22" s="341"/>
      <c r="SSH22" s="341"/>
      <c r="SSI22" s="341"/>
      <c r="SSJ22" s="341"/>
      <c r="SSK22" s="341"/>
      <c r="SSL22" s="341"/>
      <c r="SSM22" s="341"/>
      <c r="SSN22" s="341"/>
      <c r="SSO22" s="341"/>
      <c r="SSP22" s="341"/>
      <c r="SSQ22" s="341"/>
      <c r="SSR22" s="341"/>
      <c r="SSS22" s="341"/>
      <c r="SST22" s="341"/>
      <c r="SSU22" s="341"/>
      <c r="SSV22" s="341"/>
      <c r="SSW22" s="341"/>
      <c r="SSX22" s="341"/>
      <c r="SSY22" s="341"/>
      <c r="SSZ22" s="341"/>
      <c r="STA22" s="341"/>
      <c r="STB22" s="341"/>
      <c r="STC22" s="341"/>
      <c r="STD22" s="341"/>
      <c r="STE22" s="341"/>
      <c r="STF22" s="341"/>
      <c r="STG22" s="341"/>
      <c r="STH22" s="341"/>
      <c r="STI22" s="341"/>
      <c r="STJ22" s="341"/>
      <c r="STK22" s="341"/>
      <c r="STL22" s="341"/>
      <c r="STM22" s="341"/>
      <c r="STN22" s="341"/>
      <c r="STO22" s="341"/>
      <c r="STP22" s="341"/>
      <c r="STQ22" s="341"/>
      <c r="STR22" s="341"/>
      <c r="STS22" s="341"/>
      <c r="STT22" s="341"/>
      <c r="STU22" s="341"/>
      <c r="STV22" s="341"/>
      <c r="STW22" s="341"/>
      <c r="STX22" s="341"/>
      <c r="STY22" s="341"/>
      <c r="STZ22" s="341"/>
      <c r="SUA22" s="341"/>
      <c r="SUB22" s="341"/>
      <c r="SUC22" s="341"/>
      <c r="SUD22" s="341"/>
      <c r="SUE22" s="341"/>
      <c r="SUF22" s="341"/>
      <c r="SUG22" s="341"/>
      <c r="SUH22" s="341"/>
      <c r="SUI22" s="341"/>
      <c r="SUJ22" s="341"/>
      <c r="SUK22" s="341"/>
      <c r="SUL22" s="341"/>
      <c r="SUM22" s="341"/>
      <c r="SUN22" s="341"/>
      <c r="SUO22" s="341"/>
      <c r="SUP22" s="341"/>
      <c r="SUQ22" s="341"/>
      <c r="SUR22" s="341"/>
      <c r="SUS22" s="341"/>
      <c r="SUT22" s="341"/>
      <c r="SUU22" s="341"/>
      <c r="SUV22" s="341"/>
      <c r="SUW22" s="341"/>
      <c r="SUX22" s="341"/>
      <c r="SUY22" s="341"/>
      <c r="SUZ22" s="341"/>
      <c r="SVA22" s="341"/>
      <c r="SVB22" s="341"/>
      <c r="SVC22" s="341"/>
      <c r="SVD22" s="341"/>
      <c r="SVE22" s="341"/>
      <c r="SVF22" s="341"/>
      <c r="SVG22" s="341"/>
      <c r="SVH22" s="341"/>
      <c r="SVI22" s="341"/>
      <c r="SVJ22" s="341"/>
      <c r="SVK22" s="341"/>
      <c r="SVL22" s="341"/>
      <c r="SVM22" s="341"/>
      <c r="SVN22" s="341"/>
      <c r="SVO22" s="341"/>
      <c r="SVP22" s="341"/>
      <c r="SVQ22" s="341"/>
      <c r="SVR22" s="341"/>
      <c r="SVS22" s="341"/>
      <c r="SVT22" s="341"/>
      <c r="SVU22" s="341"/>
      <c r="SVV22" s="341"/>
      <c r="SVW22" s="341"/>
      <c r="SVX22" s="341"/>
      <c r="SVY22" s="341"/>
      <c r="SVZ22" s="341"/>
      <c r="SWA22" s="341"/>
      <c r="SWB22" s="341"/>
      <c r="SWC22" s="341"/>
      <c r="SWD22" s="341"/>
      <c r="SWE22" s="341"/>
      <c r="SWF22" s="341"/>
      <c r="SWG22" s="341"/>
      <c r="SWH22" s="341"/>
      <c r="SWI22" s="341"/>
      <c r="SWJ22" s="341"/>
      <c r="SWK22" s="341"/>
      <c r="SWL22" s="341"/>
      <c r="SWM22" s="341"/>
      <c r="SWN22" s="341"/>
      <c r="SWO22" s="341"/>
      <c r="SWP22" s="341"/>
      <c r="SWQ22" s="341"/>
      <c r="SWR22" s="341"/>
      <c r="SWS22" s="341"/>
      <c r="SWT22" s="341"/>
      <c r="SWU22" s="341"/>
      <c r="SWV22" s="341"/>
      <c r="SWW22" s="341"/>
      <c r="SWX22" s="341"/>
      <c r="SWY22" s="341"/>
      <c r="SWZ22" s="341"/>
      <c r="SXA22" s="341"/>
      <c r="SXB22" s="341"/>
      <c r="SXC22" s="341"/>
      <c r="SXD22" s="341"/>
      <c r="SXE22" s="341"/>
      <c r="SXF22" s="341"/>
      <c r="SXG22" s="341"/>
      <c r="SXH22" s="341"/>
      <c r="SXI22" s="341"/>
      <c r="SXJ22" s="341"/>
      <c r="SXK22" s="341"/>
      <c r="SXL22" s="341"/>
      <c r="SXM22" s="341"/>
      <c r="SXN22" s="341"/>
      <c r="SXO22" s="341"/>
      <c r="SXP22" s="341"/>
      <c r="SXQ22" s="341"/>
      <c r="SXR22" s="341"/>
      <c r="SXS22" s="341"/>
      <c r="SXT22" s="341"/>
      <c r="SXU22" s="341"/>
      <c r="SXV22" s="341"/>
      <c r="SXW22" s="341"/>
      <c r="SXX22" s="341"/>
      <c r="SXY22" s="341"/>
      <c r="SXZ22" s="341"/>
      <c r="SYA22" s="341"/>
      <c r="SYB22" s="341"/>
      <c r="SYC22" s="341"/>
      <c r="SYD22" s="341"/>
      <c r="SYE22" s="341"/>
      <c r="SYF22" s="341"/>
      <c r="SYG22" s="341"/>
      <c r="SYH22" s="341"/>
      <c r="SYI22" s="341"/>
      <c r="SYJ22" s="341"/>
      <c r="SYK22" s="341"/>
      <c r="SYL22" s="341"/>
      <c r="SYM22" s="341"/>
      <c r="SYN22" s="341"/>
      <c r="SYO22" s="341"/>
      <c r="SYP22" s="341"/>
      <c r="SYQ22" s="341"/>
      <c r="SYR22" s="341"/>
      <c r="SYS22" s="341"/>
      <c r="SYT22" s="341"/>
      <c r="SYU22" s="341"/>
      <c r="SYV22" s="341"/>
      <c r="SYW22" s="341"/>
      <c r="SYX22" s="341"/>
      <c r="SYY22" s="341"/>
      <c r="SYZ22" s="341"/>
      <c r="SZA22" s="341"/>
      <c r="SZB22" s="341"/>
      <c r="SZC22" s="341"/>
      <c r="SZD22" s="341"/>
      <c r="SZE22" s="341"/>
      <c r="SZF22" s="341"/>
      <c r="SZG22" s="341"/>
      <c r="SZH22" s="341"/>
      <c r="SZI22" s="341"/>
      <c r="SZJ22" s="341"/>
      <c r="SZK22" s="341"/>
      <c r="SZL22" s="341"/>
      <c r="SZM22" s="341"/>
      <c r="SZN22" s="341"/>
      <c r="SZO22" s="341"/>
      <c r="SZP22" s="341"/>
      <c r="SZQ22" s="341"/>
      <c r="SZR22" s="341"/>
      <c r="SZS22" s="341"/>
      <c r="SZT22" s="341"/>
      <c r="SZU22" s="341"/>
      <c r="SZV22" s="341"/>
      <c r="SZW22" s="341"/>
      <c r="SZX22" s="341"/>
      <c r="SZY22" s="341"/>
      <c r="SZZ22" s="341"/>
      <c r="TAA22" s="341"/>
      <c r="TAB22" s="341"/>
      <c r="TAC22" s="341"/>
      <c r="TAD22" s="341"/>
      <c r="TAE22" s="341"/>
      <c r="TAF22" s="341"/>
      <c r="TAG22" s="341"/>
      <c r="TAH22" s="341"/>
      <c r="TAI22" s="341"/>
      <c r="TAJ22" s="341"/>
      <c r="TAK22" s="341"/>
      <c r="TAL22" s="341"/>
      <c r="TAM22" s="341"/>
      <c r="TAN22" s="341"/>
      <c r="TAO22" s="341"/>
      <c r="TAP22" s="341"/>
      <c r="TAQ22" s="341"/>
      <c r="TAR22" s="341"/>
      <c r="TAS22" s="341"/>
      <c r="TAT22" s="341"/>
      <c r="TAU22" s="341"/>
      <c r="TAV22" s="341"/>
      <c r="TAW22" s="341"/>
      <c r="TAX22" s="341"/>
      <c r="TAY22" s="341"/>
      <c r="TAZ22" s="341"/>
      <c r="TBA22" s="341"/>
      <c r="TBB22" s="341"/>
      <c r="TBC22" s="341"/>
      <c r="TBD22" s="341"/>
      <c r="TBE22" s="341"/>
      <c r="TBF22" s="341"/>
      <c r="TBG22" s="341"/>
      <c r="TBH22" s="341"/>
      <c r="TBI22" s="341"/>
      <c r="TBJ22" s="341"/>
      <c r="TBK22" s="341"/>
      <c r="TBL22" s="341"/>
      <c r="TBM22" s="341"/>
      <c r="TBN22" s="341"/>
      <c r="TBO22" s="341"/>
      <c r="TBP22" s="341"/>
      <c r="TBQ22" s="341"/>
      <c r="TBR22" s="341"/>
      <c r="TBS22" s="341"/>
      <c r="TBT22" s="341"/>
      <c r="TBU22" s="341"/>
      <c r="TBV22" s="341"/>
      <c r="TBW22" s="341"/>
      <c r="TBX22" s="341"/>
      <c r="TBY22" s="341"/>
      <c r="TBZ22" s="341"/>
      <c r="TCA22" s="341"/>
      <c r="TCB22" s="341"/>
      <c r="TCC22" s="341"/>
      <c r="TCD22" s="341"/>
      <c r="TCE22" s="341"/>
      <c r="TCF22" s="341"/>
      <c r="TCG22" s="341"/>
      <c r="TCH22" s="341"/>
      <c r="TCI22" s="341"/>
      <c r="TCJ22" s="341"/>
      <c r="TCK22" s="341"/>
      <c r="TCL22" s="341"/>
      <c r="TCM22" s="341"/>
      <c r="TCN22" s="341"/>
      <c r="TCO22" s="341"/>
      <c r="TCP22" s="341"/>
      <c r="TCQ22" s="341"/>
      <c r="TCR22" s="341"/>
      <c r="TCS22" s="341"/>
      <c r="TCT22" s="341"/>
      <c r="TCU22" s="341"/>
      <c r="TCV22" s="341"/>
      <c r="TCW22" s="341"/>
      <c r="TCX22" s="341"/>
      <c r="TCY22" s="341"/>
      <c r="TCZ22" s="341"/>
      <c r="TDA22" s="341"/>
      <c r="TDB22" s="341"/>
      <c r="TDC22" s="341"/>
      <c r="TDD22" s="341"/>
      <c r="TDE22" s="341"/>
      <c r="TDF22" s="341"/>
      <c r="TDG22" s="341"/>
      <c r="TDH22" s="341"/>
      <c r="TDI22" s="341"/>
      <c r="TDJ22" s="341"/>
      <c r="TDK22" s="341"/>
      <c r="TDL22" s="341"/>
      <c r="TDM22" s="341"/>
      <c r="TDN22" s="341"/>
      <c r="TDO22" s="341"/>
      <c r="TDP22" s="341"/>
      <c r="TDQ22" s="341"/>
      <c r="TDR22" s="341"/>
      <c r="TDS22" s="341"/>
      <c r="TDT22" s="341"/>
      <c r="TDU22" s="341"/>
      <c r="TDV22" s="341"/>
      <c r="TDW22" s="341"/>
      <c r="TDX22" s="341"/>
      <c r="TDY22" s="341"/>
      <c r="TDZ22" s="341"/>
      <c r="TEA22" s="341"/>
      <c r="TEB22" s="341"/>
      <c r="TEC22" s="341"/>
      <c r="TED22" s="341"/>
      <c r="TEE22" s="341"/>
      <c r="TEF22" s="341"/>
      <c r="TEG22" s="341"/>
      <c r="TEH22" s="341"/>
      <c r="TEI22" s="341"/>
      <c r="TEJ22" s="341"/>
      <c r="TEK22" s="341"/>
      <c r="TEL22" s="341"/>
      <c r="TEM22" s="341"/>
      <c r="TEN22" s="341"/>
      <c r="TEO22" s="341"/>
      <c r="TEP22" s="341"/>
      <c r="TEQ22" s="341"/>
      <c r="TER22" s="341"/>
      <c r="TES22" s="341"/>
      <c r="TET22" s="341"/>
      <c r="TEU22" s="341"/>
      <c r="TEV22" s="341"/>
      <c r="TEW22" s="341"/>
      <c r="TEX22" s="341"/>
      <c r="TEY22" s="341"/>
      <c r="TEZ22" s="341"/>
      <c r="TFA22" s="341"/>
      <c r="TFB22" s="341"/>
      <c r="TFC22" s="341"/>
      <c r="TFD22" s="341"/>
      <c r="TFE22" s="341"/>
      <c r="TFF22" s="341"/>
      <c r="TFG22" s="341"/>
      <c r="TFH22" s="341"/>
      <c r="TFI22" s="341"/>
      <c r="TFJ22" s="341"/>
      <c r="TFK22" s="341"/>
      <c r="TFL22" s="341"/>
      <c r="TFM22" s="341"/>
      <c r="TFN22" s="341"/>
      <c r="TFO22" s="341"/>
      <c r="TFP22" s="341"/>
      <c r="TFQ22" s="341"/>
      <c r="TFR22" s="341"/>
      <c r="TFS22" s="341"/>
      <c r="TFT22" s="341"/>
      <c r="TFU22" s="341"/>
      <c r="TFV22" s="341"/>
      <c r="TFW22" s="341"/>
      <c r="TFX22" s="341"/>
      <c r="TFY22" s="341"/>
      <c r="TFZ22" s="341"/>
      <c r="TGA22" s="341"/>
      <c r="TGB22" s="341"/>
      <c r="TGC22" s="341"/>
      <c r="TGD22" s="341"/>
      <c r="TGE22" s="341"/>
      <c r="TGF22" s="341"/>
      <c r="TGG22" s="341"/>
      <c r="TGH22" s="341"/>
      <c r="TGI22" s="341"/>
      <c r="TGJ22" s="341"/>
      <c r="TGK22" s="341"/>
      <c r="TGL22" s="341"/>
      <c r="TGM22" s="341"/>
      <c r="TGN22" s="341"/>
      <c r="TGO22" s="341"/>
      <c r="TGP22" s="341"/>
      <c r="TGQ22" s="341"/>
      <c r="TGR22" s="341"/>
      <c r="TGS22" s="341"/>
      <c r="TGT22" s="341"/>
      <c r="TGU22" s="341"/>
      <c r="TGV22" s="341"/>
      <c r="TGW22" s="341"/>
      <c r="TGX22" s="341"/>
      <c r="TGY22" s="341"/>
      <c r="TGZ22" s="341"/>
      <c r="THA22" s="341"/>
      <c r="THB22" s="341"/>
      <c r="THC22" s="341"/>
      <c r="THD22" s="341"/>
      <c r="THE22" s="341"/>
      <c r="THF22" s="341"/>
      <c r="THG22" s="341"/>
      <c r="THH22" s="341"/>
      <c r="THI22" s="341"/>
      <c r="THJ22" s="341"/>
      <c r="THK22" s="341"/>
      <c r="THL22" s="341"/>
      <c r="THM22" s="341"/>
      <c r="THN22" s="341"/>
      <c r="THO22" s="341"/>
      <c r="THP22" s="341"/>
      <c r="THQ22" s="341"/>
      <c r="THR22" s="341"/>
      <c r="THS22" s="341"/>
      <c r="THT22" s="341"/>
      <c r="THU22" s="341"/>
      <c r="THV22" s="341"/>
      <c r="THW22" s="341"/>
      <c r="THX22" s="341"/>
      <c r="THY22" s="341"/>
      <c r="THZ22" s="341"/>
      <c r="TIA22" s="341"/>
      <c r="TIB22" s="341"/>
      <c r="TIC22" s="341"/>
      <c r="TID22" s="341"/>
      <c r="TIE22" s="341"/>
      <c r="TIF22" s="341"/>
      <c r="TIG22" s="341"/>
      <c r="TIH22" s="341"/>
      <c r="TII22" s="341"/>
      <c r="TIJ22" s="341"/>
      <c r="TIK22" s="341"/>
      <c r="TIL22" s="341"/>
      <c r="TIM22" s="341"/>
      <c r="TIN22" s="341"/>
      <c r="TIO22" s="341"/>
      <c r="TIP22" s="341"/>
      <c r="TIQ22" s="341"/>
      <c r="TIR22" s="341"/>
      <c r="TIS22" s="341"/>
      <c r="TIT22" s="341"/>
      <c r="TIU22" s="341"/>
      <c r="TIV22" s="341"/>
      <c r="TIW22" s="341"/>
      <c r="TIX22" s="341"/>
      <c r="TIY22" s="341"/>
      <c r="TIZ22" s="341"/>
      <c r="TJA22" s="341"/>
      <c r="TJB22" s="341"/>
      <c r="TJC22" s="341"/>
      <c r="TJD22" s="341"/>
      <c r="TJE22" s="341"/>
      <c r="TJF22" s="341"/>
      <c r="TJG22" s="341"/>
      <c r="TJH22" s="341"/>
      <c r="TJI22" s="341"/>
      <c r="TJJ22" s="341"/>
      <c r="TJK22" s="341"/>
      <c r="TJL22" s="341"/>
      <c r="TJM22" s="341"/>
      <c r="TJN22" s="341"/>
      <c r="TJO22" s="341"/>
      <c r="TJP22" s="341"/>
      <c r="TJQ22" s="341"/>
      <c r="TJR22" s="341"/>
      <c r="TJS22" s="341"/>
      <c r="TJT22" s="341"/>
      <c r="TJU22" s="341"/>
      <c r="TJV22" s="341"/>
      <c r="TJW22" s="341"/>
      <c r="TJX22" s="341"/>
      <c r="TJY22" s="341"/>
      <c r="TJZ22" s="341"/>
      <c r="TKA22" s="341"/>
      <c r="TKB22" s="341"/>
      <c r="TKC22" s="341"/>
      <c r="TKD22" s="341"/>
      <c r="TKE22" s="341"/>
      <c r="TKF22" s="341"/>
      <c r="TKG22" s="341"/>
      <c r="TKH22" s="341"/>
      <c r="TKI22" s="341"/>
      <c r="TKJ22" s="341"/>
      <c r="TKK22" s="341"/>
      <c r="TKL22" s="341"/>
      <c r="TKM22" s="341"/>
      <c r="TKN22" s="341"/>
      <c r="TKO22" s="341"/>
      <c r="TKP22" s="341"/>
      <c r="TKQ22" s="341"/>
      <c r="TKR22" s="341"/>
      <c r="TKS22" s="341"/>
      <c r="TKT22" s="341"/>
      <c r="TKU22" s="341"/>
      <c r="TKV22" s="341"/>
      <c r="TKW22" s="341"/>
      <c r="TKX22" s="341"/>
      <c r="TKY22" s="341"/>
      <c r="TKZ22" s="341"/>
      <c r="TLA22" s="341"/>
      <c r="TLB22" s="341"/>
      <c r="TLC22" s="341"/>
      <c r="TLD22" s="341"/>
      <c r="TLE22" s="341"/>
      <c r="TLF22" s="341"/>
      <c r="TLG22" s="341"/>
      <c r="TLH22" s="341"/>
      <c r="TLI22" s="341"/>
      <c r="TLJ22" s="341"/>
      <c r="TLK22" s="341"/>
      <c r="TLL22" s="341"/>
      <c r="TLM22" s="341"/>
      <c r="TLN22" s="341"/>
      <c r="TLO22" s="341"/>
      <c r="TLP22" s="341"/>
      <c r="TLQ22" s="341"/>
      <c r="TLR22" s="341"/>
      <c r="TLS22" s="341"/>
      <c r="TLT22" s="341"/>
      <c r="TLU22" s="341"/>
      <c r="TLV22" s="341"/>
      <c r="TLW22" s="341"/>
      <c r="TLX22" s="341"/>
      <c r="TLY22" s="341"/>
      <c r="TLZ22" s="341"/>
      <c r="TMA22" s="341"/>
      <c r="TMB22" s="341"/>
      <c r="TMC22" s="341"/>
      <c r="TMD22" s="341"/>
      <c r="TME22" s="341"/>
      <c r="TMF22" s="341"/>
      <c r="TMG22" s="341"/>
      <c r="TMH22" s="341"/>
      <c r="TMI22" s="341"/>
      <c r="TMJ22" s="341"/>
      <c r="TMK22" s="341"/>
      <c r="TML22" s="341"/>
      <c r="TMM22" s="341"/>
      <c r="TMN22" s="341"/>
      <c r="TMO22" s="341"/>
      <c r="TMP22" s="341"/>
      <c r="TMQ22" s="341"/>
      <c r="TMR22" s="341"/>
      <c r="TMS22" s="341"/>
      <c r="TMT22" s="341"/>
      <c r="TMU22" s="341"/>
      <c r="TMV22" s="341"/>
      <c r="TMW22" s="341"/>
      <c r="TMX22" s="341"/>
      <c r="TMY22" s="341"/>
      <c r="TMZ22" s="341"/>
      <c r="TNA22" s="341"/>
      <c r="TNB22" s="341"/>
      <c r="TNC22" s="341"/>
      <c r="TND22" s="341"/>
      <c r="TNE22" s="341"/>
      <c r="TNF22" s="341"/>
      <c r="TNG22" s="341"/>
      <c r="TNH22" s="341"/>
      <c r="TNI22" s="341"/>
      <c r="TNJ22" s="341"/>
      <c r="TNK22" s="341"/>
      <c r="TNL22" s="341"/>
      <c r="TNM22" s="341"/>
      <c r="TNN22" s="341"/>
      <c r="TNO22" s="341"/>
      <c r="TNP22" s="341"/>
      <c r="TNQ22" s="341"/>
      <c r="TNR22" s="341"/>
      <c r="TNS22" s="341"/>
      <c r="TNT22" s="341"/>
      <c r="TNU22" s="341"/>
      <c r="TNV22" s="341"/>
      <c r="TNW22" s="341"/>
      <c r="TNX22" s="341"/>
      <c r="TNY22" s="341"/>
      <c r="TNZ22" s="341"/>
      <c r="TOA22" s="341"/>
      <c r="TOB22" s="341"/>
      <c r="TOC22" s="341"/>
      <c r="TOD22" s="341"/>
      <c r="TOE22" s="341"/>
      <c r="TOF22" s="341"/>
      <c r="TOG22" s="341"/>
      <c r="TOH22" s="341"/>
      <c r="TOI22" s="341"/>
      <c r="TOJ22" s="341"/>
      <c r="TOK22" s="341"/>
      <c r="TOL22" s="341"/>
      <c r="TOM22" s="341"/>
      <c r="TON22" s="341"/>
      <c r="TOO22" s="341"/>
      <c r="TOP22" s="341"/>
      <c r="TOQ22" s="341"/>
      <c r="TOR22" s="341"/>
      <c r="TOS22" s="341"/>
      <c r="TOT22" s="341"/>
      <c r="TOU22" s="341"/>
      <c r="TOV22" s="341"/>
      <c r="TOW22" s="341"/>
      <c r="TOX22" s="341"/>
      <c r="TOY22" s="341"/>
      <c r="TOZ22" s="341"/>
      <c r="TPA22" s="341"/>
      <c r="TPB22" s="341"/>
      <c r="TPC22" s="341"/>
      <c r="TPD22" s="341"/>
      <c r="TPE22" s="341"/>
      <c r="TPF22" s="341"/>
      <c r="TPG22" s="341"/>
      <c r="TPH22" s="341"/>
      <c r="TPI22" s="341"/>
      <c r="TPJ22" s="341"/>
      <c r="TPK22" s="341"/>
      <c r="TPL22" s="341"/>
      <c r="TPM22" s="341"/>
      <c r="TPN22" s="341"/>
      <c r="TPO22" s="341"/>
      <c r="TPP22" s="341"/>
      <c r="TPQ22" s="341"/>
      <c r="TPR22" s="341"/>
      <c r="TPS22" s="341"/>
      <c r="TPT22" s="341"/>
      <c r="TPU22" s="341"/>
      <c r="TPV22" s="341"/>
      <c r="TPW22" s="341"/>
      <c r="TPX22" s="341"/>
      <c r="TPY22" s="341"/>
      <c r="TPZ22" s="341"/>
      <c r="TQA22" s="341"/>
      <c r="TQB22" s="341"/>
      <c r="TQC22" s="341"/>
      <c r="TQD22" s="341"/>
      <c r="TQE22" s="341"/>
      <c r="TQF22" s="341"/>
      <c r="TQG22" s="341"/>
      <c r="TQH22" s="341"/>
      <c r="TQI22" s="341"/>
      <c r="TQJ22" s="341"/>
      <c r="TQK22" s="341"/>
      <c r="TQL22" s="341"/>
      <c r="TQM22" s="341"/>
      <c r="TQN22" s="341"/>
      <c r="TQO22" s="341"/>
      <c r="TQP22" s="341"/>
      <c r="TQQ22" s="341"/>
      <c r="TQR22" s="341"/>
      <c r="TQS22" s="341"/>
      <c r="TQT22" s="341"/>
      <c r="TQU22" s="341"/>
      <c r="TQV22" s="341"/>
      <c r="TQW22" s="341"/>
      <c r="TQX22" s="341"/>
      <c r="TQY22" s="341"/>
      <c r="TQZ22" s="341"/>
      <c r="TRA22" s="341"/>
      <c r="TRB22" s="341"/>
      <c r="TRC22" s="341"/>
      <c r="TRD22" s="341"/>
      <c r="TRE22" s="341"/>
      <c r="TRF22" s="341"/>
      <c r="TRG22" s="341"/>
      <c r="TRH22" s="341"/>
      <c r="TRI22" s="341"/>
      <c r="TRJ22" s="341"/>
      <c r="TRK22" s="341"/>
      <c r="TRL22" s="341"/>
      <c r="TRM22" s="341"/>
      <c r="TRN22" s="341"/>
      <c r="TRO22" s="341"/>
      <c r="TRP22" s="341"/>
      <c r="TRQ22" s="341"/>
      <c r="TRR22" s="341"/>
      <c r="TRS22" s="341"/>
      <c r="TRT22" s="341"/>
      <c r="TRU22" s="341"/>
      <c r="TRV22" s="341"/>
      <c r="TRW22" s="341"/>
      <c r="TRX22" s="341"/>
      <c r="TRY22" s="341"/>
      <c r="TRZ22" s="341"/>
      <c r="TSA22" s="341"/>
      <c r="TSB22" s="341"/>
      <c r="TSC22" s="341"/>
      <c r="TSD22" s="341"/>
      <c r="TSE22" s="341"/>
      <c r="TSF22" s="341"/>
      <c r="TSG22" s="341"/>
      <c r="TSH22" s="341"/>
      <c r="TSI22" s="341"/>
      <c r="TSJ22" s="341"/>
      <c r="TSK22" s="341"/>
      <c r="TSL22" s="341"/>
      <c r="TSM22" s="341"/>
      <c r="TSN22" s="341"/>
      <c r="TSO22" s="341"/>
      <c r="TSP22" s="341"/>
      <c r="TSQ22" s="341"/>
      <c r="TSR22" s="341"/>
      <c r="TSS22" s="341"/>
      <c r="TST22" s="341"/>
      <c r="TSU22" s="341"/>
      <c r="TSV22" s="341"/>
      <c r="TSW22" s="341"/>
      <c r="TSX22" s="341"/>
      <c r="TSY22" s="341"/>
      <c r="TSZ22" s="341"/>
      <c r="TTA22" s="341"/>
      <c r="TTB22" s="341"/>
      <c r="TTC22" s="341"/>
      <c r="TTD22" s="341"/>
      <c r="TTE22" s="341"/>
      <c r="TTF22" s="341"/>
      <c r="TTG22" s="341"/>
      <c r="TTH22" s="341"/>
      <c r="TTI22" s="341"/>
      <c r="TTJ22" s="341"/>
      <c r="TTK22" s="341"/>
      <c r="TTL22" s="341"/>
      <c r="TTM22" s="341"/>
      <c r="TTN22" s="341"/>
      <c r="TTO22" s="341"/>
      <c r="TTP22" s="341"/>
      <c r="TTQ22" s="341"/>
      <c r="TTR22" s="341"/>
      <c r="TTS22" s="341"/>
      <c r="TTT22" s="341"/>
      <c r="TTU22" s="341"/>
      <c r="TTV22" s="341"/>
      <c r="TTW22" s="341"/>
      <c r="TTX22" s="341"/>
      <c r="TTY22" s="341"/>
      <c r="TTZ22" s="341"/>
      <c r="TUA22" s="341"/>
      <c r="TUB22" s="341"/>
      <c r="TUC22" s="341"/>
      <c r="TUD22" s="341"/>
      <c r="TUE22" s="341"/>
      <c r="TUF22" s="341"/>
      <c r="TUG22" s="341"/>
      <c r="TUH22" s="341"/>
      <c r="TUI22" s="341"/>
      <c r="TUJ22" s="341"/>
      <c r="TUK22" s="341"/>
      <c r="TUL22" s="341"/>
      <c r="TUM22" s="341"/>
      <c r="TUN22" s="341"/>
      <c r="TUO22" s="341"/>
      <c r="TUP22" s="341"/>
      <c r="TUQ22" s="341"/>
      <c r="TUR22" s="341"/>
      <c r="TUS22" s="341"/>
      <c r="TUT22" s="341"/>
      <c r="TUU22" s="341"/>
      <c r="TUV22" s="341"/>
      <c r="TUW22" s="341"/>
      <c r="TUX22" s="341"/>
      <c r="TUY22" s="341"/>
      <c r="TUZ22" s="341"/>
      <c r="TVA22" s="341"/>
      <c r="TVB22" s="341"/>
      <c r="TVC22" s="341"/>
      <c r="TVD22" s="341"/>
      <c r="TVE22" s="341"/>
      <c r="TVF22" s="341"/>
      <c r="TVG22" s="341"/>
      <c r="TVH22" s="341"/>
      <c r="TVI22" s="341"/>
      <c r="TVJ22" s="341"/>
      <c r="TVK22" s="341"/>
      <c r="TVL22" s="341"/>
      <c r="TVM22" s="341"/>
      <c r="TVN22" s="341"/>
      <c r="TVO22" s="341"/>
      <c r="TVP22" s="341"/>
      <c r="TVQ22" s="341"/>
      <c r="TVR22" s="341"/>
      <c r="TVS22" s="341"/>
      <c r="TVT22" s="341"/>
      <c r="TVU22" s="341"/>
      <c r="TVV22" s="341"/>
      <c r="TVW22" s="341"/>
      <c r="TVX22" s="341"/>
      <c r="TVY22" s="341"/>
      <c r="TVZ22" s="341"/>
      <c r="TWA22" s="341"/>
      <c r="TWB22" s="341"/>
      <c r="TWC22" s="341"/>
      <c r="TWD22" s="341"/>
      <c r="TWE22" s="341"/>
      <c r="TWF22" s="341"/>
      <c r="TWG22" s="341"/>
      <c r="TWH22" s="341"/>
      <c r="TWI22" s="341"/>
      <c r="TWJ22" s="341"/>
      <c r="TWK22" s="341"/>
      <c r="TWL22" s="341"/>
      <c r="TWM22" s="341"/>
      <c r="TWN22" s="341"/>
      <c r="TWO22" s="341"/>
      <c r="TWP22" s="341"/>
      <c r="TWQ22" s="341"/>
      <c r="TWR22" s="341"/>
      <c r="TWS22" s="341"/>
      <c r="TWT22" s="341"/>
      <c r="TWU22" s="341"/>
      <c r="TWV22" s="341"/>
      <c r="TWW22" s="341"/>
      <c r="TWX22" s="341"/>
      <c r="TWY22" s="341"/>
      <c r="TWZ22" s="341"/>
      <c r="TXA22" s="341"/>
      <c r="TXB22" s="341"/>
      <c r="TXC22" s="341"/>
      <c r="TXD22" s="341"/>
      <c r="TXE22" s="341"/>
      <c r="TXF22" s="341"/>
      <c r="TXG22" s="341"/>
      <c r="TXH22" s="341"/>
      <c r="TXI22" s="341"/>
      <c r="TXJ22" s="341"/>
      <c r="TXK22" s="341"/>
      <c r="TXL22" s="341"/>
      <c r="TXM22" s="341"/>
      <c r="TXN22" s="341"/>
      <c r="TXO22" s="341"/>
      <c r="TXP22" s="341"/>
      <c r="TXQ22" s="341"/>
      <c r="TXR22" s="341"/>
      <c r="TXS22" s="341"/>
      <c r="TXT22" s="341"/>
      <c r="TXU22" s="341"/>
      <c r="TXV22" s="341"/>
      <c r="TXW22" s="341"/>
      <c r="TXX22" s="341"/>
      <c r="TXY22" s="341"/>
      <c r="TXZ22" s="341"/>
      <c r="TYA22" s="341"/>
      <c r="TYB22" s="341"/>
      <c r="TYC22" s="341"/>
      <c r="TYD22" s="341"/>
      <c r="TYE22" s="341"/>
      <c r="TYF22" s="341"/>
      <c r="TYG22" s="341"/>
      <c r="TYH22" s="341"/>
      <c r="TYI22" s="341"/>
      <c r="TYJ22" s="341"/>
      <c r="TYK22" s="341"/>
      <c r="TYL22" s="341"/>
      <c r="TYM22" s="341"/>
      <c r="TYN22" s="341"/>
      <c r="TYO22" s="341"/>
      <c r="TYP22" s="341"/>
      <c r="TYQ22" s="341"/>
      <c r="TYR22" s="341"/>
      <c r="TYS22" s="341"/>
      <c r="TYT22" s="341"/>
      <c r="TYU22" s="341"/>
      <c r="TYV22" s="341"/>
      <c r="TYW22" s="341"/>
      <c r="TYX22" s="341"/>
      <c r="TYY22" s="341"/>
      <c r="TYZ22" s="341"/>
      <c r="TZA22" s="341"/>
      <c r="TZB22" s="341"/>
      <c r="TZC22" s="341"/>
      <c r="TZD22" s="341"/>
      <c r="TZE22" s="341"/>
      <c r="TZF22" s="341"/>
      <c r="TZG22" s="341"/>
      <c r="TZH22" s="341"/>
      <c r="TZI22" s="341"/>
      <c r="TZJ22" s="341"/>
      <c r="TZK22" s="341"/>
      <c r="TZL22" s="341"/>
      <c r="TZM22" s="341"/>
      <c r="TZN22" s="341"/>
      <c r="TZO22" s="341"/>
      <c r="TZP22" s="341"/>
      <c r="TZQ22" s="341"/>
      <c r="TZR22" s="341"/>
      <c r="TZS22" s="341"/>
      <c r="TZT22" s="341"/>
      <c r="TZU22" s="341"/>
      <c r="TZV22" s="341"/>
      <c r="TZW22" s="341"/>
      <c r="TZX22" s="341"/>
      <c r="TZY22" s="341"/>
      <c r="TZZ22" s="341"/>
      <c r="UAA22" s="341"/>
      <c r="UAB22" s="341"/>
      <c r="UAC22" s="341"/>
      <c r="UAD22" s="341"/>
      <c r="UAE22" s="341"/>
      <c r="UAF22" s="341"/>
      <c r="UAG22" s="341"/>
      <c r="UAH22" s="341"/>
      <c r="UAI22" s="341"/>
      <c r="UAJ22" s="341"/>
      <c r="UAK22" s="341"/>
      <c r="UAL22" s="341"/>
      <c r="UAM22" s="341"/>
      <c r="UAN22" s="341"/>
      <c r="UAO22" s="341"/>
      <c r="UAP22" s="341"/>
      <c r="UAQ22" s="341"/>
      <c r="UAR22" s="341"/>
      <c r="UAS22" s="341"/>
      <c r="UAT22" s="341"/>
      <c r="UAU22" s="341"/>
      <c r="UAV22" s="341"/>
      <c r="UAW22" s="341"/>
      <c r="UAX22" s="341"/>
      <c r="UAY22" s="341"/>
      <c r="UAZ22" s="341"/>
      <c r="UBA22" s="341"/>
      <c r="UBB22" s="341"/>
      <c r="UBC22" s="341"/>
      <c r="UBD22" s="341"/>
      <c r="UBE22" s="341"/>
      <c r="UBF22" s="341"/>
      <c r="UBG22" s="341"/>
      <c r="UBH22" s="341"/>
      <c r="UBI22" s="341"/>
      <c r="UBJ22" s="341"/>
      <c r="UBK22" s="341"/>
      <c r="UBL22" s="341"/>
      <c r="UBM22" s="341"/>
      <c r="UBN22" s="341"/>
      <c r="UBO22" s="341"/>
      <c r="UBP22" s="341"/>
      <c r="UBQ22" s="341"/>
      <c r="UBR22" s="341"/>
      <c r="UBS22" s="341"/>
      <c r="UBT22" s="341"/>
      <c r="UBU22" s="341"/>
      <c r="UBV22" s="341"/>
      <c r="UBW22" s="341"/>
      <c r="UBX22" s="341"/>
      <c r="UBY22" s="341"/>
      <c r="UBZ22" s="341"/>
      <c r="UCA22" s="341"/>
      <c r="UCB22" s="341"/>
      <c r="UCC22" s="341"/>
      <c r="UCD22" s="341"/>
      <c r="UCE22" s="341"/>
      <c r="UCF22" s="341"/>
      <c r="UCG22" s="341"/>
      <c r="UCH22" s="341"/>
      <c r="UCI22" s="341"/>
      <c r="UCJ22" s="341"/>
      <c r="UCK22" s="341"/>
      <c r="UCL22" s="341"/>
      <c r="UCM22" s="341"/>
      <c r="UCN22" s="341"/>
      <c r="UCO22" s="341"/>
      <c r="UCP22" s="341"/>
      <c r="UCQ22" s="341"/>
      <c r="UCR22" s="341"/>
      <c r="UCS22" s="341"/>
      <c r="UCT22" s="341"/>
      <c r="UCU22" s="341"/>
      <c r="UCV22" s="341"/>
      <c r="UCW22" s="341"/>
      <c r="UCX22" s="341"/>
      <c r="UCY22" s="341"/>
      <c r="UCZ22" s="341"/>
      <c r="UDA22" s="341"/>
      <c r="UDB22" s="341"/>
      <c r="UDC22" s="341"/>
      <c r="UDD22" s="341"/>
      <c r="UDE22" s="341"/>
      <c r="UDF22" s="341"/>
      <c r="UDG22" s="341"/>
      <c r="UDH22" s="341"/>
      <c r="UDI22" s="341"/>
      <c r="UDJ22" s="341"/>
      <c r="UDK22" s="341"/>
      <c r="UDL22" s="341"/>
      <c r="UDM22" s="341"/>
      <c r="UDN22" s="341"/>
      <c r="UDO22" s="341"/>
      <c r="UDP22" s="341"/>
      <c r="UDQ22" s="341"/>
      <c r="UDR22" s="341"/>
      <c r="UDS22" s="341"/>
      <c r="UDT22" s="341"/>
      <c r="UDU22" s="341"/>
      <c r="UDV22" s="341"/>
      <c r="UDW22" s="341"/>
      <c r="UDX22" s="341"/>
      <c r="UDY22" s="341"/>
      <c r="UDZ22" s="341"/>
      <c r="UEA22" s="341"/>
      <c r="UEB22" s="341"/>
      <c r="UEC22" s="341"/>
      <c r="UED22" s="341"/>
      <c r="UEE22" s="341"/>
      <c r="UEF22" s="341"/>
      <c r="UEG22" s="341"/>
      <c r="UEH22" s="341"/>
      <c r="UEI22" s="341"/>
      <c r="UEJ22" s="341"/>
      <c r="UEK22" s="341"/>
      <c r="UEL22" s="341"/>
      <c r="UEM22" s="341"/>
      <c r="UEN22" s="341"/>
      <c r="UEO22" s="341"/>
      <c r="UEP22" s="341"/>
      <c r="UEQ22" s="341"/>
      <c r="UER22" s="341"/>
      <c r="UES22" s="341"/>
      <c r="UET22" s="341"/>
      <c r="UEU22" s="341"/>
      <c r="UEV22" s="341"/>
      <c r="UEW22" s="341"/>
      <c r="UEX22" s="341"/>
      <c r="UEY22" s="341"/>
      <c r="UEZ22" s="341"/>
      <c r="UFA22" s="341"/>
      <c r="UFB22" s="341"/>
      <c r="UFC22" s="341"/>
      <c r="UFD22" s="341"/>
      <c r="UFE22" s="341"/>
      <c r="UFF22" s="341"/>
      <c r="UFG22" s="341"/>
      <c r="UFH22" s="341"/>
      <c r="UFI22" s="341"/>
      <c r="UFJ22" s="341"/>
      <c r="UFK22" s="341"/>
      <c r="UFL22" s="341"/>
      <c r="UFM22" s="341"/>
      <c r="UFN22" s="341"/>
      <c r="UFO22" s="341"/>
      <c r="UFP22" s="341"/>
      <c r="UFQ22" s="341"/>
      <c r="UFR22" s="341"/>
      <c r="UFS22" s="341"/>
      <c r="UFT22" s="341"/>
      <c r="UFU22" s="341"/>
      <c r="UFV22" s="341"/>
      <c r="UFW22" s="341"/>
      <c r="UFX22" s="341"/>
      <c r="UFY22" s="341"/>
      <c r="UFZ22" s="341"/>
      <c r="UGA22" s="341"/>
      <c r="UGB22" s="341"/>
      <c r="UGC22" s="341"/>
      <c r="UGD22" s="341"/>
      <c r="UGE22" s="341"/>
      <c r="UGF22" s="341"/>
      <c r="UGG22" s="341"/>
      <c r="UGH22" s="341"/>
      <c r="UGI22" s="341"/>
      <c r="UGJ22" s="341"/>
      <c r="UGK22" s="341"/>
      <c r="UGL22" s="341"/>
      <c r="UGM22" s="341"/>
      <c r="UGN22" s="341"/>
      <c r="UGO22" s="341"/>
      <c r="UGP22" s="341"/>
      <c r="UGQ22" s="341"/>
      <c r="UGR22" s="341"/>
      <c r="UGS22" s="341"/>
      <c r="UGT22" s="341"/>
      <c r="UGU22" s="341"/>
      <c r="UGV22" s="341"/>
      <c r="UGW22" s="341"/>
      <c r="UGX22" s="341"/>
      <c r="UGY22" s="341"/>
      <c r="UGZ22" s="341"/>
      <c r="UHA22" s="341"/>
      <c r="UHB22" s="341"/>
      <c r="UHC22" s="341"/>
      <c r="UHD22" s="341"/>
      <c r="UHE22" s="341"/>
      <c r="UHF22" s="341"/>
      <c r="UHG22" s="341"/>
      <c r="UHH22" s="341"/>
      <c r="UHI22" s="341"/>
      <c r="UHJ22" s="341"/>
      <c r="UHK22" s="341"/>
      <c r="UHL22" s="341"/>
      <c r="UHM22" s="341"/>
      <c r="UHN22" s="341"/>
      <c r="UHO22" s="341"/>
      <c r="UHP22" s="341"/>
      <c r="UHQ22" s="341"/>
      <c r="UHR22" s="341"/>
      <c r="UHS22" s="341"/>
      <c r="UHT22" s="341"/>
      <c r="UHU22" s="341"/>
      <c r="UHV22" s="341"/>
      <c r="UHW22" s="341"/>
      <c r="UHX22" s="341"/>
      <c r="UHY22" s="341"/>
      <c r="UHZ22" s="341"/>
      <c r="UIA22" s="341"/>
      <c r="UIB22" s="341"/>
      <c r="UIC22" s="341"/>
      <c r="UID22" s="341"/>
      <c r="UIE22" s="341"/>
      <c r="UIF22" s="341"/>
      <c r="UIG22" s="341"/>
      <c r="UIH22" s="341"/>
      <c r="UII22" s="341"/>
      <c r="UIJ22" s="341"/>
      <c r="UIK22" s="341"/>
      <c r="UIL22" s="341"/>
      <c r="UIM22" s="341"/>
      <c r="UIN22" s="341"/>
      <c r="UIO22" s="341"/>
      <c r="UIP22" s="341"/>
      <c r="UIQ22" s="341"/>
      <c r="UIR22" s="341"/>
      <c r="UIS22" s="341"/>
      <c r="UIT22" s="341"/>
      <c r="UIU22" s="341"/>
      <c r="UIV22" s="341"/>
      <c r="UIW22" s="341"/>
      <c r="UIX22" s="341"/>
      <c r="UIY22" s="341"/>
      <c r="UIZ22" s="341"/>
      <c r="UJA22" s="341"/>
      <c r="UJB22" s="341"/>
      <c r="UJC22" s="341"/>
      <c r="UJD22" s="341"/>
      <c r="UJE22" s="341"/>
      <c r="UJF22" s="341"/>
      <c r="UJG22" s="341"/>
      <c r="UJH22" s="341"/>
      <c r="UJI22" s="341"/>
      <c r="UJJ22" s="341"/>
      <c r="UJK22" s="341"/>
      <c r="UJL22" s="341"/>
      <c r="UJM22" s="341"/>
      <c r="UJN22" s="341"/>
      <c r="UJO22" s="341"/>
      <c r="UJP22" s="341"/>
      <c r="UJQ22" s="341"/>
      <c r="UJR22" s="341"/>
      <c r="UJS22" s="341"/>
      <c r="UJT22" s="341"/>
      <c r="UJU22" s="341"/>
      <c r="UJV22" s="341"/>
      <c r="UJW22" s="341"/>
      <c r="UJX22" s="341"/>
      <c r="UJY22" s="341"/>
      <c r="UJZ22" s="341"/>
      <c r="UKA22" s="341"/>
      <c r="UKB22" s="341"/>
      <c r="UKC22" s="341"/>
      <c r="UKD22" s="341"/>
      <c r="UKE22" s="341"/>
      <c r="UKF22" s="341"/>
      <c r="UKG22" s="341"/>
      <c r="UKH22" s="341"/>
      <c r="UKI22" s="341"/>
      <c r="UKJ22" s="341"/>
      <c r="UKK22" s="341"/>
      <c r="UKL22" s="341"/>
      <c r="UKM22" s="341"/>
      <c r="UKN22" s="341"/>
      <c r="UKO22" s="341"/>
      <c r="UKP22" s="341"/>
      <c r="UKQ22" s="341"/>
      <c r="UKR22" s="341"/>
      <c r="UKS22" s="341"/>
      <c r="UKT22" s="341"/>
      <c r="UKU22" s="341"/>
      <c r="UKV22" s="341"/>
      <c r="UKW22" s="341"/>
      <c r="UKX22" s="341"/>
      <c r="UKY22" s="341"/>
      <c r="UKZ22" s="341"/>
      <c r="ULA22" s="341"/>
      <c r="ULB22" s="341"/>
      <c r="ULC22" s="341"/>
      <c r="ULD22" s="341"/>
      <c r="ULE22" s="341"/>
      <c r="ULF22" s="341"/>
      <c r="ULG22" s="341"/>
      <c r="ULH22" s="341"/>
      <c r="ULI22" s="341"/>
      <c r="ULJ22" s="341"/>
      <c r="ULK22" s="341"/>
      <c r="ULL22" s="341"/>
      <c r="ULM22" s="341"/>
      <c r="ULN22" s="341"/>
      <c r="ULO22" s="341"/>
      <c r="ULP22" s="341"/>
      <c r="ULQ22" s="341"/>
      <c r="ULR22" s="341"/>
      <c r="ULS22" s="341"/>
      <c r="ULT22" s="341"/>
      <c r="ULU22" s="341"/>
      <c r="ULV22" s="341"/>
      <c r="ULW22" s="341"/>
      <c r="ULX22" s="341"/>
      <c r="ULY22" s="341"/>
      <c r="ULZ22" s="341"/>
      <c r="UMA22" s="341"/>
      <c r="UMB22" s="341"/>
      <c r="UMC22" s="341"/>
      <c r="UMD22" s="341"/>
      <c r="UME22" s="341"/>
      <c r="UMF22" s="341"/>
      <c r="UMG22" s="341"/>
      <c r="UMH22" s="341"/>
      <c r="UMI22" s="341"/>
      <c r="UMJ22" s="341"/>
      <c r="UMK22" s="341"/>
      <c r="UML22" s="341"/>
      <c r="UMM22" s="341"/>
      <c r="UMN22" s="341"/>
      <c r="UMO22" s="341"/>
      <c r="UMP22" s="341"/>
      <c r="UMQ22" s="341"/>
      <c r="UMR22" s="341"/>
      <c r="UMS22" s="341"/>
      <c r="UMT22" s="341"/>
      <c r="UMU22" s="341"/>
      <c r="UMV22" s="341"/>
      <c r="UMW22" s="341"/>
      <c r="UMX22" s="341"/>
      <c r="UMY22" s="341"/>
      <c r="UMZ22" s="341"/>
      <c r="UNA22" s="341"/>
      <c r="UNB22" s="341"/>
      <c r="UNC22" s="341"/>
      <c r="UND22" s="341"/>
      <c r="UNE22" s="341"/>
      <c r="UNF22" s="341"/>
      <c r="UNG22" s="341"/>
      <c r="UNH22" s="341"/>
      <c r="UNI22" s="341"/>
      <c r="UNJ22" s="341"/>
      <c r="UNK22" s="341"/>
      <c r="UNL22" s="341"/>
      <c r="UNM22" s="341"/>
      <c r="UNN22" s="341"/>
      <c r="UNO22" s="341"/>
      <c r="UNP22" s="341"/>
      <c r="UNQ22" s="341"/>
      <c r="UNR22" s="341"/>
      <c r="UNS22" s="341"/>
      <c r="UNT22" s="341"/>
      <c r="UNU22" s="341"/>
      <c r="UNV22" s="341"/>
      <c r="UNW22" s="341"/>
      <c r="UNX22" s="341"/>
      <c r="UNY22" s="341"/>
      <c r="UNZ22" s="341"/>
      <c r="UOA22" s="341"/>
      <c r="UOB22" s="341"/>
      <c r="UOC22" s="341"/>
      <c r="UOD22" s="341"/>
      <c r="UOE22" s="341"/>
      <c r="UOF22" s="341"/>
      <c r="UOG22" s="341"/>
      <c r="UOH22" s="341"/>
      <c r="UOI22" s="341"/>
      <c r="UOJ22" s="341"/>
      <c r="UOK22" s="341"/>
      <c r="UOL22" s="341"/>
      <c r="UOM22" s="341"/>
      <c r="UON22" s="341"/>
      <c r="UOO22" s="341"/>
      <c r="UOP22" s="341"/>
      <c r="UOQ22" s="341"/>
      <c r="UOR22" s="341"/>
      <c r="UOS22" s="341"/>
      <c r="UOT22" s="341"/>
      <c r="UOU22" s="341"/>
      <c r="UOV22" s="341"/>
      <c r="UOW22" s="341"/>
      <c r="UOX22" s="341"/>
      <c r="UOY22" s="341"/>
      <c r="UOZ22" s="341"/>
      <c r="UPA22" s="341"/>
      <c r="UPB22" s="341"/>
      <c r="UPC22" s="341"/>
      <c r="UPD22" s="341"/>
      <c r="UPE22" s="341"/>
      <c r="UPF22" s="341"/>
      <c r="UPG22" s="341"/>
      <c r="UPH22" s="341"/>
      <c r="UPI22" s="341"/>
      <c r="UPJ22" s="341"/>
      <c r="UPK22" s="341"/>
      <c r="UPL22" s="341"/>
      <c r="UPM22" s="341"/>
      <c r="UPN22" s="341"/>
      <c r="UPO22" s="341"/>
      <c r="UPP22" s="341"/>
      <c r="UPQ22" s="341"/>
      <c r="UPR22" s="341"/>
      <c r="UPS22" s="341"/>
      <c r="UPT22" s="341"/>
      <c r="UPU22" s="341"/>
      <c r="UPV22" s="341"/>
      <c r="UPW22" s="341"/>
      <c r="UPX22" s="341"/>
      <c r="UPY22" s="341"/>
      <c r="UPZ22" s="341"/>
      <c r="UQA22" s="341"/>
      <c r="UQB22" s="341"/>
      <c r="UQC22" s="341"/>
      <c r="UQD22" s="341"/>
      <c r="UQE22" s="341"/>
      <c r="UQF22" s="341"/>
      <c r="UQG22" s="341"/>
      <c r="UQH22" s="341"/>
      <c r="UQI22" s="341"/>
      <c r="UQJ22" s="341"/>
      <c r="UQK22" s="341"/>
      <c r="UQL22" s="341"/>
      <c r="UQM22" s="341"/>
      <c r="UQN22" s="341"/>
      <c r="UQO22" s="341"/>
      <c r="UQP22" s="341"/>
      <c r="UQQ22" s="341"/>
      <c r="UQR22" s="341"/>
      <c r="UQS22" s="341"/>
      <c r="UQT22" s="341"/>
      <c r="UQU22" s="341"/>
      <c r="UQV22" s="341"/>
      <c r="UQW22" s="341"/>
      <c r="UQX22" s="341"/>
      <c r="UQY22" s="341"/>
      <c r="UQZ22" s="341"/>
      <c r="URA22" s="341"/>
      <c r="URB22" s="341"/>
      <c r="URC22" s="341"/>
      <c r="URD22" s="341"/>
      <c r="URE22" s="341"/>
      <c r="URF22" s="341"/>
      <c r="URG22" s="341"/>
      <c r="URH22" s="341"/>
      <c r="URI22" s="341"/>
      <c r="URJ22" s="341"/>
      <c r="URK22" s="341"/>
      <c r="URL22" s="341"/>
      <c r="URM22" s="341"/>
      <c r="URN22" s="341"/>
      <c r="URO22" s="341"/>
      <c r="URP22" s="341"/>
      <c r="URQ22" s="341"/>
      <c r="URR22" s="341"/>
      <c r="URS22" s="341"/>
      <c r="URT22" s="341"/>
      <c r="URU22" s="341"/>
      <c r="URV22" s="341"/>
      <c r="URW22" s="341"/>
      <c r="URX22" s="341"/>
      <c r="URY22" s="341"/>
      <c r="URZ22" s="341"/>
      <c r="USA22" s="341"/>
      <c r="USB22" s="341"/>
      <c r="USC22" s="341"/>
      <c r="USD22" s="341"/>
      <c r="USE22" s="341"/>
      <c r="USF22" s="341"/>
      <c r="USG22" s="341"/>
      <c r="USH22" s="341"/>
      <c r="USI22" s="341"/>
      <c r="USJ22" s="341"/>
      <c r="USK22" s="341"/>
      <c r="USL22" s="341"/>
      <c r="USM22" s="341"/>
      <c r="USN22" s="341"/>
      <c r="USO22" s="341"/>
      <c r="USP22" s="341"/>
      <c r="USQ22" s="341"/>
      <c r="USR22" s="341"/>
      <c r="USS22" s="341"/>
      <c r="UST22" s="341"/>
      <c r="USU22" s="341"/>
      <c r="USV22" s="341"/>
      <c r="USW22" s="341"/>
      <c r="USX22" s="341"/>
      <c r="USY22" s="341"/>
      <c r="USZ22" s="341"/>
      <c r="UTA22" s="341"/>
      <c r="UTB22" s="341"/>
      <c r="UTC22" s="341"/>
      <c r="UTD22" s="341"/>
      <c r="UTE22" s="341"/>
      <c r="UTF22" s="341"/>
      <c r="UTG22" s="341"/>
      <c r="UTH22" s="341"/>
      <c r="UTI22" s="341"/>
      <c r="UTJ22" s="341"/>
      <c r="UTK22" s="341"/>
      <c r="UTL22" s="341"/>
      <c r="UTM22" s="341"/>
      <c r="UTN22" s="341"/>
      <c r="UTO22" s="341"/>
      <c r="UTP22" s="341"/>
      <c r="UTQ22" s="341"/>
      <c r="UTR22" s="341"/>
      <c r="UTS22" s="341"/>
      <c r="UTT22" s="341"/>
      <c r="UTU22" s="341"/>
      <c r="UTV22" s="341"/>
      <c r="UTW22" s="341"/>
      <c r="UTX22" s="341"/>
      <c r="UTY22" s="341"/>
      <c r="UTZ22" s="341"/>
      <c r="UUA22" s="341"/>
      <c r="UUB22" s="341"/>
      <c r="UUC22" s="341"/>
      <c r="UUD22" s="341"/>
      <c r="UUE22" s="341"/>
      <c r="UUF22" s="341"/>
      <c r="UUG22" s="341"/>
      <c r="UUH22" s="341"/>
      <c r="UUI22" s="341"/>
      <c r="UUJ22" s="341"/>
      <c r="UUK22" s="341"/>
      <c r="UUL22" s="341"/>
      <c r="UUM22" s="341"/>
      <c r="UUN22" s="341"/>
      <c r="UUO22" s="341"/>
      <c r="UUP22" s="341"/>
      <c r="UUQ22" s="341"/>
      <c r="UUR22" s="341"/>
      <c r="UUS22" s="341"/>
      <c r="UUT22" s="341"/>
      <c r="UUU22" s="341"/>
      <c r="UUV22" s="341"/>
      <c r="UUW22" s="341"/>
      <c r="UUX22" s="341"/>
      <c r="UUY22" s="341"/>
      <c r="UUZ22" s="341"/>
      <c r="UVA22" s="341"/>
      <c r="UVB22" s="341"/>
      <c r="UVC22" s="341"/>
      <c r="UVD22" s="341"/>
      <c r="UVE22" s="341"/>
      <c r="UVF22" s="341"/>
      <c r="UVG22" s="341"/>
      <c r="UVH22" s="341"/>
      <c r="UVI22" s="341"/>
      <c r="UVJ22" s="341"/>
      <c r="UVK22" s="341"/>
      <c r="UVL22" s="341"/>
      <c r="UVM22" s="341"/>
      <c r="UVN22" s="341"/>
      <c r="UVO22" s="341"/>
      <c r="UVP22" s="341"/>
      <c r="UVQ22" s="341"/>
      <c r="UVR22" s="341"/>
      <c r="UVS22" s="341"/>
      <c r="UVT22" s="341"/>
      <c r="UVU22" s="341"/>
      <c r="UVV22" s="341"/>
      <c r="UVW22" s="341"/>
      <c r="UVX22" s="341"/>
      <c r="UVY22" s="341"/>
      <c r="UVZ22" s="341"/>
      <c r="UWA22" s="341"/>
      <c r="UWB22" s="341"/>
      <c r="UWC22" s="341"/>
      <c r="UWD22" s="341"/>
      <c r="UWE22" s="341"/>
      <c r="UWF22" s="341"/>
      <c r="UWG22" s="341"/>
      <c r="UWH22" s="341"/>
      <c r="UWI22" s="341"/>
      <c r="UWJ22" s="341"/>
      <c r="UWK22" s="341"/>
      <c r="UWL22" s="341"/>
      <c r="UWM22" s="341"/>
      <c r="UWN22" s="341"/>
      <c r="UWO22" s="341"/>
      <c r="UWP22" s="341"/>
      <c r="UWQ22" s="341"/>
      <c r="UWR22" s="341"/>
      <c r="UWS22" s="341"/>
      <c r="UWT22" s="341"/>
      <c r="UWU22" s="341"/>
      <c r="UWV22" s="341"/>
      <c r="UWW22" s="341"/>
      <c r="UWX22" s="341"/>
      <c r="UWY22" s="341"/>
      <c r="UWZ22" s="341"/>
      <c r="UXA22" s="341"/>
      <c r="UXB22" s="341"/>
      <c r="UXC22" s="341"/>
      <c r="UXD22" s="341"/>
      <c r="UXE22" s="341"/>
      <c r="UXF22" s="341"/>
      <c r="UXG22" s="341"/>
      <c r="UXH22" s="341"/>
      <c r="UXI22" s="341"/>
      <c r="UXJ22" s="341"/>
      <c r="UXK22" s="341"/>
      <c r="UXL22" s="341"/>
      <c r="UXM22" s="341"/>
      <c r="UXN22" s="341"/>
      <c r="UXO22" s="341"/>
      <c r="UXP22" s="341"/>
      <c r="UXQ22" s="341"/>
      <c r="UXR22" s="341"/>
      <c r="UXS22" s="341"/>
      <c r="UXT22" s="341"/>
      <c r="UXU22" s="341"/>
      <c r="UXV22" s="341"/>
      <c r="UXW22" s="341"/>
      <c r="UXX22" s="341"/>
      <c r="UXY22" s="341"/>
      <c r="UXZ22" s="341"/>
      <c r="UYA22" s="341"/>
      <c r="UYB22" s="341"/>
      <c r="UYC22" s="341"/>
      <c r="UYD22" s="341"/>
      <c r="UYE22" s="341"/>
      <c r="UYF22" s="341"/>
      <c r="UYG22" s="341"/>
      <c r="UYH22" s="341"/>
      <c r="UYI22" s="341"/>
      <c r="UYJ22" s="341"/>
      <c r="UYK22" s="341"/>
      <c r="UYL22" s="341"/>
      <c r="UYM22" s="341"/>
      <c r="UYN22" s="341"/>
      <c r="UYO22" s="341"/>
      <c r="UYP22" s="341"/>
      <c r="UYQ22" s="341"/>
      <c r="UYR22" s="341"/>
      <c r="UYS22" s="341"/>
      <c r="UYT22" s="341"/>
      <c r="UYU22" s="341"/>
      <c r="UYV22" s="341"/>
      <c r="UYW22" s="341"/>
      <c r="UYX22" s="341"/>
      <c r="UYY22" s="341"/>
      <c r="UYZ22" s="341"/>
      <c r="UZA22" s="341"/>
      <c r="UZB22" s="341"/>
      <c r="UZC22" s="341"/>
      <c r="UZD22" s="341"/>
      <c r="UZE22" s="341"/>
      <c r="UZF22" s="341"/>
      <c r="UZG22" s="341"/>
      <c r="UZH22" s="341"/>
      <c r="UZI22" s="341"/>
      <c r="UZJ22" s="341"/>
      <c r="UZK22" s="341"/>
      <c r="UZL22" s="341"/>
      <c r="UZM22" s="341"/>
      <c r="UZN22" s="341"/>
      <c r="UZO22" s="341"/>
      <c r="UZP22" s="341"/>
      <c r="UZQ22" s="341"/>
      <c r="UZR22" s="341"/>
      <c r="UZS22" s="341"/>
      <c r="UZT22" s="341"/>
      <c r="UZU22" s="341"/>
      <c r="UZV22" s="341"/>
      <c r="UZW22" s="341"/>
      <c r="UZX22" s="341"/>
      <c r="UZY22" s="341"/>
      <c r="UZZ22" s="341"/>
      <c r="VAA22" s="341"/>
      <c r="VAB22" s="341"/>
      <c r="VAC22" s="341"/>
      <c r="VAD22" s="341"/>
      <c r="VAE22" s="341"/>
      <c r="VAF22" s="341"/>
      <c r="VAG22" s="341"/>
      <c r="VAH22" s="341"/>
      <c r="VAI22" s="341"/>
      <c r="VAJ22" s="341"/>
      <c r="VAK22" s="341"/>
      <c r="VAL22" s="341"/>
      <c r="VAM22" s="341"/>
      <c r="VAN22" s="341"/>
      <c r="VAO22" s="341"/>
      <c r="VAP22" s="341"/>
      <c r="VAQ22" s="341"/>
      <c r="VAR22" s="341"/>
      <c r="VAS22" s="341"/>
      <c r="VAT22" s="341"/>
      <c r="VAU22" s="341"/>
      <c r="VAV22" s="341"/>
      <c r="VAW22" s="341"/>
      <c r="VAX22" s="341"/>
      <c r="VAY22" s="341"/>
      <c r="VAZ22" s="341"/>
      <c r="VBA22" s="341"/>
      <c r="VBB22" s="341"/>
      <c r="VBC22" s="341"/>
      <c r="VBD22" s="341"/>
      <c r="VBE22" s="341"/>
      <c r="VBF22" s="341"/>
      <c r="VBG22" s="341"/>
      <c r="VBH22" s="341"/>
      <c r="VBI22" s="341"/>
      <c r="VBJ22" s="341"/>
      <c r="VBK22" s="341"/>
      <c r="VBL22" s="341"/>
      <c r="VBM22" s="341"/>
      <c r="VBN22" s="341"/>
      <c r="VBO22" s="341"/>
      <c r="VBP22" s="341"/>
      <c r="VBQ22" s="341"/>
      <c r="VBR22" s="341"/>
      <c r="VBS22" s="341"/>
      <c r="VBT22" s="341"/>
      <c r="VBU22" s="341"/>
      <c r="VBV22" s="341"/>
      <c r="VBW22" s="341"/>
      <c r="VBX22" s="341"/>
      <c r="VBY22" s="341"/>
      <c r="VBZ22" s="341"/>
      <c r="VCA22" s="341"/>
      <c r="VCB22" s="341"/>
      <c r="VCC22" s="341"/>
      <c r="VCD22" s="341"/>
      <c r="VCE22" s="341"/>
      <c r="VCF22" s="341"/>
      <c r="VCG22" s="341"/>
      <c r="VCH22" s="341"/>
      <c r="VCI22" s="341"/>
      <c r="VCJ22" s="341"/>
      <c r="VCK22" s="341"/>
      <c r="VCL22" s="341"/>
      <c r="VCM22" s="341"/>
      <c r="VCN22" s="341"/>
      <c r="VCO22" s="341"/>
      <c r="VCP22" s="341"/>
      <c r="VCQ22" s="341"/>
      <c r="VCR22" s="341"/>
      <c r="VCS22" s="341"/>
      <c r="VCT22" s="341"/>
      <c r="VCU22" s="341"/>
      <c r="VCV22" s="341"/>
      <c r="VCW22" s="341"/>
      <c r="VCX22" s="341"/>
      <c r="VCY22" s="341"/>
      <c r="VCZ22" s="341"/>
      <c r="VDA22" s="341"/>
      <c r="VDB22" s="341"/>
      <c r="VDC22" s="341"/>
      <c r="VDD22" s="341"/>
      <c r="VDE22" s="341"/>
      <c r="VDF22" s="341"/>
      <c r="VDG22" s="341"/>
      <c r="VDH22" s="341"/>
      <c r="VDI22" s="341"/>
      <c r="VDJ22" s="341"/>
      <c r="VDK22" s="341"/>
      <c r="VDL22" s="341"/>
      <c r="VDM22" s="341"/>
      <c r="VDN22" s="341"/>
      <c r="VDO22" s="341"/>
      <c r="VDP22" s="341"/>
      <c r="VDQ22" s="341"/>
      <c r="VDR22" s="341"/>
      <c r="VDS22" s="341"/>
      <c r="VDT22" s="341"/>
      <c r="VDU22" s="341"/>
      <c r="VDV22" s="341"/>
      <c r="VDW22" s="341"/>
      <c r="VDX22" s="341"/>
      <c r="VDY22" s="341"/>
      <c r="VDZ22" s="341"/>
      <c r="VEA22" s="341"/>
      <c r="VEB22" s="341"/>
      <c r="VEC22" s="341"/>
      <c r="VED22" s="341"/>
      <c r="VEE22" s="341"/>
      <c r="VEF22" s="341"/>
      <c r="VEG22" s="341"/>
      <c r="VEH22" s="341"/>
      <c r="VEI22" s="341"/>
      <c r="VEJ22" s="341"/>
      <c r="VEK22" s="341"/>
      <c r="VEL22" s="341"/>
      <c r="VEM22" s="341"/>
      <c r="VEN22" s="341"/>
      <c r="VEO22" s="341"/>
      <c r="VEP22" s="341"/>
      <c r="VEQ22" s="341"/>
      <c r="VER22" s="341"/>
      <c r="VES22" s="341"/>
      <c r="VET22" s="341"/>
      <c r="VEU22" s="341"/>
      <c r="VEV22" s="341"/>
      <c r="VEW22" s="341"/>
      <c r="VEX22" s="341"/>
      <c r="VEY22" s="341"/>
      <c r="VEZ22" s="341"/>
      <c r="VFA22" s="341"/>
      <c r="VFB22" s="341"/>
      <c r="VFC22" s="341"/>
      <c r="VFD22" s="341"/>
      <c r="VFE22" s="341"/>
      <c r="VFF22" s="341"/>
      <c r="VFG22" s="341"/>
      <c r="VFH22" s="341"/>
      <c r="VFI22" s="341"/>
      <c r="VFJ22" s="341"/>
      <c r="VFK22" s="341"/>
      <c r="VFL22" s="341"/>
      <c r="VFM22" s="341"/>
      <c r="VFN22" s="341"/>
      <c r="VFO22" s="341"/>
      <c r="VFP22" s="341"/>
      <c r="VFQ22" s="341"/>
      <c r="VFR22" s="341"/>
      <c r="VFS22" s="341"/>
      <c r="VFT22" s="341"/>
      <c r="VFU22" s="341"/>
      <c r="VFV22" s="341"/>
      <c r="VFW22" s="341"/>
      <c r="VFX22" s="341"/>
      <c r="VFY22" s="341"/>
      <c r="VFZ22" s="341"/>
      <c r="VGA22" s="341"/>
      <c r="VGB22" s="341"/>
      <c r="VGC22" s="341"/>
      <c r="VGD22" s="341"/>
      <c r="VGE22" s="341"/>
      <c r="VGF22" s="341"/>
      <c r="VGG22" s="341"/>
      <c r="VGH22" s="341"/>
      <c r="VGI22" s="341"/>
      <c r="VGJ22" s="341"/>
      <c r="VGK22" s="341"/>
      <c r="VGL22" s="341"/>
      <c r="VGM22" s="341"/>
      <c r="VGN22" s="341"/>
      <c r="VGO22" s="341"/>
      <c r="VGP22" s="341"/>
      <c r="VGQ22" s="341"/>
      <c r="VGR22" s="341"/>
      <c r="VGS22" s="341"/>
      <c r="VGT22" s="341"/>
      <c r="VGU22" s="341"/>
      <c r="VGV22" s="341"/>
      <c r="VGW22" s="341"/>
      <c r="VGX22" s="341"/>
      <c r="VGY22" s="341"/>
      <c r="VGZ22" s="341"/>
      <c r="VHA22" s="341"/>
      <c r="VHB22" s="341"/>
      <c r="VHC22" s="341"/>
      <c r="VHD22" s="341"/>
      <c r="VHE22" s="341"/>
      <c r="VHF22" s="341"/>
      <c r="VHG22" s="341"/>
      <c r="VHH22" s="341"/>
      <c r="VHI22" s="341"/>
      <c r="VHJ22" s="341"/>
      <c r="VHK22" s="341"/>
      <c r="VHL22" s="341"/>
      <c r="VHM22" s="341"/>
      <c r="VHN22" s="341"/>
      <c r="VHO22" s="341"/>
      <c r="VHP22" s="341"/>
      <c r="VHQ22" s="341"/>
      <c r="VHR22" s="341"/>
      <c r="VHS22" s="341"/>
      <c r="VHT22" s="341"/>
      <c r="VHU22" s="341"/>
      <c r="VHV22" s="341"/>
      <c r="VHW22" s="341"/>
      <c r="VHX22" s="341"/>
      <c r="VHY22" s="341"/>
      <c r="VHZ22" s="341"/>
      <c r="VIA22" s="341"/>
      <c r="VIB22" s="341"/>
      <c r="VIC22" s="341"/>
      <c r="VID22" s="341"/>
      <c r="VIE22" s="341"/>
      <c r="VIF22" s="341"/>
      <c r="VIG22" s="341"/>
      <c r="VIH22" s="341"/>
      <c r="VII22" s="341"/>
      <c r="VIJ22" s="341"/>
      <c r="VIK22" s="341"/>
      <c r="VIL22" s="341"/>
      <c r="VIM22" s="341"/>
      <c r="VIN22" s="341"/>
      <c r="VIO22" s="341"/>
      <c r="VIP22" s="341"/>
      <c r="VIQ22" s="341"/>
      <c r="VIR22" s="341"/>
      <c r="VIS22" s="341"/>
      <c r="VIT22" s="341"/>
      <c r="VIU22" s="341"/>
      <c r="VIV22" s="341"/>
      <c r="VIW22" s="341"/>
      <c r="VIX22" s="341"/>
      <c r="VIY22" s="341"/>
      <c r="VIZ22" s="341"/>
      <c r="VJA22" s="341"/>
      <c r="VJB22" s="341"/>
      <c r="VJC22" s="341"/>
      <c r="VJD22" s="341"/>
      <c r="VJE22" s="341"/>
      <c r="VJF22" s="341"/>
      <c r="VJG22" s="341"/>
      <c r="VJH22" s="341"/>
      <c r="VJI22" s="341"/>
      <c r="VJJ22" s="341"/>
      <c r="VJK22" s="341"/>
      <c r="VJL22" s="341"/>
      <c r="VJM22" s="341"/>
      <c r="VJN22" s="341"/>
      <c r="VJO22" s="341"/>
      <c r="VJP22" s="341"/>
      <c r="VJQ22" s="341"/>
      <c r="VJR22" s="341"/>
      <c r="VJS22" s="341"/>
      <c r="VJT22" s="341"/>
      <c r="VJU22" s="341"/>
      <c r="VJV22" s="341"/>
      <c r="VJW22" s="341"/>
      <c r="VJX22" s="341"/>
      <c r="VJY22" s="341"/>
      <c r="VJZ22" s="341"/>
      <c r="VKA22" s="341"/>
      <c r="VKB22" s="341"/>
      <c r="VKC22" s="341"/>
      <c r="VKD22" s="341"/>
      <c r="VKE22" s="341"/>
      <c r="VKF22" s="341"/>
      <c r="VKG22" s="341"/>
      <c r="VKH22" s="341"/>
      <c r="VKI22" s="341"/>
      <c r="VKJ22" s="341"/>
      <c r="VKK22" s="341"/>
      <c r="VKL22" s="341"/>
      <c r="VKM22" s="341"/>
      <c r="VKN22" s="341"/>
      <c r="VKO22" s="341"/>
      <c r="VKP22" s="341"/>
      <c r="VKQ22" s="341"/>
      <c r="VKR22" s="341"/>
      <c r="VKS22" s="341"/>
      <c r="VKT22" s="341"/>
      <c r="VKU22" s="341"/>
      <c r="VKV22" s="341"/>
      <c r="VKW22" s="341"/>
      <c r="VKX22" s="341"/>
      <c r="VKY22" s="341"/>
      <c r="VKZ22" s="341"/>
      <c r="VLA22" s="341"/>
      <c r="VLB22" s="341"/>
      <c r="VLC22" s="341"/>
      <c r="VLD22" s="341"/>
      <c r="VLE22" s="341"/>
      <c r="VLF22" s="341"/>
      <c r="VLG22" s="341"/>
      <c r="VLH22" s="341"/>
      <c r="VLI22" s="341"/>
      <c r="VLJ22" s="341"/>
      <c r="VLK22" s="341"/>
      <c r="VLL22" s="341"/>
      <c r="VLM22" s="341"/>
      <c r="VLN22" s="341"/>
      <c r="VLO22" s="341"/>
      <c r="VLP22" s="341"/>
      <c r="VLQ22" s="341"/>
      <c r="VLR22" s="341"/>
      <c r="VLS22" s="341"/>
      <c r="VLT22" s="341"/>
      <c r="VLU22" s="341"/>
      <c r="VLV22" s="341"/>
      <c r="VLW22" s="341"/>
      <c r="VLX22" s="341"/>
      <c r="VLY22" s="341"/>
      <c r="VLZ22" s="341"/>
      <c r="VMA22" s="341"/>
      <c r="VMB22" s="341"/>
      <c r="VMC22" s="341"/>
      <c r="VMD22" s="341"/>
      <c r="VME22" s="341"/>
      <c r="VMF22" s="341"/>
      <c r="VMG22" s="341"/>
      <c r="VMH22" s="341"/>
      <c r="VMI22" s="341"/>
      <c r="VMJ22" s="341"/>
      <c r="VMK22" s="341"/>
      <c r="VML22" s="341"/>
      <c r="VMM22" s="341"/>
      <c r="VMN22" s="341"/>
      <c r="VMO22" s="341"/>
      <c r="VMP22" s="341"/>
      <c r="VMQ22" s="341"/>
      <c r="VMR22" s="341"/>
      <c r="VMS22" s="341"/>
      <c r="VMT22" s="341"/>
      <c r="VMU22" s="341"/>
      <c r="VMV22" s="341"/>
      <c r="VMW22" s="341"/>
      <c r="VMX22" s="341"/>
      <c r="VMY22" s="341"/>
      <c r="VMZ22" s="341"/>
      <c r="VNA22" s="341"/>
      <c r="VNB22" s="341"/>
      <c r="VNC22" s="341"/>
      <c r="VND22" s="341"/>
      <c r="VNE22" s="341"/>
      <c r="VNF22" s="341"/>
      <c r="VNG22" s="341"/>
      <c r="VNH22" s="341"/>
      <c r="VNI22" s="341"/>
      <c r="VNJ22" s="341"/>
      <c r="VNK22" s="341"/>
      <c r="VNL22" s="341"/>
      <c r="VNM22" s="341"/>
      <c r="VNN22" s="341"/>
      <c r="VNO22" s="341"/>
      <c r="VNP22" s="341"/>
      <c r="VNQ22" s="341"/>
      <c r="VNR22" s="341"/>
      <c r="VNS22" s="341"/>
      <c r="VNT22" s="341"/>
      <c r="VNU22" s="341"/>
      <c r="VNV22" s="341"/>
      <c r="VNW22" s="341"/>
      <c r="VNX22" s="341"/>
      <c r="VNY22" s="341"/>
      <c r="VNZ22" s="341"/>
      <c r="VOA22" s="341"/>
      <c r="VOB22" s="341"/>
      <c r="VOC22" s="341"/>
      <c r="VOD22" s="341"/>
      <c r="VOE22" s="341"/>
      <c r="VOF22" s="341"/>
      <c r="VOG22" s="341"/>
      <c r="VOH22" s="341"/>
      <c r="VOI22" s="341"/>
      <c r="VOJ22" s="341"/>
      <c r="VOK22" s="341"/>
      <c r="VOL22" s="341"/>
      <c r="VOM22" s="341"/>
      <c r="VON22" s="341"/>
      <c r="VOO22" s="341"/>
      <c r="VOP22" s="341"/>
      <c r="VOQ22" s="341"/>
      <c r="VOR22" s="341"/>
      <c r="VOS22" s="341"/>
      <c r="VOT22" s="341"/>
      <c r="VOU22" s="341"/>
      <c r="VOV22" s="341"/>
      <c r="VOW22" s="341"/>
      <c r="VOX22" s="341"/>
      <c r="VOY22" s="341"/>
      <c r="VOZ22" s="341"/>
      <c r="VPA22" s="341"/>
      <c r="VPB22" s="341"/>
      <c r="VPC22" s="341"/>
      <c r="VPD22" s="341"/>
      <c r="VPE22" s="341"/>
      <c r="VPF22" s="341"/>
      <c r="VPG22" s="341"/>
      <c r="VPH22" s="341"/>
      <c r="VPI22" s="341"/>
      <c r="VPJ22" s="341"/>
      <c r="VPK22" s="341"/>
      <c r="VPL22" s="341"/>
      <c r="VPM22" s="341"/>
      <c r="VPN22" s="341"/>
      <c r="VPO22" s="341"/>
      <c r="VPP22" s="341"/>
      <c r="VPQ22" s="341"/>
      <c r="VPR22" s="341"/>
      <c r="VPS22" s="341"/>
      <c r="VPT22" s="341"/>
      <c r="VPU22" s="341"/>
      <c r="VPV22" s="341"/>
      <c r="VPW22" s="341"/>
      <c r="VPX22" s="341"/>
      <c r="VPY22" s="341"/>
      <c r="VPZ22" s="341"/>
      <c r="VQA22" s="341"/>
      <c r="VQB22" s="341"/>
      <c r="VQC22" s="341"/>
      <c r="VQD22" s="341"/>
      <c r="VQE22" s="341"/>
      <c r="VQF22" s="341"/>
      <c r="VQG22" s="341"/>
      <c r="VQH22" s="341"/>
      <c r="VQI22" s="341"/>
      <c r="VQJ22" s="341"/>
      <c r="VQK22" s="341"/>
      <c r="VQL22" s="341"/>
      <c r="VQM22" s="341"/>
      <c r="VQN22" s="341"/>
      <c r="VQO22" s="341"/>
      <c r="VQP22" s="341"/>
      <c r="VQQ22" s="341"/>
      <c r="VQR22" s="341"/>
      <c r="VQS22" s="341"/>
      <c r="VQT22" s="341"/>
      <c r="VQU22" s="341"/>
      <c r="VQV22" s="341"/>
      <c r="VQW22" s="341"/>
      <c r="VQX22" s="341"/>
      <c r="VQY22" s="341"/>
      <c r="VQZ22" s="341"/>
      <c r="VRA22" s="341"/>
      <c r="VRB22" s="341"/>
      <c r="VRC22" s="341"/>
      <c r="VRD22" s="341"/>
      <c r="VRE22" s="341"/>
      <c r="VRF22" s="341"/>
      <c r="VRG22" s="341"/>
      <c r="VRH22" s="341"/>
      <c r="VRI22" s="341"/>
      <c r="VRJ22" s="341"/>
      <c r="VRK22" s="341"/>
      <c r="VRL22" s="341"/>
      <c r="VRM22" s="341"/>
      <c r="VRN22" s="341"/>
      <c r="VRO22" s="341"/>
      <c r="VRP22" s="341"/>
      <c r="VRQ22" s="341"/>
      <c r="VRR22" s="341"/>
      <c r="VRS22" s="341"/>
      <c r="VRT22" s="341"/>
      <c r="VRU22" s="341"/>
      <c r="VRV22" s="341"/>
      <c r="VRW22" s="341"/>
      <c r="VRX22" s="341"/>
      <c r="VRY22" s="341"/>
      <c r="VRZ22" s="341"/>
      <c r="VSA22" s="341"/>
      <c r="VSB22" s="341"/>
      <c r="VSC22" s="341"/>
      <c r="VSD22" s="341"/>
      <c r="VSE22" s="341"/>
      <c r="VSF22" s="341"/>
      <c r="VSG22" s="341"/>
      <c r="VSH22" s="341"/>
      <c r="VSI22" s="341"/>
      <c r="VSJ22" s="341"/>
      <c r="VSK22" s="341"/>
      <c r="VSL22" s="341"/>
      <c r="VSM22" s="341"/>
      <c r="VSN22" s="341"/>
      <c r="VSO22" s="341"/>
      <c r="VSP22" s="341"/>
      <c r="VSQ22" s="341"/>
      <c r="VSR22" s="341"/>
      <c r="VSS22" s="341"/>
      <c r="VST22" s="341"/>
      <c r="VSU22" s="341"/>
      <c r="VSV22" s="341"/>
      <c r="VSW22" s="341"/>
      <c r="VSX22" s="341"/>
      <c r="VSY22" s="341"/>
      <c r="VSZ22" s="341"/>
      <c r="VTA22" s="341"/>
      <c r="VTB22" s="341"/>
      <c r="VTC22" s="341"/>
      <c r="VTD22" s="341"/>
      <c r="VTE22" s="341"/>
      <c r="VTF22" s="341"/>
      <c r="VTG22" s="341"/>
      <c r="VTH22" s="341"/>
      <c r="VTI22" s="341"/>
      <c r="VTJ22" s="341"/>
      <c r="VTK22" s="341"/>
      <c r="VTL22" s="341"/>
      <c r="VTM22" s="341"/>
      <c r="VTN22" s="341"/>
      <c r="VTO22" s="341"/>
      <c r="VTP22" s="341"/>
      <c r="VTQ22" s="341"/>
      <c r="VTR22" s="341"/>
      <c r="VTS22" s="341"/>
      <c r="VTT22" s="341"/>
      <c r="VTU22" s="341"/>
      <c r="VTV22" s="341"/>
      <c r="VTW22" s="341"/>
      <c r="VTX22" s="341"/>
      <c r="VTY22" s="341"/>
      <c r="VTZ22" s="341"/>
      <c r="VUA22" s="341"/>
      <c r="VUB22" s="341"/>
      <c r="VUC22" s="341"/>
      <c r="VUD22" s="341"/>
      <c r="VUE22" s="341"/>
      <c r="VUF22" s="341"/>
      <c r="VUG22" s="341"/>
      <c r="VUH22" s="341"/>
      <c r="VUI22" s="341"/>
      <c r="VUJ22" s="341"/>
      <c r="VUK22" s="341"/>
      <c r="VUL22" s="341"/>
      <c r="VUM22" s="341"/>
      <c r="VUN22" s="341"/>
      <c r="VUO22" s="341"/>
      <c r="VUP22" s="341"/>
      <c r="VUQ22" s="341"/>
      <c r="VUR22" s="341"/>
      <c r="VUS22" s="341"/>
      <c r="VUT22" s="341"/>
      <c r="VUU22" s="341"/>
      <c r="VUV22" s="341"/>
      <c r="VUW22" s="341"/>
      <c r="VUX22" s="341"/>
      <c r="VUY22" s="341"/>
      <c r="VUZ22" s="341"/>
      <c r="VVA22" s="341"/>
      <c r="VVB22" s="341"/>
      <c r="VVC22" s="341"/>
      <c r="VVD22" s="341"/>
      <c r="VVE22" s="341"/>
      <c r="VVF22" s="341"/>
      <c r="VVG22" s="341"/>
      <c r="VVH22" s="341"/>
      <c r="VVI22" s="341"/>
      <c r="VVJ22" s="341"/>
      <c r="VVK22" s="341"/>
      <c r="VVL22" s="341"/>
      <c r="VVM22" s="341"/>
      <c r="VVN22" s="341"/>
      <c r="VVO22" s="341"/>
      <c r="VVP22" s="341"/>
      <c r="VVQ22" s="341"/>
      <c r="VVR22" s="341"/>
      <c r="VVS22" s="341"/>
      <c r="VVT22" s="341"/>
      <c r="VVU22" s="341"/>
      <c r="VVV22" s="341"/>
      <c r="VVW22" s="341"/>
      <c r="VVX22" s="341"/>
      <c r="VVY22" s="341"/>
      <c r="VVZ22" s="341"/>
      <c r="VWA22" s="341"/>
      <c r="VWB22" s="341"/>
      <c r="VWC22" s="341"/>
      <c r="VWD22" s="341"/>
      <c r="VWE22" s="341"/>
      <c r="VWF22" s="341"/>
      <c r="VWG22" s="341"/>
      <c r="VWH22" s="341"/>
      <c r="VWI22" s="341"/>
      <c r="VWJ22" s="341"/>
      <c r="VWK22" s="341"/>
      <c r="VWL22" s="341"/>
      <c r="VWM22" s="341"/>
      <c r="VWN22" s="341"/>
      <c r="VWO22" s="341"/>
      <c r="VWP22" s="341"/>
      <c r="VWQ22" s="341"/>
      <c r="VWR22" s="341"/>
      <c r="VWS22" s="341"/>
      <c r="VWT22" s="341"/>
      <c r="VWU22" s="341"/>
      <c r="VWV22" s="341"/>
      <c r="VWW22" s="341"/>
      <c r="VWX22" s="341"/>
      <c r="VWY22" s="341"/>
      <c r="VWZ22" s="341"/>
      <c r="VXA22" s="341"/>
      <c r="VXB22" s="341"/>
      <c r="VXC22" s="341"/>
      <c r="VXD22" s="341"/>
      <c r="VXE22" s="341"/>
      <c r="VXF22" s="341"/>
      <c r="VXG22" s="341"/>
      <c r="VXH22" s="341"/>
      <c r="VXI22" s="341"/>
      <c r="VXJ22" s="341"/>
      <c r="VXK22" s="341"/>
      <c r="VXL22" s="341"/>
      <c r="VXM22" s="341"/>
      <c r="VXN22" s="341"/>
      <c r="VXO22" s="341"/>
      <c r="VXP22" s="341"/>
      <c r="VXQ22" s="341"/>
      <c r="VXR22" s="341"/>
      <c r="VXS22" s="341"/>
      <c r="VXT22" s="341"/>
      <c r="VXU22" s="341"/>
      <c r="VXV22" s="341"/>
      <c r="VXW22" s="341"/>
      <c r="VXX22" s="341"/>
      <c r="VXY22" s="341"/>
      <c r="VXZ22" s="341"/>
      <c r="VYA22" s="341"/>
      <c r="VYB22" s="341"/>
      <c r="VYC22" s="341"/>
      <c r="VYD22" s="341"/>
      <c r="VYE22" s="341"/>
      <c r="VYF22" s="341"/>
      <c r="VYG22" s="341"/>
      <c r="VYH22" s="341"/>
      <c r="VYI22" s="341"/>
      <c r="VYJ22" s="341"/>
      <c r="VYK22" s="341"/>
      <c r="VYL22" s="341"/>
      <c r="VYM22" s="341"/>
      <c r="VYN22" s="341"/>
      <c r="VYO22" s="341"/>
      <c r="VYP22" s="341"/>
      <c r="VYQ22" s="341"/>
      <c r="VYR22" s="341"/>
      <c r="VYS22" s="341"/>
      <c r="VYT22" s="341"/>
      <c r="VYU22" s="341"/>
      <c r="VYV22" s="341"/>
      <c r="VYW22" s="341"/>
      <c r="VYX22" s="341"/>
      <c r="VYY22" s="341"/>
      <c r="VYZ22" s="341"/>
      <c r="VZA22" s="341"/>
      <c r="VZB22" s="341"/>
      <c r="VZC22" s="341"/>
      <c r="VZD22" s="341"/>
      <c r="VZE22" s="341"/>
      <c r="VZF22" s="341"/>
      <c r="VZG22" s="341"/>
      <c r="VZH22" s="341"/>
      <c r="VZI22" s="341"/>
      <c r="VZJ22" s="341"/>
      <c r="VZK22" s="341"/>
      <c r="VZL22" s="341"/>
      <c r="VZM22" s="341"/>
      <c r="VZN22" s="341"/>
      <c r="VZO22" s="341"/>
      <c r="VZP22" s="341"/>
      <c r="VZQ22" s="341"/>
      <c r="VZR22" s="341"/>
      <c r="VZS22" s="341"/>
      <c r="VZT22" s="341"/>
      <c r="VZU22" s="341"/>
      <c r="VZV22" s="341"/>
      <c r="VZW22" s="341"/>
      <c r="VZX22" s="341"/>
      <c r="VZY22" s="341"/>
      <c r="VZZ22" s="341"/>
      <c r="WAA22" s="341"/>
      <c r="WAB22" s="341"/>
      <c r="WAC22" s="341"/>
      <c r="WAD22" s="341"/>
      <c r="WAE22" s="341"/>
      <c r="WAF22" s="341"/>
      <c r="WAG22" s="341"/>
      <c r="WAH22" s="341"/>
      <c r="WAI22" s="341"/>
      <c r="WAJ22" s="341"/>
      <c r="WAK22" s="341"/>
      <c r="WAL22" s="341"/>
      <c r="WAM22" s="341"/>
      <c r="WAN22" s="341"/>
      <c r="WAO22" s="341"/>
      <c r="WAP22" s="341"/>
      <c r="WAQ22" s="341"/>
      <c r="WAR22" s="341"/>
      <c r="WAS22" s="341"/>
      <c r="WAT22" s="341"/>
      <c r="WAU22" s="341"/>
      <c r="WAV22" s="341"/>
      <c r="WAW22" s="341"/>
      <c r="WAX22" s="341"/>
      <c r="WAY22" s="341"/>
      <c r="WAZ22" s="341"/>
      <c r="WBA22" s="341"/>
      <c r="WBB22" s="341"/>
      <c r="WBC22" s="341"/>
      <c r="WBD22" s="341"/>
      <c r="WBE22" s="341"/>
      <c r="WBF22" s="341"/>
      <c r="WBG22" s="341"/>
      <c r="WBH22" s="341"/>
      <c r="WBI22" s="341"/>
      <c r="WBJ22" s="341"/>
      <c r="WBK22" s="341"/>
      <c r="WBL22" s="341"/>
      <c r="WBM22" s="341"/>
      <c r="WBN22" s="341"/>
      <c r="WBO22" s="341"/>
      <c r="WBP22" s="341"/>
      <c r="WBQ22" s="341"/>
      <c r="WBR22" s="341"/>
      <c r="WBS22" s="341"/>
      <c r="WBT22" s="341"/>
      <c r="WBU22" s="341"/>
      <c r="WBV22" s="341"/>
      <c r="WBW22" s="341"/>
      <c r="WBX22" s="341"/>
      <c r="WBY22" s="341"/>
      <c r="WBZ22" s="341"/>
      <c r="WCA22" s="341"/>
      <c r="WCB22" s="341"/>
      <c r="WCC22" s="341"/>
      <c r="WCD22" s="341"/>
      <c r="WCE22" s="341"/>
      <c r="WCF22" s="341"/>
      <c r="WCG22" s="341"/>
      <c r="WCH22" s="341"/>
      <c r="WCI22" s="341"/>
      <c r="WCJ22" s="341"/>
      <c r="WCK22" s="341"/>
      <c r="WCL22" s="341"/>
      <c r="WCM22" s="341"/>
      <c r="WCN22" s="341"/>
      <c r="WCO22" s="341"/>
      <c r="WCP22" s="341"/>
      <c r="WCQ22" s="341"/>
      <c r="WCR22" s="341"/>
      <c r="WCS22" s="341"/>
      <c r="WCT22" s="341"/>
      <c r="WCU22" s="341"/>
      <c r="WCV22" s="341"/>
      <c r="WCW22" s="341"/>
      <c r="WCX22" s="341"/>
      <c r="WCY22" s="341"/>
      <c r="WCZ22" s="341"/>
      <c r="WDA22" s="341"/>
      <c r="WDB22" s="341"/>
      <c r="WDC22" s="341"/>
      <c r="WDD22" s="341"/>
      <c r="WDE22" s="341"/>
      <c r="WDF22" s="341"/>
      <c r="WDG22" s="341"/>
      <c r="WDH22" s="341"/>
      <c r="WDI22" s="341"/>
      <c r="WDJ22" s="341"/>
      <c r="WDK22" s="341"/>
      <c r="WDL22" s="341"/>
      <c r="WDM22" s="341"/>
      <c r="WDN22" s="341"/>
      <c r="WDO22" s="341"/>
      <c r="WDP22" s="341"/>
      <c r="WDQ22" s="341"/>
      <c r="WDR22" s="341"/>
      <c r="WDS22" s="341"/>
      <c r="WDT22" s="341"/>
      <c r="WDU22" s="341"/>
      <c r="WDV22" s="341"/>
      <c r="WDW22" s="341"/>
      <c r="WDX22" s="341"/>
      <c r="WDY22" s="341"/>
      <c r="WDZ22" s="341"/>
      <c r="WEA22" s="341"/>
      <c r="WEB22" s="341"/>
      <c r="WEC22" s="341"/>
      <c r="WED22" s="341"/>
      <c r="WEE22" s="341"/>
      <c r="WEF22" s="341"/>
      <c r="WEG22" s="341"/>
      <c r="WEH22" s="341"/>
      <c r="WEI22" s="341"/>
      <c r="WEJ22" s="341"/>
      <c r="WEK22" s="341"/>
      <c r="WEL22" s="341"/>
      <c r="WEM22" s="341"/>
      <c r="WEN22" s="341"/>
      <c r="WEO22" s="341"/>
      <c r="WEP22" s="341"/>
      <c r="WEQ22" s="341"/>
      <c r="WER22" s="341"/>
      <c r="WES22" s="341"/>
      <c r="WET22" s="341"/>
      <c r="WEU22" s="341"/>
      <c r="WEV22" s="341"/>
      <c r="WEW22" s="341"/>
      <c r="WEX22" s="341"/>
      <c r="WEY22" s="341"/>
      <c r="WEZ22" s="341"/>
      <c r="WFA22" s="341"/>
      <c r="WFB22" s="341"/>
      <c r="WFC22" s="341"/>
      <c r="WFD22" s="341"/>
      <c r="WFE22" s="341"/>
      <c r="WFF22" s="341"/>
      <c r="WFG22" s="341"/>
      <c r="WFH22" s="341"/>
      <c r="WFI22" s="341"/>
      <c r="WFJ22" s="341"/>
      <c r="WFK22" s="341"/>
      <c r="WFL22" s="341"/>
      <c r="WFM22" s="341"/>
      <c r="WFN22" s="341"/>
      <c r="WFO22" s="341"/>
      <c r="WFP22" s="341"/>
      <c r="WFQ22" s="341"/>
      <c r="WFR22" s="341"/>
      <c r="WFS22" s="341"/>
      <c r="WFT22" s="341"/>
      <c r="WFU22" s="341"/>
      <c r="WFV22" s="341"/>
      <c r="WFW22" s="341"/>
      <c r="WFX22" s="341"/>
      <c r="WFY22" s="341"/>
      <c r="WFZ22" s="341"/>
      <c r="WGA22" s="341"/>
      <c r="WGB22" s="341"/>
      <c r="WGC22" s="341"/>
      <c r="WGD22" s="341"/>
      <c r="WGE22" s="341"/>
      <c r="WGF22" s="341"/>
      <c r="WGG22" s="341"/>
      <c r="WGH22" s="341"/>
      <c r="WGI22" s="341"/>
      <c r="WGJ22" s="341"/>
      <c r="WGK22" s="341"/>
      <c r="WGL22" s="341"/>
      <c r="WGM22" s="341"/>
      <c r="WGN22" s="341"/>
      <c r="WGO22" s="341"/>
      <c r="WGP22" s="341"/>
      <c r="WGQ22" s="341"/>
      <c r="WGR22" s="341"/>
      <c r="WGS22" s="341"/>
      <c r="WGT22" s="341"/>
      <c r="WGU22" s="341"/>
      <c r="WGV22" s="341"/>
      <c r="WGW22" s="341"/>
      <c r="WGX22" s="341"/>
      <c r="WGY22" s="341"/>
      <c r="WGZ22" s="341"/>
      <c r="WHA22" s="341"/>
      <c r="WHB22" s="341"/>
      <c r="WHC22" s="341"/>
      <c r="WHD22" s="341"/>
      <c r="WHE22" s="341"/>
      <c r="WHF22" s="341"/>
      <c r="WHG22" s="341"/>
      <c r="WHH22" s="341"/>
      <c r="WHI22" s="341"/>
      <c r="WHJ22" s="341"/>
      <c r="WHK22" s="341"/>
      <c r="WHL22" s="341"/>
      <c r="WHM22" s="341"/>
      <c r="WHN22" s="341"/>
      <c r="WHO22" s="341"/>
      <c r="WHP22" s="341"/>
      <c r="WHQ22" s="341"/>
      <c r="WHR22" s="341"/>
      <c r="WHS22" s="341"/>
      <c r="WHT22" s="341"/>
      <c r="WHU22" s="341"/>
      <c r="WHV22" s="341"/>
      <c r="WHW22" s="341"/>
      <c r="WHX22" s="341"/>
      <c r="WHY22" s="341"/>
      <c r="WHZ22" s="341"/>
      <c r="WIA22" s="341"/>
      <c r="WIB22" s="341"/>
      <c r="WIC22" s="341"/>
      <c r="WID22" s="341"/>
      <c r="WIE22" s="341"/>
      <c r="WIF22" s="341"/>
      <c r="WIG22" s="341"/>
      <c r="WIH22" s="341"/>
      <c r="WII22" s="341"/>
      <c r="WIJ22" s="341"/>
      <c r="WIK22" s="341"/>
      <c r="WIL22" s="341"/>
      <c r="WIM22" s="341"/>
      <c r="WIN22" s="341"/>
      <c r="WIO22" s="341"/>
      <c r="WIP22" s="341"/>
      <c r="WIQ22" s="341"/>
      <c r="WIR22" s="341"/>
      <c r="WIS22" s="341"/>
      <c r="WIT22" s="341"/>
      <c r="WIU22" s="341"/>
      <c r="WIV22" s="341"/>
      <c r="WIW22" s="341"/>
      <c r="WIX22" s="341"/>
      <c r="WIY22" s="341"/>
      <c r="WIZ22" s="341"/>
      <c r="WJA22" s="341"/>
      <c r="WJB22" s="341"/>
      <c r="WJC22" s="341"/>
      <c r="WJD22" s="341"/>
      <c r="WJE22" s="341"/>
      <c r="WJF22" s="341"/>
      <c r="WJG22" s="341"/>
      <c r="WJH22" s="341"/>
      <c r="WJI22" s="341"/>
      <c r="WJJ22" s="341"/>
      <c r="WJK22" s="341"/>
      <c r="WJL22" s="341"/>
      <c r="WJM22" s="341"/>
      <c r="WJN22" s="341"/>
      <c r="WJO22" s="341"/>
      <c r="WJP22" s="341"/>
      <c r="WJQ22" s="341"/>
      <c r="WJR22" s="341"/>
      <c r="WJS22" s="341"/>
      <c r="WJT22" s="341"/>
      <c r="WJU22" s="341"/>
      <c r="WJV22" s="341"/>
      <c r="WJW22" s="341"/>
      <c r="WJX22" s="341"/>
      <c r="WJY22" s="341"/>
      <c r="WJZ22" s="341"/>
      <c r="WKA22" s="341"/>
      <c r="WKB22" s="341"/>
      <c r="WKC22" s="341"/>
      <c r="WKD22" s="341"/>
      <c r="WKE22" s="341"/>
      <c r="WKF22" s="341"/>
      <c r="WKG22" s="341"/>
      <c r="WKH22" s="341"/>
      <c r="WKI22" s="341"/>
      <c r="WKJ22" s="341"/>
      <c r="WKK22" s="341"/>
      <c r="WKL22" s="341"/>
      <c r="WKM22" s="341"/>
      <c r="WKN22" s="341"/>
      <c r="WKO22" s="341"/>
      <c r="WKP22" s="341"/>
      <c r="WKQ22" s="341"/>
      <c r="WKR22" s="341"/>
      <c r="WKS22" s="341"/>
      <c r="WKT22" s="341"/>
      <c r="WKU22" s="341"/>
      <c r="WKV22" s="341"/>
      <c r="WKW22" s="341"/>
      <c r="WKX22" s="341"/>
      <c r="WKY22" s="341"/>
      <c r="WKZ22" s="341"/>
      <c r="WLA22" s="341"/>
      <c r="WLB22" s="341"/>
      <c r="WLC22" s="341"/>
      <c r="WLD22" s="341"/>
      <c r="WLE22" s="341"/>
      <c r="WLF22" s="341"/>
      <c r="WLG22" s="341"/>
      <c r="WLH22" s="341"/>
      <c r="WLI22" s="341"/>
      <c r="WLJ22" s="341"/>
      <c r="WLK22" s="341"/>
      <c r="WLL22" s="341"/>
      <c r="WLM22" s="341"/>
      <c r="WLN22" s="341"/>
      <c r="WLO22" s="341"/>
      <c r="WLP22" s="341"/>
      <c r="WLQ22" s="341"/>
      <c r="WLR22" s="341"/>
      <c r="WLS22" s="341"/>
      <c r="WLT22" s="341"/>
      <c r="WLU22" s="341"/>
      <c r="WLV22" s="341"/>
      <c r="WLW22" s="341"/>
      <c r="WLX22" s="341"/>
      <c r="WLY22" s="341"/>
      <c r="WLZ22" s="341"/>
      <c r="WMA22" s="341"/>
      <c r="WMB22" s="341"/>
      <c r="WMC22" s="341"/>
      <c r="WMD22" s="341"/>
      <c r="WME22" s="341"/>
      <c r="WMF22" s="341"/>
      <c r="WMG22" s="341"/>
      <c r="WMH22" s="341"/>
      <c r="WMI22" s="341"/>
      <c r="WMJ22" s="341"/>
      <c r="WMK22" s="341"/>
      <c r="WML22" s="341"/>
      <c r="WMM22" s="341"/>
      <c r="WMN22" s="341"/>
      <c r="WMO22" s="341"/>
      <c r="WMP22" s="341"/>
      <c r="WMQ22" s="341"/>
      <c r="WMR22" s="341"/>
      <c r="WMS22" s="341"/>
      <c r="WMT22" s="341"/>
      <c r="WMU22" s="341"/>
      <c r="WMV22" s="341"/>
      <c r="WMW22" s="341"/>
      <c r="WMX22" s="341"/>
      <c r="WMY22" s="341"/>
      <c r="WMZ22" s="341"/>
      <c r="WNA22" s="341"/>
      <c r="WNB22" s="341"/>
      <c r="WNC22" s="341"/>
      <c r="WND22" s="341"/>
      <c r="WNE22" s="341"/>
      <c r="WNF22" s="341"/>
      <c r="WNG22" s="341"/>
      <c r="WNH22" s="341"/>
      <c r="WNI22" s="341"/>
      <c r="WNJ22" s="341"/>
      <c r="WNK22" s="341"/>
      <c r="WNL22" s="341"/>
      <c r="WNM22" s="341"/>
      <c r="WNN22" s="341"/>
      <c r="WNO22" s="341"/>
      <c r="WNP22" s="341"/>
      <c r="WNQ22" s="341"/>
      <c r="WNR22" s="341"/>
      <c r="WNS22" s="341"/>
      <c r="WNT22" s="341"/>
      <c r="WNU22" s="341"/>
      <c r="WNV22" s="341"/>
      <c r="WNW22" s="341"/>
      <c r="WNX22" s="341"/>
      <c r="WNY22" s="341"/>
      <c r="WNZ22" s="341"/>
      <c r="WOA22" s="341"/>
      <c r="WOB22" s="341"/>
      <c r="WOC22" s="341"/>
      <c r="WOD22" s="341"/>
      <c r="WOE22" s="341"/>
      <c r="WOF22" s="341"/>
      <c r="WOG22" s="341"/>
      <c r="WOH22" s="341"/>
      <c r="WOI22" s="341"/>
      <c r="WOJ22" s="341"/>
      <c r="WOK22" s="341"/>
      <c r="WOL22" s="341"/>
      <c r="WOM22" s="341"/>
      <c r="WON22" s="341"/>
      <c r="WOO22" s="341"/>
      <c r="WOP22" s="341"/>
      <c r="WOQ22" s="341"/>
      <c r="WOR22" s="341"/>
      <c r="WOS22" s="341"/>
      <c r="WOT22" s="341"/>
      <c r="WOU22" s="341"/>
      <c r="WOV22" s="341"/>
      <c r="WOW22" s="341"/>
      <c r="WOX22" s="341"/>
      <c r="WOY22" s="341"/>
      <c r="WOZ22" s="341"/>
      <c r="WPA22" s="341"/>
      <c r="WPB22" s="341"/>
      <c r="WPC22" s="341"/>
      <c r="WPD22" s="341"/>
      <c r="WPE22" s="341"/>
      <c r="WPF22" s="341"/>
      <c r="WPG22" s="341"/>
      <c r="WPH22" s="341"/>
      <c r="WPI22" s="341"/>
      <c r="WPJ22" s="341"/>
      <c r="WPK22" s="341"/>
      <c r="WPL22" s="341"/>
      <c r="WPM22" s="341"/>
      <c r="WPN22" s="341"/>
      <c r="WPO22" s="341"/>
      <c r="WPP22" s="341"/>
      <c r="WPQ22" s="341"/>
      <c r="WPR22" s="341"/>
      <c r="WPS22" s="341"/>
      <c r="WPT22" s="341"/>
      <c r="WPU22" s="341"/>
      <c r="WPV22" s="341"/>
      <c r="WPW22" s="341"/>
      <c r="WPX22" s="341"/>
      <c r="WPY22" s="341"/>
      <c r="WPZ22" s="341"/>
      <c r="WQA22" s="341"/>
      <c r="WQB22" s="341"/>
      <c r="WQC22" s="341"/>
      <c r="WQD22" s="341"/>
      <c r="WQE22" s="341"/>
      <c r="WQF22" s="341"/>
      <c r="WQG22" s="341"/>
      <c r="WQH22" s="341"/>
      <c r="WQI22" s="341"/>
      <c r="WQJ22" s="341"/>
      <c r="WQK22" s="341"/>
      <c r="WQL22" s="341"/>
      <c r="WQM22" s="341"/>
      <c r="WQN22" s="341"/>
      <c r="WQO22" s="341"/>
      <c r="WQP22" s="341"/>
      <c r="WQQ22" s="341"/>
      <c r="WQR22" s="341"/>
      <c r="WQS22" s="341"/>
      <c r="WQT22" s="341"/>
      <c r="WQU22" s="341"/>
      <c r="WQV22" s="341"/>
      <c r="WQW22" s="341"/>
      <c r="WQX22" s="341"/>
      <c r="WQY22" s="341"/>
      <c r="WQZ22" s="341"/>
      <c r="WRA22" s="341"/>
      <c r="WRB22" s="341"/>
      <c r="WRC22" s="341"/>
      <c r="WRD22" s="341"/>
      <c r="WRE22" s="341"/>
      <c r="WRF22" s="341"/>
      <c r="WRG22" s="341"/>
      <c r="WRH22" s="341"/>
      <c r="WRI22" s="341"/>
      <c r="WRJ22" s="341"/>
      <c r="WRK22" s="341"/>
      <c r="WRL22" s="341"/>
      <c r="WRM22" s="341"/>
      <c r="WRN22" s="341"/>
      <c r="WRO22" s="341"/>
      <c r="WRP22" s="341"/>
      <c r="WRQ22" s="341"/>
      <c r="WRR22" s="341"/>
      <c r="WRS22" s="341"/>
      <c r="WRT22" s="341"/>
      <c r="WRU22" s="341"/>
      <c r="WRV22" s="341"/>
      <c r="WRW22" s="341"/>
      <c r="WRX22" s="341"/>
      <c r="WRY22" s="341"/>
      <c r="WRZ22" s="341"/>
      <c r="WSA22" s="341"/>
      <c r="WSB22" s="341"/>
      <c r="WSC22" s="341"/>
      <c r="WSD22" s="341"/>
      <c r="WSE22" s="341"/>
      <c r="WSF22" s="341"/>
      <c r="WSG22" s="341"/>
      <c r="WSH22" s="341"/>
      <c r="WSI22" s="341"/>
      <c r="WSJ22" s="341"/>
      <c r="WSK22" s="341"/>
      <c r="WSL22" s="341"/>
      <c r="WSM22" s="341"/>
      <c r="WSN22" s="341"/>
      <c r="WSO22" s="341"/>
      <c r="WSP22" s="341"/>
      <c r="WSQ22" s="341"/>
      <c r="WSR22" s="341"/>
      <c r="WSS22" s="341"/>
      <c r="WST22" s="341"/>
      <c r="WSU22" s="341"/>
      <c r="WSV22" s="341"/>
      <c r="WSW22" s="341"/>
      <c r="WSX22" s="341"/>
      <c r="WSY22" s="341"/>
      <c r="WSZ22" s="341"/>
      <c r="WTA22" s="341"/>
      <c r="WTB22" s="341"/>
      <c r="WTC22" s="341"/>
      <c r="WTD22" s="341"/>
      <c r="WTE22" s="341"/>
      <c r="WTF22" s="341"/>
      <c r="WTG22" s="341"/>
      <c r="WTH22" s="341"/>
      <c r="WTI22" s="341"/>
      <c r="WTJ22" s="341"/>
      <c r="WTK22" s="341"/>
      <c r="WTL22" s="341"/>
      <c r="WTM22" s="341"/>
      <c r="WTN22" s="341"/>
      <c r="WTO22" s="341"/>
      <c r="WTP22" s="341"/>
      <c r="WTQ22" s="341"/>
      <c r="WTR22" s="341"/>
      <c r="WTS22" s="341"/>
      <c r="WTT22" s="341"/>
      <c r="WTU22" s="341"/>
      <c r="WTV22" s="341"/>
      <c r="WTW22" s="341"/>
      <c r="WTX22" s="341"/>
      <c r="WTY22" s="341"/>
      <c r="WTZ22" s="341"/>
      <c r="WUA22" s="341"/>
      <c r="WUB22" s="341"/>
      <c r="WUC22" s="341"/>
      <c r="WUD22" s="341"/>
      <c r="WUE22" s="341"/>
      <c r="WUF22" s="341"/>
      <c r="WUG22" s="341"/>
      <c r="WUH22" s="341"/>
      <c r="WUI22" s="341"/>
      <c r="WUJ22" s="341"/>
      <c r="WUK22" s="341"/>
      <c r="WUL22" s="341"/>
      <c r="WUM22" s="341"/>
      <c r="WUN22" s="341"/>
      <c r="WUO22" s="341"/>
      <c r="WUP22" s="341"/>
      <c r="WUQ22" s="341"/>
      <c r="WUR22" s="341"/>
      <c r="WUS22" s="341"/>
      <c r="WUT22" s="341"/>
      <c r="WUU22" s="341"/>
      <c r="WUV22" s="341"/>
      <c r="WUW22" s="341"/>
      <c r="WUX22" s="341"/>
      <c r="WUY22" s="341"/>
      <c r="WUZ22" s="341"/>
      <c r="WVA22" s="341"/>
      <c r="WVB22" s="341"/>
      <c r="WVC22" s="341"/>
      <c r="WVD22" s="341"/>
      <c r="WVE22" s="341"/>
      <c r="WVF22" s="341"/>
      <c r="WVG22" s="341"/>
      <c r="WVH22" s="341"/>
      <c r="WVI22" s="341"/>
      <c r="WVJ22" s="341"/>
      <c r="WVK22" s="341"/>
      <c r="WVL22" s="341"/>
      <c r="WVM22" s="341"/>
      <c r="WVN22" s="341"/>
      <c r="WVO22" s="341"/>
      <c r="WVP22" s="341"/>
      <c r="WVQ22" s="341"/>
      <c r="WVR22" s="341"/>
      <c r="WVS22" s="341"/>
      <c r="WVT22" s="341"/>
      <c r="WVU22" s="341"/>
      <c r="WVV22" s="341"/>
      <c r="WVW22" s="341"/>
      <c r="WVX22" s="341"/>
      <c r="WVY22" s="341"/>
      <c r="WVZ22" s="341"/>
      <c r="WWA22" s="341"/>
      <c r="WWB22" s="341"/>
      <c r="WWC22" s="341"/>
      <c r="WWD22" s="341"/>
      <c r="WWE22" s="341"/>
      <c r="WWF22" s="341"/>
      <c r="WWG22" s="341"/>
      <c r="WWH22" s="341"/>
      <c r="WWI22" s="341"/>
      <c r="WWJ22" s="341"/>
      <c r="WWK22" s="341"/>
      <c r="WWL22" s="341"/>
      <c r="WWM22" s="341"/>
      <c r="WWN22" s="341"/>
      <c r="WWO22" s="341"/>
      <c r="WWP22" s="341"/>
      <c r="WWQ22" s="341"/>
      <c r="WWR22" s="341"/>
      <c r="WWS22" s="341"/>
      <c r="WWT22" s="341"/>
      <c r="WWU22" s="341"/>
      <c r="WWV22" s="341"/>
      <c r="WWW22" s="341"/>
      <c r="WWX22" s="341"/>
      <c r="WWY22" s="341"/>
      <c r="WWZ22" s="341"/>
      <c r="WXA22" s="341"/>
      <c r="WXB22" s="341"/>
      <c r="WXC22" s="341"/>
      <c r="WXD22" s="341"/>
      <c r="WXE22" s="341"/>
      <c r="WXF22" s="341"/>
      <c r="WXG22" s="341"/>
      <c r="WXH22" s="341"/>
      <c r="WXI22" s="341"/>
      <c r="WXJ22" s="341"/>
      <c r="WXK22" s="341"/>
      <c r="WXL22" s="341"/>
      <c r="WXM22" s="341"/>
      <c r="WXN22" s="341"/>
      <c r="WXO22" s="341"/>
      <c r="WXP22" s="341"/>
      <c r="WXQ22" s="341"/>
      <c r="WXR22" s="341"/>
      <c r="WXS22" s="341"/>
      <c r="WXT22" s="341"/>
      <c r="WXU22" s="341"/>
      <c r="WXV22" s="341"/>
      <c r="WXW22" s="341"/>
      <c r="WXX22" s="341"/>
      <c r="WXY22" s="341"/>
      <c r="WXZ22" s="341"/>
      <c r="WYA22" s="341"/>
      <c r="WYB22" s="341"/>
      <c r="WYC22" s="341"/>
      <c r="WYD22" s="341"/>
      <c r="WYE22" s="341"/>
      <c r="WYF22" s="341"/>
      <c r="WYG22" s="341"/>
      <c r="WYH22" s="341"/>
      <c r="WYI22" s="341"/>
      <c r="WYJ22" s="341"/>
      <c r="WYK22" s="341"/>
      <c r="WYL22" s="341"/>
      <c r="WYM22" s="341"/>
      <c r="WYN22" s="341"/>
      <c r="WYO22" s="341"/>
      <c r="WYP22" s="341"/>
      <c r="WYQ22" s="341"/>
      <c r="WYR22" s="341"/>
      <c r="WYS22" s="341"/>
      <c r="WYT22" s="341"/>
      <c r="WYU22" s="341"/>
      <c r="WYV22" s="341"/>
      <c r="WYW22" s="341"/>
      <c r="WYX22" s="341"/>
      <c r="WYY22" s="341"/>
      <c r="WYZ22" s="341"/>
      <c r="WZA22" s="341"/>
      <c r="WZB22" s="341"/>
      <c r="WZC22" s="341"/>
      <c r="WZD22" s="341"/>
      <c r="WZE22" s="341"/>
      <c r="WZF22" s="341"/>
      <c r="WZG22" s="341"/>
      <c r="WZH22" s="341"/>
      <c r="WZI22" s="341"/>
      <c r="WZJ22" s="341"/>
      <c r="WZK22" s="341"/>
      <c r="WZL22" s="341"/>
      <c r="WZM22" s="341"/>
      <c r="WZN22" s="341"/>
      <c r="WZO22" s="341"/>
      <c r="WZP22" s="341"/>
      <c r="WZQ22" s="341"/>
      <c r="WZR22" s="341"/>
      <c r="WZS22" s="341"/>
      <c r="WZT22" s="341"/>
      <c r="WZU22" s="341"/>
      <c r="WZV22" s="341"/>
      <c r="WZW22" s="341"/>
      <c r="WZX22" s="341"/>
      <c r="WZY22" s="341"/>
      <c r="WZZ22" s="341"/>
      <c r="XAA22" s="341"/>
      <c r="XAB22" s="341"/>
      <c r="XAC22" s="341"/>
      <c r="XAD22" s="341"/>
      <c r="XAE22" s="341"/>
      <c r="XAF22" s="341"/>
      <c r="XAG22" s="341"/>
      <c r="XAH22" s="341"/>
      <c r="XAI22" s="341"/>
      <c r="XAJ22" s="341"/>
      <c r="XAK22" s="341"/>
      <c r="XAL22" s="341"/>
      <c r="XAM22" s="341"/>
      <c r="XAN22" s="341"/>
      <c r="XAO22" s="341"/>
      <c r="XAP22" s="341"/>
      <c r="XAQ22" s="341"/>
      <c r="XAR22" s="341"/>
      <c r="XAS22" s="341"/>
      <c r="XAT22" s="341"/>
      <c r="XAU22" s="341"/>
      <c r="XAV22" s="341"/>
      <c r="XAW22" s="341"/>
      <c r="XAX22" s="341"/>
      <c r="XAY22" s="341"/>
      <c r="XAZ22" s="341"/>
      <c r="XBA22" s="341"/>
      <c r="XBB22" s="341"/>
      <c r="XBC22" s="341"/>
      <c r="XBD22" s="341"/>
      <c r="XBE22" s="341"/>
      <c r="XBF22" s="341"/>
      <c r="XBG22" s="341"/>
      <c r="XBH22" s="341"/>
      <c r="XBI22" s="341"/>
      <c r="XBJ22" s="341"/>
      <c r="XBK22" s="341"/>
      <c r="XBL22" s="341"/>
      <c r="XBM22" s="341"/>
      <c r="XBN22" s="341"/>
      <c r="XBO22" s="341"/>
      <c r="XBP22" s="341"/>
      <c r="XBQ22" s="341"/>
      <c r="XBR22" s="341"/>
      <c r="XBS22" s="341"/>
      <c r="XBT22" s="341"/>
      <c r="XBU22" s="341"/>
      <c r="XBV22" s="341"/>
      <c r="XBW22" s="341"/>
      <c r="XBX22" s="341"/>
      <c r="XBY22" s="341"/>
      <c r="XBZ22" s="341"/>
      <c r="XCA22" s="341"/>
      <c r="XCB22" s="341"/>
      <c r="XCC22" s="341"/>
      <c r="XCD22" s="341"/>
      <c r="XCE22" s="341"/>
      <c r="XCF22" s="341"/>
      <c r="XCG22" s="341"/>
      <c r="XCH22" s="341"/>
      <c r="XCI22" s="341"/>
      <c r="XCJ22" s="341"/>
      <c r="XCK22" s="341"/>
      <c r="XCL22" s="341"/>
      <c r="XCM22" s="341"/>
      <c r="XCN22" s="341"/>
      <c r="XCO22" s="341"/>
      <c r="XCP22" s="341"/>
      <c r="XCQ22" s="341"/>
      <c r="XCR22" s="341"/>
      <c r="XCS22" s="341"/>
      <c r="XCT22" s="341"/>
      <c r="XCU22" s="341"/>
      <c r="XCV22" s="341"/>
      <c r="XCW22" s="341"/>
      <c r="XCX22" s="341"/>
      <c r="XCY22" s="341"/>
      <c r="XCZ22" s="341"/>
      <c r="XDA22" s="341"/>
      <c r="XDB22" s="341"/>
      <c r="XDC22" s="341"/>
      <c r="XDD22" s="341"/>
      <c r="XDE22" s="341"/>
      <c r="XDF22" s="341"/>
      <c r="XDG22" s="341"/>
      <c r="XDH22" s="341"/>
      <c r="XDI22" s="341"/>
      <c r="XDJ22" s="341"/>
      <c r="XDK22" s="341"/>
      <c r="XDL22" s="341"/>
      <c r="XDM22" s="341"/>
      <c r="XDN22" s="341"/>
      <c r="XDO22" s="341"/>
      <c r="XDP22" s="341"/>
      <c r="XDQ22" s="341"/>
      <c r="XDR22" s="341"/>
      <c r="XDS22" s="341"/>
      <c r="XDT22" s="341"/>
      <c r="XDU22" s="341"/>
      <c r="XDV22" s="341"/>
      <c r="XDW22" s="341"/>
      <c r="XDX22" s="341"/>
      <c r="XDY22" s="341"/>
      <c r="XDZ22" s="341"/>
      <c r="XEA22" s="341"/>
      <c r="XEB22" s="341"/>
      <c r="XEC22" s="341"/>
      <c r="XED22" s="341"/>
      <c r="XEE22" s="341"/>
      <c r="XEF22" s="341"/>
      <c r="XEG22" s="341"/>
      <c r="XEH22" s="341"/>
      <c r="XEI22" s="341"/>
      <c r="XEJ22" s="341"/>
      <c r="XEK22" s="341"/>
      <c r="XEL22" s="341"/>
      <c r="XEM22" s="341"/>
      <c r="XEN22" s="341"/>
      <c r="XEO22" s="341"/>
      <c r="XEP22" s="341"/>
      <c r="XEQ22" s="341"/>
      <c r="XER22" s="341"/>
      <c r="XES22" s="341"/>
      <c r="XET22" s="341"/>
      <c r="XEU22" s="341"/>
      <c r="XEV22" s="341"/>
      <c r="XEW22" s="341"/>
      <c r="XEX22" s="341"/>
      <c r="XEY22" s="341"/>
      <c r="XEZ22" s="341"/>
      <c r="XFA22" s="341"/>
      <c r="XFB22" s="341"/>
      <c r="XFC22" s="341"/>
      <c r="XFD22" s="341"/>
    </row>
    <row r="23" spans="1:16384" s="16" customFormat="1" ht="37.5" customHeight="1" x14ac:dyDescent="0.3">
      <c r="A23" s="341" t="s">
        <v>1366</v>
      </c>
      <c r="B23" s="341"/>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1"/>
      <c r="AS23" s="341"/>
      <c r="AT23" s="341"/>
      <c r="AU23" s="341"/>
      <c r="AV23" s="341"/>
      <c r="AW23" s="341"/>
      <c r="AX23" s="341"/>
      <c r="AY23" s="341"/>
      <c r="AZ23" s="341"/>
      <c r="BA23" s="341"/>
      <c r="BB23" s="341"/>
      <c r="BC23" s="341"/>
      <c r="BD23" s="341"/>
      <c r="BE23" s="341"/>
      <c r="BF23" s="341"/>
      <c r="BG23" s="341"/>
      <c r="BH23" s="341"/>
      <c r="BI23" s="341"/>
      <c r="BJ23" s="341"/>
      <c r="BK23" s="341"/>
      <c r="BL23" s="341"/>
      <c r="BM23" s="341"/>
      <c r="BN23" s="341"/>
      <c r="BO23" s="341"/>
      <c r="BP23" s="341"/>
      <c r="BQ23" s="341"/>
      <c r="BR23" s="341"/>
      <c r="BS23" s="341"/>
      <c r="BT23" s="341"/>
      <c r="BU23" s="341"/>
      <c r="BV23" s="341"/>
      <c r="BW23" s="341"/>
      <c r="BX23" s="341"/>
      <c r="BY23" s="341"/>
      <c r="BZ23" s="341"/>
      <c r="CA23" s="341"/>
      <c r="CB23" s="341"/>
      <c r="CC23" s="341"/>
      <c r="CD23" s="341"/>
      <c r="CE23" s="341"/>
      <c r="CF23" s="341"/>
      <c r="CG23" s="341"/>
      <c r="CH23" s="341"/>
      <c r="CI23" s="341"/>
      <c r="CJ23" s="341"/>
      <c r="CK23" s="341"/>
      <c r="CL23" s="341"/>
      <c r="CM23" s="341"/>
      <c r="CN23" s="341"/>
      <c r="CO23" s="341"/>
      <c r="CP23" s="341"/>
      <c r="CQ23" s="341"/>
      <c r="CR23" s="341"/>
      <c r="CS23" s="341"/>
      <c r="CT23" s="341"/>
      <c r="CU23" s="341"/>
      <c r="CV23" s="341"/>
      <c r="CW23" s="341"/>
      <c r="CX23" s="341"/>
      <c r="CY23" s="341"/>
      <c r="CZ23" s="341"/>
      <c r="DA23" s="341"/>
      <c r="DB23" s="341"/>
      <c r="DC23" s="341"/>
      <c r="DD23" s="341"/>
      <c r="DE23" s="341"/>
      <c r="DF23" s="341"/>
      <c r="DG23" s="341"/>
      <c r="DH23" s="341"/>
      <c r="DI23" s="341"/>
      <c r="DJ23" s="341"/>
      <c r="DK23" s="341"/>
      <c r="DL23" s="341"/>
      <c r="DM23" s="341"/>
      <c r="DN23" s="341"/>
      <c r="DO23" s="341"/>
      <c r="DP23" s="341"/>
      <c r="DQ23" s="341"/>
      <c r="DR23" s="341"/>
      <c r="DS23" s="341"/>
      <c r="DT23" s="341"/>
      <c r="DU23" s="341"/>
      <c r="DV23" s="341"/>
      <c r="DW23" s="341"/>
      <c r="DX23" s="341"/>
      <c r="DY23" s="341"/>
      <c r="DZ23" s="341"/>
      <c r="EA23" s="341"/>
      <c r="EB23" s="341"/>
      <c r="EC23" s="341"/>
      <c r="ED23" s="341"/>
      <c r="EE23" s="341"/>
      <c r="EF23" s="341"/>
      <c r="EG23" s="341"/>
      <c r="EH23" s="341"/>
      <c r="EI23" s="341"/>
      <c r="EJ23" s="341"/>
      <c r="EK23" s="341"/>
      <c r="EL23" s="341"/>
      <c r="EM23" s="341"/>
      <c r="EN23" s="341"/>
      <c r="EO23" s="341"/>
      <c r="EP23" s="341"/>
      <c r="EQ23" s="341"/>
      <c r="ER23" s="341"/>
      <c r="ES23" s="341"/>
      <c r="ET23" s="341"/>
      <c r="EU23" s="341"/>
      <c r="EV23" s="341"/>
      <c r="EW23" s="341"/>
      <c r="EX23" s="341"/>
      <c r="EY23" s="341"/>
      <c r="EZ23" s="341"/>
      <c r="FA23" s="341"/>
      <c r="FB23" s="341"/>
      <c r="FC23" s="341"/>
      <c r="FD23" s="341"/>
      <c r="FE23" s="341"/>
      <c r="FF23" s="341"/>
      <c r="FG23" s="341"/>
      <c r="FH23" s="341"/>
      <c r="FI23" s="341"/>
      <c r="FJ23" s="341"/>
      <c r="FK23" s="341"/>
      <c r="FL23" s="341"/>
      <c r="FM23" s="341"/>
      <c r="FN23" s="341"/>
      <c r="FO23" s="341"/>
      <c r="FP23" s="341"/>
      <c r="FQ23" s="341"/>
      <c r="FR23" s="341"/>
      <c r="FS23" s="341"/>
      <c r="FT23" s="341"/>
      <c r="FU23" s="341"/>
      <c r="FV23" s="341"/>
      <c r="FW23" s="341"/>
      <c r="FX23" s="341"/>
      <c r="FY23" s="341"/>
      <c r="FZ23" s="341"/>
      <c r="GA23" s="341"/>
      <c r="GB23" s="341"/>
      <c r="GC23" s="341"/>
      <c r="GD23" s="341"/>
      <c r="GE23" s="341"/>
      <c r="GF23" s="341"/>
      <c r="GG23" s="341"/>
      <c r="GH23" s="341"/>
      <c r="GI23" s="341"/>
      <c r="GJ23" s="341"/>
      <c r="GK23" s="341"/>
      <c r="GL23" s="341"/>
      <c r="GM23" s="341"/>
      <c r="GN23" s="341"/>
      <c r="GO23" s="341"/>
      <c r="GP23" s="341"/>
      <c r="GQ23" s="341"/>
      <c r="GR23" s="341"/>
      <c r="GS23" s="341"/>
      <c r="GT23" s="341"/>
      <c r="GU23" s="341"/>
      <c r="GV23" s="341"/>
      <c r="GW23" s="341"/>
      <c r="GX23" s="341"/>
      <c r="GY23" s="341"/>
      <c r="GZ23" s="341"/>
      <c r="HA23" s="341"/>
      <c r="HB23" s="341"/>
      <c r="HC23" s="341"/>
      <c r="HD23" s="341"/>
      <c r="HE23" s="341"/>
      <c r="HF23" s="341"/>
      <c r="HG23" s="341"/>
      <c r="HH23" s="341"/>
      <c r="HI23" s="341"/>
      <c r="HJ23" s="341"/>
      <c r="HK23" s="341"/>
      <c r="HL23" s="341"/>
      <c r="HM23" s="341"/>
      <c r="HN23" s="341"/>
      <c r="HO23" s="341"/>
      <c r="HP23" s="341"/>
      <c r="HQ23" s="341"/>
      <c r="HR23" s="341"/>
      <c r="HS23" s="341"/>
      <c r="HT23" s="341"/>
      <c r="HU23" s="341"/>
      <c r="HV23" s="341"/>
      <c r="HW23" s="341"/>
      <c r="HX23" s="341"/>
      <c r="HY23" s="341"/>
      <c r="HZ23" s="341"/>
      <c r="IA23" s="341"/>
      <c r="IB23" s="341"/>
      <c r="IC23" s="341"/>
      <c r="ID23" s="341"/>
      <c r="IE23" s="341"/>
      <c r="IF23" s="341"/>
      <c r="IG23" s="341"/>
      <c r="IH23" s="341"/>
      <c r="II23" s="341"/>
      <c r="IJ23" s="341"/>
      <c r="IK23" s="341"/>
      <c r="IL23" s="341"/>
      <c r="IM23" s="341"/>
      <c r="IN23" s="341"/>
      <c r="IO23" s="341"/>
      <c r="IP23" s="341"/>
      <c r="IQ23" s="341"/>
      <c r="IR23" s="341"/>
      <c r="IS23" s="341"/>
      <c r="IT23" s="341"/>
      <c r="IU23" s="341"/>
      <c r="IV23" s="341"/>
      <c r="IW23" s="341"/>
      <c r="IX23" s="341"/>
      <c r="IY23" s="341"/>
      <c r="IZ23" s="341"/>
      <c r="JA23" s="341"/>
      <c r="JB23" s="341"/>
      <c r="JC23" s="341"/>
      <c r="JD23" s="341"/>
      <c r="JE23" s="341"/>
      <c r="JF23" s="341"/>
      <c r="JG23" s="341"/>
      <c r="JH23" s="341"/>
      <c r="JI23" s="341"/>
      <c r="JJ23" s="341"/>
      <c r="JK23" s="341"/>
      <c r="JL23" s="341"/>
      <c r="JM23" s="341"/>
      <c r="JN23" s="341"/>
      <c r="JO23" s="341"/>
      <c r="JP23" s="341"/>
      <c r="JQ23" s="341"/>
      <c r="JR23" s="341"/>
      <c r="JS23" s="341"/>
      <c r="JT23" s="341"/>
      <c r="JU23" s="341"/>
      <c r="JV23" s="341"/>
      <c r="JW23" s="341"/>
      <c r="JX23" s="341"/>
      <c r="JY23" s="341"/>
      <c r="JZ23" s="341"/>
      <c r="KA23" s="341"/>
      <c r="KB23" s="341"/>
      <c r="KC23" s="341"/>
      <c r="KD23" s="341"/>
      <c r="KE23" s="341"/>
      <c r="KF23" s="341"/>
      <c r="KG23" s="341"/>
      <c r="KH23" s="341"/>
      <c r="KI23" s="341"/>
      <c r="KJ23" s="341"/>
      <c r="KK23" s="341"/>
      <c r="KL23" s="341"/>
      <c r="KM23" s="341"/>
      <c r="KN23" s="341"/>
      <c r="KO23" s="341"/>
      <c r="KP23" s="341"/>
      <c r="KQ23" s="341"/>
      <c r="KR23" s="341"/>
      <c r="KS23" s="341"/>
      <c r="KT23" s="341"/>
      <c r="KU23" s="341"/>
      <c r="KV23" s="341"/>
      <c r="KW23" s="341"/>
      <c r="KX23" s="341"/>
      <c r="KY23" s="341"/>
      <c r="KZ23" s="341"/>
      <c r="LA23" s="341"/>
      <c r="LB23" s="341"/>
      <c r="LC23" s="341"/>
      <c r="LD23" s="341"/>
      <c r="LE23" s="341"/>
      <c r="LF23" s="341"/>
      <c r="LG23" s="341"/>
      <c r="LH23" s="341"/>
      <c r="LI23" s="341"/>
      <c r="LJ23" s="341"/>
      <c r="LK23" s="341"/>
      <c r="LL23" s="341"/>
      <c r="LM23" s="341"/>
      <c r="LN23" s="341"/>
      <c r="LO23" s="341"/>
      <c r="LP23" s="341"/>
      <c r="LQ23" s="341"/>
      <c r="LR23" s="341"/>
      <c r="LS23" s="341"/>
      <c r="LT23" s="341"/>
      <c r="LU23" s="341"/>
      <c r="LV23" s="341"/>
      <c r="LW23" s="341"/>
      <c r="LX23" s="341"/>
      <c r="LY23" s="341"/>
      <c r="LZ23" s="341"/>
      <c r="MA23" s="341"/>
      <c r="MB23" s="341"/>
      <c r="MC23" s="341"/>
      <c r="MD23" s="341"/>
      <c r="ME23" s="341"/>
      <c r="MF23" s="341"/>
      <c r="MG23" s="341"/>
      <c r="MH23" s="341"/>
      <c r="MI23" s="341"/>
      <c r="MJ23" s="341"/>
      <c r="MK23" s="341"/>
      <c r="ML23" s="341"/>
      <c r="MM23" s="341"/>
      <c r="MN23" s="341"/>
      <c r="MO23" s="341"/>
      <c r="MP23" s="341"/>
      <c r="MQ23" s="341"/>
      <c r="MR23" s="341"/>
      <c r="MS23" s="341"/>
      <c r="MT23" s="341"/>
      <c r="MU23" s="341"/>
      <c r="MV23" s="341"/>
      <c r="MW23" s="341"/>
      <c r="MX23" s="341"/>
      <c r="MY23" s="341"/>
      <c r="MZ23" s="341"/>
      <c r="NA23" s="341"/>
      <c r="NB23" s="341"/>
      <c r="NC23" s="341"/>
      <c r="ND23" s="341"/>
      <c r="NE23" s="341"/>
      <c r="NF23" s="341"/>
      <c r="NG23" s="341"/>
      <c r="NH23" s="341"/>
      <c r="NI23" s="341"/>
      <c r="NJ23" s="341"/>
      <c r="NK23" s="341"/>
      <c r="NL23" s="341"/>
      <c r="NM23" s="341"/>
      <c r="NN23" s="341"/>
      <c r="NO23" s="341"/>
      <c r="NP23" s="341"/>
      <c r="NQ23" s="341"/>
      <c r="NR23" s="341"/>
      <c r="NS23" s="341"/>
      <c r="NT23" s="341"/>
      <c r="NU23" s="341"/>
      <c r="NV23" s="341"/>
      <c r="NW23" s="341"/>
      <c r="NX23" s="341"/>
      <c r="NY23" s="341"/>
      <c r="NZ23" s="341"/>
      <c r="OA23" s="341"/>
      <c r="OB23" s="341"/>
      <c r="OC23" s="341"/>
      <c r="OD23" s="341"/>
      <c r="OE23" s="341"/>
      <c r="OF23" s="341"/>
      <c r="OG23" s="341"/>
      <c r="OH23" s="341"/>
      <c r="OI23" s="341"/>
      <c r="OJ23" s="341"/>
      <c r="OK23" s="341"/>
      <c r="OL23" s="341"/>
      <c r="OM23" s="341"/>
      <c r="ON23" s="341"/>
      <c r="OO23" s="341"/>
      <c r="OP23" s="341"/>
      <c r="OQ23" s="341"/>
      <c r="OR23" s="341"/>
      <c r="OS23" s="341"/>
      <c r="OT23" s="341"/>
      <c r="OU23" s="341"/>
      <c r="OV23" s="341"/>
      <c r="OW23" s="341"/>
      <c r="OX23" s="341"/>
      <c r="OY23" s="341"/>
      <c r="OZ23" s="341"/>
      <c r="PA23" s="341"/>
      <c r="PB23" s="341"/>
      <c r="PC23" s="341"/>
      <c r="PD23" s="341"/>
      <c r="PE23" s="341"/>
      <c r="PF23" s="341"/>
      <c r="PG23" s="341"/>
      <c r="PH23" s="341"/>
      <c r="PI23" s="341"/>
      <c r="PJ23" s="341"/>
      <c r="PK23" s="341"/>
      <c r="PL23" s="341"/>
      <c r="PM23" s="341"/>
      <c r="PN23" s="341"/>
      <c r="PO23" s="341"/>
      <c r="PP23" s="341"/>
      <c r="PQ23" s="341"/>
      <c r="PR23" s="341"/>
      <c r="PS23" s="341"/>
      <c r="PT23" s="341"/>
      <c r="PU23" s="341"/>
      <c r="PV23" s="341"/>
      <c r="PW23" s="341"/>
      <c r="PX23" s="341"/>
      <c r="PY23" s="341"/>
      <c r="PZ23" s="341"/>
      <c r="QA23" s="341"/>
      <c r="QB23" s="341"/>
      <c r="QC23" s="341"/>
      <c r="QD23" s="341"/>
      <c r="QE23" s="341"/>
      <c r="QF23" s="341"/>
      <c r="QG23" s="341"/>
      <c r="QH23" s="341"/>
      <c r="QI23" s="341"/>
      <c r="QJ23" s="341"/>
      <c r="QK23" s="341"/>
      <c r="QL23" s="341"/>
      <c r="QM23" s="341"/>
      <c r="QN23" s="341"/>
      <c r="QO23" s="341"/>
      <c r="QP23" s="341"/>
      <c r="QQ23" s="341"/>
      <c r="QR23" s="341"/>
      <c r="QS23" s="341"/>
      <c r="QT23" s="341"/>
      <c r="QU23" s="341"/>
      <c r="QV23" s="341"/>
      <c r="QW23" s="341"/>
      <c r="QX23" s="341"/>
      <c r="QY23" s="341"/>
      <c r="QZ23" s="341"/>
      <c r="RA23" s="341"/>
      <c r="RB23" s="341"/>
      <c r="RC23" s="341"/>
      <c r="RD23" s="341"/>
      <c r="RE23" s="341"/>
      <c r="RF23" s="341"/>
      <c r="RG23" s="341"/>
      <c r="RH23" s="341"/>
      <c r="RI23" s="341"/>
      <c r="RJ23" s="341"/>
      <c r="RK23" s="341"/>
      <c r="RL23" s="341"/>
      <c r="RM23" s="341"/>
      <c r="RN23" s="341"/>
      <c r="RO23" s="341"/>
      <c r="RP23" s="341"/>
      <c r="RQ23" s="341"/>
      <c r="RR23" s="341"/>
      <c r="RS23" s="341"/>
      <c r="RT23" s="341"/>
      <c r="RU23" s="341"/>
      <c r="RV23" s="341"/>
      <c r="RW23" s="341"/>
      <c r="RX23" s="341"/>
      <c r="RY23" s="341"/>
      <c r="RZ23" s="341"/>
      <c r="SA23" s="341"/>
      <c r="SB23" s="341"/>
      <c r="SC23" s="341"/>
      <c r="SD23" s="341"/>
      <c r="SE23" s="341"/>
      <c r="SF23" s="341"/>
      <c r="SG23" s="341"/>
      <c r="SH23" s="341"/>
      <c r="SI23" s="341"/>
      <c r="SJ23" s="341"/>
      <c r="SK23" s="341"/>
      <c r="SL23" s="341"/>
      <c r="SM23" s="341"/>
      <c r="SN23" s="341"/>
      <c r="SO23" s="341"/>
      <c r="SP23" s="341"/>
      <c r="SQ23" s="341"/>
      <c r="SR23" s="341"/>
      <c r="SS23" s="341"/>
      <c r="ST23" s="341"/>
      <c r="SU23" s="341"/>
      <c r="SV23" s="341"/>
      <c r="SW23" s="341"/>
      <c r="SX23" s="341"/>
      <c r="SY23" s="341"/>
      <c r="SZ23" s="341"/>
      <c r="TA23" s="341"/>
      <c r="TB23" s="341"/>
      <c r="TC23" s="341"/>
      <c r="TD23" s="341"/>
      <c r="TE23" s="341"/>
      <c r="TF23" s="341"/>
      <c r="TG23" s="341"/>
      <c r="TH23" s="341"/>
      <c r="TI23" s="341"/>
      <c r="TJ23" s="341"/>
      <c r="TK23" s="341"/>
      <c r="TL23" s="341"/>
      <c r="TM23" s="341"/>
      <c r="TN23" s="341"/>
      <c r="TO23" s="341"/>
      <c r="TP23" s="341"/>
      <c r="TQ23" s="341"/>
      <c r="TR23" s="341"/>
      <c r="TS23" s="341"/>
      <c r="TT23" s="341"/>
      <c r="TU23" s="341"/>
      <c r="TV23" s="341"/>
      <c r="TW23" s="341"/>
      <c r="TX23" s="341"/>
      <c r="TY23" s="341"/>
      <c r="TZ23" s="341"/>
      <c r="UA23" s="341"/>
      <c r="UB23" s="341"/>
      <c r="UC23" s="341"/>
      <c r="UD23" s="341"/>
      <c r="UE23" s="341"/>
      <c r="UF23" s="341"/>
      <c r="UG23" s="341"/>
      <c r="UH23" s="341"/>
      <c r="UI23" s="341"/>
      <c r="UJ23" s="341"/>
      <c r="UK23" s="341"/>
      <c r="UL23" s="341"/>
      <c r="UM23" s="341"/>
      <c r="UN23" s="341"/>
      <c r="UO23" s="341"/>
      <c r="UP23" s="341"/>
      <c r="UQ23" s="341"/>
      <c r="UR23" s="341"/>
      <c r="US23" s="341"/>
      <c r="UT23" s="341"/>
      <c r="UU23" s="341"/>
      <c r="UV23" s="341"/>
      <c r="UW23" s="341"/>
      <c r="UX23" s="341"/>
      <c r="UY23" s="341"/>
      <c r="UZ23" s="341"/>
      <c r="VA23" s="341"/>
      <c r="VB23" s="341"/>
      <c r="VC23" s="341"/>
      <c r="VD23" s="341"/>
      <c r="VE23" s="341"/>
      <c r="VF23" s="341"/>
      <c r="VG23" s="341"/>
      <c r="VH23" s="341"/>
      <c r="VI23" s="341"/>
      <c r="VJ23" s="341"/>
      <c r="VK23" s="341"/>
      <c r="VL23" s="341"/>
      <c r="VM23" s="341"/>
      <c r="VN23" s="341"/>
      <c r="VO23" s="341"/>
      <c r="VP23" s="341"/>
      <c r="VQ23" s="341"/>
      <c r="VR23" s="341"/>
      <c r="VS23" s="341"/>
      <c r="VT23" s="341"/>
      <c r="VU23" s="341"/>
      <c r="VV23" s="341"/>
      <c r="VW23" s="341"/>
      <c r="VX23" s="341"/>
      <c r="VY23" s="341"/>
      <c r="VZ23" s="341"/>
      <c r="WA23" s="341"/>
      <c r="WB23" s="341"/>
      <c r="WC23" s="341"/>
      <c r="WD23" s="341"/>
      <c r="WE23" s="341"/>
      <c r="WF23" s="341"/>
      <c r="WG23" s="341"/>
      <c r="WH23" s="341"/>
      <c r="WI23" s="341"/>
      <c r="WJ23" s="341"/>
      <c r="WK23" s="341"/>
      <c r="WL23" s="341"/>
      <c r="WM23" s="341"/>
      <c r="WN23" s="341"/>
      <c r="WO23" s="341"/>
      <c r="WP23" s="341"/>
      <c r="WQ23" s="341"/>
      <c r="WR23" s="341"/>
      <c r="WS23" s="341"/>
      <c r="WT23" s="341"/>
      <c r="WU23" s="341"/>
      <c r="WV23" s="341"/>
      <c r="WW23" s="341"/>
      <c r="WX23" s="341"/>
      <c r="WY23" s="341"/>
      <c r="WZ23" s="341"/>
      <c r="XA23" s="341"/>
      <c r="XB23" s="341"/>
      <c r="XC23" s="341"/>
      <c r="XD23" s="341"/>
      <c r="XE23" s="341"/>
      <c r="XF23" s="341"/>
      <c r="XG23" s="341"/>
      <c r="XH23" s="341"/>
      <c r="XI23" s="341"/>
      <c r="XJ23" s="341"/>
      <c r="XK23" s="341"/>
      <c r="XL23" s="341"/>
      <c r="XM23" s="341"/>
      <c r="XN23" s="341"/>
      <c r="XO23" s="341"/>
      <c r="XP23" s="341"/>
      <c r="XQ23" s="341"/>
      <c r="XR23" s="341"/>
      <c r="XS23" s="341"/>
      <c r="XT23" s="341"/>
      <c r="XU23" s="341"/>
      <c r="XV23" s="341"/>
      <c r="XW23" s="341"/>
      <c r="XX23" s="341"/>
      <c r="XY23" s="341"/>
      <c r="XZ23" s="341"/>
      <c r="YA23" s="341"/>
      <c r="YB23" s="341"/>
      <c r="YC23" s="341"/>
      <c r="YD23" s="341"/>
      <c r="YE23" s="341"/>
      <c r="YF23" s="341"/>
      <c r="YG23" s="341"/>
      <c r="YH23" s="341"/>
      <c r="YI23" s="341"/>
      <c r="YJ23" s="341"/>
      <c r="YK23" s="341"/>
      <c r="YL23" s="341"/>
      <c r="YM23" s="341"/>
      <c r="YN23" s="341"/>
      <c r="YO23" s="341"/>
      <c r="YP23" s="341"/>
      <c r="YQ23" s="341"/>
      <c r="YR23" s="341"/>
      <c r="YS23" s="341"/>
      <c r="YT23" s="341"/>
      <c r="YU23" s="341"/>
      <c r="YV23" s="341"/>
      <c r="YW23" s="341"/>
      <c r="YX23" s="341"/>
      <c r="YY23" s="341"/>
      <c r="YZ23" s="341"/>
      <c r="ZA23" s="341"/>
      <c r="ZB23" s="341"/>
      <c r="ZC23" s="341"/>
      <c r="ZD23" s="341"/>
      <c r="ZE23" s="341"/>
      <c r="ZF23" s="341"/>
      <c r="ZG23" s="341"/>
      <c r="ZH23" s="341"/>
      <c r="ZI23" s="341"/>
      <c r="ZJ23" s="341"/>
      <c r="ZK23" s="341"/>
      <c r="ZL23" s="341"/>
      <c r="ZM23" s="341"/>
      <c r="ZN23" s="341"/>
      <c r="ZO23" s="341"/>
      <c r="ZP23" s="341"/>
      <c r="ZQ23" s="341"/>
      <c r="ZR23" s="341"/>
      <c r="ZS23" s="341"/>
      <c r="ZT23" s="341"/>
      <c r="ZU23" s="341"/>
      <c r="ZV23" s="341"/>
      <c r="ZW23" s="341"/>
      <c r="ZX23" s="341"/>
      <c r="ZY23" s="341"/>
      <c r="ZZ23" s="341"/>
      <c r="AAA23" s="341"/>
      <c r="AAB23" s="341"/>
      <c r="AAC23" s="341"/>
      <c r="AAD23" s="341"/>
      <c r="AAE23" s="341"/>
      <c r="AAF23" s="341"/>
      <c r="AAG23" s="341"/>
      <c r="AAH23" s="341"/>
      <c r="AAI23" s="341"/>
      <c r="AAJ23" s="341"/>
      <c r="AAK23" s="341"/>
      <c r="AAL23" s="341"/>
      <c r="AAM23" s="341"/>
      <c r="AAN23" s="341"/>
      <c r="AAO23" s="341"/>
      <c r="AAP23" s="341"/>
      <c r="AAQ23" s="341"/>
      <c r="AAR23" s="341"/>
      <c r="AAS23" s="341"/>
      <c r="AAT23" s="341"/>
      <c r="AAU23" s="341"/>
      <c r="AAV23" s="341"/>
      <c r="AAW23" s="341"/>
      <c r="AAX23" s="341"/>
      <c r="AAY23" s="341"/>
      <c r="AAZ23" s="341"/>
      <c r="ABA23" s="341"/>
      <c r="ABB23" s="341"/>
      <c r="ABC23" s="341"/>
      <c r="ABD23" s="341"/>
      <c r="ABE23" s="341"/>
      <c r="ABF23" s="341"/>
      <c r="ABG23" s="341"/>
      <c r="ABH23" s="341"/>
      <c r="ABI23" s="341"/>
      <c r="ABJ23" s="341"/>
      <c r="ABK23" s="341"/>
      <c r="ABL23" s="341"/>
      <c r="ABM23" s="341"/>
      <c r="ABN23" s="341"/>
      <c r="ABO23" s="341"/>
      <c r="ABP23" s="341"/>
      <c r="ABQ23" s="341"/>
      <c r="ABR23" s="341"/>
      <c r="ABS23" s="341"/>
      <c r="ABT23" s="341"/>
      <c r="ABU23" s="341"/>
      <c r="ABV23" s="341"/>
      <c r="ABW23" s="341"/>
      <c r="ABX23" s="341"/>
      <c r="ABY23" s="341"/>
      <c r="ABZ23" s="341"/>
      <c r="ACA23" s="341"/>
      <c r="ACB23" s="341"/>
      <c r="ACC23" s="341"/>
      <c r="ACD23" s="341"/>
      <c r="ACE23" s="341"/>
      <c r="ACF23" s="341"/>
      <c r="ACG23" s="341"/>
      <c r="ACH23" s="341"/>
      <c r="ACI23" s="341"/>
      <c r="ACJ23" s="341"/>
      <c r="ACK23" s="341"/>
      <c r="ACL23" s="341"/>
      <c r="ACM23" s="341"/>
      <c r="ACN23" s="341"/>
      <c r="ACO23" s="341"/>
      <c r="ACP23" s="341"/>
      <c r="ACQ23" s="341"/>
      <c r="ACR23" s="341"/>
      <c r="ACS23" s="341"/>
      <c r="ACT23" s="341"/>
      <c r="ACU23" s="341"/>
      <c r="ACV23" s="341"/>
      <c r="ACW23" s="341"/>
      <c r="ACX23" s="341"/>
      <c r="ACY23" s="341"/>
      <c r="ACZ23" s="341"/>
      <c r="ADA23" s="341"/>
      <c r="ADB23" s="341"/>
      <c r="ADC23" s="341"/>
      <c r="ADD23" s="341"/>
      <c r="ADE23" s="341"/>
      <c r="ADF23" s="341"/>
      <c r="ADG23" s="341"/>
      <c r="ADH23" s="341"/>
      <c r="ADI23" s="341"/>
      <c r="ADJ23" s="341"/>
      <c r="ADK23" s="341"/>
      <c r="ADL23" s="341"/>
      <c r="ADM23" s="341"/>
      <c r="ADN23" s="341"/>
      <c r="ADO23" s="341"/>
      <c r="ADP23" s="341"/>
      <c r="ADQ23" s="341"/>
      <c r="ADR23" s="341"/>
      <c r="ADS23" s="341"/>
      <c r="ADT23" s="341"/>
      <c r="ADU23" s="341"/>
      <c r="ADV23" s="341"/>
      <c r="ADW23" s="341"/>
      <c r="ADX23" s="341"/>
      <c r="ADY23" s="341"/>
      <c r="ADZ23" s="341"/>
      <c r="AEA23" s="341"/>
      <c r="AEB23" s="341"/>
      <c r="AEC23" s="341"/>
      <c r="AED23" s="341"/>
      <c r="AEE23" s="341"/>
      <c r="AEF23" s="341"/>
      <c r="AEG23" s="341"/>
      <c r="AEH23" s="341"/>
      <c r="AEI23" s="341"/>
      <c r="AEJ23" s="341"/>
      <c r="AEK23" s="341"/>
      <c r="AEL23" s="341"/>
      <c r="AEM23" s="341"/>
      <c r="AEN23" s="341"/>
      <c r="AEO23" s="341"/>
      <c r="AEP23" s="341"/>
      <c r="AEQ23" s="341"/>
      <c r="AER23" s="341"/>
      <c r="AES23" s="341"/>
      <c r="AET23" s="341"/>
      <c r="AEU23" s="341"/>
      <c r="AEV23" s="341"/>
      <c r="AEW23" s="341"/>
      <c r="AEX23" s="341"/>
      <c r="AEY23" s="341"/>
      <c r="AEZ23" s="341"/>
      <c r="AFA23" s="341"/>
      <c r="AFB23" s="341"/>
      <c r="AFC23" s="341"/>
      <c r="AFD23" s="341"/>
      <c r="AFE23" s="341"/>
      <c r="AFF23" s="341"/>
      <c r="AFG23" s="341"/>
      <c r="AFH23" s="341"/>
      <c r="AFI23" s="341"/>
      <c r="AFJ23" s="341"/>
      <c r="AFK23" s="341"/>
      <c r="AFL23" s="341"/>
      <c r="AFM23" s="341"/>
      <c r="AFN23" s="341"/>
      <c r="AFO23" s="341"/>
      <c r="AFP23" s="341"/>
      <c r="AFQ23" s="341"/>
      <c r="AFR23" s="341"/>
      <c r="AFS23" s="341"/>
      <c r="AFT23" s="341"/>
      <c r="AFU23" s="341"/>
      <c r="AFV23" s="341"/>
      <c r="AFW23" s="341"/>
      <c r="AFX23" s="341"/>
      <c r="AFY23" s="341"/>
      <c r="AFZ23" s="341"/>
      <c r="AGA23" s="341"/>
      <c r="AGB23" s="341"/>
      <c r="AGC23" s="341"/>
      <c r="AGD23" s="341"/>
      <c r="AGE23" s="341"/>
      <c r="AGF23" s="341"/>
      <c r="AGG23" s="341"/>
      <c r="AGH23" s="341"/>
      <c r="AGI23" s="341"/>
      <c r="AGJ23" s="341"/>
      <c r="AGK23" s="341"/>
      <c r="AGL23" s="341"/>
      <c r="AGM23" s="341"/>
      <c r="AGN23" s="341"/>
      <c r="AGO23" s="341"/>
      <c r="AGP23" s="341"/>
      <c r="AGQ23" s="341"/>
      <c r="AGR23" s="341"/>
      <c r="AGS23" s="341"/>
      <c r="AGT23" s="341"/>
      <c r="AGU23" s="341"/>
      <c r="AGV23" s="341"/>
      <c r="AGW23" s="341"/>
      <c r="AGX23" s="341"/>
      <c r="AGY23" s="341"/>
      <c r="AGZ23" s="341"/>
      <c r="AHA23" s="341"/>
      <c r="AHB23" s="341"/>
      <c r="AHC23" s="341"/>
      <c r="AHD23" s="341"/>
      <c r="AHE23" s="341"/>
      <c r="AHF23" s="341"/>
      <c r="AHG23" s="341"/>
      <c r="AHH23" s="341"/>
      <c r="AHI23" s="341"/>
      <c r="AHJ23" s="341"/>
      <c r="AHK23" s="341"/>
      <c r="AHL23" s="341"/>
      <c r="AHM23" s="341"/>
      <c r="AHN23" s="341"/>
      <c r="AHO23" s="341"/>
      <c r="AHP23" s="341"/>
      <c r="AHQ23" s="341"/>
      <c r="AHR23" s="341"/>
      <c r="AHS23" s="341"/>
      <c r="AHT23" s="341"/>
      <c r="AHU23" s="341"/>
      <c r="AHV23" s="341"/>
      <c r="AHW23" s="341"/>
      <c r="AHX23" s="341"/>
      <c r="AHY23" s="341"/>
      <c r="AHZ23" s="341"/>
      <c r="AIA23" s="341"/>
      <c r="AIB23" s="341"/>
      <c r="AIC23" s="341"/>
      <c r="AID23" s="341"/>
      <c r="AIE23" s="341"/>
      <c r="AIF23" s="341"/>
      <c r="AIG23" s="341"/>
      <c r="AIH23" s="341"/>
      <c r="AII23" s="341"/>
      <c r="AIJ23" s="341"/>
      <c r="AIK23" s="341"/>
      <c r="AIL23" s="341"/>
      <c r="AIM23" s="341"/>
      <c r="AIN23" s="341"/>
      <c r="AIO23" s="341"/>
      <c r="AIP23" s="341"/>
      <c r="AIQ23" s="341"/>
      <c r="AIR23" s="341"/>
      <c r="AIS23" s="341"/>
      <c r="AIT23" s="341"/>
      <c r="AIU23" s="341"/>
      <c r="AIV23" s="341"/>
      <c r="AIW23" s="341"/>
      <c r="AIX23" s="341"/>
      <c r="AIY23" s="341"/>
      <c r="AIZ23" s="341"/>
      <c r="AJA23" s="341"/>
      <c r="AJB23" s="341"/>
      <c r="AJC23" s="341"/>
      <c r="AJD23" s="341"/>
      <c r="AJE23" s="341"/>
      <c r="AJF23" s="341"/>
      <c r="AJG23" s="341"/>
      <c r="AJH23" s="341"/>
      <c r="AJI23" s="341"/>
      <c r="AJJ23" s="341"/>
      <c r="AJK23" s="341"/>
      <c r="AJL23" s="341"/>
      <c r="AJM23" s="341"/>
      <c r="AJN23" s="341"/>
      <c r="AJO23" s="341"/>
      <c r="AJP23" s="341"/>
      <c r="AJQ23" s="341"/>
      <c r="AJR23" s="341"/>
      <c r="AJS23" s="341"/>
      <c r="AJT23" s="341"/>
      <c r="AJU23" s="341"/>
      <c r="AJV23" s="341"/>
      <c r="AJW23" s="341"/>
      <c r="AJX23" s="341"/>
      <c r="AJY23" s="341"/>
      <c r="AJZ23" s="341"/>
      <c r="AKA23" s="341"/>
      <c r="AKB23" s="341"/>
      <c r="AKC23" s="341"/>
      <c r="AKD23" s="341"/>
      <c r="AKE23" s="341"/>
      <c r="AKF23" s="341"/>
      <c r="AKG23" s="341"/>
      <c r="AKH23" s="341"/>
      <c r="AKI23" s="341"/>
      <c r="AKJ23" s="341"/>
      <c r="AKK23" s="341"/>
      <c r="AKL23" s="341"/>
      <c r="AKM23" s="341"/>
      <c r="AKN23" s="341"/>
      <c r="AKO23" s="341"/>
      <c r="AKP23" s="341"/>
      <c r="AKQ23" s="341"/>
      <c r="AKR23" s="341"/>
      <c r="AKS23" s="341"/>
      <c r="AKT23" s="341"/>
      <c r="AKU23" s="341"/>
      <c r="AKV23" s="341"/>
      <c r="AKW23" s="341"/>
      <c r="AKX23" s="341"/>
      <c r="AKY23" s="341"/>
      <c r="AKZ23" s="341"/>
      <c r="ALA23" s="341"/>
      <c r="ALB23" s="341"/>
      <c r="ALC23" s="341"/>
      <c r="ALD23" s="341"/>
      <c r="ALE23" s="341"/>
      <c r="ALF23" s="341"/>
      <c r="ALG23" s="341"/>
      <c r="ALH23" s="341"/>
      <c r="ALI23" s="341"/>
      <c r="ALJ23" s="341"/>
      <c r="ALK23" s="341"/>
      <c r="ALL23" s="341"/>
      <c r="ALM23" s="341"/>
      <c r="ALN23" s="341"/>
      <c r="ALO23" s="341"/>
      <c r="ALP23" s="341"/>
      <c r="ALQ23" s="341"/>
      <c r="ALR23" s="341"/>
      <c r="ALS23" s="341"/>
      <c r="ALT23" s="341"/>
      <c r="ALU23" s="341"/>
      <c r="ALV23" s="341"/>
      <c r="ALW23" s="341"/>
      <c r="ALX23" s="341"/>
      <c r="ALY23" s="341"/>
      <c r="ALZ23" s="341"/>
      <c r="AMA23" s="341"/>
      <c r="AMB23" s="341"/>
      <c r="AMC23" s="341"/>
      <c r="AMD23" s="341"/>
      <c r="AME23" s="341"/>
      <c r="AMF23" s="341"/>
      <c r="AMG23" s="341"/>
      <c r="AMH23" s="341"/>
      <c r="AMI23" s="341"/>
      <c r="AMJ23" s="341"/>
      <c r="AMK23" s="341"/>
      <c r="AML23" s="341"/>
      <c r="AMM23" s="341"/>
      <c r="AMN23" s="341"/>
      <c r="AMO23" s="341"/>
      <c r="AMP23" s="341"/>
      <c r="AMQ23" s="341"/>
      <c r="AMR23" s="341"/>
      <c r="AMS23" s="341"/>
      <c r="AMT23" s="341"/>
      <c r="AMU23" s="341"/>
      <c r="AMV23" s="341"/>
      <c r="AMW23" s="341"/>
      <c r="AMX23" s="341"/>
      <c r="AMY23" s="341"/>
      <c r="AMZ23" s="341"/>
      <c r="ANA23" s="341"/>
      <c r="ANB23" s="341"/>
      <c r="ANC23" s="341"/>
      <c r="AND23" s="341"/>
      <c r="ANE23" s="341"/>
      <c r="ANF23" s="341"/>
      <c r="ANG23" s="341"/>
      <c r="ANH23" s="341"/>
      <c r="ANI23" s="341"/>
      <c r="ANJ23" s="341"/>
      <c r="ANK23" s="341"/>
      <c r="ANL23" s="341"/>
      <c r="ANM23" s="341"/>
      <c r="ANN23" s="341"/>
      <c r="ANO23" s="341"/>
      <c r="ANP23" s="341"/>
      <c r="ANQ23" s="341"/>
      <c r="ANR23" s="341"/>
      <c r="ANS23" s="341"/>
      <c r="ANT23" s="341"/>
      <c r="ANU23" s="341"/>
      <c r="ANV23" s="341"/>
      <c r="ANW23" s="341"/>
      <c r="ANX23" s="341"/>
      <c r="ANY23" s="341"/>
      <c r="ANZ23" s="341"/>
      <c r="AOA23" s="341"/>
      <c r="AOB23" s="341"/>
      <c r="AOC23" s="341"/>
      <c r="AOD23" s="341"/>
      <c r="AOE23" s="341"/>
      <c r="AOF23" s="341"/>
      <c r="AOG23" s="341"/>
      <c r="AOH23" s="341"/>
      <c r="AOI23" s="341"/>
      <c r="AOJ23" s="341"/>
      <c r="AOK23" s="341"/>
      <c r="AOL23" s="341"/>
      <c r="AOM23" s="341"/>
      <c r="AON23" s="341"/>
      <c r="AOO23" s="341"/>
      <c r="AOP23" s="341"/>
      <c r="AOQ23" s="341"/>
      <c r="AOR23" s="341"/>
      <c r="AOS23" s="341"/>
      <c r="AOT23" s="341"/>
      <c r="AOU23" s="341"/>
      <c r="AOV23" s="341"/>
      <c r="AOW23" s="341"/>
      <c r="AOX23" s="341"/>
      <c r="AOY23" s="341"/>
      <c r="AOZ23" s="341"/>
      <c r="APA23" s="341"/>
      <c r="APB23" s="341"/>
      <c r="APC23" s="341"/>
      <c r="APD23" s="341"/>
      <c r="APE23" s="341"/>
      <c r="APF23" s="341"/>
      <c r="APG23" s="341"/>
      <c r="APH23" s="341"/>
      <c r="API23" s="341"/>
      <c r="APJ23" s="341"/>
      <c r="APK23" s="341"/>
      <c r="APL23" s="341"/>
      <c r="APM23" s="341"/>
      <c r="APN23" s="341"/>
      <c r="APO23" s="341"/>
      <c r="APP23" s="341"/>
      <c r="APQ23" s="341"/>
      <c r="APR23" s="341"/>
      <c r="APS23" s="341"/>
      <c r="APT23" s="341"/>
      <c r="APU23" s="341"/>
      <c r="APV23" s="341"/>
      <c r="APW23" s="341"/>
      <c r="APX23" s="341"/>
      <c r="APY23" s="341"/>
      <c r="APZ23" s="341"/>
      <c r="AQA23" s="341"/>
      <c r="AQB23" s="341"/>
      <c r="AQC23" s="341"/>
      <c r="AQD23" s="341"/>
      <c r="AQE23" s="341"/>
      <c r="AQF23" s="341"/>
      <c r="AQG23" s="341"/>
      <c r="AQH23" s="341"/>
      <c r="AQI23" s="341"/>
      <c r="AQJ23" s="341"/>
      <c r="AQK23" s="341"/>
      <c r="AQL23" s="341"/>
      <c r="AQM23" s="341"/>
      <c r="AQN23" s="341"/>
      <c r="AQO23" s="341"/>
      <c r="AQP23" s="341"/>
      <c r="AQQ23" s="341"/>
      <c r="AQR23" s="341"/>
      <c r="AQS23" s="341"/>
      <c r="AQT23" s="341"/>
      <c r="AQU23" s="341"/>
      <c r="AQV23" s="341"/>
      <c r="AQW23" s="341"/>
      <c r="AQX23" s="341"/>
      <c r="AQY23" s="341"/>
      <c r="AQZ23" s="341"/>
      <c r="ARA23" s="341"/>
      <c r="ARB23" s="341"/>
      <c r="ARC23" s="341"/>
      <c r="ARD23" s="341"/>
      <c r="ARE23" s="341"/>
      <c r="ARF23" s="341"/>
      <c r="ARG23" s="341"/>
      <c r="ARH23" s="341"/>
      <c r="ARI23" s="341"/>
      <c r="ARJ23" s="341"/>
      <c r="ARK23" s="341"/>
      <c r="ARL23" s="341"/>
      <c r="ARM23" s="341"/>
      <c r="ARN23" s="341"/>
      <c r="ARO23" s="341"/>
      <c r="ARP23" s="341"/>
      <c r="ARQ23" s="341"/>
      <c r="ARR23" s="341"/>
      <c r="ARS23" s="341"/>
      <c r="ART23" s="341"/>
      <c r="ARU23" s="341"/>
      <c r="ARV23" s="341"/>
      <c r="ARW23" s="341"/>
      <c r="ARX23" s="341"/>
      <c r="ARY23" s="341"/>
      <c r="ARZ23" s="341"/>
      <c r="ASA23" s="341"/>
      <c r="ASB23" s="341"/>
      <c r="ASC23" s="341"/>
      <c r="ASD23" s="341"/>
      <c r="ASE23" s="341"/>
      <c r="ASF23" s="341"/>
      <c r="ASG23" s="341"/>
      <c r="ASH23" s="341"/>
      <c r="ASI23" s="341"/>
      <c r="ASJ23" s="341"/>
      <c r="ASK23" s="341"/>
      <c r="ASL23" s="341"/>
      <c r="ASM23" s="341"/>
      <c r="ASN23" s="341"/>
      <c r="ASO23" s="341"/>
      <c r="ASP23" s="341"/>
      <c r="ASQ23" s="341"/>
      <c r="ASR23" s="341"/>
      <c r="ASS23" s="341"/>
      <c r="AST23" s="341"/>
      <c r="ASU23" s="341"/>
      <c r="ASV23" s="341"/>
      <c r="ASW23" s="341"/>
      <c r="ASX23" s="341"/>
      <c r="ASY23" s="341"/>
      <c r="ASZ23" s="341"/>
      <c r="ATA23" s="341"/>
      <c r="ATB23" s="341"/>
      <c r="ATC23" s="341"/>
      <c r="ATD23" s="341"/>
      <c r="ATE23" s="341"/>
      <c r="ATF23" s="341"/>
      <c r="ATG23" s="341"/>
      <c r="ATH23" s="341"/>
      <c r="ATI23" s="341"/>
      <c r="ATJ23" s="341"/>
      <c r="ATK23" s="341"/>
      <c r="ATL23" s="341"/>
      <c r="ATM23" s="341"/>
      <c r="ATN23" s="341"/>
      <c r="ATO23" s="341"/>
      <c r="ATP23" s="341"/>
      <c r="ATQ23" s="341"/>
      <c r="ATR23" s="341"/>
      <c r="ATS23" s="341"/>
      <c r="ATT23" s="341"/>
      <c r="ATU23" s="341"/>
      <c r="ATV23" s="341"/>
      <c r="ATW23" s="341"/>
      <c r="ATX23" s="341"/>
      <c r="ATY23" s="341"/>
      <c r="ATZ23" s="341"/>
      <c r="AUA23" s="341"/>
      <c r="AUB23" s="341"/>
      <c r="AUC23" s="341"/>
      <c r="AUD23" s="341"/>
      <c r="AUE23" s="341"/>
      <c r="AUF23" s="341"/>
      <c r="AUG23" s="341"/>
      <c r="AUH23" s="341"/>
      <c r="AUI23" s="341"/>
      <c r="AUJ23" s="341"/>
      <c r="AUK23" s="341"/>
      <c r="AUL23" s="341"/>
      <c r="AUM23" s="341"/>
      <c r="AUN23" s="341"/>
      <c r="AUO23" s="341"/>
      <c r="AUP23" s="341"/>
      <c r="AUQ23" s="341"/>
      <c r="AUR23" s="341"/>
      <c r="AUS23" s="341"/>
      <c r="AUT23" s="341"/>
      <c r="AUU23" s="341"/>
      <c r="AUV23" s="341"/>
      <c r="AUW23" s="341"/>
      <c r="AUX23" s="341"/>
      <c r="AUY23" s="341"/>
      <c r="AUZ23" s="341"/>
      <c r="AVA23" s="341"/>
      <c r="AVB23" s="341"/>
      <c r="AVC23" s="341"/>
      <c r="AVD23" s="341"/>
      <c r="AVE23" s="341"/>
      <c r="AVF23" s="341"/>
      <c r="AVG23" s="341"/>
      <c r="AVH23" s="341"/>
      <c r="AVI23" s="341"/>
      <c r="AVJ23" s="341"/>
      <c r="AVK23" s="341"/>
      <c r="AVL23" s="341"/>
      <c r="AVM23" s="341"/>
      <c r="AVN23" s="341"/>
      <c r="AVO23" s="341"/>
      <c r="AVP23" s="341"/>
      <c r="AVQ23" s="341"/>
      <c r="AVR23" s="341"/>
      <c r="AVS23" s="341"/>
      <c r="AVT23" s="341"/>
      <c r="AVU23" s="341"/>
      <c r="AVV23" s="341"/>
      <c r="AVW23" s="341"/>
      <c r="AVX23" s="341"/>
      <c r="AVY23" s="341"/>
      <c r="AVZ23" s="341"/>
      <c r="AWA23" s="341"/>
      <c r="AWB23" s="341"/>
      <c r="AWC23" s="341"/>
      <c r="AWD23" s="341"/>
      <c r="AWE23" s="341"/>
      <c r="AWF23" s="341"/>
      <c r="AWG23" s="341"/>
      <c r="AWH23" s="341"/>
      <c r="AWI23" s="341"/>
      <c r="AWJ23" s="341"/>
      <c r="AWK23" s="341"/>
      <c r="AWL23" s="341"/>
      <c r="AWM23" s="341"/>
      <c r="AWN23" s="341"/>
      <c r="AWO23" s="341"/>
      <c r="AWP23" s="341"/>
      <c r="AWQ23" s="341"/>
      <c r="AWR23" s="341"/>
      <c r="AWS23" s="341"/>
      <c r="AWT23" s="341"/>
      <c r="AWU23" s="341"/>
      <c r="AWV23" s="341"/>
      <c r="AWW23" s="341"/>
      <c r="AWX23" s="341"/>
      <c r="AWY23" s="341"/>
      <c r="AWZ23" s="341"/>
      <c r="AXA23" s="341"/>
      <c r="AXB23" s="341"/>
      <c r="AXC23" s="341"/>
      <c r="AXD23" s="341"/>
      <c r="AXE23" s="341"/>
      <c r="AXF23" s="341"/>
      <c r="AXG23" s="341"/>
      <c r="AXH23" s="341"/>
      <c r="AXI23" s="341"/>
      <c r="AXJ23" s="341"/>
      <c r="AXK23" s="341"/>
      <c r="AXL23" s="341"/>
      <c r="AXM23" s="341"/>
      <c r="AXN23" s="341"/>
      <c r="AXO23" s="341"/>
      <c r="AXP23" s="341"/>
      <c r="AXQ23" s="341"/>
      <c r="AXR23" s="341"/>
      <c r="AXS23" s="341"/>
      <c r="AXT23" s="341"/>
      <c r="AXU23" s="341"/>
      <c r="AXV23" s="341"/>
      <c r="AXW23" s="341"/>
      <c r="AXX23" s="341"/>
      <c r="AXY23" s="341"/>
      <c r="AXZ23" s="341"/>
      <c r="AYA23" s="341"/>
      <c r="AYB23" s="341"/>
      <c r="AYC23" s="341"/>
      <c r="AYD23" s="341"/>
      <c r="AYE23" s="341"/>
      <c r="AYF23" s="341"/>
      <c r="AYG23" s="341"/>
      <c r="AYH23" s="341"/>
      <c r="AYI23" s="341"/>
      <c r="AYJ23" s="341"/>
      <c r="AYK23" s="341"/>
      <c r="AYL23" s="341"/>
      <c r="AYM23" s="341"/>
      <c r="AYN23" s="341"/>
      <c r="AYO23" s="341"/>
      <c r="AYP23" s="341"/>
      <c r="AYQ23" s="341"/>
      <c r="AYR23" s="341"/>
      <c r="AYS23" s="341"/>
      <c r="AYT23" s="341"/>
      <c r="AYU23" s="341"/>
      <c r="AYV23" s="341"/>
      <c r="AYW23" s="341"/>
      <c r="AYX23" s="341"/>
      <c r="AYY23" s="341"/>
      <c r="AYZ23" s="341"/>
      <c r="AZA23" s="341"/>
      <c r="AZB23" s="341"/>
      <c r="AZC23" s="341"/>
      <c r="AZD23" s="341"/>
      <c r="AZE23" s="341"/>
      <c r="AZF23" s="341"/>
      <c r="AZG23" s="341"/>
      <c r="AZH23" s="341"/>
      <c r="AZI23" s="341"/>
      <c r="AZJ23" s="341"/>
      <c r="AZK23" s="341"/>
      <c r="AZL23" s="341"/>
      <c r="AZM23" s="341"/>
      <c r="AZN23" s="341"/>
      <c r="AZO23" s="341"/>
      <c r="AZP23" s="341"/>
      <c r="AZQ23" s="341"/>
      <c r="AZR23" s="341"/>
      <c r="AZS23" s="341"/>
      <c r="AZT23" s="341"/>
      <c r="AZU23" s="341"/>
      <c r="AZV23" s="341"/>
      <c r="AZW23" s="341"/>
      <c r="AZX23" s="341"/>
      <c r="AZY23" s="341"/>
      <c r="AZZ23" s="341"/>
      <c r="BAA23" s="341"/>
      <c r="BAB23" s="341"/>
      <c r="BAC23" s="341"/>
      <c r="BAD23" s="341"/>
      <c r="BAE23" s="341"/>
      <c r="BAF23" s="341"/>
      <c r="BAG23" s="341"/>
      <c r="BAH23" s="341"/>
      <c r="BAI23" s="341"/>
      <c r="BAJ23" s="341"/>
      <c r="BAK23" s="341"/>
      <c r="BAL23" s="341"/>
      <c r="BAM23" s="341"/>
      <c r="BAN23" s="341"/>
      <c r="BAO23" s="341"/>
      <c r="BAP23" s="341"/>
      <c r="BAQ23" s="341"/>
      <c r="BAR23" s="341"/>
      <c r="BAS23" s="341"/>
      <c r="BAT23" s="341"/>
      <c r="BAU23" s="341"/>
      <c r="BAV23" s="341"/>
      <c r="BAW23" s="341"/>
      <c r="BAX23" s="341"/>
      <c r="BAY23" s="341"/>
      <c r="BAZ23" s="341"/>
      <c r="BBA23" s="341"/>
      <c r="BBB23" s="341"/>
      <c r="BBC23" s="341"/>
      <c r="BBD23" s="341"/>
      <c r="BBE23" s="341"/>
      <c r="BBF23" s="341"/>
      <c r="BBG23" s="341"/>
      <c r="BBH23" s="341"/>
      <c r="BBI23" s="341"/>
      <c r="BBJ23" s="341"/>
      <c r="BBK23" s="341"/>
      <c r="BBL23" s="341"/>
      <c r="BBM23" s="341"/>
      <c r="BBN23" s="341"/>
      <c r="BBO23" s="341"/>
      <c r="BBP23" s="341"/>
      <c r="BBQ23" s="341"/>
      <c r="BBR23" s="341"/>
      <c r="BBS23" s="341"/>
      <c r="BBT23" s="341"/>
      <c r="BBU23" s="341"/>
      <c r="BBV23" s="341"/>
      <c r="BBW23" s="341"/>
      <c r="BBX23" s="341"/>
      <c r="BBY23" s="341"/>
      <c r="BBZ23" s="341"/>
      <c r="BCA23" s="341"/>
      <c r="BCB23" s="341"/>
      <c r="BCC23" s="341"/>
      <c r="BCD23" s="341"/>
      <c r="BCE23" s="341"/>
      <c r="BCF23" s="341"/>
      <c r="BCG23" s="341"/>
      <c r="BCH23" s="341"/>
      <c r="BCI23" s="341"/>
      <c r="BCJ23" s="341"/>
      <c r="BCK23" s="341"/>
      <c r="BCL23" s="341"/>
      <c r="BCM23" s="341"/>
      <c r="BCN23" s="341"/>
      <c r="BCO23" s="341"/>
      <c r="BCP23" s="341"/>
      <c r="BCQ23" s="341"/>
      <c r="BCR23" s="341"/>
      <c r="BCS23" s="341"/>
      <c r="BCT23" s="341"/>
      <c r="BCU23" s="341"/>
      <c r="BCV23" s="341"/>
      <c r="BCW23" s="341"/>
      <c r="BCX23" s="341"/>
      <c r="BCY23" s="341"/>
      <c r="BCZ23" s="341"/>
      <c r="BDA23" s="341"/>
      <c r="BDB23" s="341"/>
      <c r="BDC23" s="341"/>
      <c r="BDD23" s="341"/>
      <c r="BDE23" s="341"/>
      <c r="BDF23" s="341"/>
      <c r="BDG23" s="341"/>
      <c r="BDH23" s="341"/>
      <c r="BDI23" s="341"/>
      <c r="BDJ23" s="341"/>
      <c r="BDK23" s="341"/>
      <c r="BDL23" s="341"/>
      <c r="BDM23" s="341"/>
      <c r="BDN23" s="341"/>
      <c r="BDO23" s="341"/>
      <c r="BDP23" s="341"/>
      <c r="BDQ23" s="341"/>
      <c r="BDR23" s="341"/>
      <c r="BDS23" s="341"/>
      <c r="BDT23" s="341"/>
      <c r="BDU23" s="341"/>
      <c r="BDV23" s="341"/>
      <c r="BDW23" s="341"/>
      <c r="BDX23" s="341"/>
      <c r="BDY23" s="341"/>
      <c r="BDZ23" s="341"/>
      <c r="BEA23" s="341"/>
      <c r="BEB23" s="341"/>
      <c r="BEC23" s="341"/>
      <c r="BED23" s="341"/>
      <c r="BEE23" s="341"/>
      <c r="BEF23" s="341"/>
      <c r="BEG23" s="341"/>
      <c r="BEH23" s="341"/>
      <c r="BEI23" s="341"/>
      <c r="BEJ23" s="341"/>
      <c r="BEK23" s="341"/>
      <c r="BEL23" s="341"/>
      <c r="BEM23" s="341"/>
      <c r="BEN23" s="341"/>
      <c r="BEO23" s="341"/>
      <c r="BEP23" s="341"/>
      <c r="BEQ23" s="341"/>
      <c r="BER23" s="341"/>
      <c r="BES23" s="341"/>
      <c r="BET23" s="341"/>
      <c r="BEU23" s="341"/>
      <c r="BEV23" s="341"/>
      <c r="BEW23" s="341"/>
      <c r="BEX23" s="341"/>
      <c r="BEY23" s="341"/>
      <c r="BEZ23" s="341"/>
      <c r="BFA23" s="341"/>
      <c r="BFB23" s="341"/>
      <c r="BFC23" s="341"/>
      <c r="BFD23" s="341"/>
      <c r="BFE23" s="341"/>
      <c r="BFF23" s="341"/>
      <c r="BFG23" s="341"/>
      <c r="BFH23" s="341"/>
      <c r="BFI23" s="341"/>
      <c r="BFJ23" s="341"/>
      <c r="BFK23" s="341"/>
      <c r="BFL23" s="341"/>
      <c r="BFM23" s="341"/>
      <c r="BFN23" s="341"/>
      <c r="BFO23" s="341"/>
      <c r="BFP23" s="341"/>
      <c r="BFQ23" s="341"/>
      <c r="BFR23" s="341"/>
      <c r="BFS23" s="341"/>
      <c r="BFT23" s="341"/>
      <c r="BFU23" s="341"/>
      <c r="BFV23" s="341"/>
      <c r="BFW23" s="341"/>
      <c r="BFX23" s="341"/>
      <c r="BFY23" s="341"/>
      <c r="BFZ23" s="341"/>
      <c r="BGA23" s="341"/>
      <c r="BGB23" s="341"/>
      <c r="BGC23" s="341"/>
      <c r="BGD23" s="341"/>
      <c r="BGE23" s="341"/>
      <c r="BGF23" s="341"/>
      <c r="BGG23" s="341"/>
      <c r="BGH23" s="341"/>
      <c r="BGI23" s="341"/>
      <c r="BGJ23" s="341"/>
      <c r="BGK23" s="341"/>
      <c r="BGL23" s="341"/>
      <c r="BGM23" s="341"/>
      <c r="BGN23" s="341"/>
      <c r="BGO23" s="341"/>
      <c r="BGP23" s="341"/>
      <c r="BGQ23" s="341"/>
      <c r="BGR23" s="341"/>
      <c r="BGS23" s="341"/>
      <c r="BGT23" s="341"/>
      <c r="BGU23" s="341"/>
      <c r="BGV23" s="341"/>
      <c r="BGW23" s="341"/>
      <c r="BGX23" s="341"/>
      <c r="BGY23" s="341"/>
      <c r="BGZ23" s="341"/>
      <c r="BHA23" s="341"/>
      <c r="BHB23" s="341"/>
      <c r="BHC23" s="341"/>
      <c r="BHD23" s="341"/>
      <c r="BHE23" s="341"/>
      <c r="BHF23" s="341"/>
      <c r="BHG23" s="341"/>
      <c r="BHH23" s="341"/>
      <c r="BHI23" s="341"/>
      <c r="BHJ23" s="341"/>
      <c r="BHK23" s="341"/>
      <c r="BHL23" s="341"/>
      <c r="BHM23" s="341"/>
      <c r="BHN23" s="341"/>
      <c r="BHO23" s="341"/>
      <c r="BHP23" s="341"/>
      <c r="BHQ23" s="341"/>
      <c r="BHR23" s="341"/>
      <c r="BHS23" s="341"/>
      <c r="BHT23" s="341"/>
      <c r="BHU23" s="341"/>
      <c r="BHV23" s="341"/>
      <c r="BHW23" s="341"/>
      <c r="BHX23" s="341"/>
      <c r="BHY23" s="341"/>
      <c r="BHZ23" s="341"/>
      <c r="BIA23" s="341"/>
      <c r="BIB23" s="341"/>
      <c r="BIC23" s="341"/>
      <c r="BID23" s="341"/>
      <c r="BIE23" s="341"/>
      <c r="BIF23" s="341"/>
      <c r="BIG23" s="341"/>
      <c r="BIH23" s="341"/>
      <c r="BII23" s="341"/>
      <c r="BIJ23" s="341"/>
      <c r="BIK23" s="341"/>
      <c r="BIL23" s="341"/>
      <c r="BIM23" s="341"/>
      <c r="BIN23" s="341"/>
      <c r="BIO23" s="341"/>
      <c r="BIP23" s="341"/>
      <c r="BIQ23" s="341"/>
      <c r="BIR23" s="341"/>
      <c r="BIS23" s="341"/>
      <c r="BIT23" s="341"/>
      <c r="BIU23" s="341"/>
      <c r="BIV23" s="341"/>
      <c r="BIW23" s="341"/>
      <c r="BIX23" s="341"/>
      <c r="BIY23" s="341"/>
      <c r="BIZ23" s="341"/>
      <c r="BJA23" s="341"/>
      <c r="BJB23" s="341"/>
      <c r="BJC23" s="341"/>
      <c r="BJD23" s="341"/>
      <c r="BJE23" s="341"/>
      <c r="BJF23" s="341"/>
      <c r="BJG23" s="341"/>
      <c r="BJH23" s="341"/>
      <c r="BJI23" s="341"/>
      <c r="BJJ23" s="341"/>
      <c r="BJK23" s="341"/>
      <c r="BJL23" s="341"/>
      <c r="BJM23" s="341"/>
      <c r="BJN23" s="341"/>
      <c r="BJO23" s="341"/>
      <c r="BJP23" s="341"/>
      <c r="BJQ23" s="341"/>
      <c r="BJR23" s="341"/>
      <c r="BJS23" s="341"/>
      <c r="BJT23" s="341"/>
      <c r="BJU23" s="341"/>
      <c r="BJV23" s="341"/>
      <c r="BJW23" s="341"/>
      <c r="BJX23" s="341"/>
      <c r="BJY23" s="341"/>
      <c r="BJZ23" s="341"/>
      <c r="BKA23" s="341"/>
      <c r="BKB23" s="341"/>
      <c r="BKC23" s="341"/>
      <c r="BKD23" s="341"/>
      <c r="BKE23" s="341"/>
      <c r="BKF23" s="341"/>
      <c r="BKG23" s="341"/>
      <c r="BKH23" s="341"/>
      <c r="BKI23" s="341"/>
      <c r="BKJ23" s="341"/>
      <c r="BKK23" s="341"/>
      <c r="BKL23" s="341"/>
      <c r="BKM23" s="341"/>
      <c r="BKN23" s="341"/>
      <c r="BKO23" s="341"/>
      <c r="BKP23" s="341"/>
      <c r="BKQ23" s="341"/>
      <c r="BKR23" s="341"/>
      <c r="BKS23" s="341"/>
      <c r="BKT23" s="341"/>
      <c r="BKU23" s="341"/>
      <c r="BKV23" s="341"/>
      <c r="BKW23" s="341"/>
      <c r="BKX23" s="341"/>
      <c r="BKY23" s="341"/>
      <c r="BKZ23" s="341"/>
      <c r="BLA23" s="341"/>
      <c r="BLB23" s="341"/>
      <c r="BLC23" s="341"/>
      <c r="BLD23" s="341"/>
      <c r="BLE23" s="341"/>
      <c r="BLF23" s="341"/>
      <c r="BLG23" s="341"/>
      <c r="BLH23" s="341"/>
      <c r="BLI23" s="341"/>
      <c r="BLJ23" s="341"/>
      <c r="BLK23" s="341"/>
      <c r="BLL23" s="341"/>
      <c r="BLM23" s="341"/>
      <c r="BLN23" s="341"/>
      <c r="BLO23" s="341"/>
      <c r="BLP23" s="341"/>
      <c r="BLQ23" s="341"/>
      <c r="BLR23" s="341"/>
      <c r="BLS23" s="341"/>
      <c r="BLT23" s="341"/>
      <c r="BLU23" s="341"/>
      <c r="BLV23" s="341"/>
      <c r="BLW23" s="341"/>
      <c r="BLX23" s="341"/>
      <c r="BLY23" s="341"/>
      <c r="BLZ23" s="341"/>
      <c r="BMA23" s="341"/>
      <c r="BMB23" s="341"/>
      <c r="BMC23" s="341"/>
      <c r="BMD23" s="341"/>
      <c r="BME23" s="341"/>
      <c r="BMF23" s="341"/>
      <c r="BMG23" s="341"/>
      <c r="BMH23" s="341"/>
      <c r="BMI23" s="341"/>
      <c r="BMJ23" s="341"/>
      <c r="BMK23" s="341"/>
      <c r="BML23" s="341"/>
      <c r="BMM23" s="341"/>
      <c r="BMN23" s="341"/>
      <c r="BMO23" s="341"/>
      <c r="BMP23" s="341"/>
      <c r="BMQ23" s="341"/>
      <c r="BMR23" s="341"/>
      <c r="BMS23" s="341"/>
      <c r="BMT23" s="341"/>
      <c r="BMU23" s="341"/>
      <c r="BMV23" s="341"/>
      <c r="BMW23" s="341"/>
      <c r="BMX23" s="341"/>
      <c r="BMY23" s="341"/>
      <c r="BMZ23" s="341"/>
      <c r="BNA23" s="341"/>
      <c r="BNB23" s="341"/>
      <c r="BNC23" s="341"/>
      <c r="BND23" s="341"/>
      <c r="BNE23" s="341"/>
      <c r="BNF23" s="341"/>
      <c r="BNG23" s="341"/>
      <c r="BNH23" s="341"/>
      <c r="BNI23" s="341"/>
      <c r="BNJ23" s="341"/>
      <c r="BNK23" s="341"/>
      <c r="BNL23" s="341"/>
      <c r="BNM23" s="341"/>
      <c r="BNN23" s="341"/>
      <c r="BNO23" s="341"/>
      <c r="BNP23" s="341"/>
      <c r="BNQ23" s="341"/>
      <c r="BNR23" s="341"/>
      <c r="BNS23" s="341"/>
      <c r="BNT23" s="341"/>
      <c r="BNU23" s="341"/>
      <c r="BNV23" s="341"/>
      <c r="BNW23" s="341"/>
      <c r="BNX23" s="341"/>
      <c r="BNY23" s="341"/>
      <c r="BNZ23" s="341"/>
      <c r="BOA23" s="341"/>
      <c r="BOB23" s="341"/>
      <c r="BOC23" s="341"/>
      <c r="BOD23" s="341"/>
      <c r="BOE23" s="341"/>
      <c r="BOF23" s="341"/>
      <c r="BOG23" s="341"/>
      <c r="BOH23" s="341"/>
      <c r="BOI23" s="341"/>
      <c r="BOJ23" s="341"/>
      <c r="BOK23" s="341"/>
      <c r="BOL23" s="341"/>
      <c r="BOM23" s="341"/>
      <c r="BON23" s="341"/>
      <c r="BOO23" s="341"/>
      <c r="BOP23" s="341"/>
      <c r="BOQ23" s="341"/>
      <c r="BOR23" s="341"/>
      <c r="BOS23" s="341"/>
      <c r="BOT23" s="341"/>
      <c r="BOU23" s="341"/>
      <c r="BOV23" s="341"/>
      <c r="BOW23" s="341"/>
      <c r="BOX23" s="341"/>
      <c r="BOY23" s="341"/>
      <c r="BOZ23" s="341"/>
      <c r="BPA23" s="341"/>
      <c r="BPB23" s="341"/>
      <c r="BPC23" s="341"/>
      <c r="BPD23" s="341"/>
      <c r="BPE23" s="341"/>
      <c r="BPF23" s="341"/>
      <c r="BPG23" s="341"/>
      <c r="BPH23" s="341"/>
      <c r="BPI23" s="341"/>
      <c r="BPJ23" s="341"/>
      <c r="BPK23" s="341"/>
      <c r="BPL23" s="341"/>
      <c r="BPM23" s="341"/>
      <c r="BPN23" s="341"/>
      <c r="BPO23" s="341"/>
      <c r="BPP23" s="341"/>
      <c r="BPQ23" s="341"/>
      <c r="BPR23" s="341"/>
      <c r="BPS23" s="341"/>
      <c r="BPT23" s="341"/>
      <c r="BPU23" s="341"/>
      <c r="BPV23" s="341"/>
      <c r="BPW23" s="341"/>
      <c r="BPX23" s="341"/>
      <c r="BPY23" s="341"/>
      <c r="BPZ23" s="341"/>
      <c r="BQA23" s="341"/>
      <c r="BQB23" s="341"/>
      <c r="BQC23" s="341"/>
      <c r="BQD23" s="341"/>
      <c r="BQE23" s="341"/>
      <c r="BQF23" s="341"/>
      <c r="BQG23" s="341"/>
      <c r="BQH23" s="341"/>
      <c r="BQI23" s="341"/>
      <c r="BQJ23" s="341"/>
      <c r="BQK23" s="341"/>
      <c r="BQL23" s="341"/>
      <c r="BQM23" s="341"/>
      <c r="BQN23" s="341"/>
      <c r="BQO23" s="341"/>
      <c r="BQP23" s="341"/>
      <c r="BQQ23" s="341"/>
      <c r="BQR23" s="341"/>
      <c r="BQS23" s="341"/>
      <c r="BQT23" s="341"/>
      <c r="BQU23" s="341"/>
      <c r="BQV23" s="341"/>
      <c r="BQW23" s="341"/>
      <c r="BQX23" s="341"/>
      <c r="BQY23" s="341"/>
      <c r="BQZ23" s="341"/>
      <c r="BRA23" s="341"/>
      <c r="BRB23" s="341"/>
      <c r="BRC23" s="341"/>
      <c r="BRD23" s="341"/>
      <c r="BRE23" s="341"/>
      <c r="BRF23" s="341"/>
      <c r="BRG23" s="341"/>
      <c r="BRH23" s="341"/>
      <c r="BRI23" s="341"/>
      <c r="BRJ23" s="341"/>
      <c r="BRK23" s="341"/>
      <c r="BRL23" s="341"/>
      <c r="BRM23" s="341"/>
      <c r="BRN23" s="341"/>
      <c r="BRO23" s="341"/>
      <c r="BRP23" s="341"/>
      <c r="BRQ23" s="341"/>
      <c r="BRR23" s="341"/>
      <c r="BRS23" s="341"/>
      <c r="BRT23" s="341"/>
      <c r="BRU23" s="341"/>
      <c r="BRV23" s="341"/>
      <c r="BRW23" s="341"/>
      <c r="BRX23" s="341"/>
      <c r="BRY23" s="341"/>
      <c r="BRZ23" s="341"/>
      <c r="BSA23" s="341"/>
      <c r="BSB23" s="341"/>
      <c r="BSC23" s="341"/>
      <c r="BSD23" s="341"/>
      <c r="BSE23" s="341"/>
      <c r="BSF23" s="341"/>
      <c r="BSG23" s="341"/>
      <c r="BSH23" s="341"/>
      <c r="BSI23" s="341"/>
      <c r="BSJ23" s="341"/>
      <c r="BSK23" s="341"/>
      <c r="BSL23" s="341"/>
      <c r="BSM23" s="341"/>
      <c r="BSN23" s="341"/>
      <c r="BSO23" s="341"/>
      <c r="BSP23" s="341"/>
      <c r="BSQ23" s="341"/>
      <c r="BSR23" s="341"/>
      <c r="BSS23" s="341"/>
      <c r="BST23" s="341"/>
      <c r="BSU23" s="341"/>
      <c r="BSV23" s="341"/>
      <c r="BSW23" s="341"/>
      <c r="BSX23" s="341"/>
      <c r="BSY23" s="341"/>
      <c r="BSZ23" s="341"/>
      <c r="BTA23" s="341"/>
      <c r="BTB23" s="341"/>
      <c r="BTC23" s="341"/>
      <c r="BTD23" s="341"/>
      <c r="BTE23" s="341"/>
      <c r="BTF23" s="341"/>
      <c r="BTG23" s="341"/>
      <c r="BTH23" s="341"/>
      <c r="BTI23" s="341"/>
      <c r="BTJ23" s="341"/>
      <c r="BTK23" s="341"/>
      <c r="BTL23" s="341"/>
      <c r="BTM23" s="341"/>
      <c r="BTN23" s="341"/>
      <c r="BTO23" s="341"/>
      <c r="BTP23" s="341"/>
      <c r="BTQ23" s="341"/>
      <c r="BTR23" s="341"/>
      <c r="BTS23" s="341"/>
      <c r="BTT23" s="341"/>
      <c r="BTU23" s="341"/>
      <c r="BTV23" s="341"/>
      <c r="BTW23" s="341"/>
      <c r="BTX23" s="341"/>
      <c r="BTY23" s="341"/>
      <c r="BTZ23" s="341"/>
      <c r="BUA23" s="341"/>
      <c r="BUB23" s="341"/>
      <c r="BUC23" s="341"/>
      <c r="BUD23" s="341"/>
      <c r="BUE23" s="341"/>
      <c r="BUF23" s="341"/>
      <c r="BUG23" s="341"/>
      <c r="BUH23" s="341"/>
      <c r="BUI23" s="341"/>
      <c r="BUJ23" s="341"/>
      <c r="BUK23" s="341"/>
      <c r="BUL23" s="341"/>
      <c r="BUM23" s="341"/>
      <c r="BUN23" s="341"/>
      <c r="BUO23" s="341"/>
      <c r="BUP23" s="341"/>
      <c r="BUQ23" s="341"/>
      <c r="BUR23" s="341"/>
      <c r="BUS23" s="341"/>
      <c r="BUT23" s="341"/>
      <c r="BUU23" s="341"/>
      <c r="BUV23" s="341"/>
      <c r="BUW23" s="341"/>
      <c r="BUX23" s="341"/>
      <c r="BUY23" s="341"/>
      <c r="BUZ23" s="341"/>
      <c r="BVA23" s="341"/>
      <c r="BVB23" s="341"/>
      <c r="BVC23" s="341"/>
      <c r="BVD23" s="341"/>
      <c r="BVE23" s="341"/>
      <c r="BVF23" s="341"/>
      <c r="BVG23" s="341"/>
      <c r="BVH23" s="341"/>
      <c r="BVI23" s="341"/>
      <c r="BVJ23" s="341"/>
      <c r="BVK23" s="341"/>
      <c r="BVL23" s="341"/>
      <c r="BVM23" s="341"/>
      <c r="BVN23" s="341"/>
      <c r="BVO23" s="341"/>
      <c r="BVP23" s="341"/>
      <c r="BVQ23" s="341"/>
      <c r="BVR23" s="341"/>
      <c r="BVS23" s="341"/>
      <c r="BVT23" s="341"/>
      <c r="BVU23" s="341"/>
      <c r="BVV23" s="341"/>
      <c r="BVW23" s="341"/>
      <c r="BVX23" s="341"/>
      <c r="BVY23" s="341"/>
      <c r="BVZ23" s="341"/>
      <c r="BWA23" s="341"/>
      <c r="BWB23" s="341"/>
      <c r="BWC23" s="341"/>
      <c r="BWD23" s="341"/>
      <c r="BWE23" s="341"/>
      <c r="BWF23" s="341"/>
      <c r="BWG23" s="341"/>
      <c r="BWH23" s="341"/>
      <c r="BWI23" s="341"/>
      <c r="BWJ23" s="341"/>
      <c r="BWK23" s="341"/>
      <c r="BWL23" s="341"/>
      <c r="BWM23" s="341"/>
      <c r="BWN23" s="341"/>
      <c r="BWO23" s="341"/>
      <c r="BWP23" s="341"/>
      <c r="BWQ23" s="341"/>
      <c r="BWR23" s="341"/>
      <c r="BWS23" s="341"/>
      <c r="BWT23" s="341"/>
      <c r="BWU23" s="341"/>
      <c r="BWV23" s="341"/>
      <c r="BWW23" s="341"/>
      <c r="BWX23" s="341"/>
      <c r="BWY23" s="341"/>
      <c r="BWZ23" s="341"/>
      <c r="BXA23" s="341"/>
      <c r="BXB23" s="341"/>
      <c r="BXC23" s="341"/>
      <c r="BXD23" s="341"/>
      <c r="BXE23" s="341"/>
      <c r="BXF23" s="341"/>
      <c r="BXG23" s="341"/>
      <c r="BXH23" s="341"/>
      <c r="BXI23" s="341"/>
      <c r="BXJ23" s="341"/>
      <c r="BXK23" s="341"/>
      <c r="BXL23" s="341"/>
      <c r="BXM23" s="341"/>
      <c r="BXN23" s="341"/>
      <c r="BXO23" s="341"/>
      <c r="BXP23" s="341"/>
      <c r="BXQ23" s="341"/>
      <c r="BXR23" s="341"/>
      <c r="BXS23" s="341"/>
      <c r="BXT23" s="341"/>
      <c r="BXU23" s="341"/>
      <c r="BXV23" s="341"/>
      <c r="BXW23" s="341"/>
      <c r="BXX23" s="341"/>
      <c r="BXY23" s="341"/>
      <c r="BXZ23" s="341"/>
      <c r="BYA23" s="341"/>
      <c r="BYB23" s="341"/>
      <c r="BYC23" s="341"/>
      <c r="BYD23" s="341"/>
      <c r="BYE23" s="341"/>
      <c r="BYF23" s="341"/>
      <c r="BYG23" s="341"/>
      <c r="BYH23" s="341"/>
      <c r="BYI23" s="341"/>
      <c r="BYJ23" s="341"/>
      <c r="BYK23" s="341"/>
      <c r="BYL23" s="341"/>
      <c r="BYM23" s="341"/>
      <c r="BYN23" s="341"/>
      <c r="BYO23" s="341"/>
      <c r="BYP23" s="341"/>
      <c r="BYQ23" s="341"/>
      <c r="BYR23" s="341"/>
      <c r="BYS23" s="341"/>
      <c r="BYT23" s="341"/>
      <c r="BYU23" s="341"/>
      <c r="BYV23" s="341"/>
      <c r="BYW23" s="341"/>
      <c r="BYX23" s="341"/>
      <c r="BYY23" s="341"/>
      <c r="BYZ23" s="341"/>
      <c r="BZA23" s="341"/>
      <c r="BZB23" s="341"/>
      <c r="BZC23" s="341"/>
      <c r="BZD23" s="341"/>
      <c r="BZE23" s="341"/>
      <c r="BZF23" s="341"/>
      <c r="BZG23" s="341"/>
      <c r="BZH23" s="341"/>
      <c r="BZI23" s="341"/>
      <c r="BZJ23" s="341"/>
      <c r="BZK23" s="341"/>
      <c r="BZL23" s="341"/>
      <c r="BZM23" s="341"/>
      <c r="BZN23" s="341"/>
      <c r="BZO23" s="341"/>
      <c r="BZP23" s="341"/>
      <c r="BZQ23" s="341"/>
      <c r="BZR23" s="341"/>
      <c r="BZS23" s="341"/>
      <c r="BZT23" s="341"/>
      <c r="BZU23" s="341"/>
      <c r="BZV23" s="341"/>
      <c r="BZW23" s="341"/>
      <c r="BZX23" s="341"/>
      <c r="BZY23" s="341"/>
      <c r="BZZ23" s="341"/>
      <c r="CAA23" s="341"/>
      <c r="CAB23" s="341"/>
      <c r="CAC23" s="341"/>
      <c r="CAD23" s="341"/>
      <c r="CAE23" s="341"/>
      <c r="CAF23" s="341"/>
      <c r="CAG23" s="341"/>
      <c r="CAH23" s="341"/>
      <c r="CAI23" s="341"/>
      <c r="CAJ23" s="341"/>
      <c r="CAK23" s="341"/>
      <c r="CAL23" s="341"/>
      <c r="CAM23" s="341"/>
      <c r="CAN23" s="341"/>
      <c r="CAO23" s="341"/>
      <c r="CAP23" s="341"/>
      <c r="CAQ23" s="341"/>
      <c r="CAR23" s="341"/>
      <c r="CAS23" s="341"/>
      <c r="CAT23" s="341"/>
      <c r="CAU23" s="341"/>
      <c r="CAV23" s="341"/>
      <c r="CAW23" s="341"/>
      <c r="CAX23" s="341"/>
      <c r="CAY23" s="341"/>
      <c r="CAZ23" s="341"/>
      <c r="CBA23" s="341"/>
      <c r="CBB23" s="341"/>
      <c r="CBC23" s="341"/>
      <c r="CBD23" s="341"/>
      <c r="CBE23" s="341"/>
      <c r="CBF23" s="341"/>
      <c r="CBG23" s="341"/>
      <c r="CBH23" s="341"/>
      <c r="CBI23" s="341"/>
      <c r="CBJ23" s="341"/>
      <c r="CBK23" s="341"/>
      <c r="CBL23" s="341"/>
      <c r="CBM23" s="341"/>
      <c r="CBN23" s="341"/>
      <c r="CBO23" s="341"/>
      <c r="CBP23" s="341"/>
      <c r="CBQ23" s="341"/>
      <c r="CBR23" s="341"/>
      <c r="CBS23" s="341"/>
      <c r="CBT23" s="341"/>
      <c r="CBU23" s="341"/>
      <c r="CBV23" s="341"/>
      <c r="CBW23" s="341"/>
      <c r="CBX23" s="341"/>
      <c r="CBY23" s="341"/>
      <c r="CBZ23" s="341"/>
      <c r="CCA23" s="341"/>
      <c r="CCB23" s="341"/>
      <c r="CCC23" s="341"/>
      <c r="CCD23" s="341"/>
      <c r="CCE23" s="341"/>
      <c r="CCF23" s="341"/>
      <c r="CCG23" s="341"/>
      <c r="CCH23" s="341"/>
      <c r="CCI23" s="341"/>
      <c r="CCJ23" s="341"/>
      <c r="CCK23" s="341"/>
      <c r="CCL23" s="341"/>
      <c r="CCM23" s="341"/>
      <c r="CCN23" s="341"/>
      <c r="CCO23" s="341"/>
      <c r="CCP23" s="341"/>
      <c r="CCQ23" s="341"/>
      <c r="CCR23" s="341"/>
      <c r="CCS23" s="341"/>
      <c r="CCT23" s="341"/>
      <c r="CCU23" s="341"/>
      <c r="CCV23" s="341"/>
      <c r="CCW23" s="341"/>
      <c r="CCX23" s="341"/>
      <c r="CCY23" s="341"/>
      <c r="CCZ23" s="341"/>
      <c r="CDA23" s="341"/>
      <c r="CDB23" s="341"/>
      <c r="CDC23" s="341"/>
      <c r="CDD23" s="341"/>
      <c r="CDE23" s="341"/>
      <c r="CDF23" s="341"/>
      <c r="CDG23" s="341"/>
      <c r="CDH23" s="341"/>
      <c r="CDI23" s="341"/>
      <c r="CDJ23" s="341"/>
      <c r="CDK23" s="341"/>
      <c r="CDL23" s="341"/>
      <c r="CDM23" s="341"/>
      <c r="CDN23" s="341"/>
      <c r="CDO23" s="341"/>
      <c r="CDP23" s="341"/>
      <c r="CDQ23" s="341"/>
      <c r="CDR23" s="341"/>
      <c r="CDS23" s="341"/>
      <c r="CDT23" s="341"/>
      <c r="CDU23" s="341"/>
      <c r="CDV23" s="341"/>
      <c r="CDW23" s="341"/>
      <c r="CDX23" s="341"/>
      <c r="CDY23" s="341"/>
      <c r="CDZ23" s="341"/>
      <c r="CEA23" s="341"/>
      <c r="CEB23" s="341"/>
      <c r="CEC23" s="341"/>
      <c r="CED23" s="341"/>
      <c r="CEE23" s="341"/>
      <c r="CEF23" s="341"/>
      <c r="CEG23" s="341"/>
      <c r="CEH23" s="341"/>
      <c r="CEI23" s="341"/>
      <c r="CEJ23" s="341"/>
      <c r="CEK23" s="341"/>
      <c r="CEL23" s="341"/>
      <c r="CEM23" s="341"/>
      <c r="CEN23" s="341"/>
      <c r="CEO23" s="341"/>
      <c r="CEP23" s="341"/>
      <c r="CEQ23" s="341"/>
      <c r="CER23" s="341"/>
      <c r="CES23" s="341"/>
      <c r="CET23" s="341"/>
      <c r="CEU23" s="341"/>
      <c r="CEV23" s="341"/>
      <c r="CEW23" s="341"/>
      <c r="CEX23" s="341"/>
      <c r="CEY23" s="341"/>
      <c r="CEZ23" s="341"/>
      <c r="CFA23" s="341"/>
      <c r="CFB23" s="341"/>
      <c r="CFC23" s="341"/>
      <c r="CFD23" s="341"/>
      <c r="CFE23" s="341"/>
      <c r="CFF23" s="341"/>
      <c r="CFG23" s="341"/>
      <c r="CFH23" s="341"/>
      <c r="CFI23" s="341"/>
      <c r="CFJ23" s="341"/>
      <c r="CFK23" s="341"/>
      <c r="CFL23" s="341"/>
      <c r="CFM23" s="341"/>
      <c r="CFN23" s="341"/>
      <c r="CFO23" s="341"/>
      <c r="CFP23" s="341"/>
      <c r="CFQ23" s="341"/>
      <c r="CFR23" s="341"/>
      <c r="CFS23" s="341"/>
      <c r="CFT23" s="341"/>
      <c r="CFU23" s="341"/>
      <c r="CFV23" s="341"/>
      <c r="CFW23" s="341"/>
      <c r="CFX23" s="341"/>
      <c r="CFY23" s="341"/>
      <c r="CFZ23" s="341"/>
      <c r="CGA23" s="341"/>
      <c r="CGB23" s="341"/>
      <c r="CGC23" s="341"/>
      <c r="CGD23" s="341"/>
      <c r="CGE23" s="341"/>
      <c r="CGF23" s="341"/>
      <c r="CGG23" s="341"/>
      <c r="CGH23" s="341"/>
      <c r="CGI23" s="341"/>
      <c r="CGJ23" s="341"/>
      <c r="CGK23" s="341"/>
      <c r="CGL23" s="341"/>
      <c r="CGM23" s="341"/>
      <c r="CGN23" s="341"/>
      <c r="CGO23" s="341"/>
      <c r="CGP23" s="341"/>
      <c r="CGQ23" s="341"/>
      <c r="CGR23" s="341"/>
      <c r="CGS23" s="341"/>
      <c r="CGT23" s="341"/>
      <c r="CGU23" s="341"/>
      <c r="CGV23" s="341"/>
      <c r="CGW23" s="341"/>
      <c r="CGX23" s="341"/>
      <c r="CGY23" s="341"/>
      <c r="CGZ23" s="341"/>
      <c r="CHA23" s="341"/>
      <c r="CHB23" s="341"/>
      <c r="CHC23" s="341"/>
      <c r="CHD23" s="341"/>
      <c r="CHE23" s="341"/>
      <c r="CHF23" s="341"/>
      <c r="CHG23" s="341"/>
      <c r="CHH23" s="341"/>
      <c r="CHI23" s="341"/>
      <c r="CHJ23" s="341"/>
      <c r="CHK23" s="341"/>
      <c r="CHL23" s="341"/>
      <c r="CHM23" s="341"/>
      <c r="CHN23" s="341"/>
      <c r="CHO23" s="341"/>
      <c r="CHP23" s="341"/>
      <c r="CHQ23" s="341"/>
      <c r="CHR23" s="341"/>
      <c r="CHS23" s="341"/>
      <c r="CHT23" s="341"/>
      <c r="CHU23" s="341"/>
      <c r="CHV23" s="341"/>
      <c r="CHW23" s="341"/>
      <c r="CHX23" s="341"/>
      <c r="CHY23" s="341"/>
      <c r="CHZ23" s="341"/>
      <c r="CIA23" s="341"/>
      <c r="CIB23" s="341"/>
      <c r="CIC23" s="341"/>
      <c r="CID23" s="341"/>
      <c r="CIE23" s="341"/>
      <c r="CIF23" s="341"/>
      <c r="CIG23" s="341"/>
      <c r="CIH23" s="341"/>
      <c r="CII23" s="341"/>
      <c r="CIJ23" s="341"/>
      <c r="CIK23" s="341"/>
      <c r="CIL23" s="341"/>
      <c r="CIM23" s="341"/>
      <c r="CIN23" s="341"/>
      <c r="CIO23" s="341"/>
      <c r="CIP23" s="341"/>
      <c r="CIQ23" s="341"/>
      <c r="CIR23" s="341"/>
      <c r="CIS23" s="341"/>
      <c r="CIT23" s="341"/>
      <c r="CIU23" s="341"/>
      <c r="CIV23" s="341"/>
      <c r="CIW23" s="341"/>
      <c r="CIX23" s="341"/>
      <c r="CIY23" s="341"/>
      <c r="CIZ23" s="341"/>
      <c r="CJA23" s="341"/>
      <c r="CJB23" s="341"/>
      <c r="CJC23" s="341"/>
      <c r="CJD23" s="341"/>
      <c r="CJE23" s="341"/>
      <c r="CJF23" s="341"/>
      <c r="CJG23" s="341"/>
      <c r="CJH23" s="341"/>
      <c r="CJI23" s="341"/>
      <c r="CJJ23" s="341"/>
      <c r="CJK23" s="341"/>
      <c r="CJL23" s="341"/>
      <c r="CJM23" s="341"/>
      <c r="CJN23" s="341"/>
      <c r="CJO23" s="341"/>
      <c r="CJP23" s="341"/>
      <c r="CJQ23" s="341"/>
      <c r="CJR23" s="341"/>
      <c r="CJS23" s="341"/>
      <c r="CJT23" s="341"/>
      <c r="CJU23" s="341"/>
      <c r="CJV23" s="341"/>
      <c r="CJW23" s="341"/>
      <c r="CJX23" s="341"/>
      <c r="CJY23" s="341"/>
      <c r="CJZ23" s="341"/>
      <c r="CKA23" s="341"/>
      <c r="CKB23" s="341"/>
      <c r="CKC23" s="341"/>
      <c r="CKD23" s="341"/>
      <c r="CKE23" s="341"/>
      <c r="CKF23" s="341"/>
      <c r="CKG23" s="341"/>
      <c r="CKH23" s="341"/>
      <c r="CKI23" s="341"/>
      <c r="CKJ23" s="341"/>
      <c r="CKK23" s="341"/>
      <c r="CKL23" s="341"/>
      <c r="CKM23" s="341"/>
      <c r="CKN23" s="341"/>
      <c r="CKO23" s="341"/>
      <c r="CKP23" s="341"/>
      <c r="CKQ23" s="341"/>
      <c r="CKR23" s="341"/>
      <c r="CKS23" s="341"/>
      <c r="CKT23" s="341"/>
      <c r="CKU23" s="341"/>
      <c r="CKV23" s="341"/>
      <c r="CKW23" s="341"/>
      <c r="CKX23" s="341"/>
      <c r="CKY23" s="341"/>
      <c r="CKZ23" s="341"/>
      <c r="CLA23" s="341"/>
      <c r="CLB23" s="341"/>
      <c r="CLC23" s="341"/>
      <c r="CLD23" s="341"/>
      <c r="CLE23" s="341"/>
      <c r="CLF23" s="341"/>
      <c r="CLG23" s="341"/>
      <c r="CLH23" s="341"/>
      <c r="CLI23" s="341"/>
      <c r="CLJ23" s="341"/>
      <c r="CLK23" s="341"/>
      <c r="CLL23" s="341"/>
      <c r="CLM23" s="341"/>
      <c r="CLN23" s="341"/>
      <c r="CLO23" s="341"/>
      <c r="CLP23" s="341"/>
      <c r="CLQ23" s="341"/>
      <c r="CLR23" s="341"/>
      <c r="CLS23" s="341"/>
      <c r="CLT23" s="341"/>
      <c r="CLU23" s="341"/>
      <c r="CLV23" s="341"/>
      <c r="CLW23" s="341"/>
      <c r="CLX23" s="341"/>
      <c r="CLY23" s="341"/>
      <c r="CLZ23" s="341"/>
      <c r="CMA23" s="341"/>
      <c r="CMB23" s="341"/>
      <c r="CMC23" s="341"/>
      <c r="CMD23" s="341"/>
      <c r="CME23" s="341"/>
      <c r="CMF23" s="341"/>
      <c r="CMG23" s="341"/>
      <c r="CMH23" s="341"/>
      <c r="CMI23" s="341"/>
      <c r="CMJ23" s="341"/>
      <c r="CMK23" s="341"/>
      <c r="CML23" s="341"/>
      <c r="CMM23" s="341"/>
      <c r="CMN23" s="341"/>
      <c r="CMO23" s="341"/>
      <c r="CMP23" s="341"/>
      <c r="CMQ23" s="341"/>
      <c r="CMR23" s="341"/>
      <c r="CMS23" s="341"/>
      <c r="CMT23" s="341"/>
      <c r="CMU23" s="341"/>
      <c r="CMV23" s="341"/>
      <c r="CMW23" s="341"/>
      <c r="CMX23" s="341"/>
      <c r="CMY23" s="341"/>
      <c r="CMZ23" s="341"/>
      <c r="CNA23" s="341"/>
      <c r="CNB23" s="341"/>
      <c r="CNC23" s="341"/>
      <c r="CND23" s="341"/>
      <c r="CNE23" s="341"/>
      <c r="CNF23" s="341"/>
      <c r="CNG23" s="341"/>
      <c r="CNH23" s="341"/>
      <c r="CNI23" s="341"/>
      <c r="CNJ23" s="341"/>
      <c r="CNK23" s="341"/>
      <c r="CNL23" s="341"/>
      <c r="CNM23" s="341"/>
      <c r="CNN23" s="341"/>
      <c r="CNO23" s="341"/>
      <c r="CNP23" s="341"/>
      <c r="CNQ23" s="341"/>
      <c r="CNR23" s="341"/>
      <c r="CNS23" s="341"/>
      <c r="CNT23" s="341"/>
      <c r="CNU23" s="341"/>
      <c r="CNV23" s="341"/>
      <c r="CNW23" s="341"/>
      <c r="CNX23" s="341"/>
      <c r="CNY23" s="341"/>
      <c r="CNZ23" s="341"/>
      <c r="COA23" s="341"/>
      <c r="COB23" s="341"/>
      <c r="COC23" s="341"/>
      <c r="COD23" s="341"/>
      <c r="COE23" s="341"/>
      <c r="COF23" s="341"/>
      <c r="COG23" s="341"/>
      <c r="COH23" s="341"/>
      <c r="COI23" s="341"/>
      <c r="COJ23" s="341"/>
      <c r="COK23" s="341"/>
      <c r="COL23" s="341"/>
      <c r="COM23" s="341"/>
      <c r="CON23" s="341"/>
      <c r="COO23" s="341"/>
      <c r="COP23" s="341"/>
      <c r="COQ23" s="341"/>
      <c r="COR23" s="341"/>
      <c r="COS23" s="341"/>
      <c r="COT23" s="341"/>
      <c r="COU23" s="341"/>
      <c r="COV23" s="341"/>
      <c r="COW23" s="341"/>
      <c r="COX23" s="341"/>
      <c r="COY23" s="341"/>
      <c r="COZ23" s="341"/>
      <c r="CPA23" s="341"/>
      <c r="CPB23" s="341"/>
      <c r="CPC23" s="341"/>
      <c r="CPD23" s="341"/>
      <c r="CPE23" s="341"/>
      <c r="CPF23" s="341"/>
      <c r="CPG23" s="341"/>
      <c r="CPH23" s="341"/>
      <c r="CPI23" s="341"/>
      <c r="CPJ23" s="341"/>
      <c r="CPK23" s="341"/>
      <c r="CPL23" s="341"/>
      <c r="CPM23" s="341"/>
      <c r="CPN23" s="341"/>
      <c r="CPO23" s="341"/>
      <c r="CPP23" s="341"/>
      <c r="CPQ23" s="341"/>
      <c r="CPR23" s="341"/>
      <c r="CPS23" s="341"/>
      <c r="CPT23" s="341"/>
      <c r="CPU23" s="341"/>
      <c r="CPV23" s="341"/>
      <c r="CPW23" s="341"/>
      <c r="CPX23" s="341"/>
      <c r="CPY23" s="341"/>
      <c r="CPZ23" s="341"/>
      <c r="CQA23" s="341"/>
      <c r="CQB23" s="341"/>
      <c r="CQC23" s="341"/>
      <c r="CQD23" s="341"/>
      <c r="CQE23" s="341"/>
      <c r="CQF23" s="341"/>
      <c r="CQG23" s="341"/>
      <c r="CQH23" s="341"/>
      <c r="CQI23" s="341"/>
      <c r="CQJ23" s="341"/>
      <c r="CQK23" s="341"/>
      <c r="CQL23" s="341"/>
      <c r="CQM23" s="341"/>
      <c r="CQN23" s="341"/>
      <c r="CQO23" s="341"/>
      <c r="CQP23" s="341"/>
      <c r="CQQ23" s="341"/>
      <c r="CQR23" s="341"/>
      <c r="CQS23" s="341"/>
      <c r="CQT23" s="341"/>
      <c r="CQU23" s="341"/>
      <c r="CQV23" s="341"/>
      <c r="CQW23" s="341"/>
      <c r="CQX23" s="341"/>
      <c r="CQY23" s="341"/>
      <c r="CQZ23" s="341"/>
      <c r="CRA23" s="341"/>
      <c r="CRB23" s="341"/>
      <c r="CRC23" s="341"/>
      <c r="CRD23" s="341"/>
      <c r="CRE23" s="341"/>
      <c r="CRF23" s="341"/>
      <c r="CRG23" s="341"/>
      <c r="CRH23" s="341"/>
      <c r="CRI23" s="341"/>
      <c r="CRJ23" s="341"/>
      <c r="CRK23" s="341"/>
      <c r="CRL23" s="341"/>
      <c r="CRM23" s="341"/>
      <c r="CRN23" s="341"/>
      <c r="CRO23" s="341"/>
      <c r="CRP23" s="341"/>
      <c r="CRQ23" s="341"/>
      <c r="CRR23" s="341"/>
      <c r="CRS23" s="341"/>
      <c r="CRT23" s="341"/>
      <c r="CRU23" s="341"/>
      <c r="CRV23" s="341"/>
      <c r="CRW23" s="341"/>
      <c r="CRX23" s="341"/>
      <c r="CRY23" s="341"/>
      <c r="CRZ23" s="341"/>
      <c r="CSA23" s="341"/>
      <c r="CSB23" s="341"/>
      <c r="CSC23" s="341"/>
      <c r="CSD23" s="341"/>
      <c r="CSE23" s="341"/>
      <c r="CSF23" s="341"/>
      <c r="CSG23" s="341"/>
      <c r="CSH23" s="341"/>
      <c r="CSI23" s="341"/>
      <c r="CSJ23" s="341"/>
      <c r="CSK23" s="341"/>
      <c r="CSL23" s="341"/>
      <c r="CSM23" s="341"/>
      <c r="CSN23" s="341"/>
      <c r="CSO23" s="341"/>
      <c r="CSP23" s="341"/>
      <c r="CSQ23" s="341"/>
      <c r="CSR23" s="341"/>
      <c r="CSS23" s="341"/>
      <c r="CST23" s="341"/>
      <c r="CSU23" s="341"/>
      <c r="CSV23" s="341"/>
      <c r="CSW23" s="341"/>
      <c r="CSX23" s="341"/>
      <c r="CSY23" s="341"/>
      <c r="CSZ23" s="341"/>
      <c r="CTA23" s="341"/>
      <c r="CTB23" s="341"/>
      <c r="CTC23" s="341"/>
      <c r="CTD23" s="341"/>
      <c r="CTE23" s="341"/>
      <c r="CTF23" s="341"/>
      <c r="CTG23" s="341"/>
      <c r="CTH23" s="341"/>
      <c r="CTI23" s="341"/>
      <c r="CTJ23" s="341"/>
      <c r="CTK23" s="341"/>
      <c r="CTL23" s="341"/>
      <c r="CTM23" s="341"/>
      <c r="CTN23" s="341"/>
      <c r="CTO23" s="341"/>
      <c r="CTP23" s="341"/>
      <c r="CTQ23" s="341"/>
      <c r="CTR23" s="341"/>
      <c r="CTS23" s="341"/>
      <c r="CTT23" s="341"/>
      <c r="CTU23" s="341"/>
      <c r="CTV23" s="341"/>
      <c r="CTW23" s="341"/>
      <c r="CTX23" s="341"/>
      <c r="CTY23" s="341"/>
      <c r="CTZ23" s="341"/>
      <c r="CUA23" s="341"/>
      <c r="CUB23" s="341"/>
      <c r="CUC23" s="341"/>
      <c r="CUD23" s="341"/>
      <c r="CUE23" s="341"/>
      <c r="CUF23" s="341"/>
      <c r="CUG23" s="341"/>
      <c r="CUH23" s="341"/>
      <c r="CUI23" s="341"/>
      <c r="CUJ23" s="341"/>
      <c r="CUK23" s="341"/>
      <c r="CUL23" s="341"/>
      <c r="CUM23" s="341"/>
      <c r="CUN23" s="341"/>
      <c r="CUO23" s="341"/>
      <c r="CUP23" s="341"/>
      <c r="CUQ23" s="341"/>
      <c r="CUR23" s="341"/>
      <c r="CUS23" s="341"/>
      <c r="CUT23" s="341"/>
      <c r="CUU23" s="341"/>
      <c r="CUV23" s="341"/>
      <c r="CUW23" s="341"/>
      <c r="CUX23" s="341"/>
      <c r="CUY23" s="341"/>
      <c r="CUZ23" s="341"/>
      <c r="CVA23" s="341"/>
      <c r="CVB23" s="341"/>
      <c r="CVC23" s="341"/>
      <c r="CVD23" s="341"/>
      <c r="CVE23" s="341"/>
      <c r="CVF23" s="341"/>
      <c r="CVG23" s="341"/>
      <c r="CVH23" s="341"/>
      <c r="CVI23" s="341"/>
      <c r="CVJ23" s="341"/>
      <c r="CVK23" s="341"/>
      <c r="CVL23" s="341"/>
      <c r="CVM23" s="341"/>
      <c r="CVN23" s="341"/>
      <c r="CVO23" s="341"/>
      <c r="CVP23" s="341"/>
      <c r="CVQ23" s="341"/>
      <c r="CVR23" s="341"/>
      <c r="CVS23" s="341"/>
      <c r="CVT23" s="341"/>
      <c r="CVU23" s="341"/>
      <c r="CVV23" s="341"/>
      <c r="CVW23" s="341"/>
      <c r="CVX23" s="341"/>
      <c r="CVY23" s="341"/>
      <c r="CVZ23" s="341"/>
      <c r="CWA23" s="341"/>
      <c r="CWB23" s="341"/>
      <c r="CWC23" s="341"/>
      <c r="CWD23" s="341"/>
      <c r="CWE23" s="341"/>
      <c r="CWF23" s="341"/>
      <c r="CWG23" s="341"/>
      <c r="CWH23" s="341"/>
      <c r="CWI23" s="341"/>
      <c r="CWJ23" s="341"/>
      <c r="CWK23" s="341"/>
      <c r="CWL23" s="341"/>
      <c r="CWM23" s="341"/>
      <c r="CWN23" s="341"/>
      <c r="CWO23" s="341"/>
      <c r="CWP23" s="341"/>
      <c r="CWQ23" s="341"/>
      <c r="CWR23" s="341"/>
      <c r="CWS23" s="341"/>
      <c r="CWT23" s="341"/>
      <c r="CWU23" s="341"/>
      <c r="CWV23" s="341"/>
      <c r="CWW23" s="341"/>
      <c r="CWX23" s="341"/>
      <c r="CWY23" s="341"/>
      <c r="CWZ23" s="341"/>
      <c r="CXA23" s="341"/>
      <c r="CXB23" s="341"/>
      <c r="CXC23" s="341"/>
      <c r="CXD23" s="341"/>
      <c r="CXE23" s="341"/>
      <c r="CXF23" s="341"/>
      <c r="CXG23" s="341"/>
      <c r="CXH23" s="341"/>
      <c r="CXI23" s="341"/>
      <c r="CXJ23" s="341"/>
      <c r="CXK23" s="341"/>
      <c r="CXL23" s="341"/>
      <c r="CXM23" s="341"/>
      <c r="CXN23" s="341"/>
      <c r="CXO23" s="341"/>
      <c r="CXP23" s="341"/>
      <c r="CXQ23" s="341"/>
      <c r="CXR23" s="341"/>
      <c r="CXS23" s="341"/>
      <c r="CXT23" s="341"/>
      <c r="CXU23" s="341"/>
      <c r="CXV23" s="341"/>
      <c r="CXW23" s="341"/>
      <c r="CXX23" s="341"/>
      <c r="CXY23" s="341"/>
      <c r="CXZ23" s="341"/>
      <c r="CYA23" s="341"/>
      <c r="CYB23" s="341"/>
      <c r="CYC23" s="341"/>
      <c r="CYD23" s="341"/>
      <c r="CYE23" s="341"/>
      <c r="CYF23" s="341"/>
      <c r="CYG23" s="341"/>
      <c r="CYH23" s="341"/>
      <c r="CYI23" s="341"/>
      <c r="CYJ23" s="341"/>
      <c r="CYK23" s="341"/>
      <c r="CYL23" s="341"/>
      <c r="CYM23" s="341"/>
      <c r="CYN23" s="341"/>
      <c r="CYO23" s="341"/>
      <c r="CYP23" s="341"/>
      <c r="CYQ23" s="341"/>
      <c r="CYR23" s="341"/>
      <c r="CYS23" s="341"/>
      <c r="CYT23" s="341"/>
      <c r="CYU23" s="341"/>
      <c r="CYV23" s="341"/>
      <c r="CYW23" s="341"/>
      <c r="CYX23" s="341"/>
      <c r="CYY23" s="341"/>
      <c r="CYZ23" s="341"/>
      <c r="CZA23" s="341"/>
      <c r="CZB23" s="341"/>
      <c r="CZC23" s="341"/>
      <c r="CZD23" s="341"/>
      <c r="CZE23" s="341"/>
      <c r="CZF23" s="341"/>
      <c r="CZG23" s="341"/>
      <c r="CZH23" s="341"/>
      <c r="CZI23" s="341"/>
      <c r="CZJ23" s="341"/>
      <c r="CZK23" s="341"/>
      <c r="CZL23" s="341"/>
      <c r="CZM23" s="341"/>
      <c r="CZN23" s="341"/>
      <c r="CZO23" s="341"/>
      <c r="CZP23" s="341"/>
      <c r="CZQ23" s="341"/>
      <c r="CZR23" s="341"/>
      <c r="CZS23" s="341"/>
      <c r="CZT23" s="341"/>
      <c r="CZU23" s="341"/>
      <c r="CZV23" s="341"/>
      <c r="CZW23" s="341"/>
      <c r="CZX23" s="341"/>
      <c r="CZY23" s="341"/>
      <c r="CZZ23" s="341"/>
      <c r="DAA23" s="341"/>
      <c r="DAB23" s="341"/>
      <c r="DAC23" s="341"/>
      <c r="DAD23" s="341"/>
      <c r="DAE23" s="341"/>
      <c r="DAF23" s="341"/>
      <c r="DAG23" s="341"/>
      <c r="DAH23" s="341"/>
      <c r="DAI23" s="341"/>
      <c r="DAJ23" s="341"/>
      <c r="DAK23" s="341"/>
      <c r="DAL23" s="341"/>
      <c r="DAM23" s="341"/>
      <c r="DAN23" s="341"/>
      <c r="DAO23" s="341"/>
      <c r="DAP23" s="341"/>
      <c r="DAQ23" s="341"/>
      <c r="DAR23" s="341"/>
      <c r="DAS23" s="341"/>
      <c r="DAT23" s="341"/>
      <c r="DAU23" s="341"/>
      <c r="DAV23" s="341"/>
      <c r="DAW23" s="341"/>
      <c r="DAX23" s="341"/>
      <c r="DAY23" s="341"/>
      <c r="DAZ23" s="341"/>
      <c r="DBA23" s="341"/>
      <c r="DBB23" s="341"/>
      <c r="DBC23" s="341"/>
      <c r="DBD23" s="341"/>
      <c r="DBE23" s="341"/>
      <c r="DBF23" s="341"/>
      <c r="DBG23" s="341"/>
      <c r="DBH23" s="341"/>
      <c r="DBI23" s="341"/>
      <c r="DBJ23" s="341"/>
      <c r="DBK23" s="341"/>
      <c r="DBL23" s="341"/>
      <c r="DBM23" s="341"/>
      <c r="DBN23" s="341"/>
      <c r="DBO23" s="341"/>
      <c r="DBP23" s="341"/>
      <c r="DBQ23" s="341"/>
      <c r="DBR23" s="341"/>
      <c r="DBS23" s="341"/>
      <c r="DBT23" s="341"/>
      <c r="DBU23" s="341"/>
      <c r="DBV23" s="341"/>
      <c r="DBW23" s="341"/>
      <c r="DBX23" s="341"/>
      <c r="DBY23" s="341"/>
      <c r="DBZ23" s="341"/>
      <c r="DCA23" s="341"/>
      <c r="DCB23" s="341"/>
      <c r="DCC23" s="341"/>
      <c r="DCD23" s="341"/>
      <c r="DCE23" s="341"/>
      <c r="DCF23" s="341"/>
      <c r="DCG23" s="341"/>
      <c r="DCH23" s="341"/>
      <c r="DCI23" s="341"/>
      <c r="DCJ23" s="341"/>
      <c r="DCK23" s="341"/>
      <c r="DCL23" s="341"/>
      <c r="DCM23" s="341"/>
      <c r="DCN23" s="341"/>
      <c r="DCO23" s="341"/>
      <c r="DCP23" s="341"/>
      <c r="DCQ23" s="341"/>
      <c r="DCR23" s="341"/>
      <c r="DCS23" s="341"/>
      <c r="DCT23" s="341"/>
      <c r="DCU23" s="341"/>
      <c r="DCV23" s="341"/>
      <c r="DCW23" s="341"/>
      <c r="DCX23" s="341"/>
      <c r="DCY23" s="341"/>
      <c r="DCZ23" s="341"/>
      <c r="DDA23" s="341"/>
      <c r="DDB23" s="341"/>
      <c r="DDC23" s="341"/>
      <c r="DDD23" s="341"/>
      <c r="DDE23" s="341"/>
      <c r="DDF23" s="341"/>
      <c r="DDG23" s="341"/>
      <c r="DDH23" s="341"/>
      <c r="DDI23" s="341"/>
      <c r="DDJ23" s="341"/>
      <c r="DDK23" s="341"/>
      <c r="DDL23" s="341"/>
      <c r="DDM23" s="341"/>
      <c r="DDN23" s="341"/>
      <c r="DDO23" s="341"/>
      <c r="DDP23" s="341"/>
      <c r="DDQ23" s="341"/>
      <c r="DDR23" s="341"/>
      <c r="DDS23" s="341"/>
      <c r="DDT23" s="341"/>
      <c r="DDU23" s="341"/>
      <c r="DDV23" s="341"/>
      <c r="DDW23" s="341"/>
      <c r="DDX23" s="341"/>
      <c r="DDY23" s="341"/>
      <c r="DDZ23" s="341"/>
      <c r="DEA23" s="341"/>
      <c r="DEB23" s="341"/>
      <c r="DEC23" s="341"/>
      <c r="DED23" s="341"/>
      <c r="DEE23" s="341"/>
      <c r="DEF23" s="341"/>
      <c r="DEG23" s="341"/>
      <c r="DEH23" s="341"/>
      <c r="DEI23" s="341"/>
      <c r="DEJ23" s="341"/>
      <c r="DEK23" s="341"/>
      <c r="DEL23" s="341"/>
      <c r="DEM23" s="341"/>
      <c r="DEN23" s="341"/>
      <c r="DEO23" s="341"/>
      <c r="DEP23" s="341"/>
      <c r="DEQ23" s="341"/>
      <c r="DER23" s="341"/>
      <c r="DES23" s="341"/>
      <c r="DET23" s="341"/>
      <c r="DEU23" s="341"/>
      <c r="DEV23" s="341"/>
      <c r="DEW23" s="341"/>
      <c r="DEX23" s="341"/>
      <c r="DEY23" s="341"/>
      <c r="DEZ23" s="341"/>
      <c r="DFA23" s="341"/>
      <c r="DFB23" s="341"/>
      <c r="DFC23" s="341"/>
      <c r="DFD23" s="341"/>
      <c r="DFE23" s="341"/>
      <c r="DFF23" s="341"/>
      <c r="DFG23" s="341"/>
      <c r="DFH23" s="341"/>
      <c r="DFI23" s="341"/>
      <c r="DFJ23" s="341"/>
      <c r="DFK23" s="341"/>
      <c r="DFL23" s="341"/>
      <c r="DFM23" s="341"/>
      <c r="DFN23" s="341"/>
      <c r="DFO23" s="341"/>
      <c r="DFP23" s="341"/>
      <c r="DFQ23" s="341"/>
      <c r="DFR23" s="341"/>
      <c r="DFS23" s="341"/>
      <c r="DFT23" s="341"/>
      <c r="DFU23" s="341"/>
      <c r="DFV23" s="341"/>
      <c r="DFW23" s="341"/>
      <c r="DFX23" s="341"/>
      <c r="DFY23" s="341"/>
      <c r="DFZ23" s="341"/>
      <c r="DGA23" s="341"/>
      <c r="DGB23" s="341"/>
      <c r="DGC23" s="341"/>
      <c r="DGD23" s="341"/>
      <c r="DGE23" s="341"/>
      <c r="DGF23" s="341"/>
      <c r="DGG23" s="341"/>
      <c r="DGH23" s="341"/>
      <c r="DGI23" s="341"/>
      <c r="DGJ23" s="341"/>
      <c r="DGK23" s="341"/>
      <c r="DGL23" s="341"/>
      <c r="DGM23" s="341"/>
      <c r="DGN23" s="341"/>
      <c r="DGO23" s="341"/>
      <c r="DGP23" s="341"/>
      <c r="DGQ23" s="341"/>
      <c r="DGR23" s="341"/>
      <c r="DGS23" s="341"/>
      <c r="DGT23" s="341"/>
      <c r="DGU23" s="341"/>
      <c r="DGV23" s="341"/>
      <c r="DGW23" s="341"/>
      <c r="DGX23" s="341"/>
      <c r="DGY23" s="341"/>
      <c r="DGZ23" s="341"/>
      <c r="DHA23" s="341"/>
      <c r="DHB23" s="341"/>
      <c r="DHC23" s="341"/>
      <c r="DHD23" s="341"/>
      <c r="DHE23" s="341"/>
      <c r="DHF23" s="341"/>
      <c r="DHG23" s="341"/>
      <c r="DHH23" s="341"/>
      <c r="DHI23" s="341"/>
      <c r="DHJ23" s="341"/>
      <c r="DHK23" s="341"/>
      <c r="DHL23" s="341"/>
      <c r="DHM23" s="341"/>
      <c r="DHN23" s="341"/>
      <c r="DHO23" s="341"/>
      <c r="DHP23" s="341"/>
      <c r="DHQ23" s="341"/>
      <c r="DHR23" s="341"/>
      <c r="DHS23" s="341"/>
      <c r="DHT23" s="341"/>
      <c r="DHU23" s="341"/>
      <c r="DHV23" s="341"/>
      <c r="DHW23" s="341"/>
      <c r="DHX23" s="341"/>
      <c r="DHY23" s="341"/>
      <c r="DHZ23" s="341"/>
      <c r="DIA23" s="341"/>
      <c r="DIB23" s="341"/>
      <c r="DIC23" s="341"/>
      <c r="DID23" s="341"/>
      <c r="DIE23" s="341"/>
      <c r="DIF23" s="341"/>
      <c r="DIG23" s="341"/>
      <c r="DIH23" s="341"/>
      <c r="DII23" s="341"/>
      <c r="DIJ23" s="341"/>
      <c r="DIK23" s="341"/>
      <c r="DIL23" s="341"/>
      <c r="DIM23" s="341"/>
      <c r="DIN23" s="341"/>
      <c r="DIO23" s="341"/>
      <c r="DIP23" s="341"/>
      <c r="DIQ23" s="341"/>
      <c r="DIR23" s="341"/>
      <c r="DIS23" s="341"/>
      <c r="DIT23" s="341"/>
      <c r="DIU23" s="341"/>
      <c r="DIV23" s="341"/>
      <c r="DIW23" s="341"/>
      <c r="DIX23" s="341"/>
      <c r="DIY23" s="341"/>
      <c r="DIZ23" s="341"/>
      <c r="DJA23" s="341"/>
      <c r="DJB23" s="341"/>
      <c r="DJC23" s="341"/>
      <c r="DJD23" s="341"/>
      <c r="DJE23" s="341"/>
      <c r="DJF23" s="341"/>
      <c r="DJG23" s="341"/>
      <c r="DJH23" s="341"/>
      <c r="DJI23" s="341"/>
      <c r="DJJ23" s="341"/>
      <c r="DJK23" s="341"/>
      <c r="DJL23" s="341"/>
      <c r="DJM23" s="341"/>
      <c r="DJN23" s="341"/>
      <c r="DJO23" s="341"/>
      <c r="DJP23" s="341"/>
      <c r="DJQ23" s="341"/>
      <c r="DJR23" s="341"/>
      <c r="DJS23" s="341"/>
      <c r="DJT23" s="341"/>
      <c r="DJU23" s="341"/>
      <c r="DJV23" s="341"/>
      <c r="DJW23" s="341"/>
      <c r="DJX23" s="341"/>
      <c r="DJY23" s="341"/>
      <c r="DJZ23" s="341"/>
      <c r="DKA23" s="341"/>
      <c r="DKB23" s="341"/>
      <c r="DKC23" s="341"/>
      <c r="DKD23" s="341"/>
      <c r="DKE23" s="341"/>
      <c r="DKF23" s="341"/>
      <c r="DKG23" s="341"/>
      <c r="DKH23" s="341"/>
      <c r="DKI23" s="341"/>
      <c r="DKJ23" s="341"/>
      <c r="DKK23" s="341"/>
      <c r="DKL23" s="341"/>
      <c r="DKM23" s="341"/>
      <c r="DKN23" s="341"/>
      <c r="DKO23" s="341"/>
      <c r="DKP23" s="341"/>
      <c r="DKQ23" s="341"/>
      <c r="DKR23" s="341"/>
      <c r="DKS23" s="341"/>
      <c r="DKT23" s="341"/>
      <c r="DKU23" s="341"/>
      <c r="DKV23" s="341"/>
      <c r="DKW23" s="341"/>
      <c r="DKX23" s="341"/>
      <c r="DKY23" s="341"/>
      <c r="DKZ23" s="341"/>
      <c r="DLA23" s="341"/>
      <c r="DLB23" s="341"/>
      <c r="DLC23" s="341"/>
      <c r="DLD23" s="341"/>
      <c r="DLE23" s="341"/>
      <c r="DLF23" s="341"/>
      <c r="DLG23" s="341"/>
      <c r="DLH23" s="341"/>
      <c r="DLI23" s="341"/>
      <c r="DLJ23" s="341"/>
      <c r="DLK23" s="341"/>
      <c r="DLL23" s="341"/>
      <c r="DLM23" s="341"/>
      <c r="DLN23" s="341"/>
      <c r="DLO23" s="341"/>
      <c r="DLP23" s="341"/>
      <c r="DLQ23" s="341"/>
      <c r="DLR23" s="341"/>
      <c r="DLS23" s="341"/>
      <c r="DLT23" s="341"/>
      <c r="DLU23" s="341"/>
      <c r="DLV23" s="341"/>
      <c r="DLW23" s="341"/>
      <c r="DLX23" s="341"/>
      <c r="DLY23" s="341"/>
      <c r="DLZ23" s="341"/>
      <c r="DMA23" s="341"/>
      <c r="DMB23" s="341"/>
      <c r="DMC23" s="341"/>
      <c r="DMD23" s="341"/>
      <c r="DME23" s="341"/>
      <c r="DMF23" s="341"/>
      <c r="DMG23" s="341"/>
      <c r="DMH23" s="341"/>
      <c r="DMI23" s="341"/>
      <c r="DMJ23" s="341"/>
      <c r="DMK23" s="341"/>
      <c r="DML23" s="341"/>
      <c r="DMM23" s="341"/>
      <c r="DMN23" s="341"/>
      <c r="DMO23" s="341"/>
      <c r="DMP23" s="341"/>
      <c r="DMQ23" s="341"/>
      <c r="DMR23" s="341"/>
      <c r="DMS23" s="341"/>
      <c r="DMT23" s="341"/>
      <c r="DMU23" s="341"/>
      <c r="DMV23" s="341"/>
      <c r="DMW23" s="341"/>
      <c r="DMX23" s="341"/>
      <c r="DMY23" s="341"/>
      <c r="DMZ23" s="341"/>
      <c r="DNA23" s="341"/>
      <c r="DNB23" s="341"/>
      <c r="DNC23" s="341"/>
      <c r="DND23" s="341"/>
      <c r="DNE23" s="341"/>
      <c r="DNF23" s="341"/>
      <c r="DNG23" s="341"/>
      <c r="DNH23" s="341"/>
      <c r="DNI23" s="341"/>
      <c r="DNJ23" s="341"/>
      <c r="DNK23" s="341"/>
      <c r="DNL23" s="341"/>
      <c r="DNM23" s="341"/>
      <c r="DNN23" s="341"/>
      <c r="DNO23" s="341"/>
      <c r="DNP23" s="341"/>
      <c r="DNQ23" s="341"/>
      <c r="DNR23" s="341"/>
      <c r="DNS23" s="341"/>
      <c r="DNT23" s="341"/>
      <c r="DNU23" s="341"/>
      <c r="DNV23" s="341"/>
      <c r="DNW23" s="341"/>
      <c r="DNX23" s="341"/>
      <c r="DNY23" s="341"/>
      <c r="DNZ23" s="341"/>
      <c r="DOA23" s="341"/>
      <c r="DOB23" s="341"/>
      <c r="DOC23" s="341"/>
      <c r="DOD23" s="341"/>
      <c r="DOE23" s="341"/>
      <c r="DOF23" s="341"/>
      <c r="DOG23" s="341"/>
      <c r="DOH23" s="341"/>
      <c r="DOI23" s="341"/>
      <c r="DOJ23" s="341"/>
      <c r="DOK23" s="341"/>
      <c r="DOL23" s="341"/>
      <c r="DOM23" s="341"/>
      <c r="DON23" s="341"/>
      <c r="DOO23" s="341"/>
      <c r="DOP23" s="341"/>
      <c r="DOQ23" s="341"/>
      <c r="DOR23" s="341"/>
      <c r="DOS23" s="341"/>
      <c r="DOT23" s="341"/>
      <c r="DOU23" s="341"/>
      <c r="DOV23" s="341"/>
      <c r="DOW23" s="341"/>
      <c r="DOX23" s="341"/>
      <c r="DOY23" s="341"/>
      <c r="DOZ23" s="341"/>
      <c r="DPA23" s="341"/>
      <c r="DPB23" s="341"/>
      <c r="DPC23" s="341"/>
      <c r="DPD23" s="341"/>
      <c r="DPE23" s="341"/>
      <c r="DPF23" s="341"/>
      <c r="DPG23" s="341"/>
      <c r="DPH23" s="341"/>
      <c r="DPI23" s="341"/>
      <c r="DPJ23" s="341"/>
      <c r="DPK23" s="341"/>
      <c r="DPL23" s="341"/>
      <c r="DPM23" s="341"/>
      <c r="DPN23" s="341"/>
      <c r="DPO23" s="341"/>
      <c r="DPP23" s="341"/>
      <c r="DPQ23" s="341"/>
      <c r="DPR23" s="341"/>
      <c r="DPS23" s="341"/>
      <c r="DPT23" s="341"/>
      <c r="DPU23" s="341"/>
      <c r="DPV23" s="341"/>
      <c r="DPW23" s="341"/>
      <c r="DPX23" s="341"/>
      <c r="DPY23" s="341"/>
      <c r="DPZ23" s="341"/>
      <c r="DQA23" s="341"/>
      <c r="DQB23" s="341"/>
      <c r="DQC23" s="341"/>
      <c r="DQD23" s="341"/>
      <c r="DQE23" s="341"/>
      <c r="DQF23" s="341"/>
      <c r="DQG23" s="341"/>
      <c r="DQH23" s="341"/>
      <c r="DQI23" s="341"/>
      <c r="DQJ23" s="341"/>
      <c r="DQK23" s="341"/>
      <c r="DQL23" s="341"/>
      <c r="DQM23" s="341"/>
      <c r="DQN23" s="341"/>
      <c r="DQO23" s="341"/>
      <c r="DQP23" s="341"/>
      <c r="DQQ23" s="341"/>
      <c r="DQR23" s="341"/>
      <c r="DQS23" s="341"/>
      <c r="DQT23" s="341"/>
      <c r="DQU23" s="341"/>
      <c r="DQV23" s="341"/>
      <c r="DQW23" s="341"/>
      <c r="DQX23" s="341"/>
      <c r="DQY23" s="341"/>
      <c r="DQZ23" s="341"/>
      <c r="DRA23" s="341"/>
      <c r="DRB23" s="341"/>
      <c r="DRC23" s="341"/>
      <c r="DRD23" s="341"/>
      <c r="DRE23" s="341"/>
      <c r="DRF23" s="341"/>
      <c r="DRG23" s="341"/>
      <c r="DRH23" s="341"/>
      <c r="DRI23" s="341"/>
      <c r="DRJ23" s="341"/>
      <c r="DRK23" s="341"/>
      <c r="DRL23" s="341"/>
      <c r="DRM23" s="341"/>
      <c r="DRN23" s="341"/>
      <c r="DRO23" s="341"/>
      <c r="DRP23" s="341"/>
      <c r="DRQ23" s="341"/>
      <c r="DRR23" s="341"/>
      <c r="DRS23" s="341"/>
      <c r="DRT23" s="341"/>
      <c r="DRU23" s="341"/>
      <c r="DRV23" s="341"/>
      <c r="DRW23" s="341"/>
      <c r="DRX23" s="341"/>
      <c r="DRY23" s="341"/>
      <c r="DRZ23" s="341"/>
      <c r="DSA23" s="341"/>
      <c r="DSB23" s="341"/>
      <c r="DSC23" s="341"/>
      <c r="DSD23" s="341"/>
      <c r="DSE23" s="341"/>
      <c r="DSF23" s="341"/>
      <c r="DSG23" s="341"/>
      <c r="DSH23" s="341"/>
      <c r="DSI23" s="341"/>
      <c r="DSJ23" s="341"/>
      <c r="DSK23" s="341"/>
      <c r="DSL23" s="341"/>
      <c r="DSM23" s="341"/>
      <c r="DSN23" s="341"/>
      <c r="DSO23" s="341"/>
      <c r="DSP23" s="341"/>
      <c r="DSQ23" s="341"/>
      <c r="DSR23" s="341"/>
      <c r="DSS23" s="341"/>
      <c r="DST23" s="341"/>
      <c r="DSU23" s="341"/>
      <c r="DSV23" s="341"/>
      <c r="DSW23" s="341"/>
      <c r="DSX23" s="341"/>
      <c r="DSY23" s="341"/>
      <c r="DSZ23" s="341"/>
      <c r="DTA23" s="341"/>
      <c r="DTB23" s="341"/>
      <c r="DTC23" s="341"/>
      <c r="DTD23" s="341"/>
      <c r="DTE23" s="341"/>
      <c r="DTF23" s="341"/>
      <c r="DTG23" s="341"/>
      <c r="DTH23" s="341"/>
      <c r="DTI23" s="341"/>
      <c r="DTJ23" s="341"/>
      <c r="DTK23" s="341"/>
      <c r="DTL23" s="341"/>
      <c r="DTM23" s="341"/>
      <c r="DTN23" s="341"/>
      <c r="DTO23" s="341"/>
      <c r="DTP23" s="341"/>
      <c r="DTQ23" s="341"/>
      <c r="DTR23" s="341"/>
      <c r="DTS23" s="341"/>
      <c r="DTT23" s="341"/>
      <c r="DTU23" s="341"/>
      <c r="DTV23" s="341"/>
      <c r="DTW23" s="341"/>
      <c r="DTX23" s="341"/>
      <c r="DTY23" s="341"/>
      <c r="DTZ23" s="341"/>
      <c r="DUA23" s="341"/>
      <c r="DUB23" s="341"/>
      <c r="DUC23" s="341"/>
      <c r="DUD23" s="341"/>
      <c r="DUE23" s="341"/>
      <c r="DUF23" s="341"/>
      <c r="DUG23" s="341"/>
      <c r="DUH23" s="341"/>
      <c r="DUI23" s="341"/>
      <c r="DUJ23" s="341"/>
      <c r="DUK23" s="341"/>
      <c r="DUL23" s="341"/>
      <c r="DUM23" s="341"/>
      <c r="DUN23" s="341"/>
      <c r="DUO23" s="341"/>
      <c r="DUP23" s="341"/>
      <c r="DUQ23" s="341"/>
      <c r="DUR23" s="341"/>
      <c r="DUS23" s="341"/>
      <c r="DUT23" s="341"/>
      <c r="DUU23" s="341"/>
      <c r="DUV23" s="341"/>
      <c r="DUW23" s="341"/>
      <c r="DUX23" s="341"/>
      <c r="DUY23" s="341"/>
      <c r="DUZ23" s="341"/>
      <c r="DVA23" s="341"/>
      <c r="DVB23" s="341"/>
      <c r="DVC23" s="341"/>
      <c r="DVD23" s="341"/>
      <c r="DVE23" s="341"/>
      <c r="DVF23" s="341"/>
      <c r="DVG23" s="341"/>
      <c r="DVH23" s="341"/>
      <c r="DVI23" s="341"/>
      <c r="DVJ23" s="341"/>
      <c r="DVK23" s="341"/>
      <c r="DVL23" s="341"/>
      <c r="DVM23" s="341"/>
      <c r="DVN23" s="341"/>
      <c r="DVO23" s="341"/>
      <c r="DVP23" s="341"/>
      <c r="DVQ23" s="341"/>
      <c r="DVR23" s="341"/>
      <c r="DVS23" s="341"/>
      <c r="DVT23" s="341"/>
      <c r="DVU23" s="341"/>
      <c r="DVV23" s="341"/>
      <c r="DVW23" s="341"/>
      <c r="DVX23" s="341"/>
      <c r="DVY23" s="341"/>
      <c r="DVZ23" s="341"/>
      <c r="DWA23" s="341"/>
      <c r="DWB23" s="341"/>
      <c r="DWC23" s="341"/>
      <c r="DWD23" s="341"/>
      <c r="DWE23" s="341"/>
      <c r="DWF23" s="341"/>
      <c r="DWG23" s="341"/>
      <c r="DWH23" s="341"/>
      <c r="DWI23" s="341"/>
      <c r="DWJ23" s="341"/>
      <c r="DWK23" s="341"/>
      <c r="DWL23" s="341"/>
      <c r="DWM23" s="341"/>
      <c r="DWN23" s="341"/>
      <c r="DWO23" s="341"/>
      <c r="DWP23" s="341"/>
      <c r="DWQ23" s="341"/>
      <c r="DWR23" s="341"/>
      <c r="DWS23" s="341"/>
      <c r="DWT23" s="341"/>
      <c r="DWU23" s="341"/>
      <c r="DWV23" s="341"/>
      <c r="DWW23" s="341"/>
      <c r="DWX23" s="341"/>
      <c r="DWY23" s="341"/>
      <c r="DWZ23" s="341"/>
      <c r="DXA23" s="341"/>
      <c r="DXB23" s="341"/>
      <c r="DXC23" s="341"/>
      <c r="DXD23" s="341"/>
      <c r="DXE23" s="341"/>
      <c r="DXF23" s="341"/>
      <c r="DXG23" s="341"/>
      <c r="DXH23" s="341"/>
      <c r="DXI23" s="341"/>
      <c r="DXJ23" s="341"/>
      <c r="DXK23" s="341"/>
      <c r="DXL23" s="341"/>
      <c r="DXM23" s="341"/>
      <c r="DXN23" s="341"/>
      <c r="DXO23" s="341"/>
      <c r="DXP23" s="341"/>
      <c r="DXQ23" s="341"/>
      <c r="DXR23" s="341"/>
      <c r="DXS23" s="341"/>
      <c r="DXT23" s="341"/>
      <c r="DXU23" s="341"/>
      <c r="DXV23" s="341"/>
      <c r="DXW23" s="341"/>
      <c r="DXX23" s="341"/>
      <c r="DXY23" s="341"/>
      <c r="DXZ23" s="341"/>
      <c r="DYA23" s="341"/>
      <c r="DYB23" s="341"/>
      <c r="DYC23" s="341"/>
      <c r="DYD23" s="341"/>
      <c r="DYE23" s="341"/>
      <c r="DYF23" s="341"/>
      <c r="DYG23" s="341"/>
      <c r="DYH23" s="341"/>
      <c r="DYI23" s="341"/>
      <c r="DYJ23" s="341"/>
      <c r="DYK23" s="341"/>
      <c r="DYL23" s="341"/>
      <c r="DYM23" s="341"/>
      <c r="DYN23" s="341"/>
      <c r="DYO23" s="341"/>
      <c r="DYP23" s="341"/>
      <c r="DYQ23" s="341"/>
      <c r="DYR23" s="341"/>
      <c r="DYS23" s="341"/>
      <c r="DYT23" s="341"/>
      <c r="DYU23" s="341"/>
      <c r="DYV23" s="341"/>
      <c r="DYW23" s="341"/>
      <c r="DYX23" s="341"/>
      <c r="DYY23" s="341"/>
      <c r="DYZ23" s="341"/>
      <c r="DZA23" s="341"/>
      <c r="DZB23" s="341"/>
      <c r="DZC23" s="341"/>
      <c r="DZD23" s="341"/>
      <c r="DZE23" s="341"/>
      <c r="DZF23" s="341"/>
      <c r="DZG23" s="341"/>
      <c r="DZH23" s="341"/>
      <c r="DZI23" s="341"/>
      <c r="DZJ23" s="341"/>
      <c r="DZK23" s="341"/>
      <c r="DZL23" s="341"/>
      <c r="DZM23" s="341"/>
      <c r="DZN23" s="341"/>
      <c r="DZO23" s="341"/>
      <c r="DZP23" s="341"/>
      <c r="DZQ23" s="341"/>
      <c r="DZR23" s="341"/>
      <c r="DZS23" s="341"/>
      <c r="DZT23" s="341"/>
      <c r="DZU23" s="341"/>
      <c r="DZV23" s="341"/>
      <c r="DZW23" s="341"/>
      <c r="DZX23" s="341"/>
      <c r="DZY23" s="341"/>
      <c r="DZZ23" s="341"/>
      <c r="EAA23" s="341"/>
      <c r="EAB23" s="341"/>
      <c r="EAC23" s="341"/>
      <c r="EAD23" s="341"/>
      <c r="EAE23" s="341"/>
      <c r="EAF23" s="341"/>
      <c r="EAG23" s="341"/>
      <c r="EAH23" s="341"/>
      <c r="EAI23" s="341"/>
      <c r="EAJ23" s="341"/>
      <c r="EAK23" s="341"/>
      <c r="EAL23" s="341"/>
      <c r="EAM23" s="341"/>
      <c r="EAN23" s="341"/>
      <c r="EAO23" s="341"/>
      <c r="EAP23" s="341"/>
      <c r="EAQ23" s="341"/>
      <c r="EAR23" s="341"/>
      <c r="EAS23" s="341"/>
      <c r="EAT23" s="341"/>
      <c r="EAU23" s="341"/>
      <c r="EAV23" s="341"/>
      <c r="EAW23" s="341"/>
      <c r="EAX23" s="341"/>
      <c r="EAY23" s="341"/>
      <c r="EAZ23" s="341"/>
      <c r="EBA23" s="341"/>
      <c r="EBB23" s="341"/>
      <c r="EBC23" s="341"/>
      <c r="EBD23" s="341"/>
      <c r="EBE23" s="341"/>
      <c r="EBF23" s="341"/>
      <c r="EBG23" s="341"/>
      <c r="EBH23" s="341"/>
      <c r="EBI23" s="341"/>
      <c r="EBJ23" s="341"/>
      <c r="EBK23" s="341"/>
      <c r="EBL23" s="341"/>
      <c r="EBM23" s="341"/>
      <c r="EBN23" s="341"/>
      <c r="EBO23" s="341"/>
      <c r="EBP23" s="341"/>
      <c r="EBQ23" s="341"/>
      <c r="EBR23" s="341"/>
      <c r="EBS23" s="341"/>
      <c r="EBT23" s="341"/>
      <c r="EBU23" s="341"/>
      <c r="EBV23" s="341"/>
      <c r="EBW23" s="341"/>
      <c r="EBX23" s="341"/>
      <c r="EBY23" s="341"/>
      <c r="EBZ23" s="341"/>
      <c r="ECA23" s="341"/>
      <c r="ECB23" s="341"/>
      <c r="ECC23" s="341"/>
      <c r="ECD23" s="341"/>
      <c r="ECE23" s="341"/>
      <c r="ECF23" s="341"/>
      <c r="ECG23" s="341"/>
      <c r="ECH23" s="341"/>
      <c r="ECI23" s="341"/>
      <c r="ECJ23" s="341"/>
      <c r="ECK23" s="341"/>
      <c r="ECL23" s="341"/>
      <c r="ECM23" s="341"/>
      <c r="ECN23" s="341"/>
      <c r="ECO23" s="341"/>
      <c r="ECP23" s="341"/>
      <c r="ECQ23" s="341"/>
      <c r="ECR23" s="341"/>
      <c r="ECS23" s="341"/>
      <c r="ECT23" s="341"/>
      <c r="ECU23" s="341"/>
      <c r="ECV23" s="341"/>
      <c r="ECW23" s="341"/>
      <c r="ECX23" s="341"/>
      <c r="ECY23" s="341"/>
      <c r="ECZ23" s="341"/>
      <c r="EDA23" s="341"/>
      <c r="EDB23" s="341"/>
      <c r="EDC23" s="341"/>
      <c r="EDD23" s="341"/>
      <c r="EDE23" s="341"/>
      <c r="EDF23" s="341"/>
      <c r="EDG23" s="341"/>
      <c r="EDH23" s="341"/>
      <c r="EDI23" s="341"/>
      <c r="EDJ23" s="341"/>
      <c r="EDK23" s="341"/>
      <c r="EDL23" s="341"/>
      <c r="EDM23" s="341"/>
      <c r="EDN23" s="341"/>
      <c r="EDO23" s="341"/>
      <c r="EDP23" s="341"/>
      <c r="EDQ23" s="341"/>
      <c r="EDR23" s="341"/>
      <c r="EDS23" s="341"/>
      <c r="EDT23" s="341"/>
      <c r="EDU23" s="341"/>
      <c r="EDV23" s="341"/>
      <c r="EDW23" s="341"/>
      <c r="EDX23" s="341"/>
      <c r="EDY23" s="341"/>
      <c r="EDZ23" s="341"/>
      <c r="EEA23" s="341"/>
      <c r="EEB23" s="341"/>
      <c r="EEC23" s="341"/>
      <c r="EED23" s="341"/>
      <c r="EEE23" s="341"/>
      <c r="EEF23" s="341"/>
      <c r="EEG23" s="341"/>
      <c r="EEH23" s="341"/>
      <c r="EEI23" s="341"/>
      <c r="EEJ23" s="341"/>
      <c r="EEK23" s="341"/>
      <c r="EEL23" s="341"/>
      <c r="EEM23" s="341"/>
      <c r="EEN23" s="341"/>
      <c r="EEO23" s="341"/>
      <c r="EEP23" s="341"/>
      <c r="EEQ23" s="341"/>
      <c r="EER23" s="341"/>
      <c r="EES23" s="341"/>
      <c r="EET23" s="341"/>
      <c r="EEU23" s="341"/>
      <c r="EEV23" s="341"/>
      <c r="EEW23" s="341"/>
      <c r="EEX23" s="341"/>
      <c r="EEY23" s="341"/>
      <c r="EEZ23" s="341"/>
      <c r="EFA23" s="341"/>
      <c r="EFB23" s="341"/>
      <c r="EFC23" s="341"/>
      <c r="EFD23" s="341"/>
      <c r="EFE23" s="341"/>
      <c r="EFF23" s="341"/>
      <c r="EFG23" s="341"/>
      <c r="EFH23" s="341"/>
      <c r="EFI23" s="341"/>
      <c r="EFJ23" s="341"/>
      <c r="EFK23" s="341"/>
      <c r="EFL23" s="341"/>
      <c r="EFM23" s="341"/>
      <c r="EFN23" s="341"/>
      <c r="EFO23" s="341"/>
      <c r="EFP23" s="341"/>
      <c r="EFQ23" s="341"/>
      <c r="EFR23" s="341"/>
      <c r="EFS23" s="341"/>
      <c r="EFT23" s="341"/>
      <c r="EFU23" s="341"/>
      <c r="EFV23" s="341"/>
      <c r="EFW23" s="341"/>
      <c r="EFX23" s="341"/>
      <c r="EFY23" s="341"/>
      <c r="EFZ23" s="341"/>
      <c r="EGA23" s="341"/>
      <c r="EGB23" s="341"/>
      <c r="EGC23" s="341"/>
      <c r="EGD23" s="341"/>
      <c r="EGE23" s="341"/>
      <c r="EGF23" s="341"/>
      <c r="EGG23" s="341"/>
      <c r="EGH23" s="341"/>
      <c r="EGI23" s="341"/>
      <c r="EGJ23" s="341"/>
      <c r="EGK23" s="341"/>
      <c r="EGL23" s="341"/>
      <c r="EGM23" s="341"/>
      <c r="EGN23" s="341"/>
      <c r="EGO23" s="341"/>
      <c r="EGP23" s="341"/>
      <c r="EGQ23" s="341"/>
      <c r="EGR23" s="341"/>
      <c r="EGS23" s="341"/>
      <c r="EGT23" s="341"/>
      <c r="EGU23" s="341"/>
      <c r="EGV23" s="341"/>
      <c r="EGW23" s="341"/>
      <c r="EGX23" s="341"/>
      <c r="EGY23" s="341"/>
      <c r="EGZ23" s="341"/>
      <c r="EHA23" s="341"/>
      <c r="EHB23" s="341"/>
      <c r="EHC23" s="341"/>
      <c r="EHD23" s="341"/>
      <c r="EHE23" s="341"/>
      <c r="EHF23" s="341"/>
      <c r="EHG23" s="341"/>
      <c r="EHH23" s="341"/>
      <c r="EHI23" s="341"/>
      <c r="EHJ23" s="341"/>
      <c r="EHK23" s="341"/>
      <c r="EHL23" s="341"/>
      <c r="EHM23" s="341"/>
      <c r="EHN23" s="341"/>
      <c r="EHO23" s="341"/>
      <c r="EHP23" s="341"/>
      <c r="EHQ23" s="341"/>
      <c r="EHR23" s="341"/>
      <c r="EHS23" s="341"/>
      <c r="EHT23" s="341"/>
      <c r="EHU23" s="341"/>
      <c r="EHV23" s="341"/>
      <c r="EHW23" s="341"/>
      <c r="EHX23" s="341"/>
      <c r="EHY23" s="341"/>
      <c r="EHZ23" s="341"/>
      <c r="EIA23" s="341"/>
      <c r="EIB23" s="341"/>
      <c r="EIC23" s="341"/>
      <c r="EID23" s="341"/>
      <c r="EIE23" s="341"/>
      <c r="EIF23" s="341"/>
      <c r="EIG23" s="341"/>
      <c r="EIH23" s="341"/>
      <c r="EII23" s="341"/>
      <c r="EIJ23" s="341"/>
      <c r="EIK23" s="341"/>
      <c r="EIL23" s="341"/>
      <c r="EIM23" s="341"/>
      <c r="EIN23" s="341"/>
      <c r="EIO23" s="341"/>
      <c r="EIP23" s="341"/>
      <c r="EIQ23" s="341"/>
      <c r="EIR23" s="341"/>
      <c r="EIS23" s="341"/>
      <c r="EIT23" s="341"/>
      <c r="EIU23" s="341"/>
      <c r="EIV23" s="341"/>
      <c r="EIW23" s="341"/>
      <c r="EIX23" s="341"/>
      <c r="EIY23" s="341"/>
      <c r="EIZ23" s="341"/>
      <c r="EJA23" s="341"/>
      <c r="EJB23" s="341"/>
      <c r="EJC23" s="341"/>
      <c r="EJD23" s="341"/>
      <c r="EJE23" s="341"/>
      <c r="EJF23" s="341"/>
      <c r="EJG23" s="341"/>
      <c r="EJH23" s="341"/>
      <c r="EJI23" s="341"/>
      <c r="EJJ23" s="341"/>
      <c r="EJK23" s="341"/>
      <c r="EJL23" s="341"/>
      <c r="EJM23" s="341"/>
      <c r="EJN23" s="341"/>
      <c r="EJO23" s="341"/>
      <c r="EJP23" s="341"/>
      <c r="EJQ23" s="341"/>
      <c r="EJR23" s="341"/>
      <c r="EJS23" s="341"/>
      <c r="EJT23" s="341"/>
      <c r="EJU23" s="341"/>
      <c r="EJV23" s="341"/>
      <c r="EJW23" s="341"/>
      <c r="EJX23" s="341"/>
      <c r="EJY23" s="341"/>
      <c r="EJZ23" s="341"/>
      <c r="EKA23" s="341"/>
      <c r="EKB23" s="341"/>
      <c r="EKC23" s="341"/>
      <c r="EKD23" s="341"/>
      <c r="EKE23" s="341"/>
      <c r="EKF23" s="341"/>
      <c r="EKG23" s="341"/>
      <c r="EKH23" s="341"/>
      <c r="EKI23" s="341"/>
      <c r="EKJ23" s="341"/>
      <c r="EKK23" s="341"/>
      <c r="EKL23" s="341"/>
      <c r="EKM23" s="341"/>
      <c r="EKN23" s="341"/>
      <c r="EKO23" s="341"/>
      <c r="EKP23" s="341"/>
      <c r="EKQ23" s="341"/>
      <c r="EKR23" s="341"/>
      <c r="EKS23" s="341"/>
      <c r="EKT23" s="341"/>
      <c r="EKU23" s="341"/>
      <c r="EKV23" s="341"/>
      <c r="EKW23" s="341"/>
      <c r="EKX23" s="341"/>
      <c r="EKY23" s="341"/>
      <c r="EKZ23" s="341"/>
      <c r="ELA23" s="341"/>
      <c r="ELB23" s="341"/>
      <c r="ELC23" s="341"/>
      <c r="ELD23" s="341"/>
      <c r="ELE23" s="341"/>
      <c r="ELF23" s="341"/>
      <c r="ELG23" s="341"/>
      <c r="ELH23" s="341"/>
      <c r="ELI23" s="341"/>
      <c r="ELJ23" s="341"/>
      <c r="ELK23" s="341"/>
      <c r="ELL23" s="341"/>
      <c r="ELM23" s="341"/>
      <c r="ELN23" s="341"/>
      <c r="ELO23" s="341"/>
      <c r="ELP23" s="341"/>
      <c r="ELQ23" s="341"/>
      <c r="ELR23" s="341"/>
      <c r="ELS23" s="341"/>
      <c r="ELT23" s="341"/>
      <c r="ELU23" s="341"/>
      <c r="ELV23" s="341"/>
      <c r="ELW23" s="341"/>
      <c r="ELX23" s="341"/>
      <c r="ELY23" s="341"/>
      <c r="ELZ23" s="341"/>
      <c r="EMA23" s="341"/>
      <c r="EMB23" s="341"/>
      <c r="EMC23" s="341"/>
      <c r="EMD23" s="341"/>
      <c r="EME23" s="341"/>
      <c r="EMF23" s="341"/>
      <c r="EMG23" s="341"/>
      <c r="EMH23" s="341"/>
      <c r="EMI23" s="341"/>
      <c r="EMJ23" s="341"/>
      <c r="EMK23" s="341"/>
      <c r="EML23" s="341"/>
      <c r="EMM23" s="341"/>
      <c r="EMN23" s="341"/>
      <c r="EMO23" s="341"/>
      <c r="EMP23" s="341"/>
      <c r="EMQ23" s="341"/>
      <c r="EMR23" s="341"/>
      <c r="EMS23" s="341"/>
      <c r="EMT23" s="341"/>
      <c r="EMU23" s="341"/>
      <c r="EMV23" s="341"/>
      <c r="EMW23" s="341"/>
      <c r="EMX23" s="341"/>
      <c r="EMY23" s="341"/>
      <c r="EMZ23" s="341"/>
      <c r="ENA23" s="341"/>
      <c r="ENB23" s="341"/>
      <c r="ENC23" s="341"/>
      <c r="END23" s="341"/>
      <c r="ENE23" s="341"/>
      <c r="ENF23" s="341"/>
      <c r="ENG23" s="341"/>
      <c r="ENH23" s="341"/>
      <c r="ENI23" s="341"/>
      <c r="ENJ23" s="341"/>
      <c r="ENK23" s="341"/>
      <c r="ENL23" s="341"/>
      <c r="ENM23" s="341"/>
      <c r="ENN23" s="341"/>
      <c r="ENO23" s="341"/>
      <c r="ENP23" s="341"/>
      <c r="ENQ23" s="341"/>
      <c r="ENR23" s="341"/>
      <c r="ENS23" s="341"/>
      <c r="ENT23" s="341"/>
      <c r="ENU23" s="341"/>
      <c r="ENV23" s="341"/>
      <c r="ENW23" s="341"/>
      <c r="ENX23" s="341"/>
      <c r="ENY23" s="341"/>
      <c r="ENZ23" s="341"/>
      <c r="EOA23" s="341"/>
      <c r="EOB23" s="341"/>
      <c r="EOC23" s="341"/>
      <c r="EOD23" s="341"/>
      <c r="EOE23" s="341"/>
      <c r="EOF23" s="341"/>
      <c r="EOG23" s="341"/>
      <c r="EOH23" s="341"/>
      <c r="EOI23" s="341"/>
      <c r="EOJ23" s="341"/>
      <c r="EOK23" s="341"/>
      <c r="EOL23" s="341"/>
      <c r="EOM23" s="341"/>
      <c r="EON23" s="341"/>
      <c r="EOO23" s="341"/>
      <c r="EOP23" s="341"/>
      <c r="EOQ23" s="341"/>
      <c r="EOR23" s="341"/>
      <c r="EOS23" s="341"/>
      <c r="EOT23" s="341"/>
      <c r="EOU23" s="341"/>
      <c r="EOV23" s="341"/>
      <c r="EOW23" s="341"/>
      <c r="EOX23" s="341"/>
      <c r="EOY23" s="341"/>
      <c r="EOZ23" s="341"/>
      <c r="EPA23" s="341"/>
      <c r="EPB23" s="341"/>
      <c r="EPC23" s="341"/>
      <c r="EPD23" s="341"/>
      <c r="EPE23" s="341"/>
      <c r="EPF23" s="341"/>
      <c r="EPG23" s="341"/>
      <c r="EPH23" s="341"/>
      <c r="EPI23" s="341"/>
      <c r="EPJ23" s="341"/>
      <c r="EPK23" s="341"/>
      <c r="EPL23" s="341"/>
      <c r="EPM23" s="341"/>
      <c r="EPN23" s="341"/>
      <c r="EPO23" s="341"/>
      <c r="EPP23" s="341"/>
      <c r="EPQ23" s="341"/>
      <c r="EPR23" s="341"/>
      <c r="EPS23" s="341"/>
      <c r="EPT23" s="341"/>
      <c r="EPU23" s="341"/>
      <c r="EPV23" s="341"/>
      <c r="EPW23" s="341"/>
      <c r="EPX23" s="341"/>
      <c r="EPY23" s="341"/>
      <c r="EPZ23" s="341"/>
      <c r="EQA23" s="341"/>
      <c r="EQB23" s="341"/>
      <c r="EQC23" s="341"/>
      <c r="EQD23" s="341"/>
      <c r="EQE23" s="341"/>
      <c r="EQF23" s="341"/>
      <c r="EQG23" s="341"/>
      <c r="EQH23" s="341"/>
      <c r="EQI23" s="341"/>
      <c r="EQJ23" s="341"/>
      <c r="EQK23" s="341"/>
      <c r="EQL23" s="341"/>
      <c r="EQM23" s="341"/>
      <c r="EQN23" s="341"/>
      <c r="EQO23" s="341"/>
      <c r="EQP23" s="341"/>
      <c r="EQQ23" s="341"/>
      <c r="EQR23" s="341"/>
      <c r="EQS23" s="341"/>
      <c r="EQT23" s="341"/>
      <c r="EQU23" s="341"/>
      <c r="EQV23" s="341"/>
      <c r="EQW23" s="341"/>
      <c r="EQX23" s="341"/>
      <c r="EQY23" s="341"/>
      <c r="EQZ23" s="341"/>
      <c r="ERA23" s="341"/>
      <c r="ERB23" s="341"/>
      <c r="ERC23" s="341"/>
      <c r="ERD23" s="341"/>
      <c r="ERE23" s="341"/>
      <c r="ERF23" s="341"/>
      <c r="ERG23" s="341"/>
      <c r="ERH23" s="341"/>
      <c r="ERI23" s="341"/>
      <c r="ERJ23" s="341"/>
      <c r="ERK23" s="341"/>
      <c r="ERL23" s="341"/>
      <c r="ERM23" s="341"/>
      <c r="ERN23" s="341"/>
      <c r="ERO23" s="341"/>
      <c r="ERP23" s="341"/>
      <c r="ERQ23" s="341"/>
      <c r="ERR23" s="341"/>
      <c r="ERS23" s="341"/>
      <c r="ERT23" s="341"/>
      <c r="ERU23" s="341"/>
      <c r="ERV23" s="341"/>
      <c r="ERW23" s="341"/>
      <c r="ERX23" s="341"/>
      <c r="ERY23" s="341"/>
      <c r="ERZ23" s="341"/>
      <c r="ESA23" s="341"/>
      <c r="ESB23" s="341"/>
      <c r="ESC23" s="341"/>
      <c r="ESD23" s="341"/>
      <c r="ESE23" s="341"/>
      <c r="ESF23" s="341"/>
      <c r="ESG23" s="341"/>
      <c r="ESH23" s="341"/>
      <c r="ESI23" s="341"/>
      <c r="ESJ23" s="341"/>
      <c r="ESK23" s="341"/>
      <c r="ESL23" s="341"/>
      <c r="ESM23" s="341"/>
      <c r="ESN23" s="341"/>
      <c r="ESO23" s="341"/>
      <c r="ESP23" s="341"/>
      <c r="ESQ23" s="341"/>
      <c r="ESR23" s="341"/>
      <c r="ESS23" s="341"/>
      <c r="EST23" s="341"/>
      <c r="ESU23" s="341"/>
      <c r="ESV23" s="341"/>
      <c r="ESW23" s="341"/>
      <c r="ESX23" s="341"/>
      <c r="ESY23" s="341"/>
      <c r="ESZ23" s="341"/>
      <c r="ETA23" s="341"/>
      <c r="ETB23" s="341"/>
      <c r="ETC23" s="341"/>
      <c r="ETD23" s="341"/>
      <c r="ETE23" s="341"/>
      <c r="ETF23" s="341"/>
      <c r="ETG23" s="341"/>
      <c r="ETH23" s="341"/>
      <c r="ETI23" s="341"/>
      <c r="ETJ23" s="341"/>
      <c r="ETK23" s="341"/>
      <c r="ETL23" s="341"/>
      <c r="ETM23" s="341"/>
      <c r="ETN23" s="341"/>
      <c r="ETO23" s="341"/>
      <c r="ETP23" s="341"/>
      <c r="ETQ23" s="341"/>
      <c r="ETR23" s="341"/>
      <c r="ETS23" s="341"/>
      <c r="ETT23" s="341"/>
      <c r="ETU23" s="341"/>
      <c r="ETV23" s="341"/>
      <c r="ETW23" s="341"/>
      <c r="ETX23" s="341"/>
      <c r="ETY23" s="341"/>
      <c r="ETZ23" s="341"/>
      <c r="EUA23" s="341"/>
      <c r="EUB23" s="341"/>
      <c r="EUC23" s="341"/>
      <c r="EUD23" s="341"/>
      <c r="EUE23" s="341"/>
      <c r="EUF23" s="341"/>
      <c r="EUG23" s="341"/>
      <c r="EUH23" s="341"/>
      <c r="EUI23" s="341"/>
      <c r="EUJ23" s="341"/>
      <c r="EUK23" s="341"/>
      <c r="EUL23" s="341"/>
      <c r="EUM23" s="341"/>
      <c r="EUN23" s="341"/>
      <c r="EUO23" s="341"/>
      <c r="EUP23" s="341"/>
      <c r="EUQ23" s="341"/>
      <c r="EUR23" s="341"/>
      <c r="EUS23" s="341"/>
      <c r="EUT23" s="341"/>
      <c r="EUU23" s="341"/>
      <c r="EUV23" s="341"/>
      <c r="EUW23" s="341"/>
      <c r="EUX23" s="341"/>
      <c r="EUY23" s="341"/>
      <c r="EUZ23" s="341"/>
      <c r="EVA23" s="341"/>
      <c r="EVB23" s="341"/>
      <c r="EVC23" s="341"/>
      <c r="EVD23" s="341"/>
      <c r="EVE23" s="341"/>
      <c r="EVF23" s="341"/>
      <c r="EVG23" s="341"/>
      <c r="EVH23" s="341"/>
      <c r="EVI23" s="341"/>
      <c r="EVJ23" s="341"/>
      <c r="EVK23" s="341"/>
      <c r="EVL23" s="341"/>
      <c r="EVM23" s="341"/>
      <c r="EVN23" s="341"/>
      <c r="EVO23" s="341"/>
      <c r="EVP23" s="341"/>
      <c r="EVQ23" s="341"/>
      <c r="EVR23" s="341"/>
      <c r="EVS23" s="341"/>
      <c r="EVT23" s="341"/>
      <c r="EVU23" s="341"/>
      <c r="EVV23" s="341"/>
      <c r="EVW23" s="341"/>
      <c r="EVX23" s="341"/>
      <c r="EVY23" s="341"/>
      <c r="EVZ23" s="341"/>
      <c r="EWA23" s="341"/>
      <c r="EWB23" s="341"/>
      <c r="EWC23" s="341"/>
      <c r="EWD23" s="341"/>
      <c r="EWE23" s="341"/>
      <c r="EWF23" s="341"/>
      <c r="EWG23" s="341"/>
      <c r="EWH23" s="341"/>
      <c r="EWI23" s="341"/>
      <c r="EWJ23" s="341"/>
      <c r="EWK23" s="341"/>
      <c r="EWL23" s="341"/>
      <c r="EWM23" s="341"/>
      <c r="EWN23" s="341"/>
      <c r="EWO23" s="341"/>
      <c r="EWP23" s="341"/>
      <c r="EWQ23" s="341"/>
      <c r="EWR23" s="341"/>
      <c r="EWS23" s="341"/>
      <c r="EWT23" s="341"/>
      <c r="EWU23" s="341"/>
      <c r="EWV23" s="341"/>
      <c r="EWW23" s="341"/>
      <c r="EWX23" s="341"/>
      <c r="EWY23" s="341"/>
      <c r="EWZ23" s="341"/>
      <c r="EXA23" s="341"/>
      <c r="EXB23" s="341"/>
      <c r="EXC23" s="341"/>
      <c r="EXD23" s="341"/>
      <c r="EXE23" s="341"/>
      <c r="EXF23" s="341"/>
      <c r="EXG23" s="341"/>
      <c r="EXH23" s="341"/>
      <c r="EXI23" s="341"/>
      <c r="EXJ23" s="341"/>
      <c r="EXK23" s="341"/>
      <c r="EXL23" s="341"/>
      <c r="EXM23" s="341"/>
      <c r="EXN23" s="341"/>
      <c r="EXO23" s="341"/>
      <c r="EXP23" s="341"/>
      <c r="EXQ23" s="341"/>
      <c r="EXR23" s="341"/>
      <c r="EXS23" s="341"/>
      <c r="EXT23" s="341"/>
      <c r="EXU23" s="341"/>
      <c r="EXV23" s="341"/>
      <c r="EXW23" s="341"/>
      <c r="EXX23" s="341"/>
      <c r="EXY23" s="341"/>
      <c r="EXZ23" s="341"/>
      <c r="EYA23" s="341"/>
      <c r="EYB23" s="341"/>
      <c r="EYC23" s="341"/>
      <c r="EYD23" s="341"/>
      <c r="EYE23" s="341"/>
      <c r="EYF23" s="341"/>
      <c r="EYG23" s="341"/>
      <c r="EYH23" s="341"/>
      <c r="EYI23" s="341"/>
      <c r="EYJ23" s="341"/>
      <c r="EYK23" s="341"/>
      <c r="EYL23" s="341"/>
      <c r="EYM23" s="341"/>
      <c r="EYN23" s="341"/>
      <c r="EYO23" s="341"/>
      <c r="EYP23" s="341"/>
      <c r="EYQ23" s="341"/>
      <c r="EYR23" s="341"/>
      <c r="EYS23" s="341"/>
      <c r="EYT23" s="341"/>
      <c r="EYU23" s="341"/>
      <c r="EYV23" s="341"/>
      <c r="EYW23" s="341"/>
      <c r="EYX23" s="341"/>
      <c r="EYY23" s="341"/>
      <c r="EYZ23" s="341"/>
      <c r="EZA23" s="341"/>
      <c r="EZB23" s="341"/>
      <c r="EZC23" s="341"/>
      <c r="EZD23" s="341"/>
      <c r="EZE23" s="341"/>
      <c r="EZF23" s="341"/>
      <c r="EZG23" s="341"/>
      <c r="EZH23" s="341"/>
      <c r="EZI23" s="341"/>
      <c r="EZJ23" s="341"/>
      <c r="EZK23" s="341"/>
      <c r="EZL23" s="341"/>
      <c r="EZM23" s="341"/>
      <c r="EZN23" s="341"/>
      <c r="EZO23" s="341"/>
      <c r="EZP23" s="341"/>
      <c r="EZQ23" s="341"/>
      <c r="EZR23" s="341"/>
      <c r="EZS23" s="341"/>
      <c r="EZT23" s="341"/>
      <c r="EZU23" s="341"/>
      <c r="EZV23" s="341"/>
      <c r="EZW23" s="341"/>
      <c r="EZX23" s="341"/>
      <c r="EZY23" s="341"/>
      <c r="EZZ23" s="341"/>
      <c r="FAA23" s="341"/>
      <c r="FAB23" s="341"/>
      <c r="FAC23" s="341"/>
      <c r="FAD23" s="341"/>
      <c r="FAE23" s="341"/>
      <c r="FAF23" s="341"/>
      <c r="FAG23" s="341"/>
      <c r="FAH23" s="341"/>
      <c r="FAI23" s="341"/>
      <c r="FAJ23" s="341"/>
      <c r="FAK23" s="341"/>
      <c r="FAL23" s="341"/>
      <c r="FAM23" s="341"/>
      <c r="FAN23" s="341"/>
      <c r="FAO23" s="341"/>
      <c r="FAP23" s="341"/>
      <c r="FAQ23" s="341"/>
      <c r="FAR23" s="341"/>
      <c r="FAS23" s="341"/>
      <c r="FAT23" s="341"/>
      <c r="FAU23" s="341"/>
      <c r="FAV23" s="341"/>
      <c r="FAW23" s="341"/>
      <c r="FAX23" s="341"/>
      <c r="FAY23" s="341"/>
      <c r="FAZ23" s="341"/>
      <c r="FBA23" s="341"/>
      <c r="FBB23" s="341"/>
      <c r="FBC23" s="341"/>
      <c r="FBD23" s="341"/>
      <c r="FBE23" s="341"/>
      <c r="FBF23" s="341"/>
      <c r="FBG23" s="341"/>
      <c r="FBH23" s="341"/>
      <c r="FBI23" s="341"/>
      <c r="FBJ23" s="341"/>
      <c r="FBK23" s="341"/>
      <c r="FBL23" s="341"/>
      <c r="FBM23" s="341"/>
      <c r="FBN23" s="341"/>
      <c r="FBO23" s="341"/>
      <c r="FBP23" s="341"/>
      <c r="FBQ23" s="341"/>
      <c r="FBR23" s="341"/>
      <c r="FBS23" s="341"/>
      <c r="FBT23" s="341"/>
      <c r="FBU23" s="341"/>
      <c r="FBV23" s="341"/>
      <c r="FBW23" s="341"/>
      <c r="FBX23" s="341"/>
      <c r="FBY23" s="341"/>
      <c r="FBZ23" s="341"/>
      <c r="FCA23" s="341"/>
      <c r="FCB23" s="341"/>
      <c r="FCC23" s="341"/>
      <c r="FCD23" s="341"/>
      <c r="FCE23" s="341"/>
      <c r="FCF23" s="341"/>
      <c r="FCG23" s="341"/>
      <c r="FCH23" s="341"/>
      <c r="FCI23" s="341"/>
      <c r="FCJ23" s="341"/>
      <c r="FCK23" s="341"/>
      <c r="FCL23" s="341"/>
      <c r="FCM23" s="341"/>
      <c r="FCN23" s="341"/>
      <c r="FCO23" s="341"/>
      <c r="FCP23" s="341"/>
      <c r="FCQ23" s="341"/>
      <c r="FCR23" s="341"/>
      <c r="FCS23" s="341"/>
      <c r="FCT23" s="341"/>
      <c r="FCU23" s="341"/>
      <c r="FCV23" s="341"/>
      <c r="FCW23" s="341"/>
      <c r="FCX23" s="341"/>
      <c r="FCY23" s="341"/>
      <c r="FCZ23" s="341"/>
      <c r="FDA23" s="341"/>
      <c r="FDB23" s="341"/>
      <c r="FDC23" s="341"/>
      <c r="FDD23" s="341"/>
      <c r="FDE23" s="341"/>
      <c r="FDF23" s="341"/>
      <c r="FDG23" s="341"/>
      <c r="FDH23" s="341"/>
      <c r="FDI23" s="341"/>
      <c r="FDJ23" s="341"/>
      <c r="FDK23" s="341"/>
      <c r="FDL23" s="341"/>
      <c r="FDM23" s="341"/>
      <c r="FDN23" s="341"/>
      <c r="FDO23" s="341"/>
      <c r="FDP23" s="341"/>
      <c r="FDQ23" s="341"/>
      <c r="FDR23" s="341"/>
      <c r="FDS23" s="341"/>
      <c r="FDT23" s="341"/>
      <c r="FDU23" s="341"/>
      <c r="FDV23" s="341"/>
      <c r="FDW23" s="341"/>
      <c r="FDX23" s="341"/>
      <c r="FDY23" s="341"/>
      <c r="FDZ23" s="341"/>
      <c r="FEA23" s="341"/>
      <c r="FEB23" s="341"/>
      <c r="FEC23" s="341"/>
      <c r="FED23" s="341"/>
      <c r="FEE23" s="341"/>
      <c r="FEF23" s="341"/>
      <c r="FEG23" s="341"/>
      <c r="FEH23" s="341"/>
      <c r="FEI23" s="341"/>
      <c r="FEJ23" s="341"/>
      <c r="FEK23" s="341"/>
      <c r="FEL23" s="341"/>
      <c r="FEM23" s="341"/>
      <c r="FEN23" s="341"/>
      <c r="FEO23" s="341"/>
      <c r="FEP23" s="341"/>
      <c r="FEQ23" s="341"/>
      <c r="FER23" s="341"/>
      <c r="FES23" s="341"/>
      <c r="FET23" s="341"/>
      <c r="FEU23" s="341"/>
      <c r="FEV23" s="341"/>
      <c r="FEW23" s="341"/>
      <c r="FEX23" s="341"/>
      <c r="FEY23" s="341"/>
      <c r="FEZ23" s="341"/>
      <c r="FFA23" s="341"/>
      <c r="FFB23" s="341"/>
      <c r="FFC23" s="341"/>
      <c r="FFD23" s="341"/>
      <c r="FFE23" s="341"/>
      <c r="FFF23" s="341"/>
      <c r="FFG23" s="341"/>
      <c r="FFH23" s="341"/>
      <c r="FFI23" s="341"/>
      <c r="FFJ23" s="341"/>
      <c r="FFK23" s="341"/>
      <c r="FFL23" s="341"/>
      <c r="FFM23" s="341"/>
      <c r="FFN23" s="341"/>
      <c r="FFO23" s="341"/>
      <c r="FFP23" s="341"/>
      <c r="FFQ23" s="341"/>
      <c r="FFR23" s="341"/>
      <c r="FFS23" s="341"/>
      <c r="FFT23" s="341"/>
      <c r="FFU23" s="341"/>
      <c r="FFV23" s="341"/>
      <c r="FFW23" s="341"/>
      <c r="FFX23" s="341"/>
      <c r="FFY23" s="341"/>
      <c r="FFZ23" s="341"/>
      <c r="FGA23" s="341"/>
      <c r="FGB23" s="341"/>
      <c r="FGC23" s="341"/>
      <c r="FGD23" s="341"/>
      <c r="FGE23" s="341"/>
      <c r="FGF23" s="341"/>
      <c r="FGG23" s="341"/>
      <c r="FGH23" s="341"/>
      <c r="FGI23" s="341"/>
      <c r="FGJ23" s="341"/>
      <c r="FGK23" s="341"/>
      <c r="FGL23" s="341"/>
      <c r="FGM23" s="341"/>
      <c r="FGN23" s="341"/>
      <c r="FGO23" s="341"/>
      <c r="FGP23" s="341"/>
      <c r="FGQ23" s="341"/>
      <c r="FGR23" s="341"/>
      <c r="FGS23" s="341"/>
      <c r="FGT23" s="341"/>
      <c r="FGU23" s="341"/>
      <c r="FGV23" s="341"/>
      <c r="FGW23" s="341"/>
      <c r="FGX23" s="341"/>
      <c r="FGY23" s="341"/>
      <c r="FGZ23" s="341"/>
      <c r="FHA23" s="341"/>
      <c r="FHB23" s="341"/>
      <c r="FHC23" s="341"/>
      <c r="FHD23" s="341"/>
      <c r="FHE23" s="341"/>
      <c r="FHF23" s="341"/>
      <c r="FHG23" s="341"/>
      <c r="FHH23" s="341"/>
      <c r="FHI23" s="341"/>
      <c r="FHJ23" s="341"/>
      <c r="FHK23" s="341"/>
      <c r="FHL23" s="341"/>
      <c r="FHM23" s="341"/>
      <c r="FHN23" s="341"/>
      <c r="FHO23" s="341"/>
      <c r="FHP23" s="341"/>
      <c r="FHQ23" s="341"/>
      <c r="FHR23" s="341"/>
      <c r="FHS23" s="341"/>
      <c r="FHT23" s="341"/>
      <c r="FHU23" s="341"/>
      <c r="FHV23" s="341"/>
      <c r="FHW23" s="341"/>
      <c r="FHX23" s="341"/>
      <c r="FHY23" s="341"/>
      <c r="FHZ23" s="341"/>
      <c r="FIA23" s="341"/>
      <c r="FIB23" s="341"/>
      <c r="FIC23" s="341"/>
      <c r="FID23" s="341"/>
      <c r="FIE23" s="341"/>
      <c r="FIF23" s="341"/>
      <c r="FIG23" s="341"/>
      <c r="FIH23" s="341"/>
      <c r="FII23" s="341"/>
      <c r="FIJ23" s="341"/>
      <c r="FIK23" s="341"/>
      <c r="FIL23" s="341"/>
      <c r="FIM23" s="341"/>
      <c r="FIN23" s="341"/>
      <c r="FIO23" s="341"/>
      <c r="FIP23" s="341"/>
      <c r="FIQ23" s="341"/>
      <c r="FIR23" s="341"/>
      <c r="FIS23" s="341"/>
      <c r="FIT23" s="341"/>
      <c r="FIU23" s="341"/>
      <c r="FIV23" s="341"/>
      <c r="FIW23" s="341"/>
      <c r="FIX23" s="341"/>
      <c r="FIY23" s="341"/>
      <c r="FIZ23" s="341"/>
      <c r="FJA23" s="341"/>
      <c r="FJB23" s="341"/>
      <c r="FJC23" s="341"/>
      <c r="FJD23" s="341"/>
      <c r="FJE23" s="341"/>
      <c r="FJF23" s="341"/>
      <c r="FJG23" s="341"/>
      <c r="FJH23" s="341"/>
      <c r="FJI23" s="341"/>
      <c r="FJJ23" s="341"/>
      <c r="FJK23" s="341"/>
      <c r="FJL23" s="341"/>
      <c r="FJM23" s="341"/>
      <c r="FJN23" s="341"/>
      <c r="FJO23" s="341"/>
      <c r="FJP23" s="341"/>
      <c r="FJQ23" s="341"/>
      <c r="FJR23" s="341"/>
      <c r="FJS23" s="341"/>
      <c r="FJT23" s="341"/>
      <c r="FJU23" s="341"/>
      <c r="FJV23" s="341"/>
      <c r="FJW23" s="341"/>
      <c r="FJX23" s="341"/>
      <c r="FJY23" s="341"/>
      <c r="FJZ23" s="341"/>
      <c r="FKA23" s="341"/>
      <c r="FKB23" s="341"/>
      <c r="FKC23" s="341"/>
      <c r="FKD23" s="341"/>
      <c r="FKE23" s="341"/>
      <c r="FKF23" s="341"/>
      <c r="FKG23" s="341"/>
      <c r="FKH23" s="341"/>
      <c r="FKI23" s="341"/>
      <c r="FKJ23" s="341"/>
      <c r="FKK23" s="341"/>
      <c r="FKL23" s="341"/>
      <c r="FKM23" s="341"/>
      <c r="FKN23" s="341"/>
      <c r="FKO23" s="341"/>
      <c r="FKP23" s="341"/>
      <c r="FKQ23" s="341"/>
      <c r="FKR23" s="341"/>
      <c r="FKS23" s="341"/>
      <c r="FKT23" s="341"/>
      <c r="FKU23" s="341"/>
      <c r="FKV23" s="341"/>
      <c r="FKW23" s="341"/>
      <c r="FKX23" s="341"/>
      <c r="FKY23" s="341"/>
      <c r="FKZ23" s="341"/>
      <c r="FLA23" s="341"/>
      <c r="FLB23" s="341"/>
      <c r="FLC23" s="341"/>
      <c r="FLD23" s="341"/>
      <c r="FLE23" s="341"/>
      <c r="FLF23" s="341"/>
      <c r="FLG23" s="341"/>
      <c r="FLH23" s="341"/>
      <c r="FLI23" s="341"/>
      <c r="FLJ23" s="341"/>
      <c r="FLK23" s="341"/>
      <c r="FLL23" s="341"/>
      <c r="FLM23" s="341"/>
      <c r="FLN23" s="341"/>
      <c r="FLO23" s="341"/>
      <c r="FLP23" s="341"/>
      <c r="FLQ23" s="341"/>
      <c r="FLR23" s="341"/>
      <c r="FLS23" s="341"/>
      <c r="FLT23" s="341"/>
      <c r="FLU23" s="341"/>
      <c r="FLV23" s="341"/>
      <c r="FLW23" s="341"/>
      <c r="FLX23" s="341"/>
      <c r="FLY23" s="341"/>
      <c r="FLZ23" s="341"/>
      <c r="FMA23" s="341"/>
      <c r="FMB23" s="341"/>
      <c r="FMC23" s="341"/>
      <c r="FMD23" s="341"/>
      <c r="FME23" s="341"/>
      <c r="FMF23" s="341"/>
      <c r="FMG23" s="341"/>
      <c r="FMH23" s="341"/>
      <c r="FMI23" s="341"/>
      <c r="FMJ23" s="341"/>
      <c r="FMK23" s="341"/>
      <c r="FML23" s="341"/>
      <c r="FMM23" s="341"/>
      <c r="FMN23" s="341"/>
      <c r="FMO23" s="341"/>
      <c r="FMP23" s="341"/>
      <c r="FMQ23" s="341"/>
      <c r="FMR23" s="341"/>
      <c r="FMS23" s="341"/>
      <c r="FMT23" s="341"/>
      <c r="FMU23" s="341"/>
      <c r="FMV23" s="341"/>
      <c r="FMW23" s="341"/>
      <c r="FMX23" s="341"/>
      <c r="FMY23" s="341"/>
      <c r="FMZ23" s="341"/>
      <c r="FNA23" s="341"/>
      <c r="FNB23" s="341"/>
      <c r="FNC23" s="341"/>
      <c r="FND23" s="341"/>
      <c r="FNE23" s="341"/>
      <c r="FNF23" s="341"/>
      <c r="FNG23" s="341"/>
      <c r="FNH23" s="341"/>
      <c r="FNI23" s="341"/>
      <c r="FNJ23" s="341"/>
      <c r="FNK23" s="341"/>
      <c r="FNL23" s="341"/>
      <c r="FNM23" s="341"/>
      <c r="FNN23" s="341"/>
      <c r="FNO23" s="341"/>
      <c r="FNP23" s="341"/>
      <c r="FNQ23" s="341"/>
      <c r="FNR23" s="341"/>
      <c r="FNS23" s="341"/>
      <c r="FNT23" s="341"/>
      <c r="FNU23" s="341"/>
      <c r="FNV23" s="341"/>
      <c r="FNW23" s="341"/>
      <c r="FNX23" s="341"/>
      <c r="FNY23" s="341"/>
      <c r="FNZ23" s="341"/>
      <c r="FOA23" s="341"/>
      <c r="FOB23" s="341"/>
      <c r="FOC23" s="341"/>
      <c r="FOD23" s="341"/>
      <c r="FOE23" s="341"/>
      <c r="FOF23" s="341"/>
      <c r="FOG23" s="341"/>
      <c r="FOH23" s="341"/>
      <c r="FOI23" s="341"/>
      <c r="FOJ23" s="341"/>
      <c r="FOK23" s="341"/>
      <c r="FOL23" s="341"/>
      <c r="FOM23" s="341"/>
      <c r="FON23" s="341"/>
      <c r="FOO23" s="341"/>
      <c r="FOP23" s="341"/>
      <c r="FOQ23" s="341"/>
      <c r="FOR23" s="341"/>
      <c r="FOS23" s="341"/>
      <c r="FOT23" s="341"/>
      <c r="FOU23" s="341"/>
      <c r="FOV23" s="341"/>
      <c r="FOW23" s="341"/>
      <c r="FOX23" s="341"/>
      <c r="FOY23" s="341"/>
      <c r="FOZ23" s="341"/>
      <c r="FPA23" s="341"/>
      <c r="FPB23" s="341"/>
      <c r="FPC23" s="341"/>
      <c r="FPD23" s="341"/>
      <c r="FPE23" s="341"/>
      <c r="FPF23" s="341"/>
      <c r="FPG23" s="341"/>
      <c r="FPH23" s="341"/>
      <c r="FPI23" s="341"/>
      <c r="FPJ23" s="341"/>
      <c r="FPK23" s="341"/>
      <c r="FPL23" s="341"/>
      <c r="FPM23" s="341"/>
      <c r="FPN23" s="341"/>
      <c r="FPO23" s="341"/>
      <c r="FPP23" s="341"/>
      <c r="FPQ23" s="341"/>
      <c r="FPR23" s="341"/>
      <c r="FPS23" s="341"/>
      <c r="FPT23" s="341"/>
      <c r="FPU23" s="341"/>
      <c r="FPV23" s="341"/>
      <c r="FPW23" s="341"/>
      <c r="FPX23" s="341"/>
      <c r="FPY23" s="341"/>
      <c r="FPZ23" s="341"/>
      <c r="FQA23" s="341"/>
      <c r="FQB23" s="341"/>
      <c r="FQC23" s="341"/>
      <c r="FQD23" s="341"/>
      <c r="FQE23" s="341"/>
      <c r="FQF23" s="341"/>
      <c r="FQG23" s="341"/>
      <c r="FQH23" s="341"/>
      <c r="FQI23" s="341"/>
      <c r="FQJ23" s="341"/>
      <c r="FQK23" s="341"/>
      <c r="FQL23" s="341"/>
      <c r="FQM23" s="341"/>
      <c r="FQN23" s="341"/>
      <c r="FQO23" s="341"/>
      <c r="FQP23" s="341"/>
      <c r="FQQ23" s="341"/>
      <c r="FQR23" s="341"/>
      <c r="FQS23" s="341"/>
      <c r="FQT23" s="341"/>
      <c r="FQU23" s="341"/>
      <c r="FQV23" s="341"/>
      <c r="FQW23" s="341"/>
      <c r="FQX23" s="341"/>
      <c r="FQY23" s="341"/>
      <c r="FQZ23" s="341"/>
      <c r="FRA23" s="341"/>
      <c r="FRB23" s="341"/>
      <c r="FRC23" s="341"/>
      <c r="FRD23" s="341"/>
      <c r="FRE23" s="341"/>
      <c r="FRF23" s="341"/>
      <c r="FRG23" s="341"/>
      <c r="FRH23" s="341"/>
      <c r="FRI23" s="341"/>
      <c r="FRJ23" s="341"/>
      <c r="FRK23" s="341"/>
      <c r="FRL23" s="341"/>
      <c r="FRM23" s="341"/>
      <c r="FRN23" s="341"/>
      <c r="FRO23" s="341"/>
      <c r="FRP23" s="341"/>
      <c r="FRQ23" s="341"/>
      <c r="FRR23" s="341"/>
      <c r="FRS23" s="341"/>
      <c r="FRT23" s="341"/>
      <c r="FRU23" s="341"/>
      <c r="FRV23" s="341"/>
      <c r="FRW23" s="341"/>
      <c r="FRX23" s="341"/>
      <c r="FRY23" s="341"/>
      <c r="FRZ23" s="341"/>
      <c r="FSA23" s="341"/>
      <c r="FSB23" s="341"/>
      <c r="FSC23" s="341"/>
      <c r="FSD23" s="341"/>
      <c r="FSE23" s="341"/>
      <c r="FSF23" s="341"/>
      <c r="FSG23" s="341"/>
      <c r="FSH23" s="341"/>
      <c r="FSI23" s="341"/>
      <c r="FSJ23" s="341"/>
      <c r="FSK23" s="341"/>
      <c r="FSL23" s="341"/>
      <c r="FSM23" s="341"/>
      <c r="FSN23" s="341"/>
      <c r="FSO23" s="341"/>
      <c r="FSP23" s="341"/>
      <c r="FSQ23" s="341"/>
      <c r="FSR23" s="341"/>
      <c r="FSS23" s="341"/>
      <c r="FST23" s="341"/>
      <c r="FSU23" s="341"/>
      <c r="FSV23" s="341"/>
      <c r="FSW23" s="341"/>
      <c r="FSX23" s="341"/>
      <c r="FSY23" s="341"/>
      <c r="FSZ23" s="341"/>
      <c r="FTA23" s="341"/>
      <c r="FTB23" s="341"/>
      <c r="FTC23" s="341"/>
      <c r="FTD23" s="341"/>
      <c r="FTE23" s="341"/>
      <c r="FTF23" s="341"/>
      <c r="FTG23" s="341"/>
      <c r="FTH23" s="341"/>
      <c r="FTI23" s="341"/>
      <c r="FTJ23" s="341"/>
      <c r="FTK23" s="341"/>
      <c r="FTL23" s="341"/>
      <c r="FTM23" s="341"/>
      <c r="FTN23" s="341"/>
      <c r="FTO23" s="341"/>
      <c r="FTP23" s="341"/>
      <c r="FTQ23" s="341"/>
      <c r="FTR23" s="341"/>
      <c r="FTS23" s="341"/>
      <c r="FTT23" s="341"/>
      <c r="FTU23" s="341"/>
      <c r="FTV23" s="341"/>
      <c r="FTW23" s="341"/>
      <c r="FTX23" s="341"/>
      <c r="FTY23" s="341"/>
      <c r="FTZ23" s="341"/>
      <c r="FUA23" s="341"/>
      <c r="FUB23" s="341"/>
      <c r="FUC23" s="341"/>
      <c r="FUD23" s="341"/>
      <c r="FUE23" s="341"/>
      <c r="FUF23" s="341"/>
      <c r="FUG23" s="341"/>
      <c r="FUH23" s="341"/>
      <c r="FUI23" s="341"/>
      <c r="FUJ23" s="341"/>
      <c r="FUK23" s="341"/>
      <c r="FUL23" s="341"/>
      <c r="FUM23" s="341"/>
      <c r="FUN23" s="341"/>
      <c r="FUO23" s="341"/>
      <c r="FUP23" s="341"/>
      <c r="FUQ23" s="341"/>
      <c r="FUR23" s="341"/>
      <c r="FUS23" s="341"/>
      <c r="FUT23" s="341"/>
      <c r="FUU23" s="341"/>
      <c r="FUV23" s="341"/>
      <c r="FUW23" s="341"/>
      <c r="FUX23" s="341"/>
      <c r="FUY23" s="341"/>
      <c r="FUZ23" s="341"/>
      <c r="FVA23" s="341"/>
      <c r="FVB23" s="341"/>
      <c r="FVC23" s="341"/>
      <c r="FVD23" s="341"/>
      <c r="FVE23" s="341"/>
      <c r="FVF23" s="341"/>
      <c r="FVG23" s="341"/>
      <c r="FVH23" s="341"/>
      <c r="FVI23" s="341"/>
      <c r="FVJ23" s="341"/>
      <c r="FVK23" s="341"/>
      <c r="FVL23" s="341"/>
      <c r="FVM23" s="341"/>
      <c r="FVN23" s="341"/>
      <c r="FVO23" s="341"/>
      <c r="FVP23" s="341"/>
      <c r="FVQ23" s="341"/>
      <c r="FVR23" s="341"/>
      <c r="FVS23" s="341"/>
      <c r="FVT23" s="341"/>
      <c r="FVU23" s="341"/>
      <c r="FVV23" s="341"/>
      <c r="FVW23" s="341"/>
      <c r="FVX23" s="341"/>
      <c r="FVY23" s="341"/>
      <c r="FVZ23" s="341"/>
      <c r="FWA23" s="341"/>
      <c r="FWB23" s="341"/>
      <c r="FWC23" s="341"/>
      <c r="FWD23" s="341"/>
      <c r="FWE23" s="341"/>
      <c r="FWF23" s="341"/>
      <c r="FWG23" s="341"/>
      <c r="FWH23" s="341"/>
      <c r="FWI23" s="341"/>
      <c r="FWJ23" s="341"/>
      <c r="FWK23" s="341"/>
      <c r="FWL23" s="341"/>
      <c r="FWM23" s="341"/>
      <c r="FWN23" s="341"/>
      <c r="FWO23" s="341"/>
      <c r="FWP23" s="341"/>
      <c r="FWQ23" s="341"/>
      <c r="FWR23" s="341"/>
      <c r="FWS23" s="341"/>
      <c r="FWT23" s="341"/>
      <c r="FWU23" s="341"/>
      <c r="FWV23" s="341"/>
      <c r="FWW23" s="341"/>
      <c r="FWX23" s="341"/>
      <c r="FWY23" s="341"/>
      <c r="FWZ23" s="341"/>
      <c r="FXA23" s="341"/>
      <c r="FXB23" s="341"/>
      <c r="FXC23" s="341"/>
      <c r="FXD23" s="341"/>
      <c r="FXE23" s="341"/>
      <c r="FXF23" s="341"/>
      <c r="FXG23" s="341"/>
      <c r="FXH23" s="341"/>
      <c r="FXI23" s="341"/>
      <c r="FXJ23" s="341"/>
      <c r="FXK23" s="341"/>
      <c r="FXL23" s="341"/>
      <c r="FXM23" s="341"/>
      <c r="FXN23" s="341"/>
      <c r="FXO23" s="341"/>
      <c r="FXP23" s="341"/>
      <c r="FXQ23" s="341"/>
      <c r="FXR23" s="341"/>
      <c r="FXS23" s="341"/>
      <c r="FXT23" s="341"/>
      <c r="FXU23" s="341"/>
      <c r="FXV23" s="341"/>
      <c r="FXW23" s="341"/>
      <c r="FXX23" s="341"/>
      <c r="FXY23" s="341"/>
      <c r="FXZ23" s="341"/>
      <c r="FYA23" s="341"/>
      <c r="FYB23" s="341"/>
      <c r="FYC23" s="341"/>
      <c r="FYD23" s="341"/>
      <c r="FYE23" s="341"/>
      <c r="FYF23" s="341"/>
      <c r="FYG23" s="341"/>
      <c r="FYH23" s="341"/>
      <c r="FYI23" s="341"/>
      <c r="FYJ23" s="341"/>
      <c r="FYK23" s="341"/>
      <c r="FYL23" s="341"/>
      <c r="FYM23" s="341"/>
      <c r="FYN23" s="341"/>
      <c r="FYO23" s="341"/>
      <c r="FYP23" s="341"/>
      <c r="FYQ23" s="341"/>
      <c r="FYR23" s="341"/>
      <c r="FYS23" s="341"/>
      <c r="FYT23" s="341"/>
      <c r="FYU23" s="341"/>
      <c r="FYV23" s="341"/>
      <c r="FYW23" s="341"/>
      <c r="FYX23" s="341"/>
      <c r="FYY23" s="341"/>
      <c r="FYZ23" s="341"/>
      <c r="FZA23" s="341"/>
      <c r="FZB23" s="341"/>
      <c r="FZC23" s="341"/>
      <c r="FZD23" s="341"/>
      <c r="FZE23" s="341"/>
      <c r="FZF23" s="341"/>
      <c r="FZG23" s="341"/>
      <c r="FZH23" s="341"/>
      <c r="FZI23" s="341"/>
      <c r="FZJ23" s="341"/>
      <c r="FZK23" s="341"/>
      <c r="FZL23" s="341"/>
      <c r="FZM23" s="341"/>
      <c r="FZN23" s="341"/>
      <c r="FZO23" s="341"/>
      <c r="FZP23" s="341"/>
      <c r="FZQ23" s="341"/>
      <c r="FZR23" s="341"/>
      <c r="FZS23" s="341"/>
      <c r="FZT23" s="341"/>
      <c r="FZU23" s="341"/>
      <c r="FZV23" s="341"/>
      <c r="FZW23" s="341"/>
      <c r="FZX23" s="341"/>
      <c r="FZY23" s="341"/>
      <c r="FZZ23" s="341"/>
      <c r="GAA23" s="341"/>
      <c r="GAB23" s="341"/>
      <c r="GAC23" s="341"/>
      <c r="GAD23" s="341"/>
      <c r="GAE23" s="341"/>
      <c r="GAF23" s="341"/>
      <c r="GAG23" s="341"/>
      <c r="GAH23" s="341"/>
      <c r="GAI23" s="341"/>
      <c r="GAJ23" s="341"/>
      <c r="GAK23" s="341"/>
      <c r="GAL23" s="341"/>
      <c r="GAM23" s="341"/>
      <c r="GAN23" s="341"/>
      <c r="GAO23" s="341"/>
      <c r="GAP23" s="341"/>
      <c r="GAQ23" s="341"/>
      <c r="GAR23" s="341"/>
      <c r="GAS23" s="341"/>
      <c r="GAT23" s="341"/>
      <c r="GAU23" s="341"/>
      <c r="GAV23" s="341"/>
      <c r="GAW23" s="341"/>
      <c r="GAX23" s="341"/>
      <c r="GAY23" s="341"/>
      <c r="GAZ23" s="341"/>
      <c r="GBA23" s="341"/>
      <c r="GBB23" s="341"/>
      <c r="GBC23" s="341"/>
      <c r="GBD23" s="341"/>
      <c r="GBE23" s="341"/>
      <c r="GBF23" s="341"/>
      <c r="GBG23" s="341"/>
      <c r="GBH23" s="341"/>
      <c r="GBI23" s="341"/>
      <c r="GBJ23" s="341"/>
      <c r="GBK23" s="341"/>
      <c r="GBL23" s="341"/>
      <c r="GBM23" s="341"/>
      <c r="GBN23" s="341"/>
      <c r="GBO23" s="341"/>
      <c r="GBP23" s="341"/>
      <c r="GBQ23" s="341"/>
      <c r="GBR23" s="341"/>
      <c r="GBS23" s="341"/>
      <c r="GBT23" s="341"/>
      <c r="GBU23" s="341"/>
      <c r="GBV23" s="341"/>
      <c r="GBW23" s="341"/>
      <c r="GBX23" s="341"/>
      <c r="GBY23" s="341"/>
      <c r="GBZ23" s="341"/>
      <c r="GCA23" s="341"/>
      <c r="GCB23" s="341"/>
      <c r="GCC23" s="341"/>
      <c r="GCD23" s="341"/>
      <c r="GCE23" s="341"/>
      <c r="GCF23" s="341"/>
      <c r="GCG23" s="341"/>
      <c r="GCH23" s="341"/>
      <c r="GCI23" s="341"/>
      <c r="GCJ23" s="341"/>
      <c r="GCK23" s="341"/>
      <c r="GCL23" s="341"/>
      <c r="GCM23" s="341"/>
      <c r="GCN23" s="341"/>
      <c r="GCO23" s="341"/>
      <c r="GCP23" s="341"/>
      <c r="GCQ23" s="341"/>
      <c r="GCR23" s="341"/>
      <c r="GCS23" s="341"/>
      <c r="GCT23" s="341"/>
      <c r="GCU23" s="341"/>
      <c r="GCV23" s="341"/>
      <c r="GCW23" s="341"/>
      <c r="GCX23" s="341"/>
      <c r="GCY23" s="341"/>
      <c r="GCZ23" s="341"/>
      <c r="GDA23" s="341"/>
      <c r="GDB23" s="341"/>
      <c r="GDC23" s="341"/>
      <c r="GDD23" s="341"/>
      <c r="GDE23" s="341"/>
      <c r="GDF23" s="341"/>
      <c r="GDG23" s="341"/>
      <c r="GDH23" s="341"/>
      <c r="GDI23" s="341"/>
      <c r="GDJ23" s="341"/>
      <c r="GDK23" s="341"/>
      <c r="GDL23" s="341"/>
      <c r="GDM23" s="341"/>
      <c r="GDN23" s="341"/>
      <c r="GDO23" s="341"/>
      <c r="GDP23" s="341"/>
      <c r="GDQ23" s="341"/>
      <c r="GDR23" s="341"/>
      <c r="GDS23" s="341"/>
      <c r="GDT23" s="341"/>
      <c r="GDU23" s="341"/>
      <c r="GDV23" s="341"/>
      <c r="GDW23" s="341"/>
      <c r="GDX23" s="341"/>
      <c r="GDY23" s="341"/>
      <c r="GDZ23" s="341"/>
      <c r="GEA23" s="341"/>
      <c r="GEB23" s="341"/>
      <c r="GEC23" s="341"/>
      <c r="GED23" s="341"/>
      <c r="GEE23" s="341"/>
      <c r="GEF23" s="341"/>
      <c r="GEG23" s="341"/>
      <c r="GEH23" s="341"/>
      <c r="GEI23" s="341"/>
      <c r="GEJ23" s="341"/>
      <c r="GEK23" s="341"/>
      <c r="GEL23" s="341"/>
      <c r="GEM23" s="341"/>
      <c r="GEN23" s="341"/>
      <c r="GEO23" s="341"/>
      <c r="GEP23" s="341"/>
      <c r="GEQ23" s="341"/>
      <c r="GER23" s="341"/>
      <c r="GES23" s="341"/>
      <c r="GET23" s="341"/>
      <c r="GEU23" s="341"/>
      <c r="GEV23" s="341"/>
      <c r="GEW23" s="341"/>
      <c r="GEX23" s="341"/>
      <c r="GEY23" s="341"/>
      <c r="GEZ23" s="341"/>
      <c r="GFA23" s="341"/>
      <c r="GFB23" s="341"/>
      <c r="GFC23" s="341"/>
      <c r="GFD23" s="341"/>
      <c r="GFE23" s="341"/>
      <c r="GFF23" s="341"/>
      <c r="GFG23" s="341"/>
      <c r="GFH23" s="341"/>
      <c r="GFI23" s="341"/>
      <c r="GFJ23" s="341"/>
      <c r="GFK23" s="341"/>
      <c r="GFL23" s="341"/>
      <c r="GFM23" s="341"/>
      <c r="GFN23" s="341"/>
      <c r="GFO23" s="341"/>
      <c r="GFP23" s="341"/>
      <c r="GFQ23" s="341"/>
      <c r="GFR23" s="341"/>
      <c r="GFS23" s="341"/>
      <c r="GFT23" s="341"/>
      <c r="GFU23" s="341"/>
      <c r="GFV23" s="341"/>
      <c r="GFW23" s="341"/>
      <c r="GFX23" s="341"/>
      <c r="GFY23" s="341"/>
      <c r="GFZ23" s="341"/>
      <c r="GGA23" s="341"/>
      <c r="GGB23" s="341"/>
      <c r="GGC23" s="341"/>
      <c r="GGD23" s="341"/>
      <c r="GGE23" s="341"/>
      <c r="GGF23" s="341"/>
      <c r="GGG23" s="341"/>
      <c r="GGH23" s="341"/>
      <c r="GGI23" s="341"/>
      <c r="GGJ23" s="341"/>
      <c r="GGK23" s="341"/>
      <c r="GGL23" s="341"/>
      <c r="GGM23" s="341"/>
      <c r="GGN23" s="341"/>
      <c r="GGO23" s="341"/>
      <c r="GGP23" s="341"/>
      <c r="GGQ23" s="341"/>
      <c r="GGR23" s="341"/>
      <c r="GGS23" s="341"/>
      <c r="GGT23" s="341"/>
      <c r="GGU23" s="341"/>
      <c r="GGV23" s="341"/>
      <c r="GGW23" s="341"/>
      <c r="GGX23" s="341"/>
      <c r="GGY23" s="341"/>
      <c r="GGZ23" s="341"/>
      <c r="GHA23" s="341"/>
      <c r="GHB23" s="341"/>
      <c r="GHC23" s="341"/>
      <c r="GHD23" s="341"/>
      <c r="GHE23" s="341"/>
      <c r="GHF23" s="341"/>
      <c r="GHG23" s="341"/>
      <c r="GHH23" s="341"/>
      <c r="GHI23" s="341"/>
      <c r="GHJ23" s="341"/>
      <c r="GHK23" s="341"/>
      <c r="GHL23" s="341"/>
      <c r="GHM23" s="341"/>
      <c r="GHN23" s="341"/>
      <c r="GHO23" s="341"/>
      <c r="GHP23" s="341"/>
      <c r="GHQ23" s="341"/>
      <c r="GHR23" s="341"/>
      <c r="GHS23" s="341"/>
      <c r="GHT23" s="341"/>
      <c r="GHU23" s="341"/>
      <c r="GHV23" s="341"/>
      <c r="GHW23" s="341"/>
      <c r="GHX23" s="341"/>
      <c r="GHY23" s="341"/>
      <c r="GHZ23" s="341"/>
      <c r="GIA23" s="341"/>
      <c r="GIB23" s="341"/>
      <c r="GIC23" s="341"/>
      <c r="GID23" s="341"/>
      <c r="GIE23" s="341"/>
      <c r="GIF23" s="341"/>
      <c r="GIG23" s="341"/>
      <c r="GIH23" s="341"/>
      <c r="GII23" s="341"/>
      <c r="GIJ23" s="341"/>
      <c r="GIK23" s="341"/>
      <c r="GIL23" s="341"/>
      <c r="GIM23" s="341"/>
      <c r="GIN23" s="341"/>
      <c r="GIO23" s="341"/>
      <c r="GIP23" s="341"/>
      <c r="GIQ23" s="341"/>
      <c r="GIR23" s="341"/>
      <c r="GIS23" s="341"/>
      <c r="GIT23" s="341"/>
      <c r="GIU23" s="341"/>
      <c r="GIV23" s="341"/>
      <c r="GIW23" s="341"/>
      <c r="GIX23" s="341"/>
      <c r="GIY23" s="341"/>
      <c r="GIZ23" s="341"/>
      <c r="GJA23" s="341"/>
      <c r="GJB23" s="341"/>
      <c r="GJC23" s="341"/>
      <c r="GJD23" s="341"/>
      <c r="GJE23" s="341"/>
      <c r="GJF23" s="341"/>
      <c r="GJG23" s="341"/>
      <c r="GJH23" s="341"/>
      <c r="GJI23" s="341"/>
      <c r="GJJ23" s="341"/>
      <c r="GJK23" s="341"/>
      <c r="GJL23" s="341"/>
      <c r="GJM23" s="341"/>
      <c r="GJN23" s="341"/>
      <c r="GJO23" s="341"/>
      <c r="GJP23" s="341"/>
      <c r="GJQ23" s="341"/>
      <c r="GJR23" s="341"/>
      <c r="GJS23" s="341"/>
      <c r="GJT23" s="341"/>
      <c r="GJU23" s="341"/>
      <c r="GJV23" s="341"/>
      <c r="GJW23" s="341"/>
      <c r="GJX23" s="341"/>
      <c r="GJY23" s="341"/>
      <c r="GJZ23" s="341"/>
      <c r="GKA23" s="341"/>
      <c r="GKB23" s="341"/>
      <c r="GKC23" s="341"/>
      <c r="GKD23" s="341"/>
      <c r="GKE23" s="341"/>
      <c r="GKF23" s="341"/>
      <c r="GKG23" s="341"/>
      <c r="GKH23" s="341"/>
      <c r="GKI23" s="341"/>
      <c r="GKJ23" s="341"/>
      <c r="GKK23" s="341"/>
      <c r="GKL23" s="341"/>
      <c r="GKM23" s="341"/>
      <c r="GKN23" s="341"/>
      <c r="GKO23" s="341"/>
      <c r="GKP23" s="341"/>
      <c r="GKQ23" s="341"/>
      <c r="GKR23" s="341"/>
      <c r="GKS23" s="341"/>
      <c r="GKT23" s="341"/>
      <c r="GKU23" s="341"/>
      <c r="GKV23" s="341"/>
      <c r="GKW23" s="341"/>
      <c r="GKX23" s="341"/>
      <c r="GKY23" s="341"/>
      <c r="GKZ23" s="341"/>
      <c r="GLA23" s="341"/>
      <c r="GLB23" s="341"/>
      <c r="GLC23" s="341"/>
      <c r="GLD23" s="341"/>
      <c r="GLE23" s="341"/>
      <c r="GLF23" s="341"/>
      <c r="GLG23" s="341"/>
      <c r="GLH23" s="341"/>
      <c r="GLI23" s="341"/>
      <c r="GLJ23" s="341"/>
      <c r="GLK23" s="341"/>
      <c r="GLL23" s="341"/>
      <c r="GLM23" s="341"/>
      <c r="GLN23" s="341"/>
      <c r="GLO23" s="341"/>
      <c r="GLP23" s="341"/>
      <c r="GLQ23" s="341"/>
      <c r="GLR23" s="341"/>
      <c r="GLS23" s="341"/>
      <c r="GLT23" s="341"/>
      <c r="GLU23" s="341"/>
      <c r="GLV23" s="341"/>
      <c r="GLW23" s="341"/>
      <c r="GLX23" s="341"/>
      <c r="GLY23" s="341"/>
      <c r="GLZ23" s="341"/>
      <c r="GMA23" s="341"/>
      <c r="GMB23" s="341"/>
      <c r="GMC23" s="341"/>
      <c r="GMD23" s="341"/>
      <c r="GME23" s="341"/>
      <c r="GMF23" s="341"/>
      <c r="GMG23" s="341"/>
      <c r="GMH23" s="341"/>
      <c r="GMI23" s="341"/>
      <c r="GMJ23" s="341"/>
      <c r="GMK23" s="341"/>
      <c r="GML23" s="341"/>
      <c r="GMM23" s="341"/>
      <c r="GMN23" s="341"/>
      <c r="GMO23" s="341"/>
      <c r="GMP23" s="341"/>
      <c r="GMQ23" s="341"/>
      <c r="GMR23" s="341"/>
      <c r="GMS23" s="341"/>
      <c r="GMT23" s="341"/>
      <c r="GMU23" s="341"/>
      <c r="GMV23" s="341"/>
      <c r="GMW23" s="341"/>
      <c r="GMX23" s="341"/>
      <c r="GMY23" s="341"/>
      <c r="GMZ23" s="341"/>
      <c r="GNA23" s="341"/>
      <c r="GNB23" s="341"/>
      <c r="GNC23" s="341"/>
      <c r="GND23" s="341"/>
      <c r="GNE23" s="341"/>
      <c r="GNF23" s="341"/>
      <c r="GNG23" s="341"/>
      <c r="GNH23" s="341"/>
      <c r="GNI23" s="341"/>
      <c r="GNJ23" s="341"/>
      <c r="GNK23" s="341"/>
      <c r="GNL23" s="341"/>
      <c r="GNM23" s="341"/>
      <c r="GNN23" s="341"/>
      <c r="GNO23" s="341"/>
      <c r="GNP23" s="341"/>
      <c r="GNQ23" s="341"/>
      <c r="GNR23" s="341"/>
      <c r="GNS23" s="341"/>
      <c r="GNT23" s="341"/>
      <c r="GNU23" s="341"/>
      <c r="GNV23" s="341"/>
      <c r="GNW23" s="341"/>
      <c r="GNX23" s="341"/>
      <c r="GNY23" s="341"/>
      <c r="GNZ23" s="341"/>
      <c r="GOA23" s="341"/>
      <c r="GOB23" s="341"/>
      <c r="GOC23" s="341"/>
      <c r="GOD23" s="341"/>
      <c r="GOE23" s="341"/>
      <c r="GOF23" s="341"/>
      <c r="GOG23" s="341"/>
      <c r="GOH23" s="341"/>
      <c r="GOI23" s="341"/>
      <c r="GOJ23" s="341"/>
      <c r="GOK23" s="341"/>
      <c r="GOL23" s="341"/>
      <c r="GOM23" s="341"/>
      <c r="GON23" s="341"/>
      <c r="GOO23" s="341"/>
      <c r="GOP23" s="341"/>
      <c r="GOQ23" s="341"/>
      <c r="GOR23" s="341"/>
      <c r="GOS23" s="341"/>
      <c r="GOT23" s="341"/>
      <c r="GOU23" s="341"/>
      <c r="GOV23" s="341"/>
      <c r="GOW23" s="341"/>
      <c r="GOX23" s="341"/>
      <c r="GOY23" s="341"/>
      <c r="GOZ23" s="341"/>
      <c r="GPA23" s="341"/>
      <c r="GPB23" s="341"/>
      <c r="GPC23" s="341"/>
      <c r="GPD23" s="341"/>
      <c r="GPE23" s="341"/>
      <c r="GPF23" s="341"/>
      <c r="GPG23" s="341"/>
      <c r="GPH23" s="341"/>
      <c r="GPI23" s="341"/>
      <c r="GPJ23" s="341"/>
      <c r="GPK23" s="341"/>
      <c r="GPL23" s="341"/>
      <c r="GPM23" s="341"/>
      <c r="GPN23" s="341"/>
      <c r="GPO23" s="341"/>
      <c r="GPP23" s="341"/>
      <c r="GPQ23" s="341"/>
      <c r="GPR23" s="341"/>
      <c r="GPS23" s="341"/>
      <c r="GPT23" s="341"/>
      <c r="GPU23" s="341"/>
      <c r="GPV23" s="341"/>
      <c r="GPW23" s="341"/>
      <c r="GPX23" s="341"/>
      <c r="GPY23" s="341"/>
      <c r="GPZ23" s="341"/>
      <c r="GQA23" s="341"/>
      <c r="GQB23" s="341"/>
      <c r="GQC23" s="341"/>
      <c r="GQD23" s="341"/>
      <c r="GQE23" s="341"/>
      <c r="GQF23" s="341"/>
      <c r="GQG23" s="341"/>
      <c r="GQH23" s="341"/>
      <c r="GQI23" s="341"/>
      <c r="GQJ23" s="341"/>
      <c r="GQK23" s="341"/>
      <c r="GQL23" s="341"/>
      <c r="GQM23" s="341"/>
      <c r="GQN23" s="341"/>
      <c r="GQO23" s="341"/>
      <c r="GQP23" s="341"/>
      <c r="GQQ23" s="341"/>
      <c r="GQR23" s="341"/>
      <c r="GQS23" s="341"/>
      <c r="GQT23" s="341"/>
      <c r="GQU23" s="341"/>
      <c r="GQV23" s="341"/>
      <c r="GQW23" s="341"/>
      <c r="GQX23" s="341"/>
      <c r="GQY23" s="341"/>
      <c r="GQZ23" s="341"/>
      <c r="GRA23" s="341"/>
      <c r="GRB23" s="341"/>
      <c r="GRC23" s="341"/>
      <c r="GRD23" s="341"/>
      <c r="GRE23" s="341"/>
      <c r="GRF23" s="341"/>
      <c r="GRG23" s="341"/>
      <c r="GRH23" s="341"/>
      <c r="GRI23" s="341"/>
      <c r="GRJ23" s="341"/>
      <c r="GRK23" s="341"/>
      <c r="GRL23" s="341"/>
      <c r="GRM23" s="341"/>
      <c r="GRN23" s="341"/>
      <c r="GRO23" s="341"/>
      <c r="GRP23" s="341"/>
      <c r="GRQ23" s="341"/>
      <c r="GRR23" s="341"/>
      <c r="GRS23" s="341"/>
      <c r="GRT23" s="341"/>
      <c r="GRU23" s="341"/>
      <c r="GRV23" s="341"/>
      <c r="GRW23" s="341"/>
      <c r="GRX23" s="341"/>
      <c r="GRY23" s="341"/>
      <c r="GRZ23" s="341"/>
      <c r="GSA23" s="341"/>
      <c r="GSB23" s="341"/>
      <c r="GSC23" s="341"/>
      <c r="GSD23" s="341"/>
      <c r="GSE23" s="341"/>
      <c r="GSF23" s="341"/>
      <c r="GSG23" s="341"/>
      <c r="GSH23" s="341"/>
      <c r="GSI23" s="341"/>
      <c r="GSJ23" s="341"/>
      <c r="GSK23" s="341"/>
      <c r="GSL23" s="341"/>
      <c r="GSM23" s="341"/>
      <c r="GSN23" s="341"/>
      <c r="GSO23" s="341"/>
      <c r="GSP23" s="341"/>
      <c r="GSQ23" s="341"/>
      <c r="GSR23" s="341"/>
      <c r="GSS23" s="341"/>
      <c r="GST23" s="341"/>
      <c r="GSU23" s="341"/>
      <c r="GSV23" s="341"/>
      <c r="GSW23" s="341"/>
      <c r="GSX23" s="341"/>
      <c r="GSY23" s="341"/>
      <c r="GSZ23" s="341"/>
      <c r="GTA23" s="341"/>
      <c r="GTB23" s="341"/>
      <c r="GTC23" s="341"/>
      <c r="GTD23" s="341"/>
      <c r="GTE23" s="341"/>
      <c r="GTF23" s="341"/>
      <c r="GTG23" s="341"/>
      <c r="GTH23" s="341"/>
      <c r="GTI23" s="341"/>
      <c r="GTJ23" s="341"/>
      <c r="GTK23" s="341"/>
      <c r="GTL23" s="341"/>
      <c r="GTM23" s="341"/>
      <c r="GTN23" s="341"/>
      <c r="GTO23" s="341"/>
      <c r="GTP23" s="341"/>
      <c r="GTQ23" s="341"/>
      <c r="GTR23" s="341"/>
      <c r="GTS23" s="341"/>
      <c r="GTT23" s="341"/>
      <c r="GTU23" s="341"/>
      <c r="GTV23" s="341"/>
      <c r="GTW23" s="341"/>
      <c r="GTX23" s="341"/>
      <c r="GTY23" s="341"/>
      <c r="GTZ23" s="341"/>
      <c r="GUA23" s="341"/>
      <c r="GUB23" s="341"/>
      <c r="GUC23" s="341"/>
      <c r="GUD23" s="341"/>
      <c r="GUE23" s="341"/>
      <c r="GUF23" s="341"/>
      <c r="GUG23" s="341"/>
      <c r="GUH23" s="341"/>
      <c r="GUI23" s="341"/>
      <c r="GUJ23" s="341"/>
      <c r="GUK23" s="341"/>
      <c r="GUL23" s="341"/>
      <c r="GUM23" s="341"/>
      <c r="GUN23" s="341"/>
      <c r="GUO23" s="341"/>
      <c r="GUP23" s="341"/>
      <c r="GUQ23" s="341"/>
      <c r="GUR23" s="341"/>
      <c r="GUS23" s="341"/>
      <c r="GUT23" s="341"/>
      <c r="GUU23" s="341"/>
      <c r="GUV23" s="341"/>
      <c r="GUW23" s="341"/>
      <c r="GUX23" s="341"/>
      <c r="GUY23" s="341"/>
      <c r="GUZ23" s="341"/>
      <c r="GVA23" s="341"/>
      <c r="GVB23" s="341"/>
      <c r="GVC23" s="341"/>
      <c r="GVD23" s="341"/>
      <c r="GVE23" s="341"/>
      <c r="GVF23" s="341"/>
      <c r="GVG23" s="341"/>
      <c r="GVH23" s="341"/>
      <c r="GVI23" s="341"/>
      <c r="GVJ23" s="341"/>
      <c r="GVK23" s="341"/>
      <c r="GVL23" s="341"/>
      <c r="GVM23" s="341"/>
      <c r="GVN23" s="341"/>
      <c r="GVO23" s="341"/>
      <c r="GVP23" s="341"/>
      <c r="GVQ23" s="341"/>
      <c r="GVR23" s="341"/>
      <c r="GVS23" s="341"/>
      <c r="GVT23" s="341"/>
      <c r="GVU23" s="341"/>
      <c r="GVV23" s="341"/>
      <c r="GVW23" s="341"/>
      <c r="GVX23" s="341"/>
      <c r="GVY23" s="341"/>
      <c r="GVZ23" s="341"/>
      <c r="GWA23" s="341"/>
      <c r="GWB23" s="341"/>
      <c r="GWC23" s="341"/>
      <c r="GWD23" s="341"/>
      <c r="GWE23" s="341"/>
      <c r="GWF23" s="341"/>
      <c r="GWG23" s="341"/>
      <c r="GWH23" s="341"/>
      <c r="GWI23" s="341"/>
      <c r="GWJ23" s="341"/>
      <c r="GWK23" s="341"/>
      <c r="GWL23" s="341"/>
      <c r="GWM23" s="341"/>
      <c r="GWN23" s="341"/>
      <c r="GWO23" s="341"/>
      <c r="GWP23" s="341"/>
      <c r="GWQ23" s="341"/>
      <c r="GWR23" s="341"/>
      <c r="GWS23" s="341"/>
      <c r="GWT23" s="341"/>
      <c r="GWU23" s="341"/>
      <c r="GWV23" s="341"/>
      <c r="GWW23" s="341"/>
      <c r="GWX23" s="341"/>
      <c r="GWY23" s="341"/>
      <c r="GWZ23" s="341"/>
      <c r="GXA23" s="341"/>
      <c r="GXB23" s="341"/>
      <c r="GXC23" s="341"/>
      <c r="GXD23" s="341"/>
      <c r="GXE23" s="341"/>
      <c r="GXF23" s="341"/>
      <c r="GXG23" s="341"/>
      <c r="GXH23" s="341"/>
      <c r="GXI23" s="341"/>
      <c r="GXJ23" s="341"/>
      <c r="GXK23" s="341"/>
      <c r="GXL23" s="341"/>
      <c r="GXM23" s="341"/>
      <c r="GXN23" s="341"/>
      <c r="GXO23" s="341"/>
      <c r="GXP23" s="341"/>
      <c r="GXQ23" s="341"/>
      <c r="GXR23" s="341"/>
      <c r="GXS23" s="341"/>
      <c r="GXT23" s="341"/>
      <c r="GXU23" s="341"/>
      <c r="GXV23" s="341"/>
      <c r="GXW23" s="341"/>
      <c r="GXX23" s="341"/>
      <c r="GXY23" s="341"/>
      <c r="GXZ23" s="341"/>
      <c r="GYA23" s="341"/>
      <c r="GYB23" s="341"/>
      <c r="GYC23" s="341"/>
      <c r="GYD23" s="341"/>
      <c r="GYE23" s="341"/>
      <c r="GYF23" s="341"/>
      <c r="GYG23" s="341"/>
      <c r="GYH23" s="341"/>
      <c r="GYI23" s="341"/>
      <c r="GYJ23" s="341"/>
      <c r="GYK23" s="341"/>
      <c r="GYL23" s="341"/>
      <c r="GYM23" s="341"/>
      <c r="GYN23" s="341"/>
      <c r="GYO23" s="341"/>
      <c r="GYP23" s="341"/>
      <c r="GYQ23" s="341"/>
      <c r="GYR23" s="341"/>
      <c r="GYS23" s="341"/>
      <c r="GYT23" s="341"/>
      <c r="GYU23" s="341"/>
      <c r="GYV23" s="341"/>
      <c r="GYW23" s="341"/>
      <c r="GYX23" s="341"/>
      <c r="GYY23" s="341"/>
      <c r="GYZ23" s="341"/>
      <c r="GZA23" s="341"/>
      <c r="GZB23" s="341"/>
      <c r="GZC23" s="341"/>
      <c r="GZD23" s="341"/>
      <c r="GZE23" s="341"/>
      <c r="GZF23" s="341"/>
      <c r="GZG23" s="341"/>
      <c r="GZH23" s="341"/>
      <c r="GZI23" s="341"/>
      <c r="GZJ23" s="341"/>
      <c r="GZK23" s="341"/>
      <c r="GZL23" s="341"/>
      <c r="GZM23" s="341"/>
      <c r="GZN23" s="341"/>
      <c r="GZO23" s="341"/>
      <c r="GZP23" s="341"/>
      <c r="GZQ23" s="341"/>
      <c r="GZR23" s="341"/>
      <c r="GZS23" s="341"/>
      <c r="GZT23" s="341"/>
      <c r="GZU23" s="341"/>
      <c r="GZV23" s="341"/>
      <c r="GZW23" s="341"/>
      <c r="GZX23" s="341"/>
      <c r="GZY23" s="341"/>
      <c r="GZZ23" s="341"/>
      <c r="HAA23" s="341"/>
      <c r="HAB23" s="341"/>
      <c r="HAC23" s="341"/>
      <c r="HAD23" s="341"/>
      <c r="HAE23" s="341"/>
      <c r="HAF23" s="341"/>
      <c r="HAG23" s="341"/>
      <c r="HAH23" s="341"/>
      <c r="HAI23" s="341"/>
      <c r="HAJ23" s="341"/>
      <c r="HAK23" s="341"/>
      <c r="HAL23" s="341"/>
      <c r="HAM23" s="341"/>
      <c r="HAN23" s="341"/>
      <c r="HAO23" s="341"/>
      <c r="HAP23" s="341"/>
      <c r="HAQ23" s="341"/>
      <c r="HAR23" s="341"/>
      <c r="HAS23" s="341"/>
      <c r="HAT23" s="341"/>
      <c r="HAU23" s="341"/>
      <c r="HAV23" s="341"/>
      <c r="HAW23" s="341"/>
      <c r="HAX23" s="341"/>
      <c r="HAY23" s="341"/>
      <c r="HAZ23" s="341"/>
      <c r="HBA23" s="341"/>
      <c r="HBB23" s="341"/>
      <c r="HBC23" s="341"/>
      <c r="HBD23" s="341"/>
      <c r="HBE23" s="341"/>
      <c r="HBF23" s="341"/>
      <c r="HBG23" s="341"/>
      <c r="HBH23" s="341"/>
      <c r="HBI23" s="341"/>
      <c r="HBJ23" s="341"/>
      <c r="HBK23" s="341"/>
      <c r="HBL23" s="341"/>
      <c r="HBM23" s="341"/>
      <c r="HBN23" s="341"/>
      <c r="HBO23" s="341"/>
      <c r="HBP23" s="341"/>
      <c r="HBQ23" s="341"/>
      <c r="HBR23" s="341"/>
      <c r="HBS23" s="341"/>
      <c r="HBT23" s="341"/>
      <c r="HBU23" s="341"/>
      <c r="HBV23" s="341"/>
      <c r="HBW23" s="341"/>
      <c r="HBX23" s="341"/>
      <c r="HBY23" s="341"/>
      <c r="HBZ23" s="341"/>
      <c r="HCA23" s="341"/>
      <c r="HCB23" s="341"/>
      <c r="HCC23" s="341"/>
      <c r="HCD23" s="341"/>
      <c r="HCE23" s="341"/>
      <c r="HCF23" s="341"/>
      <c r="HCG23" s="341"/>
      <c r="HCH23" s="341"/>
      <c r="HCI23" s="341"/>
      <c r="HCJ23" s="341"/>
      <c r="HCK23" s="341"/>
      <c r="HCL23" s="341"/>
      <c r="HCM23" s="341"/>
      <c r="HCN23" s="341"/>
      <c r="HCO23" s="341"/>
      <c r="HCP23" s="341"/>
      <c r="HCQ23" s="341"/>
      <c r="HCR23" s="341"/>
      <c r="HCS23" s="341"/>
      <c r="HCT23" s="341"/>
      <c r="HCU23" s="341"/>
      <c r="HCV23" s="341"/>
      <c r="HCW23" s="341"/>
      <c r="HCX23" s="341"/>
      <c r="HCY23" s="341"/>
      <c r="HCZ23" s="341"/>
      <c r="HDA23" s="341"/>
      <c r="HDB23" s="341"/>
      <c r="HDC23" s="341"/>
      <c r="HDD23" s="341"/>
      <c r="HDE23" s="341"/>
      <c r="HDF23" s="341"/>
      <c r="HDG23" s="341"/>
      <c r="HDH23" s="341"/>
      <c r="HDI23" s="341"/>
      <c r="HDJ23" s="341"/>
      <c r="HDK23" s="341"/>
      <c r="HDL23" s="341"/>
      <c r="HDM23" s="341"/>
      <c r="HDN23" s="341"/>
      <c r="HDO23" s="341"/>
      <c r="HDP23" s="341"/>
      <c r="HDQ23" s="341"/>
      <c r="HDR23" s="341"/>
      <c r="HDS23" s="341"/>
      <c r="HDT23" s="341"/>
      <c r="HDU23" s="341"/>
      <c r="HDV23" s="341"/>
      <c r="HDW23" s="341"/>
      <c r="HDX23" s="341"/>
      <c r="HDY23" s="341"/>
      <c r="HDZ23" s="341"/>
      <c r="HEA23" s="341"/>
      <c r="HEB23" s="341"/>
      <c r="HEC23" s="341"/>
      <c r="HED23" s="341"/>
      <c r="HEE23" s="341"/>
      <c r="HEF23" s="341"/>
      <c r="HEG23" s="341"/>
      <c r="HEH23" s="341"/>
      <c r="HEI23" s="341"/>
      <c r="HEJ23" s="341"/>
      <c r="HEK23" s="341"/>
      <c r="HEL23" s="341"/>
      <c r="HEM23" s="341"/>
      <c r="HEN23" s="341"/>
      <c r="HEO23" s="341"/>
      <c r="HEP23" s="341"/>
      <c r="HEQ23" s="341"/>
      <c r="HER23" s="341"/>
      <c r="HES23" s="341"/>
      <c r="HET23" s="341"/>
      <c r="HEU23" s="341"/>
      <c r="HEV23" s="341"/>
      <c r="HEW23" s="341"/>
      <c r="HEX23" s="341"/>
      <c r="HEY23" s="341"/>
      <c r="HEZ23" s="341"/>
      <c r="HFA23" s="341"/>
      <c r="HFB23" s="341"/>
      <c r="HFC23" s="341"/>
      <c r="HFD23" s="341"/>
      <c r="HFE23" s="341"/>
      <c r="HFF23" s="341"/>
      <c r="HFG23" s="341"/>
      <c r="HFH23" s="341"/>
      <c r="HFI23" s="341"/>
      <c r="HFJ23" s="341"/>
      <c r="HFK23" s="341"/>
      <c r="HFL23" s="341"/>
      <c r="HFM23" s="341"/>
      <c r="HFN23" s="341"/>
      <c r="HFO23" s="341"/>
      <c r="HFP23" s="341"/>
      <c r="HFQ23" s="341"/>
      <c r="HFR23" s="341"/>
      <c r="HFS23" s="341"/>
      <c r="HFT23" s="341"/>
      <c r="HFU23" s="341"/>
      <c r="HFV23" s="341"/>
      <c r="HFW23" s="341"/>
      <c r="HFX23" s="341"/>
      <c r="HFY23" s="341"/>
      <c r="HFZ23" s="341"/>
      <c r="HGA23" s="341"/>
      <c r="HGB23" s="341"/>
      <c r="HGC23" s="341"/>
      <c r="HGD23" s="341"/>
      <c r="HGE23" s="341"/>
      <c r="HGF23" s="341"/>
      <c r="HGG23" s="341"/>
      <c r="HGH23" s="341"/>
      <c r="HGI23" s="341"/>
      <c r="HGJ23" s="341"/>
      <c r="HGK23" s="341"/>
      <c r="HGL23" s="341"/>
      <c r="HGM23" s="341"/>
      <c r="HGN23" s="341"/>
      <c r="HGO23" s="341"/>
      <c r="HGP23" s="341"/>
      <c r="HGQ23" s="341"/>
      <c r="HGR23" s="341"/>
      <c r="HGS23" s="341"/>
      <c r="HGT23" s="341"/>
      <c r="HGU23" s="341"/>
      <c r="HGV23" s="341"/>
      <c r="HGW23" s="341"/>
      <c r="HGX23" s="341"/>
      <c r="HGY23" s="341"/>
      <c r="HGZ23" s="341"/>
      <c r="HHA23" s="341"/>
      <c r="HHB23" s="341"/>
      <c r="HHC23" s="341"/>
      <c r="HHD23" s="341"/>
      <c r="HHE23" s="341"/>
      <c r="HHF23" s="341"/>
      <c r="HHG23" s="341"/>
      <c r="HHH23" s="341"/>
      <c r="HHI23" s="341"/>
      <c r="HHJ23" s="341"/>
      <c r="HHK23" s="341"/>
      <c r="HHL23" s="341"/>
      <c r="HHM23" s="341"/>
      <c r="HHN23" s="341"/>
      <c r="HHO23" s="341"/>
      <c r="HHP23" s="341"/>
      <c r="HHQ23" s="341"/>
      <c r="HHR23" s="341"/>
      <c r="HHS23" s="341"/>
      <c r="HHT23" s="341"/>
      <c r="HHU23" s="341"/>
      <c r="HHV23" s="341"/>
      <c r="HHW23" s="341"/>
      <c r="HHX23" s="341"/>
      <c r="HHY23" s="341"/>
      <c r="HHZ23" s="341"/>
      <c r="HIA23" s="341"/>
      <c r="HIB23" s="341"/>
      <c r="HIC23" s="341"/>
      <c r="HID23" s="341"/>
      <c r="HIE23" s="341"/>
      <c r="HIF23" s="341"/>
      <c r="HIG23" s="341"/>
      <c r="HIH23" s="341"/>
      <c r="HII23" s="341"/>
      <c r="HIJ23" s="341"/>
      <c r="HIK23" s="341"/>
      <c r="HIL23" s="341"/>
      <c r="HIM23" s="341"/>
      <c r="HIN23" s="341"/>
      <c r="HIO23" s="341"/>
      <c r="HIP23" s="341"/>
      <c r="HIQ23" s="341"/>
      <c r="HIR23" s="341"/>
      <c r="HIS23" s="341"/>
      <c r="HIT23" s="341"/>
      <c r="HIU23" s="341"/>
      <c r="HIV23" s="341"/>
      <c r="HIW23" s="341"/>
      <c r="HIX23" s="341"/>
      <c r="HIY23" s="341"/>
      <c r="HIZ23" s="341"/>
      <c r="HJA23" s="341"/>
      <c r="HJB23" s="341"/>
      <c r="HJC23" s="341"/>
      <c r="HJD23" s="341"/>
      <c r="HJE23" s="341"/>
      <c r="HJF23" s="341"/>
      <c r="HJG23" s="341"/>
      <c r="HJH23" s="341"/>
      <c r="HJI23" s="341"/>
      <c r="HJJ23" s="341"/>
      <c r="HJK23" s="341"/>
      <c r="HJL23" s="341"/>
      <c r="HJM23" s="341"/>
      <c r="HJN23" s="341"/>
      <c r="HJO23" s="341"/>
      <c r="HJP23" s="341"/>
      <c r="HJQ23" s="341"/>
      <c r="HJR23" s="341"/>
      <c r="HJS23" s="341"/>
      <c r="HJT23" s="341"/>
      <c r="HJU23" s="341"/>
      <c r="HJV23" s="341"/>
      <c r="HJW23" s="341"/>
      <c r="HJX23" s="341"/>
      <c r="HJY23" s="341"/>
      <c r="HJZ23" s="341"/>
      <c r="HKA23" s="341"/>
      <c r="HKB23" s="341"/>
      <c r="HKC23" s="341"/>
      <c r="HKD23" s="341"/>
      <c r="HKE23" s="341"/>
      <c r="HKF23" s="341"/>
      <c r="HKG23" s="341"/>
      <c r="HKH23" s="341"/>
      <c r="HKI23" s="341"/>
      <c r="HKJ23" s="341"/>
      <c r="HKK23" s="341"/>
      <c r="HKL23" s="341"/>
      <c r="HKM23" s="341"/>
      <c r="HKN23" s="341"/>
      <c r="HKO23" s="341"/>
      <c r="HKP23" s="341"/>
      <c r="HKQ23" s="341"/>
      <c r="HKR23" s="341"/>
      <c r="HKS23" s="341"/>
      <c r="HKT23" s="341"/>
      <c r="HKU23" s="341"/>
      <c r="HKV23" s="341"/>
      <c r="HKW23" s="341"/>
      <c r="HKX23" s="341"/>
      <c r="HKY23" s="341"/>
      <c r="HKZ23" s="341"/>
      <c r="HLA23" s="341"/>
      <c r="HLB23" s="341"/>
      <c r="HLC23" s="341"/>
      <c r="HLD23" s="341"/>
      <c r="HLE23" s="341"/>
      <c r="HLF23" s="341"/>
      <c r="HLG23" s="341"/>
      <c r="HLH23" s="341"/>
      <c r="HLI23" s="341"/>
      <c r="HLJ23" s="341"/>
      <c r="HLK23" s="341"/>
      <c r="HLL23" s="341"/>
      <c r="HLM23" s="341"/>
      <c r="HLN23" s="341"/>
      <c r="HLO23" s="341"/>
      <c r="HLP23" s="341"/>
      <c r="HLQ23" s="341"/>
      <c r="HLR23" s="341"/>
      <c r="HLS23" s="341"/>
      <c r="HLT23" s="341"/>
      <c r="HLU23" s="341"/>
      <c r="HLV23" s="341"/>
      <c r="HLW23" s="341"/>
      <c r="HLX23" s="341"/>
      <c r="HLY23" s="341"/>
      <c r="HLZ23" s="341"/>
      <c r="HMA23" s="341"/>
      <c r="HMB23" s="341"/>
      <c r="HMC23" s="341"/>
      <c r="HMD23" s="341"/>
      <c r="HME23" s="341"/>
      <c r="HMF23" s="341"/>
      <c r="HMG23" s="341"/>
      <c r="HMH23" s="341"/>
      <c r="HMI23" s="341"/>
      <c r="HMJ23" s="341"/>
      <c r="HMK23" s="341"/>
      <c r="HML23" s="341"/>
      <c r="HMM23" s="341"/>
      <c r="HMN23" s="341"/>
      <c r="HMO23" s="341"/>
      <c r="HMP23" s="341"/>
      <c r="HMQ23" s="341"/>
      <c r="HMR23" s="341"/>
      <c r="HMS23" s="341"/>
      <c r="HMT23" s="341"/>
      <c r="HMU23" s="341"/>
      <c r="HMV23" s="341"/>
      <c r="HMW23" s="341"/>
      <c r="HMX23" s="341"/>
      <c r="HMY23" s="341"/>
      <c r="HMZ23" s="341"/>
      <c r="HNA23" s="341"/>
      <c r="HNB23" s="341"/>
      <c r="HNC23" s="341"/>
      <c r="HND23" s="341"/>
      <c r="HNE23" s="341"/>
      <c r="HNF23" s="341"/>
      <c r="HNG23" s="341"/>
      <c r="HNH23" s="341"/>
      <c r="HNI23" s="341"/>
      <c r="HNJ23" s="341"/>
      <c r="HNK23" s="341"/>
      <c r="HNL23" s="341"/>
      <c r="HNM23" s="341"/>
      <c r="HNN23" s="341"/>
      <c r="HNO23" s="341"/>
      <c r="HNP23" s="341"/>
      <c r="HNQ23" s="341"/>
      <c r="HNR23" s="341"/>
      <c r="HNS23" s="341"/>
      <c r="HNT23" s="341"/>
      <c r="HNU23" s="341"/>
      <c r="HNV23" s="341"/>
      <c r="HNW23" s="341"/>
      <c r="HNX23" s="341"/>
      <c r="HNY23" s="341"/>
      <c r="HNZ23" s="341"/>
      <c r="HOA23" s="341"/>
      <c r="HOB23" s="341"/>
      <c r="HOC23" s="341"/>
      <c r="HOD23" s="341"/>
      <c r="HOE23" s="341"/>
      <c r="HOF23" s="341"/>
      <c r="HOG23" s="341"/>
      <c r="HOH23" s="341"/>
      <c r="HOI23" s="341"/>
      <c r="HOJ23" s="341"/>
      <c r="HOK23" s="341"/>
      <c r="HOL23" s="341"/>
      <c r="HOM23" s="341"/>
      <c r="HON23" s="341"/>
      <c r="HOO23" s="341"/>
      <c r="HOP23" s="341"/>
      <c r="HOQ23" s="341"/>
      <c r="HOR23" s="341"/>
      <c r="HOS23" s="341"/>
      <c r="HOT23" s="341"/>
      <c r="HOU23" s="341"/>
      <c r="HOV23" s="341"/>
      <c r="HOW23" s="341"/>
      <c r="HOX23" s="341"/>
      <c r="HOY23" s="341"/>
      <c r="HOZ23" s="341"/>
      <c r="HPA23" s="341"/>
      <c r="HPB23" s="341"/>
      <c r="HPC23" s="341"/>
      <c r="HPD23" s="341"/>
      <c r="HPE23" s="341"/>
      <c r="HPF23" s="341"/>
      <c r="HPG23" s="341"/>
      <c r="HPH23" s="341"/>
      <c r="HPI23" s="341"/>
      <c r="HPJ23" s="341"/>
      <c r="HPK23" s="341"/>
      <c r="HPL23" s="341"/>
      <c r="HPM23" s="341"/>
      <c r="HPN23" s="341"/>
      <c r="HPO23" s="341"/>
      <c r="HPP23" s="341"/>
      <c r="HPQ23" s="341"/>
      <c r="HPR23" s="341"/>
      <c r="HPS23" s="341"/>
      <c r="HPT23" s="341"/>
      <c r="HPU23" s="341"/>
      <c r="HPV23" s="341"/>
      <c r="HPW23" s="341"/>
      <c r="HPX23" s="341"/>
      <c r="HPY23" s="341"/>
      <c r="HPZ23" s="341"/>
      <c r="HQA23" s="341"/>
      <c r="HQB23" s="341"/>
      <c r="HQC23" s="341"/>
      <c r="HQD23" s="341"/>
      <c r="HQE23" s="341"/>
      <c r="HQF23" s="341"/>
      <c r="HQG23" s="341"/>
      <c r="HQH23" s="341"/>
      <c r="HQI23" s="341"/>
      <c r="HQJ23" s="341"/>
      <c r="HQK23" s="341"/>
      <c r="HQL23" s="341"/>
      <c r="HQM23" s="341"/>
      <c r="HQN23" s="341"/>
      <c r="HQO23" s="341"/>
      <c r="HQP23" s="341"/>
      <c r="HQQ23" s="341"/>
      <c r="HQR23" s="341"/>
      <c r="HQS23" s="341"/>
      <c r="HQT23" s="341"/>
      <c r="HQU23" s="341"/>
      <c r="HQV23" s="341"/>
      <c r="HQW23" s="341"/>
      <c r="HQX23" s="341"/>
      <c r="HQY23" s="341"/>
      <c r="HQZ23" s="341"/>
      <c r="HRA23" s="341"/>
      <c r="HRB23" s="341"/>
      <c r="HRC23" s="341"/>
      <c r="HRD23" s="341"/>
      <c r="HRE23" s="341"/>
      <c r="HRF23" s="341"/>
      <c r="HRG23" s="341"/>
      <c r="HRH23" s="341"/>
      <c r="HRI23" s="341"/>
      <c r="HRJ23" s="341"/>
      <c r="HRK23" s="341"/>
      <c r="HRL23" s="341"/>
      <c r="HRM23" s="341"/>
      <c r="HRN23" s="341"/>
      <c r="HRO23" s="341"/>
      <c r="HRP23" s="341"/>
      <c r="HRQ23" s="341"/>
      <c r="HRR23" s="341"/>
      <c r="HRS23" s="341"/>
      <c r="HRT23" s="341"/>
      <c r="HRU23" s="341"/>
      <c r="HRV23" s="341"/>
      <c r="HRW23" s="341"/>
      <c r="HRX23" s="341"/>
      <c r="HRY23" s="341"/>
      <c r="HRZ23" s="341"/>
      <c r="HSA23" s="341"/>
      <c r="HSB23" s="341"/>
      <c r="HSC23" s="341"/>
      <c r="HSD23" s="341"/>
      <c r="HSE23" s="341"/>
      <c r="HSF23" s="341"/>
      <c r="HSG23" s="341"/>
      <c r="HSH23" s="341"/>
      <c r="HSI23" s="341"/>
      <c r="HSJ23" s="341"/>
      <c r="HSK23" s="341"/>
      <c r="HSL23" s="341"/>
      <c r="HSM23" s="341"/>
      <c r="HSN23" s="341"/>
      <c r="HSO23" s="341"/>
      <c r="HSP23" s="341"/>
      <c r="HSQ23" s="341"/>
      <c r="HSR23" s="341"/>
      <c r="HSS23" s="341"/>
      <c r="HST23" s="341"/>
      <c r="HSU23" s="341"/>
      <c r="HSV23" s="341"/>
      <c r="HSW23" s="341"/>
      <c r="HSX23" s="341"/>
      <c r="HSY23" s="341"/>
      <c r="HSZ23" s="341"/>
      <c r="HTA23" s="341"/>
      <c r="HTB23" s="341"/>
      <c r="HTC23" s="341"/>
      <c r="HTD23" s="341"/>
      <c r="HTE23" s="341"/>
      <c r="HTF23" s="341"/>
      <c r="HTG23" s="341"/>
      <c r="HTH23" s="341"/>
      <c r="HTI23" s="341"/>
      <c r="HTJ23" s="341"/>
      <c r="HTK23" s="341"/>
      <c r="HTL23" s="341"/>
      <c r="HTM23" s="341"/>
      <c r="HTN23" s="341"/>
      <c r="HTO23" s="341"/>
      <c r="HTP23" s="341"/>
      <c r="HTQ23" s="341"/>
      <c r="HTR23" s="341"/>
      <c r="HTS23" s="341"/>
      <c r="HTT23" s="341"/>
      <c r="HTU23" s="341"/>
      <c r="HTV23" s="341"/>
      <c r="HTW23" s="341"/>
      <c r="HTX23" s="341"/>
      <c r="HTY23" s="341"/>
      <c r="HTZ23" s="341"/>
      <c r="HUA23" s="341"/>
      <c r="HUB23" s="341"/>
      <c r="HUC23" s="341"/>
      <c r="HUD23" s="341"/>
      <c r="HUE23" s="341"/>
      <c r="HUF23" s="341"/>
      <c r="HUG23" s="341"/>
      <c r="HUH23" s="341"/>
      <c r="HUI23" s="341"/>
      <c r="HUJ23" s="341"/>
      <c r="HUK23" s="341"/>
      <c r="HUL23" s="341"/>
      <c r="HUM23" s="341"/>
      <c r="HUN23" s="341"/>
      <c r="HUO23" s="341"/>
      <c r="HUP23" s="341"/>
      <c r="HUQ23" s="341"/>
      <c r="HUR23" s="341"/>
      <c r="HUS23" s="341"/>
      <c r="HUT23" s="341"/>
      <c r="HUU23" s="341"/>
      <c r="HUV23" s="341"/>
      <c r="HUW23" s="341"/>
      <c r="HUX23" s="341"/>
      <c r="HUY23" s="341"/>
      <c r="HUZ23" s="341"/>
      <c r="HVA23" s="341"/>
      <c r="HVB23" s="341"/>
      <c r="HVC23" s="341"/>
      <c r="HVD23" s="341"/>
      <c r="HVE23" s="341"/>
      <c r="HVF23" s="341"/>
      <c r="HVG23" s="341"/>
      <c r="HVH23" s="341"/>
      <c r="HVI23" s="341"/>
      <c r="HVJ23" s="341"/>
      <c r="HVK23" s="341"/>
      <c r="HVL23" s="341"/>
      <c r="HVM23" s="341"/>
      <c r="HVN23" s="341"/>
      <c r="HVO23" s="341"/>
      <c r="HVP23" s="341"/>
      <c r="HVQ23" s="341"/>
      <c r="HVR23" s="341"/>
      <c r="HVS23" s="341"/>
      <c r="HVT23" s="341"/>
      <c r="HVU23" s="341"/>
      <c r="HVV23" s="341"/>
      <c r="HVW23" s="341"/>
      <c r="HVX23" s="341"/>
      <c r="HVY23" s="341"/>
      <c r="HVZ23" s="341"/>
      <c r="HWA23" s="341"/>
      <c r="HWB23" s="341"/>
      <c r="HWC23" s="341"/>
      <c r="HWD23" s="341"/>
      <c r="HWE23" s="341"/>
      <c r="HWF23" s="341"/>
      <c r="HWG23" s="341"/>
      <c r="HWH23" s="341"/>
      <c r="HWI23" s="341"/>
      <c r="HWJ23" s="341"/>
      <c r="HWK23" s="341"/>
      <c r="HWL23" s="341"/>
      <c r="HWM23" s="341"/>
      <c r="HWN23" s="341"/>
      <c r="HWO23" s="341"/>
      <c r="HWP23" s="341"/>
      <c r="HWQ23" s="341"/>
      <c r="HWR23" s="341"/>
      <c r="HWS23" s="341"/>
      <c r="HWT23" s="341"/>
      <c r="HWU23" s="341"/>
      <c r="HWV23" s="341"/>
      <c r="HWW23" s="341"/>
      <c r="HWX23" s="341"/>
      <c r="HWY23" s="341"/>
      <c r="HWZ23" s="341"/>
      <c r="HXA23" s="341"/>
      <c r="HXB23" s="341"/>
      <c r="HXC23" s="341"/>
      <c r="HXD23" s="341"/>
      <c r="HXE23" s="341"/>
      <c r="HXF23" s="341"/>
      <c r="HXG23" s="341"/>
      <c r="HXH23" s="341"/>
      <c r="HXI23" s="341"/>
      <c r="HXJ23" s="341"/>
      <c r="HXK23" s="341"/>
      <c r="HXL23" s="341"/>
      <c r="HXM23" s="341"/>
      <c r="HXN23" s="341"/>
      <c r="HXO23" s="341"/>
      <c r="HXP23" s="341"/>
      <c r="HXQ23" s="341"/>
      <c r="HXR23" s="341"/>
      <c r="HXS23" s="341"/>
      <c r="HXT23" s="341"/>
      <c r="HXU23" s="341"/>
      <c r="HXV23" s="341"/>
      <c r="HXW23" s="341"/>
      <c r="HXX23" s="341"/>
      <c r="HXY23" s="341"/>
      <c r="HXZ23" s="341"/>
      <c r="HYA23" s="341"/>
      <c r="HYB23" s="341"/>
      <c r="HYC23" s="341"/>
      <c r="HYD23" s="341"/>
      <c r="HYE23" s="341"/>
      <c r="HYF23" s="341"/>
      <c r="HYG23" s="341"/>
      <c r="HYH23" s="341"/>
      <c r="HYI23" s="341"/>
      <c r="HYJ23" s="341"/>
      <c r="HYK23" s="341"/>
      <c r="HYL23" s="341"/>
      <c r="HYM23" s="341"/>
      <c r="HYN23" s="341"/>
      <c r="HYO23" s="341"/>
      <c r="HYP23" s="341"/>
      <c r="HYQ23" s="341"/>
      <c r="HYR23" s="341"/>
      <c r="HYS23" s="341"/>
      <c r="HYT23" s="341"/>
      <c r="HYU23" s="341"/>
      <c r="HYV23" s="341"/>
      <c r="HYW23" s="341"/>
      <c r="HYX23" s="341"/>
      <c r="HYY23" s="341"/>
      <c r="HYZ23" s="341"/>
      <c r="HZA23" s="341"/>
      <c r="HZB23" s="341"/>
      <c r="HZC23" s="341"/>
      <c r="HZD23" s="341"/>
      <c r="HZE23" s="341"/>
      <c r="HZF23" s="341"/>
      <c r="HZG23" s="341"/>
      <c r="HZH23" s="341"/>
      <c r="HZI23" s="341"/>
      <c r="HZJ23" s="341"/>
      <c r="HZK23" s="341"/>
      <c r="HZL23" s="341"/>
      <c r="HZM23" s="341"/>
      <c r="HZN23" s="341"/>
      <c r="HZO23" s="341"/>
      <c r="HZP23" s="341"/>
      <c r="HZQ23" s="341"/>
      <c r="HZR23" s="341"/>
      <c r="HZS23" s="341"/>
      <c r="HZT23" s="341"/>
      <c r="HZU23" s="341"/>
      <c r="HZV23" s="341"/>
      <c r="HZW23" s="341"/>
      <c r="HZX23" s="341"/>
      <c r="HZY23" s="341"/>
      <c r="HZZ23" s="341"/>
      <c r="IAA23" s="341"/>
      <c r="IAB23" s="341"/>
      <c r="IAC23" s="341"/>
      <c r="IAD23" s="341"/>
      <c r="IAE23" s="341"/>
      <c r="IAF23" s="341"/>
      <c r="IAG23" s="341"/>
      <c r="IAH23" s="341"/>
      <c r="IAI23" s="341"/>
      <c r="IAJ23" s="341"/>
      <c r="IAK23" s="341"/>
      <c r="IAL23" s="341"/>
      <c r="IAM23" s="341"/>
      <c r="IAN23" s="341"/>
      <c r="IAO23" s="341"/>
      <c r="IAP23" s="341"/>
      <c r="IAQ23" s="341"/>
      <c r="IAR23" s="341"/>
      <c r="IAS23" s="341"/>
      <c r="IAT23" s="341"/>
      <c r="IAU23" s="341"/>
      <c r="IAV23" s="341"/>
      <c r="IAW23" s="341"/>
      <c r="IAX23" s="341"/>
      <c r="IAY23" s="341"/>
      <c r="IAZ23" s="341"/>
      <c r="IBA23" s="341"/>
      <c r="IBB23" s="341"/>
      <c r="IBC23" s="341"/>
      <c r="IBD23" s="341"/>
      <c r="IBE23" s="341"/>
      <c r="IBF23" s="341"/>
      <c r="IBG23" s="341"/>
      <c r="IBH23" s="341"/>
      <c r="IBI23" s="341"/>
      <c r="IBJ23" s="341"/>
      <c r="IBK23" s="341"/>
      <c r="IBL23" s="341"/>
      <c r="IBM23" s="341"/>
      <c r="IBN23" s="341"/>
      <c r="IBO23" s="341"/>
      <c r="IBP23" s="341"/>
      <c r="IBQ23" s="341"/>
      <c r="IBR23" s="341"/>
      <c r="IBS23" s="341"/>
      <c r="IBT23" s="341"/>
      <c r="IBU23" s="341"/>
      <c r="IBV23" s="341"/>
      <c r="IBW23" s="341"/>
      <c r="IBX23" s="341"/>
      <c r="IBY23" s="341"/>
      <c r="IBZ23" s="341"/>
      <c r="ICA23" s="341"/>
      <c r="ICB23" s="341"/>
      <c r="ICC23" s="341"/>
      <c r="ICD23" s="341"/>
      <c r="ICE23" s="341"/>
      <c r="ICF23" s="341"/>
      <c r="ICG23" s="341"/>
      <c r="ICH23" s="341"/>
      <c r="ICI23" s="341"/>
      <c r="ICJ23" s="341"/>
      <c r="ICK23" s="341"/>
      <c r="ICL23" s="341"/>
      <c r="ICM23" s="341"/>
      <c r="ICN23" s="341"/>
      <c r="ICO23" s="341"/>
      <c r="ICP23" s="341"/>
      <c r="ICQ23" s="341"/>
      <c r="ICR23" s="341"/>
      <c r="ICS23" s="341"/>
      <c r="ICT23" s="341"/>
      <c r="ICU23" s="341"/>
      <c r="ICV23" s="341"/>
      <c r="ICW23" s="341"/>
      <c r="ICX23" s="341"/>
      <c r="ICY23" s="341"/>
      <c r="ICZ23" s="341"/>
      <c r="IDA23" s="341"/>
      <c r="IDB23" s="341"/>
      <c r="IDC23" s="341"/>
      <c r="IDD23" s="341"/>
      <c r="IDE23" s="341"/>
      <c r="IDF23" s="341"/>
      <c r="IDG23" s="341"/>
      <c r="IDH23" s="341"/>
      <c r="IDI23" s="341"/>
      <c r="IDJ23" s="341"/>
      <c r="IDK23" s="341"/>
      <c r="IDL23" s="341"/>
      <c r="IDM23" s="341"/>
      <c r="IDN23" s="341"/>
      <c r="IDO23" s="341"/>
      <c r="IDP23" s="341"/>
      <c r="IDQ23" s="341"/>
      <c r="IDR23" s="341"/>
      <c r="IDS23" s="341"/>
      <c r="IDT23" s="341"/>
      <c r="IDU23" s="341"/>
      <c r="IDV23" s="341"/>
      <c r="IDW23" s="341"/>
      <c r="IDX23" s="341"/>
      <c r="IDY23" s="341"/>
      <c r="IDZ23" s="341"/>
      <c r="IEA23" s="341"/>
      <c r="IEB23" s="341"/>
      <c r="IEC23" s="341"/>
      <c r="IED23" s="341"/>
      <c r="IEE23" s="341"/>
      <c r="IEF23" s="341"/>
      <c r="IEG23" s="341"/>
      <c r="IEH23" s="341"/>
      <c r="IEI23" s="341"/>
      <c r="IEJ23" s="341"/>
      <c r="IEK23" s="341"/>
      <c r="IEL23" s="341"/>
      <c r="IEM23" s="341"/>
      <c r="IEN23" s="341"/>
      <c r="IEO23" s="341"/>
      <c r="IEP23" s="341"/>
      <c r="IEQ23" s="341"/>
      <c r="IER23" s="341"/>
      <c r="IES23" s="341"/>
      <c r="IET23" s="341"/>
      <c r="IEU23" s="341"/>
      <c r="IEV23" s="341"/>
      <c r="IEW23" s="341"/>
      <c r="IEX23" s="341"/>
      <c r="IEY23" s="341"/>
      <c r="IEZ23" s="341"/>
      <c r="IFA23" s="341"/>
      <c r="IFB23" s="341"/>
      <c r="IFC23" s="341"/>
      <c r="IFD23" s="341"/>
      <c r="IFE23" s="341"/>
      <c r="IFF23" s="341"/>
      <c r="IFG23" s="341"/>
      <c r="IFH23" s="341"/>
      <c r="IFI23" s="341"/>
      <c r="IFJ23" s="341"/>
      <c r="IFK23" s="341"/>
      <c r="IFL23" s="341"/>
      <c r="IFM23" s="341"/>
      <c r="IFN23" s="341"/>
      <c r="IFO23" s="341"/>
      <c r="IFP23" s="341"/>
      <c r="IFQ23" s="341"/>
      <c r="IFR23" s="341"/>
      <c r="IFS23" s="341"/>
      <c r="IFT23" s="341"/>
      <c r="IFU23" s="341"/>
      <c r="IFV23" s="341"/>
      <c r="IFW23" s="341"/>
      <c r="IFX23" s="341"/>
      <c r="IFY23" s="341"/>
      <c r="IFZ23" s="341"/>
      <c r="IGA23" s="341"/>
      <c r="IGB23" s="341"/>
      <c r="IGC23" s="341"/>
      <c r="IGD23" s="341"/>
      <c r="IGE23" s="341"/>
      <c r="IGF23" s="341"/>
      <c r="IGG23" s="341"/>
      <c r="IGH23" s="341"/>
      <c r="IGI23" s="341"/>
      <c r="IGJ23" s="341"/>
      <c r="IGK23" s="341"/>
      <c r="IGL23" s="341"/>
      <c r="IGM23" s="341"/>
      <c r="IGN23" s="341"/>
      <c r="IGO23" s="341"/>
      <c r="IGP23" s="341"/>
      <c r="IGQ23" s="341"/>
      <c r="IGR23" s="341"/>
      <c r="IGS23" s="341"/>
      <c r="IGT23" s="341"/>
      <c r="IGU23" s="341"/>
      <c r="IGV23" s="341"/>
      <c r="IGW23" s="341"/>
      <c r="IGX23" s="341"/>
      <c r="IGY23" s="341"/>
      <c r="IGZ23" s="341"/>
      <c r="IHA23" s="341"/>
      <c r="IHB23" s="341"/>
      <c r="IHC23" s="341"/>
      <c r="IHD23" s="341"/>
      <c r="IHE23" s="341"/>
      <c r="IHF23" s="341"/>
      <c r="IHG23" s="341"/>
      <c r="IHH23" s="341"/>
      <c r="IHI23" s="341"/>
      <c r="IHJ23" s="341"/>
      <c r="IHK23" s="341"/>
      <c r="IHL23" s="341"/>
      <c r="IHM23" s="341"/>
      <c r="IHN23" s="341"/>
      <c r="IHO23" s="341"/>
      <c r="IHP23" s="341"/>
      <c r="IHQ23" s="341"/>
      <c r="IHR23" s="341"/>
      <c r="IHS23" s="341"/>
      <c r="IHT23" s="341"/>
      <c r="IHU23" s="341"/>
      <c r="IHV23" s="341"/>
      <c r="IHW23" s="341"/>
      <c r="IHX23" s="341"/>
      <c r="IHY23" s="341"/>
      <c r="IHZ23" s="341"/>
      <c r="IIA23" s="341"/>
      <c r="IIB23" s="341"/>
      <c r="IIC23" s="341"/>
      <c r="IID23" s="341"/>
      <c r="IIE23" s="341"/>
      <c r="IIF23" s="341"/>
      <c r="IIG23" s="341"/>
      <c r="IIH23" s="341"/>
      <c r="III23" s="341"/>
      <c r="IIJ23" s="341"/>
      <c r="IIK23" s="341"/>
      <c r="IIL23" s="341"/>
      <c r="IIM23" s="341"/>
      <c r="IIN23" s="341"/>
      <c r="IIO23" s="341"/>
      <c r="IIP23" s="341"/>
      <c r="IIQ23" s="341"/>
      <c r="IIR23" s="341"/>
      <c r="IIS23" s="341"/>
      <c r="IIT23" s="341"/>
      <c r="IIU23" s="341"/>
      <c r="IIV23" s="341"/>
      <c r="IIW23" s="341"/>
      <c r="IIX23" s="341"/>
      <c r="IIY23" s="341"/>
      <c r="IIZ23" s="341"/>
      <c r="IJA23" s="341"/>
      <c r="IJB23" s="341"/>
      <c r="IJC23" s="341"/>
      <c r="IJD23" s="341"/>
      <c r="IJE23" s="341"/>
      <c r="IJF23" s="341"/>
      <c r="IJG23" s="341"/>
      <c r="IJH23" s="341"/>
      <c r="IJI23" s="341"/>
      <c r="IJJ23" s="341"/>
      <c r="IJK23" s="341"/>
      <c r="IJL23" s="341"/>
      <c r="IJM23" s="341"/>
      <c r="IJN23" s="341"/>
      <c r="IJO23" s="341"/>
      <c r="IJP23" s="341"/>
      <c r="IJQ23" s="341"/>
      <c r="IJR23" s="341"/>
      <c r="IJS23" s="341"/>
      <c r="IJT23" s="341"/>
      <c r="IJU23" s="341"/>
      <c r="IJV23" s="341"/>
      <c r="IJW23" s="341"/>
      <c r="IJX23" s="341"/>
      <c r="IJY23" s="341"/>
      <c r="IJZ23" s="341"/>
      <c r="IKA23" s="341"/>
      <c r="IKB23" s="341"/>
      <c r="IKC23" s="341"/>
      <c r="IKD23" s="341"/>
      <c r="IKE23" s="341"/>
      <c r="IKF23" s="341"/>
      <c r="IKG23" s="341"/>
      <c r="IKH23" s="341"/>
      <c r="IKI23" s="341"/>
      <c r="IKJ23" s="341"/>
      <c r="IKK23" s="341"/>
      <c r="IKL23" s="341"/>
      <c r="IKM23" s="341"/>
      <c r="IKN23" s="341"/>
      <c r="IKO23" s="341"/>
      <c r="IKP23" s="341"/>
      <c r="IKQ23" s="341"/>
      <c r="IKR23" s="341"/>
      <c r="IKS23" s="341"/>
      <c r="IKT23" s="341"/>
      <c r="IKU23" s="341"/>
      <c r="IKV23" s="341"/>
      <c r="IKW23" s="341"/>
      <c r="IKX23" s="341"/>
      <c r="IKY23" s="341"/>
      <c r="IKZ23" s="341"/>
      <c r="ILA23" s="341"/>
      <c r="ILB23" s="341"/>
      <c r="ILC23" s="341"/>
      <c r="ILD23" s="341"/>
      <c r="ILE23" s="341"/>
      <c r="ILF23" s="341"/>
      <c r="ILG23" s="341"/>
      <c r="ILH23" s="341"/>
      <c r="ILI23" s="341"/>
      <c r="ILJ23" s="341"/>
      <c r="ILK23" s="341"/>
      <c r="ILL23" s="341"/>
      <c r="ILM23" s="341"/>
      <c r="ILN23" s="341"/>
      <c r="ILO23" s="341"/>
      <c r="ILP23" s="341"/>
      <c r="ILQ23" s="341"/>
      <c r="ILR23" s="341"/>
      <c r="ILS23" s="341"/>
      <c r="ILT23" s="341"/>
      <c r="ILU23" s="341"/>
      <c r="ILV23" s="341"/>
      <c r="ILW23" s="341"/>
      <c r="ILX23" s="341"/>
      <c r="ILY23" s="341"/>
      <c r="ILZ23" s="341"/>
      <c r="IMA23" s="341"/>
      <c r="IMB23" s="341"/>
      <c r="IMC23" s="341"/>
      <c r="IMD23" s="341"/>
      <c r="IME23" s="341"/>
      <c r="IMF23" s="341"/>
      <c r="IMG23" s="341"/>
      <c r="IMH23" s="341"/>
      <c r="IMI23" s="341"/>
      <c r="IMJ23" s="341"/>
      <c r="IMK23" s="341"/>
      <c r="IML23" s="341"/>
      <c r="IMM23" s="341"/>
      <c r="IMN23" s="341"/>
      <c r="IMO23" s="341"/>
      <c r="IMP23" s="341"/>
      <c r="IMQ23" s="341"/>
      <c r="IMR23" s="341"/>
      <c r="IMS23" s="341"/>
      <c r="IMT23" s="341"/>
      <c r="IMU23" s="341"/>
      <c r="IMV23" s="341"/>
      <c r="IMW23" s="341"/>
      <c r="IMX23" s="341"/>
      <c r="IMY23" s="341"/>
      <c r="IMZ23" s="341"/>
      <c r="INA23" s="341"/>
      <c r="INB23" s="341"/>
      <c r="INC23" s="341"/>
      <c r="IND23" s="341"/>
      <c r="INE23" s="341"/>
      <c r="INF23" s="341"/>
      <c r="ING23" s="341"/>
      <c r="INH23" s="341"/>
      <c r="INI23" s="341"/>
      <c r="INJ23" s="341"/>
      <c r="INK23" s="341"/>
      <c r="INL23" s="341"/>
      <c r="INM23" s="341"/>
      <c r="INN23" s="341"/>
      <c r="INO23" s="341"/>
      <c r="INP23" s="341"/>
      <c r="INQ23" s="341"/>
      <c r="INR23" s="341"/>
      <c r="INS23" s="341"/>
      <c r="INT23" s="341"/>
      <c r="INU23" s="341"/>
      <c r="INV23" s="341"/>
      <c r="INW23" s="341"/>
      <c r="INX23" s="341"/>
      <c r="INY23" s="341"/>
      <c r="INZ23" s="341"/>
      <c r="IOA23" s="341"/>
      <c r="IOB23" s="341"/>
      <c r="IOC23" s="341"/>
      <c r="IOD23" s="341"/>
      <c r="IOE23" s="341"/>
      <c r="IOF23" s="341"/>
      <c r="IOG23" s="341"/>
      <c r="IOH23" s="341"/>
      <c r="IOI23" s="341"/>
      <c r="IOJ23" s="341"/>
      <c r="IOK23" s="341"/>
      <c r="IOL23" s="341"/>
      <c r="IOM23" s="341"/>
      <c r="ION23" s="341"/>
      <c r="IOO23" s="341"/>
      <c r="IOP23" s="341"/>
      <c r="IOQ23" s="341"/>
      <c r="IOR23" s="341"/>
      <c r="IOS23" s="341"/>
      <c r="IOT23" s="341"/>
      <c r="IOU23" s="341"/>
      <c r="IOV23" s="341"/>
      <c r="IOW23" s="341"/>
      <c r="IOX23" s="341"/>
      <c r="IOY23" s="341"/>
      <c r="IOZ23" s="341"/>
      <c r="IPA23" s="341"/>
      <c r="IPB23" s="341"/>
      <c r="IPC23" s="341"/>
      <c r="IPD23" s="341"/>
      <c r="IPE23" s="341"/>
      <c r="IPF23" s="341"/>
      <c r="IPG23" s="341"/>
      <c r="IPH23" s="341"/>
      <c r="IPI23" s="341"/>
      <c r="IPJ23" s="341"/>
      <c r="IPK23" s="341"/>
      <c r="IPL23" s="341"/>
      <c r="IPM23" s="341"/>
      <c r="IPN23" s="341"/>
      <c r="IPO23" s="341"/>
      <c r="IPP23" s="341"/>
      <c r="IPQ23" s="341"/>
      <c r="IPR23" s="341"/>
      <c r="IPS23" s="341"/>
      <c r="IPT23" s="341"/>
      <c r="IPU23" s="341"/>
      <c r="IPV23" s="341"/>
      <c r="IPW23" s="341"/>
      <c r="IPX23" s="341"/>
      <c r="IPY23" s="341"/>
      <c r="IPZ23" s="341"/>
      <c r="IQA23" s="341"/>
      <c r="IQB23" s="341"/>
      <c r="IQC23" s="341"/>
      <c r="IQD23" s="341"/>
      <c r="IQE23" s="341"/>
      <c r="IQF23" s="341"/>
      <c r="IQG23" s="341"/>
      <c r="IQH23" s="341"/>
      <c r="IQI23" s="341"/>
      <c r="IQJ23" s="341"/>
      <c r="IQK23" s="341"/>
      <c r="IQL23" s="341"/>
      <c r="IQM23" s="341"/>
      <c r="IQN23" s="341"/>
      <c r="IQO23" s="341"/>
      <c r="IQP23" s="341"/>
      <c r="IQQ23" s="341"/>
      <c r="IQR23" s="341"/>
      <c r="IQS23" s="341"/>
      <c r="IQT23" s="341"/>
      <c r="IQU23" s="341"/>
      <c r="IQV23" s="341"/>
      <c r="IQW23" s="341"/>
      <c r="IQX23" s="341"/>
      <c r="IQY23" s="341"/>
      <c r="IQZ23" s="341"/>
      <c r="IRA23" s="341"/>
      <c r="IRB23" s="341"/>
      <c r="IRC23" s="341"/>
      <c r="IRD23" s="341"/>
      <c r="IRE23" s="341"/>
      <c r="IRF23" s="341"/>
      <c r="IRG23" s="341"/>
      <c r="IRH23" s="341"/>
      <c r="IRI23" s="341"/>
      <c r="IRJ23" s="341"/>
      <c r="IRK23" s="341"/>
      <c r="IRL23" s="341"/>
      <c r="IRM23" s="341"/>
      <c r="IRN23" s="341"/>
      <c r="IRO23" s="341"/>
      <c r="IRP23" s="341"/>
      <c r="IRQ23" s="341"/>
      <c r="IRR23" s="341"/>
      <c r="IRS23" s="341"/>
      <c r="IRT23" s="341"/>
      <c r="IRU23" s="341"/>
      <c r="IRV23" s="341"/>
      <c r="IRW23" s="341"/>
      <c r="IRX23" s="341"/>
      <c r="IRY23" s="341"/>
      <c r="IRZ23" s="341"/>
      <c r="ISA23" s="341"/>
      <c r="ISB23" s="341"/>
      <c r="ISC23" s="341"/>
      <c r="ISD23" s="341"/>
      <c r="ISE23" s="341"/>
      <c r="ISF23" s="341"/>
      <c r="ISG23" s="341"/>
      <c r="ISH23" s="341"/>
      <c r="ISI23" s="341"/>
      <c r="ISJ23" s="341"/>
      <c r="ISK23" s="341"/>
      <c r="ISL23" s="341"/>
      <c r="ISM23" s="341"/>
      <c r="ISN23" s="341"/>
      <c r="ISO23" s="341"/>
      <c r="ISP23" s="341"/>
      <c r="ISQ23" s="341"/>
      <c r="ISR23" s="341"/>
      <c r="ISS23" s="341"/>
      <c r="IST23" s="341"/>
      <c r="ISU23" s="341"/>
      <c r="ISV23" s="341"/>
      <c r="ISW23" s="341"/>
      <c r="ISX23" s="341"/>
      <c r="ISY23" s="341"/>
      <c r="ISZ23" s="341"/>
      <c r="ITA23" s="341"/>
      <c r="ITB23" s="341"/>
      <c r="ITC23" s="341"/>
      <c r="ITD23" s="341"/>
      <c r="ITE23" s="341"/>
      <c r="ITF23" s="341"/>
      <c r="ITG23" s="341"/>
      <c r="ITH23" s="341"/>
      <c r="ITI23" s="341"/>
      <c r="ITJ23" s="341"/>
      <c r="ITK23" s="341"/>
      <c r="ITL23" s="341"/>
      <c r="ITM23" s="341"/>
      <c r="ITN23" s="341"/>
      <c r="ITO23" s="341"/>
      <c r="ITP23" s="341"/>
      <c r="ITQ23" s="341"/>
      <c r="ITR23" s="341"/>
      <c r="ITS23" s="341"/>
      <c r="ITT23" s="341"/>
      <c r="ITU23" s="341"/>
      <c r="ITV23" s="341"/>
      <c r="ITW23" s="341"/>
      <c r="ITX23" s="341"/>
      <c r="ITY23" s="341"/>
      <c r="ITZ23" s="341"/>
      <c r="IUA23" s="341"/>
      <c r="IUB23" s="341"/>
      <c r="IUC23" s="341"/>
      <c r="IUD23" s="341"/>
      <c r="IUE23" s="341"/>
      <c r="IUF23" s="341"/>
      <c r="IUG23" s="341"/>
      <c r="IUH23" s="341"/>
      <c r="IUI23" s="341"/>
      <c r="IUJ23" s="341"/>
      <c r="IUK23" s="341"/>
      <c r="IUL23" s="341"/>
      <c r="IUM23" s="341"/>
      <c r="IUN23" s="341"/>
      <c r="IUO23" s="341"/>
      <c r="IUP23" s="341"/>
      <c r="IUQ23" s="341"/>
      <c r="IUR23" s="341"/>
      <c r="IUS23" s="341"/>
      <c r="IUT23" s="341"/>
      <c r="IUU23" s="341"/>
      <c r="IUV23" s="341"/>
      <c r="IUW23" s="341"/>
      <c r="IUX23" s="341"/>
      <c r="IUY23" s="341"/>
      <c r="IUZ23" s="341"/>
      <c r="IVA23" s="341"/>
      <c r="IVB23" s="341"/>
      <c r="IVC23" s="341"/>
      <c r="IVD23" s="341"/>
      <c r="IVE23" s="341"/>
      <c r="IVF23" s="341"/>
      <c r="IVG23" s="341"/>
      <c r="IVH23" s="341"/>
      <c r="IVI23" s="341"/>
      <c r="IVJ23" s="341"/>
      <c r="IVK23" s="341"/>
      <c r="IVL23" s="341"/>
      <c r="IVM23" s="341"/>
      <c r="IVN23" s="341"/>
      <c r="IVO23" s="341"/>
      <c r="IVP23" s="341"/>
      <c r="IVQ23" s="341"/>
      <c r="IVR23" s="341"/>
      <c r="IVS23" s="341"/>
      <c r="IVT23" s="341"/>
      <c r="IVU23" s="341"/>
      <c r="IVV23" s="341"/>
      <c r="IVW23" s="341"/>
      <c r="IVX23" s="341"/>
      <c r="IVY23" s="341"/>
      <c r="IVZ23" s="341"/>
      <c r="IWA23" s="341"/>
      <c r="IWB23" s="341"/>
      <c r="IWC23" s="341"/>
      <c r="IWD23" s="341"/>
      <c r="IWE23" s="341"/>
      <c r="IWF23" s="341"/>
      <c r="IWG23" s="341"/>
      <c r="IWH23" s="341"/>
      <c r="IWI23" s="341"/>
      <c r="IWJ23" s="341"/>
      <c r="IWK23" s="341"/>
      <c r="IWL23" s="341"/>
      <c r="IWM23" s="341"/>
      <c r="IWN23" s="341"/>
      <c r="IWO23" s="341"/>
      <c r="IWP23" s="341"/>
      <c r="IWQ23" s="341"/>
      <c r="IWR23" s="341"/>
      <c r="IWS23" s="341"/>
      <c r="IWT23" s="341"/>
      <c r="IWU23" s="341"/>
      <c r="IWV23" s="341"/>
      <c r="IWW23" s="341"/>
      <c r="IWX23" s="341"/>
      <c r="IWY23" s="341"/>
      <c r="IWZ23" s="341"/>
      <c r="IXA23" s="341"/>
      <c r="IXB23" s="341"/>
      <c r="IXC23" s="341"/>
      <c r="IXD23" s="341"/>
      <c r="IXE23" s="341"/>
      <c r="IXF23" s="341"/>
      <c r="IXG23" s="341"/>
      <c r="IXH23" s="341"/>
      <c r="IXI23" s="341"/>
      <c r="IXJ23" s="341"/>
      <c r="IXK23" s="341"/>
      <c r="IXL23" s="341"/>
      <c r="IXM23" s="341"/>
      <c r="IXN23" s="341"/>
      <c r="IXO23" s="341"/>
      <c r="IXP23" s="341"/>
      <c r="IXQ23" s="341"/>
      <c r="IXR23" s="341"/>
      <c r="IXS23" s="341"/>
      <c r="IXT23" s="341"/>
      <c r="IXU23" s="341"/>
      <c r="IXV23" s="341"/>
      <c r="IXW23" s="341"/>
      <c r="IXX23" s="341"/>
      <c r="IXY23" s="341"/>
      <c r="IXZ23" s="341"/>
      <c r="IYA23" s="341"/>
      <c r="IYB23" s="341"/>
      <c r="IYC23" s="341"/>
      <c r="IYD23" s="341"/>
      <c r="IYE23" s="341"/>
      <c r="IYF23" s="341"/>
      <c r="IYG23" s="341"/>
      <c r="IYH23" s="341"/>
      <c r="IYI23" s="341"/>
      <c r="IYJ23" s="341"/>
      <c r="IYK23" s="341"/>
      <c r="IYL23" s="341"/>
      <c r="IYM23" s="341"/>
      <c r="IYN23" s="341"/>
      <c r="IYO23" s="341"/>
      <c r="IYP23" s="341"/>
      <c r="IYQ23" s="341"/>
      <c r="IYR23" s="341"/>
      <c r="IYS23" s="341"/>
      <c r="IYT23" s="341"/>
      <c r="IYU23" s="341"/>
      <c r="IYV23" s="341"/>
      <c r="IYW23" s="341"/>
      <c r="IYX23" s="341"/>
      <c r="IYY23" s="341"/>
      <c r="IYZ23" s="341"/>
      <c r="IZA23" s="341"/>
      <c r="IZB23" s="341"/>
      <c r="IZC23" s="341"/>
      <c r="IZD23" s="341"/>
      <c r="IZE23" s="341"/>
      <c r="IZF23" s="341"/>
      <c r="IZG23" s="341"/>
      <c r="IZH23" s="341"/>
      <c r="IZI23" s="341"/>
      <c r="IZJ23" s="341"/>
      <c r="IZK23" s="341"/>
      <c r="IZL23" s="341"/>
      <c r="IZM23" s="341"/>
      <c r="IZN23" s="341"/>
      <c r="IZO23" s="341"/>
      <c r="IZP23" s="341"/>
      <c r="IZQ23" s="341"/>
      <c r="IZR23" s="341"/>
      <c r="IZS23" s="341"/>
      <c r="IZT23" s="341"/>
      <c r="IZU23" s="341"/>
      <c r="IZV23" s="341"/>
      <c r="IZW23" s="341"/>
      <c r="IZX23" s="341"/>
      <c r="IZY23" s="341"/>
      <c r="IZZ23" s="341"/>
      <c r="JAA23" s="341"/>
      <c r="JAB23" s="341"/>
      <c r="JAC23" s="341"/>
      <c r="JAD23" s="341"/>
      <c r="JAE23" s="341"/>
      <c r="JAF23" s="341"/>
      <c r="JAG23" s="341"/>
      <c r="JAH23" s="341"/>
      <c r="JAI23" s="341"/>
      <c r="JAJ23" s="341"/>
      <c r="JAK23" s="341"/>
      <c r="JAL23" s="341"/>
      <c r="JAM23" s="341"/>
      <c r="JAN23" s="341"/>
      <c r="JAO23" s="341"/>
      <c r="JAP23" s="341"/>
      <c r="JAQ23" s="341"/>
      <c r="JAR23" s="341"/>
      <c r="JAS23" s="341"/>
      <c r="JAT23" s="341"/>
      <c r="JAU23" s="341"/>
      <c r="JAV23" s="341"/>
      <c r="JAW23" s="341"/>
      <c r="JAX23" s="341"/>
      <c r="JAY23" s="341"/>
      <c r="JAZ23" s="341"/>
      <c r="JBA23" s="341"/>
      <c r="JBB23" s="341"/>
      <c r="JBC23" s="341"/>
      <c r="JBD23" s="341"/>
      <c r="JBE23" s="341"/>
      <c r="JBF23" s="341"/>
      <c r="JBG23" s="341"/>
      <c r="JBH23" s="341"/>
      <c r="JBI23" s="341"/>
      <c r="JBJ23" s="341"/>
      <c r="JBK23" s="341"/>
      <c r="JBL23" s="341"/>
      <c r="JBM23" s="341"/>
      <c r="JBN23" s="341"/>
      <c r="JBO23" s="341"/>
      <c r="JBP23" s="341"/>
      <c r="JBQ23" s="341"/>
      <c r="JBR23" s="341"/>
      <c r="JBS23" s="341"/>
      <c r="JBT23" s="341"/>
      <c r="JBU23" s="341"/>
      <c r="JBV23" s="341"/>
      <c r="JBW23" s="341"/>
      <c r="JBX23" s="341"/>
      <c r="JBY23" s="341"/>
      <c r="JBZ23" s="341"/>
      <c r="JCA23" s="341"/>
      <c r="JCB23" s="341"/>
      <c r="JCC23" s="341"/>
      <c r="JCD23" s="341"/>
      <c r="JCE23" s="341"/>
      <c r="JCF23" s="341"/>
      <c r="JCG23" s="341"/>
      <c r="JCH23" s="341"/>
      <c r="JCI23" s="341"/>
      <c r="JCJ23" s="341"/>
      <c r="JCK23" s="341"/>
      <c r="JCL23" s="341"/>
      <c r="JCM23" s="341"/>
      <c r="JCN23" s="341"/>
      <c r="JCO23" s="341"/>
      <c r="JCP23" s="341"/>
      <c r="JCQ23" s="341"/>
      <c r="JCR23" s="341"/>
      <c r="JCS23" s="341"/>
      <c r="JCT23" s="341"/>
      <c r="JCU23" s="341"/>
      <c r="JCV23" s="341"/>
      <c r="JCW23" s="341"/>
      <c r="JCX23" s="341"/>
      <c r="JCY23" s="341"/>
      <c r="JCZ23" s="341"/>
      <c r="JDA23" s="341"/>
      <c r="JDB23" s="341"/>
      <c r="JDC23" s="341"/>
      <c r="JDD23" s="341"/>
      <c r="JDE23" s="341"/>
      <c r="JDF23" s="341"/>
      <c r="JDG23" s="341"/>
      <c r="JDH23" s="341"/>
      <c r="JDI23" s="341"/>
      <c r="JDJ23" s="341"/>
      <c r="JDK23" s="341"/>
      <c r="JDL23" s="341"/>
      <c r="JDM23" s="341"/>
      <c r="JDN23" s="341"/>
      <c r="JDO23" s="341"/>
      <c r="JDP23" s="341"/>
      <c r="JDQ23" s="341"/>
      <c r="JDR23" s="341"/>
      <c r="JDS23" s="341"/>
      <c r="JDT23" s="341"/>
      <c r="JDU23" s="341"/>
      <c r="JDV23" s="341"/>
      <c r="JDW23" s="341"/>
      <c r="JDX23" s="341"/>
      <c r="JDY23" s="341"/>
      <c r="JDZ23" s="341"/>
      <c r="JEA23" s="341"/>
      <c r="JEB23" s="341"/>
      <c r="JEC23" s="341"/>
      <c r="JED23" s="341"/>
      <c r="JEE23" s="341"/>
      <c r="JEF23" s="341"/>
      <c r="JEG23" s="341"/>
      <c r="JEH23" s="341"/>
      <c r="JEI23" s="341"/>
      <c r="JEJ23" s="341"/>
      <c r="JEK23" s="341"/>
      <c r="JEL23" s="341"/>
      <c r="JEM23" s="341"/>
      <c r="JEN23" s="341"/>
      <c r="JEO23" s="341"/>
      <c r="JEP23" s="341"/>
      <c r="JEQ23" s="341"/>
      <c r="JER23" s="341"/>
      <c r="JES23" s="341"/>
      <c r="JET23" s="341"/>
      <c r="JEU23" s="341"/>
      <c r="JEV23" s="341"/>
      <c r="JEW23" s="341"/>
      <c r="JEX23" s="341"/>
      <c r="JEY23" s="341"/>
      <c r="JEZ23" s="341"/>
      <c r="JFA23" s="341"/>
      <c r="JFB23" s="341"/>
      <c r="JFC23" s="341"/>
      <c r="JFD23" s="341"/>
      <c r="JFE23" s="341"/>
      <c r="JFF23" s="341"/>
      <c r="JFG23" s="341"/>
      <c r="JFH23" s="341"/>
      <c r="JFI23" s="341"/>
      <c r="JFJ23" s="341"/>
      <c r="JFK23" s="341"/>
      <c r="JFL23" s="341"/>
      <c r="JFM23" s="341"/>
      <c r="JFN23" s="341"/>
      <c r="JFO23" s="341"/>
      <c r="JFP23" s="341"/>
      <c r="JFQ23" s="341"/>
      <c r="JFR23" s="341"/>
      <c r="JFS23" s="341"/>
      <c r="JFT23" s="341"/>
      <c r="JFU23" s="341"/>
      <c r="JFV23" s="341"/>
      <c r="JFW23" s="341"/>
      <c r="JFX23" s="341"/>
      <c r="JFY23" s="341"/>
      <c r="JFZ23" s="341"/>
      <c r="JGA23" s="341"/>
      <c r="JGB23" s="341"/>
      <c r="JGC23" s="341"/>
      <c r="JGD23" s="341"/>
      <c r="JGE23" s="341"/>
      <c r="JGF23" s="341"/>
      <c r="JGG23" s="341"/>
      <c r="JGH23" s="341"/>
      <c r="JGI23" s="341"/>
      <c r="JGJ23" s="341"/>
      <c r="JGK23" s="341"/>
      <c r="JGL23" s="341"/>
      <c r="JGM23" s="341"/>
      <c r="JGN23" s="341"/>
      <c r="JGO23" s="341"/>
      <c r="JGP23" s="341"/>
      <c r="JGQ23" s="341"/>
      <c r="JGR23" s="341"/>
      <c r="JGS23" s="341"/>
      <c r="JGT23" s="341"/>
      <c r="JGU23" s="341"/>
      <c r="JGV23" s="341"/>
      <c r="JGW23" s="341"/>
      <c r="JGX23" s="341"/>
      <c r="JGY23" s="341"/>
      <c r="JGZ23" s="341"/>
      <c r="JHA23" s="341"/>
      <c r="JHB23" s="341"/>
      <c r="JHC23" s="341"/>
      <c r="JHD23" s="341"/>
      <c r="JHE23" s="341"/>
      <c r="JHF23" s="341"/>
      <c r="JHG23" s="341"/>
      <c r="JHH23" s="341"/>
      <c r="JHI23" s="341"/>
      <c r="JHJ23" s="341"/>
      <c r="JHK23" s="341"/>
      <c r="JHL23" s="341"/>
      <c r="JHM23" s="341"/>
      <c r="JHN23" s="341"/>
      <c r="JHO23" s="341"/>
      <c r="JHP23" s="341"/>
      <c r="JHQ23" s="341"/>
      <c r="JHR23" s="341"/>
      <c r="JHS23" s="341"/>
      <c r="JHT23" s="341"/>
      <c r="JHU23" s="341"/>
      <c r="JHV23" s="341"/>
      <c r="JHW23" s="341"/>
      <c r="JHX23" s="341"/>
      <c r="JHY23" s="341"/>
      <c r="JHZ23" s="341"/>
      <c r="JIA23" s="341"/>
      <c r="JIB23" s="341"/>
      <c r="JIC23" s="341"/>
      <c r="JID23" s="341"/>
      <c r="JIE23" s="341"/>
      <c r="JIF23" s="341"/>
      <c r="JIG23" s="341"/>
      <c r="JIH23" s="341"/>
      <c r="JII23" s="341"/>
      <c r="JIJ23" s="341"/>
      <c r="JIK23" s="341"/>
      <c r="JIL23" s="341"/>
      <c r="JIM23" s="341"/>
      <c r="JIN23" s="341"/>
      <c r="JIO23" s="341"/>
      <c r="JIP23" s="341"/>
      <c r="JIQ23" s="341"/>
      <c r="JIR23" s="341"/>
      <c r="JIS23" s="341"/>
      <c r="JIT23" s="341"/>
      <c r="JIU23" s="341"/>
      <c r="JIV23" s="341"/>
      <c r="JIW23" s="341"/>
      <c r="JIX23" s="341"/>
      <c r="JIY23" s="341"/>
      <c r="JIZ23" s="341"/>
      <c r="JJA23" s="341"/>
      <c r="JJB23" s="341"/>
      <c r="JJC23" s="341"/>
      <c r="JJD23" s="341"/>
      <c r="JJE23" s="341"/>
      <c r="JJF23" s="341"/>
      <c r="JJG23" s="341"/>
      <c r="JJH23" s="341"/>
      <c r="JJI23" s="341"/>
      <c r="JJJ23" s="341"/>
      <c r="JJK23" s="341"/>
      <c r="JJL23" s="341"/>
      <c r="JJM23" s="341"/>
      <c r="JJN23" s="341"/>
      <c r="JJO23" s="341"/>
      <c r="JJP23" s="341"/>
      <c r="JJQ23" s="341"/>
      <c r="JJR23" s="341"/>
      <c r="JJS23" s="341"/>
      <c r="JJT23" s="341"/>
      <c r="JJU23" s="341"/>
      <c r="JJV23" s="341"/>
      <c r="JJW23" s="341"/>
      <c r="JJX23" s="341"/>
      <c r="JJY23" s="341"/>
      <c r="JJZ23" s="341"/>
      <c r="JKA23" s="341"/>
      <c r="JKB23" s="341"/>
      <c r="JKC23" s="341"/>
      <c r="JKD23" s="341"/>
      <c r="JKE23" s="341"/>
      <c r="JKF23" s="341"/>
      <c r="JKG23" s="341"/>
      <c r="JKH23" s="341"/>
      <c r="JKI23" s="341"/>
      <c r="JKJ23" s="341"/>
      <c r="JKK23" s="341"/>
      <c r="JKL23" s="341"/>
      <c r="JKM23" s="341"/>
      <c r="JKN23" s="341"/>
      <c r="JKO23" s="341"/>
      <c r="JKP23" s="341"/>
      <c r="JKQ23" s="341"/>
      <c r="JKR23" s="341"/>
      <c r="JKS23" s="341"/>
      <c r="JKT23" s="341"/>
      <c r="JKU23" s="341"/>
      <c r="JKV23" s="341"/>
      <c r="JKW23" s="341"/>
      <c r="JKX23" s="341"/>
      <c r="JKY23" s="341"/>
      <c r="JKZ23" s="341"/>
      <c r="JLA23" s="341"/>
      <c r="JLB23" s="341"/>
      <c r="JLC23" s="341"/>
      <c r="JLD23" s="341"/>
      <c r="JLE23" s="341"/>
      <c r="JLF23" s="341"/>
      <c r="JLG23" s="341"/>
      <c r="JLH23" s="341"/>
      <c r="JLI23" s="341"/>
      <c r="JLJ23" s="341"/>
      <c r="JLK23" s="341"/>
      <c r="JLL23" s="341"/>
      <c r="JLM23" s="341"/>
      <c r="JLN23" s="341"/>
      <c r="JLO23" s="341"/>
      <c r="JLP23" s="341"/>
      <c r="JLQ23" s="341"/>
      <c r="JLR23" s="341"/>
      <c r="JLS23" s="341"/>
      <c r="JLT23" s="341"/>
      <c r="JLU23" s="341"/>
      <c r="JLV23" s="341"/>
      <c r="JLW23" s="341"/>
      <c r="JLX23" s="341"/>
      <c r="JLY23" s="341"/>
      <c r="JLZ23" s="341"/>
      <c r="JMA23" s="341"/>
      <c r="JMB23" s="341"/>
      <c r="JMC23" s="341"/>
      <c r="JMD23" s="341"/>
      <c r="JME23" s="341"/>
      <c r="JMF23" s="341"/>
      <c r="JMG23" s="341"/>
      <c r="JMH23" s="341"/>
      <c r="JMI23" s="341"/>
      <c r="JMJ23" s="341"/>
      <c r="JMK23" s="341"/>
      <c r="JML23" s="341"/>
      <c r="JMM23" s="341"/>
      <c r="JMN23" s="341"/>
      <c r="JMO23" s="341"/>
      <c r="JMP23" s="341"/>
      <c r="JMQ23" s="341"/>
      <c r="JMR23" s="341"/>
      <c r="JMS23" s="341"/>
      <c r="JMT23" s="341"/>
      <c r="JMU23" s="341"/>
      <c r="JMV23" s="341"/>
      <c r="JMW23" s="341"/>
      <c r="JMX23" s="341"/>
      <c r="JMY23" s="341"/>
      <c r="JMZ23" s="341"/>
      <c r="JNA23" s="341"/>
      <c r="JNB23" s="341"/>
      <c r="JNC23" s="341"/>
      <c r="JND23" s="341"/>
      <c r="JNE23" s="341"/>
      <c r="JNF23" s="341"/>
      <c r="JNG23" s="341"/>
      <c r="JNH23" s="341"/>
      <c r="JNI23" s="341"/>
      <c r="JNJ23" s="341"/>
      <c r="JNK23" s="341"/>
      <c r="JNL23" s="341"/>
      <c r="JNM23" s="341"/>
      <c r="JNN23" s="341"/>
      <c r="JNO23" s="341"/>
      <c r="JNP23" s="341"/>
      <c r="JNQ23" s="341"/>
      <c r="JNR23" s="341"/>
      <c r="JNS23" s="341"/>
      <c r="JNT23" s="341"/>
      <c r="JNU23" s="341"/>
      <c r="JNV23" s="341"/>
      <c r="JNW23" s="341"/>
      <c r="JNX23" s="341"/>
      <c r="JNY23" s="341"/>
      <c r="JNZ23" s="341"/>
      <c r="JOA23" s="341"/>
      <c r="JOB23" s="341"/>
      <c r="JOC23" s="341"/>
      <c r="JOD23" s="341"/>
      <c r="JOE23" s="341"/>
      <c r="JOF23" s="341"/>
      <c r="JOG23" s="341"/>
      <c r="JOH23" s="341"/>
      <c r="JOI23" s="341"/>
      <c r="JOJ23" s="341"/>
      <c r="JOK23" s="341"/>
      <c r="JOL23" s="341"/>
      <c r="JOM23" s="341"/>
      <c r="JON23" s="341"/>
      <c r="JOO23" s="341"/>
      <c r="JOP23" s="341"/>
      <c r="JOQ23" s="341"/>
      <c r="JOR23" s="341"/>
      <c r="JOS23" s="341"/>
      <c r="JOT23" s="341"/>
      <c r="JOU23" s="341"/>
      <c r="JOV23" s="341"/>
      <c r="JOW23" s="341"/>
      <c r="JOX23" s="341"/>
      <c r="JOY23" s="341"/>
      <c r="JOZ23" s="341"/>
      <c r="JPA23" s="341"/>
      <c r="JPB23" s="341"/>
      <c r="JPC23" s="341"/>
      <c r="JPD23" s="341"/>
      <c r="JPE23" s="341"/>
      <c r="JPF23" s="341"/>
      <c r="JPG23" s="341"/>
      <c r="JPH23" s="341"/>
      <c r="JPI23" s="341"/>
      <c r="JPJ23" s="341"/>
      <c r="JPK23" s="341"/>
      <c r="JPL23" s="341"/>
      <c r="JPM23" s="341"/>
      <c r="JPN23" s="341"/>
      <c r="JPO23" s="341"/>
      <c r="JPP23" s="341"/>
      <c r="JPQ23" s="341"/>
      <c r="JPR23" s="341"/>
      <c r="JPS23" s="341"/>
      <c r="JPT23" s="341"/>
      <c r="JPU23" s="341"/>
      <c r="JPV23" s="341"/>
      <c r="JPW23" s="341"/>
      <c r="JPX23" s="341"/>
      <c r="JPY23" s="341"/>
      <c r="JPZ23" s="341"/>
      <c r="JQA23" s="341"/>
      <c r="JQB23" s="341"/>
      <c r="JQC23" s="341"/>
      <c r="JQD23" s="341"/>
      <c r="JQE23" s="341"/>
      <c r="JQF23" s="341"/>
      <c r="JQG23" s="341"/>
      <c r="JQH23" s="341"/>
      <c r="JQI23" s="341"/>
      <c r="JQJ23" s="341"/>
      <c r="JQK23" s="341"/>
      <c r="JQL23" s="341"/>
      <c r="JQM23" s="341"/>
      <c r="JQN23" s="341"/>
      <c r="JQO23" s="341"/>
      <c r="JQP23" s="341"/>
      <c r="JQQ23" s="341"/>
      <c r="JQR23" s="341"/>
      <c r="JQS23" s="341"/>
      <c r="JQT23" s="341"/>
      <c r="JQU23" s="341"/>
      <c r="JQV23" s="341"/>
      <c r="JQW23" s="341"/>
      <c r="JQX23" s="341"/>
      <c r="JQY23" s="341"/>
      <c r="JQZ23" s="341"/>
      <c r="JRA23" s="341"/>
      <c r="JRB23" s="341"/>
      <c r="JRC23" s="341"/>
      <c r="JRD23" s="341"/>
      <c r="JRE23" s="341"/>
      <c r="JRF23" s="341"/>
      <c r="JRG23" s="341"/>
      <c r="JRH23" s="341"/>
      <c r="JRI23" s="341"/>
      <c r="JRJ23" s="341"/>
      <c r="JRK23" s="341"/>
      <c r="JRL23" s="341"/>
      <c r="JRM23" s="341"/>
      <c r="JRN23" s="341"/>
      <c r="JRO23" s="341"/>
      <c r="JRP23" s="341"/>
      <c r="JRQ23" s="341"/>
      <c r="JRR23" s="341"/>
      <c r="JRS23" s="341"/>
      <c r="JRT23" s="341"/>
      <c r="JRU23" s="341"/>
      <c r="JRV23" s="341"/>
      <c r="JRW23" s="341"/>
      <c r="JRX23" s="341"/>
      <c r="JRY23" s="341"/>
      <c r="JRZ23" s="341"/>
      <c r="JSA23" s="341"/>
      <c r="JSB23" s="341"/>
      <c r="JSC23" s="341"/>
      <c r="JSD23" s="341"/>
      <c r="JSE23" s="341"/>
      <c r="JSF23" s="341"/>
      <c r="JSG23" s="341"/>
      <c r="JSH23" s="341"/>
      <c r="JSI23" s="341"/>
      <c r="JSJ23" s="341"/>
      <c r="JSK23" s="341"/>
      <c r="JSL23" s="341"/>
      <c r="JSM23" s="341"/>
      <c r="JSN23" s="341"/>
      <c r="JSO23" s="341"/>
      <c r="JSP23" s="341"/>
      <c r="JSQ23" s="341"/>
      <c r="JSR23" s="341"/>
      <c r="JSS23" s="341"/>
      <c r="JST23" s="341"/>
      <c r="JSU23" s="341"/>
      <c r="JSV23" s="341"/>
      <c r="JSW23" s="341"/>
      <c r="JSX23" s="341"/>
      <c r="JSY23" s="341"/>
      <c r="JSZ23" s="341"/>
      <c r="JTA23" s="341"/>
      <c r="JTB23" s="341"/>
      <c r="JTC23" s="341"/>
      <c r="JTD23" s="341"/>
      <c r="JTE23" s="341"/>
      <c r="JTF23" s="341"/>
      <c r="JTG23" s="341"/>
      <c r="JTH23" s="341"/>
      <c r="JTI23" s="341"/>
      <c r="JTJ23" s="341"/>
      <c r="JTK23" s="341"/>
      <c r="JTL23" s="341"/>
      <c r="JTM23" s="341"/>
      <c r="JTN23" s="341"/>
      <c r="JTO23" s="341"/>
      <c r="JTP23" s="341"/>
      <c r="JTQ23" s="341"/>
      <c r="JTR23" s="341"/>
      <c r="JTS23" s="341"/>
      <c r="JTT23" s="341"/>
      <c r="JTU23" s="341"/>
      <c r="JTV23" s="341"/>
      <c r="JTW23" s="341"/>
      <c r="JTX23" s="341"/>
      <c r="JTY23" s="341"/>
      <c r="JTZ23" s="341"/>
      <c r="JUA23" s="341"/>
      <c r="JUB23" s="341"/>
      <c r="JUC23" s="341"/>
      <c r="JUD23" s="341"/>
      <c r="JUE23" s="341"/>
      <c r="JUF23" s="341"/>
      <c r="JUG23" s="341"/>
      <c r="JUH23" s="341"/>
      <c r="JUI23" s="341"/>
      <c r="JUJ23" s="341"/>
      <c r="JUK23" s="341"/>
      <c r="JUL23" s="341"/>
      <c r="JUM23" s="341"/>
      <c r="JUN23" s="341"/>
      <c r="JUO23" s="341"/>
      <c r="JUP23" s="341"/>
      <c r="JUQ23" s="341"/>
      <c r="JUR23" s="341"/>
      <c r="JUS23" s="341"/>
      <c r="JUT23" s="341"/>
      <c r="JUU23" s="341"/>
      <c r="JUV23" s="341"/>
      <c r="JUW23" s="341"/>
      <c r="JUX23" s="341"/>
      <c r="JUY23" s="341"/>
      <c r="JUZ23" s="341"/>
      <c r="JVA23" s="341"/>
      <c r="JVB23" s="341"/>
      <c r="JVC23" s="341"/>
      <c r="JVD23" s="341"/>
      <c r="JVE23" s="341"/>
      <c r="JVF23" s="341"/>
      <c r="JVG23" s="341"/>
      <c r="JVH23" s="341"/>
      <c r="JVI23" s="341"/>
      <c r="JVJ23" s="341"/>
      <c r="JVK23" s="341"/>
      <c r="JVL23" s="341"/>
      <c r="JVM23" s="341"/>
      <c r="JVN23" s="341"/>
      <c r="JVO23" s="341"/>
      <c r="JVP23" s="341"/>
      <c r="JVQ23" s="341"/>
      <c r="JVR23" s="341"/>
      <c r="JVS23" s="341"/>
      <c r="JVT23" s="341"/>
      <c r="JVU23" s="341"/>
      <c r="JVV23" s="341"/>
      <c r="JVW23" s="341"/>
      <c r="JVX23" s="341"/>
      <c r="JVY23" s="341"/>
      <c r="JVZ23" s="341"/>
      <c r="JWA23" s="341"/>
      <c r="JWB23" s="341"/>
      <c r="JWC23" s="341"/>
      <c r="JWD23" s="341"/>
      <c r="JWE23" s="341"/>
      <c r="JWF23" s="341"/>
      <c r="JWG23" s="341"/>
      <c r="JWH23" s="341"/>
      <c r="JWI23" s="341"/>
      <c r="JWJ23" s="341"/>
      <c r="JWK23" s="341"/>
      <c r="JWL23" s="341"/>
      <c r="JWM23" s="341"/>
      <c r="JWN23" s="341"/>
      <c r="JWO23" s="341"/>
      <c r="JWP23" s="341"/>
      <c r="JWQ23" s="341"/>
      <c r="JWR23" s="341"/>
      <c r="JWS23" s="341"/>
      <c r="JWT23" s="341"/>
      <c r="JWU23" s="341"/>
      <c r="JWV23" s="341"/>
      <c r="JWW23" s="341"/>
      <c r="JWX23" s="341"/>
      <c r="JWY23" s="341"/>
      <c r="JWZ23" s="341"/>
      <c r="JXA23" s="341"/>
      <c r="JXB23" s="341"/>
      <c r="JXC23" s="341"/>
      <c r="JXD23" s="341"/>
      <c r="JXE23" s="341"/>
      <c r="JXF23" s="341"/>
      <c r="JXG23" s="341"/>
      <c r="JXH23" s="341"/>
      <c r="JXI23" s="341"/>
      <c r="JXJ23" s="341"/>
      <c r="JXK23" s="341"/>
      <c r="JXL23" s="341"/>
      <c r="JXM23" s="341"/>
      <c r="JXN23" s="341"/>
      <c r="JXO23" s="341"/>
      <c r="JXP23" s="341"/>
      <c r="JXQ23" s="341"/>
      <c r="JXR23" s="341"/>
      <c r="JXS23" s="341"/>
      <c r="JXT23" s="341"/>
      <c r="JXU23" s="341"/>
      <c r="JXV23" s="341"/>
      <c r="JXW23" s="341"/>
      <c r="JXX23" s="341"/>
      <c r="JXY23" s="341"/>
      <c r="JXZ23" s="341"/>
      <c r="JYA23" s="341"/>
      <c r="JYB23" s="341"/>
      <c r="JYC23" s="341"/>
      <c r="JYD23" s="341"/>
      <c r="JYE23" s="341"/>
      <c r="JYF23" s="341"/>
      <c r="JYG23" s="341"/>
      <c r="JYH23" s="341"/>
      <c r="JYI23" s="341"/>
      <c r="JYJ23" s="341"/>
      <c r="JYK23" s="341"/>
      <c r="JYL23" s="341"/>
      <c r="JYM23" s="341"/>
      <c r="JYN23" s="341"/>
      <c r="JYO23" s="341"/>
      <c r="JYP23" s="341"/>
      <c r="JYQ23" s="341"/>
      <c r="JYR23" s="341"/>
      <c r="JYS23" s="341"/>
      <c r="JYT23" s="341"/>
      <c r="JYU23" s="341"/>
      <c r="JYV23" s="341"/>
      <c r="JYW23" s="341"/>
      <c r="JYX23" s="341"/>
      <c r="JYY23" s="341"/>
      <c r="JYZ23" s="341"/>
      <c r="JZA23" s="341"/>
      <c r="JZB23" s="341"/>
      <c r="JZC23" s="341"/>
      <c r="JZD23" s="341"/>
      <c r="JZE23" s="341"/>
      <c r="JZF23" s="341"/>
      <c r="JZG23" s="341"/>
      <c r="JZH23" s="341"/>
      <c r="JZI23" s="341"/>
      <c r="JZJ23" s="341"/>
      <c r="JZK23" s="341"/>
      <c r="JZL23" s="341"/>
      <c r="JZM23" s="341"/>
      <c r="JZN23" s="341"/>
      <c r="JZO23" s="341"/>
      <c r="JZP23" s="341"/>
      <c r="JZQ23" s="341"/>
      <c r="JZR23" s="341"/>
      <c r="JZS23" s="341"/>
      <c r="JZT23" s="341"/>
      <c r="JZU23" s="341"/>
      <c r="JZV23" s="341"/>
      <c r="JZW23" s="341"/>
      <c r="JZX23" s="341"/>
      <c r="JZY23" s="341"/>
      <c r="JZZ23" s="341"/>
      <c r="KAA23" s="341"/>
      <c r="KAB23" s="341"/>
      <c r="KAC23" s="341"/>
      <c r="KAD23" s="341"/>
      <c r="KAE23" s="341"/>
      <c r="KAF23" s="341"/>
      <c r="KAG23" s="341"/>
      <c r="KAH23" s="341"/>
      <c r="KAI23" s="341"/>
      <c r="KAJ23" s="341"/>
      <c r="KAK23" s="341"/>
      <c r="KAL23" s="341"/>
      <c r="KAM23" s="341"/>
      <c r="KAN23" s="341"/>
      <c r="KAO23" s="341"/>
      <c r="KAP23" s="341"/>
      <c r="KAQ23" s="341"/>
      <c r="KAR23" s="341"/>
      <c r="KAS23" s="341"/>
      <c r="KAT23" s="341"/>
      <c r="KAU23" s="341"/>
      <c r="KAV23" s="341"/>
      <c r="KAW23" s="341"/>
      <c r="KAX23" s="341"/>
      <c r="KAY23" s="341"/>
      <c r="KAZ23" s="341"/>
      <c r="KBA23" s="341"/>
      <c r="KBB23" s="341"/>
      <c r="KBC23" s="341"/>
      <c r="KBD23" s="341"/>
      <c r="KBE23" s="341"/>
      <c r="KBF23" s="341"/>
      <c r="KBG23" s="341"/>
      <c r="KBH23" s="341"/>
      <c r="KBI23" s="341"/>
      <c r="KBJ23" s="341"/>
      <c r="KBK23" s="341"/>
      <c r="KBL23" s="341"/>
      <c r="KBM23" s="341"/>
      <c r="KBN23" s="341"/>
      <c r="KBO23" s="341"/>
      <c r="KBP23" s="341"/>
      <c r="KBQ23" s="341"/>
      <c r="KBR23" s="341"/>
      <c r="KBS23" s="341"/>
      <c r="KBT23" s="341"/>
      <c r="KBU23" s="341"/>
      <c r="KBV23" s="341"/>
      <c r="KBW23" s="341"/>
      <c r="KBX23" s="341"/>
      <c r="KBY23" s="341"/>
      <c r="KBZ23" s="341"/>
      <c r="KCA23" s="341"/>
      <c r="KCB23" s="341"/>
      <c r="KCC23" s="341"/>
      <c r="KCD23" s="341"/>
      <c r="KCE23" s="341"/>
      <c r="KCF23" s="341"/>
      <c r="KCG23" s="341"/>
      <c r="KCH23" s="341"/>
      <c r="KCI23" s="341"/>
      <c r="KCJ23" s="341"/>
      <c r="KCK23" s="341"/>
      <c r="KCL23" s="341"/>
      <c r="KCM23" s="341"/>
      <c r="KCN23" s="341"/>
      <c r="KCO23" s="341"/>
      <c r="KCP23" s="341"/>
      <c r="KCQ23" s="341"/>
      <c r="KCR23" s="341"/>
      <c r="KCS23" s="341"/>
      <c r="KCT23" s="341"/>
      <c r="KCU23" s="341"/>
      <c r="KCV23" s="341"/>
      <c r="KCW23" s="341"/>
      <c r="KCX23" s="341"/>
      <c r="KCY23" s="341"/>
      <c r="KCZ23" s="341"/>
      <c r="KDA23" s="341"/>
      <c r="KDB23" s="341"/>
      <c r="KDC23" s="341"/>
      <c r="KDD23" s="341"/>
      <c r="KDE23" s="341"/>
      <c r="KDF23" s="341"/>
      <c r="KDG23" s="341"/>
      <c r="KDH23" s="341"/>
      <c r="KDI23" s="341"/>
      <c r="KDJ23" s="341"/>
      <c r="KDK23" s="341"/>
      <c r="KDL23" s="341"/>
      <c r="KDM23" s="341"/>
      <c r="KDN23" s="341"/>
      <c r="KDO23" s="341"/>
      <c r="KDP23" s="341"/>
      <c r="KDQ23" s="341"/>
      <c r="KDR23" s="341"/>
      <c r="KDS23" s="341"/>
      <c r="KDT23" s="341"/>
      <c r="KDU23" s="341"/>
      <c r="KDV23" s="341"/>
      <c r="KDW23" s="341"/>
      <c r="KDX23" s="341"/>
      <c r="KDY23" s="341"/>
      <c r="KDZ23" s="341"/>
      <c r="KEA23" s="341"/>
      <c r="KEB23" s="341"/>
      <c r="KEC23" s="341"/>
      <c r="KED23" s="341"/>
      <c r="KEE23" s="341"/>
      <c r="KEF23" s="341"/>
      <c r="KEG23" s="341"/>
      <c r="KEH23" s="341"/>
      <c r="KEI23" s="341"/>
      <c r="KEJ23" s="341"/>
      <c r="KEK23" s="341"/>
      <c r="KEL23" s="341"/>
      <c r="KEM23" s="341"/>
      <c r="KEN23" s="341"/>
      <c r="KEO23" s="341"/>
      <c r="KEP23" s="341"/>
      <c r="KEQ23" s="341"/>
      <c r="KER23" s="341"/>
      <c r="KES23" s="341"/>
      <c r="KET23" s="341"/>
      <c r="KEU23" s="341"/>
      <c r="KEV23" s="341"/>
      <c r="KEW23" s="341"/>
      <c r="KEX23" s="341"/>
      <c r="KEY23" s="341"/>
      <c r="KEZ23" s="341"/>
      <c r="KFA23" s="341"/>
      <c r="KFB23" s="341"/>
      <c r="KFC23" s="341"/>
      <c r="KFD23" s="341"/>
      <c r="KFE23" s="341"/>
      <c r="KFF23" s="341"/>
      <c r="KFG23" s="341"/>
      <c r="KFH23" s="341"/>
      <c r="KFI23" s="341"/>
      <c r="KFJ23" s="341"/>
      <c r="KFK23" s="341"/>
      <c r="KFL23" s="341"/>
      <c r="KFM23" s="341"/>
      <c r="KFN23" s="341"/>
      <c r="KFO23" s="341"/>
      <c r="KFP23" s="341"/>
      <c r="KFQ23" s="341"/>
      <c r="KFR23" s="341"/>
      <c r="KFS23" s="341"/>
      <c r="KFT23" s="341"/>
      <c r="KFU23" s="341"/>
      <c r="KFV23" s="341"/>
      <c r="KFW23" s="341"/>
      <c r="KFX23" s="341"/>
      <c r="KFY23" s="341"/>
      <c r="KFZ23" s="341"/>
      <c r="KGA23" s="341"/>
      <c r="KGB23" s="341"/>
      <c r="KGC23" s="341"/>
      <c r="KGD23" s="341"/>
      <c r="KGE23" s="341"/>
      <c r="KGF23" s="341"/>
      <c r="KGG23" s="341"/>
      <c r="KGH23" s="341"/>
      <c r="KGI23" s="341"/>
      <c r="KGJ23" s="341"/>
      <c r="KGK23" s="341"/>
      <c r="KGL23" s="341"/>
      <c r="KGM23" s="341"/>
      <c r="KGN23" s="341"/>
      <c r="KGO23" s="341"/>
      <c r="KGP23" s="341"/>
      <c r="KGQ23" s="341"/>
      <c r="KGR23" s="341"/>
      <c r="KGS23" s="341"/>
      <c r="KGT23" s="341"/>
      <c r="KGU23" s="341"/>
      <c r="KGV23" s="341"/>
      <c r="KGW23" s="341"/>
      <c r="KGX23" s="341"/>
      <c r="KGY23" s="341"/>
      <c r="KGZ23" s="341"/>
      <c r="KHA23" s="341"/>
      <c r="KHB23" s="341"/>
      <c r="KHC23" s="341"/>
      <c r="KHD23" s="341"/>
      <c r="KHE23" s="341"/>
      <c r="KHF23" s="341"/>
      <c r="KHG23" s="341"/>
      <c r="KHH23" s="341"/>
      <c r="KHI23" s="341"/>
      <c r="KHJ23" s="341"/>
      <c r="KHK23" s="341"/>
      <c r="KHL23" s="341"/>
      <c r="KHM23" s="341"/>
      <c r="KHN23" s="341"/>
      <c r="KHO23" s="341"/>
      <c r="KHP23" s="341"/>
      <c r="KHQ23" s="341"/>
      <c r="KHR23" s="341"/>
      <c r="KHS23" s="341"/>
      <c r="KHT23" s="341"/>
      <c r="KHU23" s="341"/>
      <c r="KHV23" s="341"/>
      <c r="KHW23" s="341"/>
      <c r="KHX23" s="341"/>
      <c r="KHY23" s="341"/>
      <c r="KHZ23" s="341"/>
      <c r="KIA23" s="341"/>
      <c r="KIB23" s="341"/>
      <c r="KIC23" s="341"/>
      <c r="KID23" s="341"/>
      <c r="KIE23" s="341"/>
      <c r="KIF23" s="341"/>
      <c r="KIG23" s="341"/>
      <c r="KIH23" s="341"/>
      <c r="KII23" s="341"/>
      <c r="KIJ23" s="341"/>
      <c r="KIK23" s="341"/>
      <c r="KIL23" s="341"/>
      <c r="KIM23" s="341"/>
      <c r="KIN23" s="341"/>
      <c r="KIO23" s="341"/>
      <c r="KIP23" s="341"/>
      <c r="KIQ23" s="341"/>
      <c r="KIR23" s="341"/>
      <c r="KIS23" s="341"/>
      <c r="KIT23" s="341"/>
      <c r="KIU23" s="341"/>
      <c r="KIV23" s="341"/>
      <c r="KIW23" s="341"/>
      <c r="KIX23" s="341"/>
      <c r="KIY23" s="341"/>
      <c r="KIZ23" s="341"/>
      <c r="KJA23" s="341"/>
      <c r="KJB23" s="341"/>
      <c r="KJC23" s="341"/>
      <c r="KJD23" s="341"/>
      <c r="KJE23" s="341"/>
      <c r="KJF23" s="341"/>
      <c r="KJG23" s="341"/>
      <c r="KJH23" s="341"/>
      <c r="KJI23" s="341"/>
      <c r="KJJ23" s="341"/>
      <c r="KJK23" s="341"/>
      <c r="KJL23" s="341"/>
      <c r="KJM23" s="341"/>
      <c r="KJN23" s="341"/>
      <c r="KJO23" s="341"/>
      <c r="KJP23" s="341"/>
      <c r="KJQ23" s="341"/>
      <c r="KJR23" s="341"/>
      <c r="KJS23" s="341"/>
      <c r="KJT23" s="341"/>
      <c r="KJU23" s="341"/>
      <c r="KJV23" s="341"/>
      <c r="KJW23" s="341"/>
      <c r="KJX23" s="341"/>
      <c r="KJY23" s="341"/>
      <c r="KJZ23" s="341"/>
      <c r="KKA23" s="341"/>
      <c r="KKB23" s="341"/>
      <c r="KKC23" s="341"/>
      <c r="KKD23" s="341"/>
      <c r="KKE23" s="341"/>
      <c r="KKF23" s="341"/>
      <c r="KKG23" s="341"/>
      <c r="KKH23" s="341"/>
      <c r="KKI23" s="341"/>
      <c r="KKJ23" s="341"/>
      <c r="KKK23" s="341"/>
      <c r="KKL23" s="341"/>
      <c r="KKM23" s="341"/>
      <c r="KKN23" s="341"/>
      <c r="KKO23" s="341"/>
      <c r="KKP23" s="341"/>
      <c r="KKQ23" s="341"/>
      <c r="KKR23" s="341"/>
      <c r="KKS23" s="341"/>
      <c r="KKT23" s="341"/>
      <c r="KKU23" s="341"/>
      <c r="KKV23" s="341"/>
      <c r="KKW23" s="341"/>
      <c r="KKX23" s="341"/>
      <c r="KKY23" s="341"/>
      <c r="KKZ23" s="341"/>
      <c r="KLA23" s="341"/>
      <c r="KLB23" s="341"/>
      <c r="KLC23" s="341"/>
      <c r="KLD23" s="341"/>
      <c r="KLE23" s="341"/>
      <c r="KLF23" s="341"/>
      <c r="KLG23" s="341"/>
      <c r="KLH23" s="341"/>
      <c r="KLI23" s="341"/>
      <c r="KLJ23" s="341"/>
      <c r="KLK23" s="341"/>
      <c r="KLL23" s="341"/>
      <c r="KLM23" s="341"/>
      <c r="KLN23" s="341"/>
      <c r="KLO23" s="341"/>
      <c r="KLP23" s="341"/>
      <c r="KLQ23" s="341"/>
      <c r="KLR23" s="341"/>
      <c r="KLS23" s="341"/>
      <c r="KLT23" s="341"/>
      <c r="KLU23" s="341"/>
      <c r="KLV23" s="341"/>
      <c r="KLW23" s="341"/>
      <c r="KLX23" s="341"/>
      <c r="KLY23" s="341"/>
      <c r="KLZ23" s="341"/>
      <c r="KMA23" s="341"/>
      <c r="KMB23" s="341"/>
      <c r="KMC23" s="341"/>
      <c r="KMD23" s="341"/>
      <c r="KME23" s="341"/>
      <c r="KMF23" s="341"/>
      <c r="KMG23" s="341"/>
      <c r="KMH23" s="341"/>
      <c r="KMI23" s="341"/>
      <c r="KMJ23" s="341"/>
      <c r="KMK23" s="341"/>
      <c r="KML23" s="341"/>
      <c r="KMM23" s="341"/>
      <c r="KMN23" s="341"/>
      <c r="KMO23" s="341"/>
      <c r="KMP23" s="341"/>
      <c r="KMQ23" s="341"/>
      <c r="KMR23" s="341"/>
      <c r="KMS23" s="341"/>
      <c r="KMT23" s="341"/>
      <c r="KMU23" s="341"/>
      <c r="KMV23" s="341"/>
      <c r="KMW23" s="341"/>
      <c r="KMX23" s="341"/>
      <c r="KMY23" s="341"/>
      <c r="KMZ23" s="341"/>
      <c r="KNA23" s="341"/>
      <c r="KNB23" s="341"/>
      <c r="KNC23" s="341"/>
      <c r="KND23" s="341"/>
      <c r="KNE23" s="341"/>
      <c r="KNF23" s="341"/>
      <c r="KNG23" s="341"/>
      <c r="KNH23" s="341"/>
      <c r="KNI23" s="341"/>
      <c r="KNJ23" s="341"/>
      <c r="KNK23" s="341"/>
      <c r="KNL23" s="341"/>
      <c r="KNM23" s="341"/>
      <c r="KNN23" s="341"/>
      <c r="KNO23" s="341"/>
      <c r="KNP23" s="341"/>
      <c r="KNQ23" s="341"/>
      <c r="KNR23" s="341"/>
      <c r="KNS23" s="341"/>
      <c r="KNT23" s="341"/>
      <c r="KNU23" s="341"/>
      <c r="KNV23" s="341"/>
      <c r="KNW23" s="341"/>
      <c r="KNX23" s="341"/>
      <c r="KNY23" s="341"/>
      <c r="KNZ23" s="341"/>
      <c r="KOA23" s="341"/>
      <c r="KOB23" s="341"/>
      <c r="KOC23" s="341"/>
      <c r="KOD23" s="341"/>
      <c r="KOE23" s="341"/>
      <c r="KOF23" s="341"/>
      <c r="KOG23" s="341"/>
      <c r="KOH23" s="341"/>
      <c r="KOI23" s="341"/>
      <c r="KOJ23" s="341"/>
      <c r="KOK23" s="341"/>
      <c r="KOL23" s="341"/>
      <c r="KOM23" s="341"/>
      <c r="KON23" s="341"/>
      <c r="KOO23" s="341"/>
      <c r="KOP23" s="341"/>
      <c r="KOQ23" s="341"/>
      <c r="KOR23" s="341"/>
      <c r="KOS23" s="341"/>
      <c r="KOT23" s="341"/>
      <c r="KOU23" s="341"/>
      <c r="KOV23" s="341"/>
      <c r="KOW23" s="341"/>
      <c r="KOX23" s="341"/>
      <c r="KOY23" s="341"/>
      <c r="KOZ23" s="341"/>
      <c r="KPA23" s="341"/>
      <c r="KPB23" s="341"/>
      <c r="KPC23" s="341"/>
      <c r="KPD23" s="341"/>
      <c r="KPE23" s="341"/>
      <c r="KPF23" s="341"/>
      <c r="KPG23" s="341"/>
      <c r="KPH23" s="341"/>
      <c r="KPI23" s="341"/>
      <c r="KPJ23" s="341"/>
      <c r="KPK23" s="341"/>
      <c r="KPL23" s="341"/>
      <c r="KPM23" s="341"/>
      <c r="KPN23" s="341"/>
      <c r="KPO23" s="341"/>
      <c r="KPP23" s="341"/>
      <c r="KPQ23" s="341"/>
      <c r="KPR23" s="341"/>
      <c r="KPS23" s="341"/>
      <c r="KPT23" s="341"/>
      <c r="KPU23" s="341"/>
      <c r="KPV23" s="341"/>
      <c r="KPW23" s="341"/>
      <c r="KPX23" s="341"/>
      <c r="KPY23" s="341"/>
      <c r="KPZ23" s="341"/>
      <c r="KQA23" s="341"/>
      <c r="KQB23" s="341"/>
      <c r="KQC23" s="341"/>
      <c r="KQD23" s="341"/>
      <c r="KQE23" s="341"/>
      <c r="KQF23" s="341"/>
      <c r="KQG23" s="341"/>
      <c r="KQH23" s="341"/>
      <c r="KQI23" s="341"/>
      <c r="KQJ23" s="341"/>
      <c r="KQK23" s="341"/>
      <c r="KQL23" s="341"/>
      <c r="KQM23" s="341"/>
      <c r="KQN23" s="341"/>
      <c r="KQO23" s="341"/>
      <c r="KQP23" s="341"/>
      <c r="KQQ23" s="341"/>
      <c r="KQR23" s="341"/>
      <c r="KQS23" s="341"/>
      <c r="KQT23" s="341"/>
      <c r="KQU23" s="341"/>
      <c r="KQV23" s="341"/>
      <c r="KQW23" s="341"/>
      <c r="KQX23" s="341"/>
      <c r="KQY23" s="341"/>
      <c r="KQZ23" s="341"/>
      <c r="KRA23" s="341"/>
      <c r="KRB23" s="341"/>
      <c r="KRC23" s="341"/>
      <c r="KRD23" s="341"/>
      <c r="KRE23" s="341"/>
      <c r="KRF23" s="341"/>
      <c r="KRG23" s="341"/>
      <c r="KRH23" s="341"/>
      <c r="KRI23" s="341"/>
      <c r="KRJ23" s="341"/>
      <c r="KRK23" s="341"/>
      <c r="KRL23" s="341"/>
      <c r="KRM23" s="341"/>
      <c r="KRN23" s="341"/>
      <c r="KRO23" s="341"/>
      <c r="KRP23" s="341"/>
      <c r="KRQ23" s="341"/>
      <c r="KRR23" s="341"/>
      <c r="KRS23" s="341"/>
      <c r="KRT23" s="341"/>
      <c r="KRU23" s="341"/>
      <c r="KRV23" s="341"/>
      <c r="KRW23" s="341"/>
      <c r="KRX23" s="341"/>
      <c r="KRY23" s="341"/>
      <c r="KRZ23" s="341"/>
      <c r="KSA23" s="341"/>
      <c r="KSB23" s="341"/>
      <c r="KSC23" s="341"/>
      <c r="KSD23" s="341"/>
      <c r="KSE23" s="341"/>
      <c r="KSF23" s="341"/>
      <c r="KSG23" s="341"/>
      <c r="KSH23" s="341"/>
      <c r="KSI23" s="341"/>
      <c r="KSJ23" s="341"/>
      <c r="KSK23" s="341"/>
      <c r="KSL23" s="341"/>
      <c r="KSM23" s="341"/>
      <c r="KSN23" s="341"/>
      <c r="KSO23" s="341"/>
      <c r="KSP23" s="341"/>
      <c r="KSQ23" s="341"/>
      <c r="KSR23" s="341"/>
      <c r="KSS23" s="341"/>
      <c r="KST23" s="341"/>
      <c r="KSU23" s="341"/>
      <c r="KSV23" s="341"/>
      <c r="KSW23" s="341"/>
      <c r="KSX23" s="341"/>
      <c r="KSY23" s="341"/>
      <c r="KSZ23" s="341"/>
      <c r="KTA23" s="341"/>
      <c r="KTB23" s="341"/>
      <c r="KTC23" s="341"/>
      <c r="KTD23" s="341"/>
      <c r="KTE23" s="341"/>
      <c r="KTF23" s="341"/>
      <c r="KTG23" s="341"/>
      <c r="KTH23" s="341"/>
      <c r="KTI23" s="341"/>
      <c r="KTJ23" s="341"/>
      <c r="KTK23" s="341"/>
      <c r="KTL23" s="341"/>
      <c r="KTM23" s="341"/>
      <c r="KTN23" s="341"/>
      <c r="KTO23" s="341"/>
      <c r="KTP23" s="341"/>
      <c r="KTQ23" s="341"/>
      <c r="KTR23" s="341"/>
      <c r="KTS23" s="341"/>
      <c r="KTT23" s="341"/>
      <c r="KTU23" s="341"/>
      <c r="KTV23" s="341"/>
      <c r="KTW23" s="341"/>
      <c r="KTX23" s="341"/>
      <c r="KTY23" s="341"/>
      <c r="KTZ23" s="341"/>
      <c r="KUA23" s="341"/>
      <c r="KUB23" s="341"/>
      <c r="KUC23" s="341"/>
      <c r="KUD23" s="341"/>
      <c r="KUE23" s="341"/>
      <c r="KUF23" s="341"/>
      <c r="KUG23" s="341"/>
      <c r="KUH23" s="341"/>
      <c r="KUI23" s="341"/>
      <c r="KUJ23" s="341"/>
      <c r="KUK23" s="341"/>
      <c r="KUL23" s="341"/>
      <c r="KUM23" s="341"/>
      <c r="KUN23" s="341"/>
      <c r="KUO23" s="341"/>
      <c r="KUP23" s="341"/>
      <c r="KUQ23" s="341"/>
      <c r="KUR23" s="341"/>
      <c r="KUS23" s="341"/>
      <c r="KUT23" s="341"/>
      <c r="KUU23" s="341"/>
      <c r="KUV23" s="341"/>
      <c r="KUW23" s="341"/>
      <c r="KUX23" s="341"/>
      <c r="KUY23" s="341"/>
      <c r="KUZ23" s="341"/>
      <c r="KVA23" s="341"/>
      <c r="KVB23" s="341"/>
      <c r="KVC23" s="341"/>
      <c r="KVD23" s="341"/>
      <c r="KVE23" s="341"/>
      <c r="KVF23" s="341"/>
      <c r="KVG23" s="341"/>
      <c r="KVH23" s="341"/>
      <c r="KVI23" s="341"/>
      <c r="KVJ23" s="341"/>
      <c r="KVK23" s="341"/>
      <c r="KVL23" s="341"/>
      <c r="KVM23" s="341"/>
      <c r="KVN23" s="341"/>
      <c r="KVO23" s="341"/>
      <c r="KVP23" s="341"/>
      <c r="KVQ23" s="341"/>
      <c r="KVR23" s="341"/>
      <c r="KVS23" s="341"/>
      <c r="KVT23" s="341"/>
      <c r="KVU23" s="341"/>
      <c r="KVV23" s="341"/>
      <c r="KVW23" s="341"/>
      <c r="KVX23" s="341"/>
      <c r="KVY23" s="341"/>
      <c r="KVZ23" s="341"/>
      <c r="KWA23" s="341"/>
      <c r="KWB23" s="341"/>
      <c r="KWC23" s="341"/>
      <c r="KWD23" s="341"/>
      <c r="KWE23" s="341"/>
      <c r="KWF23" s="341"/>
      <c r="KWG23" s="341"/>
      <c r="KWH23" s="341"/>
      <c r="KWI23" s="341"/>
      <c r="KWJ23" s="341"/>
      <c r="KWK23" s="341"/>
      <c r="KWL23" s="341"/>
      <c r="KWM23" s="341"/>
      <c r="KWN23" s="341"/>
      <c r="KWO23" s="341"/>
      <c r="KWP23" s="341"/>
      <c r="KWQ23" s="341"/>
      <c r="KWR23" s="341"/>
      <c r="KWS23" s="341"/>
      <c r="KWT23" s="341"/>
      <c r="KWU23" s="341"/>
      <c r="KWV23" s="341"/>
      <c r="KWW23" s="341"/>
      <c r="KWX23" s="341"/>
      <c r="KWY23" s="341"/>
      <c r="KWZ23" s="341"/>
      <c r="KXA23" s="341"/>
      <c r="KXB23" s="341"/>
      <c r="KXC23" s="341"/>
      <c r="KXD23" s="341"/>
      <c r="KXE23" s="341"/>
      <c r="KXF23" s="341"/>
      <c r="KXG23" s="341"/>
      <c r="KXH23" s="341"/>
      <c r="KXI23" s="341"/>
      <c r="KXJ23" s="341"/>
      <c r="KXK23" s="341"/>
      <c r="KXL23" s="341"/>
      <c r="KXM23" s="341"/>
      <c r="KXN23" s="341"/>
      <c r="KXO23" s="341"/>
      <c r="KXP23" s="341"/>
      <c r="KXQ23" s="341"/>
      <c r="KXR23" s="341"/>
      <c r="KXS23" s="341"/>
      <c r="KXT23" s="341"/>
      <c r="KXU23" s="341"/>
      <c r="KXV23" s="341"/>
      <c r="KXW23" s="341"/>
      <c r="KXX23" s="341"/>
      <c r="KXY23" s="341"/>
      <c r="KXZ23" s="341"/>
      <c r="KYA23" s="341"/>
      <c r="KYB23" s="341"/>
      <c r="KYC23" s="341"/>
      <c r="KYD23" s="341"/>
      <c r="KYE23" s="341"/>
      <c r="KYF23" s="341"/>
      <c r="KYG23" s="341"/>
      <c r="KYH23" s="341"/>
      <c r="KYI23" s="341"/>
      <c r="KYJ23" s="341"/>
      <c r="KYK23" s="341"/>
      <c r="KYL23" s="341"/>
      <c r="KYM23" s="341"/>
      <c r="KYN23" s="341"/>
      <c r="KYO23" s="341"/>
      <c r="KYP23" s="341"/>
      <c r="KYQ23" s="341"/>
      <c r="KYR23" s="341"/>
      <c r="KYS23" s="341"/>
      <c r="KYT23" s="341"/>
      <c r="KYU23" s="341"/>
      <c r="KYV23" s="341"/>
      <c r="KYW23" s="341"/>
      <c r="KYX23" s="341"/>
      <c r="KYY23" s="341"/>
      <c r="KYZ23" s="341"/>
      <c r="KZA23" s="341"/>
      <c r="KZB23" s="341"/>
      <c r="KZC23" s="341"/>
      <c r="KZD23" s="341"/>
      <c r="KZE23" s="341"/>
      <c r="KZF23" s="341"/>
      <c r="KZG23" s="341"/>
      <c r="KZH23" s="341"/>
      <c r="KZI23" s="341"/>
      <c r="KZJ23" s="341"/>
      <c r="KZK23" s="341"/>
      <c r="KZL23" s="341"/>
      <c r="KZM23" s="341"/>
      <c r="KZN23" s="341"/>
      <c r="KZO23" s="341"/>
      <c r="KZP23" s="341"/>
      <c r="KZQ23" s="341"/>
      <c r="KZR23" s="341"/>
      <c r="KZS23" s="341"/>
      <c r="KZT23" s="341"/>
      <c r="KZU23" s="341"/>
      <c r="KZV23" s="341"/>
      <c r="KZW23" s="341"/>
      <c r="KZX23" s="341"/>
      <c r="KZY23" s="341"/>
      <c r="KZZ23" s="341"/>
      <c r="LAA23" s="341"/>
      <c r="LAB23" s="341"/>
      <c r="LAC23" s="341"/>
      <c r="LAD23" s="341"/>
      <c r="LAE23" s="341"/>
      <c r="LAF23" s="341"/>
      <c r="LAG23" s="341"/>
      <c r="LAH23" s="341"/>
      <c r="LAI23" s="341"/>
      <c r="LAJ23" s="341"/>
      <c r="LAK23" s="341"/>
      <c r="LAL23" s="341"/>
      <c r="LAM23" s="341"/>
      <c r="LAN23" s="341"/>
      <c r="LAO23" s="341"/>
      <c r="LAP23" s="341"/>
      <c r="LAQ23" s="341"/>
      <c r="LAR23" s="341"/>
      <c r="LAS23" s="341"/>
      <c r="LAT23" s="341"/>
      <c r="LAU23" s="341"/>
      <c r="LAV23" s="341"/>
      <c r="LAW23" s="341"/>
      <c r="LAX23" s="341"/>
      <c r="LAY23" s="341"/>
      <c r="LAZ23" s="341"/>
      <c r="LBA23" s="341"/>
      <c r="LBB23" s="341"/>
      <c r="LBC23" s="341"/>
      <c r="LBD23" s="341"/>
      <c r="LBE23" s="341"/>
      <c r="LBF23" s="341"/>
      <c r="LBG23" s="341"/>
      <c r="LBH23" s="341"/>
      <c r="LBI23" s="341"/>
      <c r="LBJ23" s="341"/>
      <c r="LBK23" s="341"/>
      <c r="LBL23" s="341"/>
      <c r="LBM23" s="341"/>
      <c r="LBN23" s="341"/>
      <c r="LBO23" s="341"/>
      <c r="LBP23" s="341"/>
      <c r="LBQ23" s="341"/>
      <c r="LBR23" s="341"/>
      <c r="LBS23" s="341"/>
      <c r="LBT23" s="341"/>
      <c r="LBU23" s="341"/>
      <c r="LBV23" s="341"/>
      <c r="LBW23" s="341"/>
      <c r="LBX23" s="341"/>
      <c r="LBY23" s="341"/>
      <c r="LBZ23" s="341"/>
      <c r="LCA23" s="341"/>
      <c r="LCB23" s="341"/>
      <c r="LCC23" s="341"/>
      <c r="LCD23" s="341"/>
      <c r="LCE23" s="341"/>
      <c r="LCF23" s="341"/>
      <c r="LCG23" s="341"/>
      <c r="LCH23" s="341"/>
      <c r="LCI23" s="341"/>
      <c r="LCJ23" s="341"/>
      <c r="LCK23" s="341"/>
      <c r="LCL23" s="341"/>
      <c r="LCM23" s="341"/>
      <c r="LCN23" s="341"/>
      <c r="LCO23" s="341"/>
      <c r="LCP23" s="341"/>
      <c r="LCQ23" s="341"/>
      <c r="LCR23" s="341"/>
      <c r="LCS23" s="341"/>
      <c r="LCT23" s="341"/>
      <c r="LCU23" s="341"/>
      <c r="LCV23" s="341"/>
      <c r="LCW23" s="341"/>
      <c r="LCX23" s="341"/>
      <c r="LCY23" s="341"/>
      <c r="LCZ23" s="341"/>
      <c r="LDA23" s="341"/>
      <c r="LDB23" s="341"/>
      <c r="LDC23" s="341"/>
      <c r="LDD23" s="341"/>
      <c r="LDE23" s="341"/>
      <c r="LDF23" s="341"/>
      <c r="LDG23" s="341"/>
      <c r="LDH23" s="341"/>
      <c r="LDI23" s="341"/>
      <c r="LDJ23" s="341"/>
      <c r="LDK23" s="341"/>
      <c r="LDL23" s="341"/>
      <c r="LDM23" s="341"/>
      <c r="LDN23" s="341"/>
      <c r="LDO23" s="341"/>
      <c r="LDP23" s="341"/>
      <c r="LDQ23" s="341"/>
      <c r="LDR23" s="341"/>
      <c r="LDS23" s="341"/>
      <c r="LDT23" s="341"/>
      <c r="LDU23" s="341"/>
      <c r="LDV23" s="341"/>
      <c r="LDW23" s="341"/>
      <c r="LDX23" s="341"/>
      <c r="LDY23" s="341"/>
      <c r="LDZ23" s="341"/>
      <c r="LEA23" s="341"/>
      <c r="LEB23" s="341"/>
      <c r="LEC23" s="341"/>
      <c r="LED23" s="341"/>
      <c r="LEE23" s="341"/>
      <c r="LEF23" s="341"/>
      <c r="LEG23" s="341"/>
      <c r="LEH23" s="341"/>
      <c r="LEI23" s="341"/>
      <c r="LEJ23" s="341"/>
      <c r="LEK23" s="341"/>
      <c r="LEL23" s="341"/>
      <c r="LEM23" s="341"/>
      <c r="LEN23" s="341"/>
      <c r="LEO23" s="341"/>
      <c r="LEP23" s="341"/>
      <c r="LEQ23" s="341"/>
      <c r="LER23" s="341"/>
      <c r="LES23" s="341"/>
      <c r="LET23" s="341"/>
      <c r="LEU23" s="341"/>
      <c r="LEV23" s="341"/>
      <c r="LEW23" s="341"/>
      <c r="LEX23" s="341"/>
      <c r="LEY23" s="341"/>
      <c r="LEZ23" s="341"/>
      <c r="LFA23" s="341"/>
      <c r="LFB23" s="341"/>
      <c r="LFC23" s="341"/>
      <c r="LFD23" s="341"/>
      <c r="LFE23" s="341"/>
      <c r="LFF23" s="341"/>
      <c r="LFG23" s="341"/>
      <c r="LFH23" s="341"/>
      <c r="LFI23" s="341"/>
      <c r="LFJ23" s="341"/>
      <c r="LFK23" s="341"/>
      <c r="LFL23" s="341"/>
      <c r="LFM23" s="341"/>
      <c r="LFN23" s="341"/>
      <c r="LFO23" s="341"/>
      <c r="LFP23" s="341"/>
      <c r="LFQ23" s="341"/>
      <c r="LFR23" s="341"/>
      <c r="LFS23" s="341"/>
      <c r="LFT23" s="341"/>
      <c r="LFU23" s="341"/>
      <c r="LFV23" s="341"/>
      <c r="LFW23" s="341"/>
      <c r="LFX23" s="341"/>
      <c r="LFY23" s="341"/>
      <c r="LFZ23" s="341"/>
      <c r="LGA23" s="341"/>
      <c r="LGB23" s="341"/>
      <c r="LGC23" s="341"/>
      <c r="LGD23" s="341"/>
      <c r="LGE23" s="341"/>
      <c r="LGF23" s="341"/>
      <c r="LGG23" s="341"/>
      <c r="LGH23" s="341"/>
      <c r="LGI23" s="341"/>
      <c r="LGJ23" s="341"/>
      <c r="LGK23" s="341"/>
      <c r="LGL23" s="341"/>
      <c r="LGM23" s="341"/>
      <c r="LGN23" s="341"/>
      <c r="LGO23" s="341"/>
      <c r="LGP23" s="341"/>
      <c r="LGQ23" s="341"/>
      <c r="LGR23" s="341"/>
      <c r="LGS23" s="341"/>
      <c r="LGT23" s="341"/>
      <c r="LGU23" s="341"/>
      <c r="LGV23" s="341"/>
      <c r="LGW23" s="341"/>
      <c r="LGX23" s="341"/>
      <c r="LGY23" s="341"/>
      <c r="LGZ23" s="341"/>
      <c r="LHA23" s="341"/>
      <c r="LHB23" s="341"/>
      <c r="LHC23" s="341"/>
      <c r="LHD23" s="341"/>
      <c r="LHE23" s="341"/>
      <c r="LHF23" s="341"/>
      <c r="LHG23" s="341"/>
      <c r="LHH23" s="341"/>
      <c r="LHI23" s="341"/>
      <c r="LHJ23" s="341"/>
      <c r="LHK23" s="341"/>
      <c r="LHL23" s="341"/>
      <c r="LHM23" s="341"/>
      <c r="LHN23" s="341"/>
      <c r="LHO23" s="341"/>
      <c r="LHP23" s="341"/>
      <c r="LHQ23" s="341"/>
      <c r="LHR23" s="341"/>
      <c r="LHS23" s="341"/>
      <c r="LHT23" s="341"/>
      <c r="LHU23" s="341"/>
      <c r="LHV23" s="341"/>
      <c r="LHW23" s="341"/>
      <c r="LHX23" s="341"/>
      <c r="LHY23" s="341"/>
      <c r="LHZ23" s="341"/>
      <c r="LIA23" s="341"/>
      <c r="LIB23" s="341"/>
      <c r="LIC23" s="341"/>
      <c r="LID23" s="341"/>
      <c r="LIE23" s="341"/>
      <c r="LIF23" s="341"/>
      <c r="LIG23" s="341"/>
      <c r="LIH23" s="341"/>
      <c r="LII23" s="341"/>
      <c r="LIJ23" s="341"/>
      <c r="LIK23" s="341"/>
      <c r="LIL23" s="341"/>
      <c r="LIM23" s="341"/>
      <c r="LIN23" s="341"/>
      <c r="LIO23" s="341"/>
      <c r="LIP23" s="341"/>
      <c r="LIQ23" s="341"/>
      <c r="LIR23" s="341"/>
      <c r="LIS23" s="341"/>
      <c r="LIT23" s="341"/>
      <c r="LIU23" s="341"/>
      <c r="LIV23" s="341"/>
      <c r="LIW23" s="341"/>
      <c r="LIX23" s="341"/>
      <c r="LIY23" s="341"/>
      <c r="LIZ23" s="341"/>
      <c r="LJA23" s="341"/>
      <c r="LJB23" s="341"/>
      <c r="LJC23" s="341"/>
      <c r="LJD23" s="341"/>
      <c r="LJE23" s="341"/>
      <c r="LJF23" s="341"/>
      <c r="LJG23" s="341"/>
      <c r="LJH23" s="341"/>
      <c r="LJI23" s="341"/>
      <c r="LJJ23" s="341"/>
      <c r="LJK23" s="341"/>
      <c r="LJL23" s="341"/>
      <c r="LJM23" s="341"/>
      <c r="LJN23" s="341"/>
      <c r="LJO23" s="341"/>
      <c r="LJP23" s="341"/>
      <c r="LJQ23" s="341"/>
      <c r="LJR23" s="341"/>
      <c r="LJS23" s="341"/>
      <c r="LJT23" s="341"/>
      <c r="LJU23" s="341"/>
      <c r="LJV23" s="341"/>
      <c r="LJW23" s="341"/>
      <c r="LJX23" s="341"/>
      <c r="LJY23" s="341"/>
      <c r="LJZ23" s="341"/>
      <c r="LKA23" s="341"/>
      <c r="LKB23" s="341"/>
      <c r="LKC23" s="341"/>
      <c r="LKD23" s="341"/>
      <c r="LKE23" s="341"/>
      <c r="LKF23" s="341"/>
      <c r="LKG23" s="341"/>
      <c r="LKH23" s="341"/>
      <c r="LKI23" s="341"/>
      <c r="LKJ23" s="341"/>
      <c r="LKK23" s="341"/>
      <c r="LKL23" s="341"/>
      <c r="LKM23" s="341"/>
      <c r="LKN23" s="341"/>
      <c r="LKO23" s="341"/>
      <c r="LKP23" s="341"/>
      <c r="LKQ23" s="341"/>
      <c r="LKR23" s="341"/>
      <c r="LKS23" s="341"/>
      <c r="LKT23" s="341"/>
      <c r="LKU23" s="341"/>
      <c r="LKV23" s="341"/>
      <c r="LKW23" s="341"/>
      <c r="LKX23" s="341"/>
      <c r="LKY23" s="341"/>
      <c r="LKZ23" s="341"/>
      <c r="LLA23" s="341"/>
      <c r="LLB23" s="341"/>
      <c r="LLC23" s="341"/>
      <c r="LLD23" s="341"/>
      <c r="LLE23" s="341"/>
      <c r="LLF23" s="341"/>
      <c r="LLG23" s="341"/>
      <c r="LLH23" s="341"/>
      <c r="LLI23" s="341"/>
      <c r="LLJ23" s="341"/>
      <c r="LLK23" s="341"/>
      <c r="LLL23" s="341"/>
      <c r="LLM23" s="341"/>
      <c r="LLN23" s="341"/>
      <c r="LLO23" s="341"/>
      <c r="LLP23" s="341"/>
      <c r="LLQ23" s="341"/>
      <c r="LLR23" s="341"/>
      <c r="LLS23" s="341"/>
      <c r="LLT23" s="341"/>
      <c r="LLU23" s="341"/>
      <c r="LLV23" s="341"/>
      <c r="LLW23" s="341"/>
      <c r="LLX23" s="341"/>
      <c r="LLY23" s="341"/>
      <c r="LLZ23" s="341"/>
      <c r="LMA23" s="341"/>
      <c r="LMB23" s="341"/>
      <c r="LMC23" s="341"/>
      <c r="LMD23" s="341"/>
      <c r="LME23" s="341"/>
      <c r="LMF23" s="341"/>
      <c r="LMG23" s="341"/>
      <c r="LMH23" s="341"/>
      <c r="LMI23" s="341"/>
      <c r="LMJ23" s="341"/>
      <c r="LMK23" s="341"/>
      <c r="LML23" s="341"/>
      <c r="LMM23" s="341"/>
      <c r="LMN23" s="341"/>
      <c r="LMO23" s="341"/>
      <c r="LMP23" s="341"/>
      <c r="LMQ23" s="341"/>
      <c r="LMR23" s="341"/>
      <c r="LMS23" s="341"/>
      <c r="LMT23" s="341"/>
      <c r="LMU23" s="341"/>
      <c r="LMV23" s="341"/>
      <c r="LMW23" s="341"/>
      <c r="LMX23" s="341"/>
      <c r="LMY23" s="341"/>
      <c r="LMZ23" s="341"/>
      <c r="LNA23" s="341"/>
      <c r="LNB23" s="341"/>
      <c r="LNC23" s="341"/>
      <c r="LND23" s="341"/>
      <c r="LNE23" s="341"/>
      <c r="LNF23" s="341"/>
      <c r="LNG23" s="341"/>
      <c r="LNH23" s="341"/>
      <c r="LNI23" s="341"/>
      <c r="LNJ23" s="341"/>
      <c r="LNK23" s="341"/>
      <c r="LNL23" s="341"/>
      <c r="LNM23" s="341"/>
      <c r="LNN23" s="341"/>
      <c r="LNO23" s="341"/>
      <c r="LNP23" s="341"/>
      <c r="LNQ23" s="341"/>
      <c r="LNR23" s="341"/>
      <c r="LNS23" s="341"/>
      <c r="LNT23" s="341"/>
      <c r="LNU23" s="341"/>
      <c r="LNV23" s="341"/>
      <c r="LNW23" s="341"/>
      <c r="LNX23" s="341"/>
      <c r="LNY23" s="341"/>
      <c r="LNZ23" s="341"/>
      <c r="LOA23" s="341"/>
      <c r="LOB23" s="341"/>
      <c r="LOC23" s="341"/>
      <c r="LOD23" s="341"/>
      <c r="LOE23" s="341"/>
      <c r="LOF23" s="341"/>
      <c r="LOG23" s="341"/>
      <c r="LOH23" s="341"/>
      <c r="LOI23" s="341"/>
      <c r="LOJ23" s="341"/>
      <c r="LOK23" s="341"/>
      <c r="LOL23" s="341"/>
      <c r="LOM23" s="341"/>
      <c r="LON23" s="341"/>
      <c r="LOO23" s="341"/>
      <c r="LOP23" s="341"/>
      <c r="LOQ23" s="341"/>
      <c r="LOR23" s="341"/>
      <c r="LOS23" s="341"/>
      <c r="LOT23" s="341"/>
      <c r="LOU23" s="341"/>
      <c r="LOV23" s="341"/>
      <c r="LOW23" s="341"/>
      <c r="LOX23" s="341"/>
      <c r="LOY23" s="341"/>
      <c r="LOZ23" s="341"/>
      <c r="LPA23" s="341"/>
      <c r="LPB23" s="341"/>
      <c r="LPC23" s="341"/>
      <c r="LPD23" s="341"/>
      <c r="LPE23" s="341"/>
      <c r="LPF23" s="341"/>
      <c r="LPG23" s="341"/>
      <c r="LPH23" s="341"/>
      <c r="LPI23" s="341"/>
      <c r="LPJ23" s="341"/>
      <c r="LPK23" s="341"/>
      <c r="LPL23" s="341"/>
      <c r="LPM23" s="341"/>
      <c r="LPN23" s="341"/>
      <c r="LPO23" s="341"/>
      <c r="LPP23" s="341"/>
      <c r="LPQ23" s="341"/>
      <c r="LPR23" s="341"/>
      <c r="LPS23" s="341"/>
      <c r="LPT23" s="341"/>
      <c r="LPU23" s="341"/>
      <c r="LPV23" s="341"/>
      <c r="LPW23" s="341"/>
      <c r="LPX23" s="341"/>
      <c r="LPY23" s="341"/>
      <c r="LPZ23" s="341"/>
      <c r="LQA23" s="341"/>
      <c r="LQB23" s="341"/>
      <c r="LQC23" s="341"/>
      <c r="LQD23" s="341"/>
      <c r="LQE23" s="341"/>
      <c r="LQF23" s="341"/>
      <c r="LQG23" s="341"/>
      <c r="LQH23" s="341"/>
      <c r="LQI23" s="341"/>
      <c r="LQJ23" s="341"/>
      <c r="LQK23" s="341"/>
      <c r="LQL23" s="341"/>
      <c r="LQM23" s="341"/>
      <c r="LQN23" s="341"/>
      <c r="LQO23" s="341"/>
      <c r="LQP23" s="341"/>
      <c r="LQQ23" s="341"/>
      <c r="LQR23" s="341"/>
      <c r="LQS23" s="341"/>
      <c r="LQT23" s="341"/>
      <c r="LQU23" s="341"/>
      <c r="LQV23" s="341"/>
      <c r="LQW23" s="341"/>
      <c r="LQX23" s="341"/>
      <c r="LQY23" s="341"/>
      <c r="LQZ23" s="341"/>
      <c r="LRA23" s="341"/>
      <c r="LRB23" s="341"/>
      <c r="LRC23" s="341"/>
      <c r="LRD23" s="341"/>
      <c r="LRE23" s="341"/>
      <c r="LRF23" s="341"/>
      <c r="LRG23" s="341"/>
      <c r="LRH23" s="341"/>
      <c r="LRI23" s="341"/>
      <c r="LRJ23" s="341"/>
      <c r="LRK23" s="341"/>
      <c r="LRL23" s="341"/>
      <c r="LRM23" s="341"/>
      <c r="LRN23" s="341"/>
      <c r="LRO23" s="341"/>
      <c r="LRP23" s="341"/>
      <c r="LRQ23" s="341"/>
      <c r="LRR23" s="341"/>
      <c r="LRS23" s="341"/>
      <c r="LRT23" s="341"/>
      <c r="LRU23" s="341"/>
      <c r="LRV23" s="341"/>
      <c r="LRW23" s="341"/>
      <c r="LRX23" s="341"/>
      <c r="LRY23" s="341"/>
      <c r="LRZ23" s="341"/>
      <c r="LSA23" s="341"/>
      <c r="LSB23" s="341"/>
      <c r="LSC23" s="341"/>
      <c r="LSD23" s="341"/>
      <c r="LSE23" s="341"/>
      <c r="LSF23" s="341"/>
      <c r="LSG23" s="341"/>
      <c r="LSH23" s="341"/>
      <c r="LSI23" s="341"/>
      <c r="LSJ23" s="341"/>
      <c r="LSK23" s="341"/>
      <c r="LSL23" s="341"/>
      <c r="LSM23" s="341"/>
      <c r="LSN23" s="341"/>
      <c r="LSO23" s="341"/>
      <c r="LSP23" s="341"/>
      <c r="LSQ23" s="341"/>
      <c r="LSR23" s="341"/>
      <c r="LSS23" s="341"/>
      <c r="LST23" s="341"/>
      <c r="LSU23" s="341"/>
      <c r="LSV23" s="341"/>
      <c r="LSW23" s="341"/>
      <c r="LSX23" s="341"/>
      <c r="LSY23" s="341"/>
      <c r="LSZ23" s="341"/>
      <c r="LTA23" s="341"/>
      <c r="LTB23" s="341"/>
      <c r="LTC23" s="341"/>
      <c r="LTD23" s="341"/>
      <c r="LTE23" s="341"/>
      <c r="LTF23" s="341"/>
      <c r="LTG23" s="341"/>
      <c r="LTH23" s="341"/>
      <c r="LTI23" s="341"/>
      <c r="LTJ23" s="341"/>
      <c r="LTK23" s="341"/>
      <c r="LTL23" s="341"/>
      <c r="LTM23" s="341"/>
      <c r="LTN23" s="341"/>
      <c r="LTO23" s="341"/>
      <c r="LTP23" s="341"/>
      <c r="LTQ23" s="341"/>
      <c r="LTR23" s="341"/>
      <c r="LTS23" s="341"/>
      <c r="LTT23" s="341"/>
      <c r="LTU23" s="341"/>
      <c r="LTV23" s="341"/>
      <c r="LTW23" s="341"/>
      <c r="LTX23" s="341"/>
      <c r="LTY23" s="341"/>
      <c r="LTZ23" s="341"/>
      <c r="LUA23" s="341"/>
      <c r="LUB23" s="341"/>
      <c r="LUC23" s="341"/>
      <c r="LUD23" s="341"/>
      <c r="LUE23" s="341"/>
      <c r="LUF23" s="341"/>
      <c r="LUG23" s="341"/>
      <c r="LUH23" s="341"/>
      <c r="LUI23" s="341"/>
      <c r="LUJ23" s="341"/>
      <c r="LUK23" s="341"/>
      <c r="LUL23" s="341"/>
      <c r="LUM23" s="341"/>
      <c r="LUN23" s="341"/>
      <c r="LUO23" s="341"/>
      <c r="LUP23" s="341"/>
      <c r="LUQ23" s="341"/>
      <c r="LUR23" s="341"/>
      <c r="LUS23" s="341"/>
      <c r="LUT23" s="341"/>
      <c r="LUU23" s="341"/>
      <c r="LUV23" s="341"/>
      <c r="LUW23" s="341"/>
      <c r="LUX23" s="341"/>
      <c r="LUY23" s="341"/>
      <c r="LUZ23" s="341"/>
      <c r="LVA23" s="341"/>
      <c r="LVB23" s="341"/>
      <c r="LVC23" s="341"/>
      <c r="LVD23" s="341"/>
      <c r="LVE23" s="341"/>
      <c r="LVF23" s="341"/>
      <c r="LVG23" s="341"/>
      <c r="LVH23" s="341"/>
      <c r="LVI23" s="341"/>
      <c r="LVJ23" s="341"/>
      <c r="LVK23" s="341"/>
      <c r="LVL23" s="341"/>
      <c r="LVM23" s="341"/>
      <c r="LVN23" s="341"/>
      <c r="LVO23" s="341"/>
      <c r="LVP23" s="341"/>
      <c r="LVQ23" s="341"/>
      <c r="LVR23" s="341"/>
      <c r="LVS23" s="341"/>
      <c r="LVT23" s="341"/>
      <c r="LVU23" s="341"/>
      <c r="LVV23" s="341"/>
      <c r="LVW23" s="341"/>
      <c r="LVX23" s="341"/>
      <c r="LVY23" s="341"/>
      <c r="LVZ23" s="341"/>
      <c r="LWA23" s="341"/>
      <c r="LWB23" s="341"/>
      <c r="LWC23" s="341"/>
      <c r="LWD23" s="341"/>
      <c r="LWE23" s="341"/>
      <c r="LWF23" s="341"/>
      <c r="LWG23" s="341"/>
      <c r="LWH23" s="341"/>
      <c r="LWI23" s="341"/>
      <c r="LWJ23" s="341"/>
      <c r="LWK23" s="341"/>
      <c r="LWL23" s="341"/>
      <c r="LWM23" s="341"/>
      <c r="LWN23" s="341"/>
      <c r="LWO23" s="341"/>
      <c r="LWP23" s="341"/>
      <c r="LWQ23" s="341"/>
      <c r="LWR23" s="341"/>
      <c r="LWS23" s="341"/>
      <c r="LWT23" s="341"/>
      <c r="LWU23" s="341"/>
      <c r="LWV23" s="341"/>
      <c r="LWW23" s="341"/>
      <c r="LWX23" s="341"/>
      <c r="LWY23" s="341"/>
      <c r="LWZ23" s="341"/>
      <c r="LXA23" s="341"/>
      <c r="LXB23" s="341"/>
      <c r="LXC23" s="341"/>
      <c r="LXD23" s="341"/>
      <c r="LXE23" s="341"/>
      <c r="LXF23" s="341"/>
      <c r="LXG23" s="341"/>
      <c r="LXH23" s="341"/>
      <c r="LXI23" s="341"/>
      <c r="LXJ23" s="341"/>
      <c r="LXK23" s="341"/>
      <c r="LXL23" s="341"/>
      <c r="LXM23" s="341"/>
      <c r="LXN23" s="341"/>
      <c r="LXO23" s="341"/>
      <c r="LXP23" s="341"/>
      <c r="LXQ23" s="341"/>
      <c r="LXR23" s="341"/>
      <c r="LXS23" s="341"/>
      <c r="LXT23" s="341"/>
      <c r="LXU23" s="341"/>
      <c r="LXV23" s="341"/>
      <c r="LXW23" s="341"/>
      <c r="LXX23" s="341"/>
      <c r="LXY23" s="341"/>
      <c r="LXZ23" s="341"/>
      <c r="LYA23" s="341"/>
      <c r="LYB23" s="341"/>
      <c r="LYC23" s="341"/>
      <c r="LYD23" s="341"/>
      <c r="LYE23" s="341"/>
      <c r="LYF23" s="341"/>
      <c r="LYG23" s="341"/>
      <c r="LYH23" s="341"/>
      <c r="LYI23" s="341"/>
      <c r="LYJ23" s="341"/>
      <c r="LYK23" s="341"/>
      <c r="LYL23" s="341"/>
      <c r="LYM23" s="341"/>
      <c r="LYN23" s="341"/>
      <c r="LYO23" s="341"/>
      <c r="LYP23" s="341"/>
      <c r="LYQ23" s="341"/>
      <c r="LYR23" s="341"/>
      <c r="LYS23" s="341"/>
      <c r="LYT23" s="341"/>
      <c r="LYU23" s="341"/>
      <c r="LYV23" s="341"/>
      <c r="LYW23" s="341"/>
      <c r="LYX23" s="341"/>
      <c r="LYY23" s="341"/>
      <c r="LYZ23" s="341"/>
      <c r="LZA23" s="341"/>
      <c r="LZB23" s="341"/>
      <c r="LZC23" s="341"/>
      <c r="LZD23" s="341"/>
      <c r="LZE23" s="341"/>
      <c r="LZF23" s="341"/>
      <c r="LZG23" s="341"/>
      <c r="LZH23" s="341"/>
      <c r="LZI23" s="341"/>
      <c r="LZJ23" s="341"/>
      <c r="LZK23" s="341"/>
      <c r="LZL23" s="341"/>
      <c r="LZM23" s="341"/>
      <c r="LZN23" s="341"/>
      <c r="LZO23" s="341"/>
      <c r="LZP23" s="341"/>
      <c r="LZQ23" s="341"/>
      <c r="LZR23" s="341"/>
      <c r="LZS23" s="341"/>
      <c r="LZT23" s="341"/>
      <c r="LZU23" s="341"/>
      <c r="LZV23" s="341"/>
      <c r="LZW23" s="341"/>
      <c r="LZX23" s="341"/>
      <c r="LZY23" s="341"/>
      <c r="LZZ23" s="341"/>
      <c r="MAA23" s="341"/>
      <c r="MAB23" s="341"/>
      <c r="MAC23" s="341"/>
      <c r="MAD23" s="341"/>
      <c r="MAE23" s="341"/>
      <c r="MAF23" s="341"/>
      <c r="MAG23" s="341"/>
      <c r="MAH23" s="341"/>
      <c r="MAI23" s="341"/>
      <c r="MAJ23" s="341"/>
      <c r="MAK23" s="341"/>
      <c r="MAL23" s="341"/>
      <c r="MAM23" s="341"/>
      <c r="MAN23" s="341"/>
      <c r="MAO23" s="341"/>
      <c r="MAP23" s="341"/>
      <c r="MAQ23" s="341"/>
      <c r="MAR23" s="341"/>
      <c r="MAS23" s="341"/>
      <c r="MAT23" s="341"/>
      <c r="MAU23" s="341"/>
      <c r="MAV23" s="341"/>
      <c r="MAW23" s="341"/>
      <c r="MAX23" s="341"/>
      <c r="MAY23" s="341"/>
      <c r="MAZ23" s="341"/>
      <c r="MBA23" s="341"/>
      <c r="MBB23" s="341"/>
      <c r="MBC23" s="341"/>
      <c r="MBD23" s="341"/>
      <c r="MBE23" s="341"/>
      <c r="MBF23" s="341"/>
      <c r="MBG23" s="341"/>
      <c r="MBH23" s="341"/>
      <c r="MBI23" s="341"/>
      <c r="MBJ23" s="341"/>
      <c r="MBK23" s="341"/>
      <c r="MBL23" s="341"/>
      <c r="MBM23" s="341"/>
      <c r="MBN23" s="341"/>
      <c r="MBO23" s="341"/>
      <c r="MBP23" s="341"/>
      <c r="MBQ23" s="341"/>
      <c r="MBR23" s="341"/>
      <c r="MBS23" s="341"/>
      <c r="MBT23" s="341"/>
      <c r="MBU23" s="341"/>
      <c r="MBV23" s="341"/>
      <c r="MBW23" s="341"/>
      <c r="MBX23" s="341"/>
      <c r="MBY23" s="341"/>
      <c r="MBZ23" s="341"/>
      <c r="MCA23" s="341"/>
      <c r="MCB23" s="341"/>
      <c r="MCC23" s="341"/>
      <c r="MCD23" s="341"/>
      <c r="MCE23" s="341"/>
      <c r="MCF23" s="341"/>
      <c r="MCG23" s="341"/>
      <c r="MCH23" s="341"/>
      <c r="MCI23" s="341"/>
      <c r="MCJ23" s="341"/>
      <c r="MCK23" s="341"/>
      <c r="MCL23" s="341"/>
      <c r="MCM23" s="341"/>
      <c r="MCN23" s="341"/>
      <c r="MCO23" s="341"/>
      <c r="MCP23" s="341"/>
      <c r="MCQ23" s="341"/>
      <c r="MCR23" s="341"/>
      <c r="MCS23" s="341"/>
      <c r="MCT23" s="341"/>
      <c r="MCU23" s="341"/>
      <c r="MCV23" s="341"/>
      <c r="MCW23" s="341"/>
      <c r="MCX23" s="341"/>
      <c r="MCY23" s="341"/>
      <c r="MCZ23" s="341"/>
      <c r="MDA23" s="341"/>
      <c r="MDB23" s="341"/>
      <c r="MDC23" s="341"/>
      <c r="MDD23" s="341"/>
      <c r="MDE23" s="341"/>
      <c r="MDF23" s="341"/>
      <c r="MDG23" s="341"/>
      <c r="MDH23" s="341"/>
      <c r="MDI23" s="341"/>
      <c r="MDJ23" s="341"/>
      <c r="MDK23" s="341"/>
      <c r="MDL23" s="341"/>
      <c r="MDM23" s="341"/>
      <c r="MDN23" s="341"/>
      <c r="MDO23" s="341"/>
      <c r="MDP23" s="341"/>
      <c r="MDQ23" s="341"/>
      <c r="MDR23" s="341"/>
      <c r="MDS23" s="341"/>
      <c r="MDT23" s="341"/>
      <c r="MDU23" s="341"/>
      <c r="MDV23" s="341"/>
      <c r="MDW23" s="341"/>
      <c r="MDX23" s="341"/>
      <c r="MDY23" s="341"/>
      <c r="MDZ23" s="341"/>
      <c r="MEA23" s="341"/>
      <c r="MEB23" s="341"/>
      <c r="MEC23" s="341"/>
      <c r="MED23" s="341"/>
      <c r="MEE23" s="341"/>
      <c r="MEF23" s="341"/>
      <c r="MEG23" s="341"/>
      <c r="MEH23" s="341"/>
      <c r="MEI23" s="341"/>
      <c r="MEJ23" s="341"/>
      <c r="MEK23" s="341"/>
      <c r="MEL23" s="341"/>
      <c r="MEM23" s="341"/>
      <c r="MEN23" s="341"/>
      <c r="MEO23" s="341"/>
      <c r="MEP23" s="341"/>
      <c r="MEQ23" s="341"/>
      <c r="MER23" s="341"/>
      <c r="MES23" s="341"/>
      <c r="MET23" s="341"/>
      <c r="MEU23" s="341"/>
      <c r="MEV23" s="341"/>
      <c r="MEW23" s="341"/>
      <c r="MEX23" s="341"/>
      <c r="MEY23" s="341"/>
      <c r="MEZ23" s="341"/>
      <c r="MFA23" s="341"/>
      <c r="MFB23" s="341"/>
      <c r="MFC23" s="341"/>
      <c r="MFD23" s="341"/>
      <c r="MFE23" s="341"/>
      <c r="MFF23" s="341"/>
      <c r="MFG23" s="341"/>
      <c r="MFH23" s="341"/>
      <c r="MFI23" s="341"/>
      <c r="MFJ23" s="341"/>
      <c r="MFK23" s="341"/>
      <c r="MFL23" s="341"/>
      <c r="MFM23" s="341"/>
      <c r="MFN23" s="341"/>
      <c r="MFO23" s="341"/>
      <c r="MFP23" s="341"/>
      <c r="MFQ23" s="341"/>
      <c r="MFR23" s="341"/>
      <c r="MFS23" s="341"/>
      <c r="MFT23" s="341"/>
      <c r="MFU23" s="341"/>
      <c r="MFV23" s="341"/>
      <c r="MFW23" s="341"/>
      <c r="MFX23" s="341"/>
      <c r="MFY23" s="341"/>
      <c r="MFZ23" s="341"/>
      <c r="MGA23" s="341"/>
      <c r="MGB23" s="341"/>
      <c r="MGC23" s="341"/>
      <c r="MGD23" s="341"/>
      <c r="MGE23" s="341"/>
      <c r="MGF23" s="341"/>
      <c r="MGG23" s="341"/>
      <c r="MGH23" s="341"/>
      <c r="MGI23" s="341"/>
      <c r="MGJ23" s="341"/>
      <c r="MGK23" s="341"/>
      <c r="MGL23" s="341"/>
      <c r="MGM23" s="341"/>
      <c r="MGN23" s="341"/>
      <c r="MGO23" s="341"/>
      <c r="MGP23" s="341"/>
      <c r="MGQ23" s="341"/>
      <c r="MGR23" s="341"/>
      <c r="MGS23" s="341"/>
      <c r="MGT23" s="341"/>
      <c r="MGU23" s="341"/>
      <c r="MGV23" s="341"/>
      <c r="MGW23" s="341"/>
      <c r="MGX23" s="341"/>
      <c r="MGY23" s="341"/>
      <c r="MGZ23" s="341"/>
      <c r="MHA23" s="341"/>
      <c r="MHB23" s="341"/>
      <c r="MHC23" s="341"/>
      <c r="MHD23" s="341"/>
      <c r="MHE23" s="341"/>
      <c r="MHF23" s="341"/>
      <c r="MHG23" s="341"/>
      <c r="MHH23" s="341"/>
      <c r="MHI23" s="341"/>
      <c r="MHJ23" s="341"/>
      <c r="MHK23" s="341"/>
      <c r="MHL23" s="341"/>
      <c r="MHM23" s="341"/>
      <c r="MHN23" s="341"/>
      <c r="MHO23" s="341"/>
      <c r="MHP23" s="341"/>
      <c r="MHQ23" s="341"/>
      <c r="MHR23" s="341"/>
      <c r="MHS23" s="341"/>
      <c r="MHT23" s="341"/>
      <c r="MHU23" s="341"/>
      <c r="MHV23" s="341"/>
      <c r="MHW23" s="341"/>
      <c r="MHX23" s="341"/>
      <c r="MHY23" s="341"/>
      <c r="MHZ23" s="341"/>
      <c r="MIA23" s="341"/>
      <c r="MIB23" s="341"/>
      <c r="MIC23" s="341"/>
      <c r="MID23" s="341"/>
      <c r="MIE23" s="341"/>
      <c r="MIF23" s="341"/>
      <c r="MIG23" s="341"/>
      <c r="MIH23" s="341"/>
      <c r="MII23" s="341"/>
      <c r="MIJ23" s="341"/>
      <c r="MIK23" s="341"/>
      <c r="MIL23" s="341"/>
      <c r="MIM23" s="341"/>
      <c r="MIN23" s="341"/>
      <c r="MIO23" s="341"/>
      <c r="MIP23" s="341"/>
      <c r="MIQ23" s="341"/>
      <c r="MIR23" s="341"/>
      <c r="MIS23" s="341"/>
      <c r="MIT23" s="341"/>
      <c r="MIU23" s="341"/>
      <c r="MIV23" s="341"/>
      <c r="MIW23" s="341"/>
      <c r="MIX23" s="341"/>
      <c r="MIY23" s="341"/>
      <c r="MIZ23" s="341"/>
      <c r="MJA23" s="341"/>
      <c r="MJB23" s="341"/>
      <c r="MJC23" s="341"/>
      <c r="MJD23" s="341"/>
      <c r="MJE23" s="341"/>
      <c r="MJF23" s="341"/>
      <c r="MJG23" s="341"/>
      <c r="MJH23" s="341"/>
      <c r="MJI23" s="341"/>
      <c r="MJJ23" s="341"/>
      <c r="MJK23" s="341"/>
      <c r="MJL23" s="341"/>
      <c r="MJM23" s="341"/>
      <c r="MJN23" s="341"/>
      <c r="MJO23" s="341"/>
      <c r="MJP23" s="341"/>
      <c r="MJQ23" s="341"/>
      <c r="MJR23" s="341"/>
      <c r="MJS23" s="341"/>
      <c r="MJT23" s="341"/>
      <c r="MJU23" s="341"/>
      <c r="MJV23" s="341"/>
      <c r="MJW23" s="341"/>
      <c r="MJX23" s="341"/>
      <c r="MJY23" s="341"/>
      <c r="MJZ23" s="341"/>
      <c r="MKA23" s="341"/>
      <c r="MKB23" s="341"/>
      <c r="MKC23" s="341"/>
      <c r="MKD23" s="341"/>
      <c r="MKE23" s="341"/>
      <c r="MKF23" s="341"/>
      <c r="MKG23" s="341"/>
      <c r="MKH23" s="341"/>
      <c r="MKI23" s="341"/>
      <c r="MKJ23" s="341"/>
      <c r="MKK23" s="341"/>
      <c r="MKL23" s="341"/>
      <c r="MKM23" s="341"/>
      <c r="MKN23" s="341"/>
      <c r="MKO23" s="341"/>
      <c r="MKP23" s="341"/>
      <c r="MKQ23" s="341"/>
      <c r="MKR23" s="341"/>
      <c r="MKS23" s="341"/>
      <c r="MKT23" s="341"/>
      <c r="MKU23" s="341"/>
      <c r="MKV23" s="341"/>
      <c r="MKW23" s="341"/>
      <c r="MKX23" s="341"/>
      <c r="MKY23" s="341"/>
      <c r="MKZ23" s="341"/>
      <c r="MLA23" s="341"/>
      <c r="MLB23" s="341"/>
      <c r="MLC23" s="341"/>
      <c r="MLD23" s="341"/>
      <c r="MLE23" s="341"/>
      <c r="MLF23" s="341"/>
      <c r="MLG23" s="341"/>
      <c r="MLH23" s="341"/>
      <c r="MLI23" s="341"/>
      <c r="MLJ23" s="341"/>
      <c r="MLK23" s="341"/>
      <c r="MLL23" s="341"/>
      <c r="MLM23" s="341"/>
      <c r="MLN23" s="341"/>
      <c r="MLO23" s="341"/>
      <c r="MLP23" s="341"/>
      <c r="MLQ23" s="341"/>
      <c r="MLR23" s="341"/>
      <c r="MLS23" s="341"/>
      <c r="MLT23" s="341"/>
      <c r="MLU23" s="341"/>
      <c r="MLV23" s="341"/>
      <c r="MLW23" s="341"/>
      <c r="MLX23" s="341"/>
      <c r="MLY23" s="341"/>
      <c r="MLZ23" s="341"/>
      <c r="MMA23" s="341"/>
      <c r="MMB23" s="341"/>
      <c r="MMC23" s="341"/>
      <c r="MMD23" s="341"/>
      <c r="MME23" s="341"/>
      <c r="MMF23" s="341"/>
      <c r="MMG23" s="341"/>
      <c r="MMH23" s="341"/>
      <c r="MMI23" s="341"/>
      <c r="MMJ23" s="341"/>
      <c r="MMK23" s="341"/>
      <c r="MML23" s="341"/>
      <c r="MMM23" s="341"/>
      <c r="MMN23" s="341"/>
      <c r="MMO23" s="341"/>
      <c r="MMP23" s="341"/>
      <c r="MMQ23" s="341"/>
      <c r="MMR23" s="341"/>
      <c r="MMS23" s="341"/>
      <c r="MMT23" s="341"/>
      <c r="MMU23" s="341"/>
      <c r="MMV23" s="341"/>
      <c r="MMW23" s="341"/>
      <c r="MMX23" s="341"/>
      <c r="MMY23" s="341"/>
      <c r="MMZ23" s="341"/>
      <c r="MNA23" s="341"/>
      <c r="MNB23" s="341"/>
      <c r="MNC23" s="341"/>
      <c r="MND23" s="341"/>
      <c r="MNE23" s="341"/>
      <c r="MNF23" s="341"/>
      <c r="MNG23" s="341"/>
      <c r="MNH23" s="341"/>
      <c r="MNI23" s="341"/>
      <c r="MNJ23" s="341"/>
      <c r="MNK23" s="341"/>
      <c r="MNL23" s="341"/>
      <c r="MNM23" s="341"/>
      <c r="MNN23" s="341"/>
      <c r="MNO23" s="341"/>
      <c r="MNP23" s="341"/>
      <c r="MNQ23" s="341"/>
      <c r="MNR23" s="341"/>
      <c r="MNS23" s="341"/>
      <c r="MNT23" s="341"/>
      <c r="MNU23" s="341"/>
      <c r="MNV23" s="341"/>
      <c r="MNW23" s="341"/>
      <c r="MNX23" s="341"/>
      <c r="MNY23" s="341"/>
      <c r="MNZ23" s="341"/>
      <c r="MOA23" s="341"/>
      <c r="MOB23" s="341"/>
      <c r="MOC23" s="341"/>
      <c r="MOD23" s="341"/>
      <c r="MOE23" s="341"/>
      <c r="MOF23" s="341"/>
      <c r="MOG23" s="341"/>
      <c r="MOH23" s="341"/>
      <c r="MOI23" s="341"/>
      <c r="MOJ23" s="341"/>
      <c r="MOK23" s="341"/>
      <c r="MOL23" s="341"/>
      <c r="MOM23" s="341"/>
      <c r="MON23" s="341"/>
      <c r="MOO23" s="341"/>
      <c r="MOP23" s="341"/>
      <c r="MOQ23" s="341"/>
      <c r="MOR23" s="341"/>
      <c r="MOS23" s="341"/>
      <c r="MOT23" s="341"/>
      <c r="MOU23" s="341"/>
      <c r="MOV23" s="341"/>
      <c r="MOW23" s="341"/>
      <c r="MOX23" s="341"/>
      <c r="MOY23" s="341"/>
      <c r="MOZ23" s="341"/>
      <c r="MPA23" s="341"/>
      <c r="MPB23" s="341"/>
      <c r="MPC23" s="341"/>
      <c r="MPD23" s="341"/>
      <c r="MPE23" s="341"/>
      <c r="MPF23" s="341"/>
      <c r="MPG23" s="341"/>
      <c r="MPH23" s="341"/>
      <c r="MPI23" s="341"/>
      <c r="MPJ23" s="341"/>
      <c r="MPK23" s="341"/>
      <c r="MPL23" s="341"/>
      <c r="MPM23" s="341"/>
      <c r="MPN23" s="341"/>
      <c r="MPO23" s="341"/>
      <c r="MPP23" s="341"/>
      <c r="MPQ23" s="341"/>
      <c r="MPR23" s="341"/>
      <c r="MPS23" s="341"/>
      <c r="MPT23" s="341"/>
      <c r="MPU23" s="341"/>
      <c r="MPV23" s="341"/>
      <c r="MPW23" s="341"/>
      <c r="MPX23" s="341"/>
      <c r="MPY23" s="341"/>
      <c r="MPZ23" s="341"/>
      <c r="MQA23" s="341"/>
      <c r="MQB23" s="341"/>
      <c r="MQC23" s="341"/>
      <c r="MQD23" s="341"/>
      <c r="MQE23" s="341"/>
      <c r="MQF23" s="341"/>
      <c r="MQG23" s="341"/>
      <c r="MQH23" s="341"/>
      <c r="MQI23" s="341"/>
      <c r="MQJ23" s="341"/>
      <c r="MQK23" s="341"/>
      <c r="MQL23" s="341"/>
      <c r="MQM23" s="341"/>
      <c r="MQN23" s="341"/>
      <c r="MQO23" s="341"/>
      <c r="MQP23" s="341"/>
      <c r="MQQ23" s="341"/>
      <c r="MQR23" s="341"/>
      <c r="MQS23" s="341"/>
      <c r="MQT23" s="341"/>
      <c r="MQU23" s="341"/>
      <c r="MQV23" s="341"/>
      <c r="MQW23" s="341"/>
      <c r="MQX23" s="341"/>
      <c r="MQY23" s="341"/>
      <c r="MQZ23" s="341"/>
      <c r="MRA23" s="341"/>
      <c r="MRB23" s="341"/>
      <c r="MRC23" s="341"/>
      <c r="MRD23" s="341"/>
      <c r="MRE23" s="341"/>
      <c r="MRF23" s="341"/>
      <c r="MRG23" s="341"/>
      <c r="MRH23" s="341"/>
      <c r="MRI23" s="341"/>
      <c r="MRJ23" s="341"/>
      <c r="MRK23" s="341"/>
      <c r="MRL23" s="341"/>
      <c r="MRM23" s="341"/>
      <c r="MRN23" s="341"/>
      <c r="MRO23" s="341"/>
      <c r="MRP23" s="341"/>
      <c r="MRQ23" s="341"/>
      <c r="MRR23" s="341"/>
      <c r="MRS23" s="341"/>
      <c r="MRT23" s="341"/>
      <c r="MRU23" s="341"/>
      <c r="MRV23" s="341"/>
      <c r="MRW23" s="341"/>
      <c r="MRX23" s="341"/>
      <c r="MRY23" s="341"/>
      <c r="MRZ23" s="341"/>
      <c r="MSA23" s="341"/>
      <c r="MSB23" s="341"/>
      <c r="MSC23" s="341"/>
      <c r="MSD23" s="341"/>
      <c r="MSE23" s="341"/>
      <c r="MSF23" s="341"/>
      <c r="MSG23" s="341"/>
      <c r="MSH23" s="341"/>
      <c r="MSI23" s="341"/>
      <c r="MSJ23" s="341"/>
      <c r="MSK23" s="341"/>
      <c r="MSL23" s="341"/>
      <c r="MSM23" s="341"/>
      <c r="MSN23" s="341"/>
      <c r="MSO23" s="341"/>
      <c r="MSP23" s="341"/>
      <c r="MSQ23" s="341"/>
      <c r="MSR23" s="341"/>
      <c r="MSS23" s="341"/>
      <c r="MST23" s="341"/>
      <c r="MSU23" s="341"/>
      <c r="MSV23" s="341"/>
      <c r="MSW23" s="341"/>
      <c r="MSX23" s="341"/>
      <c r="MSY23" s="341"/>
      <c r="MSZ23" s="341"/>
      <c r="MTA23" s="341"/>
      <c r="MTB23" s="341"/>
      <c r="MTC23" s="341"/>
      <c r="MTD23" s="341"/>
      <c r="MTE23" s="341"/>
      <c r="MTF23" s="341"/>
      <c r="MTG23" s="341"/>
      <c r="MTH23" s="341"/>
      <c r="MTI23" s="341"/>
      <c r="MTJ23" s="341"/>
      <c r="MTK23" s="341"/>
      <c r="MTL23" s="341"/>
      <c r="MTM23" s="341"/>
      <c r="MTN23" s="341"/>
      <c r="MTO23" s="341"/>
      <c r="MTP23" s="341"/>
      <c r="MTQ23" s="341"/>
      <c r="MTR23" s="341"/>
      <c r="MTS23" s="341"/>
      <c r="MTT23" s="341"/>
      <c r="MTU23" s="341"/>
      <c r="MTV23" s="341"/>
      <c r="MTW23" s="341"/>
      <c r="MTX23" s="341"/>
      <c r="MTY23" s="341"/>
      <c r="MTZ23" s="341"/>
      <c r="MUA23" s="341"/>
      <c r="MUB23" s="341"/>
      <c r="MUC23" s="341"/>
      <c r="MUD23" s="341"/>
      <c r="MUE23" s="341"/>
      <c r="MUF23" s="341"/>
      <c r="MUG23" s="341"/>
      <c r="MUH23" s="341"/>
      <c r="MUI23" s="341"/>
      <c r="MUJ23" s="341"/>
      <c r="MUK23" s="341"/>
      <c r="MUL23" s="341"/>
      <c r="MUM23" s="341"/>
      <c r="MUN23" s="341"/>
      <c r="MUO23" s="341"/>
      <c r="MUP23" s="341"/>
      <c r="MUQ23" s="341"/>
      <c r="MUR23" s="341"/>
      <c r="MUS23" s="341"/>
      <c r="MUT23" s="341"/>
      <c r="MUU23" s="341"/>
      <c r="MUV23" s="341"/>
      <c r="MUW23" s="341"/>
      <c r="MUX23" s="341"/>
      <c r="MUY23" s="341"/>
      <c r="MUZ23" s="341"/>
      <c r="MVA23" s="341"/>
      <c r="MVB23" s="341"/>
      <c r="MVC23" s="341"/>
      <c r="MVD23" s="341"/>
      <c r="MVE23" s="341"/>
      <c r="MVF23" s="341"/>
      <c r="MVG23" s="341"/>
      <c r="MVH23" s="341"/>
      <c r="MVI23" s="341"/>
      <c r="MVJ23" s="341"/>
      <c r="MVK23" s="341"/>
      <c r="MVL23" s="341"/>
      <c r="MVM23" s="341"/>
      <c r="MVN23" s="341"/>
      <c r="MVO23" s="341"/>
      <c r="MVP23" s="341"/>
      <c r="MVQ23" s="341"/>
      <c r="MVR23" s="341"/>
      <c r="MVS23" s="341"/>
      <c r="MVT23" s="341"/>
      <c r="MVU23" s="341"/>
      <c r="MVV23" s="341"/>
      <c r="MVW23" s="341"/>
      <c r="MVX23" s="341"/>
      <c r="MVY23" s="341"/>
      <c r="MVZ23" s="341"/>
      <c r="MWA23" s="341"/>
      <c r="MWB23" s="341"/>
      <c r="MWC23" s="341"/>
      <c r="MWD23" s="341"/>
      <c r="MWE23" s="341"/>
      <c r="MWF23" s="341"/>
      <c r="MWG23" s="341"/>
      <c r="MWH23" s="341"/>
      <c r="MWI23" s="341"/>
      <c r="MWJ23" s="341"/>
      <c r="MWK23" s="341"/>
      <c r="MWL23" s="341"/>
      <c r="MWM23" s="341"/>
      <c r="MWN23" s="341"/>
      <c r="MWO23" s="341"/>
      <c r="MWP23" s="341"/>
      <c r="MWQ23" s="341"/>
      <c r="MWR23" s="341"/>
      <c r="MWS23" s="341"/>
      <c r="MWT23" s="341"/>
      <c r="MWU23" s="341"/>
      <c r="MWV23" s="341"/>
      <c r="MWW23" s="341"/>
      <c r="MWX23" s="341"/>
      <c r="MWY23" s="341"/>
      <c r="MWZ23" s="341"/>
      <c r="MXA23" s="341"/>
      <c r="MXB23" s="341"/>
      <c r="MXC23" s="341"/>
      <c r="MXD23" s="341"/>
      <c r="MXE23" s="341"/>
      <c r="MXF23" s="341"/>
      <c r="MXG23" s="341"/>
      <c r="MXH23" s="341"/>
      <c r="MXI23" s="341"/>
      <c r="MXJ23" s="341"/>
      <c r="MXK23" s="341"/>
      <c r="MXL23" s="341"/>
      <c r="MXM23" s="341"/>
      <c r="MXN23" s="341"/>
      <c r="MXO23" s="341"/>
      <c r="MXP23" s="341"/>
      <c r="MXQ23" s="341"/>
      <c r="MXR23" s="341"/>
      <c r="MXS23" s="341"/>
      <c r="MXT23" s="341"/>
      <c r="MXU23" s="341"/>
      <c r="MXV23" s="341"/>
      <c r="MXW23" s="341"/>
      <c r="MXX23" s="341"/>
      <c r="MXY23" s="341"/>
      <c r="MXZ23" s="341"/>
      <c r="MYA23" s="341"/>
      <c r="MYB23" s="341"/>
      <c r="MYC23" s="341"/>
      <c r="MYD23" s="341"/>
      <c r="MYE23" s="341"/>
      <c r="MYF23" s="341"/>
      <c r="MYG23" s="341"/>
      <c r="MYH23" s="341"/>
      <c r="MYI23" s="341"/>
      <c r="MYJ23" s="341"/>
      <c r="MYK23" s="341"/>
      <c r="MYL23" s="341"/>
      <c r="MYM23" s="341"/>
      <c r="MYN23" s="341"/>
      <c r="MYO23" s="341"/>
      <c r="MYP23" s="341"/>
      <c r="MYQ23" s="341"/>
      <c r="MYR23" s="341"/>
      <c r="MYS23" s="341"/>
      <c r="MYT23" s="341"/>
      <c r="MYU23" s="341"/>
      <c r="MYV23" s="341"/>
      <c r="MYW23" s="341"/>
      <c r="MYX23" s="341"/>
      <c r="MYY23" s="341"/>
      <c r="MYZ23" s="341"/>
      <c r="MZA23" s="341"/>
      <c r="MZB23" s="341"/>
      <c r="MZC23" s="341"/>
      <c r="MZD23" s="341"/>
      <c r="MZE23" s="341"/>
      <c r="MZF23" s="341"/>
      <c r="MZG23" s="341"/>
      <c r="MZH23" s="341"/>
      <c r="MZI23" s="341"/>
      <c r="MZJ23" s="341"/>
      <c r="MZK23" s="341"/>
      <c r="MZL23" s="341"/>
      <c r="MZM23" s="341"/>
      <c r="MZN23" s="341"/>
      <c r="MZO23" s="341"/>
      <c r="MZP23" s="341"/>
      <c r="MZQ23" s="341"/>
      <c r="MZR23" s="341"/>
      <c r="MZS23" s="341"/>
      <c r="MZT23" s="341"/>
      <c r="MZU23" s="341"/>
      <c r="MZV23" s="341"/>
      <c r="MZW23" s="341"/>
      <c r="MZX23" s="341"/>
      <c r="MZY23" s="341"/>
      <c r="MZZ23" s="341"/>
      <c r="NAA23" s="341"/>
      <c r="NAB23" s="341"/>
      <c r="NAC23" s="341"/>
      <c r="NAD23" s="341"/>
      <c r="NAE23" s="341"/>
      <c r="NAF23" s="341"/>
      <c r="NAG23" s="341"/>
      <c r="NAH23" s="341"/>
      <c r="NAI23" s="341"/>
      <c r="NAJ23" s="341"/>
      <c r="NAK23" s="341"/>
      <c r="NAL23" s="341"/>
      <c r="NAM23" s="341"/>
      <c r="NAN23" s="341"/>
      <c r="NAO23" s="341"/>
      <c r="NAP23" s="341"/>
      <c r="NAQ23" s="341"/>
      <c r="NAR23" s="341"/>
      <c r="NAS23" s="341"/>
      <c r="NAT23" s="341"/>
      <c r="NAU23" s="341"/>
      <c r="NAV23" s="341"/>
      <c r="NAW23" s="341"/>
      <c r="NAX23" s="341"/>
      <c r="NAY23" s="341"/>
      <c r="NAZ23" s="341"/>
      <c r="NBA23" s="341"/>
      <c r="NBB23" s="341"/>
      <c r="NBC23" s="341"/>
      <c r="NBD23" s="341"/>
      <c r="NBE23" s="341"/>
      <c r="NBF23" s="341"/>
      <c r="NBG23" s="341"/>
      <c r="NBH23" s="341"/>
      <c r="NBI23" s="341"/>
      <c r="NBJ23" s="341"/>
      <c r="NBK23" s="341"/>
      <c r="NBL23" s="341"/>
      <c r="NBM23" s="341"/>
      <c r="NBN23" s="341"/>
      <c r="NBO23" s="341"/>
      <c r="NBP23" s="341"/>
      <c r="NBQ23" s="341"/>
      <c r="NBR23" s="341"/>
      <c r="NBS23" s="341"/>
      <c r="NBT23" s="341"/>
      <c r="NBU23" s="341"/>
      <c r="NBV23" s="341"/>
      <c r="NBW23" s="341"/>
      <c r="NBX23" s="341"/>
      <c r="NBY23" s="341"/>
      <c r="NBZ23" s="341"/>
      <c r="NCA23" s="341"/>
      <c r="NCB23" s="341"/>
      <c r="NCC23" s="341"/>
      <c r="NCD23" s="341"/>
      <c r="NCE23" s="341"/>
      <c r="NCF23" s="341"/>
      <c r="NCG23" s="341"/>
      <c r="NCH23" s="341"/>
      <c r="NCI23" s="341"/>
      <c r="NCJ23" s="341"/>
      <c r="NCK23" s="341"/>
      <c r="NCL23" s="341"/>
      <c r="NCM23" s="341"/>
      <c r="NCN23" s="341"/>
      <c r="NCO23" s="341"/>
      <c r="NCP23" s="341"/>
      <c r="NCQ23" s="341"/>
      <c r="NCR23" s="341"/>
      <c r="NCS23" s="341"/>
      <c r="NCT23" s="341"/>
      <c r="NCU23" s="341"/>
      <c r="NCV23" s="341"/>
      <c r="NCW23" s="341"/>
      <c r="NCX23" s="341"/>
      <c r="NCY23" s="341"/>
      <c r="NCZ23" s="341"/>
      <c r="NDA23" s="341"/>
      <c r="NDB23" s="341"/>
      <c r="NDC23" s="341"/>
      <c r="NDD23" s="341"/>
      <c r="NDE23" s="341"/>
      <c r="NDF23" s="341"/>
      <c r="NDG23" s="341"/>
      <c r="NDH23" s="341"/>
      <c r="NDI23" s="341"/>
      <c r="NDJ23" s="341"/>
      <c r="NDK23" s="341"/>
      <c r="NDL23" s="341"/>
      <c r="NDM23" s="341"/>
      <c r="NDN23" s="341"/>
      <c r="NDO23" s="341"/>
      <c r="NDP23" s="341"/>
      <c r="NDQ23" s="341"/>
      <c r="NDR23" s="341"/>
      <c r="NDS23" s="341"/>
      <c r="NDT23" s="341"/>
      <c r="NDU23" s="341"/>
      <c r="NDV23" s="341"/>
      <c r="NDW23" s="341"/>
      <c r="NDX23" s="341"/>
      <c r="NDY23" s="341"/>
      <c r="NDZ23" s="341"/>
      <c r="NEA23" s="341"/>
      <c r="NEB23" s="341"/>
      <c r="NEC23" s="341"/>
      <c r="NED23" s="341"/>
      <c r="NEE23" s="341"/>
      <c r="NEF23" s="341"/>
      <c r="NEG23" s="341"/>
      <c r="NEH23" s="341"/>
      <c r="NEI23" s="341"/>
      <c r="NEJ23" s="341"/>
      <c r="NEK23" s="341"/>
      <c r="NEL23" s="341"/>
      <c r="NEM23" s="341"/>
      <c r="NEN23" s="341"/>
      <c r="NEO23" s="341"/>
      <c r="NEP23" s="341"/>
      <c r="NEQ23" s="341"/>
      <c r="NER23" s="341"/>
      <c r="NES23" s="341"/>
      <c r="NET23" s="341"/>
      <c r="NEU23" s="341"/>
      <c r="NEV23" s="341"/>
      <c r="NEW23" s="341"/>
      <c r="NEX23" s="341"/>
      <c r="NEY23" s="341"/>
      <c r="NEZ23" s="341"/>
      <c r="NFA23" s="341"/>
      <c r="NFB23" s="341"/>
      <c r="NFC23" s="341"/>
      <c r="NFD23" s="341"/>
      <c r="NFE23" s="341"/>
      <c r="NFF23" s="341"/>
      <c r="NFG23" s="341"/>
      <c r="NFH23" s="341"/>
      <c r="NFI23" s="341"/>
      <c r="NFJ23" s="341"/>
      <c r="NFK23" s="341"/>
      <c r="NFL23" s="341"/>
      <c r="NFM23" s="341"/>
      <c r="NFN23" s="341"/>
      <c r="NFO23" s="341"/>
      <c r="NFP23" s="341"/>
      <c r="NFQ23" s="341"/>
      <c r="NFR23" s="341"/>
      <c r="NFS23" s="341"/>
      <c r="NFT23" s="341"/>
      <c r="NFU23" s="341"/>
      <c r="NFV23" s="341"/>
      <c r="NFW23" s="341"/>
      <c r="NFX23" s="341"/>
      <c r="NFY23" s="341"/>
      <c r="NFZ23" s="341"/>
      <c r="NGA23" s="341"/>
      <c r="NGB23" s="341"/>
      <c r="NGC23" s="341"/>
      <c r="NGD23" s="341"/>
      <c r="NGE23" s="341"/>
      <c r="NGF23" s="341"/>
      <c r="NGG23" s="341"/>
      <c r="NGH23" s="341"/>
      <c r="NGI23" s="341"/>
      <c r="NGJ23" s="341"/>
      <c r="NGK23" s="341"/>
      <c r="NGL23" s="341"/>
      <c r="NGM23" s="341"/>
      <c r="NGN23" s="341"/>
      <c r="NGO23" s="341"/>
      <c r="NGP23" s="341"/>
      <c r="NGQ23" s="341"/>
      <c r="NGR23" s="341"/>
      <c r="NGS23" s="341"/>
      <c r="NGT23" s="341"/>
      <c r="NGU23" s="341"/>
      <c r="NGV23" s="341"/>
      <c r="NGW23" s="341"/>
      <c r="NGX23" s="341"/>
      <c r="NGY23" s="341"/>
      <c r="NGZ23" s="341"/>
      <c r="NHA23" s="341"/>
      <c r="NHB23" s="341"/>
      <c r="NHC23" s="341"/>
      <c r="NHD23" s="341"/>
      <c r="NHE23" s="341"/>
      <c r="NHF23" s="341"/>
      <c r="NHG23" s="341"/>
      <c r="NHH23" s="341"/>
      <c r="NHI23" s="341"/>
      <c r="NHJ23" s="341"/>
      <c r="NHK23" s="341"/>
      <c r="NHL23" s="341"/>
      <c r="NHM23" s="341"/>
      <c r="NHN23" s="341"/>
      <c r="NHO23" s="341"/>
      <c r="NHP23" s="341"/>
      <c r="NHQ23" s="341"/>
      <c r="NHR23" s="341"/>
      <c r="NHS23" s="341"/>
      <c r="NHT23" s="341"/>
      <c r="NHU23" s="341"/>
      <c r="NHV23" s="341"/>
      <c r="NHW23" s="341"/>
      <c r="NHX23" s="341"/>
      <c r="NHY23" s="341"/>
      <c r="NHZ23" s="341"/>
      <c r="NIA23" s="341"/>
      <c r="NIB23" s="341"/>
      <c r="NIC23" s="341"/>
      <c r="NID23" s="341"/>
      <c r="NIE23" s="341"/>
      <c r="NIF23" s="341"/>
      <c r="NIG23" s="341"/>
      <c r="NIH23" s="341"/>
      <c r="NII23" s="341"/>
      <c r="NIJ23" s="341"/>
      <c r="NIK23" s="341"/>
      <c r="NIL23" s="341"/>
      <c r="NIM23" s="341"/>
      <c r="NIN23" s="341"/>
      <c r="NIO23" s="341"/>
      <c r="NIP23" s="341"/>
      <c r="NIQ23" s="341"/>
      <c r="NIR23" s="341"/>
      <c r="NIS23" s="341"/>
      <c r="NIT23" s="341"/>
      <c r="NIU23" s="341"/>
      <c r="NIV23" s="341"/>
      <c r="NIW23" s="341"/>
      <c r="NIX23" s="341"/>
      <c r="NIY23" s="341"/>
      <c r="NIZ23" s="341"/>
      <c r="NJA23" s="341"/>
      <c r="NJB23" s="341"/>
      <c r="NJC23" s="341"/>
      <c r="NJD23" s="341"/>
      <c r="NJE23" s="341"/>
      <c r="NJF23" s="341"/>
      <c r="NJG23" s="341"/>
      <c r="NJH23" s="341"/>
      <c r="NJI23" s="341"/>
      <c r="NJJ23" s="341"/>
      <c r="NJK23" s="341"/>
      <c r="NJL23" s="341"/>
      <c r="NJM23" s="341"/>
      <c r="NJN23" s="341"/>
      <c r="NJO23" s="341"/>
      <c r="NJP23" s="341"/>
      <c r="NJQ23" s="341"/>
      <c r="NJR23" s="341"/>
      <c r="NJS23" s="341"/>
      <c r="NJT23" s="341"/>
      <c r="NJU23" s="341"/>
      <c r="NJV23" s="341"/>
      <c r="NJW23" s="341"/>
      <c r="NJX23" s="341"/>
      <c r="NJY23" s="341"/>
      <c r="NJZ23" s="341"/>
      <c r="NKA23" s="341"/>
      <c r="NKB23" s="341"/>
      <c r="NKC23" s="341"/>
      <c r="NKD23" s="341"/>
      <c r="NKE23" s="341"/>
      <c r="NKF23" s="341"/>
      <c r="NKG23" s="341"/>
      <c r="NKH23" s="341"/>
      <c r="NKI23" s="341"/>
      <c r="NKJ23" s="341"/>
      <c r="NKK23" s="341"/>
      <c r="NKL23" s="341"/>
      <c r="NKM23" s="341"/>
      <c r="NKN23" s="341"/>
      <c r="NKO23" s="341"/>
      <c r="NKP23" s="341"/>
      <c r="NKQ23" s="341"/>
      <c r="NKR23" s="341"/>
      <c r="NKS23" s="341"/>
      <c r="NKT23" s="341"/>
      <c r="NKU23" s="341"/>
      <c r="NKV23" s="341"/>
      <c r="NKW23" s="341"/>
      <c r="NKX23" s="341"/>
      <c r="NKY23" s="341"/>
      <c r="NKZ23" s="341"/>
      <c r="NLA23" s="341"/>
      <c r="NLB23" s="341"/>
      <c r="NLC23" s="341"/>
      <c r="NLD23" s="341"/>
      <c r="NLE23" s="341"/>
      <c r="NLF23" s="341"/>
      <c r="NLG23" s="341"/>
      <c r="NLH23" s="341"/>
      <c r="NLI23" s="341"/>
      <c r="NLJ23" s="341"/>
      <c r="NLK23" s="341"/>
      <c r="NLL23" s="341"/>
      <c r="NLM23" s="341"/>
      <c r="NLN23" s="341"/>
      <c r="NLO23" s="341"/>
      <c r="NLP23" s="341"/>
      <c r="NLQ23" s="341"/>
      <c r="NLR23" s="341"/>
      <c r="NLS23" s="341"/>
      <c r="NLT23" s="341"/>
      <c r="NLU23" s="341"/>
      <c r="NLV23" s="341"/>
      <c r="NLW23" s="341"/>
      <c r="NLX23" s="341"/>
      <c r="NLY23" s="341"/>
      <c r="NLZ23" s="341"/>
      <c r="NMA23" s="341"/>
      <c r="NMB23" s="341"/>
      <c r="NMC23" s="341"/>
      <c r="NMD23" s="341"/>
      <c r="NME23" s="341"/>
      <c r="NMF23" s="341"/>
      <c r="NMG23" s="341"/>
      <c r="NMH23" s="341"/>
      <c r="NMI23" s="341"/>
      <c r="NMJ23" s="341"/>
      <c r="NMK23" s="341"/>
      <c r="NML23" s="341"/>
      <c r="NMM23" s="341"/>
      <c r="NMN23" s="341"/>
      <c r="NMO23" s="341"/>
      <c r="NMP23" s="341"/>
      <c r="NMQ23" s="341"/>
      <c r="NMR23" s="341"/>
      <c r="NMS23" s="341"/>
      <c r="NMT23" s="341"/>
      <c r="NMU23" s="341"/>
      <c r="NMV23" s="341"/>
      <c r="NMW23" s="341"/>
      <c r="NMX23" s="341"/>
      <c r="NMY23" s="341"/>
      <c r="NMZ23" s="341"/>
      <c r="NNA23" s="341"/>
      <c r="NNB23" s="341"/>
      <c r="NNC23" s="341"/>
      <c r="NND23" s="341"/>
      <c r="NNE23" s="341"/>
      <c r="NNF23" s="341"/>
      <c r="NNG23" s="341"/>
      <c r="NNH23" s="341"/>
      <c r="NNI23" s="341"/>
      <c r="NNJ23" s="341"/>
      <c r="NNK23" s="341"/>
      <c r="NNL23" s="341"/>
      <c r="NNM23" s="341"/>
      <c r="NNN23" s="341"/>
      <c r="NNO23" s="341"/>
      <c r="NNP23" s="341"/>
      <c r="NNQ23" s="341"/>
      <c r="NNR23" s="341"/>
      <c r="NNS23" s="341"/>
      <c r="NNT23" s="341"/>
      <c r="NNU23" s="341"/>
      <c r="NNV23" s="341"/>
      <c r="NNW23" s="341"/>
      <c r="NNX23" s="341"/>
      <c r="NNY23" s="341"/>
      <c r="NNZ23" s="341"/>
      <c r="NOA23" s="341"/>
      <c r="NOB23" s="341"/>
      <c r="NOC23" s="341"/>
      <c r="NOD23" s="341"/>
      <c r="NOE23" s="341"/>
      <c r="NOF23" s="341"/>
      <c r="NOG23" s="341"/>
      <c r="NOH23" s="341"/>
      <c r="NOI23" s="341"/>
      <c r="NOJ23" s="341"/>
      <c r="NOK23" s="341"/>
      <c r="NOL23" s="341"/>
      <c r="NOM23" s="341"/>
      <c r="NON23" s="341"/>
      <c r="NOO23" s="341"/>
      <c r="NOP23" s="341"/>
      <c r="NOQ23" s="341"/>
      <c r="NOR23" s="341"/>
      <c r="NOS23" s="341"/>
      <c r="NOT23" s="341"/>
      <c r="NOU23" s="341"/>
      <c r="NOV23" s="341"/>
      <c r="NOW23" s="341"/>
      <c r="NOX23" s="341"/>
      <c r="NOY23" s="341"/>
      <c r="NOZ23" s="341"/>
      <c r="NPA23" s="341"/>
      <c r="NPB23" s="341"/>
      <c r="NPC23" s="341"/>
      <c r="NPD23" s="341"/>
      <c r="NPE23" s="341"/>
      <c r="NPF23" s="341"/>
      <c r="NPG23" s="341"/>
      <c r="NPH23" s="341"/>
      <c r="NPI23" s="341"/>
      <c r="NPJ23" s="341"/>
      <c r="NPK23" s="341"/>
      <c r="NPL23" s="341"/>
      <c r="NPM23" s="341"/>
      <c r="NPN23" s="341"/>
      <c r="NPO23" s="341"/>
      <c r="NPP23" s="341"/>
      <c r="NPQ23" s="341"/>
      <c r="NPR23" s="341"/>
      <c r="NPS23" s="341"/>
      <c r="NPT23" s="341"/>
      <c r="NPU23" s="341"/>
      <c r="NPV23" s="341"/>
      <c r="NPW23" s="341"/>
      <c r="NPX23" s="341"/>
      <c r="NPY23" s="341"/>
      <c r="NPZ23" s="341"/>
      <c r="NQA23" s="341"/>
      <c r="NQB23" s="341"/>
      <c r="NQC23" s="341"/>
      <c r="NQD23" s="341"/>
      <c r="NQE23" s="341"/>
      <c r="NQF23" s="341"/>
      <c r="NQG23" s="341"/>
      <c r="NQH23" s="341"/>
      <c r="NQI23" s="341"/>
      <c r="NQJ23" s="341"/>
      <c r="NQK23" s="341"/>
      <c r="NQL23" s="341"/>
      <c r="NQM23" s="341"/>
      <c r="NQN23" s="341"/>
      <c r="NQO23" s="341"/>
      <c r="NQP23" s="341"/>
      <c r="NQQ23" s="341"/>
      <c r="NQR23" s="341"/>
      <c r="NQS23" s="341"/>
      <c r="NQT23" s="341"/>
      <c r="NQU23" s="341"/>
      <c r="NQV23" s="341"/>
      <c r="NQW23" s="341"/>
      <c r="NQX23" s="341"/>
      <c r="NQY23" s="341"/>
      <c r="NQZ23" s="341"/>
      <c r="NRA23" s="341"/>
      <c r="NRB23" s="341"/>
      <c r="NRC23" s="341"/>
      <c r="NRD23" s="341"/>
      <c r="NRE23" s="341"/>
      <c r="NRF23" s="341"/>
      <c r="NRG23" s="341"/>
      <c r="NRH23" s="341"/>
      <c r="NRI23" s="341"/>
      <c r="NRJ23" s="341"/>
      <c r="NRK23" s="341"/>
      <c r="NRL23" s="341"/>
      <c r="NRM23" s="341"/>
      <c r="NRN23" s="341"/>
      <c r="NRO23" s="341"/>
      <c r="NRP23" s="341"/>
      <c r="NRQ23" s="341"/>
      <c r="NRR23" s="341"/>
      <c r="NRS23" s="341"/>
      <c r="NRT23" s="341"/>
      <c r="NRU23" s="341"/>
      <c r="NRV23" s="341"/>
      <c r="NRW23" s="341"/>
      <c r="NRX23" s="341"/>
      <c r="NRY23" s="341"/>
      <c r="NRZ23" s="341"/>
      <c r="NSA23" s="341"/>
      <c r="NSB23" s="341"/>
      <c r="NSC23" s="341"/>
      <c r="NSD23" s="341"/>
      <c r="NSE23" s="341"/>
      <c r="NSF23" s="341"/>
      <c r="NSG23" s="341"/>
      <c r="NSH23" s="341"/>
      <c r="NSI23" s="341"/>
      <c r="NSJ23" s="341"/>
      <c r="NSK23" s="341"/>
      <c r="NSL23" s="341"/>
      <c r="NSM23" s="341"/>
      <c r="NSN23" s="341"/>
      <c r="NSO23" s="341"/>
      <c r="NSP23" s="341"/>
      <c r="NSQ23" s="341"/>
      <c r="NSR23" s="341"/>
      <c r="NSS23" s="341"/>
      <c r="NST23" s="341"/>
      <c r="NSU23" s="341"/>
      <c r="NSV23" s="341"/>
      <c r="NSW23" s="341"/>
      <c r="NSX23" s="341"/>
      <c r="NSY23" s="341"/>
      <c r="NSZ23" s="341"/>
      <c r="NTA23" s="341"/>
      <c r="NTB23" s="341"/>
      <c r="NTC23" s="341"/>
      <c r="NTD23" s="341"/>
      <c r="NTE23" s="341"/>
      <c r="NTF23" s="341"/>
      <c r="NTG23" s="341"/>
      <c r="NTH23" s="341"/>
      <c r="NTI23" s="341"/>
      <c r="NTJ23" s="341"/>
      <c r="NTK23" s="341"/>
      <c r="NTL23" s="341"/>
      <c r="NTM23" s="341"/>
      <c r="NTN23" s="341"/>
      <c r="NTO23" s="341"/>
      <c r="NTP23" s="341"/>
      <c r="NTQ23" s="341"/>
      <c r="NTR23" s="341"/>
      <c r="NTS23" s="341"/>
      <c r="NTT23" s="341"/>
      <c r="NTU23" s="341"/>
      <c r="NTV23" s="341"/>
      <c r="NTW23" s="341"/>
      <c r="NTX23" s="341"/>
      <c r="NTY23" s="341"/>
      <c r="NTZ23" s="341"/>
      <c r="NUA23" s="341"/>
      <c r="NUB23" s="341"/>
      <c r="NUC23" s="341"/>
      <c r="NUD23" s="341"/>
      <c r="NUE23" s="341"/>
      <c r="NUF23" s="341"/>
      <c r="NUG23" s="341"/>
      <c r="NUH23" s="341"/>
      <c r="NUI23" s="341"/>
      <c r="NUJ23" s="341"/>
      <c r="NUK23" s="341"/>
      <c r="NUL23" s="341"/>
      <c r="NUM23" s="341"/>
      <c r="NUN23" s="341"/>
      <c r="NUO23" s="341"/>
      <c r="NUP23" s="341"/>
      <c r="NUQ23" s="341"/>
      <c r="NUR23" s="341"/>
      <c r="NUS23" s="341"/>
      <c r="NUT23" s="341"/>
      <c r="NUU23" s="341"/>
      <c r="NUV23" s="341"/>
      <c r="NUW23" s="341"/>
      <c r="NUX23" s="341"/>
      <c r="NUY23" s="341"/>
      <c r="NUZ23" s="341"/>
      <c r="NVA23" s="341"/>
      <c r="NVB23" s="341"/>
      <c r="NVC23" s="341"/>
      <c r="NVD23" s="341"/>
      <c r="NVE23" s="341"/>
      <c r="NVF23" s="341"/>
      <c r="NVG23" s="341"/>
      <c r="NVH23" s="341"/>
      <c r="NVI23" s="341"/>
      <c r="NVJ23" s="341"/>
      <c r="NVK23" s="341"/>
      <c r="NVL23" s="341"/>
      <c r="NVM23" s="341"/>
      <c r="NVN23" s="341"/>
      <c r="NVO23" s="341"/>
      <c r="NVP23" s="341"/>
      <c r="NVQ23" s="341"/>
      <c r="NVR23" s="341"/>
      <c r="NVS23" s="341"/>
      <c r="NVT23" s="341"/>
      <c r="NVU23" s="341"/>
      <c r="NVV23" s="341"/>
      <c r="NVW23" s="341"/>
      <c r="NVX23" s="341"/>
      <c r="NVY23" s="341"/>
      <c r="NVZ23" s="341"/>
      <c r="NWA23" s="341"/>
      <c r="NWB23" s="341"/>
      <c r="NWC23" s="341"/>
      <c r="NWD23" s="341"/>
      <c r="NWE23" s="341"/>
      <c r="NWF23" s="341"/>
      <c r="NWG23" s="341"/>
      <c r="NWH23" s="341"/>
      <c r="NWI23" s="341"/>
      <c r="NWJ23" s="341"/>
      <c r="NWK23" s="341"/>
      <c r="NWL23" s="341"/>
      <c r="NWM23" s="341"/>
      <c r="NWN23" s="341"/>
      <c r="NWO23" s="341"/>
      <c r="NWP23" s="341"/>
      <c r="NWQ23" s="341"/>
      <c r="NWR23" s="341"/>
      <c r="NWS23" s="341"/>
      <c r="NWT23" s="341"/>
      <c r="NWU23" s="341"/>
      <c r="NWV23" s="341"/>
      <c r="NWW23" s="341"/>
      <c r="NWX23" s="341"/>
      <c r="NWY23" s="341"/>
      <c r="NWZ23" s="341"/>
      <c r="NXA23" s="341"/>
      <c r="NXB23" s="341"/>
      <c r="NXC23" s="341"/>
      <c r="NXD23" s="341"/>
      <c r="NXE23" s="341"/>
      <c r="NXF23" s="341"/>
      <c r="NXG23" s="341"/>
      <c r="NXH23" s="341"/>
      <c r="NXI23" s="341"/>
      <c r="NXJ23" s="341"/>
      <c r="NXK23" s="341"/>
      <c r="NXL23" s="341"/>
      <c r="NXM23" s="341"/>
      <c r="NXN23" s="341"/>
      <c r="NXO23" s="341"/>
      <c r="NXP23" s="341"/>
      <c r="NXQ23" s="341"/>
      <c r="NXR23" s="341"/>
      <c r="NXS23" s="341"/>
      <c r="NXT23" s="341"/>
      <c r="NXU23" s="341"/>
      <c r="NXV23" s="341"/>
      <c r="NXW23" s="341"/>
      <c r="NXX23" s="341"/>
      <c r="NXY23" s="341"/>
      <c r="NXZ23" s="341"/>
      <c r="NYA23" s="341"/>
      <c r="NYB23" s="341"/>
      <c r="NYC23" s="341"/>
      <c r="NYD23" s="341"/>
      <c r="NYE23" s="341"/>
      <c r="NYF23" s="341"/>
      <c r="NYG23" s="341"/>
      <c r="NYH23" s="341"/>
      <c r="NYI23" s="341"/>
      <c r="NYJ23" s="341"/>
      <c r="NYK23" s="341"/>
      <c r="NYL23" s="341"/>
      <c r="NYM23" s="341"/>
      <c r="NYN23" s="341"/>
      <c r="NYO23" s="341"/>
      <c r="NYP23" s="341"/>
      <c r="NYQ23" s="341"/>
      <c r="NYR23" s="341"/>
      <c r="NYS23" s="341"/>
      <c r="NYT23" s="341"/>
      <c r="NYU23" s="341"/>
      <c r="NYV23" s="341"/>
      <c r="NYW23" s="341"/>
      <c r="NYX23" s="341"/>
      <c r="NYY23" s="341"/>
      <c r="NYZ23" s="341"/>
      <c r="NZA23" s="341"/>
      <c r="NZB23" s="341"/>
      <c r="NZC23" s="341"/>
      <c r="NZD23" s="341"/>
      <c r="NZE23" s="341"/>
      <c r="NZF23" s="341"/>
      <c r="NZG23" s="341"/>
      <c r="NZH23" s="341"/>
      <c r="NZI23" s="341"/>
      <c r="NZJ23" s="341"/>
      <c r="NZK23" s="341"/>
      <c r="NZL23" s="341"/>
      <c r="NZM23" s="341"/>
      <c r="NZN23" s="341"/>
      <c r="NZO23" s="341"/>
      <c r="NZP23" s="341"/>
      <c r="NZQ23" s="341"/>
      <c r="NZR23" s="341"/>
      <c r="NZS23" s="341"/>
      <c r="NZT23" s="341"/>
      <c r="NZU23" s="341"/>
      <c r="NZV23" s="341"/>
      <c r="NZW23" s="341"/>
      <c r="NZX23" s="341"/>
      <c r="NZY23" s="341"/>
      <c r="NZZ23" s="341"/>
      <c r="OAA23" s="341"/>
      <c r="OAB23" s="341"/>
      <c r="OAC23" s="341"/>
      <c r="OAD23" s="341"/>
      <c r="OAE23" s="341"/>
      <c r="OAF23" s="341"/>
      <c r="OAG23" s="341"/>
      <c r="OAH23" s="341"/>
      <c r="OAI23" s="341"/>
      <c r="OAJ23" s="341"/>
      <c r="OAK23" s="341"/>
      <c r="OAL23" s="341"/>
      <c r="OAM23" s="341"/>
      <c r="OAN23" s="341"/>
      <c r="OAO23" s="341"/>
      <c r="OAP23" s="341"/>
      <c r="OAQ23" s="341"/>
      <c r="OAR23" s="341"/>
      <c r="OAS23" s="341"/>
      <c r="OAT23" s="341"/>
      <c r="OAU23" s="341"/>
      <c r="OAV23" s="341"/>
      <c r="OAW23" s="341"/>
      <c r="OAX23" s="341"/>
      <c r="OAY23" s="341"/>
      <c r="OAZ23" s="341"/>
      <c r="OBA23" s="341"/>
      <c r="OBB23" s="341"/>
      <c r="OBC23" s="341"/>
      <c r="OBD23" s="341"/>
      <c r="OBE23" s="341"/>
      <c r="OBF23" s="341"/>
      <c r="OBG23" s="341"/>
      <c r="OBH23" s="341"/>
      <c r="OBI23" s="341"/>
      <c r="OBJ23" s="341"/>
      <c r="OBK23" s="341"/>
      <c r="OBL23" s="341"/>
      <c r="OBM23" s="341"/>
      <c r="OBN23" s="341"/>
      <c r="OBO23" s="341"/>
      <c r="OBP23" s="341"/>
      <c r="OBQ23" s="341"/>
      <c r="OBR23" s="341"/>
      <c r="OBS23" s="341"/>
      <c r="OBT23" s="341"/>
      <c r="OBU23" s="341"/>
      <c r="OBV23" s="341"/>
      <c r="OBW23" s="341"/>
      <c r="OBX23" s="341"/>
      <c r="OBY23" s="341"/>
      <c r="OBZ23" s="341"/>
      <c r="OCA23" s="341"/>
      <c r="OCB23" s="341"/>
      <c r="OCC23" s="341"/>
      <c r="OCD23" s="341"/>
      <c r="OCE23" s="341"/>
      <c r="OCF23" s="341"/>
      <c r="OCG23" s="341"/>
      <c r="OCH23" s="341"/>
      <c r="OCI23" s="341"/>
      <c r="OCJ23" s="341"/>
      <c r="OCK23" s="341"/>
      <c r="OCL23" s="341"/>
      <c r="OCM23" s="341"/>
      <c r="OCN23" s="341"/>
      <c r="OCO23" s="341"/>
      <c r="OCP23" s="341"/>
      <c r="OCQ23" s="341"/>
      <c r="OCR23" s="341"/>
      <c r="OCS23" s="341"/>
      <c r="OCT23" s="341"/>
      <c r="OCU23" s="341"/>
      <c r="OCV23" s="341"/>
      <c r="OCW23" s="341"/>
      <c r="OCX23" s="341"/>
      <c r="OCY23" s="341"/>
      <c r="OCZ23" s="341"/>
      <c r="ODA23" s="341"/>
      <c r="ODB23" s="341"/>
      <c r="ODC23" s="341"/>
      <c r="ODD23" s="341"/>
      <c r="ODE23" s="341"/>
      <c r="ODF23" s="341"/>
      <c r="ODG23" s="341"/>
      <c r="ODH23" s="341"/>
      <c r="ODI23" s="341"/>
      <c r="ODJ23" s="341"/>
      <c r="ODK23" s="341"/>
      <c r="ODL23" s="341"/>
      <c r="ODM23" s="341"/>
      <c r="ODN23" s="341"/>
      <c r="ODO23" s="341"/>
      <c r="ODP23" s="341"/>
      <c r="ODQ23" s="341"/>
      <c r="ODR23" s="341"/>
      <c r="ODS23" s="341"/>
      <c r="ODT23" s="341"/>
      <c r="ODU23" s="341"/>
      <c r="ODV23" s="341"/>
      <c r="ODW23" s="341"/>
      <c r="ODX23" s="341"/>
      <c r="ODY23" s="341"/>
      <c r="ODZ23" s="341"/>
      <c r="OEA23" s="341"/>
      <c r="OEB23" s="341"/>
      <c r="OEC23" s="341"/>
      <c r="OED23" s="341"/>
      <c r="OEE23" s="341"/>
      <c r="OEF23" s="341"/>
      <c r="OEG23" s="341"/>
      <c r="OEH23" s="341"/>
      <c r="OEI23" s="341"/>
      <c r="OEJ23" s="341"/>
      <c r="OEK23" s="341"/>
      <c r="OEL23" s="341"/>
      <c r="OEM23" s="341"/>
      <c r="OEN23" s="341"/>
      <c r="OEO23" s="341"/>
      <c r="OEP23" s="341"/>
      <c r="OEQ23" s="341"/>
      <c r="OER23" s="341"/>
      <c r="OES23" s="341"/>
      <c r="OET23" s="341"/>
      <c r="OEU23" s="341"/>
      <c r="OEV23" s="341"/>
      <c r="OEW23" s="341"/>
      <c r="OEX23" s="341"/>
      <c r="OEY23" s="341"/>
      <c r="OEZ23" s="341"/>
      <c r="OFA23" s="341"/>
      <c r="OFB23" s="341"/>
      <c r="OFC23" s="341"/>
      <c r="OFD23" s="341"/>
      <c r="OFE23" s="341"/>
      <c r="OFF23" s="341"/>
      <c r="OFG23" s="341"/>
      <c r="OFH23" s="341"/>
      <c r="OFI23" s="341"/>
      <c r="OFJ23" s="341"/>
      <c r="OFK23" s="341"/>
      <c r="OFL23" s="341"/>
      <c r="OFM23" s="341"/>
      <c r="OFN23" s="341"/>
      <c r="OFO23" s="341"/>
      <c r="OFP23" s="341"/>
      <c r="OFQ23" s="341"/>
      <c r="OFR23" s="341"/>
      <c r="OFS23" s="341"/>
      <c r="OFT23" s="341"/>
      <c r="OFU23" s="341"/>
      <c r="OFV23" s="341"/>
      <c r="OFW23" s="341"/>
      <c r="OFX23" s="341"/>
      <c r="OFY23" s="341"/>
      <c r="OFZ23" s="341"/>
      <c r="OGA23" s="341"/>
      <c r="OGB23" s="341"/>
      <c r="OGC23" s="341"/>
      <c r="OGD23" s="341"/>
      <c r="OGE23" s="341"/>
      <c r="OGF23" s="341"/>
      <c r="OGG23" s="341"/>
      <c r="OGH23" s="341"/>
      <c r="OGI23" s="341"/>
      <c r="OGJ23" s="341"/>
      <c r="OGK23" s="341"/>
      <c r="OGL23" s="341"/>
      <c r="OGM23" s="341"/>
      <c r="OGN23" s="341"/>
      <c r="OGO23" s="341"/>
      <c r="OGP23" s="341"/>
      <c r="OGQ23" s="341"/>
      <c r="OGR23" s="341"/>
      <c r="OGS23" s="341"/>
      <c r="OGT23" s="341"/>
      <c r="OGU23" s="341"/>
      <c r="OGV23" s="341"/>
      <c r="OGW23" s="341"/>
      <c r="OGX23" s="341"/>
      <c r="OGY23" s="341"/>
      <c r="OGZ23" s="341"/>
      <c r="OHA23" s="341"/>
      <c r="OHB23" s="341"/>
      <c r="OHC23" s="341"/>
      <c r="OHD23" s="341"/>
      <c r="OHE23" s="341"/>
      <c r="OHF23" s="341"/>
      <c r="OHG23" s="341"/>
      <c r="OHH23" s="341"/>
      <c r="OHI23" s="341"/>
      <c r="OHJ23" s="341"/>
      <c r="OHK23" s="341"/>
      <c r="OHL23" s="341"/>
      <c r="OHM23" s="341"/>
      <c r="OHN23" s="341"/>
      <c r="OHO23" s="341"/>
      <c r="OHP23" s="341"/>
      <c r="OHQ23" s="341"/>
      <c r="OHR23" s="341"/>
      <c r="OHS23" s="341"/>
      <c r="OHT23" s="341"/>
      <c r="OHU23" s="341"/>
      <c r="OHV23" s="341"/>
      <c r="OHW23" s="341"/>
      <c r="OHX23" s="341"/>
      <c r="OHY23" s="341"/>
      <c r="OHZ23" s="341"/>
      <c r="OIA23" s="341"/>
      <c r="OIB23" s="341"/>
      <c r="OIC23" s="341"/>
      <c r="OID23" s="341"/>
      <c r="OIE23" s="341"/>
      <c r="OIF23" s="341"/>
      <c r="OIG23" s="341"/>
      <c r="OIH23" s="341"/>
      <c r="OII23" s="341"/>
      <c r="OIJ23" s="341"/>
      <c r="OIK23" s="341"/>
      <c r="OIL23" s="341"/>
      <c r="OIM23" s="341"/>
      <c r="OIN23" s="341"/>
      <c r="OIO23" s="341"/>
      <c r="OIP23" s="341"/>
      <c r="OIQ23" s="341"/>
      <c r="OIR23" s="341"/>
      <c r="OIS23" s="341"/>
      <c r="OIT23" s="341"/>
      <c r="OIU23" s="341"/>
      <c r="OIV23" s="341"/>
      <c r="OIW23" s="341"/>
      <c r="OIX23" s="341"/>
      <c r="OIY23" s="341"/>
      <c r="OIZ23" s="341"/>
      <c r="OJA23" s="341"/>
      <c r="OJB23" s="341"/>
      <c r="OJC23" s="341"/>
      <c r="OJD23" s="341"/>
      <c r="OJE23" s="341"/>
      <c r="OJF23" s="341"/>
      <c r="OJG23" s="341"/>
      <c r="OJH23" s="341"/>
      <c r="OJI23" s="341"/>
      <c r="OJJ23" s="341"/>
      <c r="OJK23" s="341"/>
      <c r="OJL23" s="341"/>
      <c r="OJM23" s="341"/>
      <c r="OJN23" s="341"/>
      <c r="OJO23" s="341"/>
      <c r="OJP23" s="341"/>
      <c r="OJQ23" s="341"/>
      <c r="OJR23" s="341"/>
      <c r="OJS23" s="341"/>
      <c r="OJT23" s="341"/>
      <c r="OJU23" s="341"/>
      <c r="OJV23" s="341"/>
      <c r="OJW23" s="341"/>
      <c r="OJX23" s="341"/>
      <c r="OJY23" s="341"/>
      <c r="OJZ23" s="341"/>
      <c r="OKA23" s="341"/>
      <c r="OKB23" s="341"/>
      <c r="OKC23" s="341"/>
      <c r="OKD23" s="341"/>
      <c r="OKE23" s="341"/>
      <c r="OKF23" s="341"/>
      <c r="OKG23" s="341"/>
      <c r="OKH23" s="341"/>
      <c r="OKI23" s="341"/>
      <c r="OKJ23" s="341"/>
      <c r="OKK23" s="341"/>
      <c r="OKL23" s="341"/>
      <c r="OKM23" s="341"/>
      <c r="OKN23" s="341"/>
      <c r="OKO23" s="341"/>
      <c r="OKP23" s="341"/>
      <c r="OKQ23" s="341"/>
      <c r="OKR23" s="341"/>
      <c r="OKS23" s="341"/>
      <c r="OKT23" s="341"/>
      <c r="OKU23" s="341"/>
      <c r="OKV23" s="341"/>
      <c r="OKW23" s="341"/>
      <c r="OKX23" s="341"/>
      <c r="OKY23" s="341"/>
      <c r="OKZ23" s="341"/>
      <c r="OLA23" s="341"/>
      <c r="OLB23" s="341"/>
      <c r="OLC23" s="341"/>
      <c r="OLD23" s="341"/>
      <c r="OLE23" s="341"/>
      <c r="OLF23" s="341"/>
      <c r="OLG23" s="341"/>
      <c r="OLH23" s="341"/>
      <c r="OLI23" s="341"/>
      <c r="OLJ23" s="341"/>
      <c r="OLK23" s="341"/>
      <c r="OLL23" s="341"/>
      <c r="OLM23" s="341"/>
      <c r="OLN23" s="341"/>
      <c r="OLO23" s="341"/>
      <c r="OLP23" s="341"/>
      <c r="OLQ23" s="341"/>
      <c r="OLR23" s="341"/>
      <c r="OLS23" s="341"/>
      <c r="OLT23" s="341"/>
      <c r="OLU23" s="341"/>
      <c r="OLV23" s="341"/>
      <c r="OLW23" s="341"/>
      <c r="OLX23" s="341"/>
      <c r="OLY23" s="341"/>
      <c r="OLZ23" s="341"/>
      <c r="OMA23" s="341"/>
      <c r="OMB23" s="341"/>
      <c r="OMC23" s="341"/>
      <c r="OMD23" s="341"/>
      <c r="OME23" s="341"/>
      <c r="OMF23" s="341"/>
      <c r="OMG23" s="341"/>
      <c r="OMH23" s="341"/>
      <c r="OMI23" s="341"/>
      <c r="OMJ23" s="341"/>
      <c r="OMK23" s="341"/>
      <c r="OML23" s="341"/>
      <c r="OMM23" s="341"/>
      <c r="OMN23" s="341"/>
      <c r="OMO23" s="341"/>
      <c r="OMP23" s="341"/>
      <c r="OMQ23" s="341"/>
      <c r="OMR23" s="341"/>
      <c r="OMS23" s="341"/>
      <c r="OMT23" s="341"/>
      <c r="OMU23" s="341"/>
      <c r="OMV23" s="341"/>
      <c r="OMW23" s="341"/>
      <c r="OMX23" s="341"/>
      <c r="OMY23" s="341"/>
      <c r="OMZ23" s="341"/>
      <c r="ONA23" s="341"/>
      <c r="ONB23" s="341"/>
      <c r="ONC23" s="341"/>
      <c r="OND23" s="341"/>
      <c r="ONE23" s="341"/>
      <c r="ONF23" s="341"/>
      <c r="ONG23" s="341"/>
      <c r="ONH23" s="341"/>
      <c r="ONI23" s="341"/>
      <c r="ONJ23" s="341"/>
      <c r="ONK23" s="341"/>
      <c r="ONL23" s="341"/>
      <c r="ONM23" s="341"/>
      <c r="ONN23" s="341"/>
      <c r="ONO23" s="341"/>
      <c r="ONP23" s="341"/>
      <c r="ONQ23" s="341"/>
      <c r="ONR23" s="341"/>
      <c r="ONS23" s="341"/>
      <c r="ONT23" s="341"/>
      <c r="ONU23" s="341"/>
      <c r="ONV23" s="341"/>
      <c r="ONW23" s="341"/>
      <c r="ONX23" s="341"/>
      <c r="ONY23" s="341"/>
      <c r="ONZ23" s="341"/>
      <c r="OOA23" s="341"/>
      <c r="OOB23" s="341"/>
      <c r="OOC23" s="341"/>
      <c r="OOD23" s="341"/>
      <c r="OOE23" s="341"/>
      <c r="OOF23" s="341"/>
      <c r="OOG23" s="341"/>
      <c r="OOH23" s="341"/>
      <c r="OOI23" s="341"/>
      <c r="OOJ23" s="341"/>
      <c r="OOK23" s="341"/>
      <c r="OOL23" s="341"/>
      <c r="OOM23" s="341"/>
      <c r="OON23" s="341"/>
      <c r="OOO23" s="341"/>
      <c r="OOP23" s="341"/>
      <c r="OOQ23" s="341"/>
      <c r="OOR23" s="341"/>
      <c r="OOS23" s="341"/>
      <c r="OOT23" s="341"/>
      <c r="OOU23" s="341"/>
      <c r="OOV23" s="341"/>
      <c r="OOW23" s="341"/>
      <c r="OOX23" s="341"/>
      <c r="OOY23" s="341"/>
      <c r="OOZ23" s="341"/>
      <c r="OPA23" s="341"/>
      <c r="OPB23" s="341"/>
      <c r="OPC23" s="341"/>
      <c r="OPD23" s="341"/>
      <c r="OPE23" s="341"/>
      <c r="OPF23" s="341"/>
      <c r="OPG23" s="341"/>
      <c r="OPH23" s="341"/>
      <c r="OPI23" s="341"/>
      <c r="OPJ23" s="341"/>
      <c r="OPK23" s="341"/>
      <c r="OPL23" s="341"/>
      <c r="OPM23" s="341"/>
      <c r="OPN23" s="341"/>
      <c r="OPO23" s="341"/>
      <c r="OPP23" s="341"/>
      <c r="OPQ23" s="341"/>
      <c r="OPR23" s="341"/>
      <c r="OPS23" s="341"/>
      <c r="OPT23" s="341"/>
      <c r="OPU23" s="341"/>
      <c r="OPV23" s="341"/>
      <c r="OPW23" s="341"/>
      <c r="OPX23" s="341"/>
      <c r="OPY23" s="341"/>
      <c r="OPZ23" s="341"/>
      <c r="OQA23" s="341"/>
      <c r="OQB23" s="341"/>
      <c r="OQC23" s="341"/>
      <c r="OQD23" s="341"/>
      <c r="OQE23" s="341"/>
      <c r="OQF23" s="341"/>
      <c r="OQG23" s="341"/>
      <c r="OQH23" s="341"/>
      <c r="OQI23" s="341"/>
      <c r="OQJ23" s="341"/>
      <c r="OQK23" s="341"/>
      <c r="OQL23" s="341"/>
      <c r="OQM23" s="341"/>
      <c r="OQN23" s="341"/>
      <c r="OQO23" s="341"/>
      <c r="OQP23" s="341"/>
      <c r="OQQ23" s="341"/>
      <c r="OQR23" s="341"/>
      <c r="OQS23" s="341"/>
      <c r="OQT23" s="341"/>
      <c r="OQU23" s="341"/>
      <c r="OQV23" s="341"/>
      <c r="OQW23" s="341"/>
      <c r="OQX23" s="341"/>
      <c r="OQY23" s="341"/>
      <c r="OQZ23" s="341"/>
      <c r="ORA23" s="341"/>
      <c r="ORB23" s="341"/>
      <c r="ORC23" s="341"/>
      <c r="ORD23" s="341"/>
      <c r="ORE23" s="341"/>
      <c r="ORF23" s="341"/>
      <c r="ORG23" s="341"/>
      <c r="ORH23" s="341"/>
      <c r="ORI23" s="341"/>
      <c r="ORJ23" s="341"/>
      <c r="ORK23" s="341"/>
      <c r="ORL23" s="341"/>
      <c r="ORM23" s="341"/>
      <c r="ORN23" s="341"/>
      <c r="ORO23" s="341"/>
      <c r="ORP23" s="341"/>
      <c r="ORQ23" s="341"/>
      <c r="ORR23" s="341"/>
      <c r="ORS23" s="341"/>
      <c r="ORT23" s="341"/>
      <c r="ORU23" s="341"/>
      <c r="ORV23" s="341"/>
      <c r="ORW23" s="341"/>
      <c r="ORX23" s="341"/>
      <c r="ORY23" s="341"/>
      <c r="ORZ23" s="341"/>
      <c r="OSA23" s="341"/>
      <c r="OSB23" s="341"/>
      <c r="OSC23" s="341"/>
      <c r="OSD23" s="341"/>
      <c r="OSE23" s="341"/>
      <c r="OSF23" s="341"/>
      <c r="OSG23" s="341"/>
      <c r="OSH23" s="341"/>
      <c r="OSI23" s="341"/>
      <c r="OSJ23" s="341"/>
      <c r="OSK23" s="341"/>
      <c r="OSL23" s="341"/>
      <c r="OSM23" s="341"/>
      <c r="OSN23" s="341"/>
      <c r="OSO23" s="341"/>
      <c r="OSP23" s="341"/>
      <c r="OSQ23" s="341"/>
      <c r="OSR23" s="341"/>
      <c r="OSS23" s="341"/>
      <c r="OST23" s="341"/>
      <c r="OSU23" s="341"/>
      <c r="OSV23" s="341"/>
      <c r="OSW23" s="341"/>
      <c r="OSX23" s="341"/>
      <c r="OSY23" s="341"/>
      <c r="OSZ23" s="341"/>
      <c r="OTA23" s="341"/>
      <c r="OTB23" s="341"/>
      <c r="OTC23" s="341"/>
      <c r="OTD23" s="341"/>
      <c r="OTE23" s="341"/>
      <c r="OTF23" s="341"/>
      <c r="OTG23" s="341"/>
      <c r="OTH23" s="341"/>
      <c r="OTI23" s="341"/>
      <c r="OTJ23" s="341"/>
      <c r="OTK23" s="341"/>
      <c r="OTL23" s="341"/>
      <c r="OTM23" s="341"/>
      <c r="OTN23" s="341"/>
      <c r="OTO23" s="341"/>
      <c r="OTP23" s="341"/>
      <c r="OTQ23" s="341"/>
      <c r="OTR23" s="341"/>
      <c r="OTS23" s="341"/>
      <c r="OTT23" s="341"/>
      <c r="OTU23" s="341"/>
      <c r="OTV23" s="341"/>
      <c r="OTW23" s="341"/>
      <c r="OTX23" s="341"/>
      <c r="OTY23" s="341"/>
      <c r="OTZ23" s="341"/>
      <c r="OUA23" s="341"/>
      <c r="OUB23" s="341"/>
      <c r="OUC23" s="341"/>
      <c r="OUD23" s="341"/>
      <c r="OUE23" s="341"/>
      <c r="OUF23" s="341"/>
      <c r="OUG23" s="341"/>
      <c r="OUH23" s="341"/>
      <c r="OUI23" s="341"/>
      <c r="OUJ23" s="341"/>
      <c r="OUK23" s="341"/>
      <c r="OUL23" s="341"/>
      <c r="OUM23" s="341"/>
      <c r="OUN23" s="341"/>
      <c r="OUO23" s="341"/>
      <c r="OUP23" s="341"/>
      <c r="OUQ23" s="341"/>
      <c r="OUR23" s="341"/>
      <c r="OUS23" s="341"/>
      <c r="OUT23" s="341"/>
      <c r="OUU23" s="341"/>
      <c r="OUV23" s="341"/>
      <c r="OUW23" s="341"/>
      <c r="OUX23" s="341"/>
      <c r="OUY23" s="341"/>
      <c r="OUZ23" s="341"/>
      <c r="OVA23" s="341"/>
      <c r="OVB23" s="341"/>
      <c r="OVC23" s="341"/>
      <c r="OVD23" s="341"/>
      <c r="OVE23" s="341"/>
      <c r="OVF23" s="341"/>
      <c r="OVG23" s="341"/>
      <c r="OVH23" s="341"/>
      <c r="OVI23" s="341"/>
      <c r="OVJ23" s="341"/>
      <c r="OVK23" s="341"/>
      <c r="OVL23" s="341"/>
      <c r="OVM23" s="341"/>
      <c r="OVN23" s="341"/>
      <c r="OVO23" s="341"/>
      <c r="OVP23" s="341"/>
      <c r="OVQ23" s="341"/>
      <c r="OVR23" s="341"/>
      <c r="OVS23" s="341"/>
      <c r="OVT23" s="341"/>
      <c r="OVU23" s="341"/>
      <c r="OVV23" s="341"/>
      <c r="OVW23" s="341"/>
      <c r="OVX23" s="341"/>
      <c r="OVY23" s="341"/>
      <c r="OVZ23" s="341"/>
      <c r="OWA23" s="341"/>
      <c r="OWB23" s="341"/>
      <c r="OWC23" s="341"/>
      <c r="OWD23" s="341"/>
      <c r="OWE23" s="341"/>
      <c r="OWF23" s="341"/>
      <c r="OWG23" s="341"/>
      <c r="OWH23" s="341"/>
      <c r="OWI23" s="341"/>
      <c r="OWJ23" s="341"/>
      <c r="OWK23" s="341"/>
      <c r="OWL23" s="341"/>
      <c r="OWM23" s="341"/>
      <c r="OWN23" s="341"/>
      <c r="OWO23" s="341"/>
      <c r="OWP23" s="341"/>
      <c r="OWQ23" s="341"/>
      <c r="OWR23" s="341"/>
      <c r="OWS23" s="341"/>
      <c r="OWT23" s="341"/>
      <c r="OWU23" s="341"/>
      <c r="OWV23" s="341"/>
      <c r="OWW23" s="341"/>
      <c r="OWX23" s="341"/>
      <c r="OWY23" s="341"/>
      <c r="OWZ23" s="341"/>
      <c r="OXA23" s="341"/>
      <c r="OXB23" s="341"/>
      <c r="OXC23" s="341"/>
      <c r="OXD23" s="341"/>
      <c r="OXE23" s="341"/>
      <c r="OXF23" s="341"/>
      <c r="OXG23" s="341"/>
      <c r="OXH23" s="341"/>
      <c r="OXI23" s="341"/>
      <c r="OXJ23" s="341"/>
      <c r="OXK23" s="341"/>
      <c r="OXL23" s="341"/>
      <c r="OXM23" s="341"/>
      <c r="OXN23" s="341"/>
      <c r="OXO23" s="341"/>
      <c r="OXP23" s="341"/>
      <c r="OXQ23" s="341"/>
      <c r="OXR23" s="341"/>
      <c r="OXS23" s="341"/>
      <c r="OXT23" s="341"/>
      <c r="OXU23" s="341"/>
      <c r="OXV23" s="341"/>
      <c r="OXW23" s="341"/>
      <c r="OXX23" s="341"/>
      <c r="OXY23" s="341"/>
      <c r="OXZ23" s="341"/>
      <c r="OYA23" s="341"/>
      <c r="OYB23" s="341"/>
      <c r="OYC23" s="341"/>
      <c r="OYD23" s="341"/>
      <c r="OYE23" s="341"/>
      <c r="OYF23" s="341"/>
      <c r="OYG23" s="341"/>
      <c r="OYH23" s="341"/>
      <c r="OYI23" s="341"/>
      <c r="OYJ23" s="341"/>
      <c r="OYK23" s="341"/>
      <c r="OYL23" s="341"/>
      <c r="OYM23" s="341"/>
      <c r="OYN23" s="341"/>
      <c r="OYO23" s="341"/>
      <c r="OYP23" s="341"/>
      <c r="OYQ23" s="341"/>
      <c r="OYR23" s="341"/>
      <c r="OYS23" s="341"/>
      <c r="OYT23" s="341"/>
      <c r="OYU23" s="341"/>
      <c r="OYV23" s="341"/>
      <c r="OYW23" s="341"/>
      <c r="OYX23" s="341"/>
      <c r="OYY23" s="341"/>
      <c r="OYZ23" s="341"/>
      <c r="OZA23" s="341"/>
      <c r="OZB23" s="341"/>
      <c r="OZC23" s="341"/>
      <c r="OZD23" s="341"/>
      <c r="OZE23" s="341"/>
      <c r="OZF23" s="341"/>
      <c r="OZG23" s="341"/>
      <c r="OZH23" s="341"/>
      <c r="OZI23" s="341"/>
      <c r="OZJ23" s="341"/>
      <c r="OZK23" s="341"/>
      <c r="OZL23" s="341"/>
      <c r="OZM23" s="341"/>
      <c r="OZN23" s="341"/>
      <c r="OZO23" s="341"/>
      <c r="OZP23" s="341"/>
      <c r="OZQ23" s="341"/>
      <c r="OZR23" s="341"/>
      <c r="OZS23" s="341"/>
      <c r="OZT23" s="341"/>
      <c r="OZU23" s="341"/>
      <c r="OZV23" s="341"/>
      <c r="OZW23" s="341"/>
      <c r="OZX23" s="341"/>
      <c r="OZY23" s="341"/>
      <c r="OZZ23" s="341"/>
      <c r="PAA23" s="341"/>
      <c r="PAB23" s="341"/>
      <c r="PAC23" s="341"/>
      <c r="PAD23" s="341"/>
      <c r="PAE23" s="341"/>
      <c r="PAF23" s="341"/>
      <c r="PAG23" s="341"/>
      <c r="PAH23" s="341"/>
      <c r="PAI23" s="341"/>
      <c r="PAJ23" s="341"/>
      <c r="PAK23" s="341"/>
      <c r="PAL23" s="341"/>
      <c r="PAM23" s="341"/>
      <c r="PAN23" s="341"/>
      <c r="PAO23" s="341"/>
      <c r="PAP23" s="341"/>
      <c r="PAQ23" s="341"/>
      <c r="PAR23" s="341"/>
      <c r="PAS23" s="341"/>
      <c r="PAT23" s="341"/>
      <c r="PAU23" s="341"/>
      <c r="PAV23" s="341"/>
      <c r="PAW23" s="341"/>
      <c r="PAX23" s="341"/>
      <c r="PAY23" s="341"/>
      <c r="PAZ23" s="341"/>
      <c r="PBA23" s="341"/>
      <c r="PBB23" s="341"/>
      <c r="PBC23" s="341"/>
      <c r="PBD23" s="341"/>
      <c r="PBE23" s="341"/>
      <c r="PBF23" s="341"/>
      <c r="PBG23" s="341"/>
      <c r="PBH23" s="341"/>
      <c r="PBI23" s="341"/>
      <c r="PBJ23" s="341"/>
      <c r="PBK23" s="341"/>
      <c r="PBL23" s="341"/>
      <c r="PBM23" s="341"/>
      <c r="PBN23" s="341"/>
      <c r="PBO23" s="341"/>
      <c r="PBP23" s="341"/>
      <c r="PBQ23" s="341"/>
      <c r="PBR23" s="341"/>
      <c r="PBS23" s="341"/>
      <c r="PBT23" s="341"/>
      <c r="PBU23" s="341"/>
      <c r="PBV23" s="341"/>
      <c r="PBW23" s="341"/>
      <c r="PBX23" s="341"/>
      <c r="PBY23" s="341"/>
      <c r="PBZ23" s="341"/>
      <c r="PCA23" s="341"/>
      <c r="PCB23" s="341"/>
      <c r="PCC23" s="341"/>
      <c r="PCD23" s="341"/>
      <c r="PCE23" s="341"/>
      <c r="PCF23" s="341"/>
      <c r="PCG23" s="341"/>
      <c r="PCH23" s="341"/>
      <c r="PCI23" s="341"/>
      <c r="PCJ23" s="341"/>
      <c r="PCK23" s="341"/>
      <c r="PCL23" s="341"/>
      <c r="PCM23" s="341"/>
      <c r="PCN23" s="341"/>
      <c r="PCO23" s="341"/>
      <c r="PCP23" s="341"/>
      <c r="PCQ23" s="341"/>
      <c r="PCR23" s="341"/>
      <c r="PCS23" s="341"/>
      <c r="PCT23" s="341"/>
      <c r="PCU23" s="341"/>
      <c r="PCV23" s="341"/>
      <c r="PCW23" s="341"/>
      <c r="PCX23" s="341"/>
      <c r="PCY23" s="341"/>
      <c r="PCZ23" s="341"/>
      <c r="PDA23" s="341"/>
      <c r="PDB23" s="341"/>
      <c r="PDC23" s="341"/>
      <c r="PDD23" s="341"/>
      <c r="PDE23" s="341"/>
      <c r="PDF23" s="341"/>
      <c r="PDG23" s="341"/>
      <c r="PDH23" s="341"/>
      <c r="PDI23" s="341"/>
      <c r="PDJ23" s="341"/>
      <c r="PDK23" s="341"/>
      <c r="PDL23" s="341"/>
      <c r="PDM23" s="341"/>
      <c r="PDN23" s="341"/>
      <c r="PDO23" s="341"/>
      <c r="PDP23" s="341"/>
      <c r="PDQ23" s="341"/>
      <c r="PDR23" s="341"/>
      <c r="PDS23" s="341"/>
      <c r="PDT23" s="341"/>
      <c r="PDU23" s="341"/>
      <c r="PDV23" s="341"/>
      <c r="PDW23" s="341"/>
      <c r="PDX23" s="341"/>
      <c r="PDY23" s="341"/>
      <c r="PDZ23" s="341"/>
      <c r="PEA23" s="341"/>
      <c r="PEB23" s="341"/>
      <c r="PEC23" s="341"/>
      <c r="PED23" s="341"/>
      <c r="PEE23" s="341"/>
      <c r="PEF23" s="341"/>
      <c r="PEG23" s="341"/>
      <c r="PEH23" s="341"/>
      <c r="PEI23" s="341"/>
      <c r="PEJ23" s="341"/>
      <c r="PEK23" s="341"/>
      <c r="PEL23" s="341"/>
      <c r="PEM23" s="341"/>
      <c r="PEN23" s="341"/>
      <c r="PEO23" s="341"/>
      <c r="PEP23" s="341"/>
      <c r="PEQ23" s="341"/>
      <c r="PER23" s="341"/>
      <c r="PES23" s="341"/>
      <c r="PET23" s="341"/>
      <c r="PEU23" s="341"/>
      <c r="PEV23" s="341"/>
      <c r="PEW23" s="341"/>
      <c r="PEX23" s="341"/>
      <c r="PEY23" s="341"/>
      <c r="PEZ23" s="341"/>
      <c r="PFA23" s="341"/>
      <c r="PFB23" s="341"/>
      <c r="PFC23" s="341"/>
      <c r="PFD23" s="341"/>
      <c r="PFE23" s="341"/>
      <c r="PFF23" s="341"/>
      <c r="PFG23" s="341"/>
      <c r="PFH23" s="341"/>
      <c r="PFI23" s="341"/>
      <c r="PFJ23" s="341"/>
      <c r="PFK23" s="341"/>
      <c r="PFL23" s="341"/>
      <c r="PFM23" s="341"/>
      <c r="PFN23" s="341"/>
      <c r="PFO23" s="341"/>
      <c r="PFP23" s="341"/>
      <c r="PFQ23" s="341"/>
      <c r="PFR23" s="341"/>
      <c r="PFS23" s="341"/>
      <c r="PFT23" s="341"/>
      <c r="PFU23" s="341"/>
      <c r="PFV23" s="341"/>
      <c r="PFW23" s="341"/>
      <c r="PFX23" s="341"/>
      <c r="PFY23" s="341"/>
      <c r="PFZ23" s="341"/>
      <c r="PGA23" s="341"/>
      <c r="PGB23" s="341"/>
      <c r="PGC23" s="341"/>
      <c r="PGD23" s="341"/>
      <c r="PGE23" s="341"/>
      <c r="PGF23" s="341"/>
      <c r="PGG23" s="341"/>
      <c r="PGH23" s="341"/>
      <c r="PGI23" s="341"/>
      <c r="PGJ23" s="341"/>
      <c r="PGK23" s="341"/>
      <c r="PGL23" s="341"/>
      <c r="PGM23" s="341"/>
      <c r="PGN23" s="341"/>
      <c r="PGO23" s="341"/>
      <c r="PGP23" s="341"/>
      <c r="PGQ23" s="341"/>
      <c r="PGR23" s="341"/>
      <c r="PGS23" s="341"/>
      <c r="PGT23" s="341"/>
      <c r="PGU23" s="341"/>
      <c r="PGV23" s="341"/>
      <c r="PGW23" s="341"/>
      <c r="PGX23" s="341"/>
      <c r="PGY23" s="341"/>
      <c r="PGZ23" s="341"/>
      <c r="PHA23" s="341"/>
      <c r="PHB23" s="341"/>
      <c r="PHC23" s="341"/>
      <c r="PHD23" s="341"/>
      <c r="PHE23" s="341"/>
      <c r="PHF23" s="341"/>
      <c r="PHG23" s="341"/>
      <c r="PHH23" s="341"/>
      <c r="PHI23" s="341"/>
      <c r="PHJ23" s="341"/>
      <c r="PHK23" s="341"/>
      <c r="PHL23" s="341"/>
      <c r="PHM23" s="341"/>
      <c r="PHN23" s="341"/>
      <c r="PHO23" s="341"/>
      <c r="PHP23" s="341"/>
      <c r="PHQ23" s="341"/>
      <c r="PHR23" s="341"/>
      <c r="PHS23" s="341"/>
      <c r="PHT23" s="341"/>
      <c r="PHU23" s="341"/>
      <c r="PHV23" s="341"/>
      <c r="PHW23" s="341"/>
      <c r="PHX23" s="341"/>
      <c r="PHY23" s="341"/>
      <c r="PHZ23" s="341"/>
      <c r="PIA23" s="341"/>
      <c r="PIB23" s="341"/>
      <c r="PIC23" s="341"/>
      <c r="PID23" s="341"/>
      <c r="PIE23" s="341"/>
      <c r="PIF23" s="341"/>
      <c r="PIG23" s="341"/>
      <c r="PIH23" s="341"/>
      <c r="PII23" s="341"/>
      <c r="PIJ23" s="341"/>
      <c r="PIK23" s="341"/>
      <c r="PIL23" s="341"/>
      <c r="PIM23" s="341"/>
      <c r="PIN23" s="341"/>
      <c r="PIO23" s="341"/>
      <c r="PIP23" s="341"/>
      <c r="PIQ23" s="341"/>
      <c r="PIR23" s="341"/>
      <c r="PIS23" s="341"/>
      <c r="PIT23" s="341"/>
      <c r="PIU23" s="341"/>
      <c r="PIV23" s="341"/>
      <c r="PIW23" s="341"/>
      <c r="PIX23" s="341"/>
      <c r="PIY23" s="341"/>
      <c r="PIZ23" s="341"/>
      <c r="PJA23" s="341"/>
      <c r="PJB23" s="341"/>
      <c r="PJC23" s="341"/>
      <c r="PJD23" s="341"/>
      <c r="PJE23" s="341"/>
      <c r="PJF23" s="341"/>
      <c r="PJG23" s="341"/>
      <c r="PJH23" s="341"/>
      <c r="PJI23" s="341"/>
      <c r="PJJ23" s="341"/>
      <c r="PJK23" s="341"/>
      <c r="PJL23" s="341"/>
      <c r="PJM23" s="341"/>
      <c r="PJN23" s="341"/>
      <c r="PJO23" s="341"/>
      <c r="PJP23" s="341"/>
      <c r="PJQ23" s="341"/>
      <c r="PJR23" s="341"/>
      <c r="PJS23" s="341"/>
      <c r="PJT23" s="341"/>
      <c r="PJU23" s="341"/>
      <c r="PJV23" s="341"/>
      <c r="PJW23" s="341"/>
      <c r="PJX23" s="341"/>
      <c r="PJY23" s="341"/>
      <c r="PJZ23" s="341"/>
      <c r="PKA23" s="341"/>
      <c r="PKB23" s="341"/>
      <c r="PKC23" s="341"/>
      <c r="PKD23" s="341"/>
      <c r="PKE23" s="341"/>
      <c r="PKF23" s="341"/>
      <c r="PKG23" s="341"/>
      <c r="PKH23" s="341"/>
      <c r="PKI23" s="341"/>
      <c r="PKJ23" s="341"/>
      <c r="PKK23" s="341"/>
      <c r="PKL23" s="341"/>
      <c r="PKM23" s="341"/>
      <c r="PKN23" s="341"/>
      <c r="PKO23" s="341"/>
      <c r="PKP23" s="341"/>
      <c r="PKQ23" s="341"/>
      <c r="PKR23" s="341"/>
      <c r="PKS23" s="341"/>
      <c r="PKT23" s="341"/>
      <c r="PKU23" s="341"/>
      <c r="PKV23" s="341"/>
      <c r="PKW23" s="341"/>
      <c r="PKX23" s="341"/>
      <c r="PKY23" s="341"/>
      <c r="PKZ23" s="341"/>
      <c r="PLA23" s="341"/>
      <c r="PLB23" s="341"/>
      <c r="PLC23" s="341"/>
      <c r="PLD23" s="341"/>
      <c r="PLE23" s="341"/>
      <c r="PLF23" s="341"/>
      <c r="PLG23" s="341"/>
      <c r="PLH23" s="341"/>
      <c r="PLI23" s="341"/>
      <c r="PLJ23" s="341"/>
      <c r="PLK23" s="341"/>
      <c r="PLL23" s="341"/>
      <c r="PLM23" s="341"/>
      <c r="PLN23" s="341"/>
      <c r="PLO23" s="341"/>
      <c r="PLP23" s="341"/>
      <c r="PLQ23" s="341"/>
      <c r="PLR23" s="341"/>
      <c r="PLS23" s="341"/>
      <c r="PLT23" s="341"/>
      <c r="PLU23" s="341"/>
      <c r="PLV23" s="341"/>
      <c r="PLW23" s="341"/>
      <c r="PLX23" s="341"/>
      <c r="PLY23" s="341"/>
      <c r="PLZ23" s="341"/>
      <c r="PMA23" s="341"/>
      <c r="PMB23" s="341"/>
      <c r="PMC23" s="341"/>
      <c r="PMD23" s="341"/>
      <c r="PME23" s="341"/>
      <c r="PMF23" s="341"/>
      <c r="PMG23" s="341"/>
      <c r="PMH23" s="341"/>
      <c r="PMI23" s="341"/>
      <c r="PMJ23" s="341"/>
      <c r="PMK23" s="341"/>
      <c r="PML23" s="341"/>
      <c r="PMM23" s="341"/>
      <c r="PMN23" s="341"/>
      <c r="PMO23" s="341"/>
      <c r="PMP23" s="341"/>
      <c r="PMQ23" s="341"/>
      <c r="PMR23" s="341"/>
      <c r="PMS23" s="341"/>
      <c r="PMT23" s="341"/>
      <c r="PMU23" s="341"/>
      <c r="PMV23" s="341"/>
      <c r="PMW23" s="341"/>
      <c r="PMX23" s="341"/>
      <c r="PMY23" s="341"/>
      <c r="PMZ23" s="341"/>
      <c r="PNA23" s="341"/>
      <c r="PNB23" s="341"/>
      <c r="PNC23" s="341"/>
      <c r="PND23" s="341"/>
      <c r="PNE23" s="341"/>
      <c r="PNF23" s="341"/>
      <c r="PNG23" s="341"/>
      <c r="PNH23" s="341"/>
      <c r="PNI23" s="341"/>
      <c r="PNJ23" s="341"/>
      <c r="PNK23" s="341"/>
      <c r="PNL23" s="341"/>
      <c r="PNM23" s="341"/>
      <c r="PNN23" s="341"/>
      <c r="PNO23" s="341"/>
      <c r="PNP23" s="341"/>
      <c r="PNQ23" s="341"/>
      <c r="PNR23" s="341"/>
      <c r="PNS23" s="341"/>
      <c r="PNT23" s="341"/>
      <c r="PNU23" s="341"/>
      <c r="PNV23" s="341"/>
      <c r="PNW23" s="341"/>
      <c r="PNX23" s="341"/>
      <c r="PNY23" s="341"/>
      <c r="PNZ23" s="341"/>
      <c r="POA23" s="341"/>
      <c r="POB23" s="341"/>
      <c r="POC23" s="341"/>
      <c r="POD23" s="341"/>
      <c r="POE23" s="341"/>
      <c r="POF23" s="341"/>
      <c r="POG23" s="341"/>
      <c r="POH23" s="341"/>
      <c r="POI23" s="341"/>
      <c r="POJ23" s="341"/>
      <c r="POK23" s="341"/>
      <c r="POL23" s="341"/>
      <c r="POM23" s="341"/>
      <c r="PON23" s="341"/>
      <c r="POO23" s="341"/>
      <c r="POP23" s="341"/>
      <c r="POQ23" s="341"/>
      <c r="POR23" s="341"/>
      <c r="POS23" s="341"/>
      <c r="POT23" s="341"/>
      <c r="POU23" s="341"/>
      <c r="POV23" s="341"/>
      <c r="POW23" s="341"/>
      <c r="POX23" s="341"/>
      <c r="POY23" s="341"/>
      <c r="POZ23" s="341"/>
      <c r="PPA23" s="341"/>
      <c r="PPB23" s="341"/>
      <c r="PPC23" s="341"/>
      <c r="PPD23" s="341"/>
      <c r="PPE23" s="341"/>
      <c r="PPF23" s="341"/>
      <c r="PPG23" s="341"/>
      <c r="PPH23" s="341"/>
      <c r="PPI23" s="341"/>
      <c r="PPJ23" s="341"/>
      <c r="PPK23" s="341"/>
      <c r="PPL23" s="341"/>
      <c r="PPM23" s="341"/>
      <c r="PPN23" s="341"/>
      <c r="PPO23" s="341"/>
      <c r="PPP23" s="341"/>
      <c r="PPQ23" s="341"/>
      <c r="PPR23" s="341"/>
      <c r="PPS23" s="341"/>
      <c r="PPT23" s="341"/>
      <c r="PPU23" s="341"/>
      <c r="PPV23" s="341"/>
      <c r="PPW23" s="341"/>
      <c r="PPX23" s="341"/>
      <c r="PPY23" s="341"/>
      <c r="PPZ23" s="341"/>
      <c r="PQA23" s="341"/>
      <c r="PQB23" s="341"/>
      <c r="PQC23" s="341"/>
      <c r="PQD23" s="341"/>
      <c r="PQE23" s="341"/>
      <c r="PQF23" s="341"/>
      <c r="PQG23" s="341"/>
      <c r="PQH23" s="341"/>
      <c r="PQI23" s="341"/>
      <c r="PQJ23" s="341"/>
      <c r="PQK23" s="341"/>
      <c r="PQL23" s="341"/>
      <c r="PQM23" s="341"/>
      <c r="PQN23" s="341"/>
      <c r="PQO23" s="341"/>
      <c r="PQP23" s="341"/>
      <c r="PQQ23" s="341"/>
      <c r="PQR23" s="341"/>
      <c r="PQS23" s="341"/>
      <c r="PQT23" s="341"/>
      <c r="PQU23" s="341"/>
      <c r="PQV23" s="341"/>
      <c r="PQW23" s="341"/>
      <c r="PQX23" s="341"/>
      <c r="PQY23" s="341"/>
      <c r="PQZ23" s="341"/>
      <c r="PRA23" s="341"/>
      <c r="PRB23" s="341"/>
      <c r="PRC23" s="341"/>
      <c r="PRD23" s="341"/>
      <c r="PRE23" s="341"/>
      <c r="PRF23" s="341"/>
      <c r="PRG23" s="341"/>
      <c r="PRH23" s="341"/>
      <c r="PRI23" s="341"/>
      <c r="PRJ23" s="341"/>
      <c r="PRK23" s="341"/>
      <c r="PRL23" s="341"/>
      <c r="PRM23" s="341"/>
      <c r="PRN23" s="341"/>
      <c r="PRO23" s="341"/>
      <c r="PRP23" s="341"/>
      <c r="PRQ23" s="341"/>
      <c r="PRR23" s="341"/>
      <c r="PRS23" s="341"/>
      <c r="PRT23" s="341"/>
      <c r="PRU23" s="341"/>
      <c r="PRV23" s="341"/>
      <c r="PRW23" s="341"/>
      <c r="PRX23" s="341"/>
      <c r="PRY23" s="341"/>
      <c r="PRZ23" s="341"/>
      <c r="PSA23" s="341"/>
      <c r="PSB23" s="341"/>
      <c r="PSC23" s="341"/>
      <c r="PSD23" s="341"/>
      <c r="PSE23" s="341"/>
      <c r="PSF23" s="341"/>
      <c r="PSG23" s="341"/>
      <c r="PSH23" s="341"/>
      <c r="PSI23" s="341"/>
      <c r="PSJ23" s="341"/>
      <c r="PSK23" s="341"/>
      <c r="PSL23" s="341"/>
      <c r="PSM23" s="341"/>
      <c r="PSN23" s="341"/>
      <c r="PSO23" s="341"/>
      <c r="PSP23" s="341"/>
      <c r="PSQ23" s="341"/>
      <c r="PSR23" s="341"/>
      <c r="PSS23" s="341"/>
      <c r="PST23" s="341"/>
      <c r="PSU23" s="341"/>
      <c r="PSV23" s="341"/>
      <c r="PSW23" s="341"/>
      <c r="PSX23" s="341"/>
      <c r="PSY23" s="341"/>
      <c r="PSZ23" s="341"/>
      <c r="PTA23" s="341"/>
      <c r="PTB23" s="341"/>
      <c r="PTC23" s="341"/>
      <c r="PTD23" s="341"/>
      <c r="PTE23" s="341"/>
      <c r="PTF23" s="341"/>
      <c r="PTG23" s="341"/>
      <c r="PTH23" s="341"/>
      <c r="PTI23" s="341"/>
      <c r="PTJ23" s="341"/>
      <c r="PTK23" s="341"/>
      <c r="PTL23" s="341"/>
      <c r="PTM23" s="341"/>
      <c r="PTN23" s="341"/>
      <c r="PTO23" s="341"/>
      <c r="PTP23" s="341"/>
      <c r="PTQ23" s="341"/>
      <c r="PTR23" s="341"/>
      <c r="PTS23" s="341"/>
      <c r="PTT23" s="341"/>
      <c r="PTU23" s="341"/>
      <c r="PTV23" s="341"/>
      <c r="PTW23" s="341"/>
      <c r="PTX23" s="341"/>
      <c r="PTY23" s="341"/>
      <c r="PTZ23" s="341"/>
      <c r="PUA23" s="341"/>
      <c r="PUB23" s="341"/>
      <c r="PUC23" s="341"/>
      <c r="PUD23" s="341"/>
      <c r="PUE23" s="341"/>
      <c r="PUF23" s="341"/>
      <c r="PUG23" s="341"/>
      <c r="PUH23" s="341"/>
      <c r="PUI23" s="341"/>
      <c r="PUJ23" s="341"/>
      <c r="PUK23" s="341"/>
      <c r="PUL23" s="341"/>
      <c r="PUM23" s="341"/>
      <c r="PUN23" s="341"/>
      <c r="PUO23" s="341"/>
      <c r="PUP23" s="341"/>
      <c r="PUQ23" s="341"/>
      <c r="PUR23" s="341"/>
      <c r="PUS23" s="341"/>
      <c r="PUT23" s="341"/>
      <c r="PUU23" s="341"/>
      <c r="PUV23" s="341"/>
      <c r="PUW23" s="341"/>
      <c r="PUX23" s="341"/>
      <c r="PUY23" s="341"/>
      <c r="PUZ23" s="341"/>
      <c r="PVA23" s="341"/>
      <c r="PVB23" s="341"/>
      <c r="PVC23" s="341"/>
      <c r="PVD23" s="341"/>
      <c r="PVE23" s="341"/>
      <c r="PVF23" s="341"/>
      <c r="PVG23" s="341"/>
      <c r="PVH23" s="341"/>
      <c r="PVI23" s="341"/>
      <c r="PVJ23" s="341"/>
      <c r="PVK23" s="341"/>
      <c r="PVL23" s="341"/>
      <c r="PVM23" s="341"/>
      <c r="PVN23" s="341"/>
      <c r="PVO23" s="341"/>
      <c r="PVP23" s="341"/>
      <c r="PVQ23" s="341"/>
      <c r="PVR23" s="341"/>
      <c r="PVS23" s="341"/>
      <c r="PVT23" s="341"/>
      <c r="PVU23" s="341"/>
      <c r="PVV23" s="341"/>
      <c r="PVW23" s="341"/>
      <c r="PVX23" s="341"/>
      <c r="PVY23" s="341"/>
      <c r="PVZ23" s="341"/>
      <c r="PWA23" s="341"/>
      <c r="PWB23" s="341"/>
      <c r="PWC23" s="341"/>
      <c r="PWD23" s="341"/>
      <c r="PWE23" s="341"/>
      <c r="PWF23" s="341"/>
      <c r="PWG23" s="341"/>
      <c r="PWH23" s="341"/>
      <c r="PWI23" s="341"/>
      <c r="PWJ23" s="341"/>
      <c r="PWK23" s="341"/>
      <c r="PWL23" s="341"/>
      <c r="PWM23" s="341"/>
      <c r="PWN23" s="341"/>
      <c r="PWO23" s="341"/>
      <c r="PWP23" s="341"/>
      <c r="PWQ23" s="341"/>
      <c r="PWR23" s="341"/>
      <c r="PWS23" s="341"/>
      <c r="PWT23" s="341"/>
      <c r="PWU23" s="341"/>
      <c r="PWV23" s="341"/>
      <c r="PWW23" s="341"/>
      <c r="PWX23" s="341"/>
      <c r="PWY23" s="341"/>
      <c r="PWZ23" s="341"/>
      <c r="PXA23" s="341"/>
      <c r="PXB23" s="341"/>
      <c r="PXC23" s="341"/>
      <c r="PXD23" s="341"/>
      <c r="PXE23" s="341"/>
      <c r="PXF23" s="341"/>
      <c r="PXG23" s="341"/>
      <c r="PXH23" s="341"/>
      <c r="PXI23" s="341"/>
      <c r="PXJ23" s="341"/>
      <c r="PXK23" s="341"/>
      <c r="PXL23" s="341"/>
      <c r="PXM23" s="341"/>
      <c r="PXN23" s="341"/>
      <c r="PXO23" s="341"/>
      <c r="PXP23" s="341"/>
      <c r="PXQ23" s="341"/>
      <c r="PXR23" s="341"/>
      <c r="PXS23" s="341"/>
      <c r="PXT23" s="341"/>
      <c r="PXU23" s="341"/>
      <c r="PXV23" s="341"/>
      <c r="PXW23" s="341"/>
      <c r="PXX23" s="341"/>
      <c r="PXY23" s="341"/>
      <c r="PXZ23" s="341"/>
      <c r="PYA23" s="341"/>
      <c r="PYB23" s="341"/>
      <c r="PYC23" s="341"/>
      <c r="PYD23" s="341"/>
      <c r="PYE23" s="341"/>
      <c r="PYF23" s="341"/>
      <c r="PYG23" s="341"/>
      <c r="PYH23" s="341"/>
      <c r="PYI23" s="341"/>
      <c r="PYJ23" s="341"/>
      <c r="PYK23" s="341"/>
      <c r="PYL23" s="341"/>
      <c r="PYM23" s="341"/>
      <c r="PYN23" s="341"/>
      <c r="PYO23" s="341"/>
      <c r="PYP23" s="341"/>
      <c r="PYQ23" s="341"/>
      <c r="PYR23" s="341"/>
      <c r="PYS23" s="341"/>
      <c r="PYT23" s="341"/>
      <c r="PYU23" s="341"/>
      <c r="PYV23" s="341"/>
      <c r="PYW23" s="341"/>
      <c r="PYX23" s="341"/>
      <c r="PYY23" s="341"/>
      <c r="PYZ23" s="341"/>
      <c r="PZA23" s="341"/>
      <c r="PZB23" s="341"/>
      <c r="PZC23" s="341"/>
      <c r="PZD23" s="341"/>
      <c r="PZE23" s="341"/>
      <c r="PZF23" s="341"/>
      <c r="PZG23" s="341"/>
      <c r="PZH23" s="341"/>
      <c r="PZI23" s="341"/>
      <c r="PZJ23" s="341"/>
      <c r="PZK23" s="341"/>
      <c r="PZL23" s="341"/>
      <c r="PZM23" s="341"/>
      <c r="PZN23" s="341"/>
      <c r="PZO23" s="341"/>
      <c r="PZP23" s="341"/>
      <c r="PZQ23" s="341"/>
      <c r="PZR23" s="341"/>
      <c r="PZS23" s="341"/>
      <c r="PZT23" s="341"/>
      <c r="PZU23" s="341"/>
      <c r="PZV23" s="341"/>
      <c r="PZW23" s="341"/>
      <c r="PZX23" s="341"/>
      <c r="PZY23" s="341"/>
      <c r="PZZ23" s="341"/>
      <c r="QAA23" s="341"/>
      <c r="QAB23" s="341"/>
      <c r="QAC23" s="341"/>
      <c r="QAD23" s="341"/>
      <c r="QAE23" s="341"/>
      <c r="QAF23" s="341"/>
      <c r="QAG23" s="341"/>
      <c r="QAH23" s="341"/>
      <c r="QAI23" s="341"/>
      <c r="QAJ23" s="341"/>
      <c r="QAK23" s="341"/>
      <c r="QAL23" s="341"/>
      <c r="QAM23" s="341"/>
      <c r="QAN23" s="341"/>
      <c r="QAO23" s="341"/>
      <c r="QAP23" s="341"/>
      <c r="QAQ23" s="341"/>
      <c r="QAR23" s="341"/>
      <c r="QAS23" s="341"/>
      <c r="QAT23" s="341"/>
      <c r="QAU23" s="341"/>
      <c r="QAV23" s="341"/>
      <c r="QAW23" s="341"/>
      <c r="QAX23" s="341"/>
      <c r="QAY23" s="341"/>
      <c r="QAZ23" s="341"/>
      <c r="QBA23" s="341"/>
      <c r="QBB23" s="341"/>
      <c r="QBC23" s="341"/>
      <c r="QBD23" s="341"/>
      <c r="QBE23" s="341"/>
      <c r="QBF23" s="341"/>
      <c r="QBG23" s="341"/>
      <c r="QBH23" s="341"/>
      <c r="QBI23" s="341"/>
      <c r="QBJ23" s="341"/>
      <c r="QBK23" s="341"/>
      <c r="QBL23" s="341"/>
      <c r="QBM23" s="341"/>
      <c r="QBN23" s="341"/>
      <c r="QBO23" s="341"/>
      <c r="QBP23" s="341"/>
      <c r="QBQ23" s="341"/>
      <c r="QBR23" s="341"/>
      <c r="QBS23" s="341"/>
      <c r="QBT23" s="341"/>
      <c r="QBU23" s="341"/>
      <c r="QBV23" s="341"/>
      <c r="QBW23" s="341"/>
      <c r="QBX23" s="341"/>
      <c r="QBY23" s="341"/>
      <c r="QBZ23" s="341"/>
      <c r="QCA23" s="341"/>
      <c r="QCB23" s="341"/>
      <c r="QCC23" s="341"/>
      <c r="QCD23" s="341"/>
      <c r="QCE23" s="341"/>
      <c r="QCF23" s="341"/>
      <c r="QCG23" s="341"/>
      <c r="QCH23" s="341"/>
      <c r="QCI23" s="341"/>
      <c r="QCJ23" s="341"/>
      <c r="QCK23" s="341"/>
      <c r="QCL23" s="341"/>
      <c r="QCM23" s="341"/>
      <c r="QCN23" s="341"/>
      <c r="QCO23" s="341"/>
      <c r="QCP23" s="341"/>
      <c r="QCQ23" s="341"/>
      <c r="QCR23" s="341"/>
      <c r="QCS23" s="341"/>
      <c r="QCT23" s="341"/>
      <c r="QCU23" s="341"/>
      <c r="QCV23" s="341"/>
      <c r="QCW23" s="341"/>
      <c r="QCX23" s="341"/>
      <c r="QCY23" s="341"/>
      <c r="QCZ23" s="341"/>
      <c r="QDA23" s="341"/>
      <c r="QDB23" s="341"/>
      <c r="QDC23" s="341"/>
      <c r="QDD23" s="341"/>
      <c r="QDE23" s="341"/>
      <c r="QDF23" s="341"/>
      <c r="QDG23" s="341"/>
      <c r="QDH23" s="341"/>
      <c r="QDI23" s="341"/>
      <c r="QDJ23" s="341"/>
      <c r="QDK23" s="341"/>
      <c r="QDL23" s="341"/>
      <c r="QDM23" s="341"/>
      <c r="QDN23" s="341"/>
      <c r="QDO23" s="341"/>
      <c r="QDP23" s="341"/>
      <c r="QDQ23" s="341"/>
      <c r="QDR23" s="341"/>
      <c r="QDS23" s="341"/>
      <c r="QDT23" s="341"/>
      <c r="QDU23" s="341"/>
      <c r="QDV23" s="341"/>
      <c r="QDW23" s="341"/>
      <c r="QDX23" s="341"/>
      <c r="QDY23" s="341"/>
      <c r="QDZ23" s="341"/>
      <c r="QEA23" s="341"/>
      <c r="QEB23" s="341"/>
      <c r="QEC23" s="341"/>
      <c r="QED23" s="341"/>
      <c r="QEE23" s="341"/>
      <c r="QEF23" s="341"/>
      <c r="QEG23" s="341"/>
      <c r="QEH23" s="341"/>
      <c r="QEI23" s="341"/>
      <c r="QEJ23" s="341"/>
      <c r="QEK23" s="341"/>
      <c r="QEL23" s="341"/>
      <c r="QEM23" s="341"/>
      <c r="QEN23" s="341"/>
      <c r="QEO23" s="341"/>
      <c r="QEP23" s="341"/>
      <c r="QEQ23" s="341"/>
      <c r="QER23" s="341"/>
      <c r="QES23" s="341"/>
      <c r="QET23" s="341"/>
      <c r="QEU23" s="341"/>
      <c r="QEV23" s="341"/>
      <c r="QEW23" s="341"/>
      <c r="QEX23" s="341"/>
      <c r="QEY23" s="341"/>
      <c r="QEZ23" s="341"/>
      <c r="QFA23" s="341"/>
      <c r="QFB23" s="341"/>
      <c r="QFC23" s="341"/>
      <c r="QFD23" s="341"/>
      <c r="QFE23" s="341"/>
      <c r="QFF23" s="341"/>
      <c r="QFG23" s="341"/>
      <c r="QFH23" s="341"/>
      <c r="QFI23" s="341"/>
      <c r="QFJ23" s="341"/>
      <c r="QFK23" s="341"/>
      <c r="QFL23" s="341"/>
      <c r="QFM23" s="341"/>
      <c r="QFN23" s="341"/>
      <c r="QFO23" s="341"/>
      <c r="QFP23" s="341"/>
      <c r="QFQ23" s="341"/>
      <c r="QFR23" s="341"/>
      <c r="QFS23" s="341"/>
      <c r="QFT23" s="341"/>
      <c r="QFU23" s="341"/>
      <c r="QFV23" s="341"/>
      <c r="QFW23" s="341"/>
      <c r="QFX23" s="341"/>
      <c r="QFY23" s="341"/>
      <c r="QFZ23" s="341"/>
      <c r="QGA23" s="341"/>
      <c r="QGB23" s="341"/>
      <c r="QGC23" s="341"/>
      <c r="QGD23" s="341"/>
      <c r="QGE23" s="341"/>
      <c r="QGF23" s="341"/>
      <c r="QGG23" s="341"/>
      <c r="QGH23" s="341"/>
      <c r="QGI23" s="341"/>
      <c r="QGJ23" s="341"/>
      <c r="QGK23" s="341"/>
      <c r="QGL23" s="341"/>
      <c r="QGM23" s="341"/>
      <c r="QGN23" s="341"/>
      <c r="QGO23" s="341"/>
      <c r="QGP23" s="341"/>
      <c r="QGQ23" s="341"/>
      <c r="QGR23" s="341"/>
      <c r="QGS23" s="341"/>
      <c r="QGT23" s="341"/>
      <c r="QGU23" s="341"/>
      <c r="QGV23" s="341"/>
      <c r="QGW23" s="341"/>
      <c r="QGX23" s="341"/>
      <c r="QGY23" s="341"/>
      <c r="QGZ23" s="341"/>
      <c r="QHA23" s="341"/>
      <c r="QHB23" s="341"/>
      <c r="QHC23" s="341"/>
      <c r="QHD23" s="341"/>
      <c r="QHE23" s="341"/>
      <c r="QHF23" s="341"/>
      <c r="QHG23" s="341"/>
      <c r="QHH23" s="341"/>
      <c r="QHI23" s="341"/>
      <c r="QHJ23" s="341"/>
      <c r="QHK23" s="341"/>
      <c r="QHL23" s="341"/>
      <c r="QHM23" s="341"/>
      <c r="QHN23" s="341"/>
      <c r="QHO23" s="341"/>
      <c r="QHP23" s="341"/>
      <c r="QHQ23" s="341"/>
      <c r="QHR23" s="341"/>
      <c r="QHS23" s="341"/>
      <c r="QHT23" s="341"/>
      <c r="QHU23" s="341"/>
      <c r="QHV23" s="341"/>
      <c r="QHW23" s="341"/>
      <c r="QHX23" s="341"/>
      <c r="QHY23" s="341"/>
      <c r="QHZ23" s="341"/>
      <c r="QIA23" s="341"/>
      <c r="QIB23" s="341"/>
      <c r="QIC23" s="341"/>
      <c r="QID23" s="341"/>
      <c r="QIE23" s="341"/>
      <c r="QIF23" s="341"/>
      <c r="QIG23" s="341"/>
      <c r="QIH23" s="341"/>
      <c r="QII23" s="341"/>
      <c r="QIJ23" s="341"/>
      <c r="QIK23" s="341"/>
      <c r="QIL23" s="341"/>
      <c r="QIM23" s="341"/>
      <c r="QIN23" s="341"/>
      <c r="QIO23" s="341"/>
      <c r="QIP23" s="341"/>
      <c r="QIQ23" s="341"/>
      <c r="QIR23" s="341"/>
      <c r="QIS23" s="341"/>
      <c r="QIT23" s="341"/>
      <c r="QIU23" s="341"/>
      <c r="QIV23" s="341"/>
      <c r="QIW23" s="341"/>
      <c r="QIX23" s="341"/>
      <c r="QIY23" s="341"/>
      <c r="QIZ23" s="341"/>
      <c r="QJA23" s="341"/>
      <c r="QJB23" s="341"/>
      <c r="QJC23" s="341"/>
      <c r="QJD23" s="341"/>
      <c r="QJE23" s="341"/>
      <c r="QJF23" s="341"/>
      <c r="QJG23" s="341"/>
      <c r="QJH23" s="341"/>
      <c r="QJI23" s="341"/>
      <c r="QJJ23" s="341"/>
      <c r="QJK23" s="341"/>
      <c r="QJL23" s="341"/>
      <c r="QJM23" s="341"/>
      <c r="QJN23" s="341"/>
      <c r="QJO23" s="341"/>
      <c r="QJP23" s="341"/>
      <c r="QJQ23" s="341"/>
      <c r="QJR23" s="341"/>
      <c r="QJS23" s="341"/>
      <c r="QJT23" s="341"/>
      <c r="QJU23" s="341"/>
      <c r="QJV23" s="341"/>
      <c r="QJW23" s="341"/>
      <c r="QJX23" s="341"/>
      <c r="QJY23" s="341"/>
      <c r="QJZ23" s="341"/>
      <c r="QKA23" s="341"/>
      <c r="QKB23" s="341"/>
      <c r="QKC23" s="341"/>
      <c r="QKD23" s="341"/>
      <c r="QKE23" s="341"/>
      <c r="QKF23" s="341"/>
      <c r="QKG23" s="341"/>
      <c r="QKH23" s="341"/>
      <c r="QKI23" s="341"/>
      <c r="QKJ23" s="341"/>
      <c r="QKK23" s="341"/>
      <c r="QKL23" s="341"/>
      <c r="QKM23" s="341"/>
      <c r="QKN23" s="341"/>
      <c r="QKO23" s="341"/>
      <c r="QKP23" s="341"/>
      <c r="QKQ23" s="341"/>
      <c r="QKR23" s="341"/>
      <c r="QKS23" s="341"/>
      <c r="QKT23" s="341"/>
      <c r="QKU23" s="341"/>
      <c r="QKV23" s="341"/>
      <c r="QKW23" s="341"/>
      <c r="QKX23" s="341"/>
      <c r="QKY23" s="341"/>
      <c r="QKZ23" s="341"/>
      <c r="QLA23" s="341"/>
      <c r="QLB23" s="341"/>
      <c r="QLC23" s="341"/>
      <c r="QLD23" s="341"/>
      <c r="QLE23" s="341"/>
      <c r="QLF23" s="341"/>
      <c r="QLG23" s="341"/>
      <c r="QLH23" s="341"/>
      <c r="QLI23" s="341"/>
      <c r="QLJ23" s="341"/>
      <c r="QLK23" s="341"/>
      <c r="QLL23" s="341"/>
      <c r="QLM23" s="341"/>
      <c r="QLN23" s="341"/>
      <c r="QLO23" s="341"/>
      <c r="QLP23" s="341"/>
      <c r="QLQ23" s="341"/>
      <c r="QLR23" s="341"/>
      <c r="QLS23" s="341"/>
      <c r="QLT23" s="341"/>
      <c r="QLU23" s="341"/>
      <c r="QLV23" s="341"/>
      <c r="QLW23" s="341"/>
      <c r="QLX23" s="341"/>
      <c r="QLY23" s="341"/>
      <c r="QLZ23" s="341"/>
      <c r="QMA23" s="341"/>
      <c r="QMB23" s="341"/>
      <c r="QMC23" s="341"/>
      <c r="QMD23" s="341"/>
      <c r="QME23" s="341"/>
      <c r="QMF23" s="341"/>
      <c r="QMG23" s="341"/>
      <c r="QMH23" s="341"/>
      <c r="QMI23" s="341"/>
      <c r="QMJ23" s="341"/>
      <c r="QMK23" s="341"/>
      <c r="QML23" s="341"/>
      <c r="QMM23" s="341"/>
      <c r="QMN23" s="341"/>
      <c r="QMO23" s="341"/>
      <c r="QMP23" s="341"/>
      <c r="QMQ23" s="341"/>
      <c r="QMR23" s="341"/>
      <c r="QMS23" s="341"/>
      <c r="QMT23" s="341"/>
      <c r="QMU23" s="341"/>
      <c r="QMV23" s="341"/>
      <c r="QMW23" s="341"/>
      <c r="QMX23" s="341"/>
      <c r="QMY23" s="341"/>
      <c r="QMZ23" s="341"/>
      <c r="QNA23" s="341"/>
      <c r="QNB23" s="341"/>
      <c r="QNC23" s="341"/>
      <c r="QND23" s="341"/>
      <c r="QNE23" s="341"/>
      <c r="QNF23" s="341"/>
      <c r="QNG23" s="341"/>
      <c r="QNH23" s="341"/>
      <c r="QNI23" s="341"/>
      <c r="QNJ23" s="341"/>
      <c r="QNK23" s="341"/>
      <c r="QNL23" s="341"/>
      <c r="QNM23" s="341"/>
      <c r="QNN23" s="341"/>
      <c r="QNO23" s="341"/>
      <c r="QNP23" s="341"/>
      <c r="QNQ23" s="341"/>
      <c r="QNR23" s="341"/>
      <c r="QNS23" s="341"/>
      <c r="QNT23" s="341"/>
      <c r="QNU23" s="341"/>
      <c r="QNV23" s="341"/>
      <c r="QNW23" s="341"/>
      <c r="QNX23" s="341"/>
      <c r="QNY23" s="341"/>
      <c r="QNZ23" s="341"/>
      <c r="QOA23" s="341"/>
      <c r="QOB23" s="341"/>
      <c r="QOC23" s="341"/>
      <c r="QOD23" s="341"/>
      <c r="QOE23" s="341"/>
      <c r="QOF23" s="341"/>
      <c r="QOG23" s="341"/>
      <c r="QOH23" s="341"/>
      <c r="QOI23" s="341"/>
      <c r="QOJ23" s="341"/>
      <c r="QOK23" s="341"/>
      <c r="QOL23" s="341"/>
      <c r="QOM23" s="341"/>
      <c r="QON23" s="341"/>
      <c r="QOO23" s="341"/>
      <c r="QOP23" s="341"/>
      <c r="QOQ23" s="341"/>
      <c r="QOR23" s="341"/>
      <c r="QOS23" s="341"/>
      <c r="QOT23" s="341"/>
      <c r="QOU23" s="341"/>
      <c r="QOV23" s="341"/>
      <c r="QOW23" s="341"/>
      <c r="QOX23" s="341"/>
      <c r="QOY23" s="341"/>
      <c r="QOZ23" s="341"/>
      <c r="QPA23" s="341"/>
      <c r="QPB23" s="341"/>
      <c r="QPC23" s="341"/>
      <c r="QPD23" s="341"/>
      <c r="QPE23" s="341"/>
      <c r="QPF23" s="341"/>
      <c r="QPG23" s="341"/>
      <c r="QPH23" s="341"/>
      <c r="QPI23" s="341"/>
      <c r="QPJ23" s="341"/>
      <c r="QPK23" s="341"/>
      <c r="QPL23" s="341"/>
      <c r="QPM23" s="341"/>
      <c r="QPN23" s="341"/>
      <c r="QPO23" s="341"/>
      <c r="QPP23" s="341"/>
      <c r="QPQ23" s="341"/>
      <c r="QPR23" s="341"/>
      <c r="QPS23" s="341"/>
      <c r="QPT23" s="341"/>
      <c r="QPU23" s="341"/>
      <c r="QPV23" s="341"/>
      <c r="QPW23" s="341"/>
      <c r="QPX23" s="341"/>
      <c r="QPY23" s="341"/>
      <c r="QPZ23" s="341"/>
      <c r="QQA23" s="341"/>
      <c r="QQB23" s="341"/>
      <c r="QQC23" s="341"/>
      <c r="QQD23" s="341"/>
      <c r="QQE23" s="341"/>
      <c r="QQF23" s="341"/>
      <c r="QQG23" s="341"/>
      <c r="QQH23" s="341"/>
      <c r="QQI23" s="341"/>
      <c r="QQJ23" s="341"/>
      <c r="QQK23" s="341"/>
      <c r="QQL23" s="341"/>
      <c r="QQM23" s="341"/>
      <c r="QQN23" s="341"/>
      <c r="QQO23" s="341"/>
      <c r="QQP23" s="341"/>
      <c r="QQQ23" s="341"/>
      <c r="QQR23" s="341"/>
      <c r="QQS23" s="341"/>
      <c r="QQT23" s="341"/>
      <c r="QQU23" s="341"/>
      <c r="QQV23" s="341"/>
      <c r="QQW23" s="341"/>
      <c r="QQX23" s="341"/>
      <c r="QQY23" s="341"/>
      <c r="QQZ23" s="341"/>
      <c r="QRA23" s="341"/>
      <c r="QRB23" s="341"/>
      <c r="QRC23" s="341"/>
      <c r="QRD23" s="341"/>
      <c r="QRE23" s="341"/>
      <c r="QRF23" s="341"/>
      <c r="QRG23" s="341"/>
      <c r="QRH23" s="341"/>
      <c r="QRI23" s="341"/>
      <c r="QRJ23" s="341"/>
      <c r="QRK23" s="341"/>
      <c r="QRL23" s="341"/>
      <c r="QRM23" s="341"/>
      <c r="QRN23" s="341"/>
      <c r="QRO23" s="341"/>
      <c r="QRP23" s="341"/>
      <c r="QRQ23" s="341"/>
      <c r="QRR23" s="341"/>
      <c r="QRS23" s="341"/>
      <c r="QRT23" s="341"/>
      <c r="QRU23" s="341"/>
      <c r="QRV23" s="341"/>
      <c r="QRW23" s="341"/>
      <c r="QRX23" s="341"/>
      <c r="QRY23" s="341"/>
      <c r="QRZ23" s="341"/>
      <c r="QSA23" s="341"/>
      <c r="QSB23" s="341"/>
      <c r="QSC23" s="341"/>
      <c r="QSD23" s="341"/>
      <c r="QSE23" s="341"/>
      <c r="QSF23" s="341"/>
      <c r="QSG23" s="341"/>
      <c r="QSH23" s="341"/>
      <c r="QSI23" s="341"/>
      <c r="QSJ23" s="341"/>
      <c r="QSK23" s="341"/>
      <c r="QSL23" s="341"/>
      <c r="QSM23" s="341"/>
      <c r="QSN23" s="341"/>
      <c r="QSO23" s="341"/>
      <c r="QSP23" s="341"/>
      <c r="QSQ23" s="341"/>
      <c r="QSR23" s="341"/>
      <c r="QSS23" s="341"/>
      <c r="QST23" s="341"/>
      <c r="QSU23" s="341"/>
      <c r="QSV23" s="341"/>
      <c r="QSW23" s="341"/>
      <c r="QSX23" s="341"/>
      <c r="QSY23" s="341"/>
      <c r="QSZ23" s="341"/>
      <c r="QTA23" s="341"/>
      <c r="QTB23" s="341"/>
      <c r="QTC23" s="341"/>
      <c r="QTD23" s="341"/>
      <c r="QTE23" s="341"/>
      <c r="QTF23" s="341"/>
      <c r="QTG23" s="341"/>
      <c r="QTH23" s="341"/>
      <c r="QTI23" s="341"/>
      <c r="QTJ23" s="341"/>
      <c r="QTK23" s="341"/>
      <c r="QTL23" s="341"/>
      <c r="QTM23" s="341"/>
      <c r="QTN23" s="341"/>
      <c r="QTO23" s="341"/>
      <c r="QTP23" s="341"/>
      <c r="QTQ23" s="341"/>
      <c r="QTR23" s="341"/>
      <c r="QTS23" s="341"/>
      <c r="QTT23" s="341"/>
      <c r="QTU23" s="341"/>
      <c r="QTV23" s="341"/>
      <c r="QTW23" s="341"/>
      <c r="QTX23" s="341"/>
      <c r="QTY23" s="341"/>
      <c r="QTZ23" s="341"/>
      <c r="QUA23" s="341"/>
      <c r="QUB23" s="341"/>
      <c r="QUC23" s="341"/>
      <c r="QUD23" s="341"/>
      <c r="QUE23" s="341"/>
      <c r="QUF23" s="341"/>
      <c r="QUG23" s="341"/>
      <c r="QUH23" s="341"/>
      <c r="QUI23" s="341"/>
      <c r="QUJ23" s="341"/>
      <c r="QUK23" s="341"/>
      <c r="QUL23" s="341"/>
      <c r="QUM23" s="341"/>
      <c r="QUN23" s="341"/>
      <c r="QUO23" s="341"/>
      <c r="QUP23" s="341"/>
      <c r="QUQ23" s="341"/>
      <c r="QUR23" s="341"/>
      <c r="QUS23" s="341"/>
      <c r="QUT23" s="341"/>
      <c r="QUU23" s="341"/>
      <c r="QUV23" s="341"/>
      <c r="QUW23" s="341"/>
      <c r="QUX23" s="341"/>
      <c r="QUY23" s="341"/>
      <c r="QUZ23" s="341"/>
      <c r="QVA23" s="341"/>
      <c r="QVB23" s="341"/>
      <c r="QVC23" s="341"/>
      <c r="QVD23" s="341"/>
      <c r="QVE23" s="341"/>
      <c r="QVF23" s="341"/>
      <c r="QVG23" s="341"/>
      <c r="QVH23" s="341"/>
      <c r="QVI23" s="341"/>
      <c r="QVJ23" s="341"/>
      <c r="QVK23" s="341"/>
      <c r="QVL23" s="341"/>
      <c r="QVM23" s="341"/>
      <c r="QVN23" s="341"/>
      <c r="QVO23" s="341"/>
      <c r="QVP23" s="341"/>
      <c r="QVQ23" s="341"/>
      <c r="QVR23" s="341"/>
      <c r="QVS23" s="341"/>
      <c r="QVT23" s="341"/>
      <c r="QVU23" s="341"/>
      <c r="QVV23" s="341"/>
      <c r="QVW23" s="341"/>
      <c r="QVX23" s="341"/>
      <c r="QVY23" s="341"/>
      <c r="QVZ23" s="341"/>
      <c r="QWA23" s="341"/>
      <c r="QWB23" s="341"/>
      <c r="QWC23" s="341"/>
      <c r="QWD23" s="341"/>
      <c r="QWE23" s="341"/>
      <c r="QWF23" s="341"/>
      <c r="QWG23" s="341"/>
      <c r="QWH23" s="341"/>
      <c r="QWI23" s="341"/>
      <c r="QWJ23" s="341"/>
      <c r="QWK23" s="341"/>
      <c r="QWL23" s="341"/>
      <c r="QWM23" s="341"/>
      <c r="QWN23" s="341"/>
      <c r="QWO23" s="341"/>
      <c r="QWP23" s="341"/>
      <c r="QWQ23" s="341"/>
      <c r="QWR23" s="341"/>
      <c r="QWS23" s="341"/>
      <c r="QWT23" s="341"/>
      <c r="QWU23" s="341"/>
      <c r="QWV23" s="341"/>
      <c r="QWW23" s="341"/>
      <c r="QWX23" s="341"/>
      <c r="QWY23" s="341"/>
      <c r="QWZ23" s="341"/>
      <c r="QXA23" s="341"/>
      <c r="QXB23" s="341"/>
      <c r="QXC23" s="341"/>
      <c r="QXD23" s="341"/>
      <c r="QXE23" s="341"/>
      <c r="QXF23" s="341"/>
      <c r="QXG23" s="341"/>
      <c r="QXH23" s="341"/>
      <c r="QXI23" s="341"/>
      <c r="QXJ23" s="341"/>
      <c r="QXK23" s="341"/>
      <c r="QXL23" s="341"/>
      <c r="QXM23" s="341"/>
      <c r="QXN23" s="341"/>
      <c r="QXO23" s="341"/>
      <c r="QXP23" s="341"/>
      <c r="QXQ23" s="341"/>
      <c r="QXR23" s="341"/>
      <c r="QXS23" s="341"/>
      <c r="QXT23" s="341"/>
      <c r="QXU23" s="341"/>
      <c r="QXV23" s="341"/>
      <c r="QXW23" s="341"/>
      <c r="QXX23" s="341"/>
      <c r="QXY23" s="341"/>
      <c r="QXZ23" s="341"/>
      <c r="QYA23" s="341"/>
      <c r="QYB23" s="341"/>
      <c r="QYC23" s="341"/>
      <c r="QYD23" s="341"/>
      <c r="QYE23" s="341"/>
      <c r="QYF23" s="341"/>
      <c r="QYG23" s="341"/>
      <c r="QYH23" s="341"/>
      <c r="QYI23" s="341"/>
      <c r="QYJ23" s="341"/>
      <c r="QYK23" s="341"/>
      <c r="QYL23" s="341"/>
      <c r="QYM23" s="341"/>
      <c r="QYN23" s="341"/>
      <c r="QYO23" s="341"/>
      <c r="QYP23" s="341"/>
      <c r="QYQ23" s="341"/>
      <c r="QYR23" s="341"/>
      <c r="QYS23" s="341"/>
      <c r="QYT23" s="341"/>
      <c r="QYU23" s="341"/>
      <c r="QYV23" s="341"/>
      <c r="QYW23" s="341"/>
      <c r="QYX23" s="341"/>
      <c r="QYY23" s="341"/>
      <c r="QYZ23" s="341"/>
      <c r="QZA23" s="341"/>
      <c r="QZB23" s="341"/>
      <c r="QZC23" s="341"/>
      <c r="QZD23" s="341"/>
      <c r="QZE23" s="341"/>
      <c r="QZF23" s="341"/>
      <c r="QZG23" s="341"/>
      <c r="QZH23" s="341"/>
      <c r="QZI23" s="341"/>
      <c r="QZJ23" s="341"/>
      <c r="QZK23" s="341"/>
      <c r="QZL23" s="341"/>
      <c r="QZM23" s="341"/>
      <c r="QZN23" s="341"/>
      <c r="QZO23" s="341"/>
      <c r="QZP23" s="341"/>
      <c r="QZQ23" s="341"/>
      <c r="QZR23" s="341"/>
      <c r="QZS23" s="341"/>
      <c r="QZT23" s="341"/>
      <c r="QZU23" s="341"/>
      <c r="QZV23" s="341"/>
      <c r="QZW23" s="341"/>
      <c r="QZX23" s="341"/>
      <c r="QZY23" s="341"/>
      <c r="QZZ23" s="341"/>
      <c r="RAA23" s="341"/>
      <c r="RAB23" s="341"/>
      <c r="RAC23" s="341"/>
      <c r="RAD23" s="341"/>
      <c r="RAE23" s="341"/>
      <c r="RAF23" s="341"/>
      <c r="RAG23" s="341"/>
      <c r="RAH23" s="341"/>
      <c r="RAI23" s="341"/>
      <c r="RAJ23" s="341"/>
      <c r="RAK23" s="341"/>
      <c r="RAL23" s="341"/>
      <c r="RAM23" s="341"/>
      <c r="RAN23" s="341"/>
      <c r="RAO23" s="341"/>
      <c r="RAP23" s="341"/>
      <c r="RAQ23" s="341"/>
      <c r="RAR23" s="341"/>
      <c r="RAS23" s="341"/>
      <c r="RAT23" s="341"/>
      <c r="RAU23" s="341"/>
      <c r="RAV23" s="341"/>
      <c r="RAW23" s="341"/>
      <c r="RAX23" s="341"/>
      <c r="RAY23" s="341"/>
      <c r="RAZ23" s="341"/>
      <c r="RBA23" s="341"/>
      <c r="RBB23" s="341"/>
      <c r="RBC23" s="341"/>
      <c r="RBD23" s="341"/>
      <c r="RBE23" s="341"/>
      <c r="RBF23" s="341"/>
      <c r="RBG23" s="341"/>
      <c r="RBH23" s="341"/>
      <c r="RBI23" s="341"/>
      <c r="RBJ23" s="341"/>
      <c r="RBK23" s="341"/>
      <c r="RBL23" s="341"/>
      <c r="RBM23" s="341"/>
      <c r="RBN23" s="341"/>
      <c r="RBO23" s="341"/>
      <c r="RBP23" s="341"/>
      <c r="RBQ23" s="341"/>
      <c r="RBR23" s="341"/>
      <c r="RBS23" s="341"/>
      <c r="RBT23" s="341"/>
      <c r="RBU23" s="341"/>
      <c r="RBV23" s="341"/>
      <c r="RBW23" s="341"/>
      <c r="RBX23" s="341"/>
      <c r="RBY23" s="341"/>
      <c r="RBZ23" s="341"/>
      <c r="RCA23" s="341"/>
      <c r="RCB23" s="341"/>
      <c r="RCC23" s="341"/>
      <c r="RCD23" s="341"/>
      <c r="RCE23" s="341"/>
      <c r="RCF23" s="341"/>
      <c r="RCG23" s="341"/>
      <c r="RCH23" s="341"/>
      <c r="RCI23" s="341"/>
      <c r="RCJ23" s="341"/>
      <c r="RCK23" s="341"/>
      <c r="RCL23" s="341"/>
      <c r="RCM23" s="341"/>
      <c r="RCN23" s="341"/>
      <c r="RCO23" s="341"/>
      <c r="RCP23" s="341"/>
      <c r="RCQ23" s="341"/>
      <c r="RCR23" s="341"/>
      <c r="RCS23" s="341"/>
      <c r="RCT23" s="341"/>
      <c r="RCU23" s="341"/>
      <c r="RCV23" s="341"/>
      <c r="RCW23" s="341"/>
      <c r="RCX23" s="341"/>
      <c r="RCY23" s="341"/>
      <c r="RCZ23" s="341"/>
      <c r="RDA23" s="341"/>
      <c r="RDB23" s="341"/>
      <c r="RDC23" s="341"/>
      <c r="RDD23" s="341"/>
      <c r="RDE23" s="341"/>
      <c r="RDF23" s="341"/>
      <c r="RDG23" s="341"/>
      <c r="RDH23" s="341"/>
      <c r="RDI23" s="341"/>
      <c r="RDJ23" s="341"/>
      <c r="RDK23" s="341"/>
      <c r="RDL23" s="341"/>
      <c r="RDM23" s="341"/>
      <c r="RDN23" s="341"/>
      <c r="RDO23" s="341"/>
      <c r="RDP23" s="341"/>
      <c r="RDQ23" s="341"/>
      <c r="RDR23" s="341"/>
      <c r="RDS23" s="341"/>
      <c r="RDT23" s="341"/>
      <c r="RDU23" s="341"/>
      <c r="RDV23" s="341"/>
      <c r="RDW23" s="341"/>
      <c r="RDX23" s="341"/>
      <c r="RDY23" s="341"/>
      <c r="RDZ23" s="341"/>
      <c r="REA23" s="341"/>
      <c r="REB23" s="341"/>
      <c r="REC23" s="341"/>
      <c r="RED23" s="341"/>
      <c r="REE23" s="341"/>
      <c r="REF23" s="341"/>
      <c r="REG23" s="341"/>
      <c r="REH23" s="341"/>
      <c r="REI23" s="341"/>
      <c r="REJ23" s="341"/>
      <c r="REK23" s="341"/>
      <c r="REL23" s="341"/>
      <c r="REM23" s="341"/>
      <c r="REN23" s="341"/>
      <c r="REO23" s="341"/>
      <c r="REP23" s="341"/>
      <c r="REQ23" s="341"/>
      <c r="RER23" s="341"/>
      <c r="RES23" s="341"/>
      <c r="RET23" s="341"/>
      <c r="REU23" s="341"/>
      <c r="REV23" s="341"/>
      <c r="REW23" s="341"/>
      <c r="REX23" s="341"/>
      <c r="REY23" s="341"/>
      <c r="REZ23" s="341"/>
      <c r="RFA23" s="341"/>
      <c r="RFB23" s="341"/>
      <c r="RFC23" s="341"/>
      <c r="RFD23" s="341"/>
      <c r="RFE23" s="341"/>
      <c r="RFF23" s="341"/>
      <c r="RFG23" s="341"/>
      <c r="RFH23" s="341"/>
      <c r="RFI23" s="341"/>
      <c r="RFJ23" s="341"/>
      <c r="RFK23" s="341"/>
      <c r="RFL23" s="341"/>
      <c r="RFM23" s="341"/>
      <c r="RFN23" s="341"/>
      <c r="RFO23" s="341"/>
      <c r="RFP23" s="341"/>
      <c r="RFQ23" s="341"/>
      <c r="RFR23" s="341"/>
      <c r="RFS23" s="341"/>
      <c r="RFT23" s="341"/>
      <c r="RFU23" s="341"/>
      <c r="RFV23" s="341"/>
      <c r="RFW23" s="341"/>
      <c r="RFX23" s="341"/>
      <c r="RFY23" s="341"/>
      <c r="RFZ23" s="341"/>
      <c r="RGA23" s="341"/>
      <c r="RGB23" s="341"/>
      <c r="RGC23" s="341"/>
      <c r="RGD23" s="341"/>
      <c r="RGE23" s="341"/>
      <c r="RGF23" s="341"/>
      <c r="RGG23" s="341"/>
      <c r="RGH23" s="341"/>
      <c r="RGI23" s="341"/>
      <c r="RGJ23" s="341"/>
      <c r="RGK23" s="341"/>
      <c r="RGL23" s="341"/>
      <c r="RGM23" s="341"/>
      <c r="RGN23" s="341"/>
      <c r="RGO23" s="341"/>
      <c r="RGP23" s="341"/>
      <c r="RGQ23" s="341"/>
      <c r="RGR23" s="341"/>
      <c r="RGS23" s="341"/>
      <c r="RGT23" s="341"/>
      <c r="RGU23" s="341"/>
      <c r="RGV23" s="341"/>
      <c r="RGW23" s="341"/>
      <c r="RGX23" s="341"/>
      <c r="RGY23" s="341"/>
      <c r="RGZ23" s="341"/>
      <c r="RHA23" s="341"/>
      <c r="RHB23" s="341"/>
      <c r="RHC23" s="341"/>
      <c r="RHD23" s="341"/>
      <c r="RHE23" s="341"/>
      <c r="RHF23" s="341"/>
      <c r="RHG23" s="341"/>
      <c r="RHH23" s="341"/>
      <c r="RHI23" s="341"/>
      <c r="RHJ23" s="341"/>
      <c r="RHK23" s="341"/>
      <c r="RHL23" s="341"/>
      <c r="RHM23" s="341"/>
      <c r="RHN23" s="341"/>
      <c r="RHO23" s="341"/>
      <c r="RHP23" s="341"/>
      <c r="RHQ23" s="341"/>
      <c r="RHR23" s="341"/>
      <c r="RHS23" s="341"/>
      <c r="RHT23" s="341"/>
      <c r="RHU23" s="341"/>
      <c r="RHV23" s="341"/>
      <c r="RHW23" s="341"/>
      <c r="RHX23" s="341"/>
      <c r="RHY23" s="341"/>
      <c r="RHZ23" s="341"/>
      <c r="RIA23" s="341"/>
      <c r="RIB23" s="341"/>
      <c r="RIC23" s="341"/>
      <c r="RID23" s="341"/>
      <c r="RIE23" s="341"/>
      <c r="RIF23" s="341"/>
      <c r="RIG23" s="341"/>
      <c r="RIH23" s="341"/>
      <c r="RII23" s="341"/>
      <c r="RIJ23" s="341"/>
      <c r="RIK23" s="341"/>
      <c r="RIL23" s="341"/>
      <c r="RIM23" s="341"/>
      <c r="RIN23" s="341"/>
      <c r="RIO23" s="341"/>
      <c r="RIP23" s="341"/>
      <c r="RIQ23" s="341"/>
      <c r="RIR23" s="341"/>
      <c r="RIS23" s="341"/>
      <c r="RIT23" s="341"/>
      <c r="RIU23" s="341"/>
      <c r="RIV23" s="341"/>
      <c r="RIW23" s="341"/>
      <c r="RIX23" s="341"/>
      <c r="RIY23" s="341"/>
      <c r="RIZ23" s="341"/>
      <c r="RJA23" s="341"/>
      <c r="RJB23" s="341"/>
      <c r="RJC23" s="341"/>
      <c r="RJD23" s="341"/>
      <c r="RJE23" s="341"/>
      <c r="RJF23" s="341"/>
      <c r="RJG23" s="341"/>
      <c r="RJH23" s="341"/>
      <c r="RJI23" s="341"/>
      <c r="RJJ23" s="341"/>
      <c r="RJK23" s="341"/>
      <c r="RJL23" s="341"/>
      <c r="RJM23" s="341"/>
      <c r="RJN23" s="341"/>
      <c r="RJO23" s="341"/>
      <c r="RJP23" s="341"/>
      <c r="RJQ23" s="341"/>
      <c r="RJR23" s="341"/>
      <c r="RJS23" s="341"/>
      <c r="RJT23" s="341"/>
      <c r="RJU23" s="341"/>
      <c r="RJV23" s="341"/>
      <c r="RJW23" s="341"/>
      <c r="RJX23" s="341"/>
      <c r="RJY23" s="341"/>
      <c r="RJZ23" s="341"/>
      <c r="RKA23" s="341"/>
      <c r="RKB23" s="341"/>
      <c r="RKC23" s="341"/>
      <c r="RKD23" s="341"/>
      <c r="RKE23" s="341"/>
      <c r="RKF23" s="341"/>
      <c r="RKG23" s="341"/>
      <c r="RKH23" s="341"/>
      <c r="RKI23" s="341"/>
      <c r="RKJ23" s="341"/>
      <c r="RKK23" s="341"/>
      <c r="RKL23" s="341"/>
      <c r="RKM23" s="341"/>
      <c r="RKN23" s="341"/>
      <c r="RKO23" s="341"/>
      <c r="RKP23" s="341"/>
      <c r="RKQ23" s="341"/>
      <c r="RKR23" s="341"/>
      <c r="RKS23" s="341"/>
      <c r="RKT23" s="341"/>
      <c r="RKU23" s="341"/>
      <c r="RKV23" s="341"/>
      <c r="RKW23" s="341"/>
      <c r="RKX23" s="341"/>
      <c r="RKY23" s="341"/>
      <c r="RKZ23" s="341"/>
      <c r="RLA23" s="341"/>
      <c r="RLB23" s="341"/>
      <c r="RLC23" s="341"/>
      <c r="RLD23" s="341"/>
      <c r="RLE23" s="341"/>
      <c r="RLF23" s="341"/>
      <c r="RLG23" s="341"/>
      <c r="RLH23" s="341"/>
      <c r="RLI23" s="341"/>
      <c r="RLJ23" s="341"/>
      <c r="RLK23" s="341"/>
      <c r="RLL23" s="341"/>
      <c r="RLM23" s="341"/>
      <c r="RLN23" s="341"/>
      <c r="RLO23" s="341"/>
      <c r="RLP23" s="341"/>
      <c r="RLQ23" s="341"/>
      <c r="RLR23" s="341"/>
      <c r="RLS23" s="341"/>
      <c r="RLT23" s="341"/>
      <c r="RLU23" s="341"/>
      <c r="RLV23" s="341"/>
      <c r="RLW23" s="341"/>
      <c r="RLX23" s="341"/>
      <c r="RLY23" s="341"/>
      <c r="RLZ23" s="341"/>
      <c r="RMA23" s="341"/>
      <c r="RMB23" s="341"/>
      <c r="RMC23" s="341"/>
      <c r="RMD23" s="341"/>
      <c r="RME23" s="341"/>
      <c r="RMF23" s="341"/>
      <c r="RMG23" s="341"/>
      <c r="RMH23" s="341"/>
      <c r="RMI23" s="341"/>
      <c r="RMJ23" s="341"/>
      <c r="RMK23" s="341"/>
      <c r="RML23" s="341"/>
      <c r="RMM23" s="341"/>
      <c r="RMN23" s="341"/>
      <c r="RMO23" s="341"/>
      <c r="RMP23" s="341"/>
      <c r="RMQ23" s="341"/>
      <c r="RMR23" s="341"/>
      <c r="RMS23" s="341"/>
      <c r="RMT23" s="341"/>
      <c r="RMU23" s="341"/>
      <c r="RMV23" s="341"/>
      <c r="RMW23" s="341"/>
      <c r="RMX23" s="341"/>
      <c r="RMY23" s="341"/>
      <c r="RMZ23" s="341"/>
      <c r="RNA23" s="341"/>
      <c r="RNB23" s="341"/>
      <c r="RNC23" s="341"/>
      <c r="RND23" s="341"/>
      <c r="RNE23" s="341"/>
      <c r="RNF23" s="341"/>
      <c r="RNG23" s="341"/>
      <c r="RNH23" s="341"/>
      <c r="RNI23" s="341"/>
      <c r="RNJ23" s="341"/>
      <c r="RNK23" s="341"/>
      <c r="RNL23" s="341"/>
      <c r="RNM23" s="341"/>
      <c r="RNN23" s="341"/>
      <c r="RNO23" s="341"/>
      <c r="RNP23" s="341"/>
      <c r="RNQ23" s="341"/>
      <c r="RNR23" s="341"/>
      <c r="RNS23" s="341"/>
      <c r="RNT23" s="341"/>
      <c r="RNU23" s="341"/>
      <c r="RNV23" s="341"/>
      <c r="RNW23" s="341"/>
      <c r="RNX23" s="341"/>
      <c r="RNY23" s="341"/>
      <c r="RNZ23" s="341"/>
      <c r="ROA23" s="341"/>
      <c r="ROB23" s="341"/>
      <c r="ROC23" s="341"/>
      <c r="ROD23" s="341"/>
      <c r="ROE23" s="341"/>
      <c r="ROF23" s="341"/>
      <c r="ROG23" s="341"/>
      <c r="ROH23" s="341"/>
      <c r="ROI23" s="341"/>
      <c r="ROJ23" s="341"/>
      <c r="ROK23" s="341"/>
      <c r="ROL23" s="341"/>
      <c r="ROM23" s="341"/>
      <c r="RON23" s="341"/>
      <c r="ROO23" s="341"/>
      <c r="ROP23" s="341"/>
      <c r="ROQ23" s="341"/>
      <c r="ROR23" s="341"/>
      <c r="ROS23" s="341"/>
      <c r="ROT23" s="341"/>
      <c r="ROU23" s="341"/>
      <c r="ROV23" s="341"/>
      <c r="ROW23" s="341"/>
      <c r="ROX23" s="341"/>
      <c r="ROY23" s="341"/>
      <c r="ROZ23" s="341"/>
      <c r="RPA23" s="341"/>
      <c r="RPB23" s="341"/>
      <c r="RPC23" s="341"/>
      <c r="RPD23" s="341"/>
      <c r="RPE23" s="341"/>
      <c r="RPF23" s="341"/>
      <c r="RPG23" s="341"/>
      <c r="RPH23" s="341"/>
      <c r="RPI23" s="341"/>
      <c r="RPJ23" s="341"/>
      <c r="RPK23" s="341"/>
      <c r="RPL23" s="341"/>
      <c r="RPM23" s="341"/>
      <c r="RPN23" s="341"/>
      <c r="RPO23" s="341"/>
      <c r="RPP23" s="341"/>
      <c r="RPQ23" s="341"/>
      <c r="RPR23" s="341"/>
      <c r="RPS23" s="341"/>
      <c r="RPT23" s="341"/>
      <c r="RPU23" s="341"/>
      <c r="RPV23" s="341"/>
      <c r="RPW23" s="341"/>
      <c r="RPX23" s="341"/>
      <c r="RPY23" s="341"/>
      <c r="RPZ23" s="341"/>
      <c r="RQA23" s="341"/>
      <c r="RQB23" s="341"/>
      <c r="RQC23" s="341"/>
      <c r="RQD23" s="341"/>
      <c r="RQE23" s="341"/>
      <c r="RQF23" s="341"/>
      <c r="RQG23" s="341"/>
      <c r="RQH23" s="341"/>
      <c r="RQI23" s="341"/>
      <c r="RQJ23" s="341"/>
      <c r="RQK23" s="341"/>
      <c r="RQL23" s="341"/>
      <c r="RQM23" s="341"/>
      <c r="RQN23" s="341"/>
      <c r="RQO23" s="341"/>
      <c r="RQP23" s="341"/>
      <c r="RQQ23" s="341"/>
      <c r="RQR23" s="341"/>
      <c r="RQS23" s="341"/>
      <c r="RQT23" s="341"/>
      <c r="RQU23" s="341"/>
      <c r="RQV23" s="341"/>
      <c r="RQW23" s="341"/>
      <c r="RQX23" s="341"/>
      <c r="RQY23" s="341"/>
      <c r="RQZ23" s="341"/>
      <c r="RRA23" s="341"/>
      <c r="RRB23" s="341"/>
      <c r="RRC23" s="341"/>
      <c r="RRD23" s="341"/>
      <c r="RRE23" s="341"/>
      <c r="RRF23" s="341"/>
      <c r="RRG23" s="341"/>
      <c r="RRH23" s="341"/>
      <c r="RRI23" s="341"/>
      <c r="RRJ23" s="341"/>
      <c r="RRK23" s="341"/>
      <c r="RRL23" s="341"/>
      <c r="RRM23" s="341"/>
      <c r="RRN23" s="341"/>
      <c r="RRO23" s="341"/>
      <c r="RRP23" s="341"/>
      <c r="RRQ23" s="341"/>
      <c r="RRR23" s="341"/>
      <c r="RRS23" s="341"/>
      <c r="RRT23" s="341"/>
      <c r="RRU23" s="341"/>
      <c r="RRV23" s="341"/>
      <c r="RRW23" s="341"/>
      <c r="RRX23" s="341"/>
      <c r="RRY23" s="341"/>
      <c r="RRZ23" s="341"/>
      <c r="RSA23" s="341"/>
      <c r="RSB23" s="341"/>
      <c r="RSC23" s="341"/>
      <c r="RSD23" s="341"/>
      <c r="RSE23" s="341"/>
      <c r="RSF23" s="341"/>
      <c r="RSG23" s="341"/>
      <c r="RSH23" s="341"/>
      <c r="RSI23" s="341"/>
      <c r="RSJ23" s="341"/>
      <c r="RSK23" s="341"/>
      <c r="RSL23" s="341"/>
      <c r="RSM23" s="341"/>
      <c r="RSN23" s="341"/>
      <c r="RSO23" s="341"/>
      <c r="RSP23" s="341"/>
      <c r="RSQ23" s="341"/>
      <c r="RSR23" s="341"/>
      <c r="RSS23" s="341"/>
      <c r="RST23" s="341"/>
      <c r="RSU23" s="341"/>
      <c r="RSV23" s="341"/>
      <c r="RSW23" s="341"/>
      <c r="RSX23" s="341"/>
      <c r="RSY23" s="341"/>
      <c r="RSZ23" s="341"/>
      <c r="RTA23" s="341"/>
      <c r="RTB23" s="341"/>
      <c r="RTC23" s="341"/>
      <c r="RTD23" s="341"/>
      <c r="RTE23" s="341"/>
      <c r="RTF23" s="341"/>
      <c r="RTG23" s="341"/>
      <c r="RTH23" s="341"/>
      <c r="RTI23" s="341"/>
      <c r="RTJ23" s="341"/>
      <c r="RTK23" s="341"/>
      <c r="RTL23" s="341"/>
      <c r="RTM23" s="341"/>
      <c r="RTN23" s="341"/>
      <c r="RTO23" s="341"/>
      <c r="RTP23" s="341"/>
      <c r="RTQ23" s="341"/>
      <c r="RTR23" s="341"/>
      <c r="RTS23" s="341"/>
      <c r="RTT23" s="341"/>
      <c r="RTU23" s="341"/>
      <c r="RTV23" s="341"/>
      <c r="RTW23" s="341"/>
      <c r="RTX23" s="341"/>
      <c r="RTY23" s="341"/>
      <c r="RTZ23" s="341"/>
      <c r="RUA23" s="341"/>
      <c r="RUB23" s="341"/>
      <c r="RUC23" s="341"/>
      <c r="RUD23" s="341"/>
      <c r="RUE23" s="341"/>
      <c r="RUF23" s="341"/>
      <c r="RUG23" s="341"/>
      <c r="RUH23" s="341"/>
      <c r="RUI23" s="341"/>
      <c r="RUJ23" s="341"/>
      <c r="RUK23" s="341"/>
      <c r="RUL23" s="341"/>
      <c r="RUM23" s="341"/>
      <c r="RUN23" s="341"/>
      <c r="RUO23" s="341"/>
      <c r="RUP23" s="341"/>
      <c r="RUQ23" s="341"/>
      <c r="RUR23" s="341"/>
      <c r="RUS23" s="341"/>
      <c r="RUT23" s="341"/>
      <c r="RUU23" s="341"/>
      <c r="RUV23" s="341"/>
      <c r="RUW23" s="341"/>
      <c r="RUX23" s="341"/>
      <c r="RUY23" s="341"/>
      <c r="RUZ23" s="341"/>
      <c r="RVA23" s="341"/>
      <c r="RVB23" s="341"/>
      <c r="RVC23" s="341"/>
      <c r="RVD23" s="341"/>
      <c r="RVE23" s="341"/>
      <c r="RVF23" s="341"/>
      <c r="RVG23" s="341"/>
      <c r="RVH23" s="341"/>
      <c r="RVI23" s="341"/>
      <c r="RVJ23" s="341"/>
      <c r="RVK23" s="341"/>
      <c r="RVL23" s="341"/>
      <c r="RVM23" s="341"/>
      <c r="RVN23" s="341"/>
      <c r="RVO23" s="341"/>
      <c r="RVP23" s="341"/>
      <c r="RVQ23" s="341"/>
      <c r="RVR23" s="341"/>
      <c r="RVS23" s="341"/>
      <c r="RVT23" s="341"/>
      <c r="RVU23" s="341"/>
      <c r="RVV23" s="341"/>
      <c r="RVW23" s="341"/>
      <c r="RVX23" s="341"/>
      <c r="RVY23" s="341"/>
      <c r="RVZ23" s="341"/>
      <c r="RWA23" s="341"/>
      <c r="RWB23" s="341"/>
      <c r="RWC23" s="341"/>
      <c r="RWD23" s="341"/>
      <c r="RWE23" s="341"/>
      <c r="RWF23" s="341"/>
      <c r="RWG23" s="341"/>
      <c r="RWH23" s="341"/>
      <c r="RWI23" s="341"/>
      <c r="RWJ23" s="341"/>
      <c r="RWK23" s="341"/>
      <c r="RWL23" s="341"/>
      <c r="RWM23" s="341"/>
      <c r="RWN23" s="341"/>
      <c r="RWO23" s="341"/>
      <c r="RWP23" s="341"/>
      <c r="RWQ23" s="341"/>
      <c r="RWR23" s="341"/>
      <c r="RWS23" s="341"/>
      <c r="RWT23" s="341"/>
      <c r="RWU23" s="341"/>
      <c r="RWV23" s="341"/>
      <c r="RWW23" s="341"/>
      <c r="RWX23" s="341"/>
      <c r="RWY23" s="341"/>
      <c r="RWZ23" s="341"/>
      <c r="RXA23" s="341"/>
      <c r="RXB23" s="341"/>
      <c r="RXC23" s="341"/>
      <c r="RXD23" s="341"/>
      <c r="RXE23" s="341"/>
      <c r="RXF23" s="341"/>
      <c r="RXG23" s="341"/>
      <c r="RXH23" s="341"/>
      <c r="RXI23" s="341"/>
      <c r="RXJ23" s="341"/>
      <c r="RXK23" s="341"/>
      <c r="RXL23" s="341"/>
      <c r="RXM23" s="341"/>
      <c r="RXN23" s="341"/>
      <c r="RXO23" s="341"/>
      <c r="RXP23" s="341"/>
      <c r="RXQ23" s="341"/>
      <c r="RXR23" s="341"/>
      <c r="RXS23" s="341"/>
      <c r="RXT23" s="341"/>
      <c r="RXU23" s="341"/>
      <c r="RXV23" s="341"/>
      <c r="RXW23" s="341"/>
      <c r="RXX23" s="341"/>
      <c r="RXY23" s="341"/>
      <c r="RXZ23" s="341"/>
      <c r="RYA23" s="341"/>
      <c r="RYB23" s="341"/>
      <c r="RYC23" s="341"/>
      <c r="RYD23" s="341"/>
      <c r="RYE23" s="341"/>
      <c r="RYF23" s="341"/>
      <c r="RYG23" s="341"/>
      <c r="RYH23" s="341"/>
      <c r="RYI23" s="341"/>
      <c r="RYJ23" s="341"/>
      <c r="RYK23" s="341"/>
      <c r="RYL23" s="341"/>
      <c r="RYM23" s="341"/>
      <c r="RYN23" s="341"/>
      <c r="RYO23" s="341"/>
      <c r="RYP23" s="341"/>
      <c r="RYQ23" s="341"/>
      <c r="RYR23" s="341"/>
      <c r="RYS23" s="341"/>
      <c r="RYT23" s="341"/>
      <c r="RYU23" s="341"/>
      <c r="RYV23" s="341"/>
      <c r="RYW23" s="341"/>
      <c r="RYX23" s="341"/>
      <c r="RYY23" s="341"/>
      <c r="RYZ23" s="341"/>
      <c r="RZA23" s="341"/>
      <c r="RZB23" s="341"/>
      <c r="RZC23" s="341"/>
      <c r="RZD23" s="341"/>
      <c r="RZE23" s="341"/>
      <c r="RZF23" s="341"/>
      <c r="RZG23" s="341"/>
      <c r="RZH23" s="341"/>
      <c r="RZI23" s="341"/>
      <c r="RZJ23" s="341"/>
      <c r="RZK23" s="341"/>
      <c r="RZL23" s="341"/>
      <c r="RZM23" s="341"/>
      <c r="RZN23" s="341"/>
      <c r="RZO23" s="341"/>
      <c r="RZP23" s="341"/>
      <c r="RZQ23" s="341"/>
      <c r="RZR23" s="341"/>
      <c r="RZS23" s="341"/>
      <c r="RZT23" s="341"/>
      <c r="RZU23" s="341"/>
      <c r="RZV23" s="341"/>
      <c r="RZW23" s="341"/>
      <c r="RZX23" s="341"/>
      <c r="RZY23" s="341"/>
      <c r="RZZ23" s="341"/>
      <c r="SAA23" s="341"/>
      <c r="SAB23" s="341"/>
      <c r="SAC23" s="341"/>
      <c r="SAD23" s="341"/>
      <c r="SAE23" s="341"/>
      <c r="SAF23" s="341"/>
      <c r="SAG23" s="341"/>
      <c r="SAH23" s="341"/>
      <c r="SAI23" s="341"/>
      <c r="SAJ23" s="341"/>
      <c r="SAK23" s="341"/>
      <c r="SAL23" s="341"/>
      <c r="SAM23" s="341"/>
      <c r="SAN23" s="341"/>
      <c r="SAO23" s="341"/>
      <c r="SAP23" s="341"/>
      <c r="SAQ23" s="341"/>
      <c r="SAR23" s="341"/>
      <c r="SAS23" s="341"/>
      <c r="SAT23" s="341"/>
      <c r="SAU23" s="341"/>
      <c r="SAV23" s="341"/>
      <c r="SAW23" s="341"/>
      <c r="SAX23" s="341"/>
      <c r="SAY23" s="341"/>
      <c r="SAZ23" s="341"/>
      <c r="SBA23" s="341"/>
      <c r="SBB23" s="341"/>
      <c r="SBC23" s="341"/>
      <c r="SBD23" s="341"/>
      <c r="SBE23" s="341"/>
      <c r="SBF23" s="341"/>
      <c r="SBG23" s="341"/>
      <c r="SBH23" s="341"/>
      <c r="SBI23" s="341"/>
      <c r="SBJ23" s="341"/>
      <c r="SBK23" s="341"/>
      <c r="SBL23" s="341"/>
      <c r="SBM23" s="341"/>
      <c r="SBN23" s="341"/>
      <c r="SBO23" s="341"/>
      <c r="SBP23" s="341"/>
      <c r="SBQ23" s="341"/>
      <c r="SBR23" s="341"/>
      <c r="SBS23" s="341"/>
      <c r="SBT23" s="341"/>
      <c r="SBU23" s="341"/>
      <c r="SBV23" s="341"/>
      <c r="SBW23" s="341"/>
      <c r="SBX23" s="341"/>
      <c r="SBY23" s="341"/>
      <c r="SBZ23" s="341"/>
      <c r="SCA23" s="341"/>
      <c r="SCB23" s="341"/>
      <c r="SCC23" s="341"/>
      <c r="SCD23" s="341"/>
      <c r="SCE23" s="341"/>
      <c r="SCF23" s="341"/>
      <c r="SCG23" s="341"/>
      <c r="SCH23" s="341"/>
      <c r="SCI23" s="341"/>
      <c r="SCJ23" s="341"/>
      <c r="SCK23" s="341"/>
      <c r="SCL23" s="341"/>
      <c r="SCM23" s="341"/>
      <c r="SCN23" s="341"/>
      <c r="SCO23" s="341"/>
      <c r="SCP23" s="341"/>
      <c r="SCQ23" s="341"/>
      <c r="SCR23" s="341"/>
      <c r="SCS23" s="341"/>
      <c r="SCT23" s="341"/>
      <c r="SCU23" s="341"/>
      <c r="SCV23" s="341"/>
      <c r="SCW23" s="341"/>
      <c r="SCX23" s="341"/>
      <c r="SCY23" s="341"/>
      <c r="SCZ23" s="341"/>
      <c r="SDA23" s="341"/>
      <c r="SDB23" s="341"/>
      <c r="SDC23" s="341"/>
      <c r="SDD23" s="341"/>
      <c r="SDE23" s="341"/>
      <c r="SDF23" s="341"/>
      <c r="SDG23" s="341"/>
      <c r="SDH23" s="341"/>
      <c r="SDI23" s="341"/>
      <c r="SDJ23" s="341"/>
      <c r="SDK23" s="341"/>
      <c r="SDL23" s="341"/>
      <c r="SDM23" s="341"/>
      <c r="SDN23" s="341"/>
      <c r="SDO23" s="341"/>
      <c r="SDP23" s="341"/>
      <c r="SDQ23" s="341"/>
      <c r="SDR23" s="341"/>
      <c r="SDS23" s="341"/>
      <c r="SDT23" s="341"/>
      <c r="SDU23" s="341"/>
      <c r="SDV23" s="341"/>
      <c r="SDW23" s="341"/>
      <c r="SDX23" s="341"/>
      <c r="SDY23" s="341"/>
      <c r="SDZ23" s="341"/>
      <c r="SEA23" s="341"/>
      <c r="SEB23" s="341"/>
      <c r="SEC23" s="341"/>
      <c r="SED23" s="341"/>
      <c r="SEE23" s="341"/>
      <c r="SEF23" s="341"/>
      <c r="SEG23" s="341"/>
      <c r="SEH23" s="341"/>
      <c r="SEI23" s="341"/>
      <c r="SEJ23" s="341"/>
      <c r="SEK23" s="341"/>
      <c r="SEL23" s="341"/>
      <c r="SEM23" s="341"/>
      <c r="SEN23" s="341"/>
      <c r="SEO23" s="341"/>
      <c r="SEP23" s="341"/>
      <c r="SEQ23" s="341"/>
      <c r="SER23" s="341"/>
      <c r="SES23" s="341"/>
      <c r="SET23" s="341"/>
      <c r="SEU23" s="341"/>
      <c r="SEV23" s="341"/>
      <c r="SEW23" s="341"/>
      <c r="SEX23" s="341"/>
      <c r="SEY23" s="341"/>
      <c r="SEZ23" s="341"/>
      <c r="SFA23" s="341"/>
      <c r="SFB23" s="341"/>
      <c r="SFC23" s="341"/>
      <c r="SFD23" s="341"/>
      <c r="SFE23" s="341"/>
      <c r="SFF23" s="341"/>
      <c r="SFG23" s="341"/>
      <c r="SFH23" s="341"/>
      <c r="SFI23" s="341"/>
      <c r="SFJ23" s="341"/>
      <c r="SFK23" s="341"/>
      <c r="SFL23" s="341"/>
      <c r="SFM23" s="341"/>
      <c r="SFN23" s="341"/>
      <c r="SFO23" s="341"/>
      <c r="SFP23" s="341"/>
      <c r="SFQ23" s="341"/>
      <c r="SFR23" s="341"/>
      <c r="SFS23" s="341"/>
      <c r="SFT23" s="341"/>
      <c r="SFU23" s="341"/>
      <c r="SFV23" s="341"/>
      <c r="SFW23" s="341"/>
      <c r="SFX23" s="341"/>
      <c r="SFY23" s="341"/>
      <c r="SFZ23" s="341"/>
      <c r="SGA23" s="341"/>
      <c r="SGB23" s="341"/>
      <c r="SGC23" s="341"/>
      <c r="SGD23" s="341"/>
      <c r="SGE23" s="341"/>
      <c r="SGF23" s="341"/>
      <c r="SGG23" s="341"/>
      <c r="SGH23" s="341"/>
      <c r="SGI23" s="341"/>
      <c r="SGJ23" s="341"/>
      <c r="SGK23" s="341"/>
      <c r="SGL23" s="341"/>
      <c r="SGM23" s="341"/>
      <c r="SGN23" s="341"/>
      <c r="SGO23" s="341"/>
      <c r="SGP23" s="341"/>
      <c r="SGQ23" s="341"/>
      <c r="SGR23" s="341"/>
      <c r="SGS23" s="341"/>
      <c r="SGT23" s="341"/>
      <c r="SGU23" s="341"/>
      <c r="SGV23" s="341"/>
      <c r="SGW23" s="341"/>
      <c r="SGX23" s="341"/>
      <c r="SGY23" s="341"/>
      <c r="SGZ23" s="341"/>
      <c r="SHA23" s="341"/>
      <c r="SHB23" s="341"/>
      <c r="SHC23" s="341"/>
      <c r="SHD23" s="341"/>
      <c r="SHE23" s="341"/>
      <c r="SHF23" s="341"/>
      <c r="SHG23" s="341"/>
      <c r="SHH23" s="341"/>
      <c r="SHI23" s="341"/>
      <c r="SHJ23" s="341"/>
      <c r="SHK23" s="341"/>
      <c r="SHL23" s="341"/>
      <c r="SHM23" s="341"/>
      <c r="SHN23" s="341"/>
      <c r="SHO23" s="341"/>
      <c r="SHP23" s="341"/>
      <c r="SHQ23" s="341"/>
      <c r="SHR23" s="341"/>
      <c r="SHS23" s="341"/>
      <c r="SHT23" s="341"/>
      <c r="SHU23" s="341"/>
      <c r="SHV23" s="341"/>
      <c r="SHW23" s="341"/>
      <c r="SHX23" s="341"/>
      <c r="SHY23" s="341"/>
      <c r="SHZ23" s="341"/>
      <c r="SIA23" s="341"/>
      <c r="SIB23" s="341"/>
      <c r="SIC23" s="341"/>
      <c r="SID23" s="341"/>
      <c r="SIE23" s="341"/>
      <c r="SIF23" s="341"/>
      <c r="SIG23" s="341"/>
      <c r="SIH23" s="341"/>
      <c r="SII23" s="341"/>
      <c r="SIJ23" s="341"/>
      <c r="SIK23" s="341"/>
      <c r="SIL23" s="341"/>
      <c r="SIM23" s="341"/>
      <c r="SIN23" s="341"/>
      <c r="SIO23" s="341"/>
      <c r="SIP23" s="341"/>
      <c r="SIQ23" s="341"/>
      <c r="SIR23" s="341"/>
      <c r="SIS23" s="341"/>
      <c r="SIT23" s="341"/>
      <c r="SIU23" s="341"/>
      <c r="SIV23" s="341"/>
      <c r="SIW23" s="341"/>
      <c r="SIX23" s="341"/>
      <c r="SIY23" s="341"/>
      <c r="SIZ23" s="341"/>
      <c r="SJA23" s="341"/>
      <c r="SJB23" s="341"/>
      <c r="SJC23" s="341"/>
      <c r="SJD23" s="341"/>
      <c r="SJE23" s="341"/>
      <c r="SJF23" s="341"/>
      <c r="SJG23" s="341"/>
      <c r="SJH23" s="341"/>
      <c r="SJI23" s="341"/>
      <c r="SJJ23" s="341"/>
      <c r="SJK23" s="341"/>
      <c r="SJL23" s="341"/>
      <c r="SJM23" s="341"/>
      <c r="SJN23" s="341"/>
      <c r="SJO23" s="341"/>
      <c r="SJP23" s="341"/>
      <c r="SJQ23" s="341"/>
      <c r="SJR23" s="341"/>
      <c r="SJS23" s="341"/>
      <c r="SJT23" s="341"/>
      <c r="SJU23" s="341"/>
      <c r="SJV23" s="341"/>
      <c r="SJW23" s="341"/>
      <c r="SJX23" s="341"/>
      <c r="SJY23" s="341"/>
      <c r="SJZ23" s="341"/>
      <c r="SKA23" s="341"/>
      <c r="SKB23" s="341"/>
      <c r="SKC23" s="341"/>
      <c r="SKD23" s="341"/>
      <c r="SKE23" s="341"/>
      <c r="SKF23" s="341"/>
      <c r="SKG23" s="341"/>
      <c r="SKH23" s="341"/>
      <c r="SKI23" s="341"/>
      <c r="SKJ23" s="341"/>
      <c r="SKK23" s="341"/>
      <c r="SKL23" s="341"/>
      <c r="SKM23" s="341"/>
      <c r="SKN23" s="341"/>
      <c r="SKO23" s="341"/>
      <c r="SKP23" s="341"/>
      <c r="SKQ23" s="341"/>
      <c r="SKR23" s="341"/>
      <c r="SKS23" s="341"/>
      <c r="SKT23" s="341"/>
      <c r="SKU23" s="341"/>
      <c r="SKV23" s="341"/>
      <c r="SKW23" s="341"/>
      <c r="SKX23" s="341"/>
      <c r="SKY23" s="341"/>
      <c r="SKZ23" s="341"/>
      <c r="SLA23" s="341"/>
      <c r="SLB23" s="341"/>
      <c r="SLC23" s="341"/>
      <c r="SLD23" s="341"/>
      <c r="SLE23" s="341"/>
      <c r="SLF23" s="341"/>
      <c r="SLG23" s="341"/>
      <c r="SLH23" s="341"/>
      <c r="SLI23" s="341"/>
      <c r="SLJ23" s="341"/>
      <c r="SLK23" s="341"/>
      <c r="SLL23" s="341"/>
      <c r="SLM23" s="341"/>
      <c r="SLN23" s="341"/>
      <c r="SLO23" s="341"/>
      <c r="SLP23" s="341"/>
      <c r="SLQ23" s="341"/>
      <c r="SLR23" s="341"/>
      <c r="SLS23" s="341"/>
      <c r="SLT23" s="341"/>
      <c r="SLU23" s="341"/>
      <c r="SLV23" s="341"/>
      <c r="SLW23" s="341"/>
      <c r="SLX23" s="341"/>
      <c r="SLY23" s="341"/>
      <c r="SLZ23" s="341"/>
      <c r="SMA23" s="341"/>
      <c r="SMB23" s="341"/>
      <c r="SMC23" s="341"/>
      <c r="SMD23" s="341"/>
      <c r="SME23" s="341"/>
      <c r="SMF23" s="341"/>
      <c r="SMG23" s="341"/>
      <c r="SMH23" s="341"/>
      <c r="SMI23" s="341"/>
      <c r="SMJ23" s="341"/>
      <c r="SMK23" s="341"/>
      <c r="SML23" s="341"/>
      <c r="SMM23" s="341"/>
      <c r="SMN23" s="341"/>
      <c r="SMO23" s="341"/>
      <c r="SMP23" s="341"/>
      <c r="SMQ23" s="341"/>
      <c r="SMR23" s="341"/>
      <c r="SMS23" s="341"/>
      <c r="SMT23" s="341"/>
      <c r="SMU23" s="341"/>
      <c r="SMV23" s="341"/>
      <c r="SMW23" s="341"/>
      <c r="SMX23" s="341"/>
      <c r="SMY23" s="341"/>
      <c r="SMZ23" s="341"/>
      <c r="SNA23" s="341"/>
      <c r="SNB23" s="341"/>
      <c r="SNC23" s="341"/>
      <c r="SND23" s="341"/>
      <c r="SNE23" s="341"/>
      <c r="SNF23" s="341"/>
      <c r="SNG23" s="341"/>
      <c r="SNH23" s="341"/>
      <c r="SNI23" s="341"/>
      <c r="SNJ23" s="341"/>
      <c r="SNK23" s="341"/>
      <c r="SNL23" s="341"/>
      <c r="SNM23" s="341"/>
      <c r="SNN23" s="341"/>
      <c r="SNO23" s="341"/>
      <c r="SNP23" s="341"/>
      <c r="SNQ23" s="341"/>
      <c r="SNR23" s="341"/>
      <c r="SNS23" s="341"/>
      <c r="SNT23" s="341"/>
      <c r="SNU23" s="341"/>
      <c r="SNV23" s="341"/>
      <c r="SNW23" s="341"/>
      <c r="SNX23" s="341"/>
      <c r="SNY23" s="341"/>
      <c r="SNZ23" s="341"/>
      <c r="SOA23" s="341"/>
      <c r="SOB23" s="341"/>
      <c r="SOC23" s="341"/>
      <c r="SOD23" s="341"/>
      <c r="SOE23" s="341"/>
      <c r="SOF23" s="341"/>
      <c r="SOG23" s="341"/>
      <c r="SOH23" s="341"/>
      <c r="SOI23" s="341"/>
      <c r="SOJ23" s="341"/>
      <c r="SOK23" s="341"/>
      <c r="SOL23" s="341"/>
      <c r="SOM23" s="341"/>
      <c r="SON23" s="341"/>
      <c r="SOO23" s="341"/>
      <c r="SOP23" s="341"/>
      <c r="SOQ23" s="341"/>
      <c r="SOR23" s="341"/>
      <c r="SOS23" s="341"/>
      <c r="SOT23" s="341"/>
      <c r="SOU23" s="341"/>
      <c r="SOV23" s="341"/>
      <c r="SOW23" s="341"/>
      <c r="SOX23" s="341"/>
      <c r="SOY23" s="341"/>
      <c r="SOZ23" s="341"/>
      <c r="SPA23" s="341"/>
      <c r="SPB23" s="341"/>
      <c r="SPC23" s="341"/>
      <c r="SPD23" s="341"/>
      <c r="SPE23" s="341"/>
      <c r="SPF23" s="341"/>
      <c r="SPG23" s="341"/>
      <c r="SPH23" s="341"/>
      <c r="SPI23" s="341"/>
      <c r="SPJ23" s="341"/>
      <c r="SPK23" s="341"/>
      <c r="SPL23" s="341"/>
      <c r="SPM23" s="341"/>
      <c r="SPN23" s="341"/>
      <c r="SPO23" s="341"/>
      <c r="SPP23" s="341"/>
      <c r="SPQ23" s="341"/>
      <c r="SPR23" s="341"/>
      <c r="SPS23" s="341"/>
      <c r="SPT23" s="341"/>
      <c r="SPU23" s="341"/>
      <c r="SPV23" s="341"/>
      <c r="SPW23" s="341"/>
      <c r="SPX23" s="341"/>
      <c r="SPY23" s="341"/>
      <c r="SPZ23" s="341"/>
      <c r="SQA23" s="341"/>
      <c r="SQB23" s="341"/>
      <c r="SQC23" s="341"/>
      <c r="SQD23" s="341"/>
      <c r="SQE23" s="341"/>
      <c r="SQF23" s="341"/>
      <c r="SQG23" s="341"/>
      <c r="SQH23" s="341"/>
      <c r="SQI23" s="341"/>
      <c r="SQJ23" s="341"/>
      <c r="SQK23" s="341"/>
      <c r="SQL23" s="341"/>
      <c r="SQM23" s="341"/>
      <c r="SQN23" s="341"/>
      <c r="SQO23" s="341"/>
      <c r="SQP23" s="341"/>
      <c r="SQQ23" s="341"/>
      <c r="SQR23" s="341"/>
      <c r="SQS23" s="341"/>
      <c r="SQT23" s="341"/>
      <c r="SQU23" s="341"/>
      <c r="SQV23" s="341"/>
      <c r="SQW23" s="341"/>
      <c r="SQX23" s="341"/>
      <c r="SQY23" s="341"/>
      <c r="SQZ23" s="341"/>
      <c r="SRA23" s="341"/>
      <c r="SRB23" s="341"/>
      <c r="SRC23" s="341"/>
      <c r="SRD23" s="341"/>
      <c r="SRE23" s="341"/>
      <c r="SRF23" s="341"/>
      <c r="SRG23" s="341"/>
      <c r="SRH23" s="341"/>
      <c r="SRI23" s="341"/>
      <c r="SRJ23" s="341"/>
      <c r="SRK23" s="341"/>
      <c r="SRL23" s="341"/>
      <c r="SRM23" s="341"/>
      <c r="SRN23" s="341"/>
      <c r="SRO23" s="341"/>
      <c r="SRP23" s="341"/>
      <c r="SRQ23" s="341"/>
      <c r="SRR23" s="341"/>
      <c r="SRS23" s="341"/>
      <c r="SRT23" s="341"/>
      <c r="SRU23" s="341"/>
      <c r="SRV23" s="341"/>
      <c r="SRW23" s="341"/>
      <c r="SRX23" s="341"/>
      <c r="SRY23" s="341"/>
      <c r="SRZ23" s="341"/>
      <c r="SSA23" s="341"/>
      <c r="SSB23" s="341"/>
      <c r="SSC23" s="341"/>
      <c r="SSD23" s="341"/>
      <c r="SSE23" s="341"/>
      <c r="SSF23" s="341"/>
      <c r="SSG23" s="341"/>
      <c r="SSH23" s="341"/>
      <c r="SSI23" s="341"/>
      <c r="SSJ23" s="341"/>
      <c r="SSK23" s="341"/>
      <c r="SSL23" s="341"/>
      <c r="SSM23" s="341"/>
      <c r="SSN23" s="341"/>
      <c r="SSO23" s="341"/>
      <c r="SSP23" s="341"/>
      <c r="SSQ23" s="341"/>
      <c r="SSR23" s="341"/>
      <c r="SSS23" s="341"/>
      <c r="SST23" s="341"/>
      <c r="SSU23" s="341"/>
      <c r="SSV23" s="341"/>
      <c r="SSW23" s="341"/>
      <c r="SSX23" s="341"/>
      <c r="SSY23" s="341"/>
      <c r="SSZ23" s="341"/>
      <c r="STA23" s="341"/>
      <c r="STB23" s="341"/>
      <c r="STC23" s="341"/>
      <c r="STD23" s="341"/>
      <c r="STE23" s="341"/>
      <c r="STF23" s="341"/>
      <c r="STG23" s="341"/>
      <c r="STH23" s="341"/>
      <c r="STI23" s="341"/>
      <c r="STJ23" s="341"/>
      <c r="STK23" s="341"/>
      <c r="STL23" s="341"/>
      <c r="STM23" s="341"/>
      <c r="STN23" s="341"/>
      <c r="STO23" s="341"/>
      <c r="STP23" s="341"/>
      <c r="STQ23" s="341"/>
      <c r="STR23" s="341"/>
      <c r="STS23" s="341"/>
      <c r="STT23" s="341"/>
      <c r="STU23" s="341"/>
      <c r="STV23" s="341"/>
      <c r="STW23" s="341"/>
      <c r="STX23" s="341"/>
      <c r="STY23" s="341"/>
      <c r="STZ23" s="341"/>
      <c r="SUA23" s="341"/>
      <c r="SUB23" s="341"/>
      <c r="SUC23" s="341"/>
      <c r="SUD23" s="341"/>
      <c r="SUE23" s="341"/>
      <c r="SUF23" s="341"/>
      <c r="SUG23" s="341"/>
      <c r="SUH23" s="341"/>
      <c r="SUI23" s="341"/>
      <c r="SUJ23" s="341"/>
      <c r="SUK23" s="341"/>
      <c r="SUL23" s="341"/>
      <c r="SUM23" s="341"/>
      <c r="SUN23" s="341"/>
      <c r="SUO23" s="341"/>
      <c r="SUP23" s="341"/>
      <c r="SUQ23" s="341"/>
      <c r="SUR23" s="341"/>
      <c r="SUS23" s="341"/>
      <c r="SUT23" s="341"/>
      <c r="SUU23" s="341"/>
      <c r="SUV23" s="341"/>
      <c r="SUW23" s="341"/>
      <c r="SUX23" s="341"/>
      <c r="SUY23" s="341"/>
      <c r="SUZ23" s="341"/>
      <c r="SVA23" s="341"/>
      <c r="SVB23" s="341"/>
      <c r="SVC23" s="341"/>
      <c r="SVD23" s="341"/>
      <c r="SVE23" s="341"/>
      <c r="SVF23" s="341"/>
      <c r="SVG23" s="341"/>
      <c r="SVH23" s="341"/>
      <c r="SVI23" s="341"/>
      <c r="SVJ23" s="341"/>
      <c r="SVK23" s="341"/>
      <c r="SVL23" s="341"/>
      <c r="SVM23" s="341"/>
      <c r="SVN23" s="341"/>
      <c r="SVO23" s="341"/>
      <c r="SVP23" s="341"/>
      <c r="SVQ23" s="341"/>
      <c r="SVR23" s="341"/>
      <c r="SVS23" s="341"/>
      <c r="SVT23" s="341"/>
      <c r="SVU23" s="341"/>
      <c r="SVV23" s="341"/>
      <c r="SVW23" s="341"/>
      <c r="SVX23" s="341"/>
      <c r="SVY23" s="341"/>
      <c r="SVZ23" s="341"/>
      <c r="SWA23" s="341"/>
      <c r="SWB23" s="341"/>
      <c r="SWC23" s="341"/>
      <c r="SWD23" s="341"/>
      <c r="SWE23" s="341"/>
      <c r="SWF23" s="341"/>
      <c r="SWG23" s="341"/>
      <c r="SWH23" s="341"/>
      <c r="SWI23" s="341"/>
      <c r="SWJ23" s="341"/>
      <c r="SWK23" s="341"/>
      <c r="SWL23" s="341"/>
      <c r="SWM23" s="341"/>
      <c r="SWN23" s="341"/>
      <c r="SWO23" s="341"/>
      <c r="SWP23" s="341"/>
      <c r="SWQ23" s="341"/>
      <c r="SWR23" s="341"/>
      <c r="SWS23" s="341"/>
      <c r="SWT23" s="341"/>
      <c r="SWU23" s="341"/>
      <c r="SWV23" s="341"/>
      <c r="SWW23" s="341"/>
      <c r="SWX23" s="341"/>
      <c r="SWY23" s="341"/>
      <c r="SWZ23" s="341"/>
      <c r="SXA23" s="341"/>
      <c r="SXB23" s="341"/>
      <c r="SXC23" s="341"/>
      <c r="SXD23" s="341"/>
      <c r="SXE23" s="341"/>
      <c r="SXF23" s="341"/>
      <c r="SXG23" s="341"/>
      <c r="SXH23" s="341"/>
      <c r="SXI23" s="341"/>
      <c r="SXJ23" s="341"/>
      <c r="SXK23" s="341"/>
      <c r="SXL23" s="341"/>
      <c r="SXM23" s="341"/>
      <c r="SXN23" s="341"/>
      <c r="SXO23" s="341"/>
      <c r="SXP23" s="341"/>
      <c r="SXQ23" s="341"/>
      <c r="SXR23" s="341"/>
      <c r="SXS23" s="341"/>
      <c r="SXT23" s="341"/>
      <c r="SXU23" s="341"/>
      <c r="SXV23" s="341"/>
      <c r="SXW23" s="341"/>
      <c r="SXX23" s="341"/>
      <c r="SXY23" s="341"/>
      <c r="SXZ23" s="341"/>
      <c r="SYA23" s="341"/>
      <c r="SYB23" s="341"/>
      <c r="SYC23" s="341"/>
      <c r="SYD23" s="341"/>
      <c r="SYE23" s="341"/>
      <c r="SYF23" s="341"/>
      <c r="SYG23" s="341"/>
      <c r="SYH23" s="341"/>
      <c r="SYI23" s="341"/>
      <c r="SYJ23" s="341"/>
      <c r="SYK23" s="341"/>
      <c r="SYL23" s="341"/>
      <c r="SYM23" s="341"/>
      <c r="SYN23" s="341"/>
      <c r="SYO23" s="341"/>
      <c r="SYP23" s="341"/>
      <c r="SYQ23" s="341"/>
      <c r="SYR23" s="341"/>
      <c r="SYS23" s="341"/>
      <c r="SYT23" s="341"/>
      <c r="SYU23" s="341"/>
      <c r="SYV23" s="341"/>
      <c r="SYW23" s="341"/>
      <c r="SYX23" s="341"/>
      <c r="SYY23" s="341"/>
      <c r="SYZ23" s="341"/>
      <c r="SZA23" s="341"/>
      <c r="SZB23" s="341"/>
      <c r="SZC23" s="341"/>
      <c r="SZD23" s="341"/>
      <c r="SZE23" s="341"/>
      <c r="SZF23" s="341"/>
      <c r="SZG23" s="341"/>
      <c r="SZH23" s="341"/>
      <c r="SZI23" s="341"/>
      <c r="SZJ23" s="341"/>
      <c r="SZK23" s="341"/>
      <c r="SZL23" s="341"/>
      <c r="SZM23" s="341"/>
      <c r="SZN23" s="341"/>
      <c r="SZO23" s="341"/>
      <c r="SZP23" s="341"/>
      <c r="SZQ23" s="341"/>
      <c r="SZR23" s="341"/>
      <c r="SZS23" s="341"/>
      <c r="SZT23" s="341"/>
      <c r="SZU23" s="341"/>
      <c r="SZV23" s="341"/>
      <c r="SZW23" s="341"/>
      <c r="SZX23" s="341"/>
      <c r="SZY23" s="341"/>
      <c r="SZZ23" s="341"/>
      <c r="TAA23" s="341"/>
      <c r="TAB23" s="341"/>
      <c r="TAC23" s="341"/>
      <c r="TAD23" s="341"/>
      <c r="TAE23" s="341"/>
      <c r="TAF23" s="341"/>
      <c r="TAG23" s="341"/>
      <c r="TAH23" s="341"/>
      <c r="TAI23" s="341"/>
      <c r="TAJ23" s="341"/>
      <c r="TAK23" s="341"/>
      <c r="TAL23" s="341"/>
      <c r="TAM23" s="341"/>
      <c r="TAN23" s="341"/>
      <c r="TAO23" s="341"/>
      <c r="TAP23" s="341"/>
      <c r="TAQ23" s="341"/>
      <c r="TAR23" s="341"/>
      <c r="TAS23" s="341"/>
      <c r="TAT23" s="341"/>
      <c r="TAU23" s="341"/>
      <c r="TAV23" s="341"/>
      <c r="TAW23" s="341"/>
      <c r="TAX23" s="341"/>
      <c r="TAY23" s="341"/>
      <c r="TAZ23" s="341"/>
      <c r="TBA23" s="341"/>
      <c r="TBB23" s="341"/>
      <c r="TBC23" s="341"/>
      <c r="TBD23" s="341"/>
      <c r="TBE23" s="341"/>
      <c r="TBF23" s="341"/>
      <c r="TBG23" s="341"/>
      <c r="TBH23" s="341"/>
      <c r="TBI23" s="341"/>
      <c r="TBJ23" s="341"/>
      <c r="TBK23" s="341"/>
      <c r="TBL23" s="341"/>
      <c r="TBM23" s="341"/>
      <c r="TBN23" s="341"/>
      <c r="TBO23" s="341"/>
      <c r="TBP23" s="341"/>
      <c r="TBQ23" s="341"/>
      <c r="TBR23" s="341"/>
      <c r="TBS23" s="341"/>
      <c r="TBT23" s="341"/>
      <c r="TBU23" s="341"/>
      <c r="TBV23" s="341"/>
      <c r="TBW23" s="341"/>
      <c r="TBX23" s="341"/>
      <c r="TBY23" s="341"/>
      <c r="TBZ23" s="341"/>
      <c r="TCA23" s="341"/>
      <c r="TCB23" s="341"/>
      <c r="TCC23" s="341"/>
      <c r="TCD23" s="341"/>
      <c r="TCE23" s="341"/>
      <c r="TCF23" s="341"/>
      <c r="TCG23" s="341"/>
      <c r="TCH23" s="341"/>
      <c r="TCI23" s="341"/>
      <c r="TCJ23" s="341"/>
      <c r="TCK23" s="341"/>
      <c r="TCL23" s="341"/>
      <c r="TCM23" s="341"/>
      <c r="TCN23" s="341"/>
      <c r="TCO23" s="341"/>
      <c r="TCP23" s="341"/>
      <c r="TCQ23" s="341"/>
      <c r="TCR23" s="341"/>
      <c r="TCS23" s="341"/>
      <c r="TCT23" s="341"/>
      <c r="TCU23" s="341"/>
      <c r="TCV23" s="341"/>
      <c r="TCW23" s="341"/>
      <c r="TCX23" s="341"/>
      <c r="TCY23" s="341"/>
      <c r="TCZ23" s="341"/>
      <c r="TDA23" s="341"/>
      <c r="TDB23" s="341"/>
      <c r="TDC23" s="341"/>
      <c r="TDD23" s="341"/>
      <c r="TDE23" s="341"/>
      <c r="TDF23" s="341"/>
      <c r="TDG23" s="341"/>
      <c r="TDH23" s="341"/>
      <c r="TDI23" s="341"/>
      <c r="TDJ23" s="341"/>
      <c r="TDK23" s="341"/>
      <c r="TDL23" s="341"/>
      <c r="TDM23" s="341"/>
      <c r="TDN23" s="341"/>
      <c r="TDO23" s="341"/>
      <c r="TDP23" s="341"/>
      <c r="TDQ23" s="341"/>
      <c r="TDR23" s="341"/>
      <c r="TDS23" s="341"/>
      <c r="TDT23" s="341"/>
      <c r="TDU23" s="341"/>
      <c r="TDV23" s="341"/>
      <c r="TDW23" s="341"/>
      <c r="TDX23" s="341"/>
      <c r="TDY23" s="341"/>
      <c r="TDZ23" s="341"/>
      <c r="TEA23" s="341"/>
      <c r="TEB23" s="341"/>
      <c r="TEC23" s="341"/>
      <c r="TED23" s="341"/>
      <c r="TEE23" s="341"/>
      <c r="TEF23" s="341"/>
      <c r="TEG23" s="341"/>
      <c r="TEH23" s="341"/>
      <c r="TEI23" s="341"/>
      <c r="TEJ23" s="341"/>
      <c r="TEK23" s="341"/>
      <c r="TEL23" s="341"/>
      <c r="TEM23" s="341"/>
      <c r="TEN23" s="341"/>
      <c r="TEO23" s="341"/>
      <c r="TEP23" s="341"/>
      <c r="TEQ23" s="341"/>
      <c r="TER23" s="341"/>
      <c r="TES23" s="341"/>
      <c r="TET23" s="341"/>
      <c r="TEU23" s="341"/>
      <c r="TEV23" s="341"/>
      <c r="TEW23" s="341"/>
      <c r="TEX23" s="341"/>
      <c r="TEY23" s="341"/>
      <c r="TEZ23" s="341"/>
      <c r="TFA23" s="341"/>
      <c r="TFB23" s="341"/>
      <c r="TFC23" s="341"/>
      <c r="TFD23" s="341"/>
      <c r="TFE23" s="341"/>
      <c r="TFF23" s="341"/>
      <c r="TFG23" s="341"/>
      <c r="TFH23" s="341"/>
      <c r="TFI23" s="341"/>
      <c r="TFJ23" s="341"/>
      <c r="TFK23" s="341"/>
      <c r="TFL23" s="341"/>
      <c r="TFM23" s="341"/>
      <c r="TFN23" s="341"/>
      <c r="TFO23" s="341"/>
      <c r="TFP23" s="341"/>
      <c r="TFQ23" s="341"/>
      <c r="TFR23" s="341"/>
      <c r="TFS23" s="341"/>
      <c r="TFT23" s="341"/>
      <c r="TFU23" s="341"/>
      <c r="TFV23" s="341"/>
      <c r="TFW23" s="341"/>
      <c r="TFX23" s="341"/>
      <c r="TFY23" s="341"/>
      <c r="TFZ23" s="341"/>
      <c r="TGA23" s="341"/>
      <c r="TGB23" s="341"/>
      <c r="TGC23" s="341"/>
      <c r="TGD23" s="341"/>
      <c r="TGE23" s="341"/>
      <c r="TGF23" s="341"/>
      <c r="TGG23" s="341"/>
      <c r="TGH23" s="341"/>
      <c r="TGI23" s="341"/>
      <c r="TGJ23" s="341"/>
      <c r="TGK23" s="341"/>
      <c r="TGL23" s="341"/>
      <c r="TGM23" s="341"/>
      <c r="TGN23" s="341"/>
      <c r="TGO23" s="341"/>
      <c r="TGP23" s="341"/>
      <c r="TGQ23" s="341"/>
      <c r="TGR23" s="341"/>
      <c r="TGS23" s="341"/>
      <c r="TGT23" s="341"/>
      <c r="TGU23" s="341"/>
      <c r="TGV23" s="341"/>
      <c r="TGW23" s="341"/>
      <c r="TGX23" s="341"/>
      <c r="TGY23" s="341"/>
      <c r="TGZ23" s="341"/>
      <c r="THA23" s="341"/>
      <c r="THB23" s="341"/>
      <c r="THC23" s="341"/>
      <c r="THD23" s="341"/>
      <c r="THE23" s="341"/>
      <c r="THF23" s="341"/>
      <c r="THG23" s="341"/>
      <c r="THH23" s="341"/>
      <c r="THI23" s="341"/>
      <c r="THJ23" s="341"/>
      <c r="THK23" s="341"/>
      <c r="THL23" s="341"/>
      <c r="THM23" s="341"/>
      <c r="THN23" s="341"/>
      <c r="THO23" s="341"/>
      <c r="THP23" s="341"/>
      <c r="THQ23" s="341"/>
      <c r="THR23" s="341"/>
      <c r="THS23" s="341"/>
      <c r="THT23" s="341"/>
      <c r="THU23" s="341"/>
      <c r="THV23" s="341"/>
      <c r="THW23" s="341"/>
      <c r="THX23" s="341"/>
      <c r="THY23" s="341"/>
      <c r="THZ23" s="341"/>
      <c r="TIA23" s="341"/>
      <c r="TIB23" s="341"/>
      <c r="TIC23" s="341"/>
      <c r="TID23" s="341"/>
      <c r="TIE23" s="341"/>
      <c r="TIF23" s="341"/>
      <c r="TIG23" s="341"/>
      <c r="TIH23" s="341"/>
      <c r="TII23" s="341"/>
      <c r="TIJ23" s="341"/>
      <c r="TIK23" s="341"/>
      <c r="TIL23" s="341"/>
      <c r="TIM23" s="341"/>
      <c r="TIN23" s="341"/>
      <c r="TIO23" s="341"/>
      <c r="TIP23" s="341"/>
      <c r="TIQ23" s="341"/>
      <c r="TIR23" s="341"/>
      <c r="TIS23" s="341"/>
      <c r="TIT23" s="341"/>
      <c r="TIU23" s="341"/>
      <c r="TIV23" s="341"/>
      <c r="TIW23" s="341"/>
      <c r="TIX23" s="341"/>
      <c r="TIY23" s="341"/>
      <c r="TIZ23" s="341"/>
      <c r="TJA23" s="341"/>
      <c r="TJB23" s="341"/>
      <c r="TJC23" s="341"/>
      <c r="TJD23" s="341"/>
      <c r="TJE23" s="341"/>
      <c r="TJF23" s="341"/>
      <c r="TJG23" s="341"/>
      <c r="TJH23" s="341"/>
      <c r="TJI23" s="341"/>
      <c r="TJJ23" s="341"/>
      <c r="TJK23" s="341"/>
      <c r="TJL23" s="341"/>
      <c r="TJM23" s="341"/>
      <c r="TJN23" s="341"/>
      <c r="TJO23" s="341"/>
      <c r="TJP23" s="341"/>
      <c r="TJQ23" s="341"/>
      <c r="TJR23" s="341"/>
      <c r="TJS23" s="341"/>
      <c r="TJT23" s="341"/>
      <c r="TJU23" s="341"/>
      <c r="TJV23" s="341"/>
      <c r="TJW23" s="341"/>
      <c r="TJX23" s="341"/>
      <c r="TJY23" s="341"/>
      <c r="TJZ23" s="341"/>
      <c r="TKA23" s="341"/>
      <c r="TKB23" s="341"/>
      <c r="TKC23" s="341"/>
      <c r="TKD23" s="341"/>
      <c r="TKE23" s="341"/>
      <c r="TKF23" s="341"/>
      <c r="TKG23" s="341"/>
      <c r="TKH23" s="341"/>
      <c r="TKI23" s="341"/>
      <c r="TKJ23" s="341"/>
      <c r="TKK23" s="341"/>
      <c r="TKL23" s="341"/>
      <c r="TKM23" s="341"/>
      <c r="TKN23" s="341"/>
      <c r="TKO23" s="341"/>
      <c r="TKP23" s="341"/>
      <c r="TKQ23" s="341"/>
      <c r="TKR23" s="341"/>
      <c r="TKS23" s="341"/>
      <c r="TKT23" s="341"/>
      <c r="TKU23" s="341"/>
      <c r="TKV23" s="341"/>
      <c r="TKW23" s="341"/>
      <c r="TKX23" s="341"/>
      <c r="TKY23" s="341"/>
      <c r="TKZ23" s="341"/>
      <c r="TLA23" s="341"/>
      <c r="TLB23" s="341"/>
      <c r="TLC23" s="341"/>
      <c r="TLD23" s="341"/>
      <c r="TLE23" s="341"/>
      <c r="TLF23" s="341"/>
      <c r="TLG23" s="341"/>
      <c r="TLH23" s="341"/>
      <c r="TLI23" s="341"/>
      <c r="TLJ23" s="341"/>
      <c r="TLK23" s="341"/>
      <c r="TLL23" s="341"/>
      <c r="TLM23" s="341"/>
      <c r="TLN23" s="341"/>
      <c r="TLO23" s="341"/>
      <c r="TLP23" s="341"/>
      <c r="TLQ23" s="341"/>
      <c r="TLR23" s="341"/>
      <c r="TLS23" s="341"/>
      <c r="TLT23" s="341"/>
      <c r="TLU23" s="341"/>
      <c r="TLV23" s="341"/>
      <c r="TLW23" s="341"/>
      <c r="TLX23" s="341"/>
      <c r="TLY23" s="341"/>
      <c r="TLZ23" s="341"/>
      <c r="TMA23" s="341"/>
      <c r="TMB23" s="341"/>
      <c r="TMC23" s="341"/>
      <c r="TMD23" s="341"/>
      <c r="TME23" s="341"/>
      <c r="TMF23" s="341"/>
      <c r="TMG23" s="341"/>
      <c r="TMH23" s="341"/>
      <c r="TMI23" s="341"/>
      <c r="TMJ23" s="341"/>
      <c r="TMK23" s="341"/>
      <c r="TML23" s="341"/>
      <c r="TMM23" s="341"/>
      <c r="TMN23" s="341"/>
      <c r="TMO23" s="341"/>
      <c r="TMP23" s="341"/>
      <c r="TMQ23" s="341"/>
      <c r="TMR23" s="341"/>
      <c r="TMS23" s="341"/>
      <c r="TMT23" s="341"/>
      <c r="TMU23" s="341"/>
      <c r="TMV23" s="341"/>
      <c r="TMW23" s="341"/>
      <c r="TMX23" s="341"/>
      <c r="TMY23" s="341"/>
      <c r="TMZ23" s="341"/>
      <c r="TNA23" s="341"/>
      <c r="TNB23" s="341"/>
      <c r="TNC23" s="341"/>
      <c r="TND23" s="341"/>
      <c r="TNE23" s="341"/>
      <c r="TNF23" s="341"/>
      <c r="TNG23" s="341"/>
      <c r="TNH23" s="341"/>
      <c r="TNI23" s="341"/>
      <c r="TNJ23" s="341"/>
      <c r="TNK23" s="341"/>
      <c r="TNL23" s="341"/>
      <c r="TNM23" s="341"/>
      <c r="TNN23" s="341"/>
      <c r="TNO23" s="341"/>
      <c r="TNP23" s="341"/>
      <c r="TNQ23" s="341"/>
      <c r="TNR23" s="341"/>
      <c r="TNS23" s="341"/>
      <c r="TNT23" s="341"/>
      <c r="TNU23" s="341"/>
      <c r="TNV23" s="341"/>
      <c r="TNW23" s="341"/>
      <c r="TNX23" s="341"/>
      <c r="TNY23" s="341"/>
      <c r="TNZ23" s="341"/>
      <c r="TOA23" s="341"/>
      <c r="TOB23" s="341"/>
      <c r="TOC23" s="341"/>
      <c r="TOD23" s="341"/>
      <c r="TOE23" s="341"/>
      <c r="TOF23" s="341"/>
      <c r="TOG23" s="341"/>
      <c r="TOH23" s="341"/>
      <c r="TOI23" s="341"/>
      <c r="TOJ23" s="341"/>
      <c r="TOK23" s="341"/>
      <c r="TOL23" s="341"/>
      <c r="TOM23" s="341"/>
      <c r="TON23" s="341"/>
      <c r="TOO23" s="341"/>
      <c r="TOP23" s="341"/>
      <c r="TOQ23" s="341"/>
      <c r="TOR23" s="341"/>
      <c r="TOS23" s="341"/>
      <c r="TOT23" s="341"/>
      <c r="TOU23" s="341"/>
      <c r="TOV23" s="341"/>
      <c r="TOW23" s="341"/>
      <c r="TOX23" s="341"/>
      <c r="TOY23" s="341"/>
      <c r="TOZ23" s="341"/>
      <c r="TPA23" s="341"/>
      <c r="TPB23" s="341"/>
      <c r="TPC23" s="341"/>
      <c r="TPD23" s="341"/>
      <c r="TPE23" s="341"/>
      <c r="TPF23" s="341"/>
      <c r="TPG23" s="341"/>
      <c r="TPH23" s="341"/>
      <c r="TPI23" s="341"/>
      <c r="TPJ23" s="341"/>
      <c r="TPK23" s="341"/>
      <c r="TPL23" s="341"/>
      <c r="TPM23" s="341"/>
      <c r="TPN23" s="341"/>
      <c r="TPO23" s="341"/>
      <c r="TPP23" s="341"/>
      <c r="TPQ23" s="341"/>
      <c r="TPR23" s="341"/>
      <c r="TPS23" s="341"/>
      <c r="TPT23" s="341"/>
      <c r="TPU23" s="341"/>
      <c r="TPV23" s="341"/>
      <c r="TPW23" s="341"/>
      <c r="TPX23" s="341"/>
      <c r="TPY23" s="341"/>
      <c r="TPZ23" s="341"/>
      <c r="TQA23" s="341"/>
      <c r="TQB23" s="341"/>
      <c r="TQC23" s="341"/>
      <c r="TQD23" s="341"/>
      <c r="TQE23" s="341"/>
      <c r="TQF23" s="341"/>
      <c r="TQG23" s="341"/>
      <c r="TQH23" s="341"/>
      <c r="TQI23" s="341"/>
      <c r="TQJ23" s="341"/>
      <c r="TQK23" s="341"/>
      <c r="TQL23" s="341"/>
      <c r="TQM23" s="341"/>
      <c r="TQN23" s="341"/>
      <c r="TQO23" s="341"/>
      <c r="TQP23" s="341"/>
      <c r="TQQ23" s="341"/>
      <c r="TQR23" s="341"/>
      <c r="TQS23" s="341"/>
      <c r="TQT23" s="341"/>
      <c r="TQU23" s="341"/>
      <c r="TQV23" s="341"/>
      <c r="TQW23" s="341"/>
      <c r="TQX23" s="341"/>
      <c r="TQY23" s="341"/>
      <c r="TQZ23" s="341"/>
      <c r="TRA23" s="341"/>
      <c r="TRB23" s="341"/>
      <c r="TRC23" s="341"/>
      <c r="TRD23" s="341"/>
      <c r="TRE23" s="341"/>
      <c r="TRF23" s="341"/>
      <c r="TRG23" s="341"/>
      <c r="TRH23" s="341"/>
      <c r="TRI23" s="341"/>
      <c r="TRJ23" s="341"/>
      <c r="TRK23" s="341"/>
      <c r="TRL23" s="341"/>
      <c r="TRM23" s="341"/>
      <c r="TRN23" s="341"/>
      <c r="TRO23" s="341"/>
      <c r="TRP23" s="341"/>
      <c r="TRQ23" s="341"/>
      <c r="TRR23" s="341"/>
      <c r="TRS23" s="341"/>
      <c r="TRT23" s="341"/>
      <c r="TRU23" s="341"/>
      <c r="TRV23" s="341"/>
      <c r="TRW23" s="341"/>
      <c r="TRX23" s="341"/>
      <c r="TRY23" s="341"/>
      <c r="TRZ23" s="341"/>
      <c r="TSA23" s="341"/>
      <c r="TSB23" s="341"/>
      <c r="TSC23" s="341"/>
      <c r="TSD23" s="341"/>
      <c r="TSE23" s="341"/>
      <c r="TSF23" s="341"/>
      <c r="TSG23" s="341"/>
      <c r="TSH23" s="341"/>
      <c r="TSI23" s="341"/>
      <c r="TSJ23" s="341"/>
      <c r="TSK23" s="341"/>
      <c r="TSL23" s="341"/>
      <c r="TSM23" s="341"/>
      <c r="TSN23" s="341"/>
      <c r="TSO23" s="341"/>
      <c r="TSP23" s="341"/>
      <c r="TSQ23" s="341"/>
      <c r="TSR23" s="341"/>
      <c r="TSS23" s="341"/>
      <c r="TST23" s="341"/>
      <c r="TSU23" s="341"/>
      <c r="TSV23" s="341"/>
      <c r="TSW23" s="341"/>
      <c r="TSX23" s="341"/>
      <c r="TSY23" s="341"/>
      <c r="TSZ23" s="341"/>
      <c r="TTA23" s="341"/>
      <c r="TTB23" s="341"/>
      <c r="TTC23" s="341"/>
      <c r="TTD23" s="341"/>
      <c r="TTE23" s="341"/>
      <c r="TTF23" s="341"/>
      <c r="TTG23" s="341"/>
      <c r="TTH23" s="341"/>
      <c r="TTI23" s="341"/>
      <c r="TTJ23" s="341"/>
      <c r="TTK23" s="341"/>
      <c r="TTL23" s="341"/>
      <c r="TTM23" s="341"/>
      <c r="TTN23" s="341"/>
      <c r="TTO23" s="341"/>
      <c r="TTP23" s="341"/>
      <c r="TTQ23" s="341"/>
      <c r="TTR23" s="341"/>
      <c r="TTS23" s="341"/>
      <c r="TTT23" s="341"/>
      <c r="TTU23" s="341"/>
      <c r="TTV23" s="341"/>
      <c r="TTW23" s="341"/>
      <c r="TTX23" s="341"/>
      <c r="TTY23" s="341"/>
      <c r="TTZ23" s="341"/>
      <c r="TUA23" s="341"/>
      <c r="TUB23" s="341"/>
      <c r="TUC23" s="341"/>
      <c r="TUD23" s="341"/>
      <c r="TUE23" s="341"/>
      <c r="TUF23" s="341"/>
      <c r="TUG23" s="341"/>
      <c r="TUH23" s="341"/>
      <c r="TUI23" s="341"/>
      <c r="TUJ23" s="341"/>
      <c r="TUK23" s="341"/>
      <c r="TUL23" s="341"/>
      <c r="TUM23" s="341"/>
      <c r="TUN23" s="341"/>
      <c r="TUO23" s="341"/>
      <c r="TUP23" s="341"/>
      <c r="TUQ23" s="341"/>
      <c r="TUR23" s="341"/>
      <c r="TUS23" s="341"/>
      <c r="TUT23" s="341"/>
      <c r="TUU23" s="341"/>
      <c r="TUV23" s="341"/>
      <c r="TUW23" s="341"/>
      <c r="TUX23" s="341"/>
      <c r="TUY23" s="341"/>
      <c r="TUZ23" s="341"/>
      <c r="TVA23" s="341"/>
      <c r="TVB23" s="341"/>
      <c r="TVC23" s="341"/>
      <c r="TVD23" s="341"/>
      <c r="TVE23" s="341"/>
      <c r="TVF23" s="341"/>
      <c r="TVG23" s="341"/>
      <c r="TVH23" s="341"/>
      <c r="TVI23" s="341"/>
      <c r="TVJ23" s="341"/>
      <c r="TVK23" s="341"/>
      <c r="TVL23" s="341"/>
      <c r="TVM23" s="341"/>
      <c r="TVN23" s="341"/>
      <c r="TVO23" s="341"/>
      <c r="TVP23" s="341"/>
      <c r="TVQ23" s="341"/>
      <c r="TVR23" s="341"/>
      <c r="TVS23" s="341"/>
      <c r="TVT23" s="341"/>
      <c r="TVU23" s="341"/>
      <c r="TVV23" s="341"/>
      <c r="TVW23" s="341"/>
      <c r="TVX23" s="341"/>
      <c r="TVY23" s="341"/>
      <c r="TVZ23" s="341"/>
      <c r="TWA23" s="341"/>
      <c r="TWB23" s="341"/>
      <c r="TWC23" s="341"/>
      <c r="TWD23" s="341"/>
      <c r="TWE23" s="341"/>
      <c r="TWF23" s="341"/>
      <c r="TWG23" s="341"/>
      <c r="TWH23" s="341"/>
      <c r="TWI23" s="341"/>
      <c r="TWJ23" s="341"/>
      <c r="TWK23" s="341"/>
      <c r="TWL23" s="341"/>
      <c r="TWM23" s="341"/>
      <c r="TWN23" s="341"/>
      <c r="TWO23" s="341"/>
      <c r="TWP23" s="341"/>
      <c r="TWQ23" s="341"/>
      <c r="TWR23" s="341"/>
      <c r="TWS23" s="341"/>
      <c r="TWT23" s="341"/>
      <c r="TWU23" s="341"/>
      <c r="TWV23" s="341"/>
      <c r="TWW23" s="341"/>
      <c r="TWX23" s="341"/>
      <c r="TWY23" s="341"/>
      <c r="TWZ23" s="341"/>
      <c r="TXA23" s="341"/>
      <c r="TXB23" s="341"/>
      <c r="TXC23" s="341"/>
      <c r="TXD23" s="341"/>
      <c r="TXE23" s="341"/>
      <c r="TXF23" s="341"/>
      <c r="TXG23" s="341"/>
      <c r="TXH23" s="341"/>
      <c r="TXI23" s="341"/>
      <c r="TXJ23" s="341"/>
      <c r="TXK23" s="341"/>
      <c r="TXL23" s="341"/>
      <c r="TXM23" s="341"/>
      <c r="TXN23" s="341"/>
      <c r="TXO23" s="341"/>
      <c r="TXP23" s="341"/>
      <c r="TXQ23" s="341"/>
      <c r="TXR23" s="341"/>
      <c r="TXS23" s="341"/>
      <c r="TXT23" s="341"/>
      <c r="TXU23" s="341"/>
      <c r="TXV23" s="341"/>
      <c r="TXW23" s="341"/>
      <c r="TXX23" s="341"/>
      <c r="TXY23" s="341"/>
      <c r="TXZ23" s="341"/>
      <c r="TYA23" s="341"/>
      <c r="TYB23" s="341"/>
      <c r="TYC23" s="341"/>
      <c r="TYD23" s="341"/>
      <c r="TYE23" s="341"/>
      <c r="TYF23" s="341"/>
      <c r="TYG23" s="341"/>
      <c r="TYH23" s="341"/>
      <c r="TYI23" s="341"/>
      <c r="TYJ23" s="341"/>
      <c r="TYK23" s="341"/>
      <c r="TYL23" s="341"/>
      <c r="TYM23" s="341"/>
      <c r="TYN23" s="341"/>
      <c r="TYO23" s="341"/>
      <c r="TYP23" s="341"/>
      <c r="TYQ23" s="341"/>
      <c r="TYR23" s="341"/>
      <c r="TYS23" s="341"/>
      <c r="TYT23" s="341"/>
      <c r="TYU23" s="341"/>
      <c r="TYV23" s="341"/>
      <c r="TYW23" s="341"/>
      <c r="TYX23" s="341"/>
      <c r="TYY23" s="341"/>
      <c r="TYZ23" s="341"/>
      <c r="TZA23" s="341"/>
      <c r="TZB23" s="341"/>
      <c r="TZC23" s="341"/>
      <c r="TZD23" s="341"/>
      <c r="TZE23" s="341"/>
      <c r="TZF23" s="341"/>
      <c r="TZG23" s="341"/>
      <c r="TZH23" s="341"/>
      <c r="TZI23" s="341"/>
      <c r="TZJ23" s="341"/>
      <c r="TZK23" s="341"/>
      <c r="TZL23" s="341"/>
      <c r="TZM23" s="341"/>
      <c r="TZN23" s="341"/>
      <c r="TZO23" s="341"/>
      <c r="TZP23" s="341"/>
      <c r="TZQ23" s="341"/>
      <c r="TZR23" s="341"/>
      <c r="TZS23" s="341"/>
      <c r="TZT23" s="341"/>
      <c r="TZU23" s="341"/>
      <c r="TZV23" s="341"/>
      <c r="TZW23" s="341"/>
      <c r="TZX23" s="341"/>
      <c r="TZY23" s="341"/>
      <c r="TZZ23" s="341"/>
      <c r="UAA23" s="341"/>
      <c r="UAB23" s="341"/>
      <c r="UAC23" s="341"/>
      <c r="UAD23" s="341"/>
      <c r="UAE23" s="341"/>
      <c r="UAF23" s="341"/>
      <c r="UAG23" s="341"/>
      <c r="UAH23" s="341"/>
      <c r="UAI23" s="341"/>
      <c r="UAJ23" s="341"/>
      <c r="UAK23" s="341"/>
      <c r="UAL23" s="341"/>
      <c r="UAM23" s="341"/>
      <c r="UAN23" s="341"/>
      <c r="UAO23" s="341"/>
      <c r="UAP23" s="341"/>
      <c r="UAQ23" s="341"/>
      <c r="UAR23" s="341"/>
      <c r="UAS23" s="341"/>
      <c r="UAT23" s="341"/>
      <c r="UAU23" s="341"/>
      <c r="UAV23" s="341"/>
      <c r="UAW23" s="341"/>
      <c r="UAX23" s="341"/>
      <c r="UAY23" s="341"/>
      <c r="UAZ23" s="341"/>
      <c r="UBA23" s="341"/>
      <c r="UBB23" s="341"/>
      <c r="UBC23" s="341"/>
      <c r="UBD23" s="341"/>
      <c r="UBE23" s="341"/>
      <c r="UBF23" s="341"/>
      <c r="UBG23" s="341"/>
      <c r="UBH23" s="341"/>
      <c r="UBI23" s="341"/>
      <c r="UBJ23" s="341"/>
      <c r="UBK23" s="341"/>
      <c r="UBL23" s="341"/>
      <c r="UBM23" s="341"/>
      <c r="UBN23" s="341"/>
      <c r="UBO23" s="341"/>
      <c r="UBP23" s="341"/>
      <c r="UBQ23" s="341"/>
      <c r="UBR23" s="341"/>
      <c r="UBS23" s="341"/>
      <c r="UBT23" s="341"/>
      <c r="UBU23" s="341"/>
      <c r="UBV23" s="341"/>
      <c r="UBW23" s="341"/>
      <c r="UBX23" s="341"/>
      <c r="UBY23" s="341"/>
      <c r="UBZ23" s="341"/>
      <c r="UCA23" s="341"/>
      <c r="UCB23" s="341"/>
      <c r="UCC23" s="341"/>
      <c r="UCD23" s="341"/>
      <c r="UCE23" s="341"/>
      <c r="UCF23" s="341"/>
      <c r="UCG23" s="341"/>
      <c r="UCH23" s="341"/>
      <c r="UCI23" s="341"/>
      <c r="UCJ23" s="341"/>
      <c r="UCK23" s="341"/>
      <c r="UCL23" s="341"/>
      <c r="UCM23" s="341"/>
      <c r="UCN23" s="341"/>
      <c r="UCO23" s="341"/>
      <c r="UCP23" s="341"/>
      <c r="UCQ23" s="341"/>
      <c r="UCR23" s="341"/>
      <c r="UCS23" s="341"/>
      <c r="UCT23" s="341"/>
      <c r="UCU23" s="341"/>
      <c r="UCV23" s="341"/>
      <c r="UCW23" s="341"/>
      <c r="UCX23" s="341"/>
      <c r="UCY23" s="341"/>
      <c r="UCZ23" s="341"/>
      <c r="UDA23" s="341"/>
      <c r="UDB23" s="341"/>
      <c r="UDC23" s="341"/>
      <c r="UDD23" s="341"/>
      <c r="UDE23" s="341"/>
      <c r="UDF23" s="341"/>
      <c r="UDG23" s="341"/>
      <c r="UDH23" s="341"/>
      <c r="UDI23" s="341"/>
      <c r="UDJ23" s="341"/>
      <c r="UDK23" s="341"/>
      <c r="UDL23" s="341"/>
      <c r="UDM23" s="341"/>
      <c r="UDN23" s="341"/>
      <c r="UDO23" s="341"/>
      <c r="UDP23" s="341"/>
      <c r="UDQ23" s="341"/>
      <c r="UDR23" s="341"/>
      <c r="UDS23" s="341"/>
      <c r="UDT23" s="341"/>
      <c r="UDU23" s="341"/>
      <c r="UDV23" s="341"/>
      <c r="UDW23" s="341"/>
      <c r="UDX23" s="341"/>
      <c r="UDY23" s="341"/>
      <c r="UDZ23" s="341"/>
      <c r="UEA23" s="341"/>
      <c r="UEB23" s="341"/>
      <c r="UEC23" s="341"/>
      <c r="UED23" s="341"/>
      <c r="UEE23" s="341"/>
      <c r="UEF23" s="341"/>
      <c r="UEG23" s="341"/>
      <c r="UEH23" s="341"/>
      <c r="UEI23" s="341"/>
      <c r="UEJ23" s="341"/>
      <c r="UEK23" s="341"/>
      <c r="UEL23" s="341"/>
      <c r="UEM23" s="341"/>
      <c r="UEN23" s="341"/>
      <c r="UEO23" s="341"/>
      <c r="UEP23" s="341"/>
      <c r="UEQ23" s="341"/>
      <c r="UER23" s="341"/>
      <c r="UES23" s="341"/>
      <c r="UET23" s="341"/>
      <c r="UEU23" s="341"/>
      <c r="UEV23" s="341"/>
      <c r="UEW23" s="341"/>
      <c r="UEX23" s="341"/>
      <c r="UEY23" s="341"/>
      <c r="UEZ23" s="341"/>
      <c r="UFA23" s="341"/>
      <c r="UFB23" s="341"/>
      <c r="UFC23" s="341"/>
      <c r="UFD23" s="341"/>
      <c r="UFE23" s="341"/>
      <c r="UFF23" s="341"/>
      <c r="UFG23" s="341"/>
      <c r="UFH23" s="341"/>
      <c r="UFI23" s="341"/>
      <c r="UFJ23" s="341"/>
      <c r="UFK23" s="341"/>
      <c r="UFL23" s="341"/>
      <c r="UFM23" s="341"/>
      <c r="UFN23" s="341"/>
      <c r="UFO23" s="341"/>
      <c r="UFP23" s="341"/>
      <c r="UFQ23" s="341"/>
      <c r="UFR23" s="341"/>
      <c r="UFS23" s="341"/>
      <c r="UFT23" s="341"/>
      <c r="UFU23" s="341"/>
      <c r="UFV23" s="341"/>
      <c r="UFW23" s="341"/>
      <c r="UFX23" s="341"/>
      <c r="UFY23" s="341"/>
      <c r="UFZ23" s="341"/>
      <c r="UGA23" s="341"/>
      <c r="UGB23" s="341"/>
      <c r="UGC23" s="341"/>
      <c r="UGD23" s="341"/>
      <c r="UGE23" s="341"/>
      <c r="UGF23" s="341"/>
      <c r="UGG23" s="341"/>
      <c r="UGH23" s="341"/>
      <c r="UGI23" s="341"/>
      <c r="UGJ23" s="341"/>
      <c r="UGK23" s="341"/>
      <c r="UGL23" s="341"/>
      <c r="UGM23" s="341"/>
      <c r="UGN23" s="341"/>
      <c r="UGO23" s="341"/>
      <c r="UGP23" s="341"/>
      <c r="UGQ23" s="341"/>
      <c r="UGR23" s="341"/>
      <c r="UGS23" s="341"/>
      <c r="UGT23" s="341"/>
      <c r="UGU23" s="341"/>
      <c r="UGV23" s="341"/>
      <c r="UGW23" s="341"/>
      <c r="UGX23" s="341"/>
      <c r="UGY23" s="341"/>
      <c r="UGZ23" s="341"/>
      <c r="UHA23" s="341"/>
      <c r="UHB23" s="341"/>
      <c r="UHC23" s="341"/>
      <c r="UHD23" s="341"/>
      <c r="UHE23" s="341"/>
      <c r="UHF23" s="341"/>
      <c r="UHG23" s="341"/>
      <c r="UHH23" s="341"/>
      <c r="UHI23" s="341"/>
      <c r="UHJ23" s="341"/>
      <c r="UHK23" s="341"/>
      <c r="UHL23" s="341"/>
      <c r="UHM23" s="341"/>
      <c r="UHN23" s="341"/>
      <c r="UHO23" s="341"/>
      <c r="UHP23" s="341"/>
      <c r="UHQ23" s="341"/>
      <c r="UHR23" s="341"/>
      <c r="UHS23" s="341"/>
      <c r="UHT23" s="341"/>
      <c r="UHU23" s="341"/>
      <c r="UHV23" s="341"/>
      <c r="UHW23" s="341"/>
      <c r="UHX23" s="341"/>
      <c r="UHY23" s="341"/>
      <c r="UHZ23" s="341"/>
      <c r="UIA23" s="341"/>
      <c r="UIB23" s="341"/>
      <c r="UIC23" s="341"/>
      <c r="UID23" s="341"/>
      <c r="UIE23" s="341"/>
      <c r="UIF23" s="341"/>
      <c r="UIG23" s="341"/>
      <c r="UIH23" s="341"/>
      <c r="UII23" s="341"/>
      <c r="UIJ23" s="341"/>
      <c r="UIK23" s="341"/>
      <c r="UIL23" s="341"/>
      <c r="UIM23" s="341"/>
      <c r="UIN23" s="341"/>
      <c r="UIO23" s="341"/>
      <c r="UIP23" s="341"/>
      <c r="UIQ23" s="341"/>
      <c r="UIR23" s="341"/>
      <c r="UIS23" s="341"/>
      <c r="UIT23" s="341"/>
      <c r="UIU23" s="341"/>
      <c r="UIV23" s="341"/>
      <c r="UIW23" s="341"/>
      <c r="UIX23" s="341"/>
      <c r="UIY23" s="341"/>
      <c r="UIZ23" s="341"/>
      <c r="UJA23" s="341"/>
      <c r="UJB23" s="341"/>
      <c r="UJC23" s="341"/>
      <c r="UJD23" s="341"/>
      <c r="UJE23" s="341"/>
      <c r="UJF23" s="341"/>
      <c r="UJG23" s="341"/>
      <c r="UJH23" s="341"/>
      <c r="UJI23" s="341"/>
      <c r="UJJ23" s="341"/>
      <c r="UJK23" s="341"/>
      <c r="UJL23" s="341"/>
      <c r="UJM23" s="341"/>
      <c r="UJN23" s="341"/>
      <c r="UJO23" s="341"/>
      <c r="UJP23" s="341"/>
      <c r="UJQ23" s="341"/>
      <c r="UJR23" s="341"/>
      <c r="UJS23" s="341"/>
      <c r="UJT23" s="341"/>
      <c r="UJU23" s="341"/>
      <c r="UJV23" s="341"/>
      <c r="UJW23" s="341"/>
      <c r="UJX23" s="341"/>
      <c r="UJY23" s="341"/>
      <c r="UJZ23" s="341"/>
      <c r="UKA23" s="341"/>
      <c r="UKB23" s="341"/>
      <c r="UKC23" s="341"/>
      <c r="UKD23" s="341"/>
      <c r="UKE23" s="341"/>
      <c r="UKF23" s="341"/>
      <c r="UKG23" s="341"/>
      <c r="UKH23" s="341"/>
      <c r="UKI23" s="341"/>
      <c r="UKJ23" s="341"/>
      <c r="UKK23" s="341"/>
      <c r="UKL23" s="341"/>
      <c r="UKM23" s="341"/>
      <c r="UKN23" s="341"/>
      <c r="UKO23" s="341"/>
      <c r="UKP23" s="341"/>
      <c r="UKQ23" s="341"/>
      <c r="UKR23" s="341"/>
      <c r="UKS23" s="341"/>
      <c r="UKT23" s="341"/>
      <c r="UKU23" s="341"/>
      <c r="UKV23" s="341"/>
      <c r="UKW23" s="341"/>
      <c r="UKX23" s="341"/>
      <c r="UKY23" s="341"/>
      <c r="UKZ23" s="341"/>
      <c r="ULA23" s="341"/>
      <c r="ULB23" s="341"/>
      <c r="ULC23" s="341"/>
      <c r="ULD23" s="341"/>
      <c r="ULE23" s="341"/>
      <c r="ULF23" s="341"/>
      <c r="ULG23" s="341"/>
      <c r="ULH23" s="341"/>
      <c r="ULI23" s="341"/>
      <c r="ULJ23" s="341"/>
      <c r="ULK23" s="341"/>
      <c r="ULL23" s="341"/>
      <c r="ULM23" s="341"/>
      <c r="ULN23" s="341"/>
      <c r="ULO23" s="341"/>
      <c r="ULP23" s="341"/>
      <c r="ULQ23" s="341"/>
      <c r="ULR23" s="341"/>
      <c r="ULS23" s="341"/>
      <c r="ULT23" s="341"/>
      <c r="ULU23" s="341"/>
      <c r="ULV23" s="341"/>
      <c r="ULW23" s="341"/>
      <c r="ULX23" s="341"/>
      <c r="ULY23" s="341"/>
      <c r="ULZ23" s="341"/>
      <c r="UMA23" s="341"/>
      <c r="UMB23" s="341"/>
      <c r="UMC23" s="341"/>
      <c r="UMD23" s="341"/>
      <c r="UME23" s="341"/>
      <c r="UMF23" s="341"/>
      <c r="UMG23" s="341"/>
      <c r="UMH23" s="341"/>
      <c r="UMI23" s="341"/>
      <c r="UMJ23" s="341"/>
      <c r="UMK23" s="341"/>
      <c r="UML23" s="341"/>
      <c r="UMM23" s="341"/>
      <c r="UMN23" s="341"/>
      <c r="UMO23" s="341"/>
      <c r="UMP23" s="341"/>
      <c r="UMQ23" s="341"/>
      <c r="UMR23" s="341"/>
      <c r="UMS23" s="341"/>
      <c r="UMT23" s="341"/>
      <c r="UMU23" s="341"/>
      <c r="UMV23" s="341"/>
      <c r="UMW23" s="341"/>
      <c r="UMX23" s="341"/>
      <c r="UMY23" s="341"/>
      <c r="UMZ23" s="341"/>
      <c r="UNA23" s="341"/>
      <c r="UNB23" s="341"/>
      <c r="UNC23" s="341"/>
      <c r="UND23" s="341"/>
      <c r="UNE23" s="341"/>
      <c r="UNF23" s="341"/>
      <c r="UNG23" s="341"/>
      <c r="UNH23" s="341"/>
      <c r="UNI23" s="341"/>
      <c r="UNJ23" s="341"/>
      <c r="UNK23" s="341"/>
      <c r="UNL23" s="341"/>
      <c r="UNM23" s="341"/>
      <c r="UNN23" s="341"/>
      <c r="UNO23" s="341"/>
      <c r="UNP23" s="341"/>
      <c r="UNQ23" s="341"/>
      <c r="UNR23" s="341"/>
      <c r="UNS23" s="341"/>
      <c r="UNT23" s="341"/>
      <c r="UNU23" s="341"/>
      <c r="UNV23" s="341"/>
      <c r="UNW23" s="341"/>
      <c r="UNX23" s="341"/>
      <c r="UNY23" s="341"/>
      <c r="UNZ23" s="341"/>
      <c r="UOA23" s="341"/>
      <c r="UOB23" s="341"/>
      <c r="UOC23" s="341"/>
      <c r="UOD23" s="341"/>
      <c r="UOE23" s="341"/>
      <c r="UOF23" s="341"/>
      <c r="UOG23" s="341"/>
      <c r="UOH23" s="341"/>
      <c r="UOI23" s="341"/>
      <c r="UOJ23" s="341"/>
      <c r="UOK23" s="341"/>
      <c r="UOL23" s="341"/>
      <c r="UOM23" s="341"/>
      <c r="UON23" s="341"/>
      <c r="UOO23" s="341"/>
      <c r="UOP23" s="341"/>
      <c r="UOQ23" s="341"/>
      <c r="UOR23" s="341"/>
      <c r="UOS23" s="341"/>
      <c r="UOT23" s="341"/>
      <c r="UOU23" s="341"/>
      <c r="UOV23" s="341"/>
      <c r="UOW23" s="341"/>
      <c r="UOX23" s="341"/>
      <c r="UOY23" s="341"/>
      <c r="UOZ23" s="341"/>
      <c r="UPA23" s="341"/>
      <c r="UPB23" s="341"/>
      <c r="UPC23" s="341"/>
      <c r="UPD23" s="341"/>
      <c r="UPE23" s="341"/>
      <c r="UPF23" s="341"/>
      <c r="UPG23" s="341"/>
      <c r="UPH23" s="341"/>
      <c r="UPI23" s="341"/>
      <c r="UPJ23" s="341"/>
      <c r="UPK23" s="341"/>
      <c r="UPL23" s="341"/>
      <c r="UPM23" s="341"/>
      <c r="UPN23" s="341"/>
      <c r="UPO23" s="341"/>
      <c r="UPP23" s="341"/>
      <c r="UPQ23" s="341"/>
      <c r="UPR23" s="341"/>
      <c r="UPS23" s="341"/>
      <c r="UPT23" s="341"/>
      <c r="UPU23" s="341"/>
      <c r="UPV23" s="341"/>
      <c r="UPW23" s="341"/>
      <c r="UPX23" s="341"/>
      <c r="UPY23" s="341"/>
      <c r="UPZ23" s="341"/>
      <c r="UQA23" s="341"/>
      <c r="UQB23" s="341"/>
      <c r="UQC23" s="341"/>
      <c r="UQD23" s="341"/>
      <c r="UQE23" s="341"/>
      <c r="UQF23" s="341"/>
      <c r="UQG23" s="341"/>
      <c r="UQH23" s="341"/>
      <c r="UQI23" s="341"/>
      <c r="UQJ23" s="341"/>
      <c r="UQK23" s="341"/>
      <c r="UQL23" s="341"/>
      <c r="UQM23" s="341"/>
      <c r="UQN23" s="341"/>
      <c r="UQO23" s="341"/>
      <c r="UQP23" s="341"/>
      <c r="UQQ23" s="341"/>
      <c r="UQR23" s="341"/>
      <c r="UQS23" s="341"/>
      <c r="UQT23" s="341"/>
      <c r="UQU23" s="341"/>
      <c r="UQV23" s="341"/>
      <c r="UQW23" s="341"/>
      <c r="UQX23" s="341"/>
      <c r="UQY23" s="341"/>
      <c r="UQZ23" s="341"/>
      <c r="URA23" s="341"/>
      <c r="URB23" s="341"/>
      <c r="URC23" s="341"/>
      <c r="URD23" s="341"/>
      <c r="URE23" s="341"/>
      <c r="URF23" s="341"/>
      <c r="URG23" s="341"/>
      <c r="URH23" s="341"/>
      <c r="URI23" s="341"/>
      <c r="URJ23" s="341"/>
      <c r="URK23" s="341"/>
      <c r="URL23" s="341"/>
      <c r="URM23" s="341"/>
      <c r="URN23" s="341"/>
      <c r="URO23" s="341"/>
      <c r="URP23" s="341"/>
      <c r="URQ23" s="341"/>
      <c r="URR23" s="341"/>
      <c r="URS23" s="341"/>
      <c r="URT23" s="341"/>
      <c r="URU23" s="341"/>
      <c r="URV23" s="341"/>
      <c r="URW23" s="341"/>
      <c r="URX23" s="341"/>
      <c r="URY23" s="341"/>
      <c r="URZ23" s="341"/>
      <c r="USA23" s="341"/>
      <c r="USB23" s="341"/>
      <c r="USC23" s="341"/>
      <c r="USD23" s="341"/>
      <c r="USE23" s="341"/>
      <c r="USF23" s="341"/>
      <c r="USG23" s="341"/>
      <c r="USH23" s="341"/>
      <c r="USI23" s="341"/>
      <c r="USJ23" s="341"/>
      <c r="USK23" s="341"/>
      <c r="USL23" s="341"/>
      <c r="USM23" s="341"/>
      <c r="USN23" s="341"/>
      <c r="USO23" s="341"/>
      <c r="USP23" s="341"/>
      <c r="USQ23" s="341"/>
      <c r="USR23" s="341"/>
      <c r="USS23" s="341"/>
      <c r="UST23" s="341"/>
      <c r="USU23" s="341"/>
      <c r="USV23" s="341"/>
      <c r="USW23" s="341"/>
      <c r="USX23" s="341"/>
      <c r="USY23" s="341"/>
      <c r="USZ23" s="341"/>
      <c r="UTA23" s="341"/>
      <c r="UTB23" s="341"/>
      <c r="UTC23" s="341"/>
      <c r="UTD23" s="341"/>
      <c r="UTE23" s="341"/>
      <c r="UTF23" s="341"/>
      <c r="UTG23" s="341"/>
      <c r="UTH23" s="341"/>
      <c r="UTI23" s="341"/>
      <c r="UTJ23" s="341"/>
      <c r="UTK23" s="341"/>
      <c r="UTL23" s="341"/>
      <c r="UTM23" s="341"/>
      <c r="UTN23" s="341"/>
      <c r="UTO23" s="341"/>
      <c r="UTP23" s="341"/>
      <c r="UTQ23" s="341"/>
      <c r="UTR23" s="341"/>
      <c r="UTS23" s="341"/>
      <c r="UTT23" s="341"/>
      <c r="UTU23" s="341"/>
      <c r="UTV23" s="341"/>
      <c r="UTW23" s="341"/>
      <c r="UTX23" s="341"/>
      <c r="UTY23" s="341"/>
      <c r="UTZ23" s="341"/>
      <c r="UUA23" s="341"/>
      <c r="UUB23" s="341"/>
      <c r="UUC23" s="341"/>
      <c r="UUD23" s="341"/>
      <c r="UUE23" s="341"/>
      <c r="UUF23" s="341"/>
      <c r="UUG23" s="341"/>
      <c r="UUH23" s="341"/>
      <c r="UUI23" s="341"/>
      <c r="UUJ23" s="341"/>
      <c r="UUK23" s="341"/>
      <c r="UUL23" s="341"/>
      <c r="UUM23" s="341"/>
      <c r="UUN23" s="341"/>
      <c r="UUO23" s="341"/>
      <c r="UUP23" s="341"/>
      <c r="UUQ23" s="341"/>
      <c r="UUR23" s="341"/>
      <c r="UUS23" s="341"/>
      <c r="UUT23" s="341"/>
      <c r="UUU23" s="341"/>
      <c r="UUV23" s="341"/>
      <c r="UUW23" s="341"/>
      <c r="UUX23" s="341"/>
      <c r="UUY23" s="341"/>
      <c r="UUZ23" s="341"/>
      <c r="UVA23" s="341"/>
      <c r="UVB23" s="341"/>
      <c r="UVC23" s="341"/>
      <c r="UVD23" s="341"/>
      <c r="UVE23" s="341"/>
      <c r="UVF23" s="341"/>
      <c r="UVG23" s="341"/>
      <c r="UVH23" s="341"/>
      <c r="UVI23" s="341"/>
      <c r="UVJ23" s="341"/>
      <c r="UVK23" s="341"/>
      <c r="UVL23" s="341"/>
      <c r="UVM23" s="341"/>
      <c r="UVN23" s="341"/>
      <c r="UVO23" s="341"/>
      <c r="UVP23" s="341"/>
      <c r="UVQ23" s="341"/>
      <c r="UVR23" s="341"/>
      <c r="UVS23" s="341"/>
      <c r="UVT23" s="341"/>
      <c r="UVU23" s="341"/>
      <c r="UVV23" s="341"/>
      <c r="UVW23" s="341"/>
      <c r="UVX23" s="341"/>
      <c r="UVY23" s="341"/>
      <c r="UVZ23" s="341"/>
      <c r="UWA23" s="341"/>
      <c r="UWB23" s="341"/>
      <c r="UWC23" s="341"/>
      <c r="UWD23" s="341"/>
      <c r="UWE23" s="341"/>
      <c r="UWF23" s="341"/>
      <c r="UWG23" s="341"/>
      <c r="UWH23" s="341"/>
      <c r="UWI23" s="341"/>
      <c r="UWJ23" s="341"/>
      <c r="UWK23" s="341"/>
      <c r="UWL23" s="341"/>
      <c r="UWM23" s="341"/>
      <c r="UWN23" s="341"/>
      <c r="UWO23" s="341"/>
      <c r="UWP23" s="341"/>
      <c r="UWQ23" s="341"/>
      <c r="UWR23" s="341"/>
      <c r="UWS23" s="341"/>
      <c r="UWT23" s="341"/>
      <c r="UWU23" s="341"/>
      <c r="UWV23" s="341"/>
      <c r="UWW23" s="341"/>
      <c r="UWX23" s="341"/>
      <c r="UWY23" s="341"/>
      <c r="UWZ23" s="341"/>
      <c r="UXA23" s="341"/>
      <c r="UXB23" s="341"/>
      <c r="UXC23" s="341"/>
      <c r="UXD23" s="341"/>
      <c r="UXE23" s="341"/>
      <c r="UXF23" s="341"/>
      <c r="UXG23" s="341"/>
      <c r="UXH23" s="341"/>
      <c r="UXI23" s="341"/>
      <c r="UXJ23" s="341"/>
      <c r="UXK23" s="341"/>
      <c r="UXL23" s="341"/>
      <c r="UXM23" s="341"/>
      <c r="UXN23" s="341"/>
      <c r="UXO23" s="341"/>
      <c r="UXP23" s="341"/>
      <c r="UXQ23" s="341"/>
      <c r="UXR23" s="341"/>
      <c r="UXS23" s="341"/>
      <c r="UXT23" s="341"/>
      <c r="UXU23" s="341"/>
      <c r="UXV23" s="341"/>
      <c r="UXW23" s="341"/>
      <c r="UXX23" s="341"/>
      <c r="UXY23" s="341"/>
      <c r="UXZ23" s="341"/>
      <c r="UYA23" s="341"/>
      <c r="UYB23" s="341"/>
      <c r="UYC23" s="341"/>
      <c r="UYD23" s="341"/>
      <c r="UYE23" s="341"/>
      <c r="UYF23" s="341"/>
      <c r="UYG23" s="341"/>
      <c r="UYH23" s="341"/>
      <c r="UYI23" s="341"/>
      <c r="UYJ23" s="341"/>
      <c r="UYK23" s="341"/>
      <c r="UYL23" s="341"/>
      <c r="UYM23" s="341"/>
      <c r="UYN23" s="341"/>
      <c r="UYO23" s="341"/>
      <c r="UYP23" s="341"/>
      <c r="UYQ23" s="341"/>
      <c r="UYR23" s="341"/>
      <c r="UYS23" s="341"/>
      <c r="UYT23" s="341"/>
      <c r="UYU23" s="341"/>
      <c r="UYV23" s="341"/>
      <c r="UYW23" s="341"/>
      <c r="UYX23" s="341"/>
      <c r="UYY23" s="341"/>
      <c r="UYZ23" s="341"/>
      <c r="UZA23" s="341"/>
      <c r="UZB23" s="341"/>
      <c r="UZC23" s="341"/>
      <c r="UZD23" s="341"/>
      <c r="UZE23" s="341"/>
      <c r="UZF23" s="341"/>
      <c r="UZG23" s="341"/>
      <c r="UZH23" s="341"/>
      <c r="UZI23" s="341"/>
      <c r="UZJ23" s="341"/>
      <c r="UZK23" s="341"/>
      <c r="UZL23" s="341"/>
      <c r="UZM23" s="341"/>
      <c r="UZN23" s="341"/>
      <c r="UZO23" s="341"/>
      <c r="UZP23" s="341"/>
      <c r="UZQ23" s="341"/>
      <c r="UZR23" s="341"/>
      <c r="UZS23" s="341"/>
      <c r="UZT23" s="341"/>
      <c r="UZU23" s="341"/>
      <c r="UZV23" s="341"/>
      <c r="UZW23" s="341"/>
      <c r="UZX23" s="341"/>
      <c r="UZY23" s="341"/>
      <c r="UZZ23" s="341"/>
      <c r="VAA23" s="341"/>
      <c r="VAB23" s="341"/>
      <c r="VAC23" s="341"/>
      <c r="VAD23" s="341"/>
      <c r="VAE23" s="341"/>
      <c r="VAF23" s="341"/>
      <c r="VAG23" s="341"/>
      <c r="VAH23" s="341"/>
      <c r="VAI23" s="341"/>
      <c r="VAJ23" s="341"/>
      <c r="VAK23" s="341"/>
      <c r="VAL23" s="341"/>
      <c r="VAM23" s="341"/>
      <c r="VAN23" s="341"/>
      <c r="VAO23" s="341"/>
      <c r="VAP23" s="341"/>
      <c r="VAQ23" s="341"/>
      <c r="VAR23" s="341"/>
      <c r="VAS23" s="341"/>
      <c r="VAT23" s="341"/>
      <c r="VAU23" s="341"/>
      <c r="VAV23" s="341"/>
      <c r="VAW23" s="341"/>
      <c r="VAX23" s="341"/>
      <c r="VAY23" s="341"/>
      <c r="VAZ23" s="341"/>
      <c r="VBA23" s="341"/>
      <c r="VBB23" s="341"/>
      <c r="VBC23" s="341"/>
      <c r="VBD23" s="341"/>
      <c r="VBE23" s="341"/>
      <c r="VBF23" s="341"/>
      <c r="VBG23" s="341"/>
      <c r="VBH23" s="341"/>
      <c r="VBI23" s="341"/>
      <c r="VBJ23" s="341"/>
      <c r="VBK23" s="341"/>
      <c r="VBL23" s="341"/>
      <c r="VBM23" s="341"/>
      <c r="VBN23" s="341"/>
      <c r="VBO23" s="341"/>
      <c r="VBP23" s="341"/>
      <c r="VBQ23" s="341"/>
      <c r="VBR23" s="341"/>
      <c r="VBS23" s="341"/>
      <c r="VBT23" s="341"/>
      <c r="VBU23" s="341"/>
      <c r="VBV23" s="341"/>
      <c r="VBW23" s="341"/>
      <c r="VBX23" s="341"/>
      <c r="VBY23" s="341"/>
      <c r="VBZ23" s="341"/>
      <c r="VCA23" s="341"/>
      <c r="VCB23" s="341"/>
      <c r="VCC23" s="341"/>
      <c r="VCD23" s="341"/>
      <c r="VCE23" s="341"/>
      <c r="VCF23" s="341"/>
      <c r="VCG23" s="341"/>
      <c r="VCH23" s="341"/>
      <c r="VCI23" s="341"/>
      <c r="VCJ23" s="341"/>
      <c r="VCK23" s="341"/>
      <c r="VCL23" s="341"/>
      <c r="VCM23" s="341"/>
      <c r="VCN23" s="341"/>
      <c r="VCO23" s="341"/>
      <c r="VCP23" s="341"/>
      <c r="VCQ23" s="341"/>
      <c r="VCR23" s="341"/>
      <c r="VCS23" s="341"/>
      <c r="VCT23" s="341"/>
      <c r="VCU23" s="341"/>
      <c r="VCV23" s="341"/>
      <c r="VCW23" s="341"/>
      <c r="VCX23" s="341"/>
      <c r="VCY23" s="341"/>
      <c r="VCZ23" s="341"/>
      <c r="VDA23" s="341"/>
      <c r="VDB23" s="341"/>
      <c r="VDC23" s="341"/>
      <c r="VDD23" s="341"/>
      <c r="VDE23" s="341"/>
      <c r="VDF23" s="341"/>
      <c r="VDG23" s="341"/>
      <c r="VDH23" s="341"/>
      <c r="VDI23" s="341"/>
      <c r="VDJ23" s="341"/>
      <c r="VDK23" s="341"/>
      <c r="VDL23" s="341"/>
      <c r="VDM23" s="341"/>
      <c r="VDN23" s="341"/>
      <c r="VDO23" s="341"/>
      <c r="VDP23" s="341"/>
      <c r="VDQ23" s="341"/>
      <c r="VDR23" s="341"/>
      <c r="VDS23" s="341"/>
      <c r="VDT23" s="341"/>
      <c r="VDU23" s="341"/>
      <c r="VDV23" s="341"/>
      <c r="VDW23" s="341"/>
      <c r="VDX23" s="341"/>
      <c r="VDY23" s="341"/>
      <c r="VDZ23" s="341"/>
      <c r="VEA23" s="341"/>
      <c r="VEB23" s="341"/>
      <c r="VEC23" s="341"/>
      <c r="VED23" s="341"/>
      <c r="VEE23" s="341"/>
      <c r="VEF23" s="341"/>
      <c r="VEG23" s="341"/>
      <c r="VEH23" s="341"/>
      <c r="VEI23" s="341"/>
      <c r="VEJ23" s="341"/>
      <c r="VEK23" s="341"/>
      <c r="VEL23" s="341"/>
      <c r="VEM23" s="341"/>
      <c r="VEN23" s="341"/>
      <c r="VEO23" s="341"/>
      <c r="VEP23" s="341"/>
      <c r="VEQ23" s="341"/>
      <c r="VER23" s="341"/>
      <c r="VES23" s="341"/>
      <c r="VET23" s="341"/>
      <c r="VEU23" s="341"/>
      <c r="VEV23" s="341"/>
      <c r="VEW23" s="341"/>
      <c r="VEX23" s="341"/>
      <c r="VEY23" s="341"/>
      <c r="VEZ23" s="341"/>
      <c r="VFA23" s="341"/>
      <c r="VFB23" s="341"/>
      <c r="VFC23" s="341"/>
      <c r="VFD23" s="341"/>
      <c r="VFE23" s="341"/>
      <c r="VFF23" s="341"/>
      <c r="VFG23" s="341"/>
      <c r="VFH23" s="341"/>
      <c r="VFI23" s="341"/>
      <c r="VFJ23" s="341"/>
      <c r="VFK23" s="341"/>
      <c r="VFL23" s="341"/>
      <c r="VFM23" s="341"/>
      <c r="VFN23" s="341"/>
      <c r="VFO23" s="341"/>
      <c r="VFP23" s="341"/>
      <c r="VFQ23" s="341"/>
      <c r="VFR23" s="341"/>
      <c r="VFS23" s="341"/>
      <c r="VFT23" s="341"/>
      <c r="VFU23" s="341"/>
      <c r="VFV23" s="341"/>
      <c r="VFW23" s="341"/>
      <c r="VFX23" s="341"/>
      <c r="VFY23" s="341"/>
      <c r="VFZ23" s="341"/>
      <c r="VGA23" s="341"/>
      <c r="VGB23" s="341"/>
      <c r="VGC23" s="341"/>
      <c r="VGD23" s="341"/>
      <c r="VGE23" s="341"/>
      <c r="VGF23" s="341"/>
      <c r="VGG23" s="341"/>
      <c r="VGH23" s="341"/>
      <c r="VGI23" s="341"/>
      <c r="VGJ23" s="341"/>
      <c r="VGK23" s="341"/>
      <c r="VGL23" s="341"/>
      <c r="VGM23" s="341"/>
      <c r="VGN23" s="341"/>
      <c r="VGO23" s="341"/>
      <c r="VGP23" s="341"/>
      <c r="VGQ23" s="341"/>
      <c r="VGR23" s="341"/>
      <c r="VGS23" s="341"/>
      <c r="VGT23" s="341"/>
      <c r="VGU23" s="341"/>
      <c r="VGV23" s="341"/>
      <c r="VGW23" s="341"/>
      <c r="VGX23" s="341"/>
      <c r="VGY23" s="341"/>
      <c r="VGZ23" s="341"/>
      <c r="VHA23" s="341"/>
      <c r="VHB23" s="341"/>
      <c r="VHC23" s="341"/>
      <c r="VHD23" s="341"/>
      <c r="VHE23" s="341"/>
      <c r="VHF23" s="341"/>
      <c r="VHG23" s="341"/>
      <c r="VHH23" s="341"/>
      <c r="VHI23" s="341"/>
      <c r="VHJ23" s="341"/>
      <c r="VHK23" s="341"/>
      <c r="VHL23" s="341"/>
      <c r="VHM23" s="341"/>
      <c r="VHN23" s="341"/>
      <c r="VHO23" s="341"/>
      <c r="VHP23" s="341"/>
      <c r="VHQ23" s="341"/>
      <c r="VHR23" s="341"/>
      <c r="VHS23" s="341"/>
      <c r="VHT23" s="341"/>
      <c r="VHU23" s="341"/>
      <c r="VHV23" s="341"/>
      <c r="VHW23" s="341"/>
      <c r="VHX23" s="341"/>
      <c r="VHY23" s="341"/>
      <c r="VHZ23" s="341"/>
      <c r="VIA23" s="341"/>
      <c r="VIB23" s="341"/>
      <c r="VIC23" s="341"/>
      <c r="VID23" s="341"/>
      <c r="VIE23" s="341"/>
      <c r="VIF23" s="341"/>
      <c r="VIG23" s="341"/>
      <c r="VIH23" s="341"/>
      <c r="VII23" s="341"/>
      <c r="VIJ23" s="341"/>
      <c r="VIK23" s="341"/>
      <c r="VIL23" s="341"/>
      <c r="VIM23" s="341"/>
      <c r="VIN23" s="341"/>
      <c r="VIO23" s="341"/>
      <c r="VIP23" s="341"/>
      <c r="VIQ23" s="341"/>
      <c r="VIR23" s="341"/>
      <c r="VIS23" s="341"/>
      <c r="VIT23" s="341"/>
      <c r="VIU23" s="341"/>
      <c r="VIV23" s="341"/>
      <c r="VIW23" s="341"/>
      <c r="VIX23" s="341"/>
      <c r="VIY23" s="341"/>
      <c r="VIZ23" s="341"/>
      <c r="VJA23" s="341"/>
      <c r="VJB23" s="341"/>
      <c r="VJC23" s="341"/>
      <c r="VJD23" s="341"/>
      <c r="VJE23" s="341"/>
      <c r="VJF23" s="341"/>
      <c r="VJG23" s="341"/>
      <c r="VJH23" s="341"/>
      <c r="VJI23" s="341"/>
      <c r="VJJ23" s="341"/>
      <c r="VJK23" s="341"/>
      <c r="VJL23" s="341"/>
      <c r="VJM23" s="341"/>
      <c r="VJN23" s="341"/>
      <c r="VJO23" s="341"/>
      <c r="VJP23" s="341"/>
      <c r="VJQ23" s="341"/>
      <c r="VJR23" s="341"/>
      <c r="VJS23" s="341"/>
      <c r="VJT23" s="341"/>
      <c r="VJU23" s="341"/>
      <c r="VJV23" s="341"/>
      <c r="VJW23" s="341"/>
      <c r="VJX23" s="341"/>
      <c r="VJY23" s="341"/>
      <c r="VJZ23" s="341"/>
      <c r="VKA23" s="341"/>
      <c r="VKB23" s="341"/>
      <c r="VKC23" s="341"/>
      <c r="VKD23" s="341"/>
      <c r="VKE23" s="341"/>
      <c r="VKF23" s="341"/>
      <c r="VKG23" s="341"/>
      <c r="VKH23" s="341"/>
      <c r="VKI23" s="341"/>
      <c r="VKJ23" s="341"/>
      <c r="VKK23" s="341"/>
      <c r="VKL23" s="341"/>
      <c r="VKM23" s="341"/>
      <c r="VKN23" s="341"/>
      <c r="VKO23" s="341"/>
      <c r="VKP23" s="341"/>
      <c r="VKQ23" s="341"/>
      <c r="VKR23" s="341"/>
      <c r="VKS23" s="341"/>
      <c r="VKT23" s="341"/>
      <c r="VKU23" s="341"/>
      <c r="VKV23" s="341"/>
      <c r="VKW23" s="341"/>
      <c r="VKX23" s="341"/>
      <c r="VKY23" s="341"/>
      <c r="VKZ23" s="341"/>
      <c r="VLA23" s="341"/>
      <c r="VLB23" s="341"/>
      <c r="VLC23" s="341"/>
      <c r="VLD23" s="341"/>
      <c r="VLE23" s="341"/>
      <c r="VLF23" s="341"/>
      <c r="VLG23" s="341"/>
      <c r="VLH23" s="341"/>
      <c r="VLI23" s="341"/>
      <c r="VLJ23" s="341"/>
      <c r="VLK23" s="341"/>
      <c r="VLL23" s="341"/>
      <c r="VLM23" s="341"/>
      <c r="VLN23" s="341"/>
      <c r="VLO23" s="341"/>
      <c r="VLP23" s="341"/>
      <c r="VLQ23" s="341"/>
      <c r="VLR23" s="341"/>
      <c r="VLS23" s="341"/>
      <c r="VLT23" s="341"/>
      <c r="VLU23" s="341"/>
      <c r="VLV23" s="341"/>
      <c r="VLW23" s="341"/>
      <c r="VLX23" s="341"/>
      <c r="VLY23" s="341"/>
      <c r="VLZ23" s="341"/>
      <c r="VMA23" s="341"/>
      <c r="VMB23" s="341"/>
      <c r="VMC23" s="341"/>
      <c r="VMD23" s="341"/>
      <c r="VME23" s="341"/>
      <c r="VMF23" s="341"/>
      <c r="VMG23" s="341"/>
      <c r="VMH23" s="341"/>
      <c r="VMI23" s="341"/>
      <c r="VMJ23" s="341"/>
      <c r="VMK23" s="341"/>
      <c r="VML23" s="341"/>
      <c r="VMM23" s="341"/>
      <c r="VMN23" s="341"/>
      <c r="VMO23" s="341"/>
      <c r="VMP23" s="341"/>
      <c r="VMQ23" s="341"/>
      <c r="VMR23" s="341"/>
      <c r="VMS23" s="341"/>
      <c r="VMT23" s="341"/>
      <c r="VMU23" s="341"/>
      <c r="VMV23" s="341"/>
      <c r="VMW23" s="341"/>
      <c r="VMX23" s="341"/>
      <c r="VMY23" s="341"/>
      <c r="VMZ23" s="341"/>
      <c r="VNA23" s="341"/>
      <c r="VNB23" s="341"/>
      <c r="VNC23" s="341"/>
      <c r="VND23" s="341"/>
      <c r="VNE23" s="341"/>
      <c r="VNF23" s="341"/>
      <c r="VNG23" s="341"/>
      <c r="VNH23" s="341"/>
      <c r="VNI23" s="341"/>
      <c r="VNJ23" s="341"/>
      <c r="VNK23" s="341"/>
      <c r="VNL23" s="341"/>
      <c r="VNM23" s="341"/>
      <c r="VNN23" s="341"/>
      <c r="VNO23" s="341"/>
      <c r="VNP23" s="341"/>
      <c r="VNQ23" s="341"/>
      <c r="VNR23" s="341"/>
      <c r="VNS23" s="341"/>
      <c r="VNT23" s="341"/>
      <c r="VNU23" s="341"/>
      <c r="VNV23" s="341"/>
      <c r="VNW23" s="341"/>
      <c r="VNX23" s="341"/>
      <c r="VNY23" s="341"/>
      <c r="VNZ23" s="341"/>
      <c r="VOA23" s="341"/>
      <c r="VOB23" s="341"/>
      <c r="VOC23" s="341"/>
      <c r="VOD23" s="341"/>
      <c r="VOE23" s="341"/>
      <c r="VOF23" s="341"/>
      <c r="VOG23" s="341"/>
      <c r="VOH23" s="341"/>
      <c r="VOI23" s="341"/>
      <c r="VOJ23" s="341"/>
      <c r="VOK23" s="341"/>
      <c r="VOL23" s="341"/>
      <c r="VOM23" s="341"/>
      <c r="VON23" s="341"/>
      <c r="VOO23" s="341"/>
      <c r="VOP23" s="341"/>
      <c r="VOQ23" s="341"/>
      <c r="VOR23" s="341"/>
      <c r="VOS23" s="341"/>
      <c r="VOT23" s="341"/>
      <c r="VOU23" s="341"/>
      <c r="VOV23" s="341"/>
      <c r="VOW23" s="341"/>
      <c r="VOX23" s="341"/>
      <c r="VOY23" s="341"/>
      <c r="VOZ23" s="341"/>
      <c r="VPA23" s="341"/>
      <c r="VPB23" s="341"/>
      <c r="VPC23" s="341"/>
      <c r="VPD23" s="341"/>
      <c r="VPE23" s="341"/>
      <c r="VPF23" s="341"/>
      <c r="VPG23" s="341"/>
      <c r="VPH23" s="341"/>
      <c r="VPI23" s="341"/>
      <c r="VPJ23" s="341"/>
      <c r="VPK23" s="341"/>
      <c r="VPL23" s="341"/>
      <c r="VPM23" s="341"/>
      <c r="VPN23" s="341"/>
      <c r="VPO23" s="341"/>
      <c r="VPP23" s="341"/>
      <c r="VPQ23" s="341"/>
      <c r="VPR23" s="341"/>
      <c r="VPS23" s="341"/>
      <c r="VPT23" s="341"/>
      <c r="VPU23" s="341"/>
      <c r="VPV23" s="341"/>
      <c r="VPW23" s="341"/>
      <c r="VPX23" s="341"/>
      <c r="VPY23" s="341"/>
      <c r="VPZ23" s="341"/>
      <c r="VQA23" s="341"/>
      <c r="VQB23" s="341"/>
      <c r="VQC23" s="341"/>
      <c r="VQD23" s="341"/>
      <c r="VQE23" s="341"/>
      <c r="VQF23" s="341"/>
      <c r="VQG23" s="341"/>
      <c r="VQH23" s="341"/>
      <c r="VQI23" s="341"/>
      <c r="VQJ23" s="341"/>
      <c r="VQK23" s="341"/>
      <c r="VQL23" s="341"/>
      <c r="VQM23" s="341"/>
      <c r="VQN23" s="341"/>
      <c r="VQO23" s="341"/>
      <c r="VQP23" s="341"/>
      <c r="VQQ23" s="341"/>
      <c r="VQR23" s="341"/>
      <c r="VQS23" s="341"/>
      <c r="VQT23" s="341"/>
      <c r="VQU23" s="341"/>
      <c r="VQV23" s="341"/>
      <c r="VQW23" s="341"/>
      <c r="VQX23" s="341"/>
      <c r="VQY23" s="341"/>
      <c r="VQZ23" s="341"/>
      <c r="VRA23" s="341"/>
      <c r="VRB23" s="341"/>
      <c r="VRC23" s="341"/>
      <c r="VRD23" s="341"/>
      <c r="VRE23" s="341"/>
      <c r="VRF23" s="341"/>
      <c r="VRG23" s="341"/>
      <c r="VRH23" s="341"/>
      <c r="VRI23" s="341"/>
      <c r="VRJ23" s="341"/>
      <c r="VRK23" s="341"/>
      <c r="VRL23" s="341"/>
      <c r="VRM23" s="341"/>
      <c r="VRN23" s="341"/>
      <c r="VRO23" s="341"/>
      <c r="VRP23" s="341"/>
      <c r="VRQ23" s="341"/>
      <c r="VRR23" s="341"/>
      <c r="VRS23" s="341"/>
      <c r="VRT23" s="341"/>
      <c r="VRU23" s="341"/>
      <c r="VRV23" s="341"/>
      <c r="VRW23" s="341"/>
      <c r="VRX23" s="341"/>
      <c r="VRY23" s="341"/>
      <c r="VRZ23" s="341"/>
      <c r="VSA23" s="341"/>
      <c r="VSB23" s="341"/>
      <c r="VSC23" s="341"/>
      <c r="VSD23" s="341"/>
      <c r="VSE23" s="341"/>
      <c r="VSF23" s="341"/>
      <c r="VSG23" s="341"/>
      <c r="VSH23" s="341"/>
      <c r="VSI23" s="341"/>
      <c r="VSJ23" s="341"/>
      <c r="VSK23" s="341"/>
      <c r="VSL23" s="341"/>
      <c r="VSM23" s="341"/>
      <c r="VSN23" s="341"/>
      <c r="VSO23" s="341"/>
      <c r="VSP23" s="341"/>
      <c r="VSQ23" s="341"/>
      <c r="VSR23" s="341"/>
      <c r="VSS23" s="341"/>
      <c r="VST23" s="341"/>
      <c r="VSU23" s="341"/>
      <c r="VSV23" s="341"/>
      <c r="VSW23" s="341"/>
      <c r="VSX23" s="341"/>
      <c r="VSY23" s="341"/>
      <c r="VSZ23" s="341"/>
      <c r="VTA23" s="341"/>
      <c r="VTB23" s="341"/>
      <c r="VTC23" s="341"/>
      <c r="VTD23" s="341"/>
      <c r="VTE23" s="341"/>
      <c r="VTF23" s="341"/>
      <c r="VTG23" s="341"/>
      <c r="VTH23" s="341"/>
      <c r="VTI23" s="341"/>
      <c r="VTJ23" s="341"/>
      <c r="VTK23" s="341"/>
      <c r="VTL23" s="341"/>
      <c r="VTM23" s="341"/>
      <c r="VTN23" s="341"/>
      <c r="VTO23" s="341"/>
      <c r="VTP23" s="341"/>
      <c r="VTQ23" s="341"/>
      <c r="VTR23" s="341"/>
      <c r="VTS23" s="341"/>
      <c r="VTT23" s="341"/>
      <c r="VTU23" s="341"/>
      <c r="VTV23" s="341"/>
      <c r="VTW23" s="341"/>
      <c r="VTX23" s="341"/>
      <c r="VTY23" s="341"/>
      <c r="VTZ23" s="341"/>
      <c r="VUA23" s="341"/>
      <c r="VUB23" s="341"/>
      <c r="VUC23" s="341"/>
      <c r="VUD23" s="341"/>
      <c r="VUE23" s="341"/>
      <c r="VUF23" s="341"/>
      <c r="VUG23" s="341"/>
      <c r="VUH23" s="341"/>
      <c r="VUI23" s="341"/>
      <c r="VUJ23" s="341"/>
      <c r="VUK23" s="341"/>
      <c r="VUL23" s="341"/>
      <c r="VUM23" s="341"/>
      <c r="VUN23" s="341"/>
      <c r="VUO23" s="341"/>
      <c r="VUP23" s="341"/>
      <c r="VUQ23" s="341"/>
      <c r="VUR23" s="341"/>
      <c r="VUS23" s="341"/>
      <c r="VUT23" s="341"/>
      <c r="VUU23" s="341"/>
      <c r="VUV23" s="341"/>
      <c r="VUW23" s="341"/>
      <c r="VUX23" s="341"/>
      <c r="VUY23" s="341"/>
      <c r="VUZ23" s="341"/>
      <c r="VVA23" s="341"/>
      <c r="VVB23" s="341"/>
      <c r="VVC23" s="341"/>
      <c r="VVD23" s="341"/>
      <c r="VVE23" s="341"/>
      <c r="VVF23" s="341"/>
      <c r="VVG23" s="341"/>
      <c r="VVH23" s="341"/>
      <c r="VVI23" s="341"/>
      <c r="VVJ23" s="341"/>
      <c r="VVK23" s="341"/>
      <c r="VVL23" s="341"/>
      <c r="VVM23" s="341"/>
      <c r="VVN23" s="341"/>
      <c r="VVO23" s="341"/>
      <c r="VVP23" s="341"/>
      <c r="VVQ23" s="341"/>
      <c r="VVR23" s="341"/>
      <c r="VVS23" s="341"/>
      <c r="VVT23" s="341"/>
      <c r="VVU23" s="341"/>
      <c r="VVV23" s="341"/>
      <c r="VVW23" s="341"/>
      <c r="VVX23" s="341"/>
      <c r="VVY23" s="341"/>
      <c r="VVZ23" s="341"/>
      <c r="VWA23" s="341"/>
      <c r="VWB23" s="341"/>
      <c r="VWC23" s="341"/>
      <c r="VWD23" s="341"/>
      <c r="VWE23" s="341"/>
      <c r="VWF23" s="341"/>
      <c r="VWG23" s="341"/>
      <c r="VWH23" s="341"/>
      <c r="VWI23" s="341"/>
      <c r="VWJ23" s="341"/>
      <c r="VWK23" s="341"/>
      <c r="VWL23" s="341"/>
      <c r="VWM23" s="341"/>
      <c r="VWN23" s="341"/>
      <c r="VWO23" s="341"/>
      <c r="VWP23" s="341"/>
      <c r="VWQ23" s="341"/>
      <c r="VWR23" s="341"/>
      <c r="VWS23" s="341"/>
      <c r="VWT23" s="341"/>
      <c r="VWU23" s="341"/>
      <c r="VWV23" s="341"/>
      <c r="VWW23" s="341"/>
      <c r="VWX23" s="341"/>
      <c r="VWY23" s="341"/>
      <c r="VWZ23" s="341"/>
      <c r="VXA23" s="341"/>
      <c r="VXB23" s="341"/>
      <c r="VXC23" s="341"/>
      <c r="VXD23" s="341"/>
      <c r="VXE23" s="341"/>
      <c r="VXF23" s="341"/>
      <c r="VXG23" s="341"/>
      <c r="VXH23" s="341"/>
      <c r="VXI23" s="341"/>
      <c r="VXJ23" s="341"/>
      <c r="VXK23" s="341"/>
      <c r="VXL23" s="341"/>
      <c r="VXM23" s="341"/>
      <c r="VXN23" s="341"/>
      <c r="VXO23" s="341"/>
      <c r="VXP23" s="341"/>
      <c r="VXQ23" s="341"/>
      <c r="VXR23" s="341"/>
      <c r="VXS23" s="341"/>
      <c r="VXT23" s="341"/>
      <c r="VXU23" s="341"/>
      <c r="VXV23" s="341"/>
      <c r="VXW23" s="341"/>
      <c r="VXX23" s="341"/>
      <c r="VXY23" s="341"/>
      <c r="VXZ23" s="341"/>
      <c r="VYA23" s="341"/>
      <c r="VYB23" s="341"/>
      <c r="VYC23" s="341"/>
      <c r="VYD23" s="341"/>
      <c r="VYE23" s="341"/>
      <c r="VYF23" s="341"/>
      <c r="VYG23" s="341"/>
      <c r="VYH23" s="341"/>
      <c r="VYI23" s="341"/>
      <c r="VYJ23" s="341"/>
      <c r="VYK23" s="341"/>
      <c r="VYL23" s="341"/>
      <c r="VYM23" s="341"/>
      <c r="VYN23" s="341"/>
      <c r="VYO23" s="341"/>
      <c r="VYP23" s="341"/>
      <c r="VYQ23" s="341"/>
      <c r="VYR23" s="341"/>
      <c r="VYS23" s="341"/>
      <c r="VYT23" s="341"/>
      <c r="VYU23" s="341"/>
      <c r="VYV23" s="341"/>
      <c r="VYW23" s="341"/>
      <c r="VYX23" s="341"/>
      <c r="VYY23" s="341"/>
      <c r="VYZ23" s="341"/>
      <c r="VZA23" s="341"/>
      <c r="VZB23" s="341"/>
      <c r="VZC23" s="341"/>
      <c r="VZD23" s="341"/>
      <c r="VZE23" s="341"/>
      <c r="VZF23" s="341"/>
      <c r="VZG23" s="341"/>
      <c r="VZH23" s="341"/>
      <c r="VZI23" s="341"/>
      <c r="VZJ23" s="341"/>
      <c r="VZK23" s="341"/>
      <c r="VZL23" s="341"/>
      <c r="VZM23" s="341"/>
      <c r="VZN23" s="341"/>
      <c r="VZO23" s="341"/>
      <c r="VZP23" s="341"/>
      <c r="VZQ23" s="341"/>
      <c r="VZR23" s="341"/>
      <c r="VZS23" s="341"/>
      <c r="VZT23" s="341"/>
      <c r="VZU23" s="341"/>
      <c r="VZV23" s="341"/>
      <c r="VZW23" s="341"/>
      <c r="VZX23" s="341"/>
      <c r="VZY23" s="341"/>
      <c r="VZZ23" s="341"/>
      <c r="WAA23" s="341"/>
      <c r="WAB23" s="341"/>
      <c r="WAC23" s="341"/>
      <c r="WAD23" s="341"/>
      <c r="WAE23" s="341"/>
      <c r="WAF23" s="341"/>
      <c r="WAG23" s="341"/>
      <c r="WAH23" s="341"/>
      <c r="WAI23" s="341"/>
      <c r="WAJ23" s="341"/>
      <c r="WAK23" s="341"/>
      <c r="WAL23" s="341"/>
      <c r="WAM23" s="341"/>
      <c r="WAN23" s="341"/>
      <c r="WAO23" s="341"/>
      <c r="WAP23" s="341"/>
      <c r="WAQ23" s="341"/>
      <c r="WAR23" s="341"/>
      <c r="WAS23" s="341"/>
      <c r="WAT23" s="341"/>
      <c r="WAU23" s="341"/>
      <c r="WAV23" s="341"/>
      <c r="WAW23" s="341"/>
      <c r="WAX23" s="341"/>
      <c r="WAY23" s="341"/>
      <c r="WAZ23" s="341"/>
      <c r="WBA23" s="341"/>
      <c r="WBB23" s="341"/>
      <c r="WBC23" s="341"/>
      <c r="WBD23" s="341"/>
      <c r="WBE23" s="341"/>
      <c r="WBF23" s="341"/>
      <c r="WBG23" s="341"/>
      <c r="WBH23" s="341"/>
      <c r="WBI23" s="341"/>
      <c r="WBJ23" s="341"/>
      <c r="WBK23" s="341"/>
      <c r="WBL23" s="341"/>
      <c r="WBM23" s="341"/>
      <c r="WBN23" s="341"/>
      <c r="WBO23" s="341"/>
      <c r="WBP23" s="341"/>
      <c r="WBQ23" s="341"/>
      <c r="WBR23" s="341"/>
      <c r="WBS23" s="341"/>
      <c r="WBT23" s="341"/>
      <c r="WBU23" s="341"/>
      <c r="WBV23" s="341"/>
      <c r="WBW23" s="341"/>
      <c r="WBX23" s="341"/>
      <c r="WBY23" s="341"/>
      <c r="WBZ23" s="341"/>
      <c r="WCA23" s="341"/>
      <c r="WCB23" s="341"/>
      <c r="WCC23" s="341"/>
      <c r="WCD23" s="341"/>
      <c r="WCE23" s="341"/>
      <c r="WCF23" s="341"/>
      <c r="WCG23" s="341"/>
      <c r="WCH23" s="341"/>
      <c r="WCI23" s="341"/>
      <c r="WCJ23" s="341"/>
      <c r="WCK23" s="341"/>
      <c r="WCL23" s="341"/>
      <c r="WCM23" s="341"/>
      <c r="WCN23" s="341"/>
      <c r="WCO23" s="341"/>
      <c r="WCP23" s="341"/>
      <c r="WCQ23" s="341"/>
      <c r="WCR23" s="341"/>
      <c r="WCS23" s="341"/>
      <c r="WCT23" s="341"/>
      <c r="WCU23" s="341"/>
      <c r="WCV23" s="341"/>
      <c r="WCW23" s="341"/>
      <c r="WCX23" s="341"/>
      <c r="WCY23" s="341"/>
      <c r="WCZ23" s="341"/>
      <c r="WDA23" s="341"/>
      <c r="WDB23" s="341"/>
      <c r="WDC23" s="341"/>
      <c r="WDD23" s="341"/>
      <c r="WDE23" s="341"/>
      <c r="WDF23" s="341"/>
      <c r="WDG23" s="341"/>
      <c r="WDH23" s="341"/>
      <c r="WDI23" s="341"/>
      <c r="WDJ23" s="341"/>
      <c r="WDK23" s="341"/>
      <c r="WDL23" s="341"/>
      <c r="WDM23" s="341"/>
      <c r="WDN23" s="341"/>
      <c r="WDO23" s="341"/>
      <c r="WDP23" s="341"/>
      <c r="WDQ23" s="341"/>
      <c r="WDR23" s="341"/>
      <c r="WDS23" s="341"/>
      <c r="WDT23" s="341"/>
      <c r="WDU23" s="341"/>
      <c r="WDV23" s="341"/>
      <c r="WDW23" s="341"/>
      <c r="WDX23" s="341"/>
      <c r="WDY23" s="341"/>
      <c r="WDZ23" s="341"/>
      <c r="WEA23" s="341"/>
      <c r="WEB23" s="341"/>
      <c r="WEC23" s="341"/>
      <c r="WED23" s="341"/>
      <c r="WEE23" s="341"/>
      <c r="WEF23" s="341"/>
      <c r="WEG23" s="341"/>
      <c r="WEH23" s="341"/>
      <c r="WEI23" s="341"/>
      <c r="WEJ23" s="341"/>
      <c r="WEK23" s="341"/>
      <c r="WEL23" s="341"/>
      <c r="WEM23" s="341"/>
      <c r="WEN23" s="341"/>
      <c r="WEO23" s="341"/>
      <c r="WEP23" s="341"/>
      <c r="WEQ23" s="341"/>
      <c r="WER23" s="341"/>
      <c r="WES23" s="341"/>
      <c r="WET23" s="341"/>
      <c r="WEU23" s="341"/>
      <c r="WEV23" s="341"/>
      <c r="WEW23" s="341"/>
      <c r="WEX23" s="341"/>
      <c r="WEY23" s="341"/>
      <c r="WEZ23" s="341"/>
      <c r="WFA23" s="341"/>
      <c r="WFB23" s="341"/>
      <c r="WFC23" s="341"/>
      <c r="WFD23" s="341"/>
      <c r="WFE23" s="341"/>
      <c r="WFF23" s="341"/>
      <c r="WFG23" s="341"/>
      <c r="WFH23" s="341"/>
      <c r="WFI23" s="341"/>
      <c r="WFJ23" s="341"/>
      <c r="WFK23" s="341"/>
      <c r="WFL23" s="341"/>
      <c r="WFM23" s="341"/>
      <c r="WFN23" s="341"/>
      <c r="WFO23" s="341"/>
      <c r="WFP23" s="341"/>
      <c r="WFQ23" s="341"/>
      <c r="WFR23" s="341"/>
      <c r="WFS23" s="341"/>
      <c r="WFT23" s="341"/>
      <c r="WFU23" s="341"/>
      <c r="WFV23" s="341"/>
      <c r="WFW23" s="341"/>
      <c r="WFX23" s="341"/>
      <c r="WFY23" s="341"/>
      <c r="WFZ23" s="341"/>
      <c r="WGA23" s="341"/>
      <c r="WGB23" s="341"/>
      <c r="WGC23" s="341"/>
      <c r="WGD23" s="341"/>
      <c r="WGE23" s="341"/>
      <c r="WGF23" s="341"/>
      <c r="WGG23" s="341"/>
      <c r="WGH23" s="341"/>
      <c r="WGI23" s="341"/>
      <c r="WGJ23" s="341"/>
      <c r="WGK23" s="341"/>
      <c r="WGL23" s="341"/>
      <c r="WGM23" s="341"/>
      <c r="WGN23" s="341"/>
      <c r="WGO23" s="341"/>
      <c r="WGP23" s="341"/>
      <c r="WGQ23" s="341"/>
      <c r="WGR23" s="341"/>
      <c r="WGS23" s="341"/>
      <c r="WGT23" s="341"/>
      <c r="WGU23" s="341"/>
      <c r="WGV23" s="341"/>
      <c r="WGW23" s="341"/>
      <c r="WGX23" s="341"/>
      <c r="WGY23" s="341"/>
      <c r="WGZ23" s="341"/>
      <c r="WHA23" s="341"/>
      <c r="WHB23" s="341"/>
      <c r="WHC23" s="341"/>
      <c r="WHD23" s="341"/>
      <c r="WHE23" s="341"/>
      <c r="WHF23" s="341"/>
      <c r="WHG23" s="341"/>
      <c r="WHH23" s="341"/>
      <c r="WHI23" s="341"/>
      <c r="WHJ23" s="341"/>
      <c r="WHK23" s="341"/>
      <c r="WHL23" s="341"/>
      <c r="WHM23" s="341"/>
      <c r="WHN23" s="341"/>
      <c r="WHO23" s="341"/>
      <c r="WHP23" s="341"/>
      <c r="WHQ23" s="341"/>
      <c r="WHR23" s="341"/>
      <c r="WHS23" s="341"/>
      <c r="WHT23" s="341"/>
      <c r="WHU23" s="341"/>
      <c r="WHV23" s="341"/>
      <c r="WHW23" s="341"/>
      <c r="WHX23" s="341"/>
      <c r="WHY23" s="341"/>
      <c r="WHZ23" s="341"/>
      <c r="WIA23" s="341"/>
      <c r="WIB23" s="341"/>
      <c r="WIC23" s="341"/>
      <c r="WID23" s="341"/>
      <c r="WIE23" s="341"/>
      <c r="WIF23" s="341"/>
      <c r="WIG23" s="341"/>
      <c r="WIH23" s="341"/>
      <c r="WII23" s="341"/>
      <c r="WIJ23" s="341"/>
      <c r="WIK23" s="341"/>
      <c r="WIL23" s="341"/>
      <c r="WIM23" s="341"/>
      <c r="WIN23" s="341"/>
      <c r="WIO23" s="341"/>
      <c r="WIP23" s="341"/>
      <c r="WIQ23" s="341"/>
      <c r="WIR23" s="341"/>
      <c r="WIS23" s="341"/>
      <c r="WIT23" s="341"/>
      <c r="WIU23" s="341"/>
      <c r="WIV23" s="341"/>
      <c r="WIW23" s="341"/>
      <c r="WIX23" s="341"/>
      <c r="WIY23" s="341"/>
      <c r="WIZ23" s="341"/>
      <c r="WJA23" s="341"/>
      <c r="WJB23" s="341"/>
      <c r="WJC23" s="341"/>
      <c r="WJD23" s="341"/>
      <c r="WJE23" s="341"/>
      <c r="WJF23" s="341"/>
      <c r="WJG23" s="341"/>
      <c r="WJH23" s="341"/>
      <c r="WJI23" s="341"/>
      <c r="WJJ23" s="341"/>
      <c r="WJK23" s="341"/>
      <c r="WJL23" s="341"/>
      <c r="WJM23" s="341"/>
      <c r="WJN23" s="341"/>
      <c r="WJO23" s="341"/>
      <c r="WJP23" s="341"/>
      <c r="WJQ23" s="341"/>
      <c r="WJR23" s="341"/>
      <c r="WJS23" s="341"/>
      <c r="WJT23" s="341"/>
      <c r="WJU23" s="341"/>
      <c r="WJV23" s="341"/>
      <c r="WJW23" s="341"/>
      <c r="WJX23" s="341"/>
      <c r="WJY23" s="341"/>
      <c r="WJZ23" s="341"/>
      <c r="WKA23" s="341"/>
      <c r="WKB23" s="341"/>
      <c r="WKC23" s="341"/>
      <c r="WKD23" s="341"/>
      <c r="WKE23" s="341"/>
      <c r="WKF23" s="341"/>
      <c r="WKG23" s="341"/>
      <c r="WKH23" s="341"/>
      <c r="WKI23" s="341"/>
      <c r="WKJ23" s="341"/>
      <c r="WKK23" s="341"/>
      <c r="WKL23" s="341"/>
      <c r="WKM23" s="341"/>
      <c r="WKN23" s="341"/>
      <c r="WKO23" s="341"/>
      <c r="WKP23" s="341"/>
      <c r="WKQ23" s="341"/>
      <c r="WKR23" s="341"/>
      <c r="WKS23" s="341"/>
      <c r="WKT23" s="341"/>
      <c r="WKU23" s="341"/>
      <c r="WKV23" s="341"/>
      <c r="WKW23" s="341"/>
      <c r="WKX23" s="341"/>
      <c r="WKY23" s="341"/>
      <c r="WKZ23" s="341"/>
      <c r="WLA23" s="341"/>
      <c r="WLB23" s="341"/>
      <c r="WLC23" s="341"/>
      <c r="WLD23" s="341"/>
      <c r="WLE23" s="341"/>
      <c r="WLF23" s="341"/>
      <c r="WLG23" s="341"/>
      <c r="WLH23" s="341"/>
      <c r="WLI23" s="341"/>
      <c r="WLJ23" s="341"/>
      <c r="WLK23" s="341"/>
      <c r="WLL23" s="341"/>
      <c r="WLM23" s="341"/>
      <c r="WLN23" s="341"/>
      <c r="WLO23" s="341"/>
      <c r="WLP23" s="341"/>
      <c r="WLQ23" s="341"/>
      <c r="WLR23" s="341"/>
      <c r="WLS23" s="341"/>
      <c r="WLT23" s="341"/>
      <c r="WLU23" s="341"/>
      <c r="WLV23" s="341"/>
      <c r="WLW23" s="341"/>
      <c r="WLX23" s="341"/>
      <c r="WLY23" s="341"/>
      <c r="WLZ23" s="341"/>
      <c r="WMA23" s="341"/>
      <c r="WMB23" s="341"/>
      <c r="WMC23" s="341"/>
      <c r="WMD23" s="341"/>
      <c r="WME23" s="341"/>
      <c r="WMF23" s="341"/>
      <c r="WMG23" s="341"/>
      <c r="WMH23" s="341"/>
      <c r="WMI23" s="341"/>
      <c r="WMJ23" s="341"/>
      <c r="WMK23" s="341"/>
      <c r="WML23" s="341"/>
      <c r="WMM23" s="341"/>
      <c r="WMN23" s="341"/>
      <c r="WMO23" s="341"/>
      <c r="WMP23" s="341"/>
      <c r="WMQ23" s="341"/>
      <c r="WMR23" s="341"/>
      <c r="WMS23" s="341"/>
      <c r="WMT23" s="341"/>
      <c r="WMU23" s="341"/>
      <c r="WMV23" s="341"/>
      <c r="WMW23" s="341"/>
      <c r="WMX23" s="341"/>
      <c r="WMY23" s="341"/>
      <c r="WMZ23" s="341"/>
      <c r="WNA23" s="341"/>
      <c r="WNB23" s="341"/>
      <c r="WNC23" s="341"/>
      <c r="WND23" s="341"/>
      <c r="WNE23" s="341"/>
      <c r="WNF23" s="341"/>
      <c r="WNG23" s="341"/>
      <c r="WNH23" s="341"/>
      <c r="WNI23" s="341"/>
      <c r="WNJ23" s="341"/>
      <c r="WNK23" s="341"/>
      <c r="WNL23" s="341"/>
      <c r="WNM23" s="341"/>
      <c r="WNN23" s="341"/>
      <c r="WNO23" s="341"/>
      <c r="WNP23" s="341"/>
      <c r="WNQ23" s="341"/>
      <c r="WNR23" s="341"/>
      <c r="WNS23" s="341"/>
      <c r="WNT23" s="341"/>
      <c r="WNU23" s="341"/>
      <c r="WNV23" s="341"/>
      <c r="WNW23" s="341"/>
      <c r="WNX23" s="341"/>
      <c r="WNY23" s="341"/>
      <c r="WNZ23" s="341"/>
      <c r="WOA23" s="341"/>
      <c r="WOB23" s="341"/>
      <c r="WOC23" s="341"/>
      <c r="WOD23" s="341"/>
      <c r="WOE23" s="341"/>
      <c r="WOF23" s="341"/>
      <c r="WOG23" s="341"/>
      <c r="WOH23" s="341"/>
      <c r="WOI23" s="341"/>
      <c r="WOJ23" s="341"/>
      <c r="WOK23" s="341"/>
      <c r="WOL23" s="341"/>
      <c r="WOM23" s="341"/>
      <c r="WON23" s="341"/>
      <c r="WOO23" s="341"/>
      <c r="WOP23" s="341"/>
      <c r="WOQ23" s="341"/>
      <c r="WOR23" s="341"/>
      <c r="WOS23" s="341"/>
      <c r="WOT23" s="341"/>
      <c r="WOU23" s="341"/>
      <c r="WOV23" s="341"/>
      <c r="WOW23" s="341"/>
      <c r="WOX23" s="341"/>
      <c r="WOY23" s="341"/>
      <c r="WOZ23" s="341"/>
      <c r="WPA23" s="341"/>
      <c r="WPB23" s="341"/>
      <c r="WPC23" s="341"/>
      <c r="WPD23" s="341"/>
      <c r="WPE23" s="341"/>
      <c r="WPF23" s="341"/>
      <c r="WPG23" s="341"/>
      <c r="WPH23" s="341"/>
      <c r="WPI23" s="341"/>
      <c r="WPJ23" s="341"/>
      <c r="WPK23" s="341"/>
      <c r="WPL23" s="341"/>
      <c r="WPM23" s="341"/>
      <c r="WPN23" s="341"/>
      <c r="WPO23" s="341"/>
      <c r="WPP23" s="341"/>
      <c r="WPQ23" s="341"/>
      <c r="WPR23" s="341"/>
      <c r="WPS23" s="341"/>
      <c r="WPT23" s="341"/>
      <c r="WPU23" s="341"/>
      <c r="WPV23" s="341"/>
      <c r="WPW23" s="341"/>
      <c r="WPX23" s="341"/>
      <c r="WPY23" s="341"/>
      <c r="WPZ23" s="341"/>
      <c r="WQA23" s="341"/>
      <c r="WQB23" s="341"/>
      <c r="WQC23" s="341"/>
      <c r="WQD23" s="341"/>
      <c r="WQE23" s="341"/>
      <c r="WQF23" s="341"/>
      <c r="WQG23" s="341"/>
      <c r="WQH23" s="341"/>
      <c r="WQI23" s="341"/>
      <c r="WQJ23" s="341"/>
      <c r="WQK23" s="341"/>
      <c r="WQL23" s="341"/>
      <c r="WQM23" s="341"/>
      <c r="WQN23" s="341"/>
      <c r="WQO23" s="341"/>
      <c r="WQP23" s="341"/>
      <c r="WQQ23" s="341"/>
      <c r="WQR23" s="341"/>
      <c r="WQS23" s="341"/>
      <c r="WQT23" s="341"/>
      <c r="WQU23" s="341"/>
      <c r="WQV23" s="341"/>
      <c r="WQW23" s="341"/>
      <c r="WQX23" s="341"/>
      <c r="WQY23" s="341"/>
      <c r="WQZ23" s="341"/>
      <c r="WRA23" s="341"/>
      <c r="WRB23" s="341"/>
      <c r="WRC23" s="341"/>
      <c r="WRD23" s="341"/>
      <c r="WRE23" s="341"/>
      <c r="WRF23" s="341"/>
      <c r="WRG23" s="341"/>
      <c r="WRH23" s="341"/>
      <c r="WRI23" s="341"/>
      <c r="WRJ23" s="341"/>
      <c r="WRK23" s="341"/>
      <c r="WRL23" s="341"/>
      <c r="WRM23" s="341"/>
      <c r="WRN23" s="341"/>
      <c r="WRO23" s="341"/>
      <c r="WRP23" s="341"/>
      <c r="WRQ23" s="341"/>
      <c r="WRR23" s="341"/>
      <c r="WRS23" s="341"/>
      <c r="WRT23" s="341"/>
      <c r="WRU23" s="341"/>
      <c r="WRV23" s="341"/>
      <c r="WRW23" s="341"/>
      <c r="WRX23" s="341"/>
      <c r="WRY23" s="341"/>
      <c r="WRZ23" s="341"/>
      <c r="WSA23" s="341"/>
      <c r="WSB23" s="341"/>
      <c r="WSC23" s="341"/>
      <c r="WSD23" s="341"/>
      <c r="WSE23" s="341"/>
      <c r="WSF23" s="341"/>
      <c r="WSG23" s="341"/>
      <c r="WSH23" s="341"/>
      <c r="WSI23" s="341"/>
      <c r="WSJ23" s="341"/>
      <c r="WSK23" s="341"/>
      <c r="WSL23" s="341"/>
      <c r="WSM23" s="341"/>
      <c r="WSN23" s="341"/>
      <c r="WSO23" s="341"/>
      <c r="WSP23" s="341"/>
      <c r="WSQ23" s="341"/>
      <c r="WSR23" s="341"/>
      <c r="WSS23" s="341"/>
      <c r="WST23" s="341"/>
      <c r="WSU23" s="341"/>
      <c r="WSV23" s="341"/>
      <c r="WSW23" s="341"/>
      <c r="WSX23" s="341"/>
      <c r="WSY23" s="341"/>
      <c r="WSZ23" s="341"/>
      <c r="WTA23" s="341"/>
      <c r="WTB23" s="341"/>
      <c r="WTC23" s="341"/>
      <c r="WTD23" s="341"/>
      <c r="WTE23" s="341"/>
      <c r="WTF23" s="341"/>
      <c r="WTG23" s="341"/>
      <c r="WTH23" s="341"/>
      <c r="WTI23" s="341"/>
      <c r="WTJ23" s="341"/>
      <c r="WTK23" s="341"/>
      <c r="WTL23" s="341"/>
      <c r="WTM23" s="341"/>
      <c r="WTN23" s="341"/>
      <c r="WTO23" s="341"/>
      <c r="WTP23" s="341"/>
      <c r="WTQ23" s="341"/>
      <c r="WTR23" s="341"/>
      <c r="WTS23" s="341"/>
      <c r="WTT23" s="341"/>
      <c r="WTU23" s="341"/>
      <c r="WTV23" s="341"/>
      <c r="WTW23" s="341"/>
      <c r="WTX23" s="341"/>
      <c r="WTY23" s="341"/>
      <c r="WTZ23" s="341"/>
      <c r="WUA23" s="341"/>
      <c r="WUB23" s="341"/>
      <c r="WUC23" s="341"/>
      <c r="WUD23" s="341"/>
      <c r="WUE23" s="341"/>
      <c r="WUF23" s="341"/>
      <c r="WUG23" s="341"/>
      <c r="WUH23" s="341"/>
      <c r="WUI23" s="341"/>
      <c r="WUJ23" s="341"/>
      <c r="WUK23" s="341"/>
      <c r="WUL23" s="341"/>
      <c r="WUM23" s="341"/>
      <c r="WUN23" s="341"/>
      <c r="WUO23" s="341"/>
      <c r="WUP23" s="341"/>
      <c r="WUQ23" s="341"/>
      <c r="WUR23" s="341"/>
      <c r="WUS23" s="341"/>
      <c r="WUT23" s="341"/>
      <c r="WUU23" s="341"/>
      <c r="WUV23" s="341"/>
      <c r="WUW23" s="341"/>
      <c r="WUX23" s="341"/>
      <c r="WUY23" s="341"/>
      <c r="WUZ23" s="341"/>
      <c r="WVA23" s="341"/>
      <c r="WVB23" s="341"/>
      <c r="WVC23" s="341"/>
      <c r="WVD23" s="341"/>
      <c r="WVE23" s="341"/>
      <c r="WVF23" s="341"/>
      <c r="WVG23" s="341"/>
      <c r="WVH23" s="341"/>
      <c r="WVI23" s="341"/>
      <c r="WVJ23" s="341"/>
      <c r="WVK23" s="341"/>
      <c r="WVL23" s="341"/>
      <c r="WVM23" s="341"/>
      <c r="WVN23" s="341"/>
      <c r="WVO23" s="341"/>
      <c r="WVP23" s="341"/>
      <c r="WVQ23" s="341"/>
      <c r="WVR23" s="341"/>
      <c r="WVS23" s="341"/>
      <c r="WVT23" s="341"/>
      <c r="WVU23" s="341"/>
      <c r="WVV23" s="341"/>
      <c r="WVW23" s="341"/>
      <c r="WVX23" s="341"/>
      <c r="WVY23" s="341"/>
      <c r="WVZ23" s="341"/>
      <c r="WWA23" s="341"/>
      <c r="WWB23" s="341"/>
      <c r="WWC23" s="341"/>
      <c r="WWD23" s="341"/>
      <c r="WWE23" s="341"/>
      <c r="WWF23" s="341"/>
      <c r="WWG23" s="341"/>
      <c r="WWH23" s="341"/>
      <c r="WWI23" s="341"/>
      <c r="WWJ23" s="341"/>
      <c r="WWK23" s="341"/>
      <c r="WWL23" s="341"/>
      <c r="WWM23" s="341"/>
      <c r="WWN23" s="341"/>
      <c r="WWO23" s="341"/>
      <c r="WWP23" s="341"/>
      <c r="WWQ23" s="341"/>
      <c r="WWR23" s="341"/>
      <c r="WWS23" s="341"/>
      <c r="WWT23" s="341"/>
      <c r="WWU23" s="341"/>
      <c r="WWV23" s="341"/>
      <c r="WWW23" s="341"/>
      <c r="WWX23" s="341"/>
      <c r="WWY23" s="341"/>
      <c r="WWZ23" s="341"/>
      <c r="WXA23" s="341"/>
      <c r="WXB23" s="341"/>
      <c r="WXC23" s="341"/>
      <c r="WXD23" s="341"/>
      <c r="WXE23" s="341"/>
      <c r="WXF23" s="341"/>
      <c r="WXG23" s="341"/>
      <c r="WXH23" s="341"/>
      <c r="WXI23" s="341"/>
      <c r="WXJ23" s="341"/>
      <c r="WXK23" s="341"/>
      <c r="WXL23" s="341"/>
      <c r="WXM23" s="341"/>
      <c r="WXN23" s="341"/>
      <c r="WXO23" s="341"/>
      <c r="WXP23" s="341"/>
      <c r="WXQ23" s="341"/>
      <c r="WXR23" s="341"/>
      <c r="WXS23" s="341"/>
      <c r="WXT23" s="341"/>
      <c r="WXU23" s="341"/>
      <c r="WXV23" s="341"/>
      <c r="WXW23" s="341"/>
      <c r="WXX23" s="341"/>
      <c r="WXY23" s="341"/>
      <c r="WXZ23" s="341"/>
      <c r="WYA23" s="341"/>
      <c r="WYB23" s="341"/>
      <c r="WYC23" s="341"/>
      <c r="WYD23" s="341"/>
      <c r="WYE23" s="341"/>
      <c r="WYF23" s="341"/>
      <c r="WYG23" s="341"/>
      <c r="WYH23" s="341"/>
      <c r="WYI23" s="341"/>
      <c r="WYJ23" s="341"/>
      <c r="WYK23" s="341"/>
      <c r="WYL23" s="341"/>
      <c r="WYM23" s="341"/>
      <c r="WYN23" s="341"/>
      <c r="WYO23" s="341"/>
      <c r="WYP23" s="341"/>
      <c r="WYQ23" s="341"/>
      <c r="WYR23" s="341"/>
      <c r="WYS23" s="341"/>
      <c r="WYT23" s="341"/>
      <c r="WYU23" s="341"/>
      <c r="WYV23" s="341"/>
      <c r="WYW23" s="341"/>
      <c r="WYX23" s="341"/>
      <c r="WYY23" s="341"/>
      <c r="WYZ23" s="341"/>
      <c r="WZA23" s="341"/>
      <c r="WZB23" s="341"/>
      <c r="WZC23" s="341"/>
      <c r="WZD23" s="341"/>
      <c r="WZE23" s="341"/>
      <c r="WZF23" s="341"/>
      <c r="WZG23" s="341"/>
      <c r="WZH23" s="341"/>
      <c r="WZI23" s="341"/>
      <c r="WZJ23" s="341"/>
      <c r="WZK23" s="341"/>
      <c r="WZL23" s="341"/>
      <c r="WZM23" s="341"/>
      <c r="WZN23" s="341"/>
      <c r="WZO23" s="341"/>
      <c r="WZP23" s="341"/>
      <c r="WZQ23" s="341"/>
      <c r="WZR23" s="341"/>
      <c r="WZS23" s="341"/>
      <c r="WZT23" s="341"/>
      <c r="WZU23" s="341"/>
      <c r="WZV23" s="341"/>
      <c r="WZW23" s="341"/>
      <c r="WZX23" s="341"/>
      <c r="WZY23" s="341"/>
      <c r="WZZ23" s="341"/>
      <c r="XAA23" s="341"/>
      <c r="XAB23" s="341"/>
      <c r="XAC23" s="341"/>
      <c r="XAD23" s="341"/>
      <c r="XAE23" s="341"/>
      <c r="XAF23" s="341"/>
      <c r="XAG23" s="341"/>
      <c r="XAH23" s="341"/>
      <c r="XAI23" s="341"/>
      <c r="XAJ23" s="341"/>
      <c r="XAK23" s="341"/>
      <c r="XAL23" s="341"/>
      <c r="XAM23" s="341"/>
      <c r="XAN23" s="341"/>
      <c r="XAO23" s="341"/>
      <c r="XAP23" s="341"/>
      <c r="XAQ23" s="341"/>
      <c r="XAR23" s="341"/>
      <c r="XAS23" s="341"/>
      <c r="XAT23" s="341"/>
      <c r="XAU23" s="341"/>
      <c r="XAV23" s="341"/>
      <c r="XAW23" s="341"/>
      <c r="XAX23" s="341"/>
      <c r="XAY23" s="341"/>
      <c r="XAZ23" s="341"/>
      <c r="XBA23" s="341"/>
      <c r="XBB23" s="341"/>
      <c r="XBC23" s="341"/>
      <c r="XBD23" s="341"/>
      <c r="XBE23" s="341"/>
      <c r="XBF23" s="341"/>
      <c r="XBG23" s="341"/>
      <c r="XBH23" s="341"/>
      <c r="XBI23" s="341"/>
      <c r="XBJ23" s="341"/>
      <c r="XBK23" s="341"/>
      <c r="XBL23" s="341"/>
      <c r="XBM23" s="341"/>
      <c r="XBN23" s="341"/>
      <c r="XBO23" s="341"/>
      <c r="XBP23" s="341"/>
      <c r="XBQ23" s="341"/>
      <c r="XBR23" s="341"/>
      <c r="XBS23" s="341"/>
      <c r="XBT23" s="341"/>
      <c r="XBU23" s="341"/>
      <c r="XBV23" s="341"/>
      <c r="XBW23" s="341"/>
      <c r="XBX23" s="341"/>
      <c r="XBY23" s="341"/>
      <c r="XBZ23" s="341"/>
      <c r="XCA23" s="341"/>
      <c r="XCB23" s="341"/>
      <c r="XCC23" s="341"/>
      <c r="XCD23" s="341"/>
      <c r="XCE23" s="341"/>
      <c r="XCF23" s="341"/>
      <c r="XCG23" s="341"/>
      <c r="XCH23" s="341"/>
      <c r="XCI23" s="341"/>
      <c r="XCJ23" s="341"/>
      <c r="XCK23" s="341"/>
      <c r="XCL23" s="341"/>
      <c r="XCM23" s="341"/>
      <c r="XCN23" s="341"/>
      <c r="XCO23" s="341"/>
      <c r="XCP23" s="341"/>
      <c r="XCQ23" s="341"/>
      <c r="XCR23" s="341"/>
      <c r="XCS23" s="341"/>
      <c r="XCT23" s="341"/>
      <c r="XCU23" s="341"/>
      <c r="XCV23" s="341"/>
      <c r="XCW23" s="341"/>
      <c r="XCX23" s="341"/>
      <c r="XCY23" s="341"/>
      <c r="XCZ23" s="341"/>
      <c r="XDA23" s="341"/>
      <c r="XDB23" s="341"/>
      <c r="XDC23" s="341"/>
      <c r="XDD23" s="341"/>
      <c r="XDE23" s="341"/>
      <c r="XDF23" s="341"/>
      <c r="XDG23" s="341"/>
      <c r="XDH23" s="341"/>
      <c r="XDI23" s="341"/>
      <c r="XDJ23" s="341"/>
      <c r="XDK23" s="341"/>
      <c r="XDL23" s="341"/>
      <c r="XDM23" s="341"/>
      <c r="XDN23" s="341"/>
      <c r="XDO23" s="341"/>
      <c r="XDP23" s="341"/>
      <c r="XDQ23" s="341"/>
      <c r="XDR23" s="341"/>
      <c r="XDS23" s="341"/>
      <c r="XDT23" s="341"/>
      <c r="XDU23" s="341"/>
      <c r="XDV23" s="341"/>
      <c r="XDW23" s="341"/>
      <c r="XDX23" s="341"/>
      <c r="XDY23" s="341"/>
      <c r="XDZ23" s="341"/>
      <c r="XEA23" s="341"/>
      <c r="XEB23" s="341"/>
      <c r="XEC23" s="341"/>
      <c r="XED23" s="341"/>
      <c r="XEE23" s="341"/>
      <c r="XEF23" s="341"/>
      <c r="XEG23" s="341"/>
      <c r="XEH23" s="341"/>
      <c r="XEI23" s="341"/>
      <c r="XEJ23" s="341"/>
      <c r="XEK23" s="341"/>
      <c r="XEL23" s="341"/>
      <c r="XEM23" s="341"/>
      <c r="XEN23" s="341"/>
      <c r="XEO23" s="341"/>
      <c r="XEP23" s="341"/>
      <c r="XEQ23" s="341"/>
      <c r="XER23" s="341"/>
      <c r="XES23" s="341"/>
      <c r="XET23" s="341"/>
      <c r="XEU23" s="341"/>
      <c r="XEV23" s="341"/>
      <c r="XEW23" s="341"/>
      <c r="XEX23" s="341"/>
      <c r="XEY23" s="341"/>
      <c r="XEZ23" s="341"/>
      <c r="XFA23" s="341"/>
      <c r="XFB23" s="341"/>
      <c r="XFC23" s="341"/>
      <c r="XFD23" s="341"/>
    </row>
    <row r="24" spans="1:16384" s="16" customFormat="1" ht="37.5" customHeight="1" x14ac:dyDescent="0.3">
      <c r="A24" s="341" t="s">
        <v>194</v>
      </c>
      <c r="B24" s="341"/>
      <c r="C24" s="341"/>
      <c r="D24" s="341"/>
      <c r="E24" s="341"/>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c r="BB24" s="341"/>
      <c r="BC24" s="341"/>
      <c r="BD24" s="341"/>
      <c r="BE24" s="341"/>
      <c r="BF24" s="341"/>
      <c r="BG24" s="341"/>
      <c r="BH24" s="341"/>
      <c r="BI24" s="341"/>
      <c r="BJ24" s="341"/>
      <c r="BK24" s="341"/>
      <c r="BL24" s="341"/>
      <c r="BM24" s="341"/>
      <c r="BN24" s="341"/>
      <c r="BO24" s="341"/>
      <c r="BP24" s="341"/>
      <c r="BQ24" s="341"/>
      <c r="BR24" s="341"/>
      <c r="BS24" s="341"/>
      <c r="BT24" s="341"/>
      <c r="BU24" s="341"/>
      <c r="BV24" s="341"/>
      <c r="BW24" s="341"/>
      <c r="BX24" s="341"/>
      <c r="BY24" s="341"/>
      <c r="BZ24" s="341"/>
      <c r="CA24" s="341"/>
      <c r="CB24" s="341"/>
      <c r="CC24" s="341"/>
      <c r="CD24" s="341"/>
      <c r="CE24" s="341"/>
      <c r="CF24" s="341"/>
      <c r="CG24" s="341"/>
      <c r="CH24" s="341"/>
      <c r="CI24" s="341"/>
      <c r="CJ24" s="341"/>
      <c r="CK24" s="341"/>
      <c r="CL24" s="341"/>
      <c r="CM24" s="341"/>
      <c r="CN24" s="341"/>
      <c r="CO24" s="341"/>
      <c r="CP24" s="341"/>
      <c r="CQ24" s="341"/>
      <c r="CR24" s="341"/>
      <c r="CS24" s="341"/>
      <c r="CT24" s="341"/>
      <c r="CU24" s="341"/>
      <c r="CV24" s="341"/>
      <c r="CW24" s="341"/>
      <c r="CX24" s="341"/>
      <c r="CY24" s="341"/>
      <c r="CZ24" s="341"/>
      <c r="DA24" s="341"/>
      <c r="DB24" s="341"/>
      <c r="DC24" s="341"/>
      <c r="DD24" s="341"/>
      <c r="DE24" s="341"/>
      <c r="DF24" s="341"/>
      <c r="DG24" s="341"/>
      <c r="DH24" s="341"/>
      <c r="DI24" s="341"/>
      <c r="DJ24" s="341"/>
      <c r="DK24" s="341"/>
      <c r="DL24" s="341"/>
      <c r="DM24" s="341"/>
      <c r="DN24" s="341"/>
      <c r="DO24" s="341"/>
      <c r="DP24" s="341"/>
      <c r="DQ24" s="341"/>
      <c r="DR24" s="341"/>
      <c r="DS24" s="341"/>
      <c r="DT24" s="341"/>
      <c r="DU24" s="341"/>
      <c r="DV24" s="341"/>
      <c r="DW24" s="341"/>
      <c r="DX24" s="341"/>
      <c r="DY24" s="341"/>
      <c r="DZ24" s="341"/>
      <c r="EA24" s="341"/>
      <c r="EB24" s="341"/>
      <c r="EC24" s="341"/>
      <c r="ED24" s="341"/>
      <c r="EE24" s="341"/>
      <c r="EF24" s="341"/>
      <c r="EG24" s="341"/>
      <c r="EH24" s="341"/>
      <c r="EI24" s="341"/>
      <c r="EJ24" s="341"/>
      <c r="EK24" s="341"/>
      <c r="EL24" s="341"/>
      <c r="EM24" s="341"/>
      <c r="EN24" s="341"/>
      <c r="EO24" s="341"/>
      <c r="EP24" s="341"/>
      <c r="EQ24" s="341"/>
      <c r="ER24" s="341"/>
      <c r="ES24" s="341"/>
      <c r="ET24" s="341"/>
      <c r="EU24" s="341"/>
      <c r="EV24" s="341"/>
      <c r="EW24" s="341"/>
      <c r="EX24" s="341"/>
      <c r="EY24" s="341"/>
      <c r="EZ24" s="341"/>
      <c r="FA24" s="341"/>
      <c r="FB24" s="341"/>
      <c r="FC24" s="341"/>
      <c r="FD24" s="341"/>
      <c r="FE24" s="341"/>
      <c r="FF24" s="341"/>
      <c r="FG24" s="341"/>
      <c r="FH24" s="341"/>
      <c r="FI24" s="341"/>
      <c r="FJ24" s="341"/>
      <c r="FK24" s="341"/>
      <c r="FL24" s="341"/>
      <c r="FM24" s="341"/>
      <c r="FN24" s="341"/>
      <c r="FO24" s="341"/>
      <c r="FP24" s="341"/>
      <c r="FQ24" s="341"/>
      <c r="FR24" s="341"/>
      <c r="FS24" s="341"/>
      <c r="FT24" s="341"/>
      <c r="FU24" s="341"/>
      <c r="FV24" s="341"/>
      <c r="FW24" s="341"/>
      <c r="FX24" s="341"/>
      <c r="FY24" s="341"/>
      <c r="FZ24" s="341"/>
      <c r="GA24" s="341"/>
      <c r="GB24" s="341"/>
      <c r="GC24" s="341"/>
      <c r="GD24" s="341"/>
      <c r="GE24" s="341"/>
      <c r="GF24" s="341"/>
      <c r="GG24" s="341"/>
      <c r="GH24" s="341"/>
      <c r="GI24" s="341"/>
      <c r="GJ24" s="341"/>
      <c r="GK24" s="341"/>
      <c r="GL24" s="341"/>
      <c r="GM24" s="341"/>
      <c r="GN24" s="341"/>
      <c r="GO24" s="341"/>
      <c r="GP24" s="341"/>
      <c r="GQ24" s="341"/>
      <c r="GR24" s="341"/>
      <c r="GS24" s="341"/>
      <c r="GT24" s="341"/>
      <c r="GU24" s="341"/>
      <c r="GV24" s="341"/>
      <c r="GW24" s="341"/>
      <c r="GX24" s="341"/>
      <c r="GY24" s="341"/>
      <c r="GZ24" s="341"/>
      <c r="HA24" s="341"/>
      <c r="HB24" s="341"/>
      <c r="HC24" s="341"/>
      <c r="HD24" s="341"/>
      <c r="HE24" s="341"/>
      <c r="HF24" s="341"/>
      <c r="HG24" s="341"/>
      <c r="HH24" s="341"/>
      <c r="HI24" s="341"/>
      <c r="HJ24" s="341"/>
      <c r="HK24" s="341"/>
      <c r="HL24" s="341"/>
      <c r="HM24" s="341"/>
      <c r="HN24" s="341"/>
      <c r="HO24" s="341"/>
      <c r="HP24" s="341"/>
      <c r="HQ24" s="341"/>
      <c r="HR24" s="341"/>
      <c r="HS24" s="341"/>
      <c r="HT24" s="341"/>
      <c r="HU24" s="341"/>
      <c r="HV24" s="341"/>
      <c r="HW24" s="341"/>
      <c r="HX24" s="341"/>
      <c r="HY24" s="341"/>
      <c r="HZ24" s="341"/>
      <c r="IA24" s="341"/>
      <c r="IB24" s="341"/>
      <c r="IC24" s="341"/>
      <c r="ID24" s="341"/>
      <c r="IE24" s="341"/>
      <c r="IF24" s="341"/>
      <c r="IG24" s="341"/>
      <c r="IH24" s="341"/>
      <c r="II24" s="341"/>
      <c r="IJ24" s="341"/>
      <c r="IK24" s="341"/>
      <c r="IL24" s="341"/>
      <c r="IM24" s="341"/>
      <c r="IN24" s="341"/>
      <c r="IO24" s="341"/>
      <c r="IP24" s="341"/>
      <c r="IQ24" s="341"/>
      <c r="IR24" s="341"/>
      <c r="IS24" s="341"/>
      <c r="IT24" s="341"/>
      <c r="IU24" s="341"/>
      <c r="IV24" s="341"/>
      <c r="IW24" s="341"/>
      <c r="IX24" s="341"/>
      <c r="IY24" s="341"/>
      <c r="IZ24" s="341"/>
      <c r="JA24" s="341"/>
      <c r="JB24" s="341"/>
      <c r="JC24" s="341"/>
      <c r="JD24" s="341"/>
      <c r="JE24" s="341"/>
      <c r="JF24" s="341"/>
      <c r="JG24" s="341"/>
      <c r="JH24" s="341"/>
      <c r="JI24" s="341"/>
      <c r="JJ24" s="341"/>
      <c r="JK24" s="341"/>
      <c r="JL24" s="341"/>
      <c r="JM24" s="341"/>
      <c r="JN24" s="341"/>
      <c r="JO24" s="341"/>
      <c r="JP24" s="341"/>
      <c r="JQ24" s="341"/>
      <c r="JR24" s="341"/>
      <c r="JS24" s="341"/>
      <c r="JT24" s="341"/>
      <c r="JU24" s="341"/>
      <c r="JV24" s="341"/>
      <c r="JW24" s="341"/>
      <c r="JX24" s="341"/>
      <c r="JY24" s="341"/>
      <c r="JZ24" s="341"/>
      <c r="KA24" s="341"/>
      <c r="KB24" s="341"/>
      <c r="KC24" s="341"/>
      <c r="KD24" s="341"/>
      <c r="KE24" s="341"/>
      <c r="KF24" s="341"/>
      <c r="KG24" s="341"/>
      <c r="KH24" s="341"/>
      <c r="KI24" s="341"/>
      <c r="KJ24" s="341"/>
      <c r="KK24" s="341"/>
      <c r="KL24" s="341"/>
      <c r="KM24" s="341"/>
      <c r="KN24" s="341"/>
      <c r="KO24" s="341"/>
      <c r="KP24" s="341"/>
      <c r="KQ24" s="341"/>
      <c r="KR24" s="341"/>
      <c r="KS24" s="341"/>
      <c r="KT24" s="341"/>
      <c r="KU24" s="341"/>
      <c r="KV24" s="341"/>
      <c r="KW24" s="341"/>
      <c r="KX24" s="341"/>
      <c r="KY24" s="341"/>
      <c r="KZ24" s="341"/>
      <c r="LA24" s="341"/>
      <c r="LB24" s="341"/>
      <c r="LC24" s="341"/>
      <c r="LD24" s="341"/>
      <c r="LE24" s="341"/>
      <c r="LF24" s="341"/>
      <c r="LG24" s="341"/>
      <c r="LH24" s="341"/>
      <c r="LI24" s="341"/>
      <c r="LJ24" s="341"/>
      <c r="LK24" s="341"/>
      <c r="LL24" s="341"/>
      <c r="LM24" s="341"/>
      <c r="LN24" s="341"/>
      <c r="LO24" s="341"/>
      <c r="LP24" s="341"/>
      <c r="LQ24" s="341"/>
      <c r="LR24" s="341"/>
      <c r="LS24" s="341"/>
      <c r="LT24" s="341"/>
      <c r="LU24" s="341"/>
      <c r="LV24" s="341"/>
      <c r="LW24" s="341"/>
      <c r="LX24" s="341"/>
      <c r="LY24" s="341"/>
      <c r="LZ24" s="341"/>
      <c r="MA24" s="341"/>
      <c r="MB24" s="341"/>
      <c r="MC24" s="341"/>
      <c r="MD24" s="341"/>
      <c r="ME24" s="341"/>
      <c r="MF24" s="341"/>
      <c r="MG24" s="341"/>
      <c r="MH24" s="341"/>
      <c r="MI24" s="341"/>
      <c r="MJ24" s="341"/>
      <c r="MK24" s="341"/>
      <c r="ML24" s="341"/>
      <c r="MM24" s="341"/>
      <c r="MN24" s="341"/>
      <c r="MO24" s="341"/>
      <c r="MP24" s="341"/>
      <c r="MQ24" s="341"/>
      <c r="MR24" s="341"/>
      <c r="MS24" s="341"/>
      <c r="MT24" s="341"/>
      <c r="MU24" s="341"/>
      <c r="MV24" s="341"/>
      <c r="MW24" s="341"/>
      <c r="MX24" s="341"/>
      <c r="MY24" s="341"/>
      <c r="MZ24" s="341"/>
      <c r="NA24" s="341"/>
      <c r="NB24" s="341"/>
      <c r="NC24" s="341"/>
      <c r="ND24" s="341"/>
      <c r="NE24" s="341"/>
      <c r="NF24" s="341"/>
      <c r="NG24" s="341"/>
      <c r="NH24" s="341"/>
      <c r="NI24" s="341"/>
      <c r="NJ24" s="341"/>
      <c r="NK24" s="341"/>
      <c r="NL24" s="341"/>
      <c r="NM24" s="341"/>
      <c r="NN24" s="341"/>
      <c r="NO24" s="341"/>
      <c r="NP24" s="341"/>
      <c r="NQ24" s="341"/>
      <c r="NR24" s="341"/>
      <c r="NS24" s="341"/>
      <c r="NT24" s="341"/>
      <c r="NU24" s="341"/>
      <c r="NV24" s="341"/>
      <c r="NW24" s="341"/>
      <c r="NX24" s="341"/>
      <c r="NY24" s="341"/>
      <c r="NZ24" s="341"/>
      <c r="OA24" s="341"/>
      <c r="OB24" s="341"/>
      <c r="OC24" s="341"/>
      <c r="OD24" s="341"/>
      <c r="OE24" s="341"/>
      <c r="OF24" s="341"/>
      <c r="OG24" s="341"/>
      <c r="OH24" s="341"/>
      <c r="OI24" s="341"/>
      <c r="OJ24" s="341"/>
      <c r="OK24" s="341"/>
      <c r="OL24" s="341"/>
      <c r="OM24" s="341"/>
      <c r="ON24" s="341"/>
      <c r="OO24" s="341"/>
      <c r="OP24" s="341"/>
      <c r="OQ24" s="341"/>
      <c r="OR24" s="341"/>
      <c r="OS24" s="341"/>
      <c r="OT24" s="341"/>
      <c r="OU24" s="341"/>
      <c r="OV24" s="341"/>
      <c r="OW24" s="341"/>
      <c r="OX24" s="341"/>
      <c r="OY24" s="341"/>
      <c r="OZ24" s="341"/>
      <c r="PA24" s="341"/>
      <c r="PB24" s="341"/>
      <c r="PC24" s="341"/>
      <c r="PD24" s="341"/>
      <c r="PE24" s="341"/>
      <c r="PF24" s="341"/>
      <c r="PG24" s="341"/>
      <c r="PH24" s="341"/>
      <c r="PI24" s="341"/>
      <c r="PJ24" s="341"/>
      <c r="PK24" s="341"/>
      <c r="PL24" s="341"/>
      <c r="PM24" s="341"/>
      <c r="PN24" s="341"/>
      <c r="PO24" s="341"/>
      <c r="PP24" s="341"/>
      <c r="PQ24" s="341"/>
      <c r="PR24" s="341"/>
      <c r="PS24" s="341"/>
      <c r="PT24" s="341"/>
      <c r="PU24" s="341"/>
      <c r="PV24" s="341"/>
      <c r="PW24" s="341"/>
      <c r="PX24" s="341"/>
      <c r="PY24" s="341"/>
      <c r="PZ24" s="341"/>
      <c r="QA24" s="341"/>
      <c r="QB24" s="341"/>
      <c r="QC24" s="341"/>
      <c r="QD24" s="341"/>
      <c r="QE24" s="341"/>
      <c r="QF24" s="341"/>
      <c r="QG24" s="341"/>
      <c r="QH24" s="341"/>
      <c r="QI24" s="341"/>
      <c r="QJ24" s="341"/>
      <c r="QK24" s="341"/>
      <c r="QL24" s="341"/>
      <c r="QM24" s="341"/>
      <c r="QN24" s="341"/>
      <c r="QO24" s="341"/>
      <c r="QP24" s="341"/>
      <c r="QQ24" s="341"/>
      <c r="QR24" s="341"/>
      <c r="QS24" s="341"/>
      <c r="QT24" s="341"/>
      <c r="QU24" s="341"/>
      <c r="QV24" s="341"/>
      <c r="QW24" s="341"/>
      <c r="QX24" s="341"/>
      <c r="QY24" s="341"/>
      <c r="QZ24" s="341"/>
      <c r="RA24" s="341"/>
      <c r="RB24" s="341"/>
      <c r="RC24" s="341"/>
      <c r="RD24" s="341"/>
      <c r="RE24" s="341"/>
      <c r="RF24" s="341"/>
      <c r="RG24" s="341"/>
      <c r="RH24" s="341"/>
      <c r="RI24" s="341"/>
      <c r="RJ24" s="341"/>
      <c r="RK24" s="341"/>
      <c r="RL24" s="341"/>
      <c r="RM24" s="341"/>
      <c r="RN24" s="341"/>
      <c r="RO24" s="341"/>
      <c r="RP24" s="341"/>
      <c r="RQ24" s="341"/>
      <c r="RR24" s="341"/>
      <c r="RS24" s="341"/>
      <c r="RT24" s="341"/>
      <c r="RU24" s="341"/>
      <c r="RV24" s="341"/>
      <c r="RW24" s="341"/>
      <c r="RX24" s="341"/>
      <c r="RY24" s="341"/>
      <c r="RZ24" s="341"/>
      <c r="SA24" s="341"/>
      <c r="SB24" s="341"/>
      <c r="SC24" s="341"/>
      <c r="SD24" s="341"/>
      <c r="SE24" s="341"/>
      <c r="SF24" s="341"/>
      <c r="SG24" s="341"/>
      <c r="SH24" s="341"/>
      <c r="SI24" s="341"/>
      <c r="SJ24" s="341"/>
      <c r="SK24" s="341"/>
      <c r="SL24" s="341"/>
      <c r="SM24" s="341"/>
      <c r="SN24" s="341"/>
      <c r="SO24" s="341"/>
      <c r="SP24" s="341"/>
      <c r="SQ24" s="341"/>
      <c r="SR24" s="341"/>
      <c r="SS24" s="341"/>
      <c r="ST24" s="341"/>
      <c r="SU24" s="341"/>
      <c r="SV24" s="341"/>
      <c r="SW24" s="341"/>
      <c r="SX24" s="341"/>
      <c r="SY24" s="341"/>
      <c r="SZ24" s="341"/>
      <c r="TA24" s="341"/>
      <c r="TB24" s="341"/>
      <c r="TC24" s="341"/>
      <c r="TD24" s="341"/>
      <c r="TE24" s="341"/>
      <c r="TF24" s="341"/>
      <c r="TG24" s="341"/>
      <c r="TH24" s="341"/>
      <c r="TI24" s="341"/>
      <c r="TJ24" s="341"/>
      <c r="TK24" s="341"/>
      <c r="TL24" s="341"/>
      <c r="TM24" s="341"/>
      <c r="TN24" s="341"/>
      <c r="TO24" s="341"/>
      <c r="TP24" s="341"/>
      <c r="TQ24" s="341"/>
      <c r="TR24" s="341"/>
      <c r="TS24" s="341"/>
      <c r="TT24" s="341"/>
      <c r="TU24" s="341"/>
      <c r="TV24" s="341"/>
      <c r="TW24" s="341"/>
      <c r="TX24" s="341"/>
      <c r="TY24" s="341"/>
      <c r="TZ24" s="341"/>
      <c r="UA24" s="341"/>
      <c r="UB24" s="341"/>
      <c r="UC24" s="341"/>
      <c r="UD24" s="341"/>
      <c r="UE24" s="341"/>
      <c r="UF24" s="341"/>
      <c r="UG24" s="341"/>
      <c r="UH24" s="341"/>
      <c r="UI24" s="341"/>
      <c r="UJ24" s="341"/>
      <c r="UK24" s="341"/>
      <c r="UL24" s="341"/>
      <c r="UM24" s="341"/>
      <c r="UN24" s="341"/>
      <c r="UO24" s="341"/>
      <c r="UP24" s="341"/>
      <c r="UQ24" s="341"/>
      <c r="UR24" s="341"/>
      <c r="US24" s="341"/>
      <c r="UT24" s="341"/>
      <c r="UU24" s="341"/>
      <c r="UV24" s="341"/>
      <c r="UW24" s="341"/>
      <c r="UX24" s="341"/>
      <c r="UY24" s="341"/>
      <c r="UZ24" s="341"/>
      <c r="VA24" s="341"/>
      <c r="VB24" s="341"/>
      <c r="VC24" s="341"/>
      <c r="VD24" s="341"/>
      <c r="VE24" s="341"/>
      <c r="VF24" s="341"/>
      <c r="VG24" s="341"/>
      <c r="VH24" s="341"/>
      <c r="VI24" s="341"/>
      <c r="VJ24" s="341"/>
      <c r="VK24" s="341"/>
      <c r="VL24" s="341"/>
      <c r="VM24" s="341"/>
      <c r="VN24" s="341"/>
      <c r="VO24" s="341"/>
      <c r="VP24" s="341"/>
      <c r="VQ24" s="341"/>
      <c r="VR24" s="341"/>
      <c r="VS24" s="341"/>
      <c r="VT24" s="341"/>
      <c r="VU24" s="341"/>
      <c r="VV24" s="341"/>
      <c r="VW24" s="341"/>
      <c r="VX24" s="341"/>
      <c r="VY24" s="341"/>
      <c r="VZ24" s="341"/>
      <c r="WA24" s="341"/>
      <c r="WB24" s="341"/>
      <c r="WC24" s="341"/>
      <c r="WD24" s="341"/>
      <c r="WE24" s="341"/>
      <c r="WF24" s="341"/>
      <c r="WG24" s="341"/>
      <c r="WH24" s="341"/>
      <c r="WI24" s="341"/>
      <c r="WJ24" s="341"/>
      <c r="WK24" s="341"/>
      <c r="WL24" s="341"/>
      <c r="WM24" s="341"/>
      <c r="WN24" s="341"/>
      <c r="WO24" s="341"/>
      <c r="WP24" s="341"/>
      <c r="WQ24" s="341"/>
      <c r="WR24" s="341"/>
      <c r="WS24" s="341"/>
      <c r="WT24" s="341"/>
      <c r="WU24" s="341"/>
      <c r="WV24" s="341"/>
      <c r="WW24" s="341"/>
      <c r="WX24" s="341"/>
      <c r="WY24" s="341"/>
      <c r="WZ24" s="341"/>
      <c r="XA24" s="341"/>
      <c r="XB24" s="341"/>
      <c r="XC24" s="341"/>
      <c r="XD24" s="341"/>
      <c r="XE24" s="341"/>
      <c r="XF24" s="341"/>
      <c r="XG24" s="341"/>
      <c r="XH24" s="341"/>
      <c r="XI24" s="341"/>
      <c r="XJ24" s="341"/>
      <c r="XK24" s="341"/>
      <c r="XL24" s="341"/>
      <c r="XM24" s="341"/>
      <c r="XN24" s="341"/>
      <c r="XO24" s="341"/>
      <c r="XP24" s="341"/>
      <c r="XQ24" s="341"/>
      <c r="XR24" s="341"/>
      <c r="XS24" s="341"/>
      <c r="XT24" s="341"/>
      <c r="XU24" s="341"/>
      <c r="XV24" s="341"/>
      <c r="XW24" s="341"/>
      <c r="XX24" s="341"/>
      <c r="XY24" s="341"/>
      <c r="XZ24" s="341"/>
      <c r="YA24" s="341"/>
      <c r="YB24" s="341"/>
      <c r="YC24" s="341"/>
      <c r="YD24" s="341"/>
      <c r="YE24" s="341"/>
      <c r="YF24" s="341"/>
      <c r="YG24" s="341"/>
      <c r="YH24" s="341"/>
      <c r="YI24" s="341"/>
      <c r="YJ24" s="341"/>
      <c r="YK24" s="341"/>
      <c r="YL24" s="341"/>
      <c r="YM24" s="341"/>
      <c r="YN24" s="341"/>
      <c r="YO24" s="341"/>
      <c r="YP24" s="341"/>
      <c r="YQ24" s="341"/>
      <c r="YR24" s="341"/>
      <c r="YS24" s="341"/>
      <c r="YT24" s="341"/>
      <c r="YU24" s="341"/>
      <c r="YV24" s="341"/>
      <c r="YW24" s="341"/>
      <c r="YX24" s="341"/>
      <c r="YY24" s="341"/>
      <c r="YZ24" s="341"/>
      <c r="ZA24" s="341"/>
      <c r="ZB24" s="341"/>
      <c r="ZC24" s="341"/>
      <c r="ZD24" s="341"/>
      <c r="ZE24" s="341"/>
      <c r="ZF24" s="341"/>
      <c r="ZG24" s="341"/>
      <c r="ZH24" s="341"/>
      <c r="ZI24" s="341"/>
      <c r="ZJ24" s="341"/>
      <c r="ZK24" s="341"/>
      <c r="ZL24" s="341"/>
      <c r="ZM24" s="341"/>
      <c r="ZN24" s="341"/>
      <c r="ZO24" s="341"/>
      <c r="ZP24" s="341"/>
      <c r="ZQ24" s="341"/>
      <c r="ZR24" s="341"/>
      <c r="ZS24" s="341"/>
      <c r="ZT24" s="341"/>
      <c r="ZU24" s="341"/>
      <c r="ZV24" s="341"/>
      <c r="ZW24" s="341"/>
      <c r="ZX24" s="341"/>
      <c r="ZY24" s="341"/>
      <c r="ZZ24" s="341"/>
      <c r="AAA24" s="341"/>
      <c r="AAB24" s="341"/>
      <c r="AAC24" s="341"/>
      <c r="AAD24" s="341"/>
      <c r="AAE24" s="341"/>
      <c r="AAF24" s="341"/>
      <c r="AAG24" s="341"/>
      <c r="AAH24" s="341"/>
      <c r="AAI24" s="341"/>
      <c r="AAJ24" s="341"/>
      <c r="AAK24" s="341"/>
      <c r="AAL24" s="341"/>
      <c r="AAM24" s="341"/>
      <c r="AAN24" s="341"/>
      <c r="AAO24" s="341"/>
      <c r="AAP24" s="341"/>
      <c r="AAQ24" s="341"/>
      <c r="AAR24" s="341"/>
      <c r="AAS24" s="341"/>
      <c r="AAT24" s="341"/>
      <c r="AAU24" s="341"/>
      <c r="AAV24" s="341"/>
      <c r="AAW24" s="341"/>
      <c r="AAX24" s="341"/>
      <c r="AAY24" s="341"/>
      <c r="AAZ24" s="341"/>
      <c r="ABA24" s="341"/>
      <c r="ABB24" s="341"/>
      <c r="ABC24" s="341"/>
      <c r="ABD24" s="341"/>
      <c r="ABE24" s="341"/>
      <c r="ABF24" s="341"/>
      <c r="ABG24" s="341"/>
      <c r="ABH24" s="341"/>
      <c r="ABI24" s="341"/>
      <c r="ABJ24" s="341"/>
      <c r="ABK24" s="341"/>
      <c r="ABL24" s="341"/>
      <c r="ABM24" s="341"/>
      <c r="ABN24" s="341"/>
      <c r="ABO24" s="341"/>
      <c r="ABP24" s="341"/>
      <c r="ABQ24" s="341"/>
      <c r="ABR24" s="341"/>
      <c r="ABS24" s="341"/>
      <c r="ABT24" s="341"/>
      <c r="ABU24" s="341"/>
      <c r="ABV24" s="341"/>
      <c r="ABW24" s="341"/>
      <c r="ABX24" s="341"/>
      <c r="ABY24" s="341"/>
      <c r="ABZ24" s="341"/>
      <c r="ACA24" s="341"/>
      <c r="ACB24" s="341"/>
      <c r="ACC24" s="341"/>
      <c r="ACD24" s="341"/>
      <c r="ACE24" s="341"/>
      <c r="ACF24" s="341"/>
      <c r="ACG24" s="341"/>
      <c r="ACH24" s="341"/>
      <c r="ACI24" s="341"/>
      <c r="ACJ24" s="341"/>
      <c r="ACK24" s="341"/>
      <c r="ACL24" s="341"/>
      <c r="ACM24" s="341"/>
      <c r="ACN24" s="341"/>
      <c r="ACO24" s="341"/>
      <c r="ACP24" s="341"/>
      <c r="ACQ24" s="341"/>
      <c r="ACR24" s="341"/>
      <c r="ACS24" s="341"/>
      <c r="ACT24" s="341"/>
      <c r="ACU24" s="341"/>
      <c r="ACV24" s="341"/>
      <c r="ACW24" s="341"/>
      <c r="ACX24" s="341"/>
      <c r="ACY24" s="341"/>
      <c r="ACZ24" s="341"/>
      <c r="ADA24" s="341"/>
      <c r="ADB24" s="341"/>
      <c r="ADC24" s="341"/>
      <c r="ADD24" s="341"/>
      <c r="ADE24" s="341"/>
      <c r="ADF24" s="341"/>
      <c r="ADG24" s="341"/>
      <c r="ADH24" s="341"/>
      <c r="ADI24" s="341"/>
      <c r="ADJ24" s="341"/>
      <c r="ADK24" s="341"/>
      <c r="ADL24" s="341"/>
      <c r="ADM24" s="341"/>
      <c r="ADN24" s="341"/>
      <c r="ADO24" s="341"/>
      <c r="ADP24" s="341"/>
      <c r="ADQ24" s="341"/>
      <c r="ADR24" s="341"/>
      <c r="ADS24" s="341"/>
      <c r="ADT24" s="341"/>
      <c r="ADU24" s="341"/>
      <c r="ADV24" s="341"/>
      <c r="ADW24" s="341"/>
      <c r="ADX24" s="341"/>
      <c r="ADY24" s="341"/>
      <c r="ADZ24" s="341"/>
      <c r="AEA24" s="341"/>
      <c r="AEB24" s="341"/>
      <c r="AEC24" s="341"/>
      <c r="AED24" s="341"/>
      <c r="AEE24" s="341"/>
      <c r="AEF24" s="341"/>
      <c r="AEG24" s="341"/>
      <c r="AEH24" s="341"/>
      <c r="AEI24" s="341"/>
      <c r="AEJ24" s="341"/>
      <c r="AEK24" s="341"/>
      <c r="AEL24" s="341"/>
      <c r="AEM24" s="341"/>
      <c r="AEN24" s="341"/>
      <c r="AEO24" s="341"/>
      <c r="AEP24" s="341"/>
      <c r="AEQ24" s="341"/>
      <c r="AER24" s="341"/>
      <c r="AES24" s="341"/>
      <c r="AET24" s="341"/>
      <c r="AEU24" s="341"/>
      <c r="AEV24" s="341"/>
      <c r="AEW24" s="341"/>
      <c r="AEX24" s="341"/>
      <c r="AEY24" s="341"/>
      <c r="AEZ24" s="341"/>
      <c r="AFA24" s="341"/>
      <c r="AFB24" s="341"/>
      <c r="AFC24" s="341"/>
      <c r="AFD24" s="341"/>
      <c r="AFE24" s="341"/>
      <c r="AFF24" s="341"/>
      <c r="AFG24" s="341"/>
      <c r="AFH24" s="341"/>
      <c r="AFI24" s="341"/>
      <c r="AFJ24" s="341"/>
      <c r="AFK24" s="341"/>
      <c r="AFL24" s="341"/>
      <c r="AFM24" s="341"/>
      <c r="AFN24" s="341"/>
      <c r="AFO24" s="341"/>
      <c r="AFP24" s="341"/>
      <c r="AFQ24" s="341"/>
      <c r="AFR24" s="341"/>
      <c r="AFS24" s="341"/>
      <c r="AFT24" s="341"/>
      <c r="AFU24" s="341"/>
      <c r="AFV24" s="341"/>
      <c r="AFW24" s="341"/>
      <c r="AFX24" s="341"/>
      <c r="AFY24" s="341"/>
      <c r="AFZ24" s="341"/>
      <c r="AGA24" s="341"/>
      <c r="AGB24" s="341"/>
      <c r="AGC24" s="341"/>
      <c r="AGD24" s="341"/>
      <c r="AGE24" s="341"/>
      <c r="AGF24" s="341"/>
      <c r="AGG24" s="341"/>
      <c r="AGH24" s="341"/>
      <c r="AGI24" s="341"/>
      <c r="AGJ24" s="341"/>
      <c r="AGK24" s="341"/>
      <c r="AGL24" s="341"/>
      <c r="AGM24" s="341"/>
      <c r="AGN24" s="341"/>
      <c r="AGO24" s="341"/>
      <c r="AGP24" s="341"/>
      <c r="AGQ24" s="341"/>
      <c r="AGR24" s="341"/>
      <c r="AGS24" s="341"/>
      <c r="AGT24" s="341"/>
      <c r="AGU24" s="341"/>
      <c r="AGV24" s="341"/>
      <c r="AGW24" s="341"/>
      <c r="AGX24" s="341"/>
      <c r="AGY24" s="341"/>
      <c r="AGZ24" s="341"/>
      <c r="AHA24" s="341"/>
      <c r="AHB24" s="341"/>
      <c r="AHC24" s="341"/>
      <c r="AHD24" s="341"/>
      <c r="AHE24" s="341"/>
      <c r="AHF24" s="341"/>
      <c r="AHG24" s="341"/>
      <c r="AHH24" s="341"/>
      <c r="AHI24" s="341"/>
      <c r="AHJ24" s="341"/>
      <c r="AHK24" s="341"/>
      <c r="AHL24" s="341"/>
      <c r="AHM24" s="341"/>
      <c r="AHN24" s="341"/>
      <c r="AHO24" s="341"/>
      <c r="AHP24" s="341"/>
      <c r="AHQ24" s="341"/>
      <c r="AHR24" s="341"/>
      <c r="AHS24" s="341"/>
      <c r="AHT24" s="341"/>
      <c r="AHU24" s="341"/>
      <c r="AHV24" s="341"/>
      <c r="AHW24" s="341"/>
      <c r="AHX24" s="341"/>
      <c r="AHY24" s="341"/>
      <c r="AHZ24" s="341"/>
      <c r="AIA24" s="341"/>
      <c r="AIB24" s="341"/>
      <c r="AIC24" s="341"/>
      <c r="AID24" s="341"/>
      <c r="AIE24" s="341"/>
      <c r="AIF24" s="341"/>
      <c r="AIG24" s="341"/>
      <c r="AIH24" s="341"/>
      <c r="AII24" s="341"/>
      <c r="AIJ24" s="341"/>
      <c r="AIK24" s="341"/>
      <c r="AIL24" s="341"/>
      <c r="AIM24" s="341"/>
      <c r="AIN24" s="341"/>
      <c r="AIO24" s="341"/>
      <c r="AIP24" s="341"/>
      <c r="AIQ24" s="341"/>
      <c r="AIR24" s="341"/>
      <c r="AIS24" s="341"/>
      <c r="AIT24" s="341"/>
      <c r="AIU24" s="341"/>
      <c r="AIV24" s="341"/>
      <c r="AIW24" s="341"/>
      <c r="AIX24" s="341"/>
      <c r="AIY24" s="341"/>
      <c r="AIZ24" s="341"/>
      <c r="AJA24" s="341"/>
      <c r="AJB24" s="341"/>
      <c r="AJC24" s="341"/>
      <c r="AJD24" s="341"/>
      <c r="AJE24" s="341"/>
      <c r="AJF24" s="341"/>
      <c r="AJG24" s="341"/>
      <c r="AJH24" s="341"/>
      <c r="AJI24" s="341"/>
      <c r="AJJ24" s="341"/>
      <c r="AJK24" s="341"/>
      <c r="AJL24" s="341"/>
      <c r="AJM24" s="341"/>
      <c r="AJN24" s="341"/>
      <c r="AJO24" s="341"/>
      <c r="AJP24" s="341"/>
      <c r="AJQ24" s="341"/>
      <c r="AJR24" s="341"/>
      <c r="AJS24" s="341"/>
      <c r="AJT24" s="341"/>
      <c r="AJU24" s="341"/>
      <c r="AJV24" s="341"/>
      <c r="AJW24" s="341"/>
      <c r="AJX24" s="341"/>
      <c r="AJY24" s="341"/>
      <c r="AJZ24" s="341"/>
      <c r="AKA24" s="341"/>
      <c r="AKB24" s="341"/>
      <c r="AKC24" s="341"/>
      <c r="AKD24" s="341"/>
      <c r="AKE24" s="341"/>
      <c r="AKF24" s="341"/>
      <c r="AKG24" s="341"/>
      <c r="AKH24" s="341"/>
      <c r="AKI24" s="341"/>
      <c r="AKJ24" s="341"/>
      <c r="AKK24" s="341"/>
      <c r="AKL24" s="341"/>
      <c r="AKM24" s="341"/>
      <c r="AKN24" s="341"/>
      <c r="AKO24" s="341"/>
      <c r="AKP24" s="341"/>
      <c r="AKQ24" s="341"/>
      <c r="AKR24" s="341"/>
      <c r="AKS24" s="341"/>
      <c r="AKT24" s="341"/>
      <c r="AKU24" s="341"/>
      <c r="AKV24" s="341"/>
      <c r="AKW24" s="341"/>
      <c r="AKX24" s="341"/>
      <c r="AKY24" s="341"/>
      <c r="AKZ24" s="341"/>
      <c r="ALA24" s="341"/>
      <c r="ALB24" s="341"/>
      <c r="ALC24" s="341"/>
      <c r="ALD24" s="341"/>
      <c r="ALE24" s="341"/>
      <c r="ALF24" s="341"/>
      <c r="ALG24" s="341"/>
      <c r="ALH24" s="341"/>
      <c r="ALI24" s="341"/>
      <c r="ALJ24" s="341"/>
      <c r="ALK24" s="341"/>
      <c r="ALL24" s="341"/>
      <c r="ALM24" s="341"/>
      <c r="ALN24" s="341"/>
      <c r="ALO24" s="341"/>
      <c r="ALP24" s="341"/>
      <c r="ALQ24" s="341"/>
      <c r="ALR24" s="341"/>
      <c r="ALS24" s="341"/>
      <c r="ALT24" s="341"/>
      <c r="ALU24" s="341"/>
      <c r="ALV24" s="341"/>
      <c r="ALW24" s="341"/>
      <c r="ALX24" s="341"/>
      <c r="ALY24" s="341"/>
      <c r="ALZ24" s="341"/>
      <c r="AMA24" s="341"/>
      <c r="AMB24" s="341"/>
      <c r="AMC24" s="341"/>
      <c r="AMD24" s="341"/>
      <c r="AME24" s="341"/>
      <c r="AMF24" s="341"/>
      <c r="AMG24" s="341"/>
      <c r="AMH24" s="341"/>
      <c r="AMI24" s="341"/>
      <c r="AMJ24" s="341"/>
      <c r="AMK24" s="341"/>
      <c r="AML24" s="341"/>
      <c r="AMM24" s="341"/>
      <c r="AMN24" s="341"/>
      <c r="AMO24" s="341"/>
      <c r="AMP24" s="341"/>
      <c r="AMQ24" s="341"/>
      <c r="AMR24" s="341"/>
      <c r="AMS24" s="341"/>
      <c r="AMT24" s="341"/>
      <c r="AMU24" s="341"/>
      <c r="AMV24" s="341"/>
      <c r="AMW24" s="341"/>
      <c r="AMX24" s="341"/>
      <c r="AMY24" s="341"/>
      <c r="AMZ24" s="341"/>
      <c r="ANA24" s="341"/>
      <c r="ANB24" s="341"/>
      <c r="ANC24" s="341"/>
      <c r="AND24" s="341"/>
      <c r="ANE24" s="341"/>
      <c r="ANF24" s="341"/>
      <c r="ANG24" s="341"/>
      <c r="ANH24" s="341"/>
      <c r="ANI24" s="341"/>
      <c r="ANJ24" s="341"/>
      <c r="ANK24" s="341"/>
      <c r="ANL24" s="341"/>
      <c r="ANM24" s="341"/>
      <c r="ANN24" s="341"/>
      <c r="ANO24" s="341"/>
      <c r="ANP24" s="341"/>
      <c r="ANQ24" s="341"/>
      <c r="ANR24" s="341"/>
      <c r="ANS24" s="341"/>
      <c r="ANT24" s="341"/>
      <c r="ANU24" s="341"/>
      <c r="ANV24" s="341"/>
      <c r="ANW24" s="341"/>
      <c r="ANX24" s="341"/>
      <c r="ANY24" s="341"/>
      <c r="ANZ24" s="341"/>
      <c r="AOA24" s="341"/>
      <c r="AOB24" s="341"/>
      <c r="AOC24" s="341"/>
      <c r="AOD24" s="341"/>
      <c r="AOE24" s="341"/>
      <c r="AOF24" s="341"/>
      <c r="AOG24" s="341"/>
      <c r="AOH24" s="341"/>
      <c r="AOI24" s="341"/>
      <c r="AOJ24" s="341"/>
      <c r="AOK24" s="341"/>
      <c r="AOL24" s="341"/>
      <c r="AOM24" s="341"/>
      <c r="AON24" s="341"/>
      <c r="AOO24" s="341"/>
      <c r="AOP24" s="341"/>
      <c r="AOQ24" s="341"/>
      <c r="AOR24" s="341"/>
      <c r="AOS24" s="341"/>
      <c r="AOT24" s="341"/>
      <c r="AOU24" s="341"/>
      <c r="AOV24" s="341"/>
      <c r="AOW24" s="341"/>
      <c r="AOX24" s="341"/>
      <c r="AOY24" s="341"/>
      <c r="AOZ24" s="341"/>
      <c r="APA24" s="341"/>
      <c r="APB24" s="341"/>
      <c r="APC24" s="341"/>
      <c r="APD24" s="341"/>
      <c r="APE24" s="341"/>
      <c r="APF24" s="341"/>
      <c r="APG24" s="341"/>
      <c r="APH24" s="341"/>
      <c r="API24" s="341"/>
      <c r="APJ24" s="341"/>
      <c r="APK24" s="341"/>
      <c r="APL24" s="341"/>
      <c r="APM24" s="341"/>
      <c r="APN24" s="341"/>
      <c r="APO24" s="341"/>
      <c r="APP24" s="341"/>
      <c r="APQ24" s="341"/>
      <c r="APR24" s="341"/>
      <c r="APS24" s="341"/>
      <c r="APT24" s="341"/>
      <c r="APU24" s="341"/>
      <c r="APV24" s="341"/>
      <c r="APW24" s="341"/>
      <c r="APX24" s="341"/>
      <c r="APY24" s="341"/>
      <c r="APZ24" s="341"/>
      <c r="AQA24" s="341"/>
      <c r="AQB24" s="341"/>
      <c r="AQC24" s="341"/>
      <c r="AQD24" s="341"/>
      <c r="AQE24" s="341"/>
      <c r="AQF24" s="341"/>
      <c r="AQG24" s="341"/>
      <c r="AQH24" s="341"/>
      <c r="AQI24" s="341"/>
      <c r="AQJ24" s="341"/>
      <c r="AQK24" s="341"/>
      <c r="AQL24" s="341"/>
      <c r="AQM24" s="341"/>
      <c r="AQN24" s="341"/>
      <c r="AQO24" s="341"/>
      <c r="AQP24" s="341"/>
      <c r="AQQ24" s="341"/>
      <c r="AQR24" s="341"/>
      <c r="AQS24" s="341"/>
      <c r="AQT24" s="341"/>
      <c r="AQU24" s="341"/>
      <c r="AQV24" s="341"/>
      <c r="AQW24" s="341"/>
      <c r="AQX24" s="341"/>
      <c r="AQY24" s="341"/>
      <c r="AQZ24" s="341"/>
      <c r="ARA24" s="341"/>
      <c r="ARB24" s="341"/>
      <c r="ARC24" s="341"/>
      <c r="ARD24" s="341"/>
      <c r="ARE24" s="341"/>
      <c r="ARF24" s="341"/>
      <c r="ARG24" s="341"/>
      <c r="ARH24" s="341"/>
      <c r="ARI24" s="341"/>
      <c r="ARJ24" s="341"/>
      <c r="ARK24" s="341"/>
      <c r="ARL24" s="341"/>
      <c r="ARM24" s="341"/>
      <c r="ARN24" s="341"/>
      <c r="ARO24" s="341"/>
      <c r="ARP24" s="341"/>
      <c r="ARQ24" s="341"/>
      <c r="ARR24" s="341"/>
      <c r="ARS24" s="341"/>
      <c r="ART24" s="341"/>
      <c r="ARU24" s="341"/>
      <c r="ARV24" s="341"/>
      <c r="ARW24" s="341"/>
      <c r="ARX24" s="341"/>
      <c r="ARY24" s="341"/>
      <c r="ARZ24" s="341"/>
      <c r="ASA24" s="341"/>
      <c r="ASB24" s="341"/>
      <c r="ASC24" s="341"/>
      <c r="ASD24" s="341"/>
      <c r="ASE24" s="341"/>
      <c r="ASF24" s="341"/>
      <c r="ASG24" s="341"/>
      <c r="ASH24" s="341"/>
      <c r="ASI24" s="341"/>
      <c r="ASJ24" s="341"/>
      <c r="ASK24" s="341"/>
      <c r="ASL24" s="341"/>
      <c r="ASM24" s="341"/>
      <c r="ASN24" s="341"/>
      <c r="ASO24" s="341"/>
      <c r="ASP24" s="341"/>
      <c r="ASQ24" s="341"/>
      <c r="ASR24" s="341"/>
      <c r="ASS24" s="341"/>
      <c r="AST24" s="341"/>
      <c r="ASU24" s="341"/>
      <c r="ASV24" s="341"/>
      <c r="ASW24" s="341"/>
      <c r="ASX24" s="341"/>
      <c r="ASY24" s="341"/>
      <c r="ASZ24" s="341"/>
      <c r="ATA24" s="341"/>
      <c r="ATB24" s="341"/>
      <c r="ATC24" s="341"/>
      <c r="ATD24" s="341"/>
      <c r="ATE24" s="341"/>
      <c r="ATF24" s="341"/>
      <c r="ATG24" s="341"/>
      <c r="ATH24" s="341"/>
      <c r="ATI24" s="341"/>
      <c r="ATJ24" s="341"/>
      <c r="ATK24" s="341"/>
      <c r="ATL24" s="341"/>
      <c r="ATM24" s="341"/>
      <c r="ATN24" s="341"/>
      <c r="ATO24" s="341"/>
      <c r="ATP24" s="341"/>
      <c r="ATQ24" s="341"/>
      <c r="ATR24" s="341"/>
      <c r="ATS24" s="341"/>
      <c r="ATT24" s="341"/>
      <c r="ATU24" s="341"/>
      <c r="ATV24" s="341"/>
      <c r="ATW24" s="341"/>
      <c r="ATX24" s="341"/>
      <c r="ATY24" s="341"/>
      <c r="ATZ24" s="341"/>
      <c r="AUA24" s="341"/>
      <c r="AUB24" s="341"/>
      <c r="AUC24" s="341"/>
      <c r="AUD24" s="341"/>
      <c r="AUE24" s="341"/>
      <c r="AUF24" s="341"/>
      <c r="AUG24" s="341"/>
      <c r="AUH24" s="341"/>
      <c r="AUI24" s="341"/>
      <c r="AUJ24" s="341"/>
      <c r="AUK24" s="341"/>
      <c r="AUL24" s="341"/>
      <c r="AUM24" s="341"/>
      <c r="AUN24" s="341"/>
      <c r="AUO24" s="341"/>
      <c r="AUP24" s="341"/>
      <c r="AUQ24" s="341"/>
      <c r="AUR24" s="341"/>
      <c r="AUS24" s="341"/>
      <c r="AUT24" s="341"/>
      <c r="AUU24" s="341"/>
      <c r="AUV24" s="341"/>
      <c r="AUW24" s="341"/>
      <c r="AUX24" s="341"/>
      <c r="AUY24" s="341"/>
      <c r="AUZ24" s="341"/>
      <c r="AVA24" s="341"/>
      <c r="AVB24" s="341"/>
      <c r="AVC24" s="341"/>
      <c r="AVD24" s="341"/>
      <c r="AVE24" s="341"/>
      <c r="AVF24" s="341"/>
      <c r="AVG24" s="341"/>
      <c r="AVH24" s="341"/>
      <c r="AVI24" s="341"/>
      <c r="AVJ24" s="341"/>
      <c r="AVK24" s="341"/>
      <c r="AVL24" s="341"/>
      <c r="AVM24" s="341"/>
      <c r="AVN24" s="341"/>
      <c r="AVO24" s="341"/>
      <c r="AVP24" s="341"/>
      <c r="AVQ24" s="341"/>
      <c r="AVR24" s="341"/>
      <c r="AVS24" s="341"/>
      <c r="AVT24" s="341"/>
      <c r="AVU24" s="341"/>
      <c r="AVV24" s="341"/>
      <c r="AVW24" s="341"/>
      <c r="AVX24" s="341"/>
      <c r="AVY24" s="341"/>
      <c r="AVZ24" s="341"/>
      <c r="AWA24" s="341"/>
      <c r="AWB24" s="341"/>
      <c r="AWC24" s="341"/>
      <c r="AWD24" s="341"/>
      <c r="AWE24" s="341"/>
      <c r="AWF24" s="341"/>
      <c r="AWG24" s="341"/>
      <c r="AWH24" s="341"/>
      <c r="AWI24" s="341"/>
      <c r="AWJ24" s="341"/>
      <c r="AWK24" s="341"/>
      <c r="AWL24" s="341"/>
      <c r="AWM24" s="341"/>
      <c r="AWN24" s="341"/>
      <c r="AWO24" s="341"/>
      <c r="AWP24" s="341"/>
      <c r="AWQ24" s="341"/>
      <c r="AWR24" s="341"/>
      <c r="AWS24" s="341"/>
      <c r="AWT24" s="341"/>
      <c r="AWU24" s="341"/>
      <c r="AWV24" s="341"/>
      <c r="AWW24" s="341"/>
      <c r="AWX24" s="341"/>
      <c r="AWY24" s="341"/>
      <c r="AWZ24" s="341"/>
      <c r="AXA24" s="341"/>
      <c r="AXB24" s="341"/>
      <c r="AXC24" s="341"/>
      <c r="AXD24" s="341"/>
      <c r="AXE24" s="341"/>
      <c r="AXF24" s="341"/>
      <c r="AXG24" s="341"/>
      <c r="AXH24" s="341"/>
      <c r="AXI24" s="341"/>
      <c r="AXJ24" s="341"/>
      <c r="AXK24" s="341"/>
      <c r="AXL24" s="341"/>
      <c r="AXM24" s="341"/>
      <c r="AXN24" s="341"/>
      <c r="AXO24" s="341"/>
      <c r="AXP24" s="341"/>
      <c r="AXQ24" s="341"/>
      <c r="AXR24" s="341"/>
      <c r="AXS24" s="341"/>
      <c r="AXT24" s="341"/>
      <c r="AXU24" s="341"/>
      <c r="AXV24" s="341"/>
      <c r="AXW24" s="341"/>
      <c r="AXX24" s="341"/>
      <c r="AXY24" s="341"/>
      <c r="AXZ24" s="341"/>
      <c r="AYA24" s="341"/>
      <c r="AYB24" s="341"/>
      <c r="AYC24" s="341"/>
      <c r="AYD24" s="341"/>
      <c r="AYE24" s="341"/>
      <c r="AYF24" s="341"/>
      <c r="AYG24" s="341"/>
      <c r="AYH24" s="341"/>
      <c r="AYI24" s="341"/>
      <c r="AYJ24" s="341"/>
      <c r="AYK24" s="341"/>
      <c r="AYL24" s="341"/>
      <c r="AYM24" s="341"/>
      <c r="AYN24" s="341"/>
      <c r="AYO24" s="341"/>
      <c r="AYP24" s="341"/>
      <c r="AYQ24" s="341"/>
      <c r="AYR24" s="341"/>
      <c r="AYS24" s="341"/>
      <c r="AYT24" s="341"/>
      <c r="AYU24" s="341"/>
      <c r="AYV24" s="341"/>
      <c r="AYW24" s="341"/>
      <c r="AYX24" s="341"/>
      <c r="AYY24" s="341"/>
      <c r="AYZ24" s="341"/>
      <c r="AZA24" s="341"/>
      <c r="AZB24" s="341"/>
      <c r="AZC24" s="341"/>
      <c r="AZD24" s="341"/>
      <c r="AZE24" s="341"/>
      <c r="AZF24" s="341"/>
      <c r="AZG24" s="341"/>
      <c r="AZH24" s="341"/>
      <c r="AZI24" s="341"/>
      <c r="AZJ24" s="341"/>
      <c r="AZK24" s="341"/>
      <c r="AZL24" s="341"/>
      <c r="AZM24" s="341"/>
      <c r="AZN24" s="341"/>
      <c r="AZO24" s="341"/>
      <c r="AZP24" s="341"/>
      <c r="AZQ24" s="341"/>
      <c r="AZR24" s="341"/>
      <c r="AZS24" s="341"/>
      <c r="AZT24" s="341"/>
      <c r="AZU24" s="341"/>
      <c r="AZV24" s="341"/>
      <c r="AZW24" s="341"/>
      <c r="AZX24" s="341"/>
      <c r="AZY24" s="341"/>
      <c r="AZZ24" s="341"/>
      <c r="BAA24" s="341"/>
      <c r="BAB24" s="341"/>
      <c r="BAC24" s="341"/>
      <c r="BAD24" s="341"/>
      <c r="BAE24" s="341"/>
      <c r="BAF24" s="341"/>
      <c r="BAG24" s="341"/>
      <c r="BAH24" s="341"/>
      <c r="BAI24" s="341"/>
      <c r="BAJ24" s="341"/>
      <c r="BAK24" s="341"/>
      <c r="BAL24" s="341"/>
      <c r="BAM24" s="341"/>
      <c r="BAN24" s="341"/>
      <c r="BAO24" s="341"/>
      <c r="BAP24" s="341"/>
      <c r="BAQ24" s="341"/>
      <c r="BAR24" s="341"/>
      <c r="BAS24" s="341"/>
      <c r="BAT24" s="341"/>
      <c r="BAU24" s="341"/>
      <c r="BAV24" s="341"/>
      <c r="BAW24" s="341"/>
      <c r="BAX24" s="341"/>
      <c r="BAY24" s="341"/>
      <c r="BAZ24" s="341"/>
      <c r="BBA24" s="341"/>
      <c r="BBB24" s="341"/>
      <c r="BBC24" s="341"/>
      <c r="BBD24" s="341"/>
      <c r="BBE24" s="341"/>
      <c r="BBF24" s="341"/>
      <c r="BBG24" s="341"/>
      <c r="BBH24" s="341"/>
      <c r="BBI24" s="341"/>
      <c r="BBJ24" s="341"/>
      <c r="BBK24" s="341"/>
      <c r="BBL24" s="341"/>
      <c r="BBM24" s="341"/>
      <c r="BBN24" s="341"/>
      <c r="BBO24" s="341"/>
      <c r="BBP24" s="341"/>
      <c r="BBQ24" s="341"/>
      <c r="BBR24" s="341"/>
      <c r="BBS24" s="341"/>
      <c r="BBT24" s="341"/>
      <c r="BBU24" s="341"/>
      <c r="BBV24" s="341"/>
      <c r="BBW24" s="341"/>
      <c r="BBX24" s="341"/>
      <c r="BBY24" s="341"/>
      <c r="BBZ24" s="341"/>
      <c r="BCA24" s="341"/>
      <c r="BCB24" s="341"/>
      <c r="BCC24" s="341"/>
      <c r="BCD24" s="341"/>
      <c r="BCE24" s="341"/>
      <c r="BCF24" s="341"/>
      <c r="BCG24" s="341"/>
      <c r="BCH24" s="341"/>
      <c r="BCI24" s="341"/>
      <c r="BCJ24" s="341"/>
      <c r="BCK24" s="341"/>
      <c r="BCL24" s="341"/>
      <c r="BCM24" s="341"/>
      <c r="BCN24" s="341"/>
      <c r="BCO24" s="341"/>
      <c r="BCP24" s="341"/>
      <c r="BCQ24" s="341"/>
      <c r="BCR24" s="341"/>
      <c r="BCS24" s="341"/>
      <c r="BCT24" s="341"/>
      <c r="BCU24" s="341"/>
      <c r="BCV24" s="341"/>
      <c r="BCW24" s="341"/>
      <c r="BCX24" s="341"/>
      <c r="BCY24" s="341"/>
      <c r="BCZ24" s="341"/>
      <c r="BDA24" s="341"/>
      <c r="BDB24" s="341"/>
      <c r="BDC24" s="341"/>
      <c r="BDD24" s="341"/>
      <c r="BDE24" s="341"/>
      <c r="BDF24" s="341"/>
      <c r="BDG24" s="341"/>
      <c r="BDH24" s="341"/>
      <c r="BDI24" s="341"/>
      <c r="BDJ24" s="341"/>
      <c r="BDK24" s="341"/>
      <c r="BDL24" s="341"/>
      <c r="BDM24" s="341"/>
      <c r="BDN24" s="341"/>
      <c r="BDO24" s="341"/>
      <c r="BDP24" s="341"/>
      <c r="BDQ24" s="341"/>
      <c r="BDR24" s="341"/>
      <c r="BDS24" s="341"/>
      <c r="BDT24" s="341"/>
      <c r="BDU24" s="341"/>
      <c r="BDV24" s="341"/>
      <c r="BDW24" s="341"/>
      <c r="BDX24" s="341"/>
      <c r="BDY24" s="341"/>
      <c r="BDZ24" s="341"/>
      <c r="BEA24" s="341"/>
      <c r="BEB24" s="341"/>
      <c r="BEC24" s="341"/>
      <c r="BED24" s="341"/>
      <c r="BEE24" s="341"/>
      <c r="BEF24" s="341"/>
      <c r="BEG24" s="341"/>
      <c r="BEH24" s="341"/>
      <c r="BEI24" s="341"/>
      <c r="BEJ24" s="341"/>
      <c r="BEK24" s="341"/>
      <c r="BEL24" s="341"/>
      <c r="BEM24" s="341"/>
      <c r="BEN24" s="341"/>
      <c r="BEO24" s="341"/>
      <c r="BEP24" s="341"/>
      <c r="BEQ24" s="341"/>
      <c r="BER24" s="341"/>
      <c r="BES24" s="341"/>
      <c r="BET24" s="341"/>
      <c r="BEU24" s="341"/>
      <c r="BEV24" s="341"/>
      <c r="BEW24" s="341"/>
      <c r="BEX24" s="341"/>
      <c r="BEY24" s="341"/>
      <c r="BEZ24" s="341"/>
      <c r="BFA24" s="341"/>
      <c r="BFB24" s="341"/>
      <c r="BFC24" s="341"/>
      <c r="BFD24" s="341"/>
      <c r="BFE24" s="341"/>
      <c r="BFF24" s="341"/>
      <c r="BFG24" s="341"/>
      <c r="BFH24" s="341"/>
      <c r="BFI24" s="341"/>
      <c r="BFJ24" s="341"/>
      <c r="BFK24" s="341"/>
      <c r="BFL24" s="341"/>
      <c r="BFM24" s="341"/>
      <c r="BFN24" s="341"/>
      <c r="BFO24" s="341"/>
      <c r="BFP24" s="341"/>
      <c r="BFQ24" s="341"/>
      <c r="BFR24" s="341"/>
      <c r="BFS24" s="341"/>
      <c r="BFT24" s="341"/>
      <c r="BFU24" s="341"/>
      <c r="BFV24" s="341"/>
      <c r="BFW24" s="341"/>
      <c r="BFX24" s="341"/>
      <c r="BFY24" s="341"/>
      <c r="BFZ24" s="341"/>
      <c r="BGA24" s="341"/>
      <c r="BGB24" s="341"/>
      <c r="BGC24" s="341"/>
      <c r="BGD24" s="341"/>
      <c r="BGE24" s="341"/>
      <c r="BGF24" s="341"/>
      <c r="BGG24" s="341"/>
      <c r="BGH24" s="341"/>
      <c r="BGI24" s="341"/>
      <c r="BGJ24" s="341"/>
      <c r="BGK24" s="341"/>
      <c r="BGL24" s="341"/>
      <c r="BGM24" s="341"/>
      <c r="BGN24" s="341"/>
      <c r="BGO24" s="341"/>
      <c r="BGP24" s="341"/>
      <c r="BGQ24" s="341"/>
      <c r="BGR24" s="341"/>
      <c r="BGS24" s="341"/>
      <c r="BGT24" s="341"/>
      <c r="BGU24" s="341"/>
      <c r="BGV24" s="341"/>
      <c r="BGW24" s="341"/>
      <c r="BGX24" s="341"/>
      <c r="BGY24" s="341"/>
      <c r="BGZ24" s="341"/>
      <c r="BHA24" s="341"/>
      <c r="BHB24" s="341"/>
      <c r="BHC24" s="341"/>
      <c r="BHD24" s="341"/>
      <c r="BHE24" s="341"/>
      <c r="BHF24" s="341"/>
      <c r="BHG24" s="341"/>
      <c r="BHH24" s="341"/>
      <c r="BHI24" s="341"/>
      <c r="BHJ24" s="341"/>
      <c r="BHK24" s="341"/>
      <c r="BHL24" s="341"/>
      <c r="BHM24" s="341"/>
      <c r="BHN24" s="341"/>
      <c r="BHO24" s="341"/>
      <c r="BHP24" s="341"/>
      <c r="BHQ24" s="341"/>
      <c r="BHR24" s="341"/>
      <c r="BHS24" s="341"/>
      <c r="BHT24" s="341"/>
      <c r="BHU24" s="341"/>
      <c r="BHV24" s="341"/>
      <c r="BHW24" s="341"/>
      <c r="BHX24" s="341"/>
      <c r="BHY24" s="341"/>
      <c r="BHZ24" s="341"/>
      <c r="BIA24" s="341"/>
      <c r="BIB24" s="341"/>
      <c r="BIC24" s="341"/>
      <c r="BID24" s="341"/>
      <c r="BIE24" s="341"/>
      <c r="BIF24" s="341"/>
      <c r="BIG24" s="341"/>
      <c r="BIH24" s="341"/>
      <c r="BII24" s="341"/>
      <c r="BIJ24" s="341"/>
      <c r="BIK24" s="341"/>
      <c r="BIL24" s="341"/>
      <c r="BIM24" s="341"/>
      <c r="BIN24" s="341"/>
      <c r="BIO24" s="341"/>
      <c r="BIP24" s="341"/>
      <c r="BIQ24" s="341"/>
      <c r="BIR24" s="341"/>
      <c r="BIS24" s="341"/>
      <c r="BIT24" s="341"/>
      <c r="BIU24" s="341"/>
      <c r="BIV24" s="341"/>
      <c r="BIW24" s="341"/>
      <c r="BIX24" s="341"/>
      <c r="BIY24" s="341"/>
      <c r="BIZ24" s="341"/>
      <c r="BJA24" s="341"/>
      <c r="BJB24" s="341"/>
      <c r="BJC24" s="341"/>
      <c r="BJD24" s="341"/>
      <c r="BJE24" s="341"/>
      <c r="BJF24" s="341"/>
      <c r="BJG24" s="341"/>
      <c r="BJH24" s="341"/>
      <c r="BJI24" s="341"/>
      <c r="BJJ24" s="341"/>
      <c r="BJK24" s="341"/>
      <c r="BJL24" s="341"/>
      <c r="BJM24" s="341"/>
      <c r="BJN24" s="341"/>
      <c r="BJO24" s="341"/>
      <c r="BJP24" s="341"/>
      <c r="BJQ24" s="341"/>
      <c r="BJR24" s="341"/>
      <c r="BJS24" s="341"/>
      <c r="BJT24" s="341"/>
      <c r="BJU24" s="341"/>
      <c r="BJV24" s="341"/>
      <c r="BJW24" s="341"/>
      <c r="BJX24" s="341"/>
      <c r="BJY24" s="341"/>
      <c r="BJZ24" s="341"/>
      <c r="BKA24" s="341"/>
      <c r="BKB24" s="341"/>
      <c r="BKC24" s="341"/>
      <c r="BKD24" s="341"/>
      <c r="BKE24" s="341"/>
      <c r="BKF24" s="341"/>
      <c r="BKG24" s="341"/>
      <c r="BKH24" s="341"/>
      <c r="BKI24" s="341"/>
      <c r="BKJ24" s="341"/>
      <c r="BKK24" s="341"/>
      <c r="BKL24" s="341"/>
      <c r="BKM24" s="341"/>
      <c r="BKN24" s="341"/>
      <c r="BKO24" s="341"/>
      <c r="BKP24" s="341"/>
      <c r="BKQ24" s="341"/>
      <c r="BKR24" s="341"/>
      <c r="BKS24" s="341"/>
      <c r="BKT24" s="341"/>
      <c r="BKU24" s="341"/>
      <c r="BKV24" s="341"/>
      <c r="BKW24" s="341"/>
      <c r="BKX24" s="341"/>
      <c r="BKY24" s="341"/>
      <c r="BKZ24" s="341"/>
      <c r="BLA24" s="341"/>
      <c r="BLB24" s="341"/>
      <c r="BLC24" s="341"/>
      <c r="BLD24" s="341"/>
      <c r="BLE24" s="341"/>
      <c r="BLF24" s="341"/>
      <c r="BLG24" s="341"/>
      <c r="BLH24" s="341"/>
      <c r="BLI24" s="341"/>
      <c r="BLJ24" s="341"/>
      <c r="BLK24" s="341"/>
      <c r="BLL24" s="341"/>
      <c r="BLM24" s="341"/>
      <c r="BLN24" s="341"/>
      <c r="BLO24" s="341"/>
      <c r="BLP24" s="341"/>
      <c r="BLQ24" s="341"/>
      <c r="BLR24" s="341"/>
      <c r="BLS24" s="341"/>
      <c r="BLT24" s="341"/>
      <c r="BLU24" s="341"/>
      <c r="BLV24" s="341"/>
      <c r="BLW24" s="341"/>
      <c r="BLX24" s="341"/>
      <c r="BLY24" s="341"/>
      <c r="BLZ24" s="341"/>
      <c r="BMA24" s="341"/>
      <c r="BMB24" s="341"/>
      <c r="BMC24" s="341"/>
      <c r="BMD24" s="341"/>
      <c r="BME24" s="341"/>
      <c r="BMF24" s="341"/>
      <c r="BMG24" s="341"/>
      <c r="BMH24" s="341"/>
      <c r="BMI24" s="341"/>
      <c r="BMJ24" s="341"/>
      <c r="BMK24" s="341"/>
      <c r="BML24" s="341"/>
      <c r="BMM24" s="341"/>
      <c r="BMN24" s="341"/>
      <c r="BMO24" s="341"/>
      <c r="BMP24" s="341"/>
      <c r="BMQ24" s="341"/>
      <c r="BMR24" s="341"/>
      <c r="BMS24" s="341"/>
      <c r="BMT24" s="341"/>
      <c r="BMU24" s="341"/>
      <c r="BMV24" s="341"/>
      <c r="BMW24" s="341"/>
      <c r="BMX24" s="341"/>
      <c r="BMY24" s="341"/>
      <c r="BMZ24" s="341"/>
      <c r="BNA24" s="341"/>
      <c r="BNB24" s="341"/>
      <c r="BNC24" s="341"/>
      <c r="BND24" s="341"/>
      <c r="BNE24" s="341"/>
      <c r="BNF24" s="341"/>
      <c r="BNG24" s="341"/>
      <c r="BNH24" s="341"/>
      <c r="BNI24" s="341"/>
      <c r="BNJ24" s="341"/>
      <c r="BNK24" s="341"/>
      <c r="BNL24" s="341"/>
      <c r="BNM24" s="341"/>
      <c r="BNN24" s="341"/>
      <c r="BNO24" s="341"/>
      <c r="BNP24" s="341"/>
      <c r="BNQ24" s="341"/>
      <c r="BNR24" s="341"/>
      <c r="BNS24" s="341"/>
      <c r="BNT24" s="341"/>
      <c r="BNU24" s="341"/>
      <c r="BNV24" s="341"/>
      <c r="BNW24" s="341"/>
      <c r="BNX24" s="341"/>
      <c r="BNY24" s="341"/>
      <c r="BNZ24" s="341"/>
      <c r="BOA24" s="341"/>
      <c r="BOB24" s="341"/>
      <c r="BOC24" s="341"/>
      <c r="BOD24" s="341"/>
      <c r="BOE24" s="341"/>
      <c r="BOF24" s="341"/>
      <c r="BOG24" s="341"/>
      <c r="BOH24" s="341"/>
      <c r="BOI24" s="341"/>
      <c r="BOJ24" s="341"/>
      <c r="BOK24" s="341"/>
      <c r="BOL24" s="341"/>
      <c r="BOM24" s="341"/>
      <c r="BON24" s="341"/>
      <c r="BOO24" s="341"/>
      <c r="BOP24" s="341"/>
      <c r="BOQ24" s="341"/>
      <c r="BOR24" s="341"/>
      <c r="BOS24" s="341"/>
      <c r="BOT24" s="341"/>
      <c r="BOU24" s="341"/>
      <c r="BOV24" s="341"/>
      <c r="BOW24" s="341"/>
      <c r="BOX24" s="341"/>
      <c r="BOY24" s="341"/>
      <c r="BOZ24" s="341"/>
      <c r="BPA24" s="341"/>
      <c r="BPB24" s="341"/>
      <c r="BPC24" s="341"/>
      <c r="BPD24" s="341"/>
      <c r="BPE24" s="341"/>
      <c r="BPF24" s="341"/>
      <c r="BPG24" s="341"/>
      <c r="BPH24" s="341"/>
      <c r="BPI24" s="341"/>
      <c r="BPJ24" s="341"/>
      <c r="BPK24" s="341"/>
      <c r="BPL24" s="341"/>
      <c r="BPM24" s="341"/>
      <c r="BPN24" s="341"/>
      <c r="BPO24" s="341"/>
      <c r="BPP24" s="341"/>
      <c r="BPQ24" s="341"/>
      <c r="BPR24" s="341"/>
      <c r="BPS24" s="341"/>
      <c r="BPT24" s="341"/>
      <c r="BPU24" s="341"/>
      <c r="BPV24" s="341"/>
      <c r="BPW24" s="341"/>
      <c r="BPX24" s="341"/>
      <c r="BPY24" s="341"/>
      <c r="BPZ24" s="341"/>
      <c r="BQA24" s="341"/>
      <c r="BQB24" s="341"/>
      <c r="BQC24" s="341"/>
      <c r="BQD24" s="341"/>
      <c r="BQE24" s="341"/>
      <c r="BQF24" s="341"/>
      <c r="BQG24" s="341"/>
      <c r="BQH24" s="341"/>
      <c r="BQI24" s="341"/>
      <c r="BQJ24" s="341"/>
      <c r="BQK24" s="341"/>
      <c r="BQL24" s="341"/>
      <c r="BQM24" s="341"/>
      <c r="BQN24" s="341"/>
      <c r="BQO24" s="341"/>
      <c r="BQP24" s="341"/>
      <c r="BQQ24" s="341"/>
      <c r="BQR24" s="341"/>
      <c r="BQS24" s="341"/>
      <c r="BQT24" s="341"/>
      <c r="BQU24" s="341"/>
      <c r="BQV24" s="341"/>
      <c r="BQW24" s="341"/>
      <c r="BQX24" s="341"/>
      <c r="BQY24" s="341"/>
      <c r="BQZ24" s="341"/>
      <c r="BRA24" s="341"/>
      <c r="BRB24" s="341"/>
      <c r="BRC24" s="341"/>
      <c r="BRD24" s="341"/>
      <c r="BRE24" s="341"/>
      <c r="BRF24" s="341"/>
      <c r="BRG24" s="341"/>
      <c r="BRH24" s="341"/>
      <c r="BRI24" s="341"/>
      <c r="BRJ24" s="341"/>
      <c r="BRK24" s="341"/>
      <c r="BRL24" s="341"/>
      <c r="BRM24" s="341"/>
      <c r="BRN24" s="341"/>
      <c r="BRO24" s="341"/>
      <c r="BRP24" s="341"/>
      <c r="BRQ24" s="341"/>
      <c r="BRR24" s="341"/>
      <c r="BRS24" s="341"/>
      <c r="BRT24" s="341"/>
      <c r="BRU24" s="341"/>
      <c r="BRV24" s="341"/>
      <c r="BRW24" s="341"/>
      <c r="BRX24" s="341"/>
      <c r="BRY24" s="341"/>
      <c r="BRZ24" s="341"/>
      <c r="BSA24" s="341"/>
      <c r="BSB24" s="341"/>
      <c r="BSC24" s="341"/>
      <c r="BSD24" s="341"/>
      <c r="BSE24" s="341"/>
      <c r="BSF24" s="341"/>
      <c r="BSG24" s="341"/>
      <c r="BSH24" s="341"/>
      <c r="BSI24" s="341"/>
      <c r="BSJ24" s="341"/>
      <c r="BSK24" s="341"/>
      <c r="BSL24" s="341"/>
      <c r="BSM24" s="341"/>
      <c r="BSN24" s="341"/>
      <c r="BSO24" s="341"/>
      <c r="BSP24" s="341"/>
      <c r="BSQ24" s="341"/>
      <c r="BSR24" s="341"/>
      <c r="BSS24" s="341"/>
      <c r="BST24" s="341"/>
      <c r="BSU24" s="341"/>
      <c r="BSV24" s="341"/>
      <c r="BSW24" s="341"/>
      <c r="BSX24" s="341"/>
      <c r="BSY24" s="341"/>
      <c r="BSZ24" s="341"/>
      <c r="BTA24" s="341"/>
      <c r="BTB24" s="341"/>
      <c r="BTC24" s="341"/>
      <c r="BTD24" s="341"/>
      <c r="BTE24" s="341"/>
      <c r="BTF24" s="341"/>
      <c r="BTG24" s="341"/>
      <c r="BTH24" s="341"/>
      <c r="BTI24" s="341"/>
      <c r="BTJ24" s="341"/>
      <c r="BTK24" s="341"/>
      <c r="BTL24" s="341"/>
      <c r="BTM24" s="341"/>
      <c r="BTN24" s="341"/>
      <c r="BTO24" s="341"/>
      <c r="BTP24" s="341"/>
      <c r="BTQ24" s="341"/>
      <c r="BTR24" s="341"/>
      <c r="BTS24" s="341"/>
      <c r="BTT24" s="341"/>
      <c r="BTU24" s="341"/>
      <c r="BTV24" s="341"/>
      <c r="BTW24" s="341"/>
      <c r="BTX24" s="341"/>
      <c r="BTY24" s="341"/>
      <c r="BTZ24" s="341"/>
      <c r="BUA24" s="341"/>
      <c r="BUB24" s="341"/>
      <c r="BUC24" s="341"/>
      <c r="BUD24" s="341"/>
      <c r="BUE24" s="341"/>
      <c r="BUF24" s="341"/>
      <c r="BUG24" s="341"/>
      <c r="BUH24" s="341"/>
      <c r="BUI24" s="341"/>
      <c r="BUJ24" s="341"/>
      <c r="BUK24" s="341"/>
      <c r="BUL24" s="341"/>
      <c r="BUM24" s="341"/>
      <c r="BUN24" s="341"/>
      <c r="BUO24" s="341"/>
      <c r="BUP24" s="341"/>
      <c r="BUQ24" s="341"/>
      <c r="BUR24" s="341"/>
      <c r="BUS24" s="341"/>
      <c r="BUT24" s="341"/>
      <c r="BUU24" s="341"/>
      <c r="BUV24" s="341"/>
      <c r="BUW24" s="341"/>
      <c r="BUX24" s="341"/>
      <c r="BUY24" s="341"/>
      <c r="BUZ24" s="341"/>
      <c r="BVA24" s="341"/>
      <c r="BVB24" s="341"/>
      <c r="BVC24" s="341"/>
      <c r="BVD24" s="341"/>
      <c r="BVE24" s="341"/>
      <c r="BVF24" s="341"/>
      <c r="BVG24" s="341"/>
      <c r="BVH24" s="341"/>
      <c r="BVI24" s="341"/>
      <c r="BVJ24" s="341"/>
      <c r="BVK24" s="341"/>
      <c r="BVL24" s="341"/>
      <c r="BVM24" s="341"/>
      <c r="BVN24" s="341"/>
      <c r="BVO24" s="341"/>
      <c r="BVP24" s="341"/>
      <c r="BVQ24" s="341"/>
      <c r="BVR24" s="341"/>
      <c r="BVS24" s="341"/>
      <c r="BVT24" s="341"/>
      <c r="BVU24" s="341"/>
      <c r="BVV24" s="341"/>
      <c r="BVW24" s="341"/>
      <c r="BVX24" s="341"/>
      <c r="BVY24" s="341"/>
      <c r="BVZ24" s="341"/>
      <c r="BWA24" s="341"/>
      <c r="BWB24" s="341"/>
      <c r="BWC24" s="341"/>
      <c r="BWD24" s="341"/>
      <c r="BWE24" s="341"/>
      <c r="BWF24" s="341"/>
      <c r="BWG24" s="341"/>
      <c r="BWH24" s="341"/>
      <c r="BWI24" s="341"/>
      <c r="BWJ24" s="341"/>
      <c r="BWK24" s="341"/>
      <c r="BWL24" s="341"/>
      <c r="BWM24" s="341"/>
      <c r="BWN24" s="341"/>
      <c r="BWO24" s="341"/>
      <c r="BWP24" s="341"/>
      <c r="BWQ24" s="341"/>
      <c r="BWR24" s="341"/>
      <c r="BWS24" s="341"/>
      <c r="BWT24" s="341"/>
      <c r="BWU24" s="341"/>
      <c r="BWV24" s="341"/>
      <c r="BWW24" s="341"/>
      <c r="BWX24" s="341"/>
      <c r="BWY24" s="341"/>
      <c r="BWZ24" s="341"/>
      <c r="BXA24" s="341"/>
      <c r="BXB24" s="341"/>
      <c r="BXC24" s="341"/>
      <c r="BXD24" s="341"/>
      <c r="BXE24" s="341"/>
      <c r="BXF24" s="341"/>
      <c r="BXG24" s="341"/>
      <c r="BXH24" s="341"/>
      <c r="BXI24" s="341"/>
      <c r="BXJ24" s="341"/>
      <c r="BXK24" s="341"/>
      <c r="BXL24" s="341"/>
      <c r="BXM24" s="341"/>
      <c r="BXN24" s="341"/>
      <c r="BXO24" s="341"/>
      <c r="BXP24" s="341"/>
      <c r="BXQ24" s="341"/>
      <c r="BXR24" s="341"/>
      <c r="BXS24" s="341"/>
      <c r="BXT24" s="341"/>
      <c r="BXU24" s="341"/>
      <c r="BXV24" s="341"/>
      <c r="BXW24" s="341"/>
      <c r="BXX24" s="341"/>
      <c r="BXY24" s="341"/>
      <c r="BXZ24" s="341"/>
      <c r="BYA24" s="341"/>
      <c r="BYB24" s="341"/>
      <c r="BYC24" s="341"/>
      <c r="BYD24" s="341"/>
      <c r="BYE24" s="341"/>
      <c r="BYF24" s="341"/>
      <c r="BYG24" s="341"/>
      <c r="BYH24" s="341"/>
      <c r="BYI24" s="341"/>
      <c r="BYJ24" s="341"/>
      <c r="BYK24" s="341"/>
      <c r="BYL24" s="341"/>
      <c r="BYM24" s="341"/>
      <c r="BYN24" s="341"/>
      <c r="BYO24" s="341"/>
      <c r="BYP24" s="341"/>
      <c r="BYQ24" s="341"/>
      <c r="BYR24" s="341"/>
      <c r="BYS24" s="341"/>
      <c r="BYT24" s="341"/>
      <c r="BYU24" s="341"/>
      <c r="BYV24" s="341"/>
      <c r="BYW24" s="341"/>
      <c r="BYX24" s="341"/>
      <c r="BYY24" s="341"/>
      <c r="BYZ24" s="341"/>
      <c r="BZA24" s="341"/>
      <c r="BZB24" s="341"/>
      <c r="BZC24" s="341"/>
      <c r="BZD24" s="341"/>
      <c r="BZE24" s="341"/>
      <c r="BZF24" s="341"/>
      <c r="BZG24" s="341"/>
      <c r="BZH24" s="341"/>
      <c r="BZI24" s="341"/>
      <c r="BZJ24" s="341"/>
      <c r="BZK24" s="341"/>
      <c r="BZL24" s="341"/>
      <c r="BZM24" s="341"/>
      <c r="BZN24" s="341"/>
      <c r="BZO24" s="341"/>
      <c r="BZP24" s="341"/>
      <c r="BZQ24" s="341"/>
      <c r="BZR24" s="341"/>
      <c r="BZS24" s="341"/>
      <c r="BZT24" s="341"/>
      <c r="BZU24" s="341"/>
      <c r="BZV24" s="341"/>
      <c r="BZW24" s="341"/>
      <c r="BZX24" s="341"/>
      <c r="BZY24" s="341"/>
      <c r="BZZ24" s="341"/>
      <c r="CAA24" s="341"/>
      <c r="CAB24" s="341"/>
      <c r="CAC24" s="341"/>
      <c r="CAD24" s="341"/>
      <c r="CAE24" s="341"/>
      <c r="CAF24" s="341"/>
      <c r="CAG24" s="341"/>
      <c r="CAH24" s="341"/>
      <c r="CAI24" s="341"/>
      <c r="CAJ24" s="341"/>
      <c r="CAK24" s="341"/>
      <c r="CAL24" s="341"/>
      <c r="CAM24" s="341"/>
      <c r="CAN24" s="341"/>
      <c r="CAO24" s="341"/>
      <c r="CAP24" s="341"/>
      <c r="CAQ24" s="341"/>
      <c r="CAR24" s="341"/>
      <c r="CAS24" s="341"/>
      <c r="CAT24" s="341"/>
      <c r="CAU24" s="341"/>
      <c r="CAV24" s="341"/>
      <c r="CAW24" s="341"/>
      <c r="CAX24" s="341"/>
      <c r="CAY24" s="341"/>
      <c r="CAZ24" s="341"/>
      <c r="CBA24" s="341"/>
      <c r="CBB24" s="341"/>
      <c r="CBC24" s="341"/>
      <c r="CBD24" s="341"/>
      <c r="CBE24" s="341"/>
      <c r="CBF24" s="341"/>
      <c r="CBG24" s="341"/>
      <c r="CBH24" s="341"/>
      <c r="CBI24" s="341"/>
      <c r="CBJ24" s="341"/>
      <c r="CBK24" s="341"/>
      <c r="CBL24" s="341"/>
      <c r="CBM24" s="341"/>
      <c r="CBN24" s="341"/>
      <c r="CBO24" s="341"/>
      <c r="CBP24" s="341"/>
      <c r="CBQ24" s="341"/>
      <c r="CBR24" s="341"/>
      <c r="CBS24" s="341"/>
      <c r="CBT24" s="341"/>
      <c r="CBU24" s="341"/>
      <c r="CBV24" s="341"/>
      <c r="CBW24" s="341"/>
      <c r="CBX24" s="341"/>
      <c r="CBY24" s="341"/>
      <c r="CBZ24" s="341"/>
      <c r="CCA24" s="341"/>
      <c r="CCB24" s="341"/>
      <c r="CCC24" s="341"/>
      <c r="CCD24" s="341"/>
      <c r="CCE24" s="341"/>
      <c r="CCF24" s="341"/>
      <c r="CCG24" s="341"/>
      <c r="CCH24" s="341"/>
      <c r="CCI24" s="341"/>
      <c r="CCJ24" s="341"/>
      <c r="CCK24" s="341"/>
      <c r="CCL24" s="341"/>
      <c r="CCM24" s="341"/>
      <c r="CCN24" s="341"/>
      <c r="CCO24" s="341"/>
      <c r="CCP24" s="341"/>
      <c r="CCQ24" s="341"/>
      <c r="CCR24" s="341"/>
      <c r="CCS24" s="341"/>
      <c r="CCT24" s="341"/>
      <c r="CCU24" s="341"/>
      <c r="CCV24" s="341"/>
      <c r="CCW24" s="341"/>
      <c r="CCX24" s="341"/>
      <c r="CCY24" s="341"/>
      <c r="CCZ24" s="341"/>
      <c r="CDA24" s="341"/>
      <c r="CDB24" s="341"/>
      <c r="CDC24" s="341"/>
      <c r="CDD24" s="341"/>
      <c r="CDE24" s="341"/>
      <c r="CDF24" s="341"/>
      <c r="CDG24" s="341"/>
      <c r="CDH24" s="341"/>
      <c r="CDI24" s="341"/>
      <c r="CDJ24" s="341"/>
      <c r="CDK24" s="341"/>
      <c r="CDL24" s="341"/>
      <c r="CDM24" s="341"/>
      <c r="CDN24" s="341"/>
      <c r="CDO24" s="341"/>
      <c r="CDP24" s="341"/>
      <c r="CDQ24" s="341"/>
      <c r="CDR24" s="341"/>
      <c r="CDS24" s="341"/>
      <c r="CDT24" s="341"/>
      <c r="CDU24" s="341"/>
      <c r="CDV24" s="341"/>
      <c r="CDW24" s="341"/>
      <c r="CDX24" s="341"/>
      <c r="CDY24" s="341"/>
      <c r="CDZ24" s="341"/>
      <c r="CEA24" s="341"/>
      <c r="CEB24" s="341"/>
      <c r="CEC24" s="341"/>
      <c r="CED24" s="341"/>
      <c r="CEE24" s="341"/>
      <c r="CEF24" s="341"/>
      <c r="CEG24" s="341"/>
      <c r="CEH24" s="341"/>
      <c r="CEI24" s="341"/>
      <c r="CEJ24" s="341"/>
      <c r="CEK24" s="341"/>
      <c r="CEL24" s="341"/>
      <c r="CEM24" s="341"/>
      <c r="CEN24" s="341"/>
      <c r="CEO24" s="341"/>
      <c r="CEP24" s="341"/>
      <c r="CEQ24" s="341"/>
      <c r="CER24" s="341"/>
      <c r="CES24" s="341"/>
      <c r="CET24" s="341"/>
      <c r="CEU24" s="341"/>
      <c r="CEV24" s="341"/>
      <c r="CEW24" s="341"/>
      <c r="CEX24" s="341"/>
      <c r="CEY24" s="341"/>
      <c r="CEZ24" s="341"/>
      <c r="CFA24" s="341"/>
      <c r="CFB24" s="341"/>
      <c r="CFC24" s="341"/>
      <c r="CFD24" s="341"/>
      <c r="CFE24" s="341"/>
      <c r="CFF24" s="341"/>
      <c r="CFG24" s="341"/>
      <c r="CFH24" s="341"/>
      <c r="CFI24" s="341"/>
      <c r="CFJ24" s="341"/>
      <c r="CFK24" s="341"/>
      <c r="CFL24" s="341"/>
      <c r="CFM24" s="341"/>
      <c r="CFN24" s="341"/>
      <c r="CFO24" s="341"/>
      <c r="CFP24" s="341"/>
      <c r="CFQ24" s="341"/>
      <c r="CFR24" s="341"/>
      <c r="CFS24" s="341"/>
      <c r="CFT24" s="341"/>
      <c r="CFU24" s="341"/>
      <c r="CFV24" s="341"/>
      <c r="CFW24" s="341"/>
      <c r="CFX24" s="341"/>
      <c r="CFY24" s="341"/>
      <c r="CFZ24" s="341"/>
      <c r="CGA24" s="341"/>
      <c r="CGB24" s="341"/>
      <c r="CGC24" s="341"/>
      <c r="CGD24" s="341"/>
      <c r="CGE24" s="341"/>
      <c r="CGF24" s="341"/>
      <c r="CGG24" s="341"/>
      <c r="CGH24" s="341"/>
      <c r="CGI24" s="341"/>
      <c r="CGJ24" s="341"/>
      <c r="CGK24" s="341"/>
      <c r="CGL24" s="341"/>
      <c r="CGM24" s="341"/>
      <c r="CGN24" s="341"/>
      <c r="CGO24" s="341"/>
      <c r="CGP24" s="341"/>
      <c r="CGQ24" s="341"/>
      <c r="CGR24" s="341"/>
      <c r="CGS24" s="341"/>
      <c r="CGT24" s="341"/>
      <c r="CGU24" s="341"/>
      <c r="CGV24" s="341"/>
      <c r="CGW24" s="341"/>
      <c r="CGX24" s="341"/>
      <c r="CGY24" s="341"/>
      <c r="CGZ24" s="341"/>
      <c r="CHA24" s="341"/>
      <c r="CHB24" s="341"/>
      <c r="CHC24" s="341"/>
      <c r="CHD24" s="341"/>
      <c r="CHE24" s="341"/>
      <c r="CHF24" s="341"/>
      <c r="CHG24" s="341"/>
      <c r="CHH24" s="341"/>
      <c r="CHI24" s="341"/>
      <c r="CHJ24" s="341"/>
      <c r="CHK24" s="341"/>
      <c r="CHL24" s="341"/>
      <c r="CHM24" s="341"/>
      <c r="CHN24" s="341"/>
      <c r="CHO24" s="341"/>
      <c r="CHP24" s="341"/>
      <c r="CHQ24" s="341"/>
      <c r="CHR24" s="341"/>
      <c r="CHS24" s="341"/>
      <c r="CHT24" s="341"/>
      <c r="CHU24" s="341"/>
      <c r="CHV24" s="341"/>
      <c r="CHW24" s="341"/>
      <c r="CHX24" s="341"/>
      <c r="CHY24" s="341"/>
      <c r="CHZ24" s="341"/>
      <c r="CIA24" s="341"/>
      <c r="CIB24" s="341"/>
      <c r="CIC24" s="341"/>
      <c r="CID24" s="341"/>
      <c r="CIE24" s="341"/>
      <c r="CIF24" s="341"/>
      <c r="CIG24" s="341"/>
      <c r="CIH24" s="341"/>
      <c r="CII24" s="341"/>
      <c r="CIJ24" s="341"/>
      <c r="CIK24" s="341"/>
      <c r="CIL24" s="341"/>
      <c r="CIM24" s="341"/>
      <c r="CIN24" s="341"/>
      <c r="CIO24" s="341"/>
      <c r="CIP24" s="341"/>
      <c r="CIQ24" s="341"/>
      <c r="CIR24" s="341"/>
      <c r="CIS24" s="341"/>
      <c r="CIT24" s="341"/>
      <c r="CIU24" s="341"/>
      <c r="CIV24" s="341"/>
      <c r="CIW24" s="341"/>
      <c r="CIX24" s="341"/>
      <c r="CIY24" s="341"/>
      <c r="CIZ24" s="341"/>
      <c r="CJA24" s="341"/>
      <c r="CJB24" s="341"/>
      <c r="CJC24" s="341"/>
      <c r="CJD24" s="341"/>
      <c r="CJE24" s="341"/>
      <c r="CJF24" s="341"/>
      <c r="CJG24" s="341"/>
      <c r="CJH24" s="341"/>
      <c r="CJI24" s="341"/>
      <c r="CJJ24" s="341"/>
      <c r="CJK24" s="341"/>
      <c r="CJL24" s="341"/>
      <c r="CJM24" s="341"/>
      <c r="CJN24" s="341"/>
      <c r="CJO24" s="341"/>
      <c r="CJP24" s="341"/>
      <c r="CJQ24" s="341"/>
      <c r="CJR24" s="341"/>
      <c r="CJS24" s="341"/>
      <c r="CJT24" s="341"/>
      <c r="CJU24" s="341"/>
      <c r="CJV24" s="341"/>
      <c r="CJW24" s="341"/>
      <c r="CJX24" s="341"/>
      <c r="CJY24" s="341"/>
      <c r="CJZ24" s="341"/>
      <c r="CKA24" s="341"/>
      <c r="CKB24" s="341"/>
      <c r="CKC24" s="341"/>
      <c r="CKD24" s="341"/>
      <c r="CKE24" s="341"/>
      <c r="CKF24" s="341"/>
      <c r="CKG24" s="341"/>
      <c r="CKH24" s="341"/>
      <c r="CKI24" s="341"/>
      <c r="CKJ24" s="341"/>
      <c r="CKK24" s="341"/>
      <c r="CKL24" s="341"/>
      <c r="CKM24" s="341"/>
      <c r="CKN24" s="341"/>
      <c r="CKO24" s="341"/>
      <c r="CKP24" s="341"/>
      <c r="CKQ24" s="341"/>
      <c r="CKR24" s="341"/>
      <c r="CKS24" s="341"/>
      <c r="CKT24" s="341"/>
      <c r="CKU24" s="341"/>
      <c r="CKV24" s="341"/>
      <c r="CKW24" s="341"/>
      <c r="CKX24" s="341"/>
      <c r="CKY24" s="341"/>
      <c r="CKZ24" s="341"/>
      <c r="CLA24" s="341"/>
      <c r="CLB24" s="341"/>
      <c r="CLC24" s="341"/>
      <c r="CLD24" s="341"/>
      <c r="CLE24" s="341"/>
      <c r="CLF24" s="341"/>
      <c r="CLG24" s="341"/>
      <c r="CLH24" s="341"/>
      <c r="CLI24" s="341"/>
      <c r="CLJ24" s="341"/>
      <c r="CLK24" s="341"/>
      <c r="CLL24" s="341"/>
      <c r="CLM24" s="341"/>
      <c r="CLN24" s="341"/>
      <c r="CLO24" s="341"/>
      <c r="CLP24" s="341"/>
      <c r="CLQ24" s="341"/>
      <c r="CLR24" s="341"/>
      <c r="CLS24" s="341"/>
      <c r="CLT24" s="341"/>
      <c r="CLU24" s="341"/>
      <c r="CLV24" s="341"/>
      <c r="CLW24" s="341"/>
      <c r="CLX24" s="341"/>
      <c r="CLY24" s="341"/>
      <c r="CLZ24" s="341"/>
      <c r="CMA24" s="341"/>
      <c r="CMB24" s="341"/>
      <c r="CMC24" s="341"/>
      <c r="CMD24" s="341"/>
      <c r="CME24" s="341"/>
      <c r="CMF24" s="341"/>
      <c r="CMG24" s="341"/>
      <c r="CMH24" s="341"/>
      <c r="CMI24" s="341"/>
      <c r="CMJ24" s="341"/>
      <c r="CMK24" s="341"/>
      <c r="CML24" s="341"/>
      <c r="CMM24" s="341"/>
      <c r="CMN24" s="341"/>
      <c r="CMO24" s="341"/>
      <c r="CMP24" s="341"/>
      <c r="CMQ24" s="341"/>
      <c r="CMR24" s="341"/>
      <c r="CMS24" s="341"/>
      <c r="CMT24" s="341"/>
      <c r="CMU24" s="341"/>
      <c r="CMV24" s="341"/>
      <c r="CMW24" s="341"/>
      <c r="CMX24" s="341"/>
      <c r="CMY24" s="341"/>
      <c r="CMZ24" s="341"/>
      <c r="CNA24" s="341"/>
      <c r="CNB24" s="341"/>
      <c r="CNC24" s="341"/>
      <c r="CND24" s="341"/>
      <c r="CNE24" s="341"/>
      <c r="CNF24" s="341"/>
      <c r="CNG24" s="341"/>
      <c r="CNH24" s="341"/>
      <c r="CNI24" s="341"/>
      <c r="CNJ24" s="341"/>
      <c r="CNK24" s="341"/>
      <c r="CNL24" s="341"/>
      <c r="CNM24" s="341"/>
      <c r="CNN24" s="341"/>
      <c r="CNO24" s="341"/>
      <c r="CNP24" s="341"/>
      <c r="CNQ24" s="341"/>
      <c r="CNR24" s="341"/>
      <c r="CNS24" s="341"/>
      <c r="CNT24" s="341"/>
      <c r="CNU24" s="341"/>
      <c r="CNV24" s="341"/>
      <c r="CNW24" s="341"/>
      <c r="CNX24" s="341"/>
      <c r="CNY24" s="341"/>
      <c r="CNZ24" s="341"/>
      <c r="COA24" s="341"/>
      <c r="COB24" s="341"/>
      <c r="COC24" s="341"/>
      <c r="COD24" s="341"/>
      <c r="COE24" s="341"/>
      <c r="COF24" s="341"/>
      <c r="COG24" s="341"/>
      <c r="COH24" s="341"/>
      <c r="COI24" s="341"/>
      <c r="COJ24" s="341"/>
      <c r="COK24" s="341"/>
      <c r="COL24" s="341"/>
      <c r="COM24" s="341"/>
      <c r="CON24" s="341"/>
      <c r="COO24" s="341"/>
      <c r="COP24" s="341"/>
      <c r="COQ24" s="341"/>
      <c r="COR24" s="341"/>
      <c r="COS24" s="341"/>
      <c r="COT24" s="341"/>
      <c r="COU24" s="341"/>
      <c r="COV24" s="341"/>
      <c r="COW24" s="341"/>
      <c r="COX24" s="341"/>
      <c r="COY24" s="341"/>
      <c r="COZ24" s="341"/>
      <c r="CPA24" s="341"/>
      <c r="CPB24" s="341"/>
      <c r="CPC24" s="341"/>
      <c r="CPD24" s="341"/>
      <c r="CPE24" s="341"/>
      <c r="CPF24" s="341"/>
      <c r="CPG24" s="341"/>
      <c r="CPH24" s="341"/>
      <c r="CPI24" s="341"/>
      <c r="CPJ24" s="341"/>
      <c r="CPK24" s="341"/>
      <c r="CPL24" s="341"/>
      <c r="CPM24" s="341"/>
      <c r="CPN24" s="341"/>
      <c r="CPO24" s="341"/>
      <c r="CPP24" s="341"/>
      <c r="CPQ24" s="341"/>
      <c r="CPR24" s="341"/>
      <c r="CPS24" s="341"/>
      <c r="CPT24" s="341"/>
      <c r="CPU24" s="341"/>
      <c r="CPV24" s="341"/>
      <c r="CPW24" s="341"/>
      <c r="CPX24" s="341"/>
      <c r="CPY24" s="341"/>
      <c r="CPZ24" s="341"/>
      <c r="CQA24" s="341"/>
      <c r="CQB24" s="341"/>
      <c r="CQC24" s="341"/>
      <c r="CQD24" s="341"/>
      <c r="CQE24" s="341"/>
      <c r="CQF24" s="341"/>
      <c r="CQG24" s="341"/>
      <c r="CQH24" s="341"/>
      <c r="CQI24" s="341"/>
      <c r="CQJ24" s="341"/>
      <c r="CQK24" s="341"/>
      <c r="CQL24" s="341"/>
      <c r="CQM24" s="341"/>
      <c r="CQN24" s="341"/>
      <c r="CQO24" s="341"/>
      <c r="CQP24" s="341"/>
      <c r="CQQ24" s="341"/>
      <c r="CQR24" s="341"/>
      <c r="CQS24" s="341"/>
      <c r="CQT24" s="341"/>
      <c r="CQU24" s="341"/>
      <c r="CQV24" s="341"/>
      <c r="CQW24" s="341"/>
      <c r="CQX24" s="341"/>
      <c r="CQY24" s="341"/>
      <c r="CQZ24" s="341"/>
      <c r="CRA24" s="341"/>
      <c r="CRB24" s="341"/>
      <c r="CRC24" s="341"/>
      <c r="CRD24" s="341"/>
      <c r="CRE24" s="341"/>
      <c r="CRF24" s="341"/>
      <c r="CRG24" s="341"/>
      <c r="CRH24" s="341"/>
      <c r="CRI24" s="341"/>
      <c r="CRJ24" s="341"/>
      <c r="CRK24" s="341"/>
      <c r="CRL24" s="341"/>
      <c r="CRM24" s="341"/>
      <c r="CRN24" s="341"/>
      <c r="CRO24" s="341"/>
      <c r="CRP24" s="341"/>
      <c r="CRQ24" s="341"/>
      <c r="CRR24" s="341"/>
      <c r="CRS24" s="341"/>
      <c r="CRT24" s="341"/>
      <c r="CRU24" s="341"/>
      <c r="CRV24" s="341"/>
      <c r="CRW24" s="341"/>
      <c r="CRX24" s="341"/>
      <c r="CRY24" s="341"/>
      <c r="CRZ24" s="341"/>
      <c r="CSA24" s="341"/>
      <c r="CSB24" s="341"/>
      <c r="CSC24" s="341"/>
      <c r="CSD24" s="341"/>
      <c r="CSE24" s="341"/>
      <c r="CSF24" s="341"/>
      <c r="CSG24" s="341"/>
      <c r="CSH24" s="341"/>
      <c r="CSI24" s="341"/>
      <c r="CSJ24" s="341"/>
      <c r="CSK24" s="341"/>
      <c r="CSL24" s="341"/>
      <c r="CSM24" s="341"/>
      <c r="CSN24" s="341"/>
      <c r="CSO24" s="341"/>
      <c r="CSP24" s="341"/>
      <c r="CSQ24" s="341"/>
      <c r="CSR24" s="341"/>
      <c r="CSS24" s="341"/>
      <c r="CST24" s="341"/>
      <c r="CSU24" s="341"/>
      <c r="CSV24" s="341"/>
      <c r="CSW24" s="341"/>
      <c r="CSX24" s="341"/>
      <c r="CSY24" s="341"/>
      <c r="CSZ24" s="341"/>
      <c r="CTA24" s="341"/>
      <c r="CTB24" s="341"/>
      <c r="CTC24" s="341"/>
      <c r="CTD24" s="341"/>
      <c r="CTE24" s="341"/>
      <c r="CTF24" s="341"/>
      <c r="CTG24" s="341"/>
      <c r="CTH24" s="341"/>
      <c r="CTI24" s="341"/>
      <c r="CTJ24" s="341"/>
      <c r="CTK24" s="341"/>
      <c r="CTL24" s="341"/>
      <c r="CTM24" s="341"/>
      <c r="CTN24" s="341"/>
      <c r="CTO24" s="341"/>
      <c r="CTP24" s="341"/>
      <c r="CTQ24" s="341"/>
      <c r="CTR24" s="341"/>
      <c r="CTS24" s="341"/>
      <c r="CTT24" s="341"/>
      <c r="CTU24" s="341"/>
      <c r="CTV24" s="341"/>
      <c r="CTW24" s="341"/>
      <c r="CTX24" s="341"/>
      <c r="CTY24" s="341"/>
      <c r="CTZ24" s="341"/>
      <c r="CUA24" s="341"/>
      <c r="CUB24" s="341"/>
      <c r="CUC24" s="341"/>
      <c r="CUD24" s="341"/>
      <c r="CUE24" s="341"/>
      <c r="CUF24" s="341"/>
      <c r="CUG24" s="341"/>
      <c r="CUH24" s="341"/>
      <c r="CUI24" s="341"/>
      <c r="CUJ24" s="341"/>
      <c r="CUK24" s="341"/>
      <c r="CUL24" s="341"/>
      <c r="CUM24" s="341"/>
      <c r="CUN24" s="341"/>
      <c r="CUO24" s="341"/>
      <c r="CUP24" s="341"/>
      <c r="CUQ24" s="341"/>
      <c r="CUR24" s="341"/>
      <c r="CUS24" s="341"/>
      <c r="CUT24" s="341"/>
      <c r="CUU24" s="341"/>
      <c r="CUV24" s="341"/>
      <c r="CUW24" s="341"/>
      <c r="CUX24" s="341"/>
      <c r="CUY24" s="341"/>
      <c r="CUZ24" s="341"/>
      <c r="CVA24" s="341"/>
      <c r="CVB24" s="341"/>
      <c r="CVC24" s="341"/>
      <c r="CVD24" s="341"/>
      <c r="CVE24" s="341"/>
      <c r="CVF24" s="341"/>
      <c r="CVG24" s="341"/>
      <c r="CVH24" s="341"/>
      <c r="CVI24" s="341"/>
      <c r="CVJ24" s="341"/>
      <c r="CVK24" s="341"/>
      <c r="CVL24" s="341"/>
      <c r="CVM24" s="341"/>
      <c r="CVN24" s="341"/>
      <c r="CVO24" s="341"/>
      <c r="CVP24" s="341"/>
      <c r="CVQ24" s="341"/>
      <c r="CVR24" s="341"/>
      <c r="CVS24" s="341"/>
      <c r="CVT24" s="341"/>
      <c r="CVU24" s="341"/>
      <c r="CVV24" s="341"/>
      <c r="CVW24" s="341"/>
      <c r="CVX24" s="341"/>
      <c r="CVY24" s="341"/>
      <c r="CVZ24" s="341"/>
      <c r="CWA24" s="341"/>
      <c r="CWB24" s="341"/>
      <c r="CWC24" s="341"/>
      <c r="CWD24" s="341"/>
      <c r="CWE24" s="341"/>
      <c r="CWF24" s="341"/>
      <c r="CWG24" s="341"/>
      <c r="CWH24" s="341"/>
      <c r="CWI24" s="341"/>
      <c r="CWJ24" s="341"/>
      <c r="CWK24" s="341"/>
      <c r="CWL24" s="341"/>
      <c r="CWM24" s="341"/>
      <c r="CWN24" s="341"/>
      <c r="CWO24" s="341"/>
      <c r="CWP24" s="341"/>
      <c r="CWQ24" s="341"/>
      <c r="CWR24" s="341"/>
      <c r="CWS24" s="341"/>
      <c r="CWT24" s="341"/>
      <c r="CWU24" s="341"/>
      <c r="CWV24" s="341"/>
      <c r="CWW24" s="341"/>
      <c r="CWX24" s="341"/>
      <c r="CWY24" s="341"/>
      <c r="CWZ24" s="341"/>
      <c r="CXA24" s="341"/>
      <c r="CXB24" s="341"/>
      <c r="CXC24" s="341"/>
      <c r="CXD24" s="341"/>
      <c r="CXE24" s="341"/>
      <c r="CXF24" s="341"/>
      <c r="CXG24" s="341"/>
      <c r="CXH24" s="341"/>
      <c r="CXI24" s="341"/>
      <c r="CXJ24" s="341"/>
      <c r="CXK24" s="341"/>
      <c r="CXL24" s="341"/>
      <c r="CXM24" s="341"/>
      <c r="CXN24" s="341"/>
      <c r="CXO24" s="341"/>
      <c r="CXP24" s="341"/>
      <c r="CXQ24" s="341"/>
      <c r="CXR24" s="341"/>
      <c r="CXS24" s="341"/>
      <c r="CXT24" s="341"/>
      <c r="CXU24" s="341"/>
      <c r="CXV24" s="341"/>
      <c r="CXW24" s="341"/>
      <c r="CXX24" s="341"/>
      <c r="CXY24" s="341"/>
      <c r="CXZ24" s="341"/>
      <c r="CYA24" s="341"/>
      <c r="CYB24" s="341"/>
      <c r="CYC24" s="341"/>
      <c r="CYD24" s="341"/>
      <c r="CYE24" s="341"/>
      <c r="CYF24" s="341"/>
      <c r="CYG24" s="341"/>
      <c r="CYH24" s="341"/>
      <c r="CYI24" s="341"/>
      <c r="CYJ24" s="341"/>
      <c r="CYK24" s="341"/>
      <c r="CYL24" s="341"/>
      <c r="CYM24" s="341"/>
      <c r="CYN24" s="341"/>
      <c r="CYO24" s="341"/>
      <c r="CYP24" s="341"/>
      <c r="CYQ24" s="341"/>
      <c r="CYR24" s="341"/>
      <c r="CYS24" s="341"/>
      <c r="CYT24" s="341"/>
      <c r="CYU24" s="341"/>
      <c r="CYV24" s="341"/>
      <c r="CYW24" s="341"/>
      <c r="CYX24" s="341"/>
      <c r="CYY24" s="341"/>
      <c r="CYZ24" s="341"/>
      <c r="CZA24" s="341"/>
      <c r="CZB24" s="341"/>
      <c r="CZC24" s="341"/>
      <c r="CZD24" s="341"/>
      <c r="CZE24" s="341"/>
      <c r="CZF24" s="341"/>
      <c r="CZG24" s="341"/>
      <c r="CZH24" s="341"/>
      <c r="CZI24" s="341"/>
      <c r="CZJ24" s="341"/>
      <c r="CZK24" s="341"/>
      <c r="CZL24" s="341"/>
      <c r="CZM24" s="341"/>
      <c r="CZN24" s="341"/>
      <c r="CZO24" s="341"/>
      <c r="CZP24" s="341"/>
      <c r="CZQ24" s="341"/>
      <c r="CZR24" s="341"/>
      <c r="CZS24" s="341"/>
      <c r="CZT24" s="341"/>
      <c r="CZU24" s="341"/>
      <c r="CZV24" s="341"/>
      <c r="CZW24" s="341"/>
      <c r="CZX24" s="341"/>
      <c r="CZY24" s="341"/>
      <c r="CZZ24" s="341"/>
      <c r="DAA24" s="341"/>
      <c r="DAB24" s="341"/>
      <c r="DAC24" s="341"/>
      <c r="DAD24" s="341"/>
      <c r="DAE24" s="341"/>
      <c r="DAF24" s="341"/>
      <c r="DAG24" s="341"/>
      <c r="DAH24" s="341"/>
      <c r="DAI24" s="341"/>
      <c r="DAJ24" s="341"/>
      <c r="DAK24" s="341"/>
      <c r="DAL24" s="341"/>
      <c r="DAM24" s="341"/>
      <c r="DAN24" s="341"/>
      <c r="DAO24" s="341"/>
      <c r="DAP24" s="341"/>
      <c r="DAQ24" s="341"/>
      <c r="DAR24" s="341"/>
      <c r="DAS24" s="341"/>
      <c r="DAT24" s="341"/>
      <c r="DAU24" s="341"/>
      <c r="DAV24" s="341"/>
      <c r="DAW24" s="341"/>
      <c r="DAX24" s="341"/>
      <c r="DAY24" s="341"/>
      <c r="DAZ24" s="341"/>
      <c r="DBA24" s="341"/>
      <c r="DBB24" s="341"/>
      <c r="DBC24" s="341"/>
      <c r="DBD24" s="341"/>
      <c r="DBE24" s="341"/>
      <c r="DBF24" s="341"/>
      <c r="DBG24" s="341"/>
      <c r="DBH24" s="341"/>
      <c r="DBI24" s="341"/>
      <c r="DBJ24" s="341"/>
      <c r="DBK24" s="341"/>
      <c r="DBL24" s="341"/>
      <c r="DBM24" s="341"/>
      <c r="DBN24" s="341"/>
      <c r="DBO24" s="341"/>
      <c r="DBP24" s="341"/>
      <c r="DBQ24" s="341"/>
      <c r="DBR24" s="341"/>
      <c r="DBS24" s="341"/>
      <c r="DBT24" s="341"/>
      <c r="DBU24" s="341"/>
      <c r="DBV24" s="341"/>
      <c r="DBW24" s="341"/>
      <c r="DBX24" s="341"/>
      <c r="DBY24" s="341"/>
      <c r="DBZ24" s="341"/>
      <c r="DCA24" s="341"/>
      <c r="DCB24" s="341"/>
      <c r="DCC24" s="341"/>
      <c r="DCD24" s="341"/>
      <c r="DCE24" s="341"/>
      <c r="DCF24" s="341"/>
      <c r="DCG24" s="341"/>
      <c r="DCH24" s="341"/>
      <c r="DCI24" s="341"/>
      <c r="DCJ24" s="341"/>
      <c r="DCK24" s="341"/>
      <c r="DCL24" s="341"/>
      <c r="DCM24" s="341"/>
      <c r="DCN24" s="341"/>
      <c r="DCO24" s="341"/>
      <c r="DCP24" s="341"/>
      <c r="DCQ24" s="341"/>
      <c r="DCR24" s="341"/>
      <c r="DCS24" s="341"/>
      <c r="DCT24" s="341"/>
      <c r="DCU24" s="341"/>
      <c r="DCV24" s="341"/>
      <c r="DCW24" s="341"/>
      <c r="DCX24" s="341"/>
      <c r="DCY24" s="341"/>
      <c r="DCZ24" s="341"/>
      <c r="DDA24" s="341"/>
      <c r="DDB24" s="341"/>
      <c r="DDC24" s="341"/>
      <c r="DDD24" s="341"/>
      <c r="DDE24" s="341"/>
      <c r="DDF24" s="341"/>
      <c r="DDG24" s="341"/>
      <c r="DDH24" s="341"/>
      <c r="DDI24" s="341"/>
      <c r="DDJ24" s="341"/>
      <c r="DDK24" s="341"/>
      <c r="DDL24" s="341"/>
      <c r="DDM24" s="341"/>
      <c r="DDN24" s="341"/>
      <c r="DDO24" s="341"/>
      <c r="DDP24" s="341"/>
      <c r="DDQ24" s="341"/>
      <c r="DDR24" s="341"/>
      <c r="DDS24" s="341"/>
      <c r="DDT24" s="341"/>
      <c r="DDU24" s="341"/>
      <c r="DDV24" s="341"/>
      <c r="DDW24" s="341"/>
      <c r="DDX24" s="341"/>
      <c r="DDY24" s="341"/>
      <c r="DDZ24" s="341"/>
      <c r="DEA24" s="341"/>
      <c r="DEB24" s="341"/>
      <c r="DEC24" s="341"/>
      <c r="DED24" s="341"/>
      <c r="DEE24" s="341"/>
      <c r="DEF24" s="341"/>
      <c r="DEG24" s="341"/>
      <c r="DEH24" s="341"/>
      <c r="DEI24" s="341"/>
      <c r="DEJ24" s="341"/>
      <c r="DEK24" s="341"/>
      <c r="DEL24" s="341"/>
      <c r="DEM24" s="341"/>
      <c r="DEN24" s="341"/>
      <c r="DEO24" s="341"/>
      <c r="DEP24" s="341"/>
      <c r="DEQ24" s="341"/>
      <c r="DER24" s="341"/>
      <c r="DES24" s="341"/>
      <c r="DET24" s="341"/>
      <c r="DEU24" s="341"/>
      <c r="DEV24" s="341"/>
      <c r="DEW24" s="341"/>
      <c r="DEX24" s="341"/>
      <c r="DEY24" s="341"/>
      <c r="DEZ24" s="341"/>
      <c r="DFA24" s="341"/>
      <c r="DFB24" s="341"/>
      <c r="DFC24" s="341"/>
      <c r="DFD24" s="341"/>
      <c r="DFE24" s="341"/>
      <c r="DFF24" s="341"/>
      <c r="DFG24" s="341"/>
      <c r="DFH24" s="341"/>
      <c r="DFI24" s="341"/>
      <c r="DFJ24" s="341"/>
      <c r="DFK24" s="341"/>
      <c r="DFL24" s="341"/>
      <c r="DFM24" s="341"/>
      <c r="DFN24" s="341"/>
      <c r="DFO24" s="341"/>
      <c r="DFP24" s="341"/>
      <c r="DFQ24" s="341"/>
      <c r="DFR24" s="341"/>
      <c r="DFS24" s="341"/>
      <c r="DFT24" s="341"/>
      <c r="DFU24" s="341"/>
      <c r="DFV24" s="341"/>
      <c r="DFW24" s="341"/>
      <c r="DFX24" s="341"/>
      <c r="DFY24" s="341"/>
      <c r="DFZ24" s="341"/>
      <c r="DGA24" s="341"/>
      <c r="DGB24" s="341"/>
      <c r="DGC24" s="341"/>
      <c r="DGD24" s="341"/>
      <c r="DGE24" s="341"/>
      <c r="DGF24" s="341"/>
      <c r="DGG24" s="341"/>
      <c r="DGH24" s="341"/>
      <c r="DGI24" s="341"/>
      <c r="DGJ24" s="341"/>
      <c r="DGK24" s="341"/>
      <c r="DGL24" s="341"/>
      <c r="DGM24" s="341"/>
      <c r="DGN24" s="341"/>
      <c r="DGO24" s="341"/>
      <c r="DGP24" s="341"/>
      <c r="DGQ24" s="341"/>
      <c r="DGR24" s="341"/>
      <c r="DGS24" s="341"/>
      <c r="DGT24" s="341"/>
      <c r="DGU24" s="341"/>
      <c r="DGV24" s="341"/>
      <c r="DGW24" s="341"/>
      <c r="DGX24" s="341"/>
      <c r="DGY24" s="341"/>
      <c r="DGZ24" s="341"/>
      <c r="DHA24" s="341"/>
      <c r="DHB24" s="341"/>
      <c r="DHC24" s="341"/>
      <c r="DHD24" s="341"/>
      <c r="DHE24" s="341"/>
      <c r="DHF24" s="341"/>
      <c r="DHG24" s="341"/>
      <c r="DHH24" s="341"/>
      <c r="DHI24" s="341"/>
      <c r="DHJ24" s="341"/>
      <c r="DHK24" s="341"/>
      <c r="DHL24" s="341"/>
      <c r="DHM24" s="341"/>
      <c r="DHN24" s="341"/>
      <c r="DHO24" s="341"/>
      <c r="DHP24" s="341"/>
      <c r="DHQ24" s="341"/>
      <c r="DHR24" s="341"/>
      <c r="DHS24" s="341"/>
      <c r="DHT24" s="341"/>
      <c r="DHU24" s="341"/>
      <c r="DHV24" s="341"/>
      <c r="DHW24" s="341"/>
      <c r="DHX24" s="341"/>
      <c r="DHY24" s="341"/>
      <c r="DHZ24" s="341"/>
      <c r="DIA24" s="341"/>
      <c r="DIB24" s="341"/>
      <c r="DIC24" s="341"/>
      <c r="DID24" s="341"/>
      <c r="DIE24" s="341"/>
      <c r="DIF24" s="341"/>
      <c r="DIG24" s="341"/>
      <c r="DIH24" s="341"/>
      <c r="DII24" s="341"/>
      <c r="DIJ24" s="341"/>
      <c r="DIK24" s="341"/>
      <c r="DIL24" s="341"/>
      <c r="DIM24" s="341"/>
      <c r="DIN24" s="341"/>
      <c r="DIO24" s="341"/>
      <c r="DIP24" s="341"/>
      <c r="DIQ24" s="341"/>
      <c r="DIR24" s="341"/>
      <c r="DIS24" s="341"/>
      <c r="DIT24" s="341"/>
      <c r="DIU24" s="341"/>
      <c r="DIV24" s="341"/>
      <c r="DIW24" s="341"/>
      <c r="DIX24" s="341"/>
      <c r="DIY24" s="341"/>
      <c r="DIZ24" s="341"/>
      <c r="DJA24" s="341"/>
      <c r="DJB24" s="341"/>
      <c r="DJC24" s="341"/>
      <c r="DJD24" s="341"/>
      <c r="DJE24" s="341"/>
      <c r="DJF24" s="341"/>
      <c r="DJG24" s="341"/>
      <c r="DJH24" s="341"/>
      <c r="DJI24" s="341"/>
      <c r="DJJ24" s="341"/>
      <c r="DJK24" s="341"/>
      <c r="DJL24" s="341"/>
      <c r="DJM24" s="341"/>
      <c r="DJN24" s="341"/>
      <c r="DJO24" s="341"/>
      <c r="DJP24" s="341"/>
      <c r="DJQ24" s="341"/>
      <c r="DJR24" s="341"/>
      <c r="DJS24" s="341"/>
      <c r="DJT24" s="341"/>
      <c r="DJU24" s="341"/>
      <c r="DJV24" s="341"/>
      <c r="DJW24" s="341"/>
      <c r="DJX24" s="341"/>
      <c r="DJY24" s="341"/>
      <c r="DJZ24" s="341"/>
      <c r="DKA24" s="341"/>
      <c r="DKB24" s="341"/>
      <c r="DKC24" s="341"/>
      <c r="DKD24" s="341"/>
      <c r="DKE24" s="341"/>
      <c r="DKF24" s="341"/>
      <c r="DKG24" s="341"/>
      <c r="DKH24" s="341"/>
      <c r="DKI24" s="341"/>
      <c r="DKJ24" s="341"/>
      <c r="DKK24" s="341"/>
      <c r="DKL24" s="341"/>
      <c r="DKM24" s="341"/>
      <c r="DKN24" s="341"/>
      <c r="DKO24" s="341"/>
      <c r="DKP24" s="341"/>
      <c r="DKQ24" s="341"/>
      <c r="DKR24" s="341"/>
      <c r="DKS24" s="341"/>
      <c r="DKT24" s="341"/>
      <c r="DKU24" s="341"/>
      <c r="DKV24" s="341"/>
      <c r="DKW24" s="341"/>
      <c r="DKX24" s="341"/>
      <c r="DKY24" s="341"/>
      <c r="DKZ24" s="341"/>
      <c r="DLA24" s="341"/>
      <c r="DLB24" s="341"/>
      <c r="DLC24" s="341"/>
      <c r="DLD24" s="341"/>
      <c r="DLE24" s="341"/>
      <c r="DLF24" s="341"/>
      <c r="DLG24" s="341"/>
      <c r="DLH24" s="341"/>
      <c r="DLI24" s="341"/>
      <c r="DLJ24" s="341"/>
      <c r="DLK24" s="341"/>
      <c r="DLL24" s="341"/>
      <c r="DLM24" s="341"/>
      <c r="DLN24" s="341"/>
      <c r="DLO24" s="341"/>
      <c r="DLP24" s="341"/>
      <c r="DLQ24" s="341"/>
      <c r="DLR24" s="341"/>
      <c r="DLS24" s="341"/>
      <c r="DLT24" s="341"/>
      <c r="DLU24" s="341"/>
      <c r="DLV24" s="341"/>
      <c r="DLW24" s="341"/>
      <c r="DLX24" s="341"/>
      <c r="DLY24" s="341"/>
      <c r="DLZ24" s="341"/>
      <c r="DMA24" s="341"/>
      <c r="DMB24" s="341"/>
      <c r="DMC24" s="341"/>
      <c r="DMD24" s="341"/>
      <c r="DME24" s="341"/>
      <c r="DMF24" s="341"/>
      <c r="DMG24" s="341"/>
      <c r="DMH24" s="341"/>
      <c r="DMI24" s="341"/>
      <c r="DMJ24" s="341"/>
      <c r="DMK24" s="341"/>
      <c r="DML24" s="341"/>
      <c r="DMM24" s="341"/>
      <c r="DMN24" s="341"/>
      <c r="DMO24" s="341"/>
      <c r="DMP24" s="341"/>
      <c r="DMQ24" s="341"/>
      <c r="DMR24" s="341"/>
      <c r="DMS24" s="341"/>
      <c r="DMT24" s="341"/>
      <c r="DMU24" s="341"/>
      <c r="DMV24" s="341"/>
      <c r="DMW24" s="341"/>
      <c r="DMX24" s="341"/>
      <c r="DMY24" s="341"/>
      <c r="DMZ24" s="341"/>
      <c r="DNA24" s="341"/>
      <c r="DNB24" s="341"/>
      <c r="DNC24" s="341"/>
      <c r="DND24" s="341"/>
      <c r="DNE24" s="341"/>
      <c r="DNF24" s="341"/>
      <c r="DNG24" s="341"/>
      <c r="DNH24" s="341"/>
      <c r="DNI24" s="341"/>
      <c r="DNJ24" s="341"/>
      <c r="DNK24" s="341"/>
      <c r="DNL24" s="341"/>
      <c r="DNM24" s="341"/>
      <c r="DNN24" s="341"/>
      <c r="DNO24" s="341"/>
      <c r="DNP24" s="341"/>
      <c r="DNQ24" s="341"/>
      <c r="DNR24" s="341"/>
      <c r="DNS24" s="341"/>
      <c r="DNT24" s="341"/>
      <c r="DNU24" s="341"/>
      <c r="DNV24" s="341"/>
      <c r="DNW24" s="341"/>
      <c r="DNX24" s="341"/>
      <c r="DNY24" s="341"/>
      <c r="DNZ24" s="341"/>
      <c r="DOA24" s="341"/>
      <c r="DOB24" s="341"/>
      <c r="DOC24" s="341"/>
      <c r="DOD24" s="341"/>
      <c r="DOE24" s="341"/>
      <c r="DOF24" s="341"/>
      <c r="DOG24" s="341"/>
      <c r="DOH24" s="341"/>
      <c r="DOI24" s="341"/>
      <c r="DOJ24" s="341"/>
      <c r="DOK24" s="341"/>
      <c r="DOL24" s="341"/>
      <c r="DOM24" s="341"/>
      <c r="DON24" s="341"/>
      <c r="DOO24" s="341"/>
      <c r="DOP24" s="341"/>
      <c r="DOQ24" s="341"/>
      <c r="DOR24" s="341"/>
      <c r="DOS24" s="341"/>
      <c r="DOT24" s="341"/>
      <c r="DOU24" s="341"/>
      <c r="DOV24" s="341"/>
      <c r="DOW24" s="341"/>
      <c r="DOX24" s="341"/>
      <c r="DOY24" s="341"/>
      <c r="DOZ24" s="341"/>
      <c r="DPA24" s="341"/>
      <c r="DPB24" s="341"/>
      <c r="DPC24" s="341"/>
      <c r="DPD24" s="341"/>
      <c r="DPE24" s="341"/>
      <c r="DPF24" s="341"/>
      <c r="DPG24" s="341"/>
      <c r="DPH24" s="341"/>
      <c r="DPI24" s="341"/>
      <c r="DPJ24" s="341"/>
      <c r="DPK24" s="341"/>
      <c r="DPL24" s="341"/>
      <c r="DPM24" s="341"/>
      <c r="DPN24" s="341"/>
      <c r="DPO24" s="341"/>
      <c r="DPP24" s="341"/>
      <c r="DPQ24" s="341"/>
      <c r="DPR24" s="341"/>
      <c r="DPS24" s="341"/>
      <c r="DPT24" s="341"/>
      <c r="DPU24" s="341"/>
      <c r="DPV24" s="341"/>
      <c r="DPW24" s="341"/>
      <c r="DPX24" s="341"/>
      <c r="DPY24" s="341"/>
      <c r="DPZ24" s="341"/>
      <c r="DQA24" s="341"/>
      <c r="DQB24" s="341"/>
      <c r="DQC24" s="341"/>
      <c r="DQD24" s="341"/>
      <c r="DQE24" s="341"/>
      <c r="DQF24" s="341"/>
      <c r="DQG24" s="341"/>
      <c r="DQH24" s="341"/>
      <c r="DQI24" s="341"/>
      <c r="DQJ24" s="341"/>
      <c r="DQK24" s="341"/>
      <c r="DQL24" s="341"/>
      <c r="DQM24" s="341"/>
      <c r="DQN24" s="341"/>
      <c r="DQO24" s="341"/>
      <c r="DQP24" s="341"/>
      <c r="DQQ24" s="341"/>
      <c r="DQR24" s="341"/>
      <c r="DQS24" s="341"/>
      <c r="DQT24" s="341"/>
      <c r="DQU24" s="341"/>
      <c r="DQV24" s="341"/>
      <c r="DQW24" s="341"/>
      <c r="DQX24" s="341"/>
      <c r="DQY24" s="341"/>
      <c r="DQZ24" s="341"/>
      <c r="DRA24" s="341"/>
      <c r="DRB24" s="341"/>
      <c r="DRC24" s="341"/>
      <c r="DRD24" s="341"/>
      <c r="DRE24" s="341"/>
      <c r="DRF24" s="341"/>
      <c r="DRG24" s="341"/>
      <c r="DRH24" s="341"/>
      <c r="DRI24" s="341"/>
      <c r="DRJ24" s="341"/>
      <c r="DRK24" s="341"/>
      <c r="DRL24" s="341"/>
      <c r="DRM24" s="341"/>
      <c r="DRN24" s="341"/>
      <c r="DRO24" s="341"/>
      <c r="DRP24" s="341"/>
      <c r="DRQ24" s="341"/>
      <c r="DRR24" s="341"/>
      <c r="DRS24" s="341"/>
      <c r="DRT24" s="341"/>
      <c r="DRU24" s="341"/>
      <c r="DRV24" s="341"/>
      <c r="DRW24" s="341"/>
      <c r="DRX24" s="341"/>
      <c r="DRY24" s="341"/>
      <c r="DRZ24" s="341"/>
      <c r="DSA24" s="341"/>
      <c r="DSB24" s="341"/>
      <c r="DSC24" s="341"/>
      <c r="DSD24" s="341"/>
      <c r="DSE24" s="341"/>
      <c r="DSF24" s="341"/>
      <c r="DSG24" s="341"/>
      <c r="DSH24" s="341"/>
      <c r="DSI24" s="341"/>
      <c r="DSJ24" s="341"/>
      <c r="DSK24" s="341"/>
      <c r="DSL24" s="341"/>
      <c r="DSM24" s="341"/>
      <c r="DSN24" s="341"/>
      <c r="DSO24" s="341"/>
      <c r="DSP24" s="341"/>
      <c r="DSQ24" s="341"/>
      <c r="DSR24" s="341"/>
      <c r="DSS24" s="341"/>
      <c r="DST24" s="341"/>
      <c r="DSU24" s="341"/>
      <c r="DSV24" s="341"/>
      <c r="DSW24" s="341"/>
      <c r="DSX24" s="341"/>
      <c r="DSY24" s="341"/>
      <c r="DSZ24" s="341"/>
      <c r="DTA24" s="341"/>
      <c r="DTB24" s="341"/>
      <c r="DTC24" s="341"/>
      <c r="DTD24" s="341"/>
      <c r="DTE24" s="341"/>
      <c r="DTF24" s="341"/>
      <c r="DTG24" s="341"/>
      <c r="DTH24" s="341"/>
      <c r="DTI24" s="341"/>
      <c r="DTJ24" s="341"/>
      <c r="DTK24" s="341"/>
      <c r="DTL24" s="341"/>
      <c r="DTM24" s="341"/>
      <c r="DTN24" s="341"/>
      <c r="DTO24" s="341"/>
      <c r="DTP24" s="341"/>
      <c r="DTQ24" s="341"/>
      <c r="DTR24" s="341"/>
      <c r="DTS24" s="341"/>
      <c r="DTT24" s="341"/>
      <c r="DTU24" s="341"/>
      <c r="DTV24" s="341"/>
      <c r="DTW24" s="341"/>
      <c r="DTX24" s="341"/>
      <c r="DTY24" s="341"/>
      <c r="DTZ24" s="341"/>
      <c r="DUA24" s="341"/>
      <c r="DUB24" s="341"/>
      <c r="DUC24" s="341"/>
      <c r="DUD24" s="341"/>
      <c r="DUE24" s="341"/>
      <c r="DUF24" s="341"/>
      <c r="DUG24" s="341"/>
      <c r="DUH24" s="341"/>
      <c r="DUI24" s="341"/>
      <c r="DUJ24" s="341"/>
      <c r="DUK24" s="341"/>
      <c r="DUL24" s="341"/>
      <c r="DUM24" s="341"/>
      <c r="DUN24" s="341"/>
      <c r="DUO24" s="341"/>
      <c r="DUP24" s="341"/>
      <c r="DUQ24" s="341"/>
      <c r="DUR24" s="341"/>
      <c r="DUS24" s="341"/>
      <c r="DUT24" s="341"/>
      <c r="DUU24" s="341"/>
      <c r="DUV24" s="341"/>
      <c r="DUW24" s="341"/>
      <c r="DUX24" s="341"/>
      <c r="DUY24" s="341"/>
      <c r="DUZ24" s="341"/>
      <c r="DVA24" s="341"/>
      <c r="DVB24" s="341"/>
      <c r="DVC24" s="341"/>
      <c r="DVD24" s="341"/>
      <c r="DVE24" s="341"/>
      <c r="DVF24" s="341"/>
      <c r="DVG24" s="341"/>
      <c r="DVH24" s="341"/>
      <c r="DVI24" s="341"/>
      <c r="DVJ24" s="341"/>
      <c r="DVK24" s="341"/>
      <c r="DVL24" s="341"/>
      <c r="DVM24" s="341"/>
      <c r="DVN24" s="341"/>
      <c r="DVO24" s="341"/>
      <c r="DVP24" s="341"/>
      <c r="DVQ24" s="341"/>
      <c r="DVR24" s="341"/>
      <c r="DVS24" s="341"/>
      <c r="DVT24" s="341"/>
      <c r="DVU24" s="341"/>
      <c r="DVV24" s="341"/>
      <c r="DVW24" s="341"/>
      <c r="DVX24" s="341"/>
      <c r="DVY24" s="341"/>
      <c r="DVZ24" s="341"/>
      <c r="DWA24" s="341"/>
      <c r="DWB24" s="341"/>
      <c r="DWC24" s="341"/>
      <c r="DWD24" s="341"/>
      <c r="DWE24" s="341"/>
      <c r="DWF24" s="341"/>
      <c r="DWG24" s="341"/>
      <c r="DWH24" s="341"/>
      <c r="DWI24" s="341"/>
      <c r="DWJ24" s="341"/>
      <c r="DWK24" s="341"/>
      <c r="DWL24" s="341"/>
      <c r="DWM24" s="341"/>
      <c r="DWN24" s="341"/>
      <c r="DWO24" s="341"/>
      <c r="DWP24" s="341"/>
      <c r="DWQ24" s="341"/>
      <c r="DWR24" s="341"/>
      <c r="DWS24" s="341"/>
      <c r="DWT24" s="341"/>
      <c r="DWU24" s="341"/>
      <c r="DWV24" s="341"/>
      <c r="DWW24" s="341"/>
      <c r="DWX24" s="341"/>
      <c r="DWY24" s="341"/>
      <c r="DWZ24" s="341"/>
      <c r="DXA24" s="341"/>
      <c r="DXB24" s="341"/>
      <c r="DXC24" s="341"/>
      <c r="DXD24" s="341"/>
      <c r="DXE24" s="341"/>
      <c r="DXF24" s="341"/>
      <c r="DXG24" s="341"/>
      <c r="DXH24" s="341"/>
      <c r="DXI24" s="341"/>
      <c r="DXJ24" s="341"/>
      <c r="DXK24" s="341"/>
      <c r="DXL24" s="341"/>
      <c r="DXM24" s="341"/>
      <c r="DXN24" s="341"/>
      <c r="DXO24" s="341"/>
      <c r="DXP24" s="341"/>
      <c r="DXQ24" s="341"/>
      <c r="DXR24" s="341"/>
      <c r="DXS24" s="341"/>
      <c r="DXT24" s="341"/>
      <c r="DXU24" s="341"/>
      <c r="DXV24" s="341"/>
      <c r="DXW24" s="341"/>
      <c r="DXX24" s="341"/>
      <c r="DXY24" s="341"/>
      <c r="DXZ24" s="341"/>
      <c r="DYA24" s="341"/>
      <c r="DYB24" s="341"/>
      <c r="DYC24" s="341"/>
      <c r="DYD24" s="341"/>
      <c r="DYE24" s="341"/>
      <c r="DYF24" s="341"/>
      <c r="DYG24" s="341"/>
      <c r="DYH24" s="341"/>
      <c r="DYI24" s="341"/>
      <c r="DYJ24" s="341"/>
      <c r="DYK24" s="341"/>
      <c r="DYL24" s="341"/>
      <c r="DYM24" s="341"/>
      <c r="DYN24" s="341"/>
      <c r="DYO24" s="341"/>
      <c r="DYP24" s="341"/>
      <c r="DYQ24" s="341"/>
      <c r="DYR24" s="341"/>
      <c r="DYS24" s="341"/>
      <c r="DYT24" s="341"/>
      <c r="DYU24" s="341"/>
      <c r="DYV24" s="341"/>
      <c r="DYW24" s="341"/>
      <c r="DYX24" s="341"/>
      <c r="DYY24" s="341"/>
      <c r="DYZ24" s="341"/>
      <c r="DZA24" s="341"/>
      <c r="DZB24" s="341"/>
      <c r="DZC24" s="341"/>
      <c r="DZD24" s="341"/>
      <c r="DZE24" s="341"/>
      <c r="DZF24" s="341"/>
      <c r="DZG24" s="341"/>
      <c r="DZH24" s="341"/>
      <c r="DZI24" s="341"/>
      <c r="DZJ24" s="341"/>
      <c r="DZK24" s="341"/>
      <c r="DZL24" s="341"/>
      <c r="DZM24" s="341"/>
      <c r="DZN24" s="341"/>
      <c r="DZO24" s="341"/>
      <c r="DZP24" s="341"/>
      <c r="DZQ24" s="341"/>
      <c r="DZR24" s="341"/>
      <c r="DZS24" s="341"/>
      <c r="DZT24" s="341"/>
      <c r="DZU24" s="341"/>
      <c r="DZV24" s="341"/>
      <c r="DZW24" s="341"/>
      <c r="DZX24" s="341"/>
      <c r="DZY24" s="341"/>
      <c r="DZZ24" s="341"/>
      <c r="EAA24" s="341"/>
      <c r="EAB24" s="341"/>
      <c r="EAC24" s="341"/>
      <c r="EAD24" s="341"/>
      <c r="EAE24" s="341"/>
      <c r="EAF24" s="341"/>
      <c r="EAG24" s="341"/>
      <c r="EAH24" s="341"/>
      <c r="EAI24" s="341"/>
      <c r="EAJ24" s="341"/>
      <c r="EAK24" s="341"/>
      <c r="EAL24" s="341"/>
      <c r="EAM24" s="341"/>
      <c r="EAN24" s="341"/>
      <c r="EAO24" s="341"/>
      <c r="EAP24" s="341"/>
      <c r="EAQ24" s="341"/>
      <c r="EAR24" s="341"/>
      <c r="EAS24" s="341"/>
      <c r="EAT24" s="341"/>
      <c r="EAU24" s="341"/>
      <c r="EAV24" s="341"/>
      <c r="EAW24" s="341"/>
      <c r="EAX24" s="341"/>
      <c r="EAY24" s="341"/>
      <c r="EAZ24" s="341"/>
      <c r="EBA24" s="341"/>
      <c r="EBB24" s="341"/>
      <c r="EBC24" s="341"/>
      <c r="EBD24" s="341"/>
      <c r="EBE24" s="341"/>
      <c r="EBF24" s="341"/>
      <c r="EBG24" s="341"/>
      <c r="EBH24" s="341"/>
      <c r="EBI24" s="341"/>
      <c r="EBJ24" s="341"/>
      <c r="EBK24" s="341"/>
      <c r="EBL24" s="341"/>
      <c r="EBM24" s="341"/>
      <c r="EBN24" s="341"/>
      <c r="EBO24" s="341"/>
      <c r="EBP24" s="341"/>
      <c r="EBQ24" s="341"/>
      <c r="EBR24" s="341"/>
      <c r="EBS24" s="341"/>
      <c r="EBT24" s="341"/>
      <c r="EBU24" s="341"/>
      <c r="EBV24" s="341"/>
      <c r="EBW24" s="341"/>
      <c r="EBX24" s="341"/>
      <c r="EBY24" s="341"/>
      <c r="EBZ24" s="341"/>
      <c r="ECA24" s="341"/>
      <c r="ECB24" s="341"/>
      <c r="ECC24" s="341"/>
      <c r="ECD24" s="341"/>
      <c r="ECE24" s="341"/>
      <c r="ECF24" s="341"/>
      <c r="ECG24" s="341"/>
      <c r="ECH24" s="341"/>
      <c r="ECI24" s="341"/>
      <c r="ECJ24" s="341"/>
      <c r="ECK24" s="341"/>
      <c r="ECL24" s="341"/>
      <c r="ECM24" s="341"/>
      <c r="ECN24" s="341"/>
      <c r="ECO24" s="341"/>
      <c r="ECP24" s="341"/>
      <c r="ECQ24" s="341"/>
      <c r="ECR24" s="341"/>
      <c r="ECS24" s="341"/>
      <c r="ECT24" s="341"/>
      <c r="ECU24" s="341"/>
      <c r="ECV24" s="341"/>
      <c r="ECW24" s="341"/>
      <c r="ECX24" s="341"/>
      <c r="ECY24" s="341"/>
      <c r="ECZ24" s="341"/>
      <c r="EDA24" s="341"/>
      <c r="EDB24" s="341"/>
      <c r="EDC24" s="341"/>
      <c r="EDD24" s="341"/>
      <c r="EDE24" s="341"/>
      <c r="EDF24" s="341"/>
      <c r="EDG24" s="341"/>
      <c r="EDH24" s="341"/>
      <c r="EDI24" s="341"/>
      <c r="EDJ24" s="341"/>
      <c r="EDK24" s="341"/>
      <c r="EDL24" s="341"/>
      <c r="EDM24" s="341"/>
      <c r="EDN24" s="341"/>
      <c r="EDO24" s="341"/>
      <c r="EDP24" s="341"/>
      <c r="EDQ24" s="341"/>
      <c r="EDR24" s="341"/>
      <c r="EDS24" s="341"/>
      <c r="EDT24" s="341"/>
      <c r="EDU24" s="341"/>
      <c r="EDV24" s="341"/>
      <c r="EDW24" s="341"/>
      <c r="EDX24" s="341"/>
      <c r="EDY24" s="341"/>
      <c r="EDZ24" s="341"/>
      <c r="EEA24" s="341"/>
      <c r="EEB24" s="341"/>
      <c r="EEC24" s="341"/>
      <c r="EED24" s="341"/>
      <c r="EEE24" s="341"/>
      <c r="EEF24" s="341"/>
      <c r="EEG24" s="341"/>
      <c r="EEH24" s="341"/>
      <c r="EEI24" s="341"/>
      <c r="EEJ24" s="341"/>
      <c r="EEK24" s="341"/>
      <c r="EEL24" s="341"/>
      <c r="EEM24" s="341"/>
      <c r="EEN24" s="341"/>
      <c r="EEO24" s="341"/>
      <c r="EEP24" s="341"/>
      <c r="EEQ24" s="341"/>
      <c r="EER24" s="341"/>
      <c r="EES24" s="341"/>
      <c r="EET24" s="341"/>
      <c r="EEU24" s="341"/>
      <c r="EEV24" s="341"/>
      <c r="EEW24" s="341"/>
      <c r="EEX24" s="341"/>
      <c r="EEY24" s="341"/>
      <c r="EEZ24" s="341"/>
      <c r="EFA24" s="341"/>
      <c r="EFB24" s="341"/>
      <c r="EFC24" s="341"/>
      <c r="EFD24" s="341"/>
      <c r="EFE24" s="341"/>
      <c r="EFF24" s="341"/>
      <c r="EFG24" s="341"/>
      <c r="EFH24" s="341"/>
      <c r="EFI24" s="341"/>
      <c r="EFJ24" s="341"/>
      <c r="EFK24" s="341"/>
      <c r="EFL24" s="341"/>
      <c r="EFM24" s="341"/>
      <c r="EFN24" s="341"/>
      <c r="EFO24" s="341"/>
      <c r="EFP24" s="341"/>
      <c r="EFQ24" s="341"/>
      <c r="EFR24" s="341"/>
      <c r="EFS24" s="341"/>
      <c r="EFT24" s="341"/>
      <c r="EFU24" s="341"/>
      <c r="EFV24" s="341"/>
      <c r="EFW24" s="341"/>
      <c r="EFX24" s="341"/>
      <c r="EFY24" s="341"/>
      <c r="EFZ24" s="341"/>
      <c r="EGA24" s="341"/>
      <c r="EGB24" s="341"/>
      <c r="EGC24" s="341"/>
      <c r="EGD24" s="341"/>
      <c r="EGE24" s="341"/>
      <c r="EGF24" s="341"/>
      <c r="EGG24" s="341"/>
      <c r="EGH24" s="341"/>
      <c r="EGI24" s="341"/>
      <c r="EGJ24" s="341"/>
      <c r="EGK24" s="341"/>
      <c r="EGL24" s="341"/>
      <c r="EGM24" s="341"/>
      <c r="EGN24" s="341"/>
      <c r="EGO24" s="341"/>
      <c r="EGP24" s="341"/>
      <c r="EGQ24" s="341"/>
      <c r="EGR24" s="341"/>
      <c r="EGS24" s="341"/>
      <c r="EGT24" s="341"/>
      <c r="EGU24" s="341"/>
      <c r="EGV24" s="341"/>
      <c r="EGW24" s="341"/>
      <c r="EGX24" s="341"/>
      <c r="EGY24" s="341"/>
      <c r="EGZ24" s="341"/>
      <c r="EHA24" s="341"/>
      <c r="EHB24" s="341"/>
      <c r="EHC24" s="341"/>
      <c r="EHD24" s="341"/>
      <c r="EHE24" s="341"/>
      <c r="EHF24" s="341"/>
      <c r="EHG24" s="341"/>
      <c r="EHH24" s="341"/>
      <c r="EHI24" s="341"/>
      <c r="EHJ24" s="341"/>
      <c r="EHK24" s="341"/>
      <c r="EHL24" s="341"/>
      <c r="EHM24" s="341"/>
      <c r="EHN24" s="341"/>
      <c r="EHO24" s="341"/>
      <c r="EHP24" s="341"/>
      <c r="EHQ24" s="341"/>
      <c r="EHR24" s="341"/>
      <c r="EHS24" s="341"/>
      <c r="EHT24" s="341"/>
      <c r="EHU24" s="341"/>
      <c r="EHV24" s="341"/>
      <c r="EHW24" s="341"/>
      <c r="EHX24" s="341"/>
      <c r="EHY24" s="341"/>
      <c r="EHZ24" s="341"/>
      <c r="EIA24" s="341"/>
      <c r="EIB24" s="341"/>
      <c r="EIC24" s="341"/>
      <c r="EID24" s="341"/>
      <c r="EIE24" s="341"/>
      <c r="EIF24" s="341"/>
      <c r="EIG24" s="341"/>
      <c r="EIH24" s="341"/>
      <c r="EII24" s="341"/>
      <c r="EIJ24" s="341"/>
      <c r="EIK24" s="341"/>
      <c r="EIL24" s="341"/>
      <c r="EIM24" s="341"/>
      <c r="EIN24" s="341"/>
      <c r="EIO24" s="341"/>
      <c r="EIP24" s="341"/>
      <c r="EIQ24" s="341"/>
      <c r="EIR24" s="341"/>
      <c r="EIS24" s="341"/>
      <c r="EIT24" s="341"/>
      <c r="EIU24" s="341"/>
      <c r="EIV24" s="341"/>
      <c r="EIW24" s="341"/>
      <c r="EIX24" s="341"/>
      <c r="EIY24" s="341"/>
      <c r="EIZ24" s="341"/>
      <c r="EJA24" s="341"/>
      <c r="EJB24" s="341"/>
      <c r="EJC24" s="341"/>
      <c r="EJD24" s="341"/>
      <c r="EJE24" s="341"/>
      <c r="EJF24" s="341"/>
      <c r="EJG24" s="341"/>
      <c r="EJH24" s="341"/>
      <c r="EJI24" s="341"/>
      <c r="EJJ24" s="341"/>
      <c r="EJK24" s="341"/>
      <c r="EJL24" s="341"/>
      <c r="EJM24" s="341"/>
      <c r="EJN24" s="341"/>
      <c r="EJO24" s="341"/>
      <c r="EJP24" s="341"/>
      <c r="EJQ24" s="341"/>
      <c r="EJR24" s="341"/>
      <c r="EJS24" s="341"/>
      <c r="EJT24" s="341"/>
      <c r="EJU24" s="341"/>
      <c r="EJV24" s="341"/>
      <c r="EJW24" s="341"/>
      <c r="EJX24" s="341"/>
      <c r="EJY24" s="341"/>
      <c r="EJZ24" s="341"/>
      <c r="EKA24" s="341"/>
      <c r="EKB24" s="341"/>
      <c r="EKC24" s="341"/>
      <c r="EKD24" s="341"/>
      <c r="EKE24" s="341"/>
      <c r="EKF24" s="341"/>
      <c r="EKG24" s="341"/>
      <c r="EKH24" s="341"/>
      <c r="EKI24" s="341"/>
      <c r="EKJ24" s="341"/>
      <c r="EKK24" s="341"/>
      <c r="EKL24" s="341"/>
      <c r="EKM24" s="341"/>
      <c r="EKN24" s="341"/>
      <c r="EKO24" s="341"/>
      <c r="EKP24" s="341"/>
      <c r="EKQ24" s="341"/>
      <c r="EKR24" s="341"/>
      <c r="EKS24" s="341"/>
      <c r="EKT24" s="341"/>
      <c r="EKU24" s="341"/>
      <c r="EKV24" s="341"/>
      <c r="EKW24" s="341"/>
      <c r="EKX24" s="341"/>
      <c r="EKY24" s="341"/>
      <c r="EKZ24" s="341"/>
      <c r="ELA24" s="341"/>
      <c r="ELB24" s="341"/>
      <c r="ELC24" s="341"/>
      <c r="ELD24" s="341"/>
      <c r="ELE24" s="341"/>
      <c r="ELF24" s="341"/>
      <c r="ELG24" s="341"/>
      <c r="ELH24" s="341"/>
      <c r="ELI24" s="341"/>
      <c r="ELJ24" s="341"/>
      <c r="ELK24" s="341"/>
      <c r="ELL24" s="341"/>
      <c r="ELM24" s="341"/>
      <c r="ELN24" s="341"/>
      <c r="ELO24" s="341"/>
      <c r="ELP24" s="341"/>
      <c r="ELQ24" s="341"/>
      <c r="ELR24" s="341"/>
      <c r="ELS24" s="341"/>
      <c r="ELT24" s="341"/>
      <c r="ELU24" s="341"/>
      <c r="ELV24" s="341"/>
      <c r="ELW24" s="341"/>
      <c r="ELX24" s="341"/>
      <c r="ELY24" s="341"/>
      <c r="ELZ24" s="341"/>
      <c r="EMA24" s="341"/>
      <c r="EMB24" s="341"/>
      <c r="EMC24" s="341"/>
      <c r="EMD24" s="341"/>
      <c r="EME24" s="341"/>
      <c r="EMF24" s="341"/>
      <c r="EMG24" s="341"/>
      <c r="EMH24" s="341"/>
      <c r="EMI24" s="341"/>
      <c r="EMJ24" s="341"/>
      <c r="EMK24" s="341"/>
      <c r="EML24" s="341"/>
      <c r="EMM24" s="341"/>
      <c r="EMN24" s="341"/>
      <c r="EMO24" s="341"/>
      <c r="EMP24" s="341"/>
      <c r="EMQ24" s="341"/>
      <c r="EMR24" s="341"/>
      <c r="EMS24" s="341"/>
      <c r="EMT24" s="341"/>
      <c r="EMU24" s="341"/>
      <c r="EMV24" s="341"/>
      <c r="EMW24" s="341"/>
      <c r="EMX24" s="341"/>
      <c r="EMY24" s="341"/>
      <c r="EMZ24" s="341"/>
      <c r="ENA24" s="341"/>
      <c r="ENB24" s="341"/>
      <c r="ENC24" s="341"/>
      <c r="END24" s="341"/>
      <c r="ENE24" s="341"/>
      <c r="ENF24" s="341"/>
      <c r="ENG24" s="341"/>
      <c r="ENH24" s="341"/>
      <c r="ENI24" s="341"/>
      <c r="ENJ24" s="341"/>
      <c r="ENK24" s="341"/>
      <c r="ENL24" s="341"/>
      <c r="ENM24" s="341"/>
      <c r="ENN24" s="341"/>
      <c r="ENO24" s="341"/>
      <c r="ENP24" s="341"/>
      <c r="ENQ24" s="341"/>
      <c r="ENR24" s="341"/>
      <c r="ENS24" s="341"/>
      <c r="ENT24" s="341"/>
      <c r="ENU24" s="341"/>
      <c r="ENV24" s="341"/>
      <c r="ENW24" s="341"/>
      <c r="ENX24" s="341"/>
      <c r="ENY24" s="341"/>
      <c r="ENZ24" s="341"/>
      <c r="EOA24" s="341"/>
      <c r="EOB24" s="341"/>
      <c r="EOC24" s="341"/>
      <c r="EOD24" s="341"/>
      <c r="EOE24" s="341"/>
      <c r="EOF24" s="341"/>
      <c r="EOG24" s="341"/>
      <c r="EOH24" s="341"/>
      <c r="EOI24" s="341"/>
      <c r="EOJ24" s="341"/>
      <c r="EOK24" s="341"/>
      <c r="EOL24" s="341"/>
      <c r="EOM24" s="341"/>
      <c r="EON24" s="341"/>
      <c r="EOO24" s="341"/>
      <c r="EOP24" s="341"/>
      <c r="EOQ24" s="341"/>
      <c r="EOR24" s="341"/>
      <c r="EOS24" s="341"/>
      <c r="EOT24" s="341"/>
      <c r="EOU24" s="341"/>
      <c r="EOV24" s="341"/>
      <c r="EOW24" s="341"/>
      <c r="EOX24" s="341"/>
      <c r="EOY24" s="341"/>
      <c r="EOZ24" s="341"/>
      <c r="EPA24" s="341"/>
      <c r="EPB24" s="341"/>
      <c r="EPC24" s="341"/>
      <c r="EPD24" s="341"/>
      <c r="EPE24" s="341"/>
      <c r="EPF24" s="341"/>
      <c r="EPG24" s="341"/>
      <c r="EPH24" s="341"/>
      <c r="EPI24" s="341"/>
      <c r="EPJ24" s="341"/>
      <c r="EPK24" s="341"/>
      <c r="EPL24" s="341"/>
      <c r="EPM24" s="341"/>
      <c r="EPN24" s="341"/>
      <c r="EPO24" s="341"/>
      <c r="EPP24" s="341"/>
      <c r="EPQ24" s="341"/>
      <c r="EPR24" s="341"/>
      <c r="EPS24" s="341"/>
      <c r="EPT24" s="341"/>
      <c r="EPU24" s="341"/>
      <c r="EPV24" s="341"/>
      <c r="EPW24" s="341"/>
      <c r="EPX24" s="341"/>
      <c r="EPY24" s="341"/>
      <c r="EPZ24" s="341"/>
      <c r="EQA24" s="341"/>
      <c r="EQB24" s="341"/>
      <c r="EQC24" s="341"/>
      <c r="EQD24" s="341"/>
      <c r="EQE24" s="341"/>
      <c r="EQF24" s="341"/>
      <c r="EQG24" s="341"/>
      <c r="EQH24" s="341"/>
      <c r="EQI24" s="341"/>
      <c r="EQJ24" s="341"/>
      <c r="EQK24" s="341"/>
      <c r="EQL24" s="341"/>
      <c r="EQM24" s="341"/>
      <c r="EQN24" s="341"/>
      <c r="EQO24" s="341"/>
      <c r="EQP24" s="341"/>
      <c r="EQQ24" s="341"/>
      <c r="EQR24" s="341"/>
      <c r="EQS24" s="341"/>
      <c r="EQT24" s="341"/>
      <c r="EQU24" s="341"/>
      <c r="EQV24" s="341"/>
      <c r="EQW24" s="341"/>
      <c r="EQX24" s="341"/>
      <c r="EQY24" s="341"/>
      <c r="EQZ24" s="341"/>
      <c r="ERA24" s="341"/>
      <c r="ERB24" s="341"/>
      <c r="ERC24" s="341"/>
      <c r="ERD24" s="341"/>
      <c r="ERE24" s="341"/>
      <c r="ERF24" s="341"/>
      <c r="ERG24" s="341"/>
      <c r="ERH24" s="341"/>
      <c r="ERI24" s="341"/>
      <c r="ERJ24" s="341"/>
      <c r="ERK24" s="341"/>
      <c r="ERL24" s="341"/>
      <c r="ERM24" s="341"/>
      <c r="ERN24" s="341"/>
      <c r="ERO24" s="341"/>
      <c r="ERP24" s="341"/>
      <c r="ERQ24" s="341"/>
      <c r="ERR24" s="341"/>
      <c r="ERS24" s="341"/>
      <c r="ERT24" s="341"/>
      <c r="ERU24" s="341"/>
      <c r="ERV24" s="341"/>
      <c r="ERW24" s="341"/>
      <c r="ERX24" s="341"/>
      <c r="ERY24" s="341"/>
      <c r="ERZ24" s="341"/>
      <c r="ESA24" s="341"/>
      <c r="ESB24" s="341"/>
      <c r="ESC24" s="341"/>
      <c r="ESD24" s="341"/>
      <c r="ESE24" s="341"/>
      <c r="ESF24" s="341"/>
      <c r="ESG24" s="341"/>
      <c r="ESH24" s="341"/>
      <c r="ESI24" s="341"/>
      <c r="ESJ24" s="341"/>
      <c r="ESK24" s="341"/>
      <c r="ESL24" s="341"/>
      <c r="ESM24" s="341"/>
      <c r="ESN24" s="341"/>
      <c r="ESO24" s="341"/>
      <c r="ESP24" s="341"/>
      <c r="ESQ24" s="341"/>
      <c r="ESR24" s="341"/>
      <c r="ESS24" s="341"/>
      <c r="EST24" s="341"/>
      <c r="ESU24" s="341"/>
      <c r="ESV24" s="341"/>
      <c r="ESW24" s="341"/>
      <c r="ESX24" s="341"/>
      <c r="ESY24" s="341"/>
      <c r="ESZ24" s="341"/>
      <c r="ETA24" s="341"/>
      <c r="ETB24" s="341"/>
      <c r="ETC24" s="341"/>
      <c r="ETD24" s="341"/>
      <c r="ETE24" s="341"/>
      <c r="ETF24" s="341"/>
      <c r="ETG24" s="341"/>
      <c r="ETH24" s="341"/>
      <c r="ETI24" s="341"/>
      <c r="ETJ24" s="341"/>
      <c r="ETK24" s="341"/>
      <c r="ETL24" s="341"/>
      <c r="ETM24" s="341"/>
      <c r="ETN24" s="341"/>
      <c r="ETO24" s="341"/>
      <c r="ETP24" s="341"/>
      <c r="ETQ24" s="341"/>
      <c r="ETR24" s="341"/>
      <c r="ETS24" s="341"/>
      <c r="ETT24" s="341"/>
      <c r="ETU24" s="341"/>
      <c r="ETV24" s="341"/>
      <c r="ETW24" s="341"/>
      <c r="ETX24" s="341"/>
      <c r="ETY24" s="341"/>
      <c r="ETZ24" s="341"/>
      <c r="EUA24" s="341"/>
      <c r="EUB24" s="341"/>
      <c r="EUC24" s="341"/>
      <c r="EUD24" s="341"/>
      <c r="EUE24" s="341"/>
      <c r="EUF24" s="341"/>
      <c r="EUG24" s="341"/>
      <c r="EUH24" s="341"/>
      <c r="EUI24" s="341"/>
      <c r="EUJ24" s="341"/>
      <c r="EUK24" s="341"/>
      <c r="EUL24" s="341"/>
      <c r="EUM24" s="341"/>
      <c r="EUN24" s="341"/>
      <c r="EUO24" s="341"/>
      <c r="EUP24" s="341"/>
      <c r="EUQ24" s="341"/>
      <c r="EUR24" s="341"/>
      <c r="EUS24" s="341"/>
      <c r="EUT24" s="341"/>
      <c r="EUU24" s="341"/>
      <c r="EUV24" s="341"/>
      <c r="EUW24" s="341"/>
      <c r="EUX24" s="341"/>
      <c r="EUY24" s="341"/>
      <c r="EUZ24" s="341"/>
      <c r="EVA24" s="341"/>
      <c r="EVB24" s="341"/>
      <c r="EVC24" s="341"/>
      <c r="EVD24" s="341"/>
      <c r="EVE24" s="341"/>
      <c r="EVF24" s="341"/>
      <c r="EVG24" s="341"/>
      <c r="EVH24" s="341"/>
      <c r="EVI24" s="341"/>
      <c r="EVJ24" s="341"/>
      <c r="EVK24" s="341"/>
      <c r="EVL24" s="341"/>
      <c r="EVM24" s="341"/>
      <c r="EVN24" s="341"/>
      <c r="EVO24" s="341"/>
      <c r="EVP24" s="341"/>
      <c r="EVQ24" s="341"/>
      <c r="EVR24" s="341"/>
      <c r="EVS24" s="341"/>
      <c r="EVT24" s="341"/>
      <c r="EVU24" s="341"/>
      <c r="EVV24" s="341"/>
      <c r="EVW24" s="341"/>
      <c r="EVX24" s="341"/>
      <c r="EVY24" s="341"/>
      <c r="EVZ24" s="341"/>
      <c r="EWA24" s="341"/>
      <c r="EWB24" s="341"/>
      <c r="EWC24" s="341"/>
      <c r="EWD24" s="341"/>
      <c r="EWE24" s="341"/>
      <c r="EWF24" s="341"/>
      <c r="EWG24" s="341"/>
      <c r="EWH24" s="341"/>
      <c r="EWI24" s="341"/>
      <c r="EWJ24" s="341"/>
      <c r="EWK24" s="341"/>
      <c r="EWL24" s="341"/>
      <c r="EWM24" s="341"/>
      <c r="EWN24" s="341"/>
      <c r="EWO24" s="341"/>
      <c r="EWP24" s="341"/>
      <c r="EWQ24" s="341"/>
      <c r="EWR24" s="341"/>
      <c r="EWS24" s="341"/>
      <c r="EWT24" s="341"/>
      <c r="EWU24" s="341"/>
      <c r="EWV24" s="341"/>
      <c r="EWW24" s="341"/>
      <c r="EWX24" s="341"/>
      <c r="EWY24" s="341"/>
      <c r="EWZ24" s="341"/>
      <c r="EXA24" s="341"/>
      <c r="EXB24" s="341"/>
      <c r="EXC24" s="341"/>
      <c r="EXD24" s="341"/>
      <c r="EXE24" s="341"/>
      <c r="EXF24" s="341"/>
      <c r="EXG24" s="341"/>
      <c r="EXH24" s="341"/>
      <c r="EXI24" s="341"/>
      <c r="EXJ24" s="341"/>
      <c r="EXK24" s="341"/>
      <c r="EXL24" s="341"/>
      <c r="EXM24" s="341"/>
      <c r="EXN24" s="341"/>
      <c r="EXO24" s="341"/>
      <c r="EXP24" s="341"/>
      <c r="EXQ24" s="341"/>
      <c r="EXR24" s="341"/>
      <c r="EXS24" s="341"/>
      <c r="EXT24" s="341"/>
      <c r="EXU24" s="341"/>
      <c r="EXV24" s="341"/>
      <c r="EXW24" s="341"/>
      <c r="EXX24" s="341"/>
      <c r="EXY24" s="341"/>
      <c r="EXZ24" s="341"/>
      <c r="EYA24" s="341"/>
      <c r="EYB24" s="341"/>
      <c r="EYC24" s="341"/>
      <c r="EYD24" s="341"/>
      <c r="EYE24" s="341"/>
      <c r="EYF24" s="341"/>
      <c r="EYG24" s="341"/>
      <c r="EYH24" s="341"/>
      <c r="EYI24" s="341"/>
      <c r="EYJ24" s="341"/>
      <c r="EYK24" s="341"/>
      <c r="EYL24" s="341"/>
      <c r="EYM24" s="341"/>
      <c r="EYN24" s="341"/>
      <c r="EYO24" s="341"/>
      <c r="EYP24" s="341"/>
      <c r="EYQ24" s="341"/>
      <c r="EYR24" s="341"/>
      <c r="EYS24" s="341"/>
      <c r="EYT24" s="341"/>
      <c r="EYU24" s="341"/>
      <c r="EYV24" s="341"/>
      <c r="EYW24" s="341"/>
      <c r="EYX24" s="341"/>
      <c r="EYY24" s="341"/>
      <c r="EYZ24" s="341"/>
      <c r="EZA24" s="341"/>
      <c r="EZB24" s="341"/>
      <c r="EZC24" s="341"/>
      <c r="EZD24" s="341"/>
      <c r="EZE24" s="341"/>
      <c r="EZF24" s="341"/>
      <c r="EZG24" s="341"/>
      <c r="EZH24" s="341"/>
      <c r="EZI24" s="341"/>
      <c r="EZJ24" s="341"/>
      <c r="EZK24" s="341"/>
      <c r="EZL24" s="341"/>
      <c r="EZM24" s="341"/>
      <c r="EZN24" s="341"/>
      <c r="EZO24" s="341"/>
      <c r="EZP24" s="341"/>
      <c r="EZQ24" s="341"/>
      <c r="EZR24" s="341"/>
      <c r="EZS24" s="341"/>
      <c r="EZT24" s="341"/>
      <c r="EZU24" s="341"/>
      <c r="EZV24" s="341"/>
      <c r="EZW24" s="341"/>
      <c r="EZX24" s="341"/>
      <c r="EZY24" s="341"/>
      <c r="EZZ24" s="341"/>
      <c r="FAA24" s="341"/>
      <c r="FAB24" s="341"/>
      <c r="FAC24" s="341"/>
      <c r="FAD24" s="341"/>
      <c r="FAE24" s="341"/>
      <c r="FAF24" s="341"/>
      <c r="FAG24" s="341"/>
      <c r="FAH24" s="341"/>
      <c r="FAI24" s="341"/>
      <c r="FAJ24" s="341"/>
      <c r="FAK24" s="341"/>
      <c r="FAL24" s="341"/>
      <c r="FAM24" s="341"/>
      <c r="FAN24" s="341"/>
      <c r="FAO24" s="341"/>
      <c r="FAP24" s="341"/>
      <c r="FAQ24" s="341"/>
      <c r="FAR24" s="341"/>
      <c r="FAS24" s="341"/>
      <c r="FAT24" s="341"/>
      <c r="FAU24" s="341"/>
      <c r="FAV24" s="341"/>
      <c r="FAW24" s="341"/>
      <c r="FAX24" s="341"/>
      <c r="FAY24" s="341"/>
      <c r="FAZ24" s="341"/>
      <c r="FBA24" s="341"/>
      <c r="FBB24" s="341"/>
      <c r="FBC24" s="341"/>
      <c r="FBD24" s="341"/>
      <c r="FBE24" s="341"/>
      <c r="FBF24" s="341"/>
      <c r="FBG24" s="341"/>
      <c r="FBH24" s="341"/>
      <c r="FBI24" s="341"/>
      <c r="FBJ24" s="341"/>
      <c r="FBK24" s="341"/>
      <c r="FBL24" s="341"/>
      <c r="FBM24" s="341"/>
      <c r="FBN24" s="341"/>
      <c r="FBO24" s="341"/>
      <c r="FBP24" s="341"/>
      <c r="FBQ24" s="341"/>
      <c r="FBR24" s="341"/>
      <c r="FBS24" s="341"/>
      <c r="FBT24" s="341"/>
      <c r="FBU24" s="341"/>
      <c r="FBV24" s="341"/>
      <c r="FBW24" s="341"/>
      <c r="FBX24" s="341"/>
      <c r="FBY24" s="341"/>
      <c r="FBZ24" s="341"/>
      <c r="FCA24" s="341"/>
      <c r="FCB24" s="341"/>
      <c r="FCC24" s="341"/>
      <c r="FCD24" s="341"/>
      <c r="FCE24" s="341"/>
      <c r="FCF24" s="341"/>
      <c r="FCG24" s="341"/>
      <c r="FCH24" s="341"/>
      <c r="FCI24" s="341"/>
      <c r="FCJ24" s="341"/>
      <c r="FCK24" s="341"/>
      <c r="FCL24" s="341"/>
      <c r="FCM24" s="341"/>
      <c r="FCN24" s="341"/>
      <c r="FCO24" s="341"/>
      <c r="FCP24" s="341"/>
      <c r="FCQ24" s="341"/>
      <c r="FCR24" s="341"/>
      <c r="FCS24" s="341"/>
      <c r="FCT24" s="341"/>
      <c r="FCU24" s="341"/>
      <c r="FCV24" s="341"/>
      <c r="FCW24" s="341"/>
      <c r="FCX24" s="341"/>
      <c r="FCY24" s="341"/>
      <c r="FCZ24" s="341"/>
      <c r="FDA24" s="341"/>
      <c r="FDB24" s="341"/>
      <c r="FDC24" s="341"/>
      <c r="FDD24" s="341"/>
      <c r="FDE24" s="341"/>
      <c r="FDF24" s="341"/>
      <c r="FDG24" s="341"/>
      <c r="FDH24" s="341"/>
      <c r="FDI24" s="341"/>
      <c r="FDJ24" s="341"/>
      <c r="FDK24" s="341"/>
      <c r="FDL24" s="341"/>
      <c r="FDM24" s="341"/>
      <c r="FDN24" s="341"/>
      <c r="FDO24" s="341"/>
      <c r="FDP24" s="341"/>
      <c r="FDQ24" s="341"/>
      <c r="FDR24" s="341"/>
      <c r="FDS24" s="341"/>
      <c r="FDT24" s="341"/>
      <c r="FDU24" s="341"/>
      <c r="FDV24" s="341"/>
      <c r="FDW24" s="341"/>
      <c r="FDX24" s="341"/>
      <c r="FDY24" s="341"/>
      <c r="FDZ24" s="341"/>
      <c r="FEA24" s="341"/>
      <c r="FEB24" s="341"/>
      <c r="FEC24" s="341"/>
      <c r="FED24" s="341"/>
      <c r="FEE24" s="341"/>
      <c r="FEF24" s="341"/>
      <c r="FEG24" s="341"/>
      <c r="FEH24" s="341"/>
      <c r="FEI24" s="341"/>
      <c r="FEJ24" s="341"/>
      <c r="FEK24" s="341"/>
      <c r="FEL24" s="341"/>
      <c r="FEM24" s="341"/>
      <c r="FEN24" s="341"/>
      <c r="FEO24" s="341"/>
      <c r="FEP24" s="341"/>
      <c r="FEQ24" s="341"/>
      <c r="FER24" s="341"/>
      <c r="FES24" s="341"/>
      <c r="FET24" s="341"/>
      <c r="FEU24" s="341"/>
      <c r="FEV24" s="341"/>
      <c r="FEW24" s="341"/>
      <c r="FEX24" s="341"/>
      <c r="FEY24" s="341"/>
      <c r="FEZ24" s="341"/>
      <c r="FFA24" s="341"/>
      <c r="FFB24" s="341"/>
      <c r="FFC24" s="341"/>
      <c r="FFD24" s="341"/>
      <c r="FFE24" s="341"/>
      <c r="FFF24" s="341"/>
      <c r="FFG24" s="341"/>
      <c r="FFH24" s="341"/>
      <c r="FFI24" s="341"/>
      <c r="FFJ24" s="341"/>
      <c r="FFK24" s="341"/>
      <c r="FFL24" s="341"/>
      <c r="FFM24" s="341"/>
      <c r="FFN24" s="341"/>
      <c r="FFO24" s="341"/>
      <c r="FFP24" s="341"/>
      <c r="FFQ24" s="341"/>
      <c r="FFR24" s="341"/>
      <c r="FFS24" s="341"/>
      <c r="FFT24" s="341"/>
      <c r="FFU24" s="341"/>
      <c r="FFV24" s="341"/>
      <c r="FFW24" s="341"/>
      <c r="FFX24" s="341"/>
      <c r="FFY24" s="341"/>
      <c r="FFZ24" s="341"/>
      <c r="FGA24" s="341"/>
      <c r="FGB24" s="341"/>
      <c r="FGC24" s="341"/>
      <c r="FGD24" s="341"/>
      <c r="FGE24" s="341"/>
      <c r="FGF24" s="341"/>
      <c r="FGG24" s="341"/>
      <c r="FGH24" s="341"/>
      <c r="FGI24" s="341"/>
      <c r="FGJ24" s="341"/>
      <c r="FGK24" s="341"/>
      <c r="FGL24" s="341"/>
      <c r="FGM24" s="341"/>
      <c r="FGN24" s="341"/>
      <c r="FGO24" s="341"/>
      <c r="FGP24" s="341"/>
      <c r="FGQ24" s="341"/>
      <c r="FGR24" s="341"/>
      <c r="FGS24" s="341"/>
      <c r="FGT24" s="341"/>
      <c r="FGU24" s="341"/>
      <c r="FGV24" s="341"/>
      <c r="FGW24" s="341"/>
      <c r="FGX24" s="341"/>
      <c r="FGY24" s="341"/>
      <c r="FGZ24" s="341"/>
      <c r="FHA24" s="341"/>
      <c r="FHB24" s="341"/>
      <c r="FHC24" s="341"/>
      <c r="FHD24" s="341"/>
      <c r="FHE24" s="341"/>
      <c r="FHF24" s="341"/>
      <c r="FHG24" s="341"/>
      <c r="FHH24" s="341"/>
      <c r="FHI24" s="341"/>
      <c r="FHJ24" s="341"/>
      <c r="FHK24" s="341"/>
      <c r="FHL24" s="341"/>
      <c r="FHM24" s="341"/>
      <c r="FHN24" s="341"/>
      <c r="FHO24" s="341"/>
      <c r="FHP24" s="341"/>
      <c r="FHQ24" s="341"/>
      <c r="FHR24" s="341"/>
      <c r="FHS24" s="341"/>
      <c r="FHT24" s="341"/>
      <c r="FHU24" s="341"/>
      <c r="FHV24" s="341"/>
      <c r="FHW24" s="341"/>
      <c r="FHX24" s="341"/>
      <c r="FHY24" s="341"/>
      <c r="FHZ24" s="341"/>
      <c r="FIA24" s="341"/>
      <c r="FIB24" s="341"/>
      <c r="FIC24" s="341"/>
      <c r="FID24" s="341"/>
      <c r="FIE24" s="341"/>
      <c r="FIF24" s="341"/>
      <c r="FIG24" s="341"/>
      <c r="FIH24" s="341"/>
      <c r="FII24" s="341"/>
      <c r="FIJ24" s="341"/>
      <c r="FIK24" s="341"/>
      <c r="FIL24" s="341"/>
      <c r="FIM24" s="341"/>
      <c r="FIN24" s="341"/>
      <c r="FIO24" s="341"/>
      <c r="FIP24" s="341"/>
      <c r="FIQ24" s="341"/>
      <c r="FIR24" s="341"/>
      <c r="FIS24" s="341"/>
      <c r="FIT24" s="341"/>
      <c r="FIU24" s="341"/>
      <c r="FIV24" s="341"/>
      <c r="FIW24" s="341"/>
      <c r="FIX24" s="341"/>
      <c r="FIY24" s="341"/>
      <c r="FIZ24" s="341"/>
      <c r="FJA24" s="341"/>
      <c r="FJB24" s="341"/>
      <c r="FJC24" s="341"/>
      <c r="FJD24" s="341"/>
      <c r="FJE24" s="341"/>
      <c r="FJF24" s="341"/>
      <c r="FJG24" s="341"/>
      <c r="FJH24" s="341"/>
      <c r="FJI24" s="341"/>
      <c r="FJJ24" s="341"/>
      <c r="FJK24" s="341"/>
      <c r="FJL24" s="341"/>
      <c r="FJM24" s="341"/>
      <c r="FJN24" s="341"/>
      <c r="FJO24" s="341"/>
      <c r="FJP24" s="341"/>
      <c r="FJQ24" s="341"/>
      <c r="FJR24" s="341"/>
      <c r="FJS24" s="341"/>
      <c r="FJT24" s="341"/>
      <c r="FJU24" s="341"/>
      <c r="FJV24" s="341"/>
      <c r="FJW24" s="341"/>
      <c r="FJX24" s="341"/>
      <c r="FJY24" s="341"/>
      <c r="FJZ24" s="341"/>
      <c r="FKA24" s="341"/>
      <c r="FKB24" s="341"/>
      <c r="FKC24" s="341"/>
      <c r="FKD24" s="341"/>
      <c r="FKE24" s="341"/>
      <c r="FKF24" s="341"/>
      <c r="FKG24" s="341"/>
      <c r="FKH24" s="341"/>
      <c r="FKI24" s="341"/>
      <c r="FKJ24" s="341"/>
      <c r="FKK24" s="341"/>
      <c r="FKL24" s="341"/>
      <c r="FKM24" s="341"/>
      <c r="FKN24" s="341"/>
      <c r="FKO24" s="341"/>
      <c r="FKP24" s="341"/>
      <c r="FKQ24" s="341"/>
      <c r="FKR24" s="341"/>
      <c r="FKS24" s="341"/>
      <c r="FKT24" s="341"/>
      <c r="FKU24" s="341"/>
      <c r="FKV24" s="341"/>
      <c r="FKW24" s="341"/>
      <c r="FKX24" s="341"/>
      <c r="FKY24" s="341"/>
      <c r="FKZ24" s="341"/>
      <c r="FLA24" s="341"/>
      <c r="FLB24" s="341"/>
      <c r="FLC24" s="341"/>
      <c r="FLD24" s="341"/>
      <c r="FLE24" s="341"/>
      <c r="FLF24" s="341"/>
      <c r="FLG24" s="341"/>
      <c r="FLH24" s="341"/>
      <c r="FLI24" s="341"/>
      <c r="FLJ24" s="341"/>
      <c r="FLK24" s="341"/>
      <c r="FLL24" s="341"/>
      <c r="FLM24" s="341"/>
      <c r="FLN24" s="341"/>
      <c r="FLO24" s="341"/>
      <c r="FLP24" s="341"/>
      <c r="FLQ24" s="341"/>
      <c r="FLR24" s="341"/>
      <c r="FLS24" s="341"/>
      <c r="FLT24" s="341"/>
      <c r="FLU24" s="341"/>
      <c r="FLV24" s="341"/>
      <c r="FLW24" s="341"/>
      <c r="FLX24" s="341"/>
      <c r="FLY24" s="341"/>
      <c r="FLZ24" s="341"/>
      <c r="FMA24" s="341"/>
      <c r="FMB24" s="341"/>
      <c r="FMC24" s="341"/>
      <c r="FMD24" s="341"/>
      <c r="FME24" s="341"/>
      <c r="FMF24" s="341"/>
      <c r="FMG24" s="341"/>
      <c r="FMH24" s="341"/>
      <c r="FMI24" s="341"/>
      <c r="FMJ24" s="341"/>
      <c r="FMK24" s="341"/>
      <c r="FML24" s="341"/>
      <c r="FMM24" s="341"/>
      <c r="FMN24" s="341"/>
      <c r="FMO24" s="341"/>
      <c r="FMP24" s="341"/>
      <c r="FMQ24" s="341"/>
      <c r="FMR24" s="341"/>
      <c r="FMS24" s="341"/>
      <c r="FMT24" s="341"/>
      <c r="FMU24" s="341"/>
      <c r="FMV24" s="341"/>
      <c r="FMW24" s="341"/>
      <c r="FMX24" s="341"/>
      <c r="FMY24" s="341"/>
      <c r="FMZ24" s="341"/>
      <c r="FNA24" s="341"/>
      <c r="FNB24" s="341"/>
      <c r="FNC24" s="341"/>
      <c r="FND24" s="341"/>
      <c r="FNE24" s="341"/>
      <c r="FNF24" s="341"/>
      <c r="FNG24" s="341"/>
      <c r="FNH24" s="341"/>
      <c r="FNI24" s="341"/>
      <c r="FNJ24" s="341"/>
      <c r="FNK24" s="341"/>
      <c r="FNL24" s="341"/>
      <c r="FNM24" s="341"/>
      <c r="FNN24" s="341"/>
      <c r="FNO24" s="341"/>
      <c r="FNP24" s="341"/>
      <c r="FNQ24" s="341"/>
      <c r="FNR24" s="341"/>
      <c r="FNS24" s="341"/>
      <c r="FNT24" s="341"/>
      <c r="FNU24" s="341"/>
      <c r="FNV24" s="341"/>
      <c r="FNW24" s="341"/>
      <c r="FNX24" s="341"/>
      <c r="FNY24" s="341"/>
      <c r="FNZ24" s="341"/>
      <c r="FOA24" s="341"/>
      <c r="FOB24" s="341"/>
      <c r="FOC24" s="341"/>
      <c r="FOD24" s="341"/>
      <c r="FOE24" s="341"/>
      <c r="FOF24" s="341"/>
      <c r="FOG24" s="341"/>
      <c r="FOH24" s="341"/>
      <c r="FOI24" s="341"/>
      <c r="FOJ24" s="341"/>
      <c r="FOK24" s="341"/>
      <c r="FOL24" s="341"/>
      <c r="FOM24" s="341"/>
      <c r="FON24" s="341"/>
      <c r="FOO24" s="341"/>
      <c r="FOP24" s="341"/>
      <c r="FOQ24" s="341"/>
      <c r="FOR24" s="341"/>
      <c r="FOS24" s="341"/>
      <c r="FOT24" s="341"/>
      <c r="FOU24" s="341"/>
      <c r="FOV24" s="341"/>
      <c r="FOW24" s="341"/>
      <c r="FOX24" s="341"/>
      <c r="FOY24" s="341"/>
      <c r="FOZ24" s="341"/>
      <c r="FPA24" s="341"/>
      <c r="FPB24" s="341"/>
      <c r="FPC24" s="341"/>
      <c r="FPD24" s="341"/>
      <c r="FPE24" s="341"/>
      <c r="FPF24" s="341"/>
      <c r="FPG24" s="341"/>
      <c r="FPH24" s="341"/>
      <c r="FPI24" s="341"/>
      <c r="FPJ24" s="341"/>
      <c r="FPK24" s="341"/>
      <c r="FPL24" s="341"/>
      <c r="FPM24" s="341"/>
      <c r="FPN24" s="341"/>
      <c r="FPO24" s="341"/>
      <c r="FPP24" s="341"/>
      <c r="FPQ24" s="341"/>
      <c r="FPR24" s="341"/>
      <c r="FPS24" s="341"/>
      <c r="FPT24" s="341"/>
      <c r="FPU24" s="341"/>
      <c r="FPV24" s="341"/>
      <c r="FPW24" s="341"/>
      <c r="FPX24" s="341"/>
      <c r="FPY24" s="341"/>
      <c r="FPZ24" s="341"/>
      <c r="FQA24" s="341"/>
      <c r="FQB24" s="341"/>
      <c r="FQC24" s="341"/>
      <c r="FQD24" s="341"/>
      <c r="FQE24" s="341"/>
      <c r="FQF24" s="341"/>
      <c r="FQG24" s="341"/>
      <c r="FQH24" s="341"/>
      <c r="FQI24" s="341"/>
      <c r="FQJ24" s="341"/>
      <c r="FQK24" s="341"/>
      <c r="FQL24" s="341"/>
      <c r="FQM24" s="341"/>
      <c r="FQN24" s="341"/>
      <c r="FQO24" s="341"/>
      <c r="FQP24" s="341"/>
      <c r="FQQ24" s="341"/>
      <c r="FQR24" s="341"/>
      <c r="FQS24" s="341"/>
      <c r="FQT24" s="341"/>
      <c r="FQU24" s="341"/>
      <c r="FQV24" s="341"/>
      <c r="FQW24" s="341"/>
      <c r="FQX24" s="341"/>
      <c r="FQY24" s="341"/>
      <c r="FQZ24" s="341"/>
      <c r="FRA24" s="341"/>
      <c r="FRB24" s="341"/>
      <c r="FRC24" s="341"/>
      <c r="FRD24" s="341"/>
      <c r="FRE24" s="341"/>
      <c r="FRF24" s="341"/>
      <c r="FRG24" s="341"/>
      <c r="FRH24" s="341"/>
      <c r="FRI24" s="341"/>
      <c r="FRJ24" s="341"/>
      <c r="FRK24" s="341"/>
      <c r="FRL24" s="341"/>
      <c r="FRM24" s="341"/>
      <c r="FRN24" s="341"/>
      <c r="FRO24" s="341"/>
      <c r="FRP24" s="341"/>
      <c r="FRQ24" s="341"/>
      <c r="FRR24" s="341"/>
      <c r="FRS24" s="341"/>
      <c r="FRT24" s="341"/>
      <c r="FRU24" s="341"/>
      <c r="FRV24" s="341"/>
      <c r="FRW24" s="341"/>
      <c r="FRX24" s="341"/>
      <c r="FRY24" s="341"/>
      <c r="FRZ24" s="341"/>
      <c r="FSA24" s="341"/>
      <c r="FSB24" s="341"/>
      <c r="FSC24" s="341"/>
      <c r="FSD24" s="341"/>
      <c r="FSE24" s="341"/>
      <c r="FSF24" s="341"/>
      <c r="FSG24" s="341"/>
      <c r="FSH24" s="341"/>
      <c r="FSI24" s="341"/>
      <c r="FSJ24" s="341"/>
      <c r="FSK24" s="341"/>
      <c r="FSL24" s="341"/>
      <c r="FSM24" s="341"/>
      <c r="FSN24" s="341"/>
      <c r="FSO24" s="341"/>
      <c r="FSP24" s="341"/>
      <c r="FSQ24" s="341"/>
      <c r="FSR24" s="341"/>
      <c r="FSS24" s="341"/>
      <c r="FST24" s="341"/>
      <c r="FSU24" s="341"/>
      <c r="FSV24" s="341"/>
      <c r="FSW24" s="341"/>
      <c r="FSX24" s="341"/>
      <c r="FSY24" s="341"/>
      <c r="FSZ24" s="341"/>
      <c r="FTA24" s="341"/>
      <c r="FTB24" s="341"/>
      <c r="FTC24" s="341"/>
      <c r="FTD24" s="341"/>
      <c r="FTE24" s="341"/>
      <c r="FTF24" s="341"/>
      <c r="FTG24" s="341"/>
      <c r="FTH24" s="341"/>
      <c r="FTI24" s="341"/>
      <c r="FTJ24" s="341"/>
      <c r="FTK24" s="341"/>
      <c r="FTL24" s="341"/>
      <c r="FTM24" s="341"/>
      <c r="FTN24" s="341"/>
      <c r="FTO24" s="341"/>
      <c r="FTP24" s="341"/>
      <c r="FTQ24" s="341"/>
      <c r="FTR24" s="341"/>
      <c r="FTS24" s="341"/>
      <c r="FTT24" s="341"/>
      <c r="FTU24" s="341"/>
      <c r="FTV24" s="341"/>
      <c r="FTW24" s="341"/>
      <c r="FTX24" s="341"/>
      <c r="FTY24" s="341"/>
      <c r="FTZ24" s="341"/>
      <c r="FUA24" s="341"/>
      <c r="FUB24" s="341"/>
      <c r="FUC24" s="341"/>
      <c r="FUD24" s="341"/>
      <c r="FUE24" s="341"/>
      <c r="FUF24" s="341"/>
      <c r="FUG24" s="341"/>
      <c r="FUH24" s="341"/>
      <c r="FUI24" s="341"/>
      <c r="FUJ24" s="341"/>
      <c r="FUK24" s="341"/>
      <c r="FUL24" s="341"/>
      <c r="FUM24" s="341"/>
      <c r="FUN24" s="341"/>
      <c r="FUO24" s="341"/>
      <c r="FUP24" s="341"/>
      <c r="FUQ24" s="341"/>
      <c r="FUR24" s="341"/>
      <c r="FUS24" s="341"/>
      <c r="FUT24" s="341"/>
      <c r="FUU24" s="341"/>
      <c r="FUV24" s="341"/>
      <c r="FUW24" s="341"/>
      <c r="FUX24" s="341"/>
      <c r="FUY24" s="341"/>
      <c r="FUZ24" s="341"/>
      <c r="FVA24" s="341"/>
      <c r="FVB24" s="341"/>
      <c r="FVC24" s="341"/>
      <c r="FVD24" s="341"/>
      <c r="FVE24" s="341"/>
      <c r="FVF24" s="341"/>
      <c r="FVG24" s="341"/>
      <c r="FVH24" s="341"/>
      <c r="FVI24" s="341"/>
      <c r="FVJ24" s="341"/>
      <c r="FVK24" s="341"/>
      <c r="FVL24" s="341"/>
      <c r="FVM24" s="341"/>
      <c r="FVN24" s="341"/>
      <c r="FVO24" s="341"/>
      <c r="FVP24" s="341"/>
      <c r="FVQ24" s="341"/>
      <c r="FVR24" s="341"/>
      <c r="FVS24" s="341"/>
      <c r="FVT24" s="341"/>
      <c r="FVU24" s="341"/>
      <c r="FVV24" s="341"/>
      <c r="FVW24" s="341"/>
      <c r="FVX24" s="341"/>
      <c r="FVY24" s="341"/>
      <c r="FVZ24" s="341"/>
      <c r="FWA24" s="341"/>
      <c r="FWB24" s="341"/>
      <c r="FWC24" s="341"/>
      <c r="FWD24" s="341"/>
      <c r="FWE24" s="341"/>
      <c r="FWF24" s="341"/>
      <c r="FWG24" s="341"/>
      <c r="FWH24" s="341"/>
      <c r="FWI24" s="341"/>
      <c r="FWJ24" s="341"/>
      <c r="FWK24" s="341"/>
      <c r="FWL24" s="341"/>
      <c r="FWM24" s="341"/>
      <c r="FWN24" s="341"/>
      <c r="FWO24" s="341"/>
      <c r="FWP24" s="341"/>
      <c r="FWQ24" s="341"/>
      <c r="FWR24" s="341"/>
      <c r="FWS24" s="341"/>
      <c r="FWT24" s="341"/>
      <c r="FWU24" s="341"/>
      <c r="FWV24" s="341"/>
      <c r="FWW24" s="341"/>
      <c r="FWX24" s="341"/>
      <c r="FWY24" s="341"/>
      <c r="FWZ24" s="341"/>
      <c r="FXA24" s="341"/>
      <c r="FXB24" s="341"/>
      <c r="FXC24" s="341"/>
      <c r="FXD24" s="341"/>
      <c r="FXE24" s="341"/>
      <c r="FXF24" s="341"/>
      <c r="FXG24" s="341"/>
      <c r="FXH24" s="341"/>
      <c r="FXI24" s="341"/>
      <c r="FXJ24" s="341"/>
      <c r="FXK24" s="341"/>
      <c r="FXL24" s="341"/>
      <c r="FXM24" s="341"/>
      <c r="FXN24" s="341"/>
      <c r="FXO24" s="341"/>
      <c r="FXP24" s="341"/>
      <c r="FXQ24" s="341"/>
      <c r="FXR24" s="341"/>
      <c r="FXS24" s="341"/>
      <c r="FXT24" s="341"/>
      <c r="FXU24" s="341"/>
      <c r="FXV24" s="341"/>
      <c r="FXW24" s="341"/>
      <c r="FXX24" s="341"/>
      <c r="FXY24" s="341"/>
      <c r="FXZ24" s="341"/>
      <c r="FYA24" s="341"/>
      <c r="FYB24" s="341"/>
      <c r="FYC24" s="341"/>
      <c r="FYD24" s="341"/>
      <c r="FYE24" s="341"/>
      <c r="FYF24" s="341"/>
      <c r="FYG24" s="341"/>
      <c r="FYH24" s="341"/>
      <c r="FYI24" s="341"/>
      <c r="FYJ24" s="341"/>
      <c r="FYK24" s="341"/>
      <c r="FYL24" s="341"/>
      <c r="FYM24" s="341"/>
      <c r="FYN24" s="341"/>
      <c r="FYO24" s="341"/>
      <c r="FYP24" s="341"/>
      <c r="FYQ24" s="341"/>
      <c r="FYR24" s="341"/>
      <c r="FYS24" s="341"/>
      <c r="FYT24" s="341"/>
      <c r="FYU24" s="341"/>
      <c r="FYV24" s="341"/>
      <c r="FYW24" s="341"/>
      <c r="FYX24" s="341"/>
      <c r="FYY24" s="341"/>
      <c r="FYZ24" s="341"/>
      <c r="FZA24" s="341"/>
      <c r="FZB24" s="341"/>
      <c r="FZC24" s="341"/>
      <c r="FZD24" s="341"/>
      <c r="FZE24" s="341"/>
      <c r="FZF24" s="341"/>
      <c r="FZG24" s="341"/>
      <c r="FZH24" s="341"/>
      <c r="FZI24" s="341"/>
      <c r="FZJ24" s="341"/>
      <c r="FZK24" s="341"/>
      <c r="FZL24" s="341"/>
      <c r="FZM24" s="341"/>
      <c r="FZN24" s="341"/>
      <c r="FZO24" s="341"/>
      <c r="FZP24" s="341"/>
      <c r="FZQ24" s="341"/>
      <c r="FZR24" s="341"/>
      <c r="FZS24" s="341"/>
      <c r="FZT24" s="341"/>
      <c r="FZU24" s="341"/>
      <c r="FZV24" s="341"/>
      <c r="FZW24" s="341"/>
      <c r="FZX24" s="341"/>
      <c r="FZY24" s="341"/>
      <c r="FZZ24" s="341"/>
      <c r="GAA24" s="341"/>
      <c r="GAB24" s="341"/>
      <c r="GAC24" s="341"/>
      <c r="GAD24" s="341"/>
      <c r="GAE24" s="341"/>
      <c r="GAF24" s="341"/>
      <c r="GAG24" s="341"/>
      <c r="GAH24" s="341"/>
      <c r="GAI24" s="341"/>
      <c r="GAJ24" s="341"/>
      <c r="GAK24" s="341"/>
      <c r="GAL24" s="341"/>
      <c r="GAM24" s="341"/>
      <c r="GAN24" s="341"/>
      <c r="GAO24" s="341"/>
      <c r="GAP24" s="341"/>
      <c r="GAQ24" s="341"/>
      <c r="GAR24" s="341"/>
      <c r="GAS24" s="341"/>
      <c r="GAT24" s="341"/>
      <c r="GAU24" s="341"/>
      <c r="GAV24" s="341"/>
      <c r="GAW24" s="341"/>
      <c r="GAX24" s="341"/>
      <c r="GAY24" s="341"/>
      <c r="GAZ24" s="341"/>
      <c r="GBA24" s="341"/>
      <c r="GBB24" s="341"/>
      <c r="GBC24" s="341"/>
      <c r="GBD24" s="341"/>
      <c r="GBE24" s="341"/>
      <c r="GBF24" s="341"/>
      <c r="GBG24" s="341"/>
      <c r="GBH24" s="341"/>
      <c r="GBI24" s="341"/>
      <c r="GBJ24" s="341"/>
      <c r="GBK24" s="341"/>
      <c r="GBL24" s="341"/>
      <c r="GBM24" s="341"/>
      <c r="GBN24" s="341"/>
      <c r="GBO24" s="341"/>
      <c r="GBP24" s="341"/>
      <c r="GBQ24" s="341"/>
      <c r="GBR24" s="341"/>
      <c r="GBS24" s="341"/>
      <c r="GBT24" s="341"/>
      <c r="GBU24" s="341"/>
      <c r="GBV24" s="341"/>
      <c r="GBW24" s="341"/>
      <c r="GBX24" s="341"/>
      <c r="GBY24" s="341"/>
      <c r="GBZ24" s="341"/>
      <c r="GCA24" s="341"/>
      <c r="GCB24" s="341"/>
      <c r="GCC24" s="341"/>
      <c r="GCD24" s="341"/>
      <c r="GCE24" s="341"/>
      <c r="GCF24" s="341"/>
      <c r="GCG24" s="341"/>
      <c r="GCH24" s="341"/>
      <c r="GCI24" s="341"/>
      <c r="GCJ24" s="341"/>
      <c r="GCK24" s="341"/>
      <c r="GCL24" s="341"/>
      <c r="GCM24" s="341"/>
      <c r="GCN24" s="341"/>
      <c r="GCO24" s="341"/>
      <c r="GCP24" s="341"/>
      <c r="GCQ24" s="341"/>
      <c r="GCR24" s="341"/>
      <c r="GCS24" s="341"/>
      <c r="GCT24" s="341"/>
      <c r="GCU24" s="341"/>
      <c r="GCV24" s="341"/>
      <c r="GCW24" s="341"/>
      <c r="GCX24" s="341"/>
      <c r="GCY24" s="341"/>
      <c r="GCZ24" s="341"/>
      <c r="GDA24" s="341"/>
      <c r="GDB24" s="341"/>
      <c r="GDC24" s="341"/>
      <c r="GDD24" s="341"/>
      <c r="GDE24" s="341"/>
      <c r="GDF24" s="341"/>
      <c r="GDG24" s="341"/>
      <c r="GDH24" s="341"/>
      <c r="GDI24" s="341"/>
      <c r="GDJ24" s="341"/>
      <c r="GDK24" s="341"/>
      <c r="GDL24" s="341"/>
      <c r="GDM24" s="341"/>
      <c r="GDN24" s="341"/>
      <c r="GDO24" s="341"/>
      <c r="GDP24" s="341"/>
      <c r="GDQ24" s="341"/>
      <c r="GDR24" s="341"/>
      <c r="GDS24" s="341"/>
      <c r="GDT24" s="341"/>
      <c r="GDU24" s="341"/>
      <c r="GDV24" s="341"/>
      <c r="GDW24" s="341"/>
      <c r="GDX24" s="341"/>
      <c r="GDY24" s="341"/>
      <c r="GDZ24" s="341"/>
      <c r="GEA24" s="341"/>
      <c r="GEB24" s="341"/>
      <c r="GEC24" s="341"/>
      <c r="GED24" s="341"/>
      <c r="GEE24" s="341"/>
      <c r="GEF24" s="341"/>
      <c r="GEG24" s="341"/>
      <c r="GEH24" s="341"/>
      <c r="GEI24" s="341"/>
      <c r="GEJ24" s="341"/>
      <c r="GEK24" s="341"/>
      <c r="GEL24" s="341"/>
      <c r="GEM24" s="341"/>
      <c r="GEN24" s="341"/>
      <c r="GEO24" s="341"/>
      <c r="GEP24" s="341"/>
      <c r="GEQ24" s="341"/>
      <c r="GER24" s="341"/>
      <c r="GES24" s="341"/>
      <c r="GET24" s="341"/>
      <c r="GEU24" s="341"/>
      <c r="GEV24" s="341"/>
      <c r="GEW24" s="341"/>
      <c r="GEX24" s="341"/>
      <c r="GEY24" s="341"/>
      <c r="GEZ24" s="341"/>
      <c r="GFA24" s="341"/>
      <c r="GFB24" s="341"/>
      <c r="GFC24" s="341"/>
      <c r="GFD24" s="341"/>
      <c r="GFE24" s="341"/>
      <c r="GFF24" s="341"/>
      <c r="GFG24" s="341"/>
      <c r="GFH24" s="341"/>
      <c r="GFI24" s="341"/>
      <c r="GFJ24" s="341"/>
      <c r="GFK24" s="341"/>
      <c r="GFL24" s="341"/>
      <c r="GFM24" s="341"/>
      <c r="GFN24" s="341"/>
      <c r="GFO24" s="341"/>
      <c r="GFP24" s="341"/>
      <c r="GFQ24" s="341"/>
      <c r="GFR24" s="341"/>
      <c r="GFS24" s="341"/>
      <c r="GFT24" s="341"/>
      <c r="GFU24" s="341"/>
      <c r="GFV24" s="341"/>
      <c r="GFW24" s="341"/>
      <c r="GFX24" s="341"/>
      <c r="GFY24" s="341"/>
      <c r="GFZ24" s="341"/>
      <c r="GGA24" s="341"/>
      <c r="GGB24" s="341"/>
      <c r="GGC24" s="341"/>
      <c r="GGD24" s="341"/>
      <c r="GGE24" s="341"/>
      <c r="GGF24" s="341"/>
      <c r="GGG24" s="341"/>
      <c r="GGH24" s="341"/>
      <c r="GGI24" s="341"/>
      <c r="GGJ24" s="341"/>
      <c r="GGK24" s="341"/>
      <c r="GGL24" s="341"/>
      <c r="GGM24" s="341"/>
      <c r="GGN24" s="341"/>
      <c r="GGO24" s="341"/>
      <c r="GGP24" s="341"/>
      <c r="GGQ24" s="341"/>
      <c r="GGR24" s="341"/>
      <c r="GGS24" s="341"/>
      <c r="GGT24" s="341"/>
      <c r="GGU24" s="341"/>
      <c r="GGV24" s="341"/>
      <c r="GGW24" s="341"/>
      <c r="GGX24" s="341"/>
      <c r="GGY24" s="341"/>
      <c r="GGZ24" s="341"/>
      <c r="GHA24" s="341"/>
      <c r="GHB24" s="341"/>
      <c r="GHC24" s="341"/>
      <c r="GHD24" s="341"/>
      <c r="GHE24" s="341"/>
      <c r="GHF24" s="341"/>
      <c r="GHG24" s="341"/>
      <c r="GHH24" s="341"/>
      <c r="GHI24" s="341"/>
      <c r="GHJ24" s="341"/>
      <c r="GHK24" s="341"/>
      <c r="GHL24" s="341"/>
      <c r="GHM24" s="341"/>
      <c r="GHN24" s="341"/>
      <c r="GHO24" s="341"/>
      <c r="GHP24" s="341"/>
      <c r="GHQ24" s="341"/>
      <c r="GHR24" s="341"/>
      <c r="GHS24" s="341"/>
      <c r="GHT24" s="341"/>
      <c r="GHU24" s="341"/>
      <c r="GHV24" s="341"/>
      <c r="GHW24" s="341"/>
      <c r="GHX24" s="341"/>
      <c r="GHY24" s="341"/>
      <c r="GHZ24" s="341"/>
      <c r="GIA24" s="341"/>
      <c r="GIB24" s="341"/>
      <c r="GIC24" s="341"/>
      <c r="GID24" s="341"/>
      <c r="GIE24" s="341"/>
      <c r="GIF24" s="341"/>
      <c r="GIG24" s="341"/>
      <c r="GIH24" s="341"/>
      <c r="GII24" s="341"/>
      <c r="GIJ24" s="341"/>
      <c r="GIK24" s="341"/>
      <c r="GIL24" s="341"/>
      <c r="GIM24" s="341"/>
      <c r="GIN24" s="341"/>
      <c r="GIO24" s="341"/>
      <c r="GIP24" s="341"/>
      <c r="GIQ24" s="341"/>
      <c r="GIR24" s="341"/>
      <c r="GIS24" s="341"/>
      <c r="GIT24" s="341"/>
      <c r="GIU24" s="341"/>
      <c r="GIV24" s="341"/>
      <c r="GIW24" s="341"/>
      <c r="GIX24" s="341"/>
      <c r="GIY24" s="341"/>
      <c r="GIZ24" s="341"/>
      <c r="GJA24" s="341"/>
      <c r="GJB24" s="341"/>
      <c r="GJC24" s="341"/>
      <c r="GJD24" s="341"/>
      <c r="GJE24" s="341"/>
      <c r="GJF24" s="341"/>
      <c r="GJG24" s="341"/>
      <c r="GJH24" s="341"/>
      <c r="GJI24" s="341"/>
      <c r="GJJ24" s="341"/>
      <c r="GJK24" s="341"/>
      <c r="GJL24" s="341"/>
      <c r="GJM24" s="341"/>
      <c r="GJN24" s="341"/>
      <c r="GJO24" s="341"/>
      <c r="GJP24" s="341"/>
      <c r="GJQ24" s="341"/>
      <c r="GJR24" s="341"/>
      <c r="GJS24" s="341"/>
      <c r="GJT24" s="341"/>
      <c r="GJU24" s="341"/>
      <c r="GJV24" s="341"/>
      <c r="GJW24" s="341"/>
      <c r="GJX24" s="341"/>
      <c r="GJY24" s="341"/>
      <c r="GJZ24" s="341"/>
      <c r="GKA24" s="341"/>
      <c r="GKB24" s="341"/>
      <c r="GKC24" s="341"/>
      <c r="GKD24" s="341"/>
      <c r="GKE24" s="341"/>
      <c r="GKF24" s="341"/>
      <c r="GKG24" s="341"/>
      <c r="GKH24" s="341"/>
      <c r="GKI24" s="341"/>
      <c r="GKJ24" s="341"/>
      <c r="GKK24" s="341"/>
      <c r="GKL24" s="341"/>
      <c r="GKM24" s="341"/>
      <c r="GKN24" s="341"/>
      <c r="GKO24" s="341"/>
      <c r="GKP24" s="341"/>
      <c r="GKQ24" s="341"/>
      <c r="GKR24" s="341"/>
      <c r="GKS24" s="341"/>
      <c r="GKT24" s="341"/>
      <c r="GKU24" s="341"/>
      <c r="GKV24" s="341"/>
      <c r="GKW24" s="341"/>
      <c r="GKX24" s="341"/>
      <c r="GKY24" s="341"/>
      <c r="GKZ24" s="341"/>
      <c r="GLA24" s="341"/>
      <c r="GLB24" s="341"/>
      <c r="GLC24" s="341"/>
      <c r="GLD24" s="341"/>
      <c r="GLE24" s="341"/>
      <c r="GLF24" s="341"/>
      <c r="GLG24" s="341"/>
      <c r="GLH24" s="341"/>
      <c r="GLI24" s="341"/>
      <c r="GLJ24" s="341"/>
      <c r="GLK24" s="341"/>
      <c r="GLL24" s="341"/>
      <c r="GLM24" s="341"/>
      <c r="GLN24" s="341"/>
      <c r="GLO24" s="341"/>
      <c r="GLP24" s="341"/>
      <c r="GLQ24" s="341"/>
      <c r="GLR24" s="341"/>
      <c r="GLS24" s="341"/>
      <c r="GLT24" s="341"/>
      <c r="GLU24" s="341"/>
      <c r="GLV24" s="341"/>
      <c r="GLW24" s="341"/>
      <c r="GLX24" s="341"/>
      <c r="GLY24" s="341"/>
      <c r="GLZ24" s="341"/>
      <c r="GMA24" s="341"/>
      <c r="GMB24" s="341"/>
      <c r="GMC24" s="341"/>
      <c r="GMD24" s="341"/>
      <c r="GME24" s="341"/>
      <c r="GMF24" s="341"/>
      <c r="GMG24" s="341"/>
      <c r="GMH24" s="341"/>
      <c r="GMI24" s="341"/>
      <c r="GMJ24" s="341"/>
      <c r="GMK24" s="341"/>
      <c r="GML24" s="341"/>
      <c r="GMM24" s="341"/>
      <c r="GMN24" s="341"/>
      <c r="GMO24" s="341"/>
      <c r="GMP24" s="341"/>
      <c r="GMQ24" s="341"/>
      <c r="GMR24" s="341"/>
      <c r="GMS24" s="341"/>
      <c r="GMT24" s="341"/>
      <c r="GMU24" s="341"/>
      <c r="GMV24" s="341"/>
      <c r="GMW24" s="341"/>
      <c r="GMX24" s="341"/>
      <c r="GMY24" s="341"/>
      <c r="GMZ24" s="341"/>
      <c r="GNA24" s="341"/>
      <c r="GNB24" s="341"/>
      <c r="GNC24" s="341"/>
      <c r="GND24" s="341"/>
      <c r="GNE24" s="341"/>
      <c r="GNF24" s="341"/>
      <c r="GNG24" s="341"/>
      <c r="GNH24" s="341"/>
      <c r="GNI24" s="341"/>
      <c r="GNJ24" s="341"/>
      <c r="GNK24" s="341"/>
      <c r="GNL24" s="341"/>
      <c r="GNM24" s="341"/>
      <c r="GNN24" s="341"/>
      <c r="GNO24" s="341"/>
      <c r="GNP24" s="341"/>
      <c r="GNQ24" s="341"/>
      <c r="GNR24" s="341"/>
      <c r="GNS24" s="341"/>
      <c r="GNT24" s="341"/>
      <c r="GNU24" s="341"/>
      <c r="GNV24" s="341"/>
      <c r="GNW24" s="341"/>
      <c r="GNX24" s="341"/>
      <c r="GNY24" s="341"/>
      <c r="GNZ24" s="341"/>
      <c r="GOA24" s="341"/>
      <c r="GOB24" s="341"/>
      <c r="GOC24" s="341"/>
      <c r="GOD24" s="341"/>
      <c r="GOE24" s="341"/>
      <c r="GOF24" s="341"/>
      <c r="GOG24" s="341"/>
      <c r="GOH24" s="341"/>
      <c r="GOI24" s="341"/>
      <c r="GOJ24" s="341"/>
      <c r="GOK24" s="341"/>
      <c r="GOL24" s="341"/>
      <c r="GOM24" s="341"/>
      <c r="GON24" s="341"/>
      <c r="GOO24" s="341"/>
      <c r="GOP24" s="341"/>
      <c r="GOQ24" s="341"/>
      <c r="GOR24" s="341"/>
      <c r="GOS24" s="341"/>
      <c r="GOT24" s="341"/>
      <c r="GOU24" s="341"/>
      <c r="GOV24" s="341"/>
      <c r="GOW24" s="341"/>
      <c r="GOX24" s="341"/>
      <c r="GOY24" s="341"/>
      <c r="GOZ24" s="341"/>
      <c r="GPA24" s="341"/>
      <c r="GPB24" s="341"/>
      <c r="GPC24" s="341"/>
      <c r="GPD24" s="341"/>
      <c r="GPE24" s="341"/>
      <c r="GPF24" s="341"/>
      <c r="GPG24" s="341"/>
      <c r="GPH24" s="341"/>
      <c r="GPI24" s="341"/>
      <c r="GPJ24" s="341"/>
      <c r="GPK24" s="341"/>
      <c r="GPL24" s="341"/>
      <c r="GPM24" s="341"/>
      <c r="GPN24" s="341"/>
      <c r="GPO24" s="341"/>
      <c r="GPP24" s="341"/>
      <c r="GPQ24" s="341"/>
      <c r="GPR24" s="341"/>
      <c r="GPS24" s="341"/>
      <c r="GPT24" s="341"/>
      <c r="GPU24" s="341"/>
      <c r="GPV24" s="341"/>
      <c r="GPW24" s="341"/>
      <c r="GPX24" s="341"/>
      <c r="GPY24" s="341"/>
      <c r="GPZ24" s="341"/>
      <c r="GQA24" s="341"/>
      <c r="GQB24" s="341"/>
      <c r="GQC24" s="341"/>
      <c r="GQD24" s="341"/>
      <c r="GQE24" s="341"/>
      <c r="GQF24" s="341"/>
      <c r="GQG24" s="341"/>
      <c r="GQH24" s="341"/>
      <c r="GQI24" s="341"/>
      <c r="GQJ24" s="341"/>
      <c r="GQK24" s="341"/>
      <c r="GQL24" s="341"/>
      <c r="GQM24" s="341"/>
      <c r="GQN24" s="341"/>
      <c r="GQO24" s="341"/>
      <c r="GQP24" s="341"/>
      <c r="GQQ24" s="341"/>
      <c r="GQR24" s="341"/>
      <c r="GQS24" s="341"/>
      <c r="GQT24" s="341"/>
      <c r="GQU24" s="341"/>
      <c r="GQV24" s="341"/>
      <c r="GQW24" s="341"/>
      <c r="GQX24" s="341"/>
      <c r="GQY24" s="341"/>
      <c r="GQZ24" s="341"/>
      <c r="GRA24" s="341"/>
      <c r="GRB24" s="341"/>
      <c r="GRC24" s="341"/>
      <c r="GRD24" s="341"/>
      <c r="GRE24" s="341"/>
      <c r="GRF24" s="341"/>
      <c r="GRG24" s="341"/>
      <c r="GRH24" s="341"/>
      <c r="GRI24" s="341"/>
      <c r="GRJ24" s="341"/>
      <c r="GRK24" s="341"/>
      <c r="GRL24" s="341"/>
      <c r="GRM24" s="341"/>
      <c r="GRN24" s="341"/>
      <c r="GRO24" s="341"/>
      <c r="GRP24" s="341"/>
      <c r="GRQ24" s="341"/>
      <c r="GRR24" s="341"/>
      <c r="GRS24" s="341"/>
      <c r="GRT24" s="341"/>
      <c r="GRU24" s="341"/>
      <c r="GRV24" s="341"/>
      <c r="GRW24" s="341"/>
      <c r="GRX24" s="341"/>
      <c r="GRY24" s="341"/>
      <c r="GRZ24" s="341"/>
      <c r="GSA24" s="341"/>
      <c r="GSB24" s="341"/>
      <c r="GSC24" s="341"/>
      <c r="GSD24" s="341"/>
      <c r="GSE24" s="341"/>
      <c r="GSF24" s="341"/>
      <c r="GSG24" s="341"/>
      <c r="GSH24" s="341"/>
      <c r="GSI24" s="341"/>
      <c r="GSJ24" s="341"/>
      <c r="GSK24" s="341"/>
      <c r="GSL24" s="341"/>
      <c r="GSM24" s="341"/>
      <c r="GSN24" s="341"/>
      <c r="GSO24" s="341"/>
      <c r="GSP24" s="341"/>
      <c r="GSQ24" s="341"/>
      <c r="GSR24" s="341"/>
      <c r="GSS24" s="341"/>
      <c r="GST24" s="341"/>
      <c r="GSU24" s="341"/>
      <c r="GSV24" s="341"/>
      <c r="GSW24" s="341"/>
      <c r="GSX24" s="341"/>
      <c r="GSY24" s="341"/>
      <c r="GSZ24" s="341"/>
      <c r="GTA24" s="341"/>
      <c r="GTB24" s="341"/>
      <c r="GTC24" s="341"/>
      <c r="GTD24" s="341"/>
      <c r="GTE24" s="341"/>
      <c r="GTF24" s="341"/>
      <c r="GTG24" s="341"/>
      <c r="GTH24" s="341"/>
      <c r="GTI24" s="341"/>
      <c r="GTJ24" s="341"/>
      <c r="GTK24" s="341"/>
      <c r="GTL24" s="341"/>
      <c r="GTM24" s="341"/>
      <c r="GTN24" s="341"/>
      <c r="GTO24" s="341"/>
      <c r="GTP24" s="341"/>
      <c r="GTQ24" s="341"/>
      <c r="GTR24" s="341"/>
      <c r="GTS24" s="341"/>
      <c r="GTT24" s="341"/>
      <c r="GTU24" s="341"/>
      <c r="GTV24" s="341"/>
      <c r="GTW24" s="341"/>
      <c r="GTX24" s="341"/>
      <c r="GTY24" s="341"/>
      <c r="GTZ24" s="341"/>
      <c r="GUA24" s="341"/>
      <c r="GUB24" s="341"/>
      <c r="GUC24" s="341"/>
      <c r="GUD24" s="341"/>
      <c r="GUE24" s="341"/>
      <c r="GUF24" s="341"/>
      <c r="GUG24" s="341"/>
      <c r="GUH24" s="341"/>
      <c r="GUI24" s="341"/>
      <c r="GUJ24" s="341"/>
      <c r="GUK24" s="341"/>
      <c r="GUL24" s="341"/>
      <c r="GUM24" s="341"/>
      <c r="GUN24" s="341"/>
      <c r="GUO24" s="341"/>
      <c r="GUP24" s="341"/>
      <c r="GUQ24" s="341"/>
      <c r="GUR24" s="341"/>
      <c r="GUS24" s="341"/>
      <c r="GUT24" s="341"/>
      <c r="GUU24" s="341"/>
      <c r="GUV24" s="341"/>
      <c r="GUW24" s="341"/>
      <c r="GUX24" s="341"/>
      <c r="GUY24" s="341"/>
      <c r="GUZ24" s="341"/>
      <c r="GVA24" s="341"/>
      <c r="GVB24" s="341"/>
      <c r="GVC24" s="341"/>
      <c r="GVD24" s="341"/>
      <c r="GVE24" s="341"/>
      <c r="GVF24" s="341"/>
      <c r="GVG24" s="341"/>
      <c r="GVH24" s="341"/>
      <c r="GVI24" s="341"/>
      <c r="GVJ24" s="341"/>
      <c r="GVK24" s="341"/>
      <c r="GVL24" s="341"/>
      <c r="GVM24" s="341"/>
      <c r="GVN24" s="341"/>
      <c r="GVO24" s="341"/>
      <c r="GVP24" s="341"/>
      <c r="GVQ24" s="341"/>
      <c r="GVR24" s="341"/>
      <c r="GVS24" s="341"/>
      <c r="GVT24" s="341"/>
      <c r="GVU24" s="341"/>
      <c r="GVV24" s="341"/>
      <c r="GVW24" s="341"/>
      <c r="GVX24" s="341"/>
      <c r="GVY24" s="341"/>
      <c r="GVZ24" s="341"/>
      <c r="GWA24" s="341"/>
      <c r="GWB24" s="341"/>
      <c r="GWC24" s="341"/>
      <c r="GWD24" s="341"/>
      <c r="GWE24" s="341"/>
      <c r="GWF24" s="341"/>
      <c r="GWG24" s="341"/>
      <c r="GWH24" s="341"/>
      <c r="GWI24" s="341"/>
      <c r="GWJ24" s="341"/>
      <c r="GWK24" s="341"/>
      <c r="GWL24" s="341"/>
      <c r="GWM24" s="341"/>
      <c r="GWN24" s="341"/>
      <c r="GWO24" s="341"/>
      <c r="GWP24" s="341"/>
      <c r="GWQ24" s="341"/>
      <c r="GWR24" s="341"/>
      <c r="GWS24" s="341"/>
      <c r="GWT24" s="341"/>
      <c r="GWU24" s="341"/>
      <c r="GWV24" s="341"/>
      <c r="GWW24" s="341"/>
      <c r="GWX24" s="341"/>
      <c r="GWY24" s="341"/>
      <c r="GWZ24" s="341"/>
      <c r="GXA24" s="341"/>
      <c r="GXB24" s="341"/>
      <c r="GXC24" s="341"/>
      <c r="GXD24" s="341"/>
      <c r="GXE24" s="341"/>
      <c r="GXF24" s="341"/>
      <c r="GXG24" s="341"/>
      <c r="GXH24" s="341"/>
      <c r="GXI24" s="341"/>
      <c r="GXJ24" s="341"/>
      <c r="GXK24" s="341"/>
      <c r="GXL24" s="341"/>
      <c r="GXM24" s="341"/>
      <c r="GXN24" s="341"/>
      <c r="GXO24" s="341"/>
      <c r="GXP24" s="341"/>
      <c r="GXQ24" s="341"/>
      <c r="GXR24" s="341"/>
      <c r="GXS24" s="341"/>
      <c r="GXT24" s="341"/>
      <c r="GXU24" s="341"/>
      <c r="GXV24" s="341"/>
      <c r="GXW24" s="341"/>
      <c r="GXX24" s="341"/>
      <c r="GXY24" s="341"/>
      <c r="GXZ24" s="341"/>
      <c r="GYA24" s="341"/>
      <c r="GYB24" s="341"/>
      <c r="GYC24" s="341"/>
      <c r="GYD24" s="341"/>
      <c r="GYE24" s="341"/>
      <c r="GYF24" s="341"/>
      <c r="GYG24" s="341"/>
      <c r="GYH24" s="341"/>
      <c r="GYI24" s="341"/>
      <c r="GYJ24" s="341"/>
      <c r="GYK24" s="341"/>
      <c r="GYL24" s="341"/>
      <c r="GYM24" s="341"/>
      <c r="GYN24" s="341"/>
      <c r="GYO24" s="341"/>
      <c r="GYP24" s="341"/>
      <c r="GYQ24" s="341"/>
      <c r="GYR24" s="341"/>
      <c r="GYS24" s="341"/>
      <c r="GYT24" s="341"/>
      <c r="GYU24" s="341"/>
      <c r="GYV24" s="341"/>
      <c r="GYW24" s="341"/>
      <c r="GYX24" s="341"/>
      <c r="GYY24" s="341"/>
      <c r="GYZ24" s="341"/>
      <c r="GZA24" s="341"/>
      <c r="GZB24" s="341"/>
      <c r="GZC24" s="341"/>
      <c r="GZD24" s="341"/>
      <c r="GZE24" s="341"/>
      <c r="GZF24" s="341"/>
      <c r="GZG24" s="341"/>
      <c r="GZH24" s="341"/>
      <c r="GZI24" s="341"/>
      <c r="GZJ24" s="341"/>
      <c r="GZK24" s="341"/>
      <c r="GZL24" s="341"/>
      <c r="GZM24" s="341"/>
      <c r="GZN24" s="341"/>
      <c r="GZO24" s="341"/>
      <c r="GZP24" s="341"/>
      <c r="GZQ24" s="341"/>
      <c r="GZR24" s="341"/>
      <c r="GZS24" s="341"/>
      <c r="GZT24" s="341"/>
      <c r="GZU24" s="341"/>
      <c r="GZV24" s="341"/>
      <c r="GZW24" s="341"/>
      <c r="GZX24" s="341"/>
      <c r="GZY24" s="341"/>
      <c r="GZZ24" s="341"/>
      <c r="HAA24" s="341"/>
      <c r="HAB24" s="341"/>
      <c r="HAC24" s="341"/>
      <c r="HAD24" s="341"/>
      <c r="HAE24" s="341"/>
      <c r="HAF24" s="341"/>
      <c r="HAG24" s="341"/>
      <c r="HAH24" s="341"/>
      <c r="HAI24" s="341"/>
      <c r="HAJ24" s="341"/>
      <c r="HAK24" s="341"/>
      <c r="HAL24" s="341"/>
      <c r="HAM24" s="341"/>
      <c r="HAN24" s="341"/>
      <c r="HAO24" s="341"/>
      <c r="HAP24" s="341"/>
      <c r="HAQ24" s="341"/>
      <c r="HAR24" s="341"/>
      <c r="HAS24" s="341"/>
      <c r="HAT24" s="341"/>
      <c r="HAU24" s="341"/>
      <c r="HAV24" s="341"/>
      <c r="HAW24" s="341"/>
      <c r="HAX24" s="341"/>
      <c r="HAY24" s="341"/>
      <c r="HAZ24" s="341"/>
      <c r="HBA24" s="341"/>
      <c r="HBB24" s="341"/>
      <c r="HBC24" s="341"/>
      <c r="HBD24" s="341"/>
      <c r="HBE24" s="341"/>
      <c r="HBF24" s="341"/>
      <c r="HBG24" s="341"/>
      <c r="HBH24" s="341"/>
      <c r="HBI24" s="341"/>
      <c r="HBJ24" s="341"/>
      <c r="HBK24" s="341"/>
      <c r="HBL24" s="341"/>
      <c r="HBM24" s="341"/>
      <c r="HBN24" s="341"/>
      <c r="HBO24" s="341"/>
      <c r="HBP24" s="341"/>
      <c r="HBQ24" s="341"/>
      <c r="HBR24" s="341"/>
      <c r="HBS24" s="341"/>
      <c r="HBT24" s="341"/>
      <c r="HBU24" s="341"/>
      <c r="HBV24" s="341"/>
      <c r="HBW24" s="341"/>
      <c r="HBX24" s="341"/>
      <c r="HBY24" s="341"/>
      <c r="HBZ24" s="341"/>
      <c r="HCA24" s="341"/>
      <c r="HCB24" s="341"/>
      <c r="HCC24" s="341"/>
      <c r="HCD24" s="341"/>
      <c r="HCE24" s="341"/>
      <c r="HCF24" s="341"/>
      <c r="HCG24" s="341"/>
      <c r="HCH24" s="341"/>
      <c r="HCI24" s="341"/>
      <c r="HCJ24" s="341"/>
      <c r="HCK24" s="341"/>
      <c r="HCL24" s="341"/>
      <c r="HCM24" s="341"/>
      <c r="HCN24" s="341"/>
      <c r="HCO24" s="341"/>
      <c r="HCP24" s="341"/>
      <c r="HCQ24" s="341"/>
      <c r="HCR24" s="341"/>
      <c r="HCS24" s="341"/>
      <c r="HCT24" s="341"/>
      <c r="HCU24" s="341"/>
      <c r="HCV24" s="341"/>
      <c r="HCW24" s="341"/>
      <c r="HCX24" s="341"/>
      <c r="HCY24" s="341"/>
      <c r="HCZ24" s="341"/>
      <c r="HDA24" s="341"/>
      <c r="HDB24" s="341"/>
      <c r="HDC24" s="341"/>
      <c r="HDD24" s="341"/>
      <c r="HDE24" s="341"/>
      <c r="HDF24" s="341"/>
      <c r="HDG24" s="341"/>
      <c r="HDH24" s="341"/>
      <c r="HDI24" s="341"/>
      <c r="HDJ24" s="341"/>
      <c r="HDK24" s="341"/>
      <c r="HDL24" s="341"/>
      <c r="HDM24" s="341"/>
      <c r="HDN24" s="341"/>
      <c r="HDO24" s="341"/>
      <c r="HDP24" s="341"/>
      <c r="HDQ24" s="341"/>
      <c r="HDR24" s="341"/>
      <c r="HDS24" s="341"/>
      <c r="HDT24" s="341"/>
      <c r="HDU24" s="341"/>
      <c r="HDV24" s="341"/>
      <c r="HDW24" s="341"/>
      <c r="HDX24" s="341"/>
      <c r="HDY24" s="341"/>
      <c r="HDZ24" s="341"/>
      <c r="HEA24" s="341"/>
      <c r="HEB24" s="341"/>
      <c r="HEC24" s="341"/>
      <c r="HED24" s="341"/>
      <c r="HEE24" s="341"/>
      <c r="HEF24" s="341"/>
      <c r="HEG24" s="341"/>
      <c r="HEH24" s="341"/>
      <c r="HEI24" s="341"/>
      <c r="HEJ24" s="341"/>
      <c r="HEK24" s="341"/>
      <c r="HEL24" s="341"/>
      <c r="HEM24" s="341"/>
      <c r="HEN24" s="341"/>
      <c r="HEO24" s="341"/>
      <c r="HEP24" s="341"/>
      <c r="HEQ24" s="341"/>
      <c r="HER24" s="341"/>
      <c r="HES24" s="341"/>
      <c r="HET24" s="341"/>
      <c r="HEU24" s="341"/>
      <c r="HEV24" s="341"/>
      <c r="HEW24" s="341"/>
      <c r="HEX24" s="341"/>
      <c r="HEY24" s="341"/>
      <c r="HEZ24" s="341"/>
      <c r="HFA24" s="341"/>
      <c r="HFB24" s="341"/>
      <c r="HFC24" s="341"/>
      <c r="HFD24" s="341"/>
      <c r="HFE24" s="341"/>
      <c r="HFF24" s="341"/>
      <c r="HFG24" s="341"/>
      <c r="HFH24" s="341"/>
      <c r="HFI24" s="341"/>
      <c r="HFJ24" s="341"/>
      <c r="HFK24" s="341"/>
      <c r="HFL24" s="341"/>
      <c r="HFM24" s="341"/>
      <c r="HFN24" s="341"/>
      <c r="HFO24" s="341"/>
      <c r="HFP24" s="341"/>
      <c r="HFQ24" s="341"/>
      <c r="HFR24" s="341"/>
      <c r="HFS24" s="341"/>
      <c r="HFT24" s="341"/>
      <c r="HFU24" s="341"/>
      <c r="HFV24" s="341"/>
      <c r="HFW24" s="341"/>
      <c r="HFX24" s="341"/>
      <c r="HFY24" s="341"/>
      <c r="HFZ24" s="341"/>
      <c r="HGA24" s="341"/>
      <c r="HGB24" s="341"/>
      <c r="HGC24" s="341"/>
      <c r="HGD24" s="341"/>
      <c r="HGE24" s="341"/>
      <c r="HGF24" s="341"/>
      <c r="HGG24" s="341"/>
      <c r="HGH24" s="341"/>
      <c r="HGI24" s="341"/>
      <c r="HGJ24" s="341"/>
      <c r="HGK24" s="341"/>
      <c r="HGL24" s="341"/>
      <c r="HGM24" s="341"/>
      <c r="HGN24" s="341"/>
      <c r="HGO24" s="341"/>
      <c r="HGP24" s="341"/>
      <c r="HGQ24" s="341"/>
      <c r="HGR24" s="341"/>
      <c r="HGS24" s="341"/>
      <c r="HGT24" s="341"/>
      <c r="HGU24" s="341"/>
      <c r="HGV24" s="341"/>
      <c r="HGW24" s="341"/>
      <c r="HGX24" s="341"/>
      <c r="HGY24" s="341"/>
      <c r="HGZ24" s="341"/>
      <c r="HHA24" s="341"/>
      <c r="HHB24" s="341"/>
      <c r="HHC24" s="341"/>
      <c r="HHD24" s="341"/>
      <c r="HHE24" s="341"/>
      <c r="HHF24" s="341"/>
      <c r="HHG24" s="341"/>
      <c r="HHH24" s="341"/>
      <c r="HHI24" s="341"/>
      <c r="HHJ24" s="341"/>
      <c r="HHK24" s="341"/>
      <c r="HHL24" s="341"/>
      <c r="HHM24" s="341"/>
      <c r="HHN24" s="341"/>
      <c r="HHO24" s="341"/>
      <c r="HHP24" s="341"/>
      <c r="HHQ24" s="341"/>
      <c r="HHR24" s="341"/>
      <c r="HHS24" s="341"/>
      <c r="HHT24" s="341"/>
      <c r="HHU24" s="341"/>
      <c r="HHV24" s="341"/>
      <c r="HHW24" s="341"/>
      <c r="HHX24" s="341"/>
      <c r="HHY24" s="341"/>
      <c r="HHZ24" s="341"/>
      <c r="HIA24" s="341"/>
      <c r="HIB24" s="341"/>
      <c r="HIC24" s="341"/>
      <c r="HID24" s="341"/>
      <c r="HIE24" s="341"/>
      <c r="HIF24" s="341"/>
      <c r="HIG24" s="341"/>
      <c r="HIH24" s="341"/>
      <c r="HII24" s="341"/>
      <c r="HIJ24" s="341"/>
      <c r="HIK24" s="341"/>
      <c r="HIL24" s="341"/>
      <c r="HIM24" s="341"/>
      <c r="HIN24" s="341"/>
      <c r="HIO24" s="341"/>
      <c r="HIP24" s="341"/>
      <c r="HIQ24" s="341"/>
      <c r="HIR24" s="341"/>
      <c r="HIS24" s="341"/>
      <c r="HIT24" s="341"/>
      <c r="HIU24" s="341"/>
      <c r="HIV24" s="341"/>
      <c r="HIW24" s="341"/>
      <c r="HIX24" s="341"/>
      <c r="HIY24" s="341"/>
      <c r="HIZ24" s="341"/>
      <c r="HJA24" s="341"/>
      <c r="HJB24" s="341"/>
      <c r="HJC24" s="341"/>
      <c r="HJD24" s="341"/>
      <c r="HJE24" s="341"/>
      <c r="HJF24" s="341"/>
      <c r="HJG24" s="341"/>
      <c r="HJH24" s="341"/>
      <c r="HJI24" s="341"/>
      <c r="HJJ24" s="341"/>
      <c r="HJK24" s="341"/>
      <c r="HJL24" s="341"/>
      <c r="HJM24" s="341"/>
      <c r="HJN24" s="341"/>
      <c r="HJO24" s="341"/>
      <c r="HJP24" s="341"/>
      <c r="HJQ24" s="341"/>
      <c r="HJR24" s="341"/>
      <c r="HJS24" s="341"/>
      <c r="HJT24" s="341"/>
      <c r="HJU24" s="341"/>
      <c r="HJV24" s="341"/>
      <c r="HJW24" s="341"/>
      <c r="HJX24" s="341"/>
      <c r="HJY24" s="341"/>
      <c r="HJZ24" s="341"/>
      <c r="HKA24" s="341"/>
      <c r="HKB24" s="341"/>
      <c r="HKC24" s="341"/>
      <c r="HKD24" s="341"/>
      <c r="HKE24" s="341"/>
      <c r="HKF24" s="341"/>
      <c r="HKG24" s="341"/>
      <c r="HKH24" s="341"/>
      <c r="HKI24" s="341"/>
      <c r="HKJ24" s="341"/>
      <c r="HKK24" s="341"/>
      <c r="HKL24" s="341"/>
      <c r="HKM24" s="341"/>
      <c r="HKN24" s="341"/>
      <c r="HKO24" s="341"/>
      <c r="HKP24" s="341"/>
      <c r="HKQ24" s="341"/>
      <c r="HKR24" s="341"/>
      <c r="HKS24" s="341"/>
      <c r="HKT24" s="341"/>
      <c r="HKU24" s="341"/>
      <c r="HKV24" s="341"/>
      <c r="HKW24" s="341"/>
      <c r="HKX24" s="341"/>
      <c r="HKY24" s="341"/>
      <c r="HKZ24" s="341"/>
      <c r="HLA24" s="341"/>
      <c r="HLB24" s="341"/>
      <c r="HLC24" s="341"/>
      <c r="HLD24" s="341"/>
      <c r="HLE24" s="341"/>
      <c r="HLF24" s="341"/>
      <c r="HLG24" s="341"/>
      <c r="HLH24" s="341"/>
      <c r="HLI24" s="341"/>
      <c r="HLJ24" s="341"/>
      <c r="HLK24" s="341"/>
      <c r="HLL24" s="341"/>
      <c r="HLM24" s="341"/>
      <c r="HLN24" s="341"/>
      <c r="HLO24" s="341"/>
      <c r="HLP24" s="341"/>
      <c r="HLQ24" s="341"/>
      <c r="HLR24" s="341"/>
      <c r="HLS24" s="341"/>
      <c r="HLT24" s="341"/>
      <c r="HLU24" s="341"/>
      <c r="HLV24" s="341"/>
      <c r="HLW24" s="341"/>
      <c r="HLX24" s="341"/>
      <c r="HLY24" s="341"/>
      <c r="HLZ24" s="341"/>
      <c r="HMA24" s="341"/>
      <c r="HMB24" s="341"/>
      <c r="HMC24" s="341"/>
      <c r="HMD24" s="341"/>
      <c r="HME24" s="341"/>
      <c r="HMF24" s="341"/>
      <c r="HMG24" s="341"/>
      <c r="HMH24" s="341"/>
      <c r="HMI24" s="341"/>
      <c r="HMJ24" s="341"/>
      <c r="HMK24" s="341"/>
      <c r="HML24" s="341"/>
      <c r="HMM24" s="341"/>
      <c r="HMN24" s="341"/>
      <c r="HMO24" s="341"/>
      <c r="HMP24" s="341"/>
      <c r="HMQ24" s="341"/>
      <c r="HMR24" s="341"/>
      <c r="HMS24" s="341"/>
      <c r="HMT24" s="341"/>
      <c r="HMU24" s="341"/>
      <c r="HMV24" s="341"/>
      <c r="HMW24" s="341"/>
      <c r="HMX24" s="341"/>
      <c r="HMY24" s="341"/>
      <c r="HMZ24" s="341"/>
      <c r="HNA24" s="341"/>
      <c r="HNB24" s="341"/>
      <c r="HNC24" s="341"/>
      <c r="HND24" s="341"/>
      <c r="HNE24" s="341"/>
      <c r="HNF24" s="341"/>
      <c r="HNG24" s="341"/>
      <c r="HNH24" s="341"/>
      <c r="HNI24" s="341"/>
      <c r="HNJ24" s="341"/>
      <c r="HNK24" s="341"/>
      <c r="HNL24" s="341"/>
      <c r="HNM24" s="341"/>
      <c r="HNN24" s="341"/>
      <c r="HNO24" s="341"/>
      <c r="HNP24" s="341"/>
      <c r="HNQ24" s="341"/>
      <c r="HNR24" s="341"/>
      <c r="HNS24" s="341"/>
      <c r="HNT24" s="341"/>
      <c r="HNU24" s="341"/>
      <c r="HNV24" s="341"/>
      <c r="HNW24" s="341"/>
      <c r="HNX24" s="341"/>
      <c r="HNY24" s="341"/>
      <c r="HNZ24" s="341"/>
      <c r="HOA24" s="341"/>
      <c r="HOB24" s="341"/>
      <c r="HOC24" s="341"/>
      <c r="HOD24" s="341"/>
      <c r="HOE24" s="341"/>
      <c r="HOF24" s="341"/>
      <c r="HOG24" s="341"/>
      <c r="HOH24" s="341"/>
      <c r="HOI24" s="341"/>
      <c r="HOJ24" s="341"/>
      <c r="HOK24" s="341"/>
      <c r="HOL24" s="341"/>
      <c r="HOM24" s="341"/>
      <c r="HON24" s="341"/>
      <c r="HOO24" s="341"/>
      <c r="HOP24" s="341"/>
      <c r="HOQ24" s="341"/>
      <c r="HOR24" s="341"/>
      <c r="HOS24" s="341"/>
      <c r="HOT24" s="341"/>
      <c r="HOU24" s="341"/>
      <c r="HOV24" s="341"/>
      <c r="HOW24" s="341"/>
      <c r="HOX24" s="341"/>
      <c r="HOY24" s="341"/>
      <c r="HOZ24" s="341"/>
      <c r="HPA24" s="341"/>
      <c r="HPB24" s="341"/>
      <c r="HPC24" s="341"/>
      <c r="HPD24" s="341"/>
      <c r="HPE24" s="341"/>
      <c r="HPF24" s="341"/>
      <c r="HPG24" s="341"/>
      <c r="HPH24" s="341"/>
      <c r="HPI24" s="341"/>
      <c r="HPJ24" s="341"/>
      <c r="HPK24" s="341"/>
      <c r="HPL24" s="341"/>
      <c r="HPM24" s="341"/>
      <c r="HPN24" s="341"/>
      <c r="HPO24" s="341"/>
      <c r="HPP24" s="341"/>
      <c r="HPQ24" s="341"/>
      <c r="HPR24" s="341"/>
      <c r="HPS24" s="341"/>
      <c r="HPT24" s="341"/>
      <c r="HPU24" s="341"/>
      <c r="HPV24" s="341"/>
      <c r="HPW24" s="341"/>
      <c r="HPX24" s="341"/>
      <c r="HPY24" s="341"/>
      <c r="HPZ24" s="341"/>
      <c r="HQA24" s="341"/>
      <c r="HQB24" s="341"/>
      <c r="HQC24" s="341"/>
      <c r="HQD24" s="341"/>
      <c r="HQE24" s="341"/>
      <c r="HQF24" s="341"/>
      <c r="HQG24" s="341"/>
      <c r="HQH24" s="341"/>
      <c r="HQI24" s="341"/>
      <c r="HQJ24" s="341"/>
      <c r="HQK24" s="341"/>
      <c r="HQL24" s="341"/>
      <c r="HQM24" s="341"/>
      <c r="HQN24" s="341"/>
      <c r="HQO24" s="341"/>
      <c r="HQP24" s="341"/>
      <c r="HQQ24" s="341"/>
      <c r="HQR24" s="341"/>
      <c r="HQS24" s="341"/>
      <c r="HQT24" s="341"/>
      <c r="HQU24" s="341"/>
      <c r="HQV24" s="341"/>
      <c r="HQW24" s="341"/>
      <c r="HQX24" s="341"/>
      <c r="HQY24" s="341"/>
      <c r="HQZ24" s="341"/>
      <c r="HRA24" s="341"/>
      <c r="HRB24" s="341"/>
      <c r="HRC24" s="341"/>
      <c r="HRD24" s="341"/>
      <c r="HRE24" s="341"/>
      <c r="HRF24" s="341"/>
      <c r="HRG24" s="341"/>
      <c r="HRH24" s="341"/>
      <c r="HRI24" s="341"/>
      <c r="HRJ24" s="341"/>
      <c r="HRK24" s="341"/>
      <c r="HRL24" s="341"/>
      <c r="HRM24" s="341"/>
      <c r="HRN24" s="341"/>
      <c r="HRO24" s="341"/>
      <c r="HRP24" s="341"/>
      <c r="HRQ24" s="341"/>
      <c r="HRR24" s="341"/>
      <c r="HRS24" s="341"/>
      <c r="HRT24" s="341"/>
      <c r="HRU24" s="341"/>
      <c r="HRV24" s="341"/>
      <c r="HRW24" s="341"/>
      <c r="HRX24" s="341"/>
      <c r="HRY24" s="341"/>
      <c r="HRZ24" s="341"/>
      <c r="HSA24" s="341"/>
      <c r="HSB24" s="341"/>
      <c r="HSC24" s="341"/>
      <c r="HSD24" s="341"/>
      <c r="HSE24" s="341"/>
      <c r="HSF24" s="341"/>
      <c r="HSG24" s="341"/>
      <c r="HSH24" s="341"/>
      <c r="HSI24" s="341"/>
      <c r="HSJ24" s="341"/>
      <c r="HSK24" s="341"/>
      <c r="HSL24" s="341"/>
      <c r="HSM24" s="341"/>
      <c r="HSN24" s="341"/>
      <c r="HSO24" s="341"/>
      <c r="HSP24" s="341"/>
      <c r="HSQ24" s="341"/>
      <c r="HSR24" s="341"/>
      <c r="HSS24" s="341"/>
      <c r="HST24" s="341"/>
      <c r="HSU24" s="341"/>
      <c r="HSV24" s="341"/>
      <c r="HSW24" s="341"/>
      <c r="HSX24" s="341"/>
      <c r="HSY24" s="341"/>
      <c r="HSZ24" s="341"/>
      <c r="HTA24" s="341"/>
      <c r="HTB24" s="341"/>
      <c r="HTC24" s="341"/>
      <c r="HTD24" s="341"/>
      <c r="HTE24" s="341"/>
      <c r="HTF24" s="341"/>
      <c r="HTG24" s="341"/>
      <c r="HTH24" s="341"/>
      <c r="HTI24" s="341"/>
      <c r="HTJ24" s="341"/>
      <c r="HTK24" s="341"/>
      <c r="HTL24" s="341"/>
      <c r="HTM24" s="341"/>
      <c r="HTN24" s="341"/>
      <c r="HTO24" s="341"/>
      <c r="HTP24" s="341"/>
      <c r="HTQ24" s="341"/>
      <c r="HTR24" s="341"/>
      <c r="HTS24" s="341"/>
      <c r="HTT24" s="341"/>
      <c r="HTU24" s="341"/>
      <c r="HTV24" s="341"/>
      <c r="HTW24" s="341"/>
      <c r="HTX24" s="341"/>
      <c r="HTY24" s="341"/>
      <c r="HTZ24" s="341"/>
      <c r="HUA24" s="341"/>
      <c r="HUB24" s="341"/>
      <c r="HUC24" s="341"/>
      <c r="HUD24" s="341"/>
      <c r="HUE24" s="341"/>
      <c r="HUF24" s="341"/>
      <c r="HUG24" s="341"/>
      <c r="HUH24" s="341"/>
      <c r="HUI24" s="341"/>
      <c r="HUJ24" s="341"/>
      <c r="HUK24" s="341"/>
      <c r="HUL24" s="341"/>
      <c r="HUM24" s="341"/>
      <c r="HUN24" s="341"/>
      <c r="HUO24" s="341"/>
      <c r="HUP24" s="341"/>
      <c r="HUQ24" s="341"/>
      <c r="HUR24" s="341"/>
      <c r="HUS24" s="341"/>
      <c r="HUT24" s="341"/>
      <c r="HUU24" s="341"/>
      <c r="HUV24" s="341"/>
      <c r="HUW24" s="341"/>
      <c r="HUX24" s="341"/>
      <c r="HUY24" s="341"/>
      <c r="HUZ24" s="341"/>
      <c r="HVA24" s="341"/>
      <c r="HVB24" s="341"/>
      <c r="HVC24" s="341"/>
      <c r="HVD24" s="341"/>
      <c r="HVE24" s="341"/>
      <c r="HVF24" s="341"/>
      <c r="HVG24" s="341"/>
      <c r="HVH24" s="341"/>
      <c r="HVI24" s="341"/>
      <c r="HVJ24" s="341"/>
      <c r="HVK24" s="341"/>
      <c r="HVL24" s="341"/>
      <c r="HVM24" s="341"/>
      <c r="HVN24" s="341"/>
      <c r="HVO24" s="341"/>
      <c r="HVP24" s="341"/>
      <c r="HVQ24" s="341"/>
      <c r="HVR24" s="341"/>
      <c r="HVS24" s="341"/>
      <c r="HVT24" s="341"/>
      <c r="HVU24" s="341"/>
      <c r="HVV24" s="341"/>
      <c r="HVW24" s="341"/>
      <c r="HVX24" s="341"/>
      <c r="HVY24" s="341"/>
      <c r="HVZ24" s="341"/>
      <c r="HWA24" s="341"/>
      <c r="HWB24" s="341"/>
      <c r="HWC24" s="341"/>
      <c r="HWD24" s="341"/>
      <c r="HWE24" s="341"/>
      <c r="HWF24" s="341"/>
      <c r="HWG24" s="341"/>
      <c r="HWH24" s="341"/>
      <c r="HWI24" s="341"/>
      <c r="HWJ24" s="341"/>
      <c r="HWK24" s="341"/>
      <c r="HWL24" s="341"/>
      <c r="HWM24" s="341"/>
      <c r="HWN24" s="341"/>
      <c r="HWO24" s="341"/>
      <c r="HWP24" s="341"/>
      <c r="HWQ24" s="341"/>
      <c r="HWR24" s="341"/>
      <c r="HWS24" s="341"/>
      <c r="HWT24" s="341"/>
      <c r="HWU24" s="341"/>
      <c r="HWV24" s="341"/>
      <c r="HWW24" s="341"/>
      <c r="HWX24" s="341"/>
      <c r="HWY24" s="341"/>
      <c r="HWZ24" s="341"/>
      <c r="HXA24" s="341"/>
      <c r="HXB24" s="341"/>
      <c r="HXC24" s="341"/>
      <c r="HXD24" s="341"/>
      <c r="HXE24" s="341"/>
      <c r="HXF24" s="341"/>
      <c r="HXG24" s="341"/>
      <c r="HXH24" s="341"/>
      <c r="HXI24" s="341"/>
      <c r="HXJ24" s="341"/>
      <c r="HXK24" s="341"/>
      <c r="HXL24" s="341"/>
      <c r="HXM24" s="341"/>
      <c r="HXN24" s="341"/>
      <c r="HXO24" s="341"/>
      <c r="HXP24" s="341"/>
      <c r="HXQ24" s="341"/>
      <c r="HXR24" s="341"/>
      <c r="HXS24" s="341"/>
      <c r="HXT24" s="341"/>
      <c r="HXU24" s="341"/>
      <c r="HXV24" s="341"/>
      <c r="HXW24" s="341"/>
      <c r="HXX24" s="341"/>
      <c r="HXY24" s="341"/>
      <c r="HXZ24" s="341"/>
      <c r="HYA24" s="341"/>
      <c r="HYB24" s="341"/>
      <c r="HYC24" s="341"/>
      <c r="HYD24" s="341"/>
      <c r="HYE24" s="341"/>
      <c r="HYF24" s="341"/>
      <c r="HYG24" s="341"/>
      <c r="HYH24" s="341"/>
      <c r="HYI24" s="341"/>
      <c r="HYJ24" s="341"/>
      <c r="HYK24" s="341"/>
      <c r="HYL24" s="341"/>
      <c r="HYM24" s="341"/>
      <c r="HYN24" s="341"/>
      <c r="HYO24" s="341"/>
      <c r="HYP24" s="341"/>
      <c r="HYQ24" s="341"/>
      <c r="HYR24" s="341"/>
      <c r="HYS24" s="341"/>
      <c r="HYT24" s="341"/>
      <c r="HYU24" s="341"/>
      <c r="HYV24" s="341"/>
      <c r="HYW24" s="341"/>
      <c r="HYX24" s="341"/>
      <c r="HYY24" s="341"/>
      <c r="HYZ24" s="341"/>
      <c r="HZA24" s="341"/>
      <c r="HZB24" s="341"/>
      <c r="HZC24" s="341"/>
      <c r="HZD24" s="341"/>
      <c r="HZE24" s="341"/>
      <c r="HZF24" s="341"/>
      <c r="HZG24" s="341"/>
      <c r="HZH24" s="341"/>
      <c r="HZI24" s="341"/>
      <c r="HZJ24" s="341"/>
      <c r="HZK24" s="341"/>
      <c r="HZL24" s="341"/>
      <c r="HZM24" s="341"/>
      <c r="HZN24" s="341"/>
      <c r="HZO24" s="341"/>
      <c r="HZP24" s="341"/>
      <c r="HZQ24" s="341"/>
      <c r="HZR24" s="341"/>
      <c r="HZS24" s="341"/>
      <c r="HZT24" s="341"/>
      <c r="HZU24" s="341"/>
      <c r="HZV24" s="341"/>
      <c r="HZW24" s="341"/>
      <c r="HZX24" s="341"/>
      <c r="HZY24" s="341"/>
      <c r="HZZ24" s="341"/>
      <c r="IAA24" s="341"/>
      <c r="IAB24" s="341"/>
      <c r="IAC24" s="341"/>
      <c r="IAD24" s="341"/>
      <c r="IAE24" s="341"/>
      <c r="IAF24" s="341"/>
      <c r="IAG24" s="341"/>
      <c r="IAH24" s="341"/>
      <c r="IAI24" s="341"/>
      <c r="IAJ24" s="341"/>
      <c r="IAK24" s="341"/>
      <c r="IAL24" s="341"/>
      <c r="IAM24" s="341"/>
      <c r="IAN24" s="341"/>
      <c r="IAO24" s="341"/>
      <c r="IAP24" s="341"/>
      <c r="IAQ24" s="341"/>
      <c r="IAR24" s="341"/>
      <c r="IAS24" s="341"/>
      <c r="IAT24" s="341"/>
      <c r="IAU24" s="341"/>
      <c r="IAV24" s="341"/>
      <c r="IAW24" s="341"/>
      <c r="IAX24" s="341"/>
      <c r="IAY24" s="341"/>
      <c r="IAZ24" s="341"/>
      <c r="IBA24" s="341"/>
      <c r="IBB24" s="341"/>
      <c r="IBC24" s="341"/>
      <c r="IBD24" s="341"/>
      <c r="IBE24" s="341"/>
      <c r="IBF24" s="341"/>
      <c r="IBG24" s="341"/>
      <c r="IBH24" s="341"/>
      <c r="IBI24" s="341"/>
      <c r="IBJ24" s="341"/>
      <c r="IBK24" s="341"/>
      <c r="IBL24" s="341"/>
      <c r="IBM24" s="341"/>
      <c r="IBN24" s="341"/>
      <c r="IBO24" s="341"/>
      <c r="IBP24" s="341"/>
      <c r="IBQ24" s="341"/>
      <c r="IBR24" s="341"/>
      <c r="IBS24" s="341"/>
      <c r="IBT24" s="341"/>
      <c r="IBU24" s="341"/>
      <c r="IBV24" s="341"/>
      <c r="IBW24" s="341"/>
      <c r="IBX24" s="341"/>
      <c r="IBY24" s="341"/>
      <c r="IBZ24" s="341"/>
      <c r="ICA24" s="341"/>
      <c r="ICB24" s="341"/>
      <c r="ICC24" s="341"/>
      <c r="ICD24" s="341"/>
      <c r="ICE24" s="341"/>
      <c r="ICF24" s="341"/>
      <c r="ICG24" s="341"/>
      <c r="ICH24" s="341"/>
      <c r="ICI24" s="341"/>
      <c r="ICJ24" s="341"/>
      <c r="ICK24" s="341"/>
      <c r="ICL24" s="341"/>
      <c r="ICM24" s="341"/>
      <c r="ICN24" s="341"/>
      <c r="ICO24" s="341"/>
      <c r="ICP24" s="341"/>
      <c r="ICQ24" s="341"/>
      <c r="ICR24" s="341"/>
      <c r="ICS24" s="341"/>
      <c r="ICT24" s="341"/>
      <c r="ICU24" s="341"/>
      <c r="ICV24" s="341"/>
      <c r="ICW24" s="341"/>
      <c r="ICX24" s="341"/>
      <c r="ICY24" s="341"/>
      <c r="ICZ24" s="341"/>
      <c r="IDA24" s="341"/>
      <c r="IDB24" s="341"/>
      <c r="IDC24" s="341"/>
      <c r="IDD24" s="341"/>
      <c r="IDE24" s="341"/>
      <c r="IDF24" s="341"/>
      <c r="IDG24" s="341"/>
      <c r="IDH24" s="341"/>
      <c r="IDI24" s="341"/>
      <c r="IDJ24" s="341"/>
      <c r="IDK24" s="341"/>
      <c r="IDL24" s="341"/>
      <c r="IDM24" s="341"/>
      <c r="IDN24" s="341"/>
      <c r="IDO24" s="341"/>
      <c r="IDP24" s="341"/>
      <c r="IDQ24" s="341"/>
      <c r="IDR24" s="341"/>
      <c r="IDS24" s="341"/>
      <c r="IDT24" s="341"/>
      <c r="IDU24" s="341"/>
      <c r="IDV24" s="341"/>
      <c r="IDW24" s="341"/>
      <c r="IDX24" s="341"/>
      <c r="IDY24" s="341"/>
      <c r="IDZ24" s="341"/>
      <c r="IEA24" s="341"/>
      <c r="IEB24" s="341"/>
      <c r="IEC24" s="341"/>
      <c r="IED24" s="341"/>
      <c r="IEE24" s="341"/>
      <c r="IEF24" s="341"/>
      <c r="IEG24" s="341"/>
      <c r="IEH24" s="341"/>
      <c r="IEI24" s="341"/>
      <c r="IEJ24" s="341"/>
      <c r="IEK24" s="341"/>
      <c r="IEL24" s="341"/>
      <c r="IEM24" s="341"/>
      <c r="IEN24" s="341"/>
      <c r="IEO24" s="341"/>
      <c r="IEP24" s="341"/>
      <c r="IEQ24" s="341"/>
      <c r="IER24" s="341"/>
      <c r="IES24" s="341"/>
      <c r="IET24" s="341"/>
      <c r="IEU24" s="341"/>
      <c r="IEV24" s="341"/>
      <c r="IEW24" s="341"/>
      <c r="IEX24" s="341"/>
      <c r="IEY24" s="341"/>
      <c r="IEZ24" s="341"/>
      <c r="IFA24" s="341"/>
      <c r="IFB24" s="341"/>
      <c r="IFC24" s="341"/>
      <c r="IFD24" s="341"/>
      <c r="IFE24" s="341"/>
      <c r="IFF24" s="341"/>
      <c r="IFG24" s="341"/>
      <c r="IFH24" s="341"/>
      <c r="IFI24" s="341"/>
      <c r="IFJ24" s="341"/>
      <c r="IFK24" s="341"/>
      <c r="IFL24" s="341"/>
      <c r="IFM24" s="341"/>
      <c r="IFN24" s="341"/>
      <c r="IFO24" s="341"/>
      <c r="IFP24" s="341"/>
      <c r="IFQ24" s="341"/>
      <c r="IFR24" s="341"/>
      <c r="IFS24" s="341"/>
      <c r="IFT24" s="341"/>
      <c r="IFU24" s="341"/>
      <c r="IFV24" s="341"/>
      <c r="IFW24" s="341"/>
      <c r="IFX24" s="341"/>
      <c r="IFY24" s="341"/>
      <c r="IFZ24" s="341"/>
      <c r="IGA24" s="341"/>
      <c r="IGB24" s="341"/>
      <c r="IGC24" s="341"/>
      <c r="IGD24" s="341"/>
      <c r="IGE24" s="341"/>
      <c r="IGF24" s="341"/>
      <c r="IGG24" s="341"/>
      <c r="IGH24" s="341"/>
      <c r="IGI24" s="341"/>
      <c r="IGJ24" s="341"/>
      <c r="IGK24" s="341"/>
      <c r="IGL24" s="341"/>
      <c r="IGM24" s="341"/>
      <c r="IGN24" s="341"/>
      <c r="IGO24" s="341"/>
      <c r="IGP24" s="341"/>
      <c r="IGQ24" s="341"/>
      <c r="IGR24" s="341"/>
      <c r="IGS24" s="341"/>
      <c r="IGT24" s="341"/>
      <c r="IGU24" s="341"/>
      <c r="IGV24" s="341"/>
      <c r="IGW24" s="341"/>
      <c r="IGX24" s="341"/>
      <c r="IGY24" s="341"/>
      <c r="IGZ24" s="341"/>
      <c r="IHA24" s="341"/>
      <c r="IHB24" s="341"/>
      <c r="IHC24" s="341"/>
      <c r="IHD24" s="341"/>
      <c r="IHE24" s="341"/>
      <c r="IHF24" s="341"/>
      <c r="IHG24" s="341"/>
      <c r="IHH24" s="341"/>
      <c r="IHI24" s="341"/>
      <c r="IHJ24" s="341"/>
      <c r="IHK24" s="341"/>
      <c r="IHL24" s="341"/>
      <c r="IHM24" s="341"/>
      <c r="IHN24" s="341"/>
      <c r="IHO24" s="341"/>
      <c r="IHP24" s="341"/>
      <c r="IHQ24" s="341"/>
      <c r="IHR24" s="341"/>
      <c r="IHS24" s="341"/>
      <c r="IHT24" s="341"/>
      <c r="IHU24" s="341"/>
      <c r="IHV24" s="341"/>
      <c r="IHW24" s="341"/>
      <c r="IHX24" s="341"/>
      <c r="IHY24" s="341"/>
      <c r="IHZ24" s="341"/>
      <c r="IIA24" s="341"/>
      <c r="IIB24" s="341"/>
      <c r="IIC24" s="341"/>
      <c r="IID24" s="341"/>
      <c r="IIE24" s="341"/>
      <c r="IIF24" s="341"/>
      <c r="IIG24" s="341"/>
      <c r="IIH24" s="341"/>
      <c r="III24" s="341"/>
      <c r="IIJ24" s="341"/>
      <c r="IIK24" s="341"/>
      <c r="IIL24" s="341"/>
      <c r="IIM24" s="341"/>
      <c r="IIN24" s="341"/>
      <c r="IIO24" s="341"/>
      <c r="IIP24" s="341"/>
      <c r="IIQ24" s="341"/>
      <c r="IIR24" s="341"/>
      <c r="IIS24" s="341"/>
      <c r="IIT24" s="341"/>
      <c r="IIU24" s="341"/>
      <c r="IIV24" s="341"/>
      <c r="IIW24" s="341"/>
      <c r="IIX24" s="341"/>
      <c r="IIY24" s="341"/>
      <c r="IIZ24" s="341"/>
      <c r="IJA24" s="341"/>
      <c r="IJB24" s="341"/>
      <c r="IJC24" s="341"/>
      <c r="IJD24" s="341"/>
      <c r="IJE24" s="341"/>
      <c r="IJF24" s="341"/>
      <c r="IJG24" s="341"/>
      <c r="IJH24" s="341"/>
      <c r="IJI24" s="341"/>
      <c r="IJJ24" s="341"/>
      <c r="IJK24" s="341"/>
      <c r="IJL24" s="341"/>
      <c r="IJM24" s="341"/>
      <c r="IJN24" s="341"/>
      <c r="IJO24" s="341"/>
      <c r="IJP24" s="341"/>
      <c r="IJQ24" s="341"/>
      <c r="IJR24" s="341"/>
      <c r="IJS24" s="341"/>
      <c r="IJT24" s="341"/>
      <c r="IJU24" s="341"/>
      <c r="IJV24" s="341"/>
      <c r="IJW24" s="341"/>
      <c r="IJX24" s="341"/>
      <c r="IJY24" s="341"/>
      <c r="IJZ24" s="341"/>
      <c r="IKA24" s="341"/>
      <c r="IKB24" s="341"/>
      <c r="IKC24" s="341"/>
      <c r="IKD24" s="341"/>
      <c r="IKE24" s="341"/>
      <c r="IKF24" s="341"/>
      <c r="IKG24" s="341"/>
      <c r="IKH24" s="341"/>
      <c r="IKI24" s="341"/>
      <c r="IKJ24" s="341"/>
      <c r="IKK24" s="341"/>
      <c r="IKL24" s="341"/>
      <c r="IKM24" s="341"/>
      <c r="IKN24" s="341"/>
      <c r="IKO24" s="341"/>
      <c r="IKP24" s="341"/>
      <c r="IKQ24" s="341"/>
      <c r="IKR24" s="341"/>
      <c r="IKS24" s="341"/>
      <c r="IKT24" s="341"/>
      <c r="IKU24" s="341"/>
      <c r="IKV24" s="341"/>
      <c r="IKW24" s="341"/>
      <c r="IKX24" s="341"/>
      <c r="IKY24" s="341"/>
      <c r="IKZ24" s="341"/>
      <c r="ILA24" s="341"/>
      <c r="ILB24" s="341"/>
      <c r="ILC24" s="341"/>
      <c r="ILD24" s="341"/>
      <c r="ILE24" s="341"/>
      <c r="ILF24" s="341"/>
      <c r="ILG24" s="341"/>
      <c r="ILH24" s="341"/>
      <c r="ILI24" s="341"/>
      <c r="ILJ24" s="341"/>
      <c r="ILK24" s="341"/>
      <c r="ILL24" s="341"/>
      <c r="ILM24" s="341"/>
      <c r="ILN24" s="341"/>
      <c r="ILO24" s="341"/>
      <c r="ILP24" s="341"/>
      <c r="ILQ24" s="341"/>
      <c r="ILR24" s="341"/>
      <c r="ILS24" s="341"/>
      <c r="ILT24" s="341"/>
      <c r="ILU24" s="341"/>
      <c r="ILV24" s="341"/>
      <c r="ILW24" s="341"/>
      <c r="ILX24" s="341"/>
      <c r="ILY24" s="341"/>
      <c r="ILZ24" s="341"/>
      <c r="IMA24" s="341"/>
      <c r="IMB24" s="341"/>
      <c r="IMC24" s="341"/>
      <c r="IMD24" s="341"/>
      <c r="IME24" s="341"/>
      <c r="IMF24" s="341"/>
      <c r="IMG24" s="341"/>
      <c r="IMH24" s="341"/>
      <c r="IMI24" s="341"/>
      <c r="IMJ24" s="341"/>
      <c r="IMK24" s="341"/>
      <c r="IML24" s="341"/>
      <c r="IMM24" s="341"/>
      <c r="IMN24" s="341"/>
      <c r="IMO24" s="341"/>
      <c r="IMP24" s="341"/>
      <c r="IMQ24" s="341"/>
      <c r="IMR24" s="341"/>
      <c r="IMS24" s="341"/>
      <c r="IMT24" s="341"/>
      <c r="IMU24" s="341"/>
      <c r="IMV24" s="341"/>
      <c r="IMW24" s="341"/>
      <c r="IMX24" s="341"/>
      <c r="IMY24" s="341"/>
      <c r="IMZ24" s="341"/>
      <c r="INA24" s="341"/>
      <c r="INB24" s="341"/>
      <c r="INC24" s="341"/>
      <c r="IND24" s="341"/>
      <c r="INE24" s="341"/>
      <c r="INF24" s="341"/>
      <c r="ING24" s="341"/>
      <c r="INH24" s="341"/>
      <c r="INI24" s="341"/>
      <c r="INJ24" s="341"/>
      <c r="INK24" s="341"/>
      <c r="INL24" s="341"/>
      <c r="INM24" s="341"/>
      <c r="INN24" s="341"/>
      <c r="INO24" s="341"/>
      <c r="INP24" s="341"/>
      <c r="INQ24" s="341"/>
      <c r="INR24" s="341"/>
      <c r="INS24" s="341"/>
      <c r="INT24" s="341"/>
      <c r="INU24" s="341"/>
      <c r="INV24" s="341"/>
      <c r="INW24" s="341"/>
      <c r="INX24" s="341"/>
      <c r="INY24" s="341"/>
      <c r="INZ24" s="341"/>
      <c r="IOA24" s="341"/>
      <c r="IOB24" s="341"/>
      <c r="IOC24" s="341"/>
      <c r="IOD24" s="341"/>
      <c r="IOE24" s="341"/>
      <c r="IOF24" s="341"/>
      <c r="IOG24" s="341"/>
      <c r="IOH24" s="341"/>
      <c r="IOI24" s="341"/>
      <c r="IOJ24" s="341"/>
      <c r="IOK24" s="341"/>
      <c r="IOL24" s="341"/>
      <c r="IOM24" s="341"/>
      <c r="ION24" s="341"/>
      <c r="IOO24" s="341"/>
      <c r="IOP24" s="341"/>
      <c r="IOQ24" s="341"/>
      <c r="IOR24" s="341"/>
      <c r="IOS24" s="341"/>
      <c r="IOT24" s="341"/>
      <c r="IOU24" s="341"/>
      <c r="IOV24" s="341"/>
      <c r="IOW24" s="341"/>
      <c r="IOX24" s="341"/>
      <c r="IOY24" s="341"/>
      <c r="IOZ24" s="341"/>
      <c r="IPA24" s="341"/>
      <c r="IPB24" s="341"/>
      <c r="IPC24" s="341"/>
      <c r="IPD24" s="341"/>
      <c r="IPE24" s="341"/>
      <c r="IPF24" s="341"/>
      <c r="IPG24" s="341"/>
      <c r="IPH24" s="341"/>
      <c r="IPI24" s="341"/>
      <c r="IPJ24" s="341"/>
      <c r="IPK24" s="341"/>
      <c r="IPL24" s="341"/>
      <c r="IPM24" s="341"/>
      <c r="IPN24" s="341"/>
      <c r="IPO24" s="341"/>
      <c r="IPP24" s="341"/>
      <c r="IPQ24" s="341"/>
      <c r="IPR24" s="341"/>
      <c r="IPS24" s="341"/>
      <c r="IPT24" s="341"/>
      <c r="IPU24" s="341"/>
      <c r="IPV24" s="341"/>
      <c r="IPW24" s="341"/>
      <c r="IPX24" s="341"/>
      <c r="IPY24" s="341"/>
      <c r="IPZ24" s="341"/>
      <c r="IQA24" s="341"/>
      <c r="IQB24" s="341"/>
      <c r="IQC24" s="341"/>
      <c r="IQD24" s="341"/>
      <c r="IQE24" s="341"/>
      <c r="IQF24" s="341"/>
      <c r="IQG24" s="341"/>
      <c r="IQH24" s="341"/>
      <c r="IQI24" s="341"/>
      <c r="IQJ24" s="341"/>
      <c r="IQK24" s="341"/>
      <c r="IQL24" s="341"/>
      <c r="IQM24" s="341"/>
      <c r="IQN24" s="341"/>
      <c r="IQO24" s="341"/>
      <c r="IQP24" s="341"/>
      <c r="IQQ24" s="341"/>
      <c r="IQR24" s="341"/>
      <c r="IQS24" s="341"/>
      <c r="IQT24" s="341"/>
      <c r="IQU24" s="341"/>
      <c r="IQV24" s="341"/>
      <c r="IQW24" s="341"/>
      <c r="IQX24" s="341"/>
      <c r="IQY24" s="341"/>
      <c r="IQZ24" s="341"/>
      <c r="IRA24" s="341"/>
      <c r="IRB24" s="341"/>
      <c r="IRC24" s="341"/>
      <c r="IRD24" s="341"/>
      <c r="IRE24" s="341"/>
      <c r="IRF24" s="341"/>
      <c r="IRG24" s="341"/>
      <c r="IRH24" s="341"/>
      <c r="IRI24" s="341"/>
      <c r="IRJ24" s="341"/>
      <c r="IRK24" s="341"/>
      <c r="IRL24" s="341"/>
      <c r="IRM24" s="341"/>
      <c r="IRN24" s="341"/>
      <c r="IRO24" s="341"/>
      <c r="IRP24" s="341"/>
      <c r="IRQ24" s="341"/>
      <c r="IRR24" s="341"/>
      <c r="IRS24" s="341"/>
      <c r="IRT24" s="341"/>
      <c r="IRU24" s="341"/>
      <c r="IRV24" s="341"/>
      <c r="IRW24" s="341"/>
      <c r="IRX24" s="341"/>
      <c r="IRY24" s="341"/>
      <c r="IRZ24" s="341"/>
      <c r="ISA24" s="341"/>
      <c r="ISB24" s="341"/>
      <c r="ISC24" s="341"/>
      <c r="ISD24" s="341"/>
      <c r="ISE24" s="341"/>
      <c r="ISF24" s="341"/>
      <c r="ISG24" s="341"/>
      <c r="ISH24" s="341"/>
      <c r="ISI24" s="341"/>
      <c r="ISJ24" s="341"/>
      <c r="ISK24" s="341"/>
      <c r="ISL24" s="341"/>
      <c r="ISM24" s="341"/>
      <c r="ISN24" s="341"/>
      <c r="ISO24" s="341"/>
      <c r="ISP24" s="341"/>
      <c r="ISQ24" s="341"/>
      <c r="ISR24" s="341"/>
      <c r="ISS24" s="341"/>
      <c r="IST24" s="341"/>
      <c r="ISU24" s="341"/>
      <c r="ISV24" s="341"/>
      <c r="ISW24" s="341"/>
      <c r="ISX24" s="341"/>
      <c r="ISY24" s="341"/>
      <c r="ISZ24" s="341"/>
      <c r="ITA24" s="341"/>
      <c r="ITB24" s="341"/>
      <c r="ITC24" s="341"/>
      <c r="ITD24" s="341"/>
      <c r="ITE24" s="341"/>
      <c r="ITF24" s="341"/>
      <c r="ITG24" s="341"/>
      <c r="ITH24" s="341"/>
      <c r="ITI24" s="341"/>
      <c r="ITJ24" s="341"/>
      <c r="ITK24" s="341"/>
      <c r="ITL24" s="341"/>
      <c r="ITM24" s="341"/>
      <c r="ITN24" s="341"/>
      <c r="ITO24" s="341"/>
      <c r="ITP24" s="341"/>
      <c r="ITQ24" s="341"/>
      <c r="ITR24" s="341"/>
      <c r="ITS24" s="341"/>
      <c r="ITT24" s="341"/>
      <c r="ITU24" s="341"/>
      <c r="ITV24" s="341"/>
      <c r="ITW24" s="341"/>
      <c r="ITX24" s="341"/>
      <c r="ITY24" s="341"/>
      <c r="ITZ24" s="341"/>
      <c r="IUA24" s="341"/>
      <c r="IUB24" s="341"/>
      <c r="IUC24" s="341"/>
      <c r="IUD24" s="341"/>
      <c r="IUE24" s="341"/>
      <c r="IUF24" s="341"/>
      <c r="IUG24" s="341"/>
      <c r="IUH24" s="341"/>
      <c r="IUI24" s="341"/>
      <c r="IUJ24" s="341"/>
      <c r="IUK24" s="341"/>
      <c r="IUL24" s="341"/>
      <c r="IUM24" s="341"/>
      <c r="IUN24" s="341"/>
      <c r="IUO24" s="341"/>
      <c r="IUP24" s="341"/>
      <c r="IUQ24" s="341"/>
      <c r="IUR24" s="341"/>
      <c r="IUS24" s="341"/>
      <c r="IUT24" s="341"/>
      <c r="IUU24" s="341"/>
      <c r="IUV24" s="341"/>
      <c r="IUW24" s="341"/>
      <c r="IUX24" s="341"/>
      <c r="IUY24" s="341"/>
      <c r="IUZ24" s="341"/>
      <c r="IVA24" s="341"/>
      <c r="IVB24" s="341"/>
      <c r="IVC24" s="341"/>
      <c r="IVD24" s="341"/>
      <c r="IVE24" s="341"/>
      <c r="IVF24" s="341"/>
      <c r="IVG24" s="341"/>
      <c r="IVH24" s="341"/>
      <c r="IVI24" s="341"/>
      <c r="IVJ24" s="341"/>
      <c r="IVK24" s="341"/>
      <c r="IVL24" s="341"/>
      <c r="IVM24" s="341"/>
      <c r="IVN24" s="341"/>
      <c r="IVO24" s="341"/>
      <c r="IVP24" s="341"/>
      <c r="IVQ24" s="341"/>
      <c r="IVR24" s="341"/>
      <c r="IVS24" s="341"/>
      <c r="IVT24" s="341"/>
      <c r="IVU24" s="341"/>
      <c r="IVV24" s="341"/>
      <c r="IVW24" s="341"/>
      <c r="IVX24" s="341"/>
      <c r="IVY24" s="341"/>
      <c r="IVZ24" s="341"/>
      <c r="IWA24" s="341"/>
      <c r="IWB24" s="341"/>
      <c r="IWC24" s="341"/>
      <c r="IWD24" s="341"/>
      <c r="IWE24" s="341"/>
      <c r="IWF24" s="341"/>
      <c r="IWG24" s="341"/>
      <c r="IWH24" s="341"/>
      <c r="IWI24" s="341"/>
      <c r="IWJ24" s="341"/>
      <c r="IWK24" s="341"/>
      <c r="IWL24" s="341"/>
      <c r="IWM24" s="341"/>
      <c r="IWN24" s="341"/>
      <c r="IWO24" s="341"/>
      <c r="IWP24" s="341"/>
      <c r="IWQ24" s="341"/>
      <c r="IWR24" s="341"/>
      <c r="IWS24" s="341"/>
      <c r="IWT24" s="341"/>
      <c r="IWU24" s="341"/>
      <c r="IWV24" s="341"/>
      <c r="IWW24" s="341"/>
      <c r="IWX24" s="341"/>
      <c r="IWY24" s="341"/>
      <c r="IWZ24" s="341"/>
      <c r="IXA24" s="341"/>
      <c r="IXB24" s="341"/>
      <c r="IXC24" s="341"/>
      <c r="IXD24" s="341"/>
      <c r="IXE24" s="341"/>
      <c r="IXF24" s="341"/>
      <c r="IXG24" s="341"/>
      <c r="IXH24" s="341"/>
      <c r="IXI24" s="341"/>
      <c r="IXJ24" s="341"/>
      <c r="IXK24" s="341"/>
      <c r="IXL24" s="341"/>
      <c r="IXM24" s="341"/>
      <c r="IXN24" s="341"/>
      <c r="IXO24" s="341"/>
      <c r="IXP24" s="341"/>
      <c r="IXQ24" s="341"/>
      <c r="IXR24" s="341"/>
      <c r="IXS24" s="341"/>
      <c r="IXT24" s="341"/>
      <c r="IXU24" s="341"/>
      <c r="IXV24" s="341"/>
      <c r="IXW24" s="341"/>
      <c r="IXX24" s="341"/>
      <c r="IXY24" s="341"/>
      <c r="IXZ24" s="341"/>
      <c r="IYA24" s="341"/>
      <c r="IYB24" s="341"/>
      <c r="IYC24" s="341"/>
      <c r="IYD24" s="341"/>
      <c r="IYE24" s="341"/>
      <c r="IYF24" s="341"/>
      <c r="IYG24" s="341"/>
      <c r="IYH24" s="341"/>
      <c r="IYI24" s="341"/>
      <c r="IYJ24" s="341"/>
      <c r="IYK24" s="341"/>
      <c r="IYL24" s="341"/>
      <c r="IYM24" s="341"/>
      <c r="IYN24" s="341"/>
      <c r="IYO24" s="341"/>
      <c r="IYP24" s="341"/>
      <c r="IYQ24" s="341"/>
      <c r="IYR24" s="341"/>
      <c r="IYS24" s="341"/>
      <c r="IYT24" s="341"/>
      <c r="IYU24" s="341"/>
      <c r="IYV24" s="341"/>
      <c r="IYW24" s="341"/>
      <c r="IYX24" s="341"/>
      <c r="IYY24" s="341"/>
      <c r="IYZ24" s="341"/>
      <c r="IZA24" s="341"/>
      <c r="IZB24" s="341"/>
      <c r="IZC24" s="341"/>
      <c r="IZD24" s="341"/>
      <c r="IZE24" s="341"/>
      <c r="IZF24" s="341"/>
      <c r="IZG24" s="341"/>
      <c r="IZH24" s="341"/>
      <c r="IZI24" s="341"/>
      <c r="IZJ24" s="341"/>
      <c r="IZK24" s="341"/>
      <c r="IZL24" s="341"/>
      <c r="IZM24" s="341"/>
      <c r="IZN24" s="341"/>
      <c r="IZO24" s="341"/>
      <c r="IZP24" s="341"/>
      <c r="IZQ24" s="341"/>
      <c r="IZR24" s="341"/>
      <c r="IZS24" s="341"/>
      <c r="IZT24" s="341"/>
      <c r="IZU24" s="341"/>
      <c r="IZV24" s="341"/>
      <c r="IZW24" s="341"/>
      <c r="IZX24" s="341"/>
      <c r="IZY24" s="341"/>
      <c r="IZZ24" s="341"/>
      <c r="JAA24" s="341"/>
      <c r="JAB24" s="341"/>
      <c r="JAC24" s="341"/>
      <c r="JAD24" s="341"/>
      <c r="JAE24" s="341"/>
      <c r="JAF24" s="341"/>
      <c r="JAG24" s="341"/>
      <c r="JAH24" s="341"/>
      <c r="JAI24" s="341"/>
      <c r="JAJ24" s="341"/>
      <c r="JAK24" s="341"/>
      <c r="JAL24" s="341"/>
      <c r="JAM24" s="341"/>
      <c r="JAN24" s="341"/>
      <c r="JAO24" s="341"/>
      <c r="JAP24" s="341"/>
      <c r="JAQ24" s="341"/>
      <c r="JAR24" s="341"/>
      <c r="JAS24" s="341"/>
      <c r="JAT24" s="341"/>
      <c r="JAU24" s="341"/>
      <c r="JAV24" s="341"/>
      <c r="JAW24" s="341"/>
      <c r="JAX24" s="341"/>
      <c r="JAY24" s="341"/>
      <c r="JAZ24" s="341"/>
      <c r="JBA24" s="341"/>
      <c r="JBB24" s="341"/>
      <c r="JBC24" s="341"/>
      <c r="JBD24" s="341"/>
      <c r="JBE24" s="341"/>
      <c r="JBF24" s="341"/>
      <c r="JBG24" s="341"/>
      <c r="JBH24" s="341"/>
      <c r="JBI24" s="341"/>
      <c r="JBJ24" s="341"/>
      <c r="JBK24" s="341"/>
      <c r="JBL24" s="341"/>
      <c r="JBM24" s="341"/>
      <c r="JBN24" s="341"/>
      <c r="JBO24" s="341"/>
      <c r="JBP24" s="341"/>
      <c r="JBQ24" s="341"/>
      <c r="JBR24" s="341"/>
      <c r="JBS24" s="341"/>
      <c r="JBT24" s="341"/>
      <c r="JBU24" s="341"/>
      <c r="JBV24" s="341"/>
      <c r="JBW24" s="341"/>
      <c r="JBX24" s="341"/>
      <c r="JBY24" s="341"/>
      <c r="JBZ24" s="341"/>
      <c r="JCA24" s="341"/>
      <c r="JCB24" s="341"/>
      <c r="JCC24" s="341"/>
      <c r="JCD24" s="341"/>
      <c r="JCE24" s="341"/>
      <c r="JCF24" s="341"/>
      <c r="JCG24" s="341"/>
      <c r="JCH24" s="341"/>
      <c r="JCI24" s="341"/>
      <c r="JCJ24" s="341"/>
      <c r="JCK24" s="341"/>
      <c r="JCL24" s="341"/>
      <c r="JCM24" s="341"/>
      <c r="JCN24" s="341"/>
      <c r="JCO24" s="341"/>
      <c r="JCP24" s="341"/>
      <c r="JCQ24" s="341"/>
      <c r="JCR24" s="341"/>
      <c r="JCS24" s="341"/>
      <c r="JCT24" s="341"/>
      <c r="JCU24" s="341"/>
      <c r="JCV24" s="341"/>
      <c r="JCW24" s="341"/>
      <c r="JCX24" s="341"/>
      <c r="JCY24" s="341"/>
      <c r="JCZ24" s="341"/>
      <c r="JDA24" s="341"/>
      <c r="JDB24" s="341"/>
      <c r="JDC24" s="341"/>
      <c r="JDD24" s="341"/>
      <c r="JDE24" s="341"/>
      <c r="JDF24" s="341"/>
      <c r="JDG24" s="341"/>
      <c r="JDH24" s="341"/>
      <c r="JDI24" s="341"/>
      <c r="JDJ24" s="341"/>
      <c r="JDK24" s="341"/>
      <c r="JDL24" s="341"/>
      <c r="JDM24" s="341"/>
      <c r="JDN24" s="341"/>
      <c r="JDO24" s="341"/>
      <c r="JDP24" s="341"/>
      <c r="JDQ24" s="341"/>
      <c r="JDR24" s="341"/>
      <c r="JDS24" s="341"/>
      <c r="JDT24" s="341"/>
      <c r="JDU24" s="341"/>
      <c r="JDV24" s="341"/>
      <c r="JDW24" s="341"/>
      <c r="JDX24" s="341"/>
      <c r="JDY24" s="341"/>
      <c r="JDZ24" s="341"/>
      <c r="JEA24" s="341"/>
      <c r="JEB24" s="341"/>
      <c r="JEC24" s="341"/>
      <c r="JED24" s="341"/>
      <c r="JEE24" s="341"/>
      <c r="JEF24" s="341"/>
      <c r="JEG24" s="341"/>
      <c r="JEH24" s="341"/>
      <c r="JEI24" s="341"/>
      <c r="JEJ24" s="341"/>
      <c r="JEK24" s="341"/>
      <c r="JEL24" s="341"/>
      <c r="JEM24" s="341"/>
      <c r="JEN24" s="341"/>
      <c r="JEO24" s="341"/>
      <c r="JEP24" s="341"/>
      <c r="JEQ24" s="341"/>
      <c r="JER24" s="341"/>
      <c r="JES24" s="341"/>
      <c r="JET24" s="341"/>
      <c r="JEU24" s="341"/>
      <c r="JEV24" s="341"/>
      <c r="JEW24" s="341"/>
      <c r="JEX24" s="341"/>
      <c r="JEY24" s="341"/>
      <c r="JEZ24" s="341"/>
      <c r="JFA24" s="341"/>
      <c r="JFB24" s="341"/>
      <c r="JFC24" s="341"/>
      <c r="JFD24" s="341"/>
      <c r="JFE24" s="341"/>
      <c r="JFF24" s="341"/>
      <c r="JFG24" s="341"/>
      <c r="JFH24" s="341"/>
      <c r="JFI24" s="341"/>
      <c r="JFJ24" s="341"/>
      <c r="JFK24" s="341"/>
      <c r="JFL24" s="341"/>
      <c r="JFM24" s="341"/>
      <c r="JFN24" s="341"/>
      <c r="JFO24" s="341"/>
      <c r="JFP24" s="341"/>
      <c r="JFQ24" s="341"/>
      <c r="JFR24" s="341"/>
      <c r="JFS24" s="341"/>
      <c r="JFT24" s="341"/>
      <c r="JFU24" s="341"/>
      <c r="JFV24" s="341"/>
      <c r="JFW24" s="341"/>
      <c r="JFX24" s="341"/>
      <c r="JFY24" s="341"/>
      <c r="JFZ24" s="341"/>
      <c r="JGA24" s="341"/>
      <c r="JGB24" s="341"/>
      <c r="JGC24" s="341"/>
      <c r="JGD24" s="341"/>
      <c r="JGE24" s="341"/>
      <c r="JGF24" s="341"/>
      <c r="JGG24" s="341"/>
      <c r="JGH24" s="341"/>
      <c r="JGI24" s="341"/>
      <c r="JGJ24" s="341"/>
      <c r="JGK24" s="341"/>
      <c r="JGL24" s="341"/>
      <c r="JGM24" s="341"/>
      <c r="JGN24" s="341"/>
      <c r="JGO24" s="341"/>
      <c r="JGP24" s="341"/>
      <c r="JGQ24" s="341"/>
      <c r="JGR24" s="341"/>
      <c r="JGS24" s="341"/>
      <c r="JGT24" s="341"/>
      <c r="JGU24" s="341"/>
      <c r="JGV24" s="341"/>
      <c r="JGW24" s="341"/>
      <c r="JGX24" s="341"/>
      <c r="JGY24" s="341"/>
      <c r="JGZ24" s="341"/>
      <c r="JHA24" s="341"/>
      <c r="JHB24" s="341"/>
      <c r="JHC24" s="341"/>
      <c r="JHD24" s="341"/>
      <c r="JHE24" s="341"/>
      <c r="JHF24" s="341"/>
      <c r="JHG24" s="341"/>
      <c r="JHH24" s="341"/>
      <c r="JHI24" s="341"/>
      <c r="JHJ24" s="341"/>
      <c r="JHK24" s="341"/>
      <c r="JHL24" s="341"/>
      <c r="JHM24" s="341"/>
      <c r="JHN24" s="341"/>
      <c r="JHO24" s="341"/>
      <c r="JHP24" s="341"/>
      <c r="JHQ24" s="341"/>
      <c r="JHR24" s="341"/>
      <c r="JHS24" s="341"/>
      <c r="JHT24" s="341"/>
      <c r="JHU24" s="341"/>
      <c r="JHV24" s="341"/>
      <c r="JHW24" s="341"/>
      <c r="JHX24" s="341"/>
      <c r="JHY24" s="341"/>
      <c r="JHZ24" s="341"/>
      <c r="JIA24" s="341"/>
      <c r="JIB24" s="341"/>
      <c r="JIC24" s="341"/>
      <c r="JID24" s="341"/>
      <c r="JIE24" s="341"/>
      <c r="JIF24" s="341"/>
      <c r="JIG24" s="341"/>
      <c r="JIH24" s="341"/>
      <c r="JII24" s="341"/>
      <c r="JIJ24" s="341"/>
      <c r="JIK24" s="341"/>
      <c r="JIL24" s="341"/>
      <c r="JIM24" s="341"/>
      <c r="JIN24" s="341"/>
      <c r="JIO24" s="341"/>
      <c r="JIP24" s="341"/>
      <c r="JIQ24" s="341"/>
      <c r="JIR24" s="341"/>
      <c r="JIS24" s="341"/>
      <c r="JIT24" s="341"/>
      <c r="JIU24" s="341"/>
      <c r="JIV24" s="341"/>
      <c r="JIW24" s="341"/>
      <c r="JIX24" s="341"/>
      <c r="JIY24" s="341"/>
      <c r="JIZ24" s="341"/>
      <c r="JJA24" s="341"/>
      <c r="JJB24" s="341"/>
      <c r="JJC24" s="341"/>
      <c r="JJD24" s="341"/>
      <c r="JJE24" s="341"/>
      <c r="JJF24" s="341"/>
      <c r="JJG24" s="341"/>
      <c r="JJH24" s="341"/>
      <c r="JJI24" s="341"/>
      <c r="JJJ24" s="341"/>
      <c r="JJK24" s="341"/>
      <c r="JJL24" s="341"/>
      <c r="JJM24" s="341"/>
      <c r="JJN24" s="341"/>
      <c r="JJO24" s="341"/>
      <c r="JJP24" s="341"/>
      <c r="JJQ24" s="341"/>
      <c r="JJR24" s="341"/>
      <c r="JJS24" s="341"/>
      <c r="JJT24" s="341"/>
      <c r="JJU24" s="341"/>
      <c r="JJV24" s="341"/>
      <c r="JJW24" s="341"/>
      <c r="JJX24" s="341"/>
      <c r="JJY24" s="341"/>
      <c r="JJZ24" s="341"/>
      <c r="JKA24" s="341"/>
      <c r="JKB24" s="341"/>
      <c r="JKC24" s="341"/>
      <c r="JKD24" s="341"/>
      <c r="JKE24" s="341"/>
      <c r="JKF24" s="341"/>
      <c r="JKG24" s="341"/>
      <c r="JKH24" s="341"/>
      <c r="JKI24" s="341"/>
      <c r="JKJ24" s="341"/>
      <c r="JKK24" s="341"/>
      <c r="JKL24" s="341"/>
      <c r="JKM24" s="341"/>
      <c r="JKN24" s="341"/>
      <c r="JKO24" s="341"/>
      <c r="JKP24" s="341"/>
      <c r="JKQ24" s="341"/>
      <c r="JKR24" s="341"/>
      <c r="JKS24" s="341"/>
      <c r="JKT24" s="341"/>
      <c r="JKU24" s="341"/>
      <c r="JKV24" s="341"/>
      <c r="JKW24" s="341"/>
      <c r="JKX24" s="341"/>
      <c r="JKY24" s="341"/>
      <c r="JKZ24" s="341"/>
      <c r="JLA24" s="341"/>
      <c r="JLB24" s="341"/>
      <c r="JLC24" s="341"/>
      <c r="JLD24" s="341"/>
      <c r="JLE24" s="341"/>
      <c r="JLF24" s="341"/>
      <c r="JLG24" s="341"/>
      <c r="JLH24" s="341"/>
      <c r="JLI24" s="341"/>
      <c r="JLJ24" s="341"/>
      <c r="JLK24" s="341"/>
      <c r="JLL24" s="341"/>
      <c r="JLM24" s="341"/>
      <c r="JLN24" s="341"/>
      <c r="JLO24" s="341"/>
      <c r="JLP24" s="341"/>
      <c r="JLQ24" s="341"/>
      <c r="JLR24" s="341"/>
      <c r="JLS24" s="341"/>
      <c r="JLT24" s="341"/>
      <c r="JLU24" s="341"/>
      <c r="JLV24" s="341"/>
      <c r="JLW24" s="341"/>
      <c r="JLX24" s="341"/>
      <c r="JLY24" s="341"/>
      <c r="JLZ24" s="341"/>
      <c r="JMA24" s="341"/>
      <c r="JMB24" s="341"/>
      <c r="JMC24" s="341"/>
      <c r="JMD24" s="341"/>
      <c r="JME24" s="341"/>
      <c r="JMF24" s="341"/>
      <c r="JMG24" s="341"/>
      <c r="JMH24" s="341"/>
      <c r="JMI24" s="341"/>
      <c r="JMJ24" s="341"/>
      <c r="JMK24" s="341"/>
      <c r="JML24" s="341"/>
      <c r="JMM24" s="341"/>
      <c r="JMN24" s="341"/>
      <c r="JMO24" s="341"/>
      <c r="JMP24" s="341"/>
      <c r="JMQ24" s="341"/>
      <c r="JMR24" s="341"/>
      <c r="JMS24" s="341"/>
      <c r="JMT24" s="341"/>
      <c r="JMU24" s="341"/>
      <c r="JMV24" s="341"/>
      <c r="JMW24" s="341"/>
      <c r="JMX24" s="341"/>
      <c r="JMY24" s="341"/>
      <c r="JMZ24" s="341"/>
      <c r="JNA24" s="341"/>
      <c r="JNB24" s="341"/>
      <c r="JNC24" s="341"/>
      <c r="JND24" s="341"/>
      <c r="JNE24" s="341"/>
      <c r="JNF24" s="341"/>
      <c r="JNG24" s="341"/>
      <c r="JNH24" s="341"/>
      <c r="JNI24" s="341"/>
      <c r="JNJ24" s="341"/>
      <c r="JNK24" s="341"/>
      <c r="JNL24" s="341"/>
      <c r="JNM24" s="341"/>
      <c r="JNN24" s="341"/>
      <c r="JNO24" s="341"/>
      <c r="JNP24" s="341"/>
      <c r="JNQ24" s="341"/>
      <c r="JNR24" s="341"/>
      <c r="JNS24" s="341"/>
      <c r="JNT24" s="341"/>
      <c r="JNU24" s="341"/>
      <c r="JNV24" s="341"/>
      <c r="JNW24" s="341"/>
      <c r="JNX24" s="341"/>
      <c r="JNY24" s="341"/>
      <c r="JNZ24" s="341"/>
      <c r="JOA24" s="341"/>
      <c r="JOB24" s="341"/>
      <c r="JOC24" s="341"/>
      <c r="JOD24" s="341"/>
      <c r="JOE24" s="341"/>
      <c r="JOF24" s="341"/>
      <c r="JOG24" s="341"/>
      <c r="JOH24" s="341"/>
      <c r="JOI24" s="341"/>
      <c r="JOJ24" s="341"/>
      <c r="JOK24" s="341"/>
      <c r="JOL24" s="341"/>
      <c r="JOM24" s="341"/>
      <c r="JON24" s="341"/>
      <c r="JOO24" s="341"/>
      <c r="JOP24" s="341"/>
      <c r="JOQ24" s="341"/>
      <c r="JOR24" s="341"/>
      <c r="JOS24" s="341"/>
      <c r="JOT24" s="341"/>
      <c r="JOU24" s="341"/>
      <c r="JOV24" s="341"/>
      <c r="JOW24" s="341"/>
      <c r="JOX24" s="341"/>
      <c r="JOY24" s="341"/>
      <c r="JOZ24" s="341"/>
      <c r="JPA24" s="341"/>
      <c r="JPB24" s="341"/>
      <c r="JPC24" s="341"/>
      <c r="JPD24" s="341"/>
      <c r="JPE24" s="341"/>
      <c r="JPF24" s="341"/>
      <c r="JPG24" s="341"/>
      <c r="JPH24" s="341"/>
      <c r="JPI24" s="341"/>
      <c r="JPJ24" s="341"/>
      <c r="JPK24" s="341"/>
      <c r="JPL24" s="341"/>
      <c r="JPM24" s="341"/>
      <c r="JPN24" s="341"/>
      <c r="JPO24" s="341"/>
      <c r="JPP24" s="341"/>
      <c r="JPQ24" s="341"/>
      <c r="JPR24" s="341"/>
      <c r="JPS24" s="341"/>
      <c r="JPT24" s="341"/>
      <c r="JPU24" s="341"/>
      <c r="JPV24" s="341"/>
      <c r="JPW24" s="341"/>
      <c r="JPX24" s="341"/>
      <c r="JPY24" s="341"/>
      <c r="JPZ24" s="341"/>
      <c r="JQA24" s="341"/>
      <c r="JQB24" s="341"/>
      <c r="JQC24" s="341"/>
      <c r="JQD24" s="341"/>
      <c r="JQE24" s="341"/>
      <c r="JQF24" s="341"/>
      <c r="JQG24" s="341"/>
      <c r="JQH24" s="341"/>
      <c r="JQI24" s="341"/>
      <c r="JQJ24" s="341"/>
      <c r="JQK24" s="341"/>
      <c r="JQL24" s="341"/>
      <c r="JQM24" s="341"/>
      <c r="JQN24" s="341"/>
      <c r="JQO24" s="341"/>
      <c r="JQP24" s="341"/>
      <c r="JQQ24" s="341"/>
      <c r="JQR24" s="341"/>
      <c r="JQS24" s="341"/>
      <c r="JQT24" s="341"/>
      <c r="JQU24" s="341"/>
      <c r="JQV24" s="341"/>
      <c r="JQW24" s="341"/>
      <c r="JQX24" s="341"/>
      <c r="JQY24" s="341"/>
      <c r="JQZ24" s="341"/>
      <c r="JRA24" s="341"/>
      <c r="JRB24" s="341"/>
      <c r="JRC24" s="341"/>
      <c r="JRD24" s="341"/>
      <c r="JRE24" s="341"/>
      <c r="JRF24" s="341"/>
      <c r="JRG24" s="341"/>
      <c r="JRH24" s="341"/>
      <c r="JRI24" s="341"/>
      <c r="JRJ24" s="341"/>
      <c r="JRK24" s="341"/>
      <c r="JRL24" s="341"/>
      <c r="JRM24" s="341"/>
      <c r="JRN24" s="341"/>
      <c r="JRO24" s="341"/>
      <c r="JRP24" s="341"/>
      <c r="JRQ24" s="341"/>
      <c r="JRR24" s="341"/>
      <c r="JRS24" s="341"/>
      <c r="JRT24" s="341"/>
      <c r="JRU24" s="341"/>
      <c r="JRV24" s="341"/>
      <c r="JRW24" s="341"/>
      <c r="JRX24" s="341"/>
      <c r="JRY24" s="341"/>
      <c r="JRZ24" s="341"/>
      <c r="JSA24" s="341"/>
      <c r="JSB24" s="341"/>
      <c r="JSC24" s="341"/>
      <c r="JSD24" s="341"/>
      <c r="JSE24" s="341"/>
      <c r="JSF24" s="341"/>
      <c r="JSG24" s="341"/>
      <c r="JSH24" s="341"/>
      <c r="JSI24" s="341"/>
      <c r="JSJ24" s="341"/>
      <c r="JSK24" s="341"/>
      <c r="JSL24" s="341"/>
      <c r="JSM24" s="341"/>
      <c r="JSN24" s="341"/>
      <c r="JSO24" s="341"/>
      <c r="JSP24" s="341"/>
      <c r="JSQ24" s="341"/>
      <c r="JSR24" s="341"/>
      <c r="JSS24" s="341"/>
      <c r="JST24" s="341"/>
      <c r="JSU24" s="341"/>
      <c r="JSV24" s="341"/>
      <c r="JSW24" s="341"/>
      <c r="JSX24" s="341"/>
      <c r="JSY24" s="341"/>
      <c r="JSZ24" s="341"/>
      <c r="JTA24" s="341"/>
      <c r="JTB24" s="341"/>
      <c r="JTC24" s="341"/>
      <c r="JTD24" s="341"/>
      <c r="JTE24" s="341"/>
      <c r="JTF24" s="341"/>
      <c r="JTG24" s="341"/>
      <c r="JTH24" s="341"/>
      <c r="JTI24" s="341"/>
      <c r="JTJ24" s="341"/>
      <c r="JTK24" s="341"/>
      <c r="JTL24" s="341"/>
      <c r="JTM24" s="341"/>
      <c r="JTN24" s="341"/>
      <c r="JTO24" s="341"/>
      <c r="JTP24" s="341"/>
      <c r="JTQ24" s="341"/>
      <c r="JTR24" s="341"/>
      <c r="JTS24" s="341"/>
      <c r="JTT24" s="341"/>
      <c r="JTU24" s="341"/>
      <c r="JTV24" s="341"/>
      <c r="JTW24" s="341"/>
      <c r="JTX24" s="341"/>
      <c r="JTY24" s="341"/>
      <c r="JTZ24" s="341"/>
      <c r="JUA24" s="341"/>
      <c r="JUB24" s="341"/>
      <c r="JUC24" s="341"/>
      <c r="JUD24" s="341"/>
      <c r="JUE24" s="341"/>
      <c r="JUF24" s="341"/>
      <c r="JUG24" s="341"/>
      <c r="JUH24" s="341"/>
      <c r="JUI24" s="341"/>
      <c r="JUJ24" s="341"/>
      <c r="JUK24" s="341"/>
      <c r="JUL24" s="341"/>
      <c r="JUM24" s="341"/>
      <c r="JUN24" s="341"/>
      <c r="JUO24" s="341"/>
      <c r="JUP24" s="341"/>
      <c r="JUQ24" s="341"/>
      <c r="JUR24" s="341"/>
      <c r="JUS24" s="341"/>
      <c r="JUT24" s="341"/>
      <c r="JUU24" s="341"/>
      <c r="JUV24" s="341"/>
      <c r="JUW24" s="341"/>
      <c r="JUX24" s="341"/>
      <c r="JUY24" s="341"/>
      <c r="JUZ24" s="341"/>
      <c r="JVA24" s="341"/>
      <c r="JVB24" s="341"/>
      <c r="JVC24" s="341"/>
      <c r="JVD24" s="341"/>
      <c r="JVE24" s="341"/>
      <c r="JVF24" s="341"/>
      <c r="JVG24" s="341"/>
      <c r="JVH24" s="341"/>
      <c r="JVI24" s="341"/>
      <c r="JVJ24" s="341"/>
      <c r="JVK24" s="341"/>
      <c r="JVL24" s="341"/>
      <c r="JVM24" s="341"/>
      <c r="JVN24" s="341"/>
      <c r="JVO24" s="341"/>
      <c r="JVP24" s="341"/>
      <c r="JVQ24" s="341"/>
      <c r="JVR24" s="341"/>
      <c r="JVS24" s="341"/>
      <c r="JVT24" s="341"/>
      <c r="JVU24" s="341"/>
      <c r="JVV24" s="341"/>
      <c r="JVW24" s="341"/>
      <c r="JVX24" s="341"/>
      <c r="JVY24" s="341"/>
      <c r="JVZ24" s="341"/>
      <c r="JWA24" s="341"/>
      <c r="JWB24" s="341"/>
      <c r="JWC24" s="341"/>
      <c r="JWD24" s="341"/>
      <c r="JWE24" s="341"/>
      <c r="JWF24" s="341"/>
      <c r="JWG24" s="341"/>
      <c r="JWH24" s="341"/>
      <c r="JWI24" s="341"/>
      <c r="JWJ24" s="341"/>
      <c r="JWK24" s="341"/>
      <c r="JWL24" s="341"/>
      <c r="JWM24" s="341"/>
      <c r="JWN24" s="341"/>
      <c r="JWO24" s="341"/>
      <c r="JWP24" s="341"/>
      <c r="JWQ24" s="341"/>
      <c r="JWR24" s="341"/>
      <c r="JWS24" s="341"/>
      <c r="JWT24" s="341"/>
      <c r="JWU24" s="341"/>
      <c r="JWV24" s="341"/>
      <c r="JWW24" s="341"/>
      <c r="JWX24" s="341"/>
      <c r="JWY24" s="341"/>
      <c r="JWZ24" s="341"/>
      <c r="JXA24" s="341"/>
      <c r="JXB24" s="341"/>
      <c r="JXC24" s="341"/>
      <c r="JXD24" s="341"/>
      <c r="JXE24" s="341"/>
      <c r="JXF24" s="341"/>
      <c r="JXG24" s="341"/>
      <c r="JXH24" s="341"/>
      <c r="JXI24" s="341"/>
      <c r="JXJ24" s="341"/>
      <c r="JXK24" s="341"/>
      <c r="JXL24" s="341"/>
      <c r="JXM24" s="341"/>
      <c r="JXN24" s="341"/>
      <c r="JXO24" s="341"/>
      <c r="JXP24" s="341"/>
      <c r="JXQ24" s="341"/>
      <c r="JXR24" s="341"/>
      <c r="JXS24" s="341"/>
      <c r="JXT24" s="341"/>
      <c r="JXU24" s="341"/>
      <c r="JXV24" s="341"/>
      <c r="JXW24" s="341"/>
      <c r="JXX24" s="341"/>
      <c r="JXY24" s="341"/>
      <c r="JXZ24" s="341"/>
      <c r="JYA24" s="341"/>
      <c r="JYB24" s="341"/>
      <c r="JYC24" s="341"/>
      <c r="JYD24" s="341"/>
      <c r="JYE24" s="341"/>
      <c r="JYF24" s="341"/>
      <c r="JYG24" s="341"/>
      <c r="JYH24" s="341"/>
      <c r="JYI24" s="341"/>
      <c r="JYJ24" s="341"/>
      <c r="JYK24" s="341"/>
      <c r="JYL24" s="341"/>
      <c r="JYM24" s="341"/>
      <c r="JYN24" s="341"/>
      <c r="JYO24" s="341"/>
      <c r="JYP24" s="341"/>
      <c r="JYQ24" s="341"/>
      <c r="JYR24" s="341"/>
      <c r="JYS24" s="341"/>
      <c r="JYT24" s="341"/>
      <c r="JYU24" s="341"/>
      <c r="JYV24" s="341"/>
      <c r="JYW24" s="341"/>
      <c r="JYX24" s="341"/>
      <c r="JYY24" s="341"/>
      <c r="JYZ24" s="341"/>
      <c r="JZA24" s="341"/>
      <c r="JZB24" s="341"/>
      <c r="JZC24" s="341"/>
      <c r="JZD24" s="341"/>
      <c r="JZE24" s="341"/>
      <c r="JZF24" s="341"/>
      <c r="JZG24" s="341"/>
      <c r="JZH24" s="341"/>
      <c r="JZI24" s="341"/>
      <c r="JZJ24" s="341"/>
      <c r="JZK24" s="341"/>
      <c r="JZL24" s="341"/>
      <c r="JZM24" s="341"/>
      <c r="JZN24" s="341"/>
      <c r="JZO24" s="341"/>
      <c r="JZP24" s="341"/>
      <c r="JZQ24" s="341"/>
      <c r="JZR24" s="341"/>
      <c r="JZS24" s="341"/>
      <c r="JZT24" s="341"/>
      <c r="JZU24" s="341"/>
      <c r="JZV24" s="341"/>
      <c r="JZW24" s="341"/>
      <c r="JZX24" s="341"/>
      <c r="JZY24" s="341"/>
      <c r="JZZ24" s="341"/>
      <c r="KAA24" s="341"/>
      <c r="KAB24" s="341"/>
      <c r="KAC24" s="341"/>
      <c r="KAD24" s="341"/>
      <c r="KAE24" s="341"/>
      <c r="KAF24" s="341"/>
      <c r="KAG24" s="341"/>
      <c r="KAH24" s="341"/>
      <c r="KAI24" s="341"/>
      <c r="KAJ24" s="341"/>
      <c r="KAK24" s="341"/>
      <c r="KAL24" s="341"/>
      <c r="KAM24" s="341"/>
      <c r="KAN24" s="341"/>
      <c r="KAO24" s="341"/>
      <c r="KAP24" s="341"/>
      <c r="KAQ24" s="341"/>
      <c r="KAR24" s="341"/>
      <c r="KAS24" s="341"/>
      <c r="KAT24" s="341"/>
      <c r="KAU24" s="341"/>
      <c r="KAV24" s="341"/>
      <c r="KAW24" s="341"/>
      <c r="KAX24" s="341"/>
      <c r="KAY24" s="341"/>
      <c r="KAZ24" s="341"/>
      <c r="KBA24" s="341"/>
      <c r="KBB24" s="341"/>
      <c r="KBC24" s="341"/>
      <c r="KBD24" s="341"/>
      <c r="KBE24" s="341"/>
      <c r="KBF24" s="341"/>
      <c r="KBG24" s="341"/>
      <c r="KBH24" s="341"/>
      <c r="KBI24" s="341"/>
      <c r="KBJ24" s="341"/>
      <c r="KBK24" s="341"/>
      <c r="KBL24" s="341"/>
      <c r="KBM24" s="341"/>
      <c r="KBN24" s="341"/>
      <c r="KBO24" s="341"/>
      <c r="KBP24" s="341"/>
      <c r="KBQ24" s="341"/>
      <c r="KBR24" s="341"/>
      <c r="KBS24" s="341"/>
      <c r="KBT24" s="341"/>
      <c r="KBU24" s="341"/>
      <c r="KBV24" s="341"/>
      <c r="KBW24" s="341"/>
      <c r="KBX24" s="341"/>
      <c r="KBY24" s="341"/>
      <c r="KBZ24" s="341"/>
      <c r="KCA24" s="341"/>
      <c r="KCB24" s="341"/>
      <c r="KCC24" s="341"/>
      <c r="KCD24" s="341"/>
      <c r="KCE24" s="341"/>
      <c r="KCF24" s="341"/>
      <c r="KCG24" s="341"/>
      <c r="KCH24" s="341"/>
      <c r="KCI24" s="341"/>
      <c r="KCJ24" s="341"/>
      <c r="KCK24" s="341"/>
      <c r="KCL24" s="341"/>
      <c r="KCM24" s="341"/>
      <c r="KCN24" s="341"/>
      <c r="KCO24" s="341"/>
      <c r="KCP24" s="341"/>
      <c r="KCQ24" s="341"/>
      <c r="KCR24" s="341"/>
      <c r="KCS24" s="341"/>
      <c r="KCT24" s="341"/>
      <c r="KCU24" s="341"/>
      <c r="KCV24" s="341"/>
      <c r="KCW24" s="341"/>
      <c r="KCX24" s="341"/>
      <c r="KCY24" s="341"/>
      <c r="KCZ24" s="341"/>
      <c r="KDA24" s="341"/>
      <c r="KDB24" s="341"/>
      <c r="KDC24" s="341"/>
      <c r="KDD24" s="341"/>
      <c r="KDE24" s="341"/>
      <c r="KDF24" s="341"/>
      <c r="KDG24" s="341"/>
      <c r="KDH24" s="341"/>
      <c r="KDI24" s="341"/>
      <c r="KDJ24" s="341"/>
      <c r="KDK24" s="341"/>
      <c r="KDL24" s="341"/>
      <c r="KDM24" s="341"/>
      <c r="KDN24" s="341"/>
      <c r="KDO24" s="341"/>
      <c r="KDP24" s="341"/>
      <c r="KDQ24" s="341"/>
      <c r="KDR24" s="341"/>
      <c r="KDS24" s="341"/>
      <c r="KDT24" s="341"/>
      <c r="KDU24" s="341"/>
      <c r="KDV24" s="341"/>
      <c r="KDW24" s="341"/>
      <c r="KDX24" s="341"/>
      <c r="KDY24" s="341"/>
      <c r="KDZ24" s="341"/>
      <c r="KEA24" s="341"/>
      <c r="KEB24" s="341"/>
      <c r="KEC24" s="341"/>
      <c r="KED24" s="341"/>
      <c r="KEE24" s="341"/>
      <c r="KEF24" s="341"/>
      <c r="KEG24" s="341"/>
      <c r="KEH24" s="341"/>
      <c r="KEI24" s="341"/>
      <c r="KEJ24" s="341"/>
      <c r="KEK24" s="341"/>
      <c r="KEL24" s="341"/>
      <c r="KEM24" s="341"/>
      <c r="KEN24" s="341"/>
      <c r="KEO24" s="341"/>
      <c r="KEP24" s="341"/>
      <c r="KEQ24" s="341"/>
      <c r="KER24" s="341"/>
      <c r="KES24" s="341"/>
      <c r="KET24" s="341"/>
      <c r="KEU24" s="341"/>
      <c r="KEV24" s="341"/>
      <c r="KEW24" s="341"/>
      <c r="KEX24" s="341"/>
      <c r="KEY24" s="341"/>
      <c r="KEZ24" s="341"/>
      <c r="KFA24" s="341"/>
      <c r="KFB24" s="341"/>
      <c r="KFC24" s="341"/>
      <c r="KFD24" s="341"/>
      <c r="KFE24" s="341"/>
      <c r="KFF24" s="341"/>
      <c r="KFG24" s="341"/>
      <c r="KFH24" s="341"/>
      <c r="KFI24" s="341"/>
      <c r="KFJ24" s="341"/>
      <c r="KFK24" s="341"/>
      <c r="KFL24" s="341"/>
      <c r="KFM24" s="341"/>
      <c r="KFN24" s="341"/>
      <c r="KFO24" s="341"/>
      <c r="KFP24" s="341"/>
      <c r="KFQ24" s="341"/>
      <c r="KFR24" s="341"/>
      <c r="KFS24" s="341"/>
      <c r="KFT24" s="341"/>
      <c r="KFU24" s="341"/>
      <c r="KFV24" s="341"/>
      <c r="KFW24" s="341"/>
      <c r="KFX24" s="341"/>
      <c r="KFY24" s="341"/>
      <c r="KFZ24" s="341"/>
      <c r="KGA24" s="341"/>
      <c r="KGB24" s="341"/>
      <c r="KGC24" s="341"/>
      <c r="KGD24" s="341"/>
      <c r="KGE24" s="341"/>
      <c r="KGF24" s="341"/>
      <c r="KGG24" s="341"/>
      <c r="KGH24" s="341"/>
      <c r="KGI24" s="341"/>
      <c r="KGJ24" s="341"/>
      <c r="KGK24" s="341"/>
      <c r="KGL24" s="341"/>
      <c r="KGM24" s="341"/>
      <c r="KGN24" s="341"/>
      <c r="KGO24" s="341"/>
      <c r="KGP24" s="341"/>
      <c r="KGQ24" s="341"/>
      <c r="KGR24" s="341"/>
      <c r="KGS24" s="341"/>
      <c r="KGT24" s="341"/>
      <c r="KGU24" s="341"/>
      <c r="KGV24" s="341"/>
      <c r="KGW24" s="341"/>
      <c r="KGX24" s="341"/>
      <c r="KGY24" s="341"/>
      <c r="KGZ24" s="341"/>
      <c r="KHA24" s="341"/>
      <c r="KHB24" s="341"/>
      <c r="KHC24" s="341"/>
      <c r="KHD24" s="341"/>
      <c r="KHE24" s="341"/>
      <c r="KHF24" s="341"/>
      <c r="KHG24" s="341"/>
      <c r="KHH24" s="341"/>
      <c r="KHI24" s="341"/>
      <c r="KHJ24" s="341"/>
      <c r="KHK24" s="341"/>
      <c r="KHL24" s="341"/>
      <c r="KHM24" s="341"/>
      <c r="KHN24" s="341"/>
      <c r="KHO24" s="341"/>
      <c r="KHP24" s="341"/>
      <c r="KHQ24" s="341"/>
      <c r="KHR24" s="341"/>
      <c r="KHS24" s="341"/>
      <c r="KHT24" s="341"/>
      <c r="KHU24" s="341"/>
      <c r="KHV24" s="341"/>
      <c r="KHW24" s="341"/>
      <c r="KHX24" s="341"/>
      <c r="KHY24" s="341"/>
      <c r="KHZ24" s="341"/>
      <c r="KIA24" s="341"/>
      <c r="KIB24" s="341"/>
      <c r="KIC24" s="341"/>
      <c r="KID24" s="341"/>
      <c r="KIE24" s="341"/>
      <c r="KIF24" s="341"/>
      <c r="KIG24" s="341"/>
      <c r="KIH24" s="341"/>
      <c r="KII24" s="341"/>
      <c r="KIJ24" s="341"/>
      <c r="KIK24" s="341"/>
      <c r="KIL24" s="341"/>
      <c r="KIM24" s="341"/>
      <c r="KIN24" s="341"/>
      <c r="KIO24" s="341"/>
      <c r="KIP24" s="341"/>
      <c r="KIQ24" s="341"/>
      <c r="KIR24" s="341"/>
      <c r="KIS24" s="341"/>
      <c r="KIT24" s="341"/>
      <c r="KIU24" s="341"/>
      <c r="KIV24" s="341"/>
      <c r="KIW24" s="341"/>
      <c r="KIX24" s="341"/>
      <c r="KIY24" s="341"/>
      <c r="KIZ24" s="341"/>
      <c r="KJA24" s="341"/>
      <c r="KJB24" s="341"/>
      <c r="KJC24" s="341"/>
      <c r="KJD24" s="341"/>
      <c r="KJE24" s="341"/>
      <c r="KJF24" s="341"/>
      <c r="KJG24" s="341"/>
      <c r="KJH24" s="341"/>
      <c r="KJI24" s="341"/>
      <c r="KJJ24" s="341"/>
      <c r="KJK24" s="341"/>
      <c r="KJL24" s="341"/>
      <c r="KJM24" s="341"/>
      <c r="KJN24" s="341"/>
      <c r="KJO24" s="341"/>
      <c r="KJP24" s="341"/>
      <c r="KJQ24" s="341"/>
      <c r="KJR24" s="341"/>
      <c r="KJS24" s="341"/>
      <c r="KJT24" s="341"/>
      <c r="KJU24" s="341"/>
      <c r="KJV24" s="341"/>
      <c r="KJW24" s="341"/>
      <c r="KJX24" s="341"/>
      <c r="KJY24" s="341"/>
      <c r="KJZ24" s="341"/>
      <c r="KKA24" s="341"/>
      <c r="KKB24" s="341"/>
      <c r="KKC24" s="341"/>
      <c r="KKD24" s="341"/>
      <c r="KKE24" s="341"/>
      <c r="KKF24" s="341"/>
      <c r="KKG24" s="341"/>
      <c r="KKH24" s="341"/>
      <c r="KKI24" s="341"/>
      <c r="KKJ24" s="341"/>
      <c r="KKK24" s="341"/>
      <c r="KKL24" s="341"/>
      <c r="KKM24" s="341"/>
      <c r="KKN24" s="341"/>
      <c r="KKO24" s="341"/>
      <c r="KKP24" s="341"/>
      <c r="KKQ24" s="341"/>
      <c r="KKR24" s="341"/>
      <c r="KKS24" s="341"/>
      <c r="KKT24" s="341"/>
      <c r="KKU24" s="341"/>
      <c r="KKV24" s="341"/>
      <c r="KKW24" s="341"/>
      <c r="KKX24" s="341"/>
      <c r="KKY24" s="341"/>
      <c r="KKZ24" s="341"/>
      <c r="KLA24" s="341"/>
      <c r="KLB24" s="341"/>
      <c r="KLC24" s="341"/>
      <c r="KLD24" s="341"/>
      <c r="KLE24" s="341"/>
      <c r="KLF24" s="341"/>
      <c r="KLG24" s="341"/>
      <c r="KLH24" s="341"/>
      <c r="KLI24" s="341"/>
      <c r="KLJ24" s="341"/>
      <c r="KLK24" s="341"/>
      <c r="KLL24" s="341"/>
      <c r="KLM24" s="341"/>
      <c r="KLN24" s="341"/>
      <c r="KLO24" s="341"/>
      <c r="KLP24" s="341"/>
      <c r="KLQ24" s="341"/>
      <c r="KLR24" s="341"/>
      <c r="KLS24" s="341"/>
      <c r="KLT24" s="341"/>
      <c r="KLU24" s="341"/>
      <c r="KLV24" s="341"/>
      <c r="KLW24" s="341"/>
      <c r="KLX24" s="341"/>
      <c r="KLY24" s="341"/>
      <c r="KLZ24" s="341"/>
      <c r="KMA24" s="341"/>
      <c r="KMB24" s="341"/>
      <c r="KMC24" s="341"/>
      <c r="KMD24" s="341"/>
      <c r="KME24" s="341"/>
      <c r="KMF24" s="341"/>
      <c r="KMG24" s="341"/>
      <c r="KMH24" s="341"/>
      <c r="KMI24" s="341"/>
      <c r="KMJ24" s="341"/>
      <c r="KMK24" s="341"/>
      <c r="KML24" s="341"/>
      <c r="KMM24" s="341"/>
      <c r="KMN24" s="341"/>
      <c r="KMO24" s="341"/>
      <c r="KMP24" s="341"/>
      <c r="KMQ24" s="341"/>
      <c r="KMR24" s="341"/>
      <c r="KMS24" s="341"/>
      <c r="KMT24" s="341"/>
      <c r="KMU24" s="341"/>
      <c r="KMV24" s="341"/>
      <c r="KMW24" s="341"/>
      <c r="KMX24" s="341"/>
      <c r="KMY24" s="341"/>
      <c r="KMZ24" s="341"/>
      <c r="KNA24" s="341"/>
      <c r="KNB24" s="341"/>
      <c r="KNC24" s="341"/>
      <c r="KND24" s="341"/>
      <c r="KNE24" s="341"/>
      <c r="KNF24" s="341"/>
      <c r="KNG24" s="341"/>
      <c r="KNH24" s="341"/>
      <c r="KNI24" s="341"/>
      <c r="KNJ24" s="341"/>
      <c r="KNK24" s="341"/>
      <c r="KNL24" s="341"/>
      <c r="KNM24" s="341"/>
      <c r="KNN24" s="341"/>
      <c r="KNO24" s="341"/>
      <c r="KNP24" s="341"/>
      <c r="KNQ24" s="341"/>
      <c r="KNR24" s="341"/>
      <c r="KNS24" s="341"/>
      <c r="KNT24" s="341"/>
      <c r="KNU24" s="341"/>
      <c r="KNV24" s="341"/>
      <c r="KNW24" s="341"/>
      <c r="KNX24" s="341"/>
      <c r="KNY24" s="341"/>
      <c r="KNZ24" s="341"/>
      <c r="KOA24" s="341"/>
      <c r="KOB24" s="341"/>
      <c r="KOC24" s="341"/>
      <c r="KOD24" s="341"/>
      <c r="KOE24" s="341"/>
      <c r="KOF24" s="341"/>
      <c r="KOG24" s="341"/>
      <c r="KOH24" s="341"/>
      <c r="KOI24" s="341"/>
      <c r="KOJ24" s="341"/>
      <c r="KOK24" s="341"/>
      <c r="KOL24" s="341"/>
      <c r="KOM24" s="341"/>
      <c r="KON24" s="341"/>
      <c r="KOO24" s="341"/>
      <c r="KOP24" s="341"/>
      <c r="KOQ24" s="341"/>
      <c r="KOR24" s="341"/>
      <c r="KOS24" s="341"/>
      <c r="KOT24" s="341"/>
      <c r="KOU24" s="341"/>
      <c r="KOV24" s="341"/>
      <c r="KOW24" s="341"/>
      <c r="KOX24" s="341"/>
      <c r="KOY24" s="341"/>
      <c r="KOZ24" s="341"/>
      <c r="KPA24" s="341"/>
      <c r="KPB24" s="341"/>
      <c r="KPC24" s="341"/>
      <c r="KPD24" s="341"/>
      <c r="KPE24" s="341"/>
      <c r="KPF24" s="341"/>
      <c r="KPG24" s="341"/>
      <c r="KPH24" s="341"/>
      <c r="KPI24" s="341"/>
      <c r="KPJ24" s="341"/>
      <c r="KPK24" s="341"/>
      <c r="KPL24" s="341"/>
      <c r="KPM24" s="341"/>
      <c r="KPN24" s="341"/>
      <c r="KPO24" s="341"/>
      <c r="KPP24" s="341"/>
      <c r="KPQ24" s="341"/>
      <c r="KPR24" s="341"/>
      <c r="KPS24" s="341"/>
      <c r="KPT24" s="341"/>
      <c r="KPU24" s="341"/>
      <c r="KPV24" s="341"/>
      <c r="KPW24" s="341"/>
      <c r="KPX24" s="341"/>
      <c r="KPY24" s="341"/>
      <c r="KPZ24" s="341"/>
      <c r="KQA24" s="341"/>
      <c r="KQB24" s="341"/>
      <c r="KQC24" s="341"/>
      <c r="KQD24" s="341"/>
      <c r="KQE24" s="341"/>
      <c r="KQF24" s="341"/>
      <c r="KQG24" s="341"/>
      <c r="KQH24" s="341"/>
      <c r="KQI24" s="341"/>
      <c r="KQJ24" s="341"/>
      <c r="KQK24" s="341"/>
      <c r="KQL24" s="341"/>
      <c r="KQM24" s="341"/>
      <c r="KQN24" s="341"/>
      <c r="KQO24" s="341"/>
      <c r="KQP24" s="341"/>
      <c r="KQQ24" s="341"/>
      <c r="KQR24" s="341"/>
      <c r="KQS24" s="341"/>
      <c r="KQT24" s="341"/>
      <c r="KQU24" s="341"/>
      <c r="KQV24" s="341"/>
      <c r="KQW24" s="341"/>
      <c r="KQX24" s="341"/>
      <c r="KQY24" s="341"/>
      <c r="KQZ24" s="341"/>
      <c r="KRA24" s="341"/>
      <c r="KRB24" s="341"/>
      <c r="KRC24" s="341"/>
      <c r="KRD24" s="341"/>
      <c r="KRE24" s="341"/>
      <c r="KRF24" s="341"/>
      <c r="KRG24" s="341"/>
      <c r="KRH24" s="341"/>
      <c r="KRI24" s="341"/>
      <c r="KRJ24" s="341"/>
      <c r="KRK24" s="341"/>
      <c r="KRL24" s="341"/>
      <c r="KRM24" s="341"/>
      <c r="KRN24" s="341"/>
      <c r="KRO24" s="341"/>
      <c r="KRP24" s="341"/>
      <c r="KRQ24" s="341"/>
      <c r="KRR24" s="341"/>
      <c r="KRS24" s="341"/>
      <c r="KRT24" s="341"/>
      <c r="KRU24" s="341"/>
      <c r="KRV24" s="341"/>
      <c r="KRW24" s="341"/>
      <c r="KRX24" s="341"/>
      <c r="KRY24" s="341"/>
      <c r="KRZ24" s="341"/>
      <c r="KSA24" s="341"/>
      <c r="KSB24" s="341"/>
      <c r="KSC24" s="341"/>
      <c r="KSD24" s="341"/>
      <c r="KSE24" s="341"/>
      <c r="KSF24" s="341"/>
      <c r="KSG24" s="341"/>
      <c r="KSH24" s="341"/>
      <c r="KSI24" s="341"/>
      <c r="KSJ24" s="341"/>
      <c r="KSK24" s="341"/>
      <c r="KSL24" s="341"/>
      <c r="KSM24" s="341"/>
      <c r="KSN24" s="341"/>
      <c r="KSO24" s="341"/>
      <c r="KSP24" s="341"/>
      <c r="KSQ24" s="341"/>
      <c r="KSR24" s="341"/>
      <c r="KSS24" s="341"/>
      <c r="KST24" s="341"/>
      <c r="KSU24" s="341"/>
      <c r="KSV24" s="341"/>
      <c r="KSW24" s="341"/>
      <c r="KSX24" s="341"/>
      <c r="KSY24" s="341"/>
      <c r="KSZ24" s="341"/>
      <c r="KTA24" s="341"/>
      <c r="KTB24" s="341"/>
      <c r="KTC24" s="341"/>
      <c r="KTD24" s="341"/>
      <c r="KTE24" s="341"/>
      <c r="KTF24" s="341"/>
      <c r="KTG24" s="341"/>
      <c r="KTH24" s="341"/>
      <c r="KTI24" s="341"/>
      <c r="KTJ24" s="341"/>
      <c r="KTK24" s="341"/>
      <c r="KTL24" s="341"/>
      <c r="KTM24" s="341"/>
      <c r="KTN24" s="341"/>
      <c r="KTO24" s="341"/>
      <c r="KTP24" s="341"/>
      <c r="KTQ24" s="341"/>
      <c r="KTR24" s="341"/>
      <c r="KTS24" s="341"/>
      <c r="KTT24" s="341"/>
      <c r="KTU24" s="341"/>
      <c r="KTV24" s="341"/>
      <c r="KTW24" s="341"/>
      <c r="KTX24" s="341"/>
      <c r="KTY24" s="341"/>
      <c r="KTZ24" s="341"/>
      <c r="KUA24" s="341"/>
      <c r="KUB24" s="341"/>
      <c r="KUC24" s="341"/>
      <c r="KUD24" s="341"/>
      <c r="KUE24" s="341"/>
      <c r="KUF24" s="341"/>
      <c r="KUG24" s="341"/>
      <c r="KUH24" s="341"/>
      <c r="KUI24" s="341"/>
      <c r="KUJ24" s="341"/>
      <c r="KUK24" s="341"/>
      <c r="KUL24" s="341"/>
      <c r="KUM24" s="341"/>
      <c r="KUN24" s="341"/>
      <c r="KUO24" s="341"/>
      <c r="KUP24" s="341"/>
      <c r="KUQ24" s="341"/>
      <c r="KUR24" s="341"/>
      <c r="KUS24" s="341"/>
      <c r="KUT24" s="341"/>
      <c r="KUU24" s="341"/>
      <c r="KUV24" s="341"/>
      <c r="KUW24" s="341"/>
      <c r="KUX24" s="341"/>
      <c r="KUY24" s="341"/>
      <c r="KUZ24" s="341"/>
      <c r="KVA24" s="341"/>
      <c r="KVB24" s="341"/>
      <c r="KVC24" s="341"/>
      <c r="KVD24" s="341"/>
      <c r="KVE24" s="341"/>
      <c r="KVF24" s="341"/>
      <c r="KVG24" s="341"/>
      <c r="KVH24" s="341"/>
      <c r="KVI24" s="341"/>
      <c r="KVJ24" s="341"/>
      <c r="KVK24" s="341"/>
      <c r="KVL24" s="341"/>
      <c r="KVM24" s="341"/>
      <c r="KVN24" s="341"/>
      <c r="KVO24" s="341"/>
      <c r="KVP24" s="341"/>
      <c r="KVQ24" s="341"/>
      <c r="KVR24" s="341"/>
      <c r="KVS24" s="341"/>
      <c r="KVT24" s="341"/>
      <c r="KVU24" s="341"/>
      <c r="KVV24" s="341"/>
      <c r="KVW24" s="341"/>
      <c r="KVX24" s="341"/>
      <c r="KVY24" s="341"/>
      <c r="KVZ24" s="341"/>
      <c r="KWA24" s="341"/>
      <c r="KWB24" s="341"/>
      <c r="KWC24" s="341"/>
      <c r="KWD24" s="341"/>
      <c r="KWE24" s="341"/>
      <c r="KWF24" s="341"/>
      <c r="KWG24" s="341"/>
      <c r="KWH24" s="341"/>
      <c r="KWI24" s="341"/>
      <c r="KWJ24" s="341"/>
      <c r="KWK24" s="341"/>
      <c r="KWL24" s="341"/>
      <c r="KWM24" s="341"/>
      <c r="KWN24" s="341"/>
      <c r="KWO24" s="341"/>
      <c r="KWP24" s="341"/>
      <c r="KWQ24" s="341"/>
      <c r="KWR24" s="341"/>
      <c r="KWS24" s="341"/>
      <c r="KWT24" s="341"/>
      <c r="KWU24" s="341"/>
      <c r="KWV24" s="341"/>
      <c r="KWW24" s="341"/>
      <c r="KWX24" s="341"/>
      <c r="KWY24" s="341"/>
      <c r="KWZ24" s="341"/>
      <c r="KXA24" s="341"/>
      <c r="KXB24" s="341"/>
      <c r="KXC24" s="341"/>
      <c r="KXD24" s="341"/>
      <c r="KXE24" s="341"/>
      <c r="KXF24" s="341"/>
      <c r="KXG24" s="341"/>
      <c r="KXH24" s="341"/>
      <c r="KXI24" s="341"/>
      <c r="KXJ24" s="341"/>
      <c r="KXK24" s="341"/>
      <c r="KXL24" s="341"/>
      <c r="KXM24" s="341"/>
      <c r="KXN24" s="341"/>
      <c r="KXO24" s="341"/>
      <c r="KXP24" s="341"/>
      <c r="KXQ24" s="341"/>
      <c r="KXR24" s="341"/>
      <c r="KXS24" s="341"/>
      <c r="KXT24" s="341"/>
      <c r="KXU24" s="341"/>
      <c r="KXV24" s="341"/>
      <c r="KXW24" s="341"/>
      <c r="KXX24" s="341"/>
      <c r="KXY24" s="341"/>
      <c r="KXZ24" s="341"/>
      <c r="KYA24" s="341"/>
      <c r="KYB24" s="341"/>
      <c r="KYC24" s="341"/>
      <c r="KYD24" s="341"/>
      <c r="KYE24" s="341"/>
      <c r="KYF24" s="341"/>
      <c r="KYG24" s="341"/>
      <c r="KYH24" s="341"/>
      <c r="KYI24" s="341"/>
      <c r="KYJ24" s="341"/>
      <c r="KYK24" s="341"/>
      <c r="KYL24" s="341"/>
      <c r="KYM24" s="341"/>
      <c r="KYN24" s="341"/>
      <c r="KYO24" s="341"/>
      <c r="KYP24" s="341"/>
      <c r="KYQ24" s="341"/>
      <c r="KYR24" s="341"/>
      <c r="KYS24" s="341"/>
      <c r="KYT24" s="341"/>
      <c r="KYU24" s="341"/>
      <c r="KYV24" s="341"/>
      <c r="KYW24" s="341"/>
      <c r="KYX24" s="341"/>
      <c r="KYY24" s="341"/>
      <c r="KYZ24" s="341"/>
      <c r="KZA24" s="341"/>
      <c r="KZB24" s="341"/>
      <c r="KZC24" s="341"/>
      <c r="KZD24" s="341"/>
      <c r="KZE24" s="341"/>
      <c r="KZF24" s="341"/>
      <c r="KZG24" s="341"/>
      <c r="KZH24" s="341"/>
      <c r="KZI24" s="341"/>
      <c r="KZJ24" s="341"/>
      <c r="KZK24" s="341"/>
      <c r="KZL24" s="341"/>
      <c r="KZM24" s="341"/>
      <c r="KZN24" s="341"/>
      <c r="KZO24" s="341"/>
      <c r="KZP24" s="341"/>
      <c r="KZQ24" s="341"/>
      <c r="KZR24" s="341"/>
      <c r="KZS24" s="341"/>
      <c r="KZT24" s="341"/>
      <c r="KZU24" s="341"/>
      <c r="KZV24" s="341"/>
      <c r="KZW24" s="341"/>
      <c r="KZX24" s="341"/>
      <c r="KZY24" s="341"/>
      <c r="KZZ24" s="341"/>
      <c r="LAA24" s="341"/>
      <c r="LAB24" s="341"/>
      <c r="LAC24" s="341"/>
      <c r="LAD24" s="341"/>
      <c r="LAE24" s="341"/>
      <c r="LAF24" s="341"/>
      <c r="LAG24" s="341"/>
      <c r="LAH24" s="341"/>
      <c r="LAI24" s="341"/>
      <c r="LAJ24" s="341"/>
      <c r="LAK24" s="341"/>
      <c r="LAL24" s="341"/>
      <c r="LAM24" s="341"/>
      <c r="LAN24" s="341"/>
      <c r="LAO24" s="341"/>
      <c r="LAP24" s="341"/>
      <c r="LAQ24" s="341"/>
      <c r="LAR24" s="341"/>
      <c r="LAS24" s="341"/>
      <c r="LAT24" s="341"/>
      <c r="LAU24" s="341"/>
      <c r="LAV24" s="341"/>
      <c r="LAW24" s="341"/>
      <c r="LAX24" s="341"/>
      <c r="LAY24" s="341"/>
      <c r="LAZ24" s="341"/>
      <c r="LBA24" s="341"/>
      <c r="LBB24" s="341"/>
      <c r="LBC24" s="341"/>
      <c r="LBD24" s="341"/>
      <c r="LBE24" s="341"/>
      <c r="LBF24" s="341"/>
      <c r="LBG24" s="341"/>
      <c r="LBH24" s="341"/>
      <c r="LBI24" s="341"/>
      <c r="LBJ24" s="341"/>
      <c r="LBK24" s="341"/>
      <c r="LBL24" s="341"/>
      <c r="LBM24" s="341"/>
      <c r="LBN24" s="341"/>
      <c r="LBO24" s="341"/>
      <c r="LBP24" s="341"/>
      <c r="LBQ24" s="341"/>
      <c r="LBR24" s="341"/>
      <c r="LBS24" s="341"/>
      <c r="LBT24" s="341"/>
      <c r="LBU24" s="341"/>
      <c r="LBV24" s="341"/>
      <c r="LBW24" s="341"/>
      <c r="LBX24" s="341"/>
      <c r="LBY24" s="341"/>
      <c r="LBZ24" s="341"/>
      <c r="LCA24" s="341"/>
      <c r="LCB24" s="341"/>
      <c r="LCC24" s="341"/>
      <c r="LCD24" s="341"/>
      <c r="LCE24" s="341"/>
      <c r="LCF24" s="341"/>
      <c r="LCG24" s="341"/>
      <c r="LCH24" s="341"/>
      <c r="LCI24" s="341"/>
      <c r="LCJ24" s="341"/>
      <c r="LCK24" s="341"/>
      <c r="LCL24" s="341"/>
      <c r="LCM24" s="341"/>
      <c r="LCN24" s="341"/>
      <c r="LCO24" s="341"/>
      <c r="LCP24" s="341"/>
      <c r="LCQ24" s="341"/>
      <c r="LCR24" s="341"/>
      <c r="LCS24" s="341"/>
      <c r="LCT24" s="341"/>
      <c r="LCU24" s="341"/>
      <c r="LCV24" s="341"/>
      <c r="LCW24" s="341"/>
      <c r="LCX24" s="341"/>
      <c r="LCY24" s="341"/>
      <c r="LCZ24" s="341"/>
      <c r="LDA24" s="341"/>
      <c r="LDB24" s="341"/>
      <c r="LDC24" s="341"/>
      <c r="LDD24" s="341"/>
      <c r="LDE24" s="341"/>
      <c r="LDF24" s="341"/>
      <c r="LDG24" s="341"/>
      <c r="LDH24" s="341"/>
      <c r="LDI24" s="341"/>
      <c r="LDJ24" s="341"/>
      <c r="LDK24" s="341"/>
      <c r="LDL24" s="341"/>
      <c r="LDM24" s="341"/>
      <c r="LDN24" s="341"/>
      <c r="LDO24" s="341"/>
      <c r="LDP24" s="341"/>
      <c r="LDQ24" s="341"/>
      <c r="LDR24" s="341"/>
      <c r="LDS24" s="341"/>
      <c r="LDT24" s="341"/>
      <c r="LDU24" s="341"/>
      <c r="LDV24" s="341"/>
      <c r="LDW24" s="341"/>
      <c r="LDX24" s="341"/>
      <c r="LDY24" s="341"/>
      <c r="LDZ24" s="341"/>
      <c r="LEA24" s="341"/>
      <c r="LEB24" s="341"/>
      <c r="LEC24" s="341"/>
      <c r="LED24" s="341"/>
      <c r="LEE24" s="341"/>
      <c r="LEF24" s="341"/>
      <c r="LEG24" s="341"/>
      <c r="LEH24" s="341"/>
      <c r="LEI24" s="341"/>
      <c r="LEJ24" s="341"/>
      <c r="LEK24" s="341"/>
      <c r="LEL24" s="341"/>
      <c r="LEM24" s="341"/>
      <c r="LEN24" s="341"/>
      <c r="LEO24" s="341"/>
      <c r="LEP24" s="341"/>
      <c r="LEQ24" s="341"/>
      <c r="LER24" s="341"/>
      <c r="LES24" s="341"/>
      <c r="LET24" s="341"/>
      <c r="LEU24" s="341"/>
      <c r="LEV24" s="341"/>
      <c r="LEW24" s="341"/>
      <c r="LEX24" s="341"/>
      <c r="LEY24" s="341"/>
      <c r="LEZ24" s="341"/>
      <c r="LFA24" s="341"/>
      <c r="LFB24" s="341"/>
      <c r="LFC24" s="341"/>
      <c r="LFD24" s="341"/>
      <c r="LFE24" s="341"/>
      <c r="LFF24" s="341"/>
      <c r="LFG24" s="341"/>
      <c r="LFH24" s="341"/>
      <c r="LFI24" s="341"/>
      <c r="LFJ24" s="341"/>
      <c r="LFK24" s="341"/>
      <c r="LFL24" s="341"/>
      <c r="LFM24" s="341"/>
      <c r="LFN24" s="341"/>
      <c r="LFO24" s="341"/>
      <c r="LFP24" s="341"/>
      <c r="LFQ24" s="341"/>
      <c r="LFR24" s="341"/>
      <c r="LFS24" s="341"/>
      <c r="LFT24" s="341"/>
      <c r="LFU24" s="341"/>
      <c r="LFV24" s="341"/>
      <c r="LFW24" s="341"/>
      <c r="LFX24" s="341"/>
      <c r="LFY24" s="341"/>
      <c r="LFZ24" s="341"/>
      <c r="LGA24" s="341"/>
      <c r="LGB24" s="341"/>
      <c r="LGC24" s="341"/>
      <c r="LGD24" s="341"/>
      <c r="LGE24" s="341"/>
      <c r="LGF24" s="341"/>
      <c r="LGG24" s="341"/>
      <c r="LGH24" s="341"/>
      <c r="LGI24" s="341"/>
      <c r="LGJ24" s="341"/>
      <c r="LGK24" s="341"/>
      <c r="LGL24" s="341"/>
      <c r="LGM24" s="341"/>
      <c r="LGN24" s="341"/>
      <c r="LGO24" s="341"/>
      <c r="LGP24" s="341"/>
      <c r="LGQ24" s="341"/>
      <c r="LGR24" s="341"/>
      <c r="LGS24" s="341"/>
      <c r="LGT24" s="341"/>
      <c r="LGU24" s="341"/>
      <c r="LGV24" s="341"/>
      <c r="LGW24" s="341"/>
      <c r="LGX24" s="341"/>
      <c r="LGY24" s="341"/>
      <c r="LGZ24" s="341"/>
      <c r="LHA24" s="341"/>
      <c r="LHB24" s="341"/>
      <c r="LHC24" s="341"/>
      <c r="LHD24" s="341"/>
      <c r="LHE24" s="341"/>
      <c r="LHF24" s="341"/>
      <c r="LHG24" s="341"/>
      <c r="LHH24" s="341"/>
      <c r="LHI24" s="341"/>
      <c r="LHJ24" s="341"/>
      <c r="LHK24" s="341"/>
      <c r="LHL24" s="341"/>
      <c r="LHM24" s="341"/>
      <c r="LHN24" s="341"/>
      <c r="LHO24" s="341"/>
      <c r="LHP24" s="341"/>
      <c r="LHQ24" s="341"/>
      <c r="LHR24" s="341"/>
      <c r="LHS24" s="341"/>
      <c r="LHT24" s="341"/>
      <c r="LHU24" s="341"/>
      <c r="LHV24" s="341"/>
      <c r="LHW24" s="341"/>
      <c r="LHX24" s="341"/>
      <c r="LHY24" s="341"/>
      <c r="LHZ24" s="341"/>
      <c r="LIA24" s="341"/>
      <c r="LIB24" s="341"/>
      <c r="LIC24" s="341"/>
      <c r="LID24" s="341"/>
      <c r="LIE24" s="341"/>
      <c r="LIF24" s="341"/>
      <c r="LIG24" s="341"/>
      <c r="LIH24" s="341"/>
      <c r="LII24" s="341"/>
      <c r="LIJ24" s="341"/>
      <c r="LIK24" s="341"/>
      <c r="LIL24" s="341"/>
      <c r="LIM24" s="341"/>
      <c r="LIN24" s="341"/>
      <c r="LIO24" s="341"/>
      <c r="LIP24" s="341"/>
      <c r="LIQ24" s="341"/>
      <c r="LIR24" s="341"/>
      <c r="LIS24" s="341"/>
      <c r="LIT24" s="341"/>
      <c r="LIU24" s="341"/>
      <c r="LIV24" s="341"/>
      <c r="LIW24" s="341"/>
      <c r="LIX24" s="341"/>
      <c r="LIY24" s="341"/>
      <c r="LIZ24" s="341"/>
      <c r="LJA24" s="341"/>
      <c r="LJB24" s="341"/>
      <c r="LJC24" s="341"/>
      <c r="LJD24" s="341"/>
      <c r="LJE24" s="341"/>
      <c r="LJF24" s="341"/>
      <c r="LJG24" s="341"/>
      <c r="LJH24" s="341"/>
      <c r="LJI24" s="341"/>
      <c r="LJJ24" s="341"/>
      <c r="LJK24" s="341"/>
      <c r="LJL24" s="341"/>
      <c r="LJM24" s="341"/>
      <c r="LJN24" s="341"/>
      <c r="LJO24" s="341"/>
      <c r="LJP24" s="341"/>
      <c r="LJQ24" s="341"/>
      <c r="LJR24" s="341"/>
      <c r="LJS24" s="341"/>
      <c r="LJT24" s="341"/>
      <c r="LJU24" s="341"/>
      <c r="LJV24" s="341"/>
      <c r="LJW24" s="341"/>
      <c r="LJX24" s="341"/>
      <c r="LJY24" s="341"/>
      <c r="LJZ24" s="341"/>
      <c r="LKA24" s="341"/>
      <c r="LKB24" s="341"/>
      <c r="LKC24" s="341"/>
      <c r="LKD24" s="341"/>
      <c r="LKE24" s="341"/>
      <c r="LKF24" s="341"/>
      <c r="LKG24" s="341"/>
      <c r="LKH24" s="341"/>
      <c r="LKI24" s="341"/>
      <c r="LKJ24" s="341"/>
      <c r="LKK24" s="341"/>
      <c r="LKL24" s="341"/>
      <c r="LKM24" s="341"/>
      <c r="LKN24" s="341"/>
      <c r="LKO24" s="341"/>
      <c r="LKP24" s="341"/>
      <c r="LKQ24" s="341"/>
      <c r="LKR24" s="341"/>
      <c r="LKS24" s="341"/>
      <c r="LKT24" s="341"/>
      <c r="LKU24" s="341"/>
      <c r="LKV24" s="341"/>
      <c r="LKW24" s="341"/>
      <c r="LKX24" s="341"/>
      <c r="LKY24" s="341"/>
      <c r="LKZ24" s="341"/>
      <c r="LLA24" s="341"/>
      <c r="LLB24" s="341"/>
      <c r="LLC24" s="341"/>
      <c r="LLD24" s="341"/>
      <c r="LLE24" s="341"/>
      <c r="LLF24" s="341"/>
      <c r="LLG24" s="341"/>
      <c r="LLH24" s="341"/>
      <c r="LLI24" s="341"/>
      <c r="LLJ24" s="341"/>
      <c r="LLK24" s="341"/>
      <c r="LLL24" s="341"/>
      <c r="LLM24" s="341"/>
      <c r="LLN24" s="341"/>
      <c r="LLO24" s="341"/>
      <c r="LLP24" s="341"/>
      <c r="LLQ24" s="341"/>
      <c r="LLR24" s="341"/>
      <c r="LLS24" s="341"/>
      <c r="LLT24" s="341"/>
      <c r="LLU24" s="341"/>
      <c r="LLV24" s="341"/>
      <c r="LLW24" s="341"/>
      <c r="LLX24" s="341"/>
      <c r="LLY24" s="341"/>
      <c r="LLZ24" s="341"/>
      <c r="LMA24" s="341"/>
      <c r="LMB24" s="341"/>
      <c r="LMC24" s="341"/>
      <c r="LMD24" s="341"/>
      <c r="LME24" s="341"/>
      <c r="LMF24" s="341"/>
      <c r="LMG24" s="341"/>
      <c r="LMH24" s="341"/>
      <c r="LMI24" s="341"/>
      <c r="LMJ24" s="341"/>
      <c r="LMK24" s="341"/>
      <c r="LML24" s="341"/>
      <c r="LMM24" s="341"/>
      <c r="LMN24" s="341"/>
      <c r="LMO24" s="341"/>
      <c r="LMP24" s="341"/>
      <c r="LMQ24" s="341"/>
      <c r="LMR24" s="341"/>
      <c r="LMS24" s="341"/>
      <c r="LMT24" s="341"/>
      <c r="LMU24" s="341"/>
      <c r="LMV24" s="341"/>
      <c r="LMW24" s="341"/>
      <c r="LMX24" s="341"/>
      <c r="LMY24" s="341"/>
      <c r="LMZ24" s="341"/>
      <c r="LNA24" s="341"/>
      <c r="LNB24" s="341"/>
      <c r="LNC24" s="341"/>
      <c r="LND24" s="341"/>
      <c r="LNE24" s="341"/>
      <c r="LNF24" s="341"/>
      <c r="LNG24" s="341"/>
      <c r="LNH24" s="341"/>
      <c r="LNI24" s="341"/>
      <c r="LNJ24" s="341"/>
      <c r="LNK24" s="341"/>
      <c r="LNL24" s="341"/>
      <c r="LNM24" s="341"/>
      <c r="LNN24" s="341"/>
      <c r="LNO24" s="341"/>
      <c r="LNP24" s="341"/>
      <c r="LNQ24" s="341"/>
      <c r="LNR24" s="341"/>
      <c r="LNS24" s="341"/>
      <c r="LNT24" s="341"/>
      <c r="LNU24" s="341"/>
      <c r="LNV24" s="341"/>
      <c r="LNW24" s="341"/>
      <c r="LNX24" s="341"/>
      <c r="LNY24" s="341"/>
      <c r="LNZ24" s="341"/>
      <c r="LOA24" s="341"/>
      <c r="LOB24" s="341"/>
      <c r="LOC24" s="341"/>
      <c r="LOD24" s="341"/>
      <c r="LOE24" s="341"/>
      <c r="LOF24" s="341"/>
      <c r="LOG24" s="341"/>
      <c r="LOH24" s="341"/>
      <c r="LOI24" s="341"/>
      <c r="LOJ24" s="341"/>
      <c r="LOK24" s="341"/>
      <c r="LOL24" s="341"/>
      <c r="LOM24" s="341"/>
      <c r="LON24" s="341"/>
      <c r="LOO24" s="341"/>
      <c r="LOP24" s="341"/>
      <c r="LOQ24" s="341"/>
      <c r="LOR24" s="341"/>
      <c r="LOS24" s="341"/>
      <c r="LOT24" s="341"/>
      <c r="LOU24" s="341"/>
      <c r="LOV24" s="341"/>
      <c r="LOW24" s="341"/>
      <c r="LOX24" s="341"/>
      <c r="LOY24" s="341"/>
      <c r="LOZ24" s="341"/>
      <c r="LPA24" s="341"/>
      <c r="LPB24" s="341"/>
      <c r="LPC24" s="341"/>
      <c r="LPD24" s="341"/>
      <c r="LPE24" s="341"/>
      <c r="LPF24" s="341"/>
      <c r="LPG24" s="341"/>
      <c r="LPH24" s="341"/>
      <c r="LPI24" s="341"/>
      <c r="LPJ24" s="341"/>
      <c r="LPK24" s="341"/>
      <c r="LPL24" s="341"/>
      <c r="LPM24" s="341"/>
      <c r="LPN24" s="341"/>
      <c r="LPO24" s="341"/>
      <c r="LPP24" s="341"/>
      <c r="LPQ24" s="341"/>
      <c r="LPR24" s="341"/>
      <c r="LPS24" s="341"/>
      <c r="LPT24" s="341"/>
      <c r="LPU24" s="341"/>
      <c r="LPV24" s="341"/>
      <c r="LPW24" s="341"/>
      <c r="LPX24" s="341"/>
      <c r="LPY24" s="341"/>
      <c r="LPZ24" s="341"/>
      <c r="LQA24" s="341"/>
      <c r="LQB24" s="341"/>
      <c r="LQC24" s="341"/>
      <c r="LQD24" s="341"/>
      <c r="LQE24" s="341"/>
      <c r="LQF24" s="341"/>
      <c r="LQG24" s="341"/>
      <c r="LQH24" s="341"/>
      <c r="LQI24" s="341"/>
      <c r="LQJ24" s="341"/>
      <c r="LQK24" s="341"/>
      <c r="LQL24" s="341"/>
      <c r="LQM24" s="341"/>
      <c r="LQN24" s="341"/>
      <c r="LQO24" s="341"/>
      <c r="LQP24" s="341"/>
      <c r="LQQ24" s="341"/>
      <c r="LQR24" s="341"/>
      <c r="LQS24" s="341"/>
      <c r="LQT24" s="341"/>
      <c r="LQU24" s="341"/>
      <c r="LQV24" s="341"/>
      <c r="LQW24" s="341"/>
      <c r="LQX24" s="341"/>
      <c r="LQY24" s="341"/>
      <c r="LQZ24" s="341"/>
      <c r="LRA24" s="341"/>
      <c r="LRB24" s="341"/>
      <c r="LRC24" s="341"/>
      <c r="LRD24" s="341"/>
      <c r="LRE24" s="341"/>
      <c r="LRF24" s="341"/>
      <c r="LRG24" s="341"/>
      <c r="LRH24" s="341"/>
      <c r="LRI24" s="341"/>
      <c r="LRJ24" s="341"/>
      <c r="LRK24" s="341"/>
      <c r="LRL24" s="341"/>
      <c r="LRM24" s="341"/>
      <c r="LRN24" s="341"/>
      <c r="LRO24" s="341"/>
      <c r="LRP24" s="341"/>
      <c r="LRQ24" s="341"/>
      <c r="LRR24" s="341"/>
      <c r="LRS24" s="341"/>
      <c r="LRT24" s="341"/>
      <c r="LRU24" s="341"/>
      <c r="LRV24" s="341"/>
      <c r="LRW24" s="341"/>
      <c r="LRX24" s="341"/>
      <c r="LRY24" s="341"/>
      <c r="LRZ24" s="341"/>
      <c r="LSA24" s="341"/>
      <c r="LSB24" s="341"/>
      <c r="LSC24" s="341"/>
      <c r="LSD24" s="341"/>
      <c r="LSE24" s="341"/>
      <c r="LSF24" s="341"/>
      <c r="LSG24" s="341"/>
      <c r="LSH24" s="341"/>
      <c r="LSI24" s="341"/>
      <c r="LSJ24" s="341"/>
      <c r="LSK24" s="341"/>
      <c r="LSL24" s="341"/>
      <c r="LSM24" s="341"/>
      <c r="LSN24" s="341"/>
      <c r="LSO24" s="341"/>
      <c r="LSP24" s="341"/>
      <c r="LSQ24" s="341"/>
      <c r="LSR24" s="341"/>
      <c r="LSS24" s="341"/>
      <c r="LST24" s="341"/>
      <c r="LSU24" s="341"/>
      <c r="LSV24" s="341"/>
      <c r="LSW24" s="341"/>
      <c r="LSX24" s="341"/>
      <c r="LSY24" s="341"/>
      <c r="LSZ24" s="341"/>
      <c r="LTA24" s="341"/>
      <c r="LTB24" s="341"/>
      <c r="LTC24" s="341"/>
      <c r="LTD24" s="341"/>
      <c r="LTE24" s="341"/>
      <c r="LTF24" s="341"/>
      <c r="LTG24" s="341"/>
      <c r="LTH24" s="341"/>
      <c r="LTI24" s="341"/>
      <c r="LTJ24" s="341"/>
      <c r="LTK24" s="341"/>
      <c r="LTL24" s="341"/>
      <c r="LTM24" s="341"/>
      <c r="LTN24" s="341"/>
      <c r="LTO24" s="341"/>
      <c r="LTP24" s="341"/>
      <c r="LTQ24" s="341"/>
      <c r="LTR24" s="341"/>
      <c r="LTS24" s="341"/>
      <c r="LTT24" s="341"/>
      <c r="LTU24" s="341"/>
      <c r="LTV24" s="341"/>
      <c r="LTW24" s="341"/>
      <c r="LTX24" s="341"/>
      <c r="LTY24" s="341"/>
      <c r="LTZ24" s="341"/>
      <c r="LUA24" s="341"/>
      <c r="LUB24" s="341"/>
      <c r="LUC24" s="341"/>
      <c r="LUD24" s="341"/>
      <c r="LUE24" s="341"/>
      <c r="LUF24" s="341"/>
      <c r="LUG24" s="341"/>
      <c r="LUH24" s="341"/>
      <c r="LUI24" s="341"/>
      <c r="LUJ24" s="341"/>
      <c r="LUK24" s="341"/>
      <c r="LUL24" s="341"/>
      <c r="LUM24" s="341"/>
      <c r="LUN24" s="341"/>
      <c r="LUO24" s="341"/>
      <c r="LUP24" s="341"/>
      <c r="LUQ24" s="341"/>
      <c r="LUR24" s="341"/>
      <c r="LUS24" s="341"/>
      <c r="LUT24" s="341"/>
      <c r="LUU24" s="341"/>
      <c r="LUV24" s="341"/>
      <c r="LUW24" s="341"/>
      <c r="LUX24" s="341"/>
      <c r="LUY24" s="341"/>
      <c r="LUZ24" s="341"/>
      <c r="LVA24" s="341"/>
      <c r="LVB24" s="341"/>
      <c r="LVC24" s="341"/>
      <c r="LVD24" s="341"/>
      <c r="LVE24" s="341"/>
      <c r="LVF24" s="341"/>
      <c r="LVG24" s="341"/>
      <c r="LVH24" s="341"/>
      <c r="LVI24" s="341"/>
      <c r="LVJ24" s="341"/>
      <c r="LVK24" s="341"/>
      <c r="LVL24" s="341"/>
      <c r="LVM24" s="341"/>
      <c r="LVN24" s="341"/>
      <c r="LVO24" s="341"/>
      <c r="LVP24" s="341"/>
      <c r="LVQ24" s="341"/>
      <c r="LVR24" s="341"/>
      <c r="LVS24" s="341"/>
      <c r="LVT24" s="341"/>
      <c r="LVU24" s="341"/>
      <c r="LVV24" s="341"/>
      <c r="LVW24" s="341"/>
      <c r="LVX24" s="341"/>
      <c r="LVY24" s="341"/>
      <c r="LVZ24" s="341"/>
      <c r="LWA24" s="341"/>
      <c r="LWB24" s="341"/>
      <c r="LWC24" s="341"/>
      <c r="LWD24" s="341"/>
      <c r="LWE24" s="341"/>
      <c r="LWF24" s="341"/>
      <c r="LWG24" s="341"/>
      <c r="LWH24" s="341"/>
      <c r="LWI24" s="341"/>
      <c r="LWJ24" s="341"/>
      <c r="LWK24" s="341"/>
      <c r="LWL24" s="341"/>
      <c r="LWM24" s="341"/>
      <c r="LWN24" s="341"/>
      <c r="LWO24" s="341"/>
      <c r="LWP24" s="341"/>
      <c r="LWQ24" s="341"/>
      <c r="LWR24" s="341"/>
      <c r="LWS24" s="341"/>
      <c r="LWT24" s="341"/>
      <c r="LWU24" s="341"/>
      <c r="LWV24" s="341"/>
      <c r="LWW24" s="341"/>
      <c r="LWX24" s="341"/>
      <c r="LWY24" s="341"/>
      <c r="LWZ24" s="341"/>
      <c r="LXA24" s="341"/>
      <c r="LXB24" s="341"/>
      <c r="LXC24" s="341"/>
      <c r="LXD24" s="341"/>
      <c r="LXE24" s="341"/>
      <c r="LXF24" s="341"/>
      <c r="LXG24" s="341"/>
      <c r="LXH24" s="341"/>
      <c r="LXI24" s="341"/>
      <c r="LXJ24" s="341"/>
      <c r="LXK24" s="341"/>
      <c r="LXL24" s="341"/>
      <c r="LXM24" s="341"/>
      <c r="LXN24" s="341"/>
      <c r="LXO24" s="341"/>
      <c r="LXP24" s="341"/>
      <c r="LXQ24" s="341"/>
      <c r="LXR24" s="341"/>
      <c r="LXS24" s="341"/>
      <c r="LXT24" s="341"/>
      <c r="LXU24" s="341"/>
      <c r="LXV24" s="341"/>
      <c r="LXW24" s="341"/>
      <c r="LXX24" s="341"/>
      <c r="LXY24" s="341"/>
      <c r="LXZ24" s="341"/>
      <c r="LYA24" s="341"/>
      <c r="LYB24" s="341"/>
      <c r="LYC24" s="341"/>
      <c r="LYD24" s="341"/>
      <c r="LYE24" s="341"/>
      <c r="LYF24" s="341"/>
      <c r="LYG24" s="341"/>
      <c r="LYH24" s="341"/>
      <c r="LYI24" s="341"/>
      <c r="LYJ24" s="341"/>
      <c r="LYK24" s="341"/>
      <c r="LYL24" s="341"/>
      <c r="LYM24" s="341"/>
      <c r="LYN24" s="341"/>
      <c r="LYO24" s="341"/>
      <c r="LYP24" s="341"/>
      <c r="LYQ24" s="341"/>
      <c r="LYR24" s="341"/>
      <c r="LYS24" s="341"/>
      <c r="LYT24" s="341"/>
      <c r="LYU24" s="341"/>
      <c r="LYV24" s="341"/>
      <c r="LYW24" s="341"/>
      <c r="LYX24" s="341"/>
      <c r="LYY24" s="341"/>
      <c r="LYZ24" s="341"/>
      <c r="LZA24" s="341"/>
      <c r="LZB24" s="341"/>
      <c r="LZC24" s="341"/>
      <c r="LZD24" s="341"/>
      <c r="LZE24" s="341"/>
      <c r="LZF24" s="341"/>
      <c r="LZG24" s="341"/>
      <c r="LZH24" s="341"/>
      <c r="LZI24" s="341"/>
      <c r="LZJ24" s="341"/>
      <c r="LZK24" s="341"/>
      <c r="LZL24" s="341"/>
      <c r="LZM24" s="341"/>
      <c r="LZN24" s="341"/>
      <c r="LZO24" s="341"/>
      <c r="LZP24" s="341"/>
      <c r="LZQ24" s="341"/>
      <c r="LZR24" s="341"/>
      <c r="LZS24" s="341"/>
      <c r="LZT24" s="341"/>
      <c r="LZU24" s="341"/>
      <c r="LZV24" s="341"/>
      <c r="LZW24" s="341"/>
      <c r="LZX24" s="341"/>
      <c r="LZY24" s="341"/>
      <c r="LZZ24" s="341"/>
      <c r="MAA24" s="341"/>
      <c r="MAB24" s="341"/>
      <c r="MAC24" s="341"/>
      <c r="MAD24" s="341"/>
      <c r="MAE24" s="341"/>
      <c r="MAF24" s="341"/>
      <c r="MAG24" s="341"/>
      <c r="MAH24" s="341"/>
      <c r="MAI24" s="341"/>
      <c r="MAJ24" s="341"/>
      <c r="MAK24" s="341"/>
      <c r="MAL24" s="341"/>
      <c r="MAM24" s="341"/>
      <c r="MAN24" s="341"/>
      <c r="MAO24" s="341"/>
      <c r="MAP24" s="341"/>
      <c r="MAQ24" s="341"/>
      <c r="MAR24" s="341"/>
      <c r="MAS24" s="341"/>
      <c r="MAT24" s="341"/>
      <c r="MAU24" s="341"/>
      <c r="MAV24" s="341"/>
      <c r="MAW24" s="341"/>
      <c r="MAX24" s="341"/>
      <c r="MAY24" s="341"/>
      <c r="MAZ24" s="341"/>
      <c r="MBA24" s="341"/>
      <c r="MBB24" s="341"/>
      <c r="MBC24" s="341"/>
      <c r="MBD24" s="341"/>
      <c r="MBE24" s="341"/>
      <c r="MBF24" s="341"/>
      <c r="MBG24" s="341"/>
      <c r="MBH24" s="341"/>
      <c r="MBI24" s="341"/>
      <c r="MBJ24" s="341"/>
      <c r="MBK24" s="341"/>
      <c r="MBL24" s="341"/>
      <c r="MBM24" s="341"/>
      <c r="MBN24" s="341"/>
      <c r="MBO24" s="341"/>
      <c r="MBP24" s="341"/>
      <c r="MBQ24" s="341"/>
      <c r="MBR24" s="341"/>
      <c r="MBS24" s="341"/>
      <c r="MBT24" s="341"/>
      <c r="MBU24" s="341"/>
      <c r="MBV24" s="341"/>
      <c r="MBW24" s="341"/>
      <c r="MBX24" s="341"/>
      <c r="MBY24" s="341"/>
      <c r="MBZ24" s="341"/>
      <c r="MCA24" s="341"/>
      <c r="MCB24" s="341"/>
      <c r="MCC24" s="341"/>
      <c r="MCD24" s="341"/>
      <c r="MCE24" s="341"/>
      <c r="MCF24" s="341"/>
      <c r="MCG24" s="341"/>
      <c r="MCH24" s="341"/>
      <c r="MCI24" s="341"/>
      <c r="MCJ24" s="341"/>
      <c r="MCK24" s="341"/>
      <c r="MCL24" s="341"/>
      <c r="MCM24" s="341"/>
      <c r="MCN24" s="341"/>
      <c r="MCO24" s="341"/>
      <c r="MCP24" s="341"/>
      <c r="MCQ24" s="341"/>
      <c r="MCR24" s="341"/>
      <c r="MCS24" s="341"/>
      <c r="MCT24" s="341"/>
      <c r="MCU24" s="341"/>
      <c r="MCV24" s="341"/>
      <c r="MCW24" s="341"/>
      <c r="MCX24" s="341"/>
      <c r="MCY24" s="341"/>
      <c r="MCZ24" s="341"/>
      <c r="MDA24" s="341"/>
      <c r="MDB24" s="341"/>
      <c r="MDC24" s="341"/>
      <c r="MDD24" s="341"/>
      <c r="MDE24" s="341"/>
      <c r="MDF24" s="341"/>
      <c r="MDG24" s="341"/>
      <c r="MDH24" s="341"/>
      <c r="MDI24" s="341"/>
      <c r="MDJ24" s="341"/>
      <c r="MDK24" s="341"/>
      <c r="MDL24" s="341"/>
      <c r="MDM24" s="341"/>
      <c r="MDN24" s="341"/>
      <c r="MDO24" s="341"/>
      <c r="MDP24" s="341"/>
      <c r="MDQ24" s="341"/>
      <c r="MDR24" s="341"/>
      <c r="MDS24" s="341"/>
      <c r="MDT24" s="341"/>
      <c r="MDU24" s="341"/>
      <c r="MDV24" s="341"/>
      <c r="MDW24" s="341"/>
      <c r="MDX24" s="341"/>
      <c r="MDY24" s="341"/>
      <c r="MDZ24" s="341"/>
      <c r="MEA24" s="341"/>
      <c r="MEB24" s="341"/>
      <c r="MEC24" s="341"/>
      <c r="MED24" s="341"/>
      <c r="MEE24" s="341"/>
      <c r="MEF24" s="341"/>
      <c r="MEG24" s="341"/>
      <c r="MEH24" s="341"/>
      <c r="MEI24" s="341"/>
      <c r="MEJ24" s="341"/>
      <c r="MEK24" s="341"/>
      <c r="MEL24" s="341"/>
      <c r="MEM24" s="341"/>
      <c r="MEN24" s="341"/>
      <c r="MEO24" s="341"/>
      <c r="MEP24" s="341"/>
      <c r="MEQ24" s="341"/>
      <c r="MER24" s="341"/>
      <c r="MES24" s="341"/>
      <c r="MET24" s="341"/>
      <c r="MEU24" s="341"/>
      <c r="MEV24" s="341"/>
      <c r="MEW24" s="341"/>
      <c r="MEX24" s="341"/>
      <c r="MEY24" s="341"/>
      <c r="MEZ24" s="341"/>
      <c r="MFA24" s="341"/>
      <c r="MFB24" s="341"/>
      <c r="MFC24" s="341"/>
      <c r="MFD24" s="341"/>
      <c r="MFE24" s="341"/>
      <c r="MFF24" s="341"/>
      <c r="MFG24" s="341"/>
      <c r="MFH24" s="341"/>
      <c r="MFI24" s="341"/>
      <c r="MFJ24" s="341"/>
      <c r="MFK24" s="341"/>
      <c r="MFL24" s="341"/>
      <c r="MFM24" s="341"/>
      <c r="MFN24" s="341"/>
      <c r="MFO24" s="341"/>
      <c r="MFP24" s="341"/>
      <c r="MFQ24" s="341"/>
      <c r="MFR24" s="341"/>
      <c r="MFS24" s="341"/>
      <c r="MFT24" s="341"/>
      <c r="MFU24" s="341"/>
      <c r="MFV24" s="341"/>
      <c r="MFW24" s="341"/>
      <c r="MFX24" s="341"/>
      <c r="MFY24" s="341"/>
      <c r="MFZ24" s="341"/>
      <c r="MGA24" s="341"/>
      <c r="MGB24" s="341"/>
      <c r="MGC24" s="341"/>
      <c r="MGD24" s="341"/>
      <c r="MGE24" s="341"/>
      <c r="MGF24" s="341"/>
      <c r="MGG24" s="341"/>
      <c r="MGH24" s="341"/>
      <c r="MGI24" s="341"/>
      <c r="MGJ24" s="341"/>
      <c r="MGK24" s="341"/>
      <c r="MGL24" s="341"/>
      <c r="MGM24" s="341"/>
      <c r="MGN24" s="341"/>
      <c r="MGO24" s="341"/>
      <c r="MGP24" s="341"/>
      <c r="MGQ24" s="341"/>
      <c r="MGR24" s="341"/>
      <c r="MGS24" s="341"/>
      <c r="MGT24" s="341"/>
      <c r="MGU24" s="341"/>
      <c r="MGV24" s="341"/>
      <c r="MGW24" s="341"/>
      <c r="MGX24" s="341"/>
      <c r="MGY24" s="341"/>
      <c r="MGZ24" s="341"/>
      <c r="MHA24" s="341"/>
      <c r="MHB24" s="341"/>
      <c r="MHC24" s="341"/>
      <c r="MHD24" s="341"/>
      <c r="MHE24" s="341"/>
      <c r="MHF24" s="341"/>
      <c r="MHG24" s="341"/>
      <c r="MHH24" s="341"/>
      <c r="MHI24" s="341"/>
      <c r="MHJ24" s="341"/>
      <c r="MHK24" s="341"/>
      <c r="MHL24" s="341"/>
      <c r="MHM24" s="341"/>
      <c r="MHN24" s="341"/>
      <c r="MHO24" s="341"/>
      <c r="MHP24" s="341"/>
      <c r="MHQ24" s="341"/>
      <c r="MHR24" s="341"/>
      <c r="MHS24" s="341"/>
      <c r="MHT24" s="341"/>
      <c r="MHU24" s="341"/>
      <c r="MHV24" s="341"/>
      <c r="MHW24" s="341"/>
      <c r="MHX24" s="341"/>
      <c r="MHY24" s="341"/>
      <c r="MHZ24" s="341"/>
      <c r="MIA24" s="341"/>
      <c r="MIB24" s="341"/>
      <c r="MIC24" s="341"/>
      <c r="MID24" s="341"/>
      <c r="MIE24" s="341"/>
      <c r="MIF24" s="341"/>
      <c r="MIG24" s="341"/>
      <c r="MIH24" s="341"/>
      <c r="MII24" s="341"/>
      <c r="MIJ24" s="341"/>
      <c r="MIK24" s="341"/>
      <c r="MIL24" s="341"/>
      <c r="MIM24" s="341"/>
      <c r="MIN24" s="341"/>
      <c r="MIO24" s="341"/>
      <c r="MIP24" s="341"/>
      <c r="MIQ24" s="341"/>
      <c r="MIR24" s="341"/>
      <c r="MIS24" s="341"/>
      <c r="MIT24" s="341"/>
      <c r="MIU24" s="341"/>
      <c r="MIV24" s="341"/>
      <c r="MIW24" s="341"/>
      <c r="MIX24" s="341"/>
      <c r="MIY24" s="341"/>
      <c r="MIZ24" s="341"/>
      <c r="MJA24" s="341"/>
      <c r="MJB24" s="341"/>
      <c r="MJC24" s="341"/>
      <c r="MJD24" s="341"/>
      <c r="MJE24" s="341"/>
      <c r="MJF24" s="341"/>
      <c r="MJG24" s="341"/>
      <c r="MJH24" s="341"/>
      <c r="MJI24" s="341"/>
      <c r="MJJ24" s="341"/>
      <c r="MJK24" s="341"/>
      <c r="MJL24" s="341"/>
      <c r="MJM24" s="341"/>
      <c r="MJN24" s="341"/>
      <c r="MJO24" s="341"/>
      <c r="MJP24" s="341"/>
      <c r="MJQ24" s="341"/>
      <c r="MJR24" s="341"/>
      <c r="MJS24" s="341"/>
      <c r="MJT24" s="341"/>
      <c r="MJU24" s="341"/>
      <c r="MJV24" s="341"/>
      <c r="MJW24" s="341"/>
      <c r="MJX24" s="341"/>
      <c r="MJY24" s="341"/>
      <c r="MJZ24" s="341"/>
      <c r="MKA24" s="341"/>
      <c r="MKB24" s="341"/>
      <c r="MKC24" s="341"/>
      <c r="MKD24" s="341"/>
      <c r="MKE24" s="341"/>
      <c r="MKF24" s="341"/>
      <c r="MKG24" s="341"/>
      <c r="MKH24" s="341"/>
      <c r="MKI24" s="341"/>
      <c r="MKJ24" s="341"/>
      <c r="MKK24" s="341"/>
      <c r="MKL24" s="341"/>
      <c r="MKM24" s="341"/>
      <c r="MKN24" s="341"/>
      <c r="MKO24" s="341"/>
      <c r="MKP24" s="341"/>
      <c r="MKQ24" s="341"/>
      <c r="MKR24" s="341"/>
      <c r="MKS24" s="341"/>
      <c r="MKT24" s="341"/>
      <c r="MKU24" s="341"/>
      <c r="MKV24" s="341"/>
      <c r="MKW24" s="341"/>
      <c r="MKX24" s="341"/>
      <c r="MKY24" s="341"/>
      <c r="MKZ24" s="341"/>
      <c r="MLA24" s="341"/>
      <c r="MLB24" s="341"/>
      <c r="MLC24" s="341"/>
      <c r="MLD24" s="341"/>
      <c r="MLE24" s="341"/>
      <c r="MLF24" s="341"/>
      <c r="MLG24" s="341"/>
      <c r="MLH24" s="341"/>
      <c r="MLI24" s="341"/>
      <c r="MLJ24" s="341"/>
      <c r="MLK24" s="341"/>
      <c r="MLL24" s="341"/>
      <c r="MLM24" s="341"/>
      <c r="MLN24" s="341"/>
      <c r="MLO24" s="341"/>
      <c r="MLP24" s="341"/>
      <c r="MLQ24" s="341"/>
      <c r="MLR24" s="341"/>
      <c r="MLS24" s="341"/>
      <c r="MLT24" s="341"/>
      <c r="MLU24" s="341"/>
      <c r="MLV24" s="341"/>
      <c r="MLW24" s="341"/>
      <c r="MLX24" s="341"/>
      <c r="MLY24" s="341"/>
      <c r="MLZ24" s="341"/>
      <c r="MMA24" s="341"/>
      <c r="MMB24" s="341"/>
      <c r="MMC24" s="341"/>
      <c r="MMD24" s="341"/>
      <c r="MME24" s="341"/>
      <c r="MMF24" s="341"/>
      <c r="MMG24" s="341"/>
      <c r="MMH24" s="341"/>
      <c r="MMI24" s="341"/>
      <c r="MMJ24" s="341"/>
      <c r="MMK24" s="341"/>
      <c r="MML24" s="341"/>
      <c r="MMM24" s="341"/>
      <c r="MMN24" s="341"/>
      <c r="MMO24" s="341"/>
      <c r="MMP24" s="341"/>
      <c r="MMQ24" s="341"/>
      <c r="MMR24" s="341"/>
      <c r="MMS24" s="341"/>
      <c r="MMT24" s="341"/>
      <c r="MMU24" s="341"/>
      <c r="MMV24" s="341"/>
      <c r="MMW24" s="341"/>
      <c r="MMX24" s="341"/>
      <c r="MMY24" s="341"/>
      <c r="MMZ24" s="341"/>
      <c r="MNA24" s="341"/>
      <c r="MNB24" s="341"/>
      <c r="MNC24" s="341"/>
      <c r="MND24" s="341"/>
      <c r="MNE24" s="341"/>
      <c r="MNF24" s="341"/>
      <c r="MNG24" s="341"/>
      <c r="MNH24" s="341"/>
      <c r="MNI24" s="341"/>
      <c r="MNJ24" s="341"/>
      <c r="MNK24" s="341"/>
      <c r="MNL24" s="341"/>
      <c r="MNM24" s="341"/>
      <c r="MNN24" s="341"/>
      <c r="MNO24" s="341"/>
      <c r="MNP24" s="341"/>
      <c r="MNQ24" s="341"/>
      <c r="MNR24" s="341"/>
      <c r="MNS24" s="341"/>
      <c r="MNT24" s="341"/>
      <c r="MNU24" s="341"/>
      <c r="MNV24" s="341"/>
      <c r="MNW24" s="341"/>
      <c r="MNX24" s="341"/>
      <c r="MNY24" s="341"/>
      <c r="MNZ24" s="341"/>
      <c r="MOA24" s="341"/>
      <c r="MOB24" s="341"/>
      <c r="MOC24" s="341"/>
      <c r="MOD24" s="341"/>
      <c r="MOE24" s="341"/>
      <c r="MOF24" s="341"/>
      <c r="MOG24" s="341"/>
      <c r="MOH24" s="341"/>
      <c r="MOI24" s="341"/>
      <c r="MOJ24" s="341"/>
      <c r="MOK24" s="341"/>
      <c r="MOL24" s="341"/>
      <c r="MOM24" s="341"/>
      <c r="MON24" s="341"/>
      <c r="MOO24" s="341"/>
      <c r="MOP24" s="341"/>
      <c r="MOQ24" s="341"/>
      <c r="MOR24" s="341"/>
      <c r="MOS24" s="341"/>
      <c r="MOT24" s="341"/>
      <c r="MOU24" s="341"/>
      <c r="MOV24" s="341"/>
      <c r="MOW24" s="341"/>
      <c r="MOX24" s="341"/>
      <c r="MOY24" s="341"/>
      <c r="MOZ24" s="341"/>
      <c r="MPA24" s="341"/>
      <c r="MPB24" s="341"/>
      <c r="MPC24" s="341"/>
      <c r="MPD24" s="341"/>
      <c r="MPE24" s="341"/>
      <c r="MPF24" s="341"/>
      <c r="MPG24" s="341"/>
      <c r="MPH24" s="341"/>
      <c r="MPI24" s="341"/>
      <c r="MPJ24" s="341"/>
      <c r="MPK24" s="341"/>
      <c r="MPL24" s="341"/>
      <c r="MPM24" s="341"/>
      <c r="MPN24" s="341"/>
      <c r="MPO24" s="341"/>
      <c r="MPP24" s="341"/>
      <c r="MPQ24" s="341"/>
      <c r="MPR24" s="341"/>
      <c r="MPS24" s="341"/>
      <c r="MPT24" s="341"/>
      <c r="MPU24" s="341"/>
      <c r="MPV24" s="341"/>
      <c r="MPW24" s="341"/>
      <c r="MPX24" s="341"/>
      <c r="MPY24" s="341"/>
      <c r="MPZ24" s="341"/>
      <c r="MQA24" s="341"/>
      <c r="MQB24" s="341"/>
      <c r="MQC24" s="341"/>
      <c r="MQD24" s="341"/>
      <c r="MQE24" s="341"/>
      <c r="MQF24" s="341"/>
      <c r="MQG24" s="341"/>
      <c r="MQH24" s="341"/>
      <c r="MQI24" s="341"/>
      <c r="MQJ24" s="341"/>
      <c r="MQK24" s="341"/>
      <c r="MQL24" s="341"/>
      <c r="MQM24" s="341"/>
      <c r="MQN24" s="341"/>
      <c r="MQO24" s="341"/>
      <c r="MQP24" s="341"/>
      <c r="MQQ24" s="341"/>
      <c r="MQR24" s="341"/>
      <c r="MQS24" s="341"/>
      <c r="MQT24" s="341"/>
      <c r="MQU24" s="341"/>
      <c r="MQV24" s="341"/>
      <c r="MQW24" s="341"/>
      <c r="MQX24" s="341"/>
      <c r="MQY24" s="341"/>
      <c r="MQZ24" s="341"/>
      <c r="MRA24" s="341"/>
      <c r="MRB24" s="341"/>
      <c r="MRC24" s="341"/>
      <c r="MRD24" s="341"/>
      <c r="MRE24" s="341"/>
      <c r="MRF24" s="341"/>
      <c r="MRG24" s="341"/>
      <c r="MRH24" s="341"/>
      <c r="MRI24" s="341"/>
      <c r="MRJ24" s="341"/>
      <c r="MRK24" s="341"/>
      <c r="MRL24" s="341"/>
      <c r="MRM24" s="341"/>
      <c r="MRN24" s="341"/>
      <c r="MRO24" s="341"/>
      <c r="MRP24" s="341"/>
      <c r="MRQ24" s="341"/>
      <c r="MRR24" s="341"/>
      <c r="MRS24" s="341"/>
      <c r="MRT24" s="341"/>
      <c r="MRU24" s="341"/>
      <c r="MRV24" s="341"/>
      <c r="MRW24" s="341"/>
      <c r="MRX24" s="341"/>
      <c r="MRY24" s="341"/>
      <c r="MRZ24" s="341"/>
      <c r="MSA24" s="341"/>
      <c r="MSB24" s="341"/>
      <c r="MSC24" s="341"/>
      <c r="MSD24" s="341"/>
      <c r="MSE24" s="341"/>
      <c r="MSF24" s="341"/>
      <c r="MSG24" s="341"/>
      <c r="MSH24" s="341"/>
      <c r="MSI24" s="341"/>
      <c r="MSJ24" s="341"/>
      <c r="MSK24" s="341"/>
      <c r="MSL24" s="341"/>
      <c r="MSM24" s="341"/>
      <c r="MSN24" s="341"/>
      <c r="MSO24" s="341"/>
      <c r="MSP24" s="341"/>
      <c r="MSQ24" s="341"/>
      <c r="MSR24" s="341"/>
      <c r="MSS24" s="341"/>
      <c r="MST24" s="341"/>
      <c r="MSU24" s="341"/>
      <c r="MSV24" s="341"/>
      <c r="MSW24" s="341"/>
      <c r="MSX24" s="341"/>
      <c r="MSY24" s="341"/>
      <c r="MSZ24" s="341"/>
      <c r="MTA24" s="341"/>
      <c r="MTB24" s="341"/>
      <c r="MTC24" s="341"/>
      <c r="MTD24" s="341"/>
      <c r="MTE24" s="341"/>
      <c r="MTF24" s="341"/>
      <c r="MTG24" s="341"/>
      <c r="MTH24" s="341"/>
      <c r="MTI24" s="341"/>
      <c r="MTJ24" s="341"/>
      <c r="MTK24" s="341"/>
      <c r="MTL24" s="341"/>
      <c r="MTM24" s="341"/>
      <c r="MTN24" s="341"/>
      <c r="MTO24" s="341"/>
      <c r="MTP24" s="341"/>
      <c r="MTQ24" s="341"/>
      <c r="MTR24" s="341"/>
      <c r="MTS24" s="341"/>
      <c r="MTT24" s="341"/>
      <c r="MTU24" s="341"/>
      <c r="MTV24" s="341"/>
      <c r="MTW24" s="341"/>
      <c r="MTX24" s="341"/>
      <c r="MTY24" s="341"/>
      <c r="MTZ24" s="341"/>
      <c r="MUA24" s="341"/>
      <c r="MUB24" s="341"/>
      <c r="MUC24" s="341"/>
      <c r="MUD24" s="341"/>
      <c r="MUE24" s="341"/>
      <c r="MUF24" s="341"/>
      <c r="MUG24" s="341"/>
      <c r="MUH24" s="341"/>
      <c r="MUI24" s="341"/>
      <c r="MUJ24" s="341"/>
      <c r="MUK24" s="341"/>
      <c r="MUL24" s="341"/>
      <c r="MUM24" s="341"/>
      <c r="MUN24" s="341"/>
      <c r="MUO24" s="341"/>
      <c r="MUP24" s="341"/>
      <c r="MUQ24" s="341"/>
      <c r="MUR24" s="341"/>
      <c r="MUS24" s="341"/>
      <c r="MUT24" s="341"/>
      <c r="MUU24" s="341"/>
      <c r="MUV24" s="341"/>
      <c r="MUW24" s="341"/>
      <c r="MUX24" s="341"/>
      <c r="MUY24" s="341"/>
      <c r="MUZ24" s="341"/>
      <c r="MVA24" s="341"/>
      <c r="MVB24" s="341"/>
      <c r="MVC24" s="341"/>
      <c r="MVD24" s="341"/>
      <c r="MVE24" s="341"/>
      <c r="MVF24" s="341"/>
      <c r="MVG24" s="341"/>
      <c r="MVH24" s="341"/>
      <c r="MVI24" s="341"/>
      <c r="MVJ24" s="341"/>
      <c r="MVK24" s="341"/>
      <c r="MVL24" s="341"/>
      <c r="MVM24" s="341"/>
      <c r="MVN24" s="341"/>
      <c r="MVO24" s="341"/>
      <c r="MVP24" s="341"/>
      <c r="MVQ24" s="341"/>
      <c r="MVR24" s="341"/>
      <c r="MVS24" s="341"/>
      <c r="MVT24" s="341"/>
      <c r="MVU24" s="341"/>
      <c r="MVV24" s="341"/>
      <c r="MVW24" s="341"/>
      <c r="MVX24" s="341"/>
      <c r="MVY24" s="341"/>
      <c r="MVZ24" s="341"/>
      <c r="MWA24" s="341"/>
      <c r="MWB24" s="341"/>
      <c r="MWC24" s="341"/>
      <c r="MWD24" s="341"/>
      <c r="MWE24" s="341"/>
      <c r="MWF24" s="341"/>
      <c r="MWG24" s="341"/>
      <c r="MWH24" s="341"/>
      <c r="MWI24" s="341"/>
      <c r="MWJ24" s="341"/>
      <c r="MWK24" s="341"/>
      <c r="MWL24" s="341"/>
      <c r="MWM24" s="341"/>
      <c r="MWN24" s="341"/>
      <c r="MWO24" s="341"/>
      <c r="MWP24" s="341"/>
      <c r="MWQ24" s="341"/>
      <c r="MWR24" s="341"/>
      <c r="MWS24" s="341"/>
      <c r="MWT24" s="341"/>
      <c r="MWU24" s="341"/>
      <c r="MWV24" s="341"/>
      <c r="MWW24" s="341"/>
      <c r="MWX24" s="341"/>
      <c r="MWY24" s="341"/>
      <c r="MWZ24" s="341"/>
      <c r="MXA24" s="341"/>
      <c r="MXB24" s="341"/>
      <c r="MXC24" s="341"/>
      <c r="MXD24" s="341"/>
      <c r="MXE24" s="341"/>
      <c r="MXF24" s="341"/>
      <c r="MXG24" s="341"/>
      <c r="MXH24" s="341"/>
      <c r="MXI24" s="341"/>
      <c r="MXJ24" s="341"/>
      <c r="MXK24" s="341"/>
      <c r="MXL24" s="341"/>
      <c r="MXM24" s="341"/>
      <c r="MXN24" s="341"/>
      <c r="MXO24" s="341"/>
      <c r="MXP24" s="341"/>
      <c r="MXQ24" s="341"/>
      <c r="MXR24" s="341"/>
      <c r="MXS24" s="341"/>
      <c r="MXT24" s="341"/>
      <c r="MXU24" s="341"/>
      <c r="MXV24" s="341"/>
      <c r="MXW24" s="341"/>
      <c r="MXX24" s="341"/>
      <c r="MXY24" s="341"/>
      <c r="MXZ24" s="341"/>
      <c r="MYA24" s="341"/>
      <c r="MYB24" s="341"/>
      <c r="MYC24" s="341"/>
      <c r="MYD24" s="341"/>
      <c r="MYE24" s="341"/>
      <c r="MYF24" s="341"/>
      <c r="MYG24" s="341"/>
      <c r="MYH24" s="341"/>
      <c r="MYI24" s="341"/>
      <c r="MYJ24" s="341"/>
      <c r="MYK24" s="341"/>
      <c r="MYL24" s="341"/>
      <c r="MYM24" s="341"/>
      <c r="MYN24" s="341"/>
      <c r="MYO24" s="341"/>
      <c r="MYP24" s="341"/>
      <c r="MYQ24" s="341"/>
      <c r="MYR24" s="341"/>
      <c r="MYS24" s="341"/>
      <c r="MYT24" s="341"/>
      <c r="MYU24" s="341"/>
      <c r="MYV24" s="341"/>
      <c r="MYW24" s="341"/>
      <c r="MYX24" s="341"/>
      <c r="MYY24" s="341"/>
      <c r="MYZ24" s="341"/>
      <c r="MZA24" s="341"/>
      <c r="MZB24" s="341"/>
      <c r="MZC24" s="341"/>
      <c r="MZD24" s="341"/>
      <c r="MZE24" s="341"/>
      <c r="MZF24" s="341"/>
      <c r="MZG24" s="341"/>
      <c r="MZH24" s="341"/>
      <c r="MZI24" s="341"/>
      <c r="MZJ24" s="341"/>
      <c r="MZK24" s="341"/>
      <c r="MZL24" s="341"/>
      <c r="MZM24" s="341"/>
      <c r="MZN24" s="341"/>
      <c r="MZO24" s="341"/>
      <c r="MZP24" s="341"/>
      <c r="MZQ24" s="341"/>
      <c r="MZR24" s="341"/>
      <c r="MZS24" s="341"/>
      <c r="MZT24" s="341"/>
      <c r="MZU24" s="341"/>
      <c r="MZV24" s="341"/>
      <c r="MZW24" s="341"/>
      <c r="MZX24" s="341"/>
      <c r="MZY24" s="341"/>
      <c r="MZZ24" s="341"/>
      <c r="NAA24" s="341"/>
      <c r="NAB24" s="341"/>
      <c r="NAC24" s="341"/>
      <c r="NAD24" s="341"/>
      <c r="NAE24" s="341"/>
      <c r="NAF24" s="341"/>
      <c r="NAG24" s="341"/>
      <c r="NAH24" s="341"/>
      <c r="NAI24" s="341"/>
      <c r="NAJ24" s="341"/>
      <c r="NAK24" s="341"/>
      <c r="NAL24" s="341"/>
      <c r="NAM24" s="341"/>
      <c r="NAN24" s="341"/>
      <c r="NAO24" s="341"/>
      <c r="NAP24" s="341"/>
      <c r="NAQ24" s="341"/>
      <c r="NAR24" s="341"/>
      <c r="NAS24" s="341"/>
      <c r="NAT24" s="341"/>
      <c r="NAU24" s="341"/>
      <c r="NAV24" s="341"/>
      <c r="NAW24" s="341"/>
      <c r="NAX24" s="341"/>
      <c r="NAY24" s="341"/>
      <c r="NAZ24" s="341"/>
      <c r="NBA24" s="341"/>
      <c r="NBB24" s="341"/>
      <c r="NBC24" s="341"/>
      <c r="NBD24" s="341"/>
      <c r="NBE24" s="341"/>
      <c r="NBF24" s="341"/>
      <c r="NBG24" s="341"/>
      <c r="NBH24" s="341"/>
      <c r="NBI24" s="341"/>
      <c r="NBJ24" s="341"/>
      <c r="NBK24" s="341"/>
      <c r="NBL24" s="341"/>
      <c r="NBM24" s="341"/>
      <c r="NBN24" s="341"/>
      <c r="NBO24" s="341"/>
      <c r="NBP24" s="341"/>
      <c r="NBQ24" s="341"/>
      <c r="NBR24" s="341"/>
      <c r="NBS24" s="341"/>
      <c r="NBT24" s="341"/>
      <c r="NBU24" s="341"/>
      <c r="NBV24" s="341"/>
      <c r="NBW24" s="341"/>
      <c r="NBX24" s="341"/>
      <c r="NBY24" s="341"/>
      <c r="NBZ24" s="341"/>
      <c r="NCA24" s="341"/>
      <c r="NCB24" s="341"/>
      <c r="NCC24" s="341"/>
      <c r="NCD24" s="341"/>
      <c r="NCE24" s="341"/>
      <c r="NCF24" s="341"/>
      <c r="NCG24" s="341"/>
      <c r="NCH24" s="341"/>
      <c r="NCI24" s="341"/>
      <c r="NCJ24" s="341"/>
      <c r="NCK24" s="341"/>
      <c r="NCL24" s="341"/>
      <c r="NCM24" s="341"/>
      <c r="NCN24" s="341"/>
      <c r="NCO24" s="341"/>
      <c r="NCP24" s="341"/>
      <c r="NCQ24" s="341"/>
      <c r="NCR24" s="341"/>
      <c r="NCS24" s="341"/>
      <c r="NCT24" s="341"/>
      <c r="NCU24" s="341"/>
      <c r="NCV24" s="341"/>
      <c r="NCW24" s="341"/>
      <c r="NCX24" s="341"/>
      <c r="NCY24" s="341"/>
      <c r="NCZ24" s="341"/>
      <c r="NDA24" s="341"/>
      <c r="NDB24" s="341"/>
      <c r="NDC24" s="341"/>
      <c r="NDD24" s="341"/>
      <c r="NDE24" s="341"/>
      <c r="NDF24" s="341"/>
      <c r="NDG24" s="341"/>
      <c r="NDH24" s="341"/>
      <c r="NDI24" s="341"/>
      <c r="NDJ24" s="341"/>
      <c r="NDK24" s="341"/>
      <c r="NDL24" s="341"/>
      <c r="NDM24" s="341"/>
      <c r="NDN24" s="341"/>
      <c r="NDO24" s="341"/>
      <c r="NDP24" s="341"/>
      <c r="NDQ24" s="341"/>
      <c r="NDR24" s="341"/>
      <c r="NDS24" s="341"/>
      <c r="NDT24" s="341"/>
      <c r="NDU24" s="341"/>
      <c r="NDV24" s="341"/>
      <c r="NDW24" s="341"/>
      <c r="NDX24" s="341"/>
      <c r="NDY24" s="341"/>
      <c r="NDZ24" s="341"/>
      <c r="NEA24" s="341"/>
      <c r="NEB24" s="341"/>
      <c r="NEC24" s="341"/>
      <c r="NED24" s="341"/>
      <c r="NEE24" s="341"/>
      <c r="NEF24" s="341"/>
      <c r="NEG24" s="341"/>
      <c r="NEH24" s="341"/>
      <c r="NEI24" s="341"/>
      <c r="NEJ24" s="341"/>
      <c r="NEK24" s="341"/>
      <c r="NEL24" s="341"/>
      <c r="NEM24" s="341"/>
      <c r="NEN24" s="341"/>
      <c r="NEO24" s="341"/>
      <c r="NEP24" s="341"/>
      <c r="NEQ24" s="341"/>
      <c r="NER24" s="341"/>
      <c r="NES24" s="341"/>
      <c r="NET24" s="341"/>
      <c r="NEU24" s="341"/>
      <c r="NEV24" s="341"/>
      <c r="NEW24" s="341"/>
      <c r="NEX24" s="341"/>
      <c r="NEY24" s="341"/>
      <c r="NEZ24" s="341"/>
      <c r="NFA24" s="341"/>
      <c r="NFB24" s="341"/>
      <c r="NFC24" s="341"/>
      <c r="NFD24" s="341"/>
      <c r="NFE24" s="341"/>
      <c r="NFF24" s="341"/>
      <c r="NFG24" s="341"/>
      <c r="NFH24" s="341"/>
      <c r="NFI24" s="341"/>
      <c r="NFJ24" s="341"/>
      <c r="NFK24" s="341"/>
      <c r="NFL24" s="341"/>
      <c r="NFM24" s="341"/>
      <c r="NFN24" s="341"/>
      <c r="NFO24" s="341"/>
      <c r="NFP24" s="341"/>
      <c r="NFQ24" s="341"/>
      <c r="NFR24" s="341"/>
      <c r="NFS24" s="341"/>
      <c r="NFT24" s="341"/>
      <c r="NFU24" s="341"/>
      <c r="NFV24" s="341"/>
      <c r="NFW24" s="341"/>
      <c r="NFX24" s="341"/>
      <c r="NFY24" s="341"/>
      <c r="NFZ24" s="341"/>
      <c r="NGA24" s="341"/>
      <c r="NGB24" s="341"/>
      <c r="NGC24" s="341"/>
      <c r="NGD24" s="341"/>
      <c r="NGE24" s="341"/>
      <c r="NGF24" s="341"/>
      <c r="NGG24" s="341"/>
      <c r="NGH24" s="341"/>
      <c r="NGI24" s="341"/>
      <c r="NGJ24" s="341"/>
      <c r="NGK24" s="341"/>
      <c r="NGL24" s="341"/>
      <c r="NGM24" s="341"/>
      <c r="NGN24" s="341"/>
      <c r="NGO24" s="341"/>
      <c r="NGP24" s="341"/>
      <c r="NGQ24" s="341"/>
      <c r="NGR24" s="341"/>
      <c r="NGS24" s="341"/>
      <c r="NGT24" s="341"/>
      <c r="NGU24" s="341"/>
      <c r="NGV24" s="341"/>
      <c r="NGW24" s="341"/>
      <c r="NGX24" s="341"/>
      <c r="NGY24" s="341"/>
      <c r="NGZ24" s="341"/>
      <c r="NHA24" s="341"/>
      <c r="NHB24" s="341"/>
      <c r="NHC24" s="341"/>
      <c r="NHD24" s="341"/>
      <c r="NHE24" s="341"/>
      <c r="NHF24" s="341"/>
      <c r="NHG24" s="341"/>
      <c r="NHH24" s="341"/>
      <c r="NHI24" s="341"/>
      <c r="NHJ24" s="341"/>
      <c r="NHK24" s="341"/>
      <c r="NHL24" s="341"/>
      <c r="NHM24" s="341"/>
      <c r="NHN24" s="341"/>
      <c r="NHO24" s="341"/>
      <c r="NHP24" s="341"/>
      <c r="NHQ24" s="341"/>
      <c r="NHR24" s="341"/>
      <c r="NHS24" s="341"/>
      <c r="NHT24" s="341"/>
      <c r="NHU24" s="341"/>
      <c r="NHV24" s="341"/>
      <c r="NHW24" s="341"/>
      <c r="NHX24" s="341"/>
      <c r="NHY24" s="341"/>
      <c r="NHZ24" s="341"/>
      <c r="NIA24" s="341"/>
      <c r="NIB24" s="341"/>
      <c r="NIC24" s="341"/>
      <c r="NID24" s="341"/>
      <c r="NIE24" s="341"/>
      <c r="NIF24" s="341"/>
      <c r="NIG24" s="341"/>
      <c r="NIH24" s="341"/>
      <c r="NII24" s="341"/>
      <c r="NIJ24" s="341"/>
      <c r="NIK24" s="341"/>
      <c r="NIL24" s="341"/>
      <c r="NIM24" s="341"/>
      <c r="NIN24" s="341"/>
      <c r="NIO24" s="341"/>
      <c r="NIP24" s="341"/>
      <c r="NIQ24" s="341"/>
      <c r="NIR24" s="341"/>
      <c r="NIS24" s="341"/>
      <c r="NIT24" s="341"/>
      <c r="NIU24" s="341"/>
      <c r="NIV24" s="341"/>
      <c r="NIW24" s="341"/>
      <c r="NIX24" s="341"/>
      <c r="NIY24" s="341"/>
      <c r="NIZ24" s="341"/>
      <c r="NJA24" s="341"/>
      <c r="NJB24" s="341"/>
      <c r="NJC24" s="341"/>
      <c r="NJD24" s="341"/>
      <c r="NJE24" s="341"/>
      <c r="NJF24" s="341"/>
      <c r="NJG24" s="341"/>
      <c r="NJH24" s="341"/>
      <c r="NJI24" s="341"/>
      <c r="NJJ24" s="341"/>
      <c r="NJK24" s="341"/>
      <c r="NJL24" s="341"/>
      <c r="NJM24" s="341"/>
      <c r="NJN24" s="341"/>
      <c r="NJO24" s="341"/>
      <c r="NJP24" s="341"/>
      <c r="NJQ24" s="341"/>
      <c r="NJR24" s="341"/>
      <c r="NJS24" s="341"/>
      <c r="NJT24" s="341"/>
      <c r="NJU24" s="341"/>
      <c r="NJV24" s="341"/>
      <c r="NJW24" s="341"/>
      <c r="NJX24" s="341"/>
      <c r="NJY24" s="341"/>
      <c r="NJZ24" s="341"/>
      <c r="NKA24" s="341"/>
      <c r="NKB24" s="341"/>
      <c r="NKC24" s="341"/>
      <c r="NKD24" s="341"/>
      <c r="NKE24" s="341"/>
      <c r="NKF24" s="341"/>
      <c r="NKG24" s="341"/>
      <c r="NKH24" s="341"/>
      <c r="NKI24" s="341"/>
      <c r="NKJ24" s="341"/>
      <c r="NKK24" s="341"/>
      <c r="NKL24" s="341"/>
      <c r="NKM24" s="341"/>
      <c r="NKN24" s="341"/>
      <c r="NKO24" s="341"/>
      <c r="NKP24" s="341"/>
      <c r="NKQ24" s="341"/>
      <c r="NKR24" s="341"/>
      <c r="NKS24" s="341"/>
      <c r="NKT24" s="341"/>
      <c r="NKU24" s="341"/>
      <c r="NKV24" s="341"/>
      <c r="NKW24" s="341"/>
      <c r="NKX24" s="341"/>
      <c r="NKY24" s="341"/>
      <c r="NKZ24" s="341"/>
      <c r="NLA24" s="341"/>
      <c r="NLB24" s="341"/>
      <c r="NLC24" s="341"/>
      <c r="NLD24" s="341"/>
      <c r="NLE24" s="341"/>
      <c r="NLF24" s="341"/>
      <c r="NLG24" s="341"/>
      <c r="NLH24" s="341"/>
      <c r="NLI24" s="341"/>
      <c r="NLJ24" s="341"/>
      <c r="NLK24" s="341"/>
      <c r="NLL24" s="341"/>
      <c r="NLM24" s="341"/>
      <c r="NLN24" s="341"/>
      <c r="NLO24" s="341"/>
      <c r="NLP24" s="341"/>
      <c r="NLQ24" s="341"/>
      <c r="NLR24" s="341"/>
      <c r="NLS24" s="341"/>
      <c r="NLT24" s="341"/>
      <c r="NLU24" s="341"/>
      <c r="NLV24" s="341"/>
      <c r="NLW24" s="341"/>
      <c r="NLX24" s="341"/>
      <c r="NLY24" s="341"/>
      <c r="NLZ24" s="341"/>
      <c r="NMA24" s="341"/>
      <c r="NMB24" s="341"/>
      <c r="NMC24" s="341"/>
      <c r="NMD24" s="341"/>
      <c r="NME24" s="341"/>
      <c r="NMF24" s="341"/>
      <c r="NMG24" s="341"/>
      <c r="NMH24" s="341"/>
      <c r="NMI24" s="341"/>
      <c r="NMJ24" s="341"/>
      <c r="NMK24" s="341"/>
      <c r="NML24" s="341"/>
      <c r="NMM24" s="341"/>
      <c r="NMN24" s="341"/>
      <c r="NMO24" s="341"/>
      <c r="NMP24" s="341"/>
      <c r="NMQ24" s="341"/>
      <c r="NMR24" s="341"/>
      <c r="NMS24" s="341"/>
      <c r="NMT24" s="341"/>
      <c r="NMU24" s="341"/>
      <c r="NMV24" s="341"/>
      <c r="NMW24" s="341"/>
      <c r="NMX24" s="341"/>
      <c r="NMY24" s="341"/>
      <c r="NMZ24" s="341"/>
      <c r="NNA24" s="341"/>
      <c r="NNB24" s="341"/>
      <c r="NNC24" s="341"/>
      <c r="NND24" s="341"/>
      <c r="NNE24" s="341"/>
      <c r="NNF24" s="341"/>
      <c r="NNG24" s="341"/>
      <c r="NNH24" s="341"/>
      <c r="NNI24" s="341"/>
      <c r="NNJ24" s="341"/>
      <c r="NNK24" s="341"/>
      <c r="NNL24" s="341"/>
      <c r="NNM24" s="341"/>
      <c r="NNN24" s="341"/>
      <c r="NNO24" s="341"/>
      <c r="NNP24" s="341"/>
      <c r="NNQ24" s="341"/>
      <c r="NNR24" s="341"/>
      <c r="NNS24" s="341"/>
      <c r="NNT24" s="341"/>
      <c r="NNU24" s="341"/>
      <c r="NNV24" s="341"/>
      <c r="NNW24" s="341"/>
      <c r="NNX24" s="341"/>
      <c r="NNY24" s="341"/>
      <c r="NNZ24" s="341"/>
      <c r="NOA24" s="341"/>
      <c r="NOB24" s="341"/>
      <c r="NOC24" s="341"/>
      <c r="NOD24" s="341"/>
      <c r="NOE24" s="341"/>
      <c r="NOF24" s="341"/>
      <c r="NOG24" s="341"/>
      <c r="NOH24" s="341"/>
      <c r="NOI24" s="341"/>
      <c r="NOJ24" s="341"/>
      <c r="NOK24" s="341"/>
      <c r="NOL24" s="341"/>
      <c r="NOM24" s="341"/>
      <c r="NON24" s="341"/>
      <c r="NOO24" s="341"/>
      <c r="NOP24" s="341"/>
      <c r="NOQ24" s="341"/>
      <c r="NOR24" s="341"/>
      <c r="NOS24" s="341"/>
      <c r="NOT24" s="341"/>
      <c r="NOU24" s="341"/>
      <c r="NOV24" s="341"/>
      <c r="NOW24" s="341"/>
      <c r="NOX24" s="341"/>
      <c r="NOY24" s="341"/>
      <c r="NOZ24" s="341"/>
      <c r="NPA24" s="341"/>
      <c r="NPB24" s="341"/>
      <c r="NPC24" s="341"/>
      <c r="NPD24" s="341"/>
      <c r="NPE24" s="341"/>
      <c r="NPF24" s="341"/>
      <c r="NPG24" s="341"/>
      <c r="NPH24" s="341"/>
      <c r="NPI24" s="341"/>
      <c r="NPJ24" s="341"/>
      <c r="NPK24" s="341"/>
      <c r="NPL24" s="341"/>
      <c r="NPM24" s="341"/>
      <c r="NPN24" s="341"/>
      <c r="NPO24" s="341"/>
      <c r="NPP24" s="341"/>
      <c r="NPQ24" s="341"/>
      <c r="NPR24" s="341"/>
      <c r="NPS24" s="341"/>
      <c r="NPT24" s="341"/>
      <c r="NPU24" s="341"/>
      <c r="NPV24" s="341"/>
      <c r="NPW24" s="341"/>
      <c r="NPX24" s="341"/>
      <c r="NPY24" s="341"/>
      <c r="NPZ24" s="341"/>
      <c r="NQA24" s="341"/>
      <c r="NQB24" s="341"/>
      <c r="NQC24" s="341"/>
      <c r="NQD24" s="341"/>
      <c r="NQE24" s="341"/>
      <c r="NQF24" s="341"/>
      <c r="NQG24" s="341"/>
      <c r="NQH24" s="341"/>
      <c r="NQI24" s="341"/>
      <c r="NQJ24" s="341"/>
      <c r="NQK24" s="341"/>
      <c r="NQL24" s="341"/>
      <c r="NQM24" s="341"/>
      <c r="NQN24" s="341"/>
      <c r="NQO24" s="341"/>
      <c r="NQP24" s="341"/>
      <c r="NQQ24" s="341"/>
      <c r="NQR24" s="341"/>
      <c r="NQS24" s="341"/>
      <c r="NQT24" s="341"/>
      <c r="NQU24" s="341"/>
      <c r="NQV24" s="341"/>
      <c r="NQW24" s="341"/>
      <c r="NQX24" s="341"/>
      <c r="NQY24" s="341"/>
      <c r="NQZ24" s="341"/>
      <c r="NRA24" s="341"/>
      <c r="NRB24" s="341"/>
      <c r="NRC24" s="341"/>
      <c r="NRD24" s="341"/>
      <c r="NRE24" s="341"/>
      <c r="NRF24" s="341"/>
      <c r="NRG24" s="341"/>
      <c r="NRH24" s="341"/>
      <c r="NRI24" s="341"/>
      <c r="NRJ24" s="341"/>
      <c r="NRK24" s="341"/>
      <c r="NRL24" s="341"/>
      <c r="NRM24" s="341"/>
      <c r="NRN24" s="341"/>
      <c r="NRO24" s="341"/>
      <c r="NRP24" s="341"/>
      <c r="NRQ24" s="341"/>
      <c r="NRR24" s="341"/>
      <c r="NRS24" s="341"/>
      <c r="NRT24" s="341"/>
      <c r="NRU24" s="341"/>
      <c r="NRV24" s="341"/>
      <c r="NRW24" s="341"/>
      <c r="NRX24" s="341"/>
      <c r="NRY24" s="341"/>
      <c r="NRZ24" s="341"/>
      <c r="NSA24" s="341"/>
      <c r="NSB24" s="341"/>
      <c r="NSC24" s="341"/>
      <c r="NSD24" s="341"/>
      <c r="NSE24" s="341"/>
      <c r="NSF24" s="341"/>
      <c r="NSG24" s="341"/>
      <c r="NSH24" s="341"/>
      <c r="NSI24" s="341"/>
      <c r="NSJ24" s="341"/>
      <c r="NSK24" s="341"/>
      <c r="NSL24" s="341"/>
      <c r="NSM24" s="341"/>
      <c r="NSN24" s="341"/>
      <c r="NSO24" s="341"/>
      <c r="NSP24" s="341"/>
      <c r="NSQ24" s="341"/>
      <c r="NSR24" s="341"/>
      <c r="NSS24" s="341"/>
      <c r="NST24" s="341"/>
      <c r="NSU24" s="341"/>
      <c r="NSV24" s="341"/>
      <c r="NSW24" s="341"/>
      <c r="NSX24" s="341"/>
      <c r="NSY24" s="341"/>
      <c r="NSZ24" s="341"/>
      <c r="NTA24" s="341"/>
      <c r="NTB24" s="341"/>
      <c r="NTC24" s="341"/>
      <c r="NTD24" s="341"/>
      <c r="NTE24" s="341"/>
      <c r="NTF24" s="341"/>
      <c r="NTG24" s="341"/>
      <c r="NTH24" s="341"/>
      <c r="NTI24" s="341"/>
      <c r="NTJ24" s="341"/>
      <c r="NTK24" s="341"/>
      <c r="NTL24" s="341"/>
      <c r="NTM24" s="341"/>
      <c r="NTN24" s="341"/>
      <c r="NTO24" s="341"/>
      <c r="NTP24" s="341"/>
      <c r="NTQ24" s="341"/>
      <c r="NTR24" s="341"/>
      <c r="NTS24" s="341"/>
      <c r="NTT24" s="341"/>
      <c r="NTU24" s="341"/>
      <c r="NTV24" s="341"/>
      <c r="NTW24" s="341"/>
      <c r="NTX24" s="341"/>
      <c r="NTY24" s="341"/>
      <c r="NTZ24" s="341"/>
      <c r="NUA24" s="341"/>
      <c r="NUB24" s="341"/>
      <c r="NUC24" s="341"/>
      <c r="NUD24" s="341"/>
      <c r="NUE24" s="341"/>
      <c r="NUF24" s="341"/>
      <c r="NUG24" s="341"/>
      <c r="NUH24" s="341"/>
      <c r="NUI24" s="341"/>
      <c r="NUJ24" s="341"/>
      <c r="NUK24" s="341"/>
      <c r="NUL24" s="341"/>
      <c r="NUM24" s="341"/>
      <c r="NUN24" s="341"/>
      <c r="NUO24" s="341"/>
      <c r="NUP24" s="341"/>
      <c r="NUQ24" s="341"/>
      <c r="NUR24" s="341"/>
      <c r="NUS24" s="341"/>
      <c r="NUT24" s="341"/>
      <c r="NUU24" s="341"/>
      <c r="NUV24" s="341"/>
      <c r="NUW24" s="341"/>
      <c r="NUX24" s="341"/>
      <c r="NUY24" s="341"/>
      <c r="NUZ24" s="341"/>
      <c r="NVA24" s="341"/>
      <c r="NVB24" s="341"/>
      <c r="NVC24" s="341"/>
      <c r="NVD24" s="341"/>
      <c r="NVE24" s="341"/>
      <c r="NVF24" s="341"/>
      <c r="NVG24" s="341"/>
      <c r="NVH24" s="341"/>
      <c r="NVI24" s="341"/>
      <c r="NVJ24" s="341"/>
      <c r="NVK24" s="341"/>
      <c r="NVL24" s="341"/>
      <c r="NVM24" s="341"/>
      <c r="NVN24" s="341"/>
      <c r="NVO24" s="341"/>
      <c r="NVP24" s="341"/>
      <c r="NVQ24" s="341"/>
      <c r="NVR24" s="341"/>
      <c r="NVS24" s="341"/>
      <c r="NVT24" s="341"/>
      <c r="NVU24" s="341"/>
      <c r="NVV24" s="341"/>
      <c r="NVW24" s="341"/>
      <c r="NVX24" s="341"/>
      <c r="NVY24" s="341"/>
      <c r="NVZ24" s="341"/>
      <c r="NWA24" s="341"/>
      <c r="NWB24" s="341"/>
      <c r="NWC24" s="341"/>
      <c r="NWD24" s="341"/>
      <c r="NWE24" s="341"/>
      <c r="NWF24" s="341"/>
      <c r="NWG24" s="341"/>
      <c r="NWH24" s="341"/>
      <c r="NWI24" s="341"/>
      <c r="NWJ24" s="341"/>
      <c r="NWK24" s="341"/>
      <c r="NWL24" s="341"/>
      <c r="NWM24" s="341"/>
      <c r="NWN24" s="341"/>
      <c r="NWO24" s="341"/>
      <c r="NWP24" s="341"/>
      <c r="NWQ24" s="341"/>
      <c r="NWR24" s="341"/>
      <c r="NWS24" s="341"/>
      <c r="NWT24" s="341"/>
      <c r="NWU24" s="341"/>
      <c r="NWV24" s="341"/>
      <c r="NWW24" s="341"/>
      <c r="NWX24" s="341"/>
      <c r="NWY24" s="341"/>
      <c r="NWZ24" s="341"/>
      <c r="NXA24" s="341"/>
      <c r="NXB24" s="341"/>
      <c r="NXC24" s="341"/>
      <c r="NXD24" s="341"/>
      <c r="NXE24" s="341"/>
      <c r="NXF24" s="341"/>
      <c r="NXG24" s="341"/>
      <c r="NXH24" s="341"/>
      <c r="NXI24" s="341"/>
      <c r="NXJ24" s="341"/>
      <c r="NXK24" s="341"/>
      <c r="NXL24" s="341"/>
      <c r="NXM24" s="341"/>
      <c r="NXN24" s="341"/>
      <c r="NXO24" s="341"/>
      <c r="NXP24" s="341"/>
      <c r="NXQ24" s="341"/>
      <c r="NXR24" s="341"/>
      <c r="NXS24" s="341"/>
      <c r="NXT24" s="341"/>
      <c r="NXU24" s="341"/>
      <c r="NXV24" s="341"/>
      <c r="NXW24" s="341"/>
      <c r="NXX24" s="341"/>
      <c r="NXY24" s="341"/>
      <c r="NXZ24" s="341"/>
      <c r="NYA24" s="341"/>
      <c r="NYB24" s="341"/>
      <c r="NYC24" s="341"/>
      <c r="NYD24" s="341"/>
      <c r="NYE24" s="341"/>
      <c r="NYF24" s="341"/>
      <c r="NYG24" s="341"/>
      <c r="NYH24" s="341"/>
      <c r="NYI24" s="341"/>
      <c r="NYJ24" s="341"/>
      <c r="NYK24" s="341"/>
      <c r="NYL24" s="341"/>
      <c r="NYM24" s="341"/>
      <c r="NYN24" s="341"/>
      <c r="NYO24" s="341"/>
      <c r="NYP24" s="341"/>
      <c r="NYQ24" s="341"/>
      <c r="NYR24" s="341"/>
      <c r="NYS24" s="341"/>
      <c r="NYT24" s="341"/>
      <c r="NYU24" s="341"/>
      <c r="NYV24" s="341"/>
      <c r="NYW24" s="341"/>
      <c r="NYX24" s="341"/>
      <c r="NYY24" s="341"/>
      <c r="NYZ24" s="341"/>
      <c r="NZA24" s="341"/>
      <c r="NZB24" s="341"/>
      <c r="NZC24" s="341"/>
      <c r="NZD24" s="341"/>
      <c r="NZE24" s="341"/>
      <c r="NZF24" s="341"/>
      <c r="NZG24" s="341"/>
      <c r="NZH24" s="341"/>
      <c r="NZI24" s="341"/>
      <c r="NZJ24" s="341"/>
      <c r="NZK24" s="341"/>
      <c r="NZL24" s="341"/>
      <c r="NZM24" s="341"/>
      <c r="NZN24" s="341"/>
      <c r="NZO24" s="341"/>
      <c r="NZP24" s="341"/>
      <c r="NZQ24" s="341"/>
      <c r="NZR24" s="341"/>
      <c r="NZS24" s="341"/>
      <c r="NZT24" s="341"/>
      <c r="NZU24" s="341"/>
      <c r="NZV24" s="341"/>
      <c r="NZW24" s="341"/>
      <c r="NZX24" s="341"/>
      <c r="NZY24" s="341"/>
      <c r="NZZ24" s="341"/>
      <c r="OAA24" s="341"/>
      <c r="OAB24" s="341"/>
      <c r="OAC24" s="341"/>
      <c r="OAD24" s="341"/>
      <c r="OAE24" s="341"/>
      <c r="OAF24" s="341"/>
      <c r="OAG24" s="341"/>
      <c r="OAH24" s="341"/>
      <c r="OAI24" s="341"/>
      <c r="OAJ24" s="341"/>
      <c r="OAK24" s="341"/>
      <c r="OAL24" s="341"/>
      <c r="OAM24" s="341"/>
      <c r="OAN24" s="341"/>
      <c r="OAO24" s="341"/>
      <c r="OAP24" s="341"/>
      <c r="OAQ24" s="341"/>
      <c r="OAR24" s="341"/>
      <c r="OAS24" s="341"/>
      <c r="OAT24" s="341"/>
      <c r="OAU24" s="341"/>
      <c r="OAV24" s="341"/>
      <c r="OAW24" s="341"/>
      <c r="OAX24" s="341"/>
      <c r="OAY24" s="341"/>
      <c r="OAZ24" s="341"/>
      <c r="OBA24" s="341"/>
      <c r="OBB24" s="341"/>
      <c r="OBC24" s="341"/>
      <c r="OBD24" s="341"/>
      <c r="OBE24" s="341"/>
      <c r="OBF24" s="341"/>
      <c r="OBG24" s="341"/>
      <c r="OBH24" s="341"/>
      <c r="OBI24" s="341"/>
      <c r="OBJ24" s="341"/>
      <c r="OBK24" s="341"/>
      <c r="OBL24" s="341"/>
      <c r="OBM24" s="341"/>
      <c r="OBN24" s="341"/>
      <c r="OBO24" s="341"/>
      <c r="OBP24" s="341"/>
      <c r="OBQ24" s="341"/>
      <c r="OBR24" s="341"/>
      <c r="OBS24" s="341"/>
      <c r="OBT24" s="341"/>
      <c r="OBU24" s="341"/>
      <c r="OBV24" s="341"/>
      <c r="OBW24" s="341"/>
      <c r="OBX24" s="341"/>
      <c r="OBY24" s="341"/>
      <c r="OBZ24" s="341"/>
      <c r="OCA24" s="341"/>
      <c r="OCB24" s="341"/>
      <c r="OCC24" s="341"/>
      <c r="OCD24" s="341"/>
      <c r="OCE24" s="341"/>
      <c r="OCF24" s="341"/>
      <c r="OCG24" s="341"/>
      <c r="OCH24" s="341"/>
      <c r="OCI24" s="341"/>
      <c r="OCJ24" s="341"/>
      <c r="OCK24" s="341"/>
      <c r="OCL24" s="341"/>
      <c r="OCM24" s="341"/>
      <c r="OCN24" s="341"/>
      <c r="OCO24" s="341"/>
      <c r="OCP24" s="341"/>
      <c r="OCQ24" s="341"/>
      <c r="OCR24" s="341"/>
      <c r="OCS24" s="341"/>
      <c r="OCT24" s="341"/>
      <c r="OCU24" s="341"/>
      <c r="OCV24" s="341"/>
      <c r="OCW24" s="341"/>
      <c r="OCX24" s="341"/>
      <c r="OCY24" s="341"/>
      <c r="OCZ24" s="341"/>
      <c r="ODA24" s="341"/>
      <c r="ODB24" s="341"/>
      <c r="ODC24" s="341"/>
      <c r="ODD24" s="341"/>
      <c r="ODE24" s="341"/>
      <c r="ODF24" s="341"/>
      <c r="ODG24" s="341"/>
      <c r="ODH24" s="341"/>
      <c r="ODI24" s="341"/>
      <c r="ODJ24" s="341"/>
      <c r="ODK24" s="341"/>
      <c r="ODL24" s="341"/>
      <c r="ODM24" s="341"/>
      <c r="ODN24" s="341"/>
      <c r="ODO24" s="341"/>
      <c r="ODP24" s="341"/>
      <c r="ODQ24" s="341"/>
      <c r="ODR24" s="341"/>
      <c r="ODS24" s="341"/>
      <c r="ODT24" s="341"/>
      <c r="ODU24" s="341"/>
      <c r="ODV24" s="341"/>
      <c r="ODW24" s="341"/>
      <c r="ODX24" s="341"/>
      <c r="ODY24" s="341"/>
      <c r="ODZ24" s="341"/>
      <c r="OEA24" s="341"/>
      <c r="OEB24" s="341"/>
      <c r="OEC24" s="341"/>
      <c r="OED24" s="341"/>
      <c r="OEE24" s="341"/>
      <c r="OEF24" s="341"/>
      <c r="OEG24" s="341"/>
      <c r="OEH24" s="341"/>
      <c r="OEI24" s="341"/>
      <c r="OEJ24" s="341"/>
      <c r="OEK24" s="341"/>
      <c r="OEL24" s="341"/>
      <c r="OEM24" s="341"/>
      <c r="OEN24" s="341"/>
      <c r="OEO24" s="341"/>
      <c r="OEP24" s="341"/>
      <c r="OEQ24" s="341"/>
      <c r="OER24" s="341"/>
      <c r="OES24" s="341"/>
      <c r="OET24" s="341"/>
      <c r="OEU24" s="341"/>
      <c r="OEV24" s="341"/>
      <c r="OEW24" s="341"/>
      <c r="OEX24" s="341"/>
      <c r="OEY24" s="341"/>
      <c r="OEZ24" s="341"/>
      <c r="OFA24" s="341"/>
      <c r="OFB24" s="341"/>
      <c r="OFC24" s="341"/>
      <c r="OFD24" s="341"/>
      <c r="OFE24" s="341"/>
      <c r="OFF24" s="341"/>
      <c r="OFG24" s="341"/>
      <c r="OFH24" s="341"/>
      <c r="OFI24" s="341"/>
      <c r="OFJ24" s="341"/>
      <c r="OFK24" s="341"/>
      <c r="OFL24" s="341"/>
      <c r="OFM24" s="341"/>
      <c r="OFN24" s="341"/>
      <c r="OFO24" s="341"/>
      <c r="OFP24" s="341"/>
      <c r="OFQ24" s="341"/>
      <c r="OFR24" s="341"/>
      <c r="OFS24" s="341"/>
      <c r="OFT24" s="341"/>
      <c r="OFU24" s="341"/>
      <c r="OFV24" s="341"/>
      <c r="OFW24" s="341"/>
      <c r="OFX24" s="341"/>
      <c r="OFY24" s="341"/>
      <c r="OFZ24" s="341"/>
      <c r="OGA24" s="341"/>
      <c r="OGB24" s="341"/>
      <c r="OGC24" s="341"/>
      <c r="OGD24" s="341"/>
      <c r="OGE24" s="341"/>
      <c r="OGF24" s="341"/>
      <c r="OGG24" s="341"/>
      <c r="OGH24" s="341"/>
      <c r="OGI24" s="341"/>
      <c r="OGJ24" s="341"/>
      <c r="OGK24" s="341"/>
      <c r="OGL24" s="341"/>
      <c r="OGM24" s="341"/>
      <c r="OGN24" s="341"/>
      <c r="OGO24" s="341"/>
      <c r="OGP24" s="341"/>
      <c r="OGQ24" s="341"/>
      <c r="OGR24" s="341"/>
      <c r="OGS24" s="341"/>
      <c r="OGT24" s="341"/>
      <c r="OGU24" s="341"/>
      <c r="OGV24" s="341"/>
      <c r="OGW24" s="341"/>
      <c r="OGX24" s="341"/>
      <c r="OGY24" s="341"/>
      <c r="OGZ24" s="341"/>
      <c r="OHA24" s="341"/>
      <c r="OHB24" s="341"/>
      <c r="OHC24" s="341"/>
      <c r="OHD24" s="341"/>
      <c r="OHE24" s="341"/>
      <c r="OHF24" s="341"/>
      <c r="OHG24" s="341"/>
      <c r="OHH24" s="341"/>
      <c r="OHI24" s="341"/>
      <c r="OHJ24" s="341"/>
      <c r="OHK24" s="341"/>
      <c r="OHL24" s="341"/>
      <c r="OHM24" s="341"/>
      <c r="OHN24" s="341"/>
      <c r="OHO24" s="341"/>
      <c r="OHP24" s="341"/>
      <c r="OHQ24" s="341"/>
      <c r="OHR24" s="341"/>
      <c r="OHS24" s="341"/>
      <c r="OHT24" s="341"/>
      <c r="OHU24" s="341"/>
      <c r="OHV24" s="341"/>
      <c r="OHW24" s="341"/>
      <c r="OHX24" s="341"/>
      <c r="OHY24" s="341"/>
      <c r="OHZ24" s="341"/>
      <c r="OIA24" s="341"/>
      <c r="OIB24" s="341"/>
      <c r="OIC24" s="341"/>
      <c r="OID24" s="341"/>
      <c r="OIE24" s="341"/>
      <c r="OIF24" s="341"/>
      <c r="OIG24" s="341"/>
      <c r="OIH24" s="341"/>
      <c r="OII24" s="341"/>
      <c r="OIJ24" s="341"/>
      <c r="OIK24" s="341"/>
      <c r="OIL24" s="341"/>
      <c r="OIM24" s="341"/>
      <c r="OIN24" s="341"/>
      <c r="OIO24" s="341"/>
      <c r="OIP24" s="341"/>
      <c r="OIQ24" s="341"/>
      <c r="OIR24" s="341"/>
      <c r="OIS24" s="341"/>
      <c r="OIT24" s="341"/>
      <c r="OIU24" s="341"/>
      <c r="OIV24" s="341"/>
      <c r="OIW24" s="341"/>
      <c r="OIX24" s="341"/>
      <c r="OIY24" s="341"/>
      <c r="OIZ24" s="341"/>
      <c r="OJA24" s="341"/>
      <c r="OJB24" s="341"/>
      <c r="OJC24" s="341"/>
      <c r="OJD24" s="341"/>
      <c r="OJE24" s="341"/>
      <c r="OJF24" s="341"/>
      <c r="OJG24" s="341"/>
      <c r="OJH24" s="341"/>
      <c r="OJI24" s="341"/>
      <c r="OJJ24" s="341"/>
      <c r="OJK24" s="341"/>
      <c r="OJL24" s="341"/>
      <c r="OJM24" s="341"/>
      <c r="OJN24" s="341"/>
      <c r="OJO24" s="341"/>
      <c r="OJP24" s="341"/>
      <c r="OJQ24" s="341"/>
      <c r="OJR24" s="341"/>
      <c r="OJS24" s="341"/>
      <c r="OJT24" s="341"/>
      <c r="OJU24" s="341"/>
      <c r="OJV24" s="341"/>
      <c r="OJW24" s="341"/>
      <c r="OJX24" s="341"/>
      <c r="OJY24" s="341"/>
      <c r="OJZ24" s="341"/>
      <c r="OKA24" s="341"/>
      <c r="OKB24" s="341"/>
      <c r="OKC24" s="341"/>
      <c r="OKD24" s="341"/>
      <c r="OKE24" s="341"/>
      <c r="OKF24" s="341"/>
      <c r="OKG24" s="341"/>
      <c r="OKH24" s="341"/>
      <c r="OKI24" s="341"/>
      <c r="OKJ24" s="341"/>
      <c r="OKK24" s="341"/>
      <c r="OKL24" s="341"/>
      <c r="OKM24" s="341"/>
      <c r="OKN24" s="341"/>
      <c r="OKO24" s="341"/>
      <c r="OKP24" s="341"/>
      <c r="OKQ24" s="341"/>
      <c r="OKR24" s="341"/>
      <c r="OKS24" s="341"/>
      <c r="OKT24" s="341"/>
      <c r="OKU24" s="341"/>
      <c r="OKV24" s="341"/>
      <c r="OKW24" s="341"/>
      <c r="OKX24" s="341"/>
      <c r="OKY24" s="341"/>
      <c r="OKZ24" s="341"/>
      <c r="OLA24" s="341"/>
      <c r="OLB24" s="341"/>
      <c r="OLC24" s="341"/>
      <c r="OLD24" s="341"/>
      <c r="OLE24" s="341"/>
      <c r="OLF24" s="341"/>
      <c r="OLG24" s="341"/>
      <c r="OLH24" s="341"/>
      <c r="OLI24" s="341"/>
      <c r="OLJ24" s="341"/>
      <c r="OLK24" s="341"/>
      <c r="OLL24" s="341"/>
      <c r="OLM24" s="341"/>
      <c r="OLN24" s="341"/>
      <c r="OLO24" s="341"/>
      <c r="OLP24" s="341"/>
      <c r="OLQ24" s="341"/>
      <c r="OLR24" s="341"/>
      <c r="OLS24" s="341"/>
      <c r="OLT24" s="341"/>
      <c r="OLU24" s="341"/>
      <c r="OLV24" s="341"/>
      <c r="OLW24" s="341"/>
      <c r="OLX24" s="341"/>
      <c r="OLY24" s="341"/>
      <c r="OLZ24" s="341"/>
      <c r="OMA24" s="341"/>
      <c r="OMB24" s="341"/>
      <c r="OMC24" s="341"/>
      <c r="OMD24" s="341"/>
      <c r="OME24" s="341"/>
      <c r="OMF24" s="341"/>
      <c r="OMG24" s="341"/>
      <c r="OMH24" s="341"/>
      <c r="OMI24" s="341"/>
      <c r="OMJ24" s="341"/>
      <c r="OMK24" s="341"/>
      <c r="OML24" s="341"/>
      <c r="OMM24" s="341"/>
      <c r="OMN24" s="341"/>
      <c r="OMO24" s="341"/>
      <c r="OMP24" s="341"/>
      <c r="OMQ24" s="341"/>
      <c r="OMR24" s="341"/>
      <c r="OMS24" s="341"/>
      <c r="OMT24" s="341"/>
      <c r="OMU24" s="341"/>
      <c r="OMV24" s="341"/>
      <c r="OMW24" s="341"/>
      <c r="OMX24" s="341"/>
      <c r="OMY24" s="341"/>
      <c r="OMZ24" s="341"/>
      <c r="ONA24" s="341"/>
      <c r="ONB24" s="341"/>
      <c r="ONC24" s="341"/>
      <c r="OND24" s="341"/>
      <c r="ONE24" s="341"/>
      <c r="ONF24" s="341"/>
      <c r="ONG24" s="341"/>
      <c r="ONH24" s="341"/>
      <c r="ONI24" s="341"/>
      <c r="ONJ24" s="341"/>
      <c r="ONK24" s="341"/>
      <c r="ONL24" s="341"/>
      <c r="ONM24" s="341"/>
      <c r="ONN24" s="341"/>
      <c r="ONO24" s="341"/>
      <c r="ONP24" s="341"/>
      <c r="ONQ24" s="341"/>
      <c r="ONR24" s="341"/>
      <c r="ONS24" s="341"/>
      <c r="ONT24" s="341"/>
      <c r="ONU24" s="341"/>
      <c r="ONV24" s="341"/>
      <c r="ONW24" s="341"/>
      <c r="ONX24" s="341"/>
      <c r="ONY24" s="341"/>
      <c r="ONZ24" s="341"/>
      <c r="OOA24" s="341"/>
      <c r="OOB24" s="341"/>
      <c r="OOC24" s="341"/>
      <c r="OOD24" s="341"/>
      <c r="OOE24" s="341"/>
      <c r="OOF24" s="341"/>
      <c r="OOG24" s="341"/>
      <c r="OOH24" s="341"/>
      <c r="OOI24" s="341"/>
      <c r="OOJ24" s="341"/>
      <c r="OOK24" s="341"/>
      <c r="OOL24" s="341"/>
      <c r="OOM24" s="341"/>
      <c r="OON24" s="341"/>
      <c r="OOO24" s="341"/>
      <c r="OOP24" s="341"/>
      <c r="OOQ24" s="341"/>
      <c r="OOR24" s="341"/>
      <c r="OOS24" s="341"/>
      <c r="OOT24" s="341"/>
      <c r="OOU24" s="341"/>
      <c r="OOV24" s="341"/>
      <c r="OOW24" s="341"/>
      <c r="OOX24" s="341"/>
      <c r="OOY24" s="341"/>
      <c r="OOZ24" s="341"/>
      <c r="OPA24" s="341"/>
      <c r="OPB24" s="341"/>
      <c r="OPC24" s="341"/>
      <c r="OPD24" s="341"/>
      <c r="OPE24" s="341"/>
      <c r="OPF24" s="341"/>
      <c r="OPG24" s="341"/>
      <c r="OPH24" s="341"/>
      <c r="OPI24" s="341"/>
      <c r="OPJ24" s="341"/>
      <c r="OPK24" s="341"/>
      <c r="OPL24" s="341"/>
      <c r="OPM24" s="341"/>
      <c r="OPN24" s="341"/>
      <c r="OPO24" s="341"/>
      <c r="OPP24" s="341"/>
      <c r="OPQ24" s="341"/>
      <c r="OPR24" s="341"/>
      <c r="OPS24" s="341"/>
      <c r="OPT24" s="341"/>
      <c r="OPU24" s="341"/>
      <c r="OPV24" s="341"/>
      <c r="OPW24" s="341"/>
      <c r="OPX24" s="341"/>
      <c r="OPY24" s="341"/>
      <c r="OPZ24" s="341"/>
      <c r="OQA24" s="341"/>
      <c r="OQB24" s="341"/>
      <c r="OQC24" s="341"/>
      <c r="OQD24" s="341"/>
      <c r="OQE24" s="341"/>
      <c r="OQF24" s="341"/>
      <c r="OQG24" s="341"/>
      <c r="OQH24" s="341"/>
      <c r="OQI24" s="341"/>
      <c r="OQJ24" s="341"/>
      <c r="OQK24" s="341"/>
      <c r="OQL24" s="341"/>
      <c r="OQM24" s="341"/>
      <c r="OQN24" s="341"/>
      <c r="OQO24" s="341"/>
      <c r="OQP24" s="341"/>
      <c r="OQQ24" s="341"/>
      <c r="OQR24" s="341"/>
      <c r="OQS24" s="341"/>
      <c r="OQT24" s="341"/>
      <c r="OQU24" s="341"/>
      <c r="OQV24" s="341"/>
      <c r="OQW24" s="341"/>
      <c r="OQX24" s="341"/>
      <c r="OQY24" s="341"/>
      <c r="OQZ24" s="341"/>
      <c r="ORA24" s="341"/>
      <c r="ORB24" s="341"/>
      <c r="ORC24" s="341"/>
      <c r="ORD24" s="341"/>
      <c r="ORE24" s="341"/>
      <c r="ORF24" s="341"/>
      <c r="ORG24" s="341"/>
      <c r="ORH24" s="341"/>
      <c r="ORI24" s="341"/>
      <c r="ORJ24" s="341"/>
      <c r="ORK24" s="341"/>
      <c r="ORL24" s="341"/>
      <c r="ORM24" s="341"/>
      <c r="ORN24" s="341"/>
      <c r="ORO24" s="341"/>
      <c r="ORP24" s="341"/>
      <c r="ORQ24" s="341"/>
      <c r="ORR24" s="341"/>
      <c r="ORS24" s="341"/>
      <c r="ORT24" s="341"/>
      <c r="ORU24" s="341"/>
      <c r="ORV24" s="341"/>
      <c r="ORW24" s="341"/>
      <c r="ORX24" s="341"/>
      <c r="ORY24" s="341"/>
      <c r="ORZ24" s="341"/>
      <c r="OSA24" s="341"/>
      <c r="OSB24" s="341"/>
      <c r="OSC24" s="341"/>
      <c r="OSD24" s="341"/>
      <c r="OSE24" s="341"/>
      <c r="OSF24" s="341"/>
      <c r="OSG24" s="341"/>
      <c r="OSH24" s="341"/>
      <c r="OSI24" s="341"/>
      <c r="OSJ24" s="341"/>
      <c r="OSK24" s="341"/>
      <c r="OSL24" s="341"/>
      <c r="OSM24" s="341"/>
      <c r="OSN24" s="341"/>
      <c r="OSO24" s="341"/>
      <c r="OSP24" s="341"/>
      <c r="OSQ24" s="341"/>
      <c r="OSR24" s="341"/>
      <c r="OSS24" s="341"/>
      <c r="OST24" s="341"/>
      <c r="OSU24" s="341"/>
      <c r="OSV24" s="341"/>
      <c r="OSW24" s="341"/>
      <c r="OSX24" s="341"/>
      <c r="OSY24" s="341"/>
      <c r="OSZ24" s="341"/>
      <c r="OTA24" s="341"/>
      <c r="OTB24" s="341"/>
      <c r="OTC24" s="341"/>
      <c r="OTD24" s="341"/>
      <c r="OTE24" s="341"/>
      <c r="OTF24" s="341"/>
      <c r="OTG24" s="341"/>
      <c r="OTH24" s="341"/>
      <c r="OTI24" s="341"/>
      <c r="OTJ24" s="341"/>
      <c r="OTK24" s="341"/>
      <c r="OTL24" s="341"/>
      <c r="OTM24" s="341"/>
      <c r="OTN24" s="341"/>
      <c r="OTO24" s="341"/>
      <c r="OTP24" s="341"/>
      <c r="OTQ24" s="341"/>
      <c r="OTR24" s="341"/>
      <c r="OTS24" s="341"/>
      <c r="OTT24" s="341"/>
      <c r="OTU24" s="341"/>
      <c r="OTV24" s="341"/>
      <c r="OTW24" s="341"/>
      <c r="OTX24" s="341"/>
      <c r="OTY24" s="341"/>
      <c r="OTZ24" s="341"/>
      <c r="OUA24" s="341"/>
      <c r="OUB24" s="341"/>
      <c r="OUC24" s="341"/>
      <c r="OUD24" s="341"/>
      <c r="OUE24" s="341"/>
      <c r="OUF24" s="341"/>
      <c r="OUG24" s="341"/>
      <c r="OUH24" s="341"/>
      <c r="OUI24" s="341"/>
      <c r="OUJ24" s="341"/>
      <c r="OUK24" s="341"/>
      <c r="OUL24" s="341"/>
      <c r="OUM24" s="341"/>
      <c r="OUN24" s="341"/>
      <c r="OUO24" s="341"/>
      <c r="OUP24" s="341"/>
      <c r="OUQ24" s="341"/>
      <c r="OUR24" s="341"/>
      <c r="OUS24" s="341"/>
      <c r="OUT24" s="341"/>
      <c r="OUU24" s="341"/>
      <c r="OUV24" s="341"/>
      <c r="OUW24" s="341"/>
      <c r="OUX24" s="341"/>
      <c r="OUY24" s="341"/>
      <c r="OUZ24" s="341"/>
      <c r="OVA24" s="341"/>
      <c r="OVB24" s="341"/>
      <c r="OVC24" s="341"/>
      <c r="OVD24" s="341"/>
      <c r="OVE24" s="341"/>
      <c r="OVF24" s="341"/>
      <c r="OVG24" s="341"/>
      <c r="OVH24" s="341"/>
      <c r="OVI24" s="341"/>
      <c r="OVJ24" s="341"/>
      <c r="OVK24" s="341"/>
      <c r="OVL24" s="341"/>
      <c r="OVM24" s="341"/>
      <c r="OVN24" s="341"/>
      <c r="OVO24" s="341"/>
      <c r="OVP24" s="341"/>
      <c r="OVQ24" s="341"/>
      <c r="OVR24" s="341"/>
      <c r="OVS24" s="341"/>
      <c r="OVT24" s="341"/>
      <c r="OVU24" s="341"/>
      <c r="OVV24" s="341"/>
      <c r="OVW24" s="341"/>
      <c r="OVX24" s="341"/>
      <c r="OVY24" s="341"/>
      <c r="OVZ24" s="341"/>
      <c r="OWA24" s="341"/>
      <c r="OWB24" s="341"/>
      <c r="OWC24" s="341"/>
      <c r="OWD24" s="341"/>
      <c r="OWE24" s="341"/>
      <c r="OWF24" s="341"/>
      <c r="OWG24" s="341"/>
      <c r="OWH24" s="341"/>
      <c r="OWI24" s="341"/>
      <c r="OWJ24" s="341"/>
      <c r="OWK24" s="341"/>
      <c r="OWL24" s="341"/>
      <c r="OWM24" s="341"/>
      <c r="OWN24" s="341"/>
      <c r="OWO24" s="341"/>
      <c r="OWP24" s="341"/>
      <c r="OWQ24" s="341"/>
      <c r="OWR24" s="341"/>
      <c r="OWS24" s="341"/>
      <c r="OWT24" s="341"/>
      <c r="OWU24" s="341"/>
      <c r="OWV24" s="341"/>
      <c r="OWW24" s="341"/>
      <c r="OWX24" s="341"/>
      <c r="OWY24" s="341"/>
      <c r="OWZ24" s="341"/>
      <c r="OXA24" s="341"/>
      <c r="OXB24" s="341"/>
      <c r="OXC24" s="341"/>
      <c r="OXD24" s="341"/>
      <c r="OXE24" s="341"/>
      <c r="OXF24" s="341"/>
      <c r="OXG24" s="341"/>
      <c r="OXH24" s="341"/>
      <c r="OXI24" s="341"/>
      <c r="OXJ24" s="341"/>
      <c r="OXK24" s="341"/>
      <c r="OXL24" s="341"/>
      <c r="OXM24" s="341"/>
      <c r="OXN24" s="341"/>
      <c r="OXO24" s="341"/>
      <c r="OXP24" s="341"/>
      <c r="OXQ24" s="341"/>
      <c r="OXR24" s="341"/>
      <c r="OXS24" s="341"/>
      <c r="OXT24" s="341"/>
      <c r="OXU24" s="341"/>
      <c r="OXV24" s="341"/>
      <c r="OXW24" s="341"/>
      <c r="OXX24" s="341"/>
      <c r="OXY24" s="341"/>
      <c r="OXZ24" s="341"/>
      <c r="OYA24" s="341"/>
      <c r="OYB24" s="341"/>
      <c r="OYC24" s="341"/>
      <c r="OYD24" s="341"/>
      <c r="OYE24" s="341"/>
      <c r="OYF24" s="341"/>
      <c r="OYG24" s="341"/>
      <c r="OYH24" s="341"/>
      <c r="OYI24" s="341"/>
      <c r="OYJ24" s="341"/>
      <c r="OYK24" s="341"/>
      <c r="OYL24" s="341"/>
      <c r="OYM24" s="341"/>
      <c r="OYN24" s="341"/>
      <c r="OYO24" s="341"/>
      <c r="OYP24" s="341"/>
      <c r="OYQ24" s="341"/>
      <c r="OYR24" s="341"/>
      <c r="OYS24" s="341"/>
      <c r="OYT24" s="341"/>
      <c r="OYU24" s="341"/>
      <c r="OYV24" s="341"/>
      <c r="OYW24" s="341"/>
      <c r="OYX24" s="341"/>
      <c r="OYY24" s="341"/>
      <c r="OYZ24" s="341"/>
      <c r="OZA24" s="341"/>
      <c r="OZB24" s="341"/>
      <c r="OZC24" s="341"/>
      <c r="OZD24" s="341"/>
      <c r="OZE24" s="341"/>
      <c r="OZF24" s="341"/>
      <c r="OZG24" s="341"/>
      <c r="OZH24" s="341"/>
      <c r="OZI24" s="341"/>
      <c r="OZJ24" s="341"/>
      <c r="OZK24" s="341"/>
      <c r="OZL24" s="341"/>
      <c r="OZM24" s="341"/>
      <c r="OZN24" s="341"/>
      <c r="OZO24" s="341"/>
      <c r="OZP24" s="341"/>
      <c r="OZQ24" s="341"/>
      <c r="OZR24" s="341"/>
      <c r="OZS24" s="341"/>
      <c r="OZT24" s="341"/>
      <c r="OZU24" s="341"/>
      <c r="OZV24" s="341"/>
      <c r="OZW24" s="341"/>
      <c r="OZX24" s="341"/>
      <c r="OZY24" s="341"/>
      <c r="OZZ24" s="341"/>
      <c r="PAA24" s="341"/>
      <c r="PAB24" s="341"/>
      <c r="PAC24" s="341"/>
      <c r="PAD24" s="341"/>
      <c r="PAE24" s="341"/>
      <c r="PAF24" s="341"/>
      <c r="PAG24" s="341"/>
      <c r="PAH24" s="341"/>
      <c r="PAI24" s="341"/>
      <c r="PAJ24" s="341"/>
      <c r="PAK24" s="341"/>
      <c r="PAL24" s="341"/>
      <c r="PAM24" s="341"/>
      <c r="PAN24" s="341"/>
      <c r="PAO24" s="341"/>
      <c r="PAP24" s="341"/>
      <c r="PAQ24" s="341"/>
      <c r="PAR24" s="341"/>
      <c r="PAS24" s="341"/>
      <c r="PAT24" s="341"/>
      <c r="PAU24" s="341"/>
      <c r="PAV24" s="341"/>
      <c r="PAW24" s="341"/>
      <c r="PAX24" s="341"/>
      <c r="PAY24" s="341"/>
      <c r="PAZ24" s="341"/>
      <c r="PBA24" s="341"/>
      <c r="PBB24" s="341"/>
      <c r="PBC24" s="341"/>
      <c r="PBD24" s="341"/>
      <c r="PBE24" s="341"/>
      <c r="PBF24" s="341"/>
      <c r="PBG24" s="341"/>
      <c r="PBH24" s="341"/>
      <c r="PBI24" s="341"/>
      <c r="PBJ24" s="341"/>
      <c r="PBK24" s="341"/>
      <c r="PBL24" s="341"/>
      <c r="PBM24" s="341"/>
      <c r="PBN24" s="341"/>
      <c r="PBO24" s="341"/>
      <c r="PBP24" s="341"/>
      <c r="PBQ24" s="341"/>
      <c r="PBR24" s="341"/>
      <c r="PBS24" s="341"/>
      <c r="PBT24" s="341"/>
      <c r="PBU24" s="341"/>
      <c r="PBV24" s="341"/>
      <c r="PBW24" s="341"/>
      <c r="PBX24" s="341"/>
      <c r="PBY24" s="341"/>
      <c r="PBZ24" s="341"/>
      <c r="PCA24" s="341"/>
      <c r="PCB24" s="341"/>
      <c r="PCC24" s="341"/>
      <c r="PCD24" s="341"/>
      <c r="PCE24" s="341"/>
      <c r="PCF24" s="341"/>
      <c r="PCG24" s="341"/>
      <c r="PCH24" s="341"/>
      <c r="PCI24" s="341"/>
      <c r="PCJ24" s="341"/>
      <c r="PCK24" s="341"/>
      <c r="PCL24" s="341"/>
      <c r="PCM24" s="341"/>
      <c r="PCN24" s="341"/>
      <c r="PCO24" s="341"/>
      <c r="PCP24" s="341"/>
      <c r="PCQ24" s="341"/>
      <c r="PCR24" s="341"/>
      <c r="PCS24" s="341"/>
      <c r="PCT24" s="341"/>
      <c r="PCU24" s="341"/>
      <c r="PCV24" s="341"/>
      <c r="PCW24" s="341"/>
      <c r="PCX24" s="341"/>
      <c r="PCY24" s="341"/>
      <c r="PCZ24" s="341"/>
      <c r="PDA24" s="341"/>
      <c r="PDB24" s="341"/>
      <c r="PDC24" s="341"/>
      <c r="PDD24" s="341"/>
      <c r="PDE24" s="341"/>
      <c r="PDF24" s="341"/>
      <c r="PDG24" s="341"/>
      <c r="PDH24" s="341"/>
      <c r="PDI24" s="341"/>
      <c r="PDJ24" s="341"/>
      <c r="PDK24" s="341"/>
      <c r="PDL24" s="341"/>
      <c r="PDM24" s="341"/>
      <c r="PDN24" s="341"/>
      <c r="PDO24" s="341"/>
      <c r="PDP24" s="341"/>
      <c r="PDQ24" s="341"/>
      <c r="PDR24" s="341"/>
      <c r="PDS24" s="341"/>
      <c r="PDT24" s="341"/>
      <c r="PDU24" s="341"/>
      <c r="PDV24" s="341"/>
      <c r="PDW24" s="341"/>
      <c r="PDX24" s="341"/>
      <c r="PDY24" s="341"/>
      <c r="PDZ24" s="341"/>
      <c r="PEA24" s="341"/>
      <c r="PEB24" s="341"/>
      <c r="PEC24" s="341"/>
      <c r="PED24" s="341"/>
      <c r="PEE24" s="341"/>
      <c r="PEF24" s="341"/>
      <c r="PEG24" s="341"/>
      <c r="PEH24" s="341"/>
      <c r="PEI24" s="341"/>
      <c r="PEJ24" s="341"/>
      <c r="PEK24" s="341"/>
      <c r="PEL24" s="341"/>
      <c r="PEM24" s="341"/>
      <c r="PEN24" s="341"/>
      <c r="PEO24" s="341"/>
      <c r="PEP24" s="341"/>
      <c r="PEQ24" s="341"/>
      <c r="PER24" s="341"/>
      <c r="PES24" s="341"/>
      <c r="PET24" s="341"/>
      <c r="PEU24" s="341"/>
      <c r="PEV24" s="341"/>
      <c r="PEW24" s="341"/>
      <c r="PEX24" s="341"/>
      <c r="PEY24" s="341"/>
      <c r="PEZ24" s="341"/>
      <c r="PFA24" s="341"/>
      <c r="PFB24" s="341"/>
      <c r="PFC24" s="341"/>
      <c r="PFD24" s="341"/>
      <c r="PFE24" s="341"/>
      <c r="PFF24" s="341"/>
      <c r="PFG24" s="341"/>
      <c r="PFH24" s="341"/>
      <c r="PFI24" s="341"/>
      <c r="PFJ24" s="341"/>
      <c r="PFK24" s="341"/>
      <c r="PFL24" s="341"/>
      <c r="PFM24" s="341"/>
      <c r="PFN24" s="341"/>
      <c r="PFO24" s="341"/>
      <c r="PFP24" s="341"/>
      <c r="PFQ24" s="341"/>
      <c r="PFR24" s="341"/>
      <c r="PFS24" s="341"/>
      <c r="PFT24" s="341"/>
      <c r="PFU24" s="341"/>
      <c r="PFV24" s="341"/>
      <c r="PFW24" s="341"/>
      <c r="PFX24" s="341"/>
      <c r="PFY24" s="341"/>
      <c r="PFZ24" s="341"/>
      <c r="PGA24" s="341"/>
      <c r="PGB24" s="341"/>
      <c r="PGC24" s="341"/>
      <c r="PGD24" s="341"/>
      <c r="PGE24" s="341"/>
      <c r="PGF24" s="341"/>
      <c r="PGG24" s="341"/>
      <c r="PGH24" s="341"/>
      <c r="PGI24" s="341"/>
      <c r="PGJ24" s="341"/>
      <c r="PGK24" s="341"/>
      <c r="PGL24" s="341"/>
      <c r="PGM24" s="341"/>
      <c r="PGN24" s="341"/>
      <c r="PGO24" s="341"/>
      <c r="PGP24" s="341"/>
      <c r="PGQ24" s="341"/>
      <c r="PGR24" s="341"/>
      <c r="PGS24" s="341"/>
      <c r="PGT24" s="341"/>
      <c r="PGU24" s="341"/>
      <c r="PGV24" s="341"/>
      <c r="PGW24" s="341"/>
      <c r="PGX24" s="341"/>
      <c r="PGY24" s="341"/>
      <c r="PGZ24" s="341"/>
      <c r="PHA24" s="341"/>
      <c r="PHB24" s="341"/>
      <c r="PHC24" s="341"/>
      <c r="PHD24" s="341"/>
      <c r="PHE24" s="341"/>
      <c r="PHF24" s="341"/>
      <c r="PHG24" s="341"/>
      <c r="PHH24" s="341"/>
      <c r="PHI24" s="341"/>
      <c r="PHJ24" s="341"/>
      <c r="PHK24" s="341"/>
      <c r="PHL24" s="341"/>
      <c r="PHM24" s="341"/>
      <c r="PHN24" s="341"/>
      <c r="PHO24" s="341"/>
      <c r="PHP24" s="341"/>
      <c r="PHQ24" s="341"/>
      <c r="PHR24" s="341"/>
      <c r="PHS24" s="341"/>
      <c r="PHT24" s="341"/>
      <c r="PHU24" s="341"/>
      <c r="PHV24" s="341"/>
      <c r="PHW24" s="341"/>
      <c r="PHX24" s="341"/>
      <c r="PHY24" s="341"/>
      <c r="PHZ24" s="341"/>
      <c r="PIA24" s="341"/>
      <c r="PIB24" s="341"/>
      <c r="PIC24" s="341"/>
      <c r="PID24" s="341"/>
      <c r="PIE24" s="341"/>
      <c r="PIF24" s="341"/>
      <c r="PIG24" s="341"/>
      <c r="PIH24" s="341"/>
      <c r="PII24" s="341"/>
      <c r="PIJ24" s="341"/>
      <c r="PIK24" s="341"/>
      <c r="PIL24" s="341"/>
      <c r="PIM24" s="341"/>
      <c r="PIN24" s="341"/>
      <c r="PIO24" s="341"/>
      <c r="PIP24" s="341"/>
      <c r="PIQ24" s="341"/>
      <c r="PIR24" s="341"/>
      <c r="PIS24" s="341"/>
      <c r="PIT24" s="341"/>
      <c r="PIU24" s="341"/>
      <c r="PIV24" s="341"/>
      <c r="PIW24" s="341"/>
      <c r="PIX24" s="341"/>
      <c r="PIY24" s="341"/>
      <c r="PIZ24" s="341"/>
      <c r="PJA24" s="341"/>
      <c r="PJB24" s="341"/>
      <c r="PJC24" s="341"/>
      <c r="PJD24" s="341"/>
      <c r="PJE24" s="341"/>
      <c r="PJF24" s="341"/>
      <c r="PJG24" s="341"/>
      <c r="PJH24" s="341"/>
      <c r="PJI24" s="341"/>
      <c r="PJJ24" s="341"/>
      <c r="PJK24" s="341"/>
      <c r="PJL24" s="341"/>
      <c r="PJM24" s="341"/>
      <c r="PJN24" s="341"/>
      <c r="PJO24" s="341"/>
      <c r="PJP24" s="341"/>
      <c r="PJQ24" s="341"/>
      <c r="PJR24" s="341"/>
      <c r="PJS24" s="341"/>
      <c r="PJT24" s="341"/>
      <c r="PJU24" s="341"/>
      <c r="PJV24" s="341"/>
      <c r="PJW24" s="341"/>
      <c r="PJX24" s="341"/>
      <c r="PJY24" s="341"/>
      <c r="PJZ24" s="341"/>
      <c r="PKA24" s="341"/>
      <c r="PKB24" s="341"/>
      <c r="PKC24" s="341"/>
      <c r="PKD24" s="341"/>
      <c r="PKE24" s="341"/>
      <c r="PKF24" s="341"/>
      <c r="PKG24" s="341"/>
      <c r="PKH24" s="341"/>
      <c r="PKI24" s="341"/>
      <c r="PKJ24" s="341"/>
      <c r="PKK24" s="341"/>
      <c r="PKL24" s="341"/>
      <c r="PKM24" s="341"/>
      <c r="PKN24" s="341"/>
      <c r="PKO24" s="341"/>
      <c r="PKP24" s="341"/>
      <c r="PKQ24" s="341"/>
      <c r="PKR24" s="341"/>
      <c r="PKS24" s="341"/>
      <c r="PKT24" s="341"/>
      <c r="PKU24" s="341"/>
      <c r="PKV24" s="341"/>
      <c r="PKW24" s="341"/>
      <c r="PKX24" s="341"/>
      <c r="PKY24" s="341"/>
      <c r="PKZ24" s="341"/>
      <c r="PLA24" s="341"/>
      <c r="PLB24" s="341"/>
      <c r="PLC24" s="341"/>
      <c r="PLD24" s="341"/>
      <c r="PLE24" s="341"/>
      <c r="PLF24" s="341"/>
      <c r="PLG24" s="341"/>
      <c r="PLH24" s="341"/>
      <c r="PLI24" s="341"/>
      <c r="PLJ24" s="341"/>
      <c r="PLK24" s="341"/>
      <c r="PLL24" s="341"/>
      <c r="PLM24" s="341"/>
      <c r="PLN24" s="341"/>
      <c r="PLO24" s="341"/>
      <c r="PLP24" s="341"/>
      <c r="PLQ24" s="341"/>
      <c r="PLR24" s="341"/>
      <c r="PLS24" s="341"/>
      <c r="PLT24" s="341"/>
      <c r="PLU24" s="341"/>
      <c r="PLV24" s="341"/>
      <c r="PLW24" s="341"/>
      <c r="PLX24" s="341"/>
      <c r="PLY24" s="341"/>
      <c r="PLZ24" s="341"/>
      <c r="PMA24" s="341"/>
      <c r="PMB24" s="341"/>
      <c r="PMC24" s="341"/>
      <c r="PMD24" s="341"/>
      <c r="PME24" s="341"/>
      <c r="PMF24" s="341"/>
      <c r="PMG24" s="341"/>
      <c r="PMH24" s="341"/>
      <c r="PMI24" s="341"/>
      <c r="PMJ24" s="341"/>
      <c r="PMK24" s="341"/>
      <c r="PML24" s="341"/>
      <c r="PMM24" s="341"/>
      <c r="PMN24" s="341"/>
      <c r="PMO24" s="341"/>
      <c r="PMP24" s="341"/>
      <c r="PMQ24" s="341"/>
      <c r="PMR24" s="341"/>
      <c r="PMS24" s="341"/>
      <c r="PMT24" s="341"/>
      <c r="PMU24" s="341"/>
      <c r="PMV24" s="341"/>
      <c r="PMW24" s="341"/>
      <c r="PMX24" s="341"/>
      <c r="PMY24" s="341"/>
      <c r="PMZ24" s="341"/>
      <c r="PNA24" s="341"/>
      <c r="PNB24" s="341"/>
      <c r="PNC24" s="341"/>
      <c r="PND24" s="341"/>
      <c r="PNE24" s="341"/>
      <c r="PNF24" s="341"/>
      <c r="PNG24" s="341"/>
      <c r="PNH24" s="341"/>
      <c r="PNI24" s="341"/>
      <c r="PNJ24" s="341"/>
      <c r="PNK24" s="341"/>
      <c r="PNL24" s="341"/>
      <c r="PNM24" s="341"/>
      <c r="PNN24" s="341"/>
      <c r="PNO24" s="341"/>
      <c r="PNP24" s="341"/>
      <c r="PNQ24" s="341"/>
      <c r="PNR24" s="341"/>
      <c r="PNS24" s="341"/>
      <c r="PNT24" s="341"/>
      <c r="PNU24" s="341"/>
      <c r="PNV24" s="341"/>
      <c r="PNW24" s="341"/>
      <c r="PNX24" s="341"/>
      <c r="PNY24" s="341"/>
      <c r="PNZ24" s="341"/>
      <c r="POA24" s="341"/>
      <c r="POB24" s="341"/>
      <c r="POC24" s="341"/>
      <c r="POD24" s="341"/>
      <c r="POE24" s="341"/>
      <c r="POF24" s="341"/>
      <c r="POG24" s="341"/>
      <c r="POH24" s="341"/>
      <c r="POI24" s="341"/>
      <c r="POJ24" s="341"/>
      <c r="POK24" s="341"/>
      <c r="POL24" s="341"/>
      <c r="POM24" s="341"/>
      <c r="PON24" s="341"/>
      <c r="POO24" s="341"/>
      <c r="POP24" s="341"/>
      <c r="POQ24" s="341"/>
      <c r="POR24" s="341"/>
      <c r="POS24" s="341"/>
      <c r="POT24" s="341"/>
      <c r="POU24" s="341"/>
      <c r="POV24" s="341"/>
      <c r="POW24" s="341"/>
      <c r="POX24" s="341"/>
      <c r="POY24" s="341"/>
      <c r="POZ24" s="341"/>
      <c r="PPA24" s="341"/>
      <c r="PPB24" s="341"/>
      <c r="PPC24" s="341"/>
      <c r="PPD24" s="341"/>
      <c r="PPE24" s="341"/>
      <c r="PPF24" s="341"/>
      <c r="PPG24" s="341"/>
      <c r="PPH24" s="341"/>
      <c r="PPI24" s="341"/>
      <c r="PPJ24" s="341"/>
      <c r="PPK24" s="341"/>
      <c r="PPL24" s="341"/>
      <c r="PPM24" s="341"/>
      <c r="PPN24" s="341"/>
      <c r="PPO24" s="341"/>
      <c r="PPP24" s="341"/>
      <c r="PPQ24" s="341"/>
      <c r="PPR24" s="341"/>
      <c r="PPS24" s="341"/>
      <c r="PPT24" s="341"/>
      <c r="PPU24" s="341"/>
      <c r="PPV24" s="341"/>
      <c r="PPW24" s="341"/>
      <c r="PPX24" s="341"/>
      <c r="PPY24" s="341"/>
      <c r="PPZ24" s="341"/>
      <c r="PQA24" s="341"/>
      <c r="PQB24" s="341"/>
      <c r="PQC24" s="341"/>
      <c r="PQD24" s="341"/>
      <c r="PQE24" s="341"/>
      <c r="PQF24" s="341"/>
      <c r="PQG24" s="341"/>
      <c r="PQH24" s="341"/>
      <c r="PQI24" s="341"/>
      <c r="PQJ24" s="341"/>
      <c r="PQK24" s="341"/>
      <c r="PQL24" s="341"/>
      <c r="PQM24" s="341"/>
      <c r="PQN24" s="341"/>
      <c r="PQO24" s="341"/>
      <c r="PQP24" s="341"/>
      <c r="PQQ24" s="341"/>
      <c r="PQR24" s="341"/>
      <c r="PQS24" s="341"/>
      <c r="PQT24" s="341"/>
      <c r="PQU24" s="341"/>
      <c r="PQV24" s="341"/>
      <c r="PQW24" s="341"/>
      <c r="PQX24" s="341"/>
      <c r="PQY24" s="341"/>
      <c r="PQZ24" s="341"/>
      <c r="PRA24" s="341"/>
      <c r="PRB24" s="341"/>
      <c r="PRC24" s="341"/>
      <c r="PRD24" s="341"/>
      <c r="PRE24" s="341"/>
      <c r="PRF24" s="341"/>
      <c r="PRG24" s="341"/>
      <c r="PRH24" s="341"/>
      <c r="PRI24" s="341"/>
      <c r="PRJ24" s="341"/>
      <c r="PRK24" s="341"/>
      <c r="PRL24" s="341"/>
      <c r="PRM24" s="341"/>
      <c r="PRN24" s="341"/>
      <c r="PRO24" s="341"/>
      <c r="PRP24" s="341"/>
      <c r="PRQ24" s="341"/>
      <c r="PRR24" s="341"/>
      <c r="PRS24" s="341"/>
      <c r="PRT24" s="341"/>
      <c r="PRU24" s="341"/>
      <c r="PRV24" s="341"/>
      <c r="PRW24" s="341"/>
      <c r="PRX24" s="341"/>
      <c r="PRY24" s="341"/>
      <c r="PRZ24" s="341"/>
      <c r="PSA24" s="341"/>
      <c r="PSB24" s="341"/>
      <c r="PSC24" s="341"/>
      <c r="PSD24" s="341"/>
      <c r="PSE24" s="341"/>
      <c r="PSF24" s="341"/>
      <c r="PSG24" s="341"/>
      <c r="PSH24" s="341"/>
      <c r="PSI24" s="341"/>
      <c r="PSJ24" s="341"/>
      <c r="PSK24" s="341"/>
      <c r="PSL24" s="341"/>
      <c r="PSM24" s="341"/>
      <c r="PSN24" s="341"/>
      <c r="PSO24" s="341"/>
      <c r="PSP24" s="341"/>
      <c r="PSQ24" s="341"/>
      <c r="PSR24" s="341"/>
      <c r="PSS24" s="341"/>
      <c r="PST24" s="341"/>
      <c r="PSU24" s="341"/>
      <c r="PSV24" s="341"/>
      <c r="PSW24" s="341"/>
      <c r="PSX24" s="341"/>
      <c r="PSY24" s="341"/>
      <c r="PSZ24" s="341"/>
      <c r="PTA24" s="341"/>
      <c r="PTB24" s="341"/>
      <c r="PTC24" s="341"/>
      <c r="PTD24" s="341"/>
      <c r="PTE24" s="341"/>
      <c r="PTF24" s="341"/>
      <c r="PTG24" s="341"/>
      <c r="PTH24" s="341"/>
      <c r="PTI24" s="341"/>
      <c r="PTJ24" s="341"/>
      <c r="PTK24" s="341"/>
      <c r="PTL24" s="341"/>
      <c r="PTM24" s="341"/>
      <c r="PTN24" s="341"/>
      <c r="PTO24" s="341"/>
      <c r="PTP24" s="341"/>
      <c r="PTQ24" s="341"/>
      <c r="PTR24" s="341"/>
      <c r="PTS24" s="341"/>
      <c r="PTT24" s="341"/>
      <c r="PTU24" s="341"/>
      <c r="PTV24" s="341"/>
      <c r="PTW24" s="341"/>
      <c r="PTX24" s="341"/>
      <c r="PTY24" s="341"/>
      <c r="PTZ24" s="341"/>
      <c r="PUA24" s="341"/>
      <c r="PUB24" s="341"/>
      <c r="PUC24" s="341"/>
      <c r="PUD24" s="341"/>
      <c r="PUE24" s="341"/>
      <c r="PUF24" s="341"/>
      <c r="PUG24" s="341"/>
      <c r="PUH24" s="341"/>
      <c r="PUI24" s="341"/>
      <c r="PUJ24" s="341"/>
      <c r="PUK24" s="341"/>
      <c r="PUL24" s="341"/>
      <c r="PUM24" s="341"/>
      <c r="PUN24" s="341"/>
      <c r="PUO24" s="341"/>
      <c r="PUP24" s="341"/>
      <c r="PUQ24" s="341"/>
      <c r="PUR24" s="341"/>
      <c r="PUS24" s="341"/>
      <c r="PUT24" s="341"/>
      <c r="PUU24" s="341"/>
      <c r="PUV24" s="341"/>
      <c r="PUW24" s="341"/>
      <c r="PUX24" s="341"/>
      <c r="PUY24" s="341"/>
      <c r="PUZ24" s="341"/>
      <c r="PVA24" s="341"/>
      <c r="PVB24" s="341"/>
      <c r="PVC24" s="341"/>
      <c r="PVD24" s="341"/>
      <c r="PVE24" s="341"/>
      <c r="PVF24" s="341"/>
      <c r="PVG24" s="341"/>
      <c r="PVH24" s="341"/>
      <c r="PVI24" s="341"/>
      <c r="PVJ24" s="341"/>
      <c r="PVK24" s="341"/>
      <c r="PVL24" s="341"/>
      <c r="PVM24" s="341"/>
      <c r="PVN24" s="341"/>
      <c r="PVO24" s="341"/>
      <c r="PVP24" s="341"/>
      <c r="PVQ24" s="341"/>
      <c r="PVR24" s="341"/>
      <c r="PVS24" s="341"/>
      <c r="PVT24" s="341"/>
      <c r="PVU24" s="341"/>
      <c r="PVV24" s="341"/>
      <c r="PVW24" s="341"/>
      <c r="PVX24" s="341"/>
      <c r="PVY24" s="341"/>
      <c r="PVZ24" s="341"/>
      <c r="PWA24" s="341"/>
      <c r="PWB24" s="341"/>
      <c r="PWC24" s="341"/>
      <c r="PWD24" s="341"/>
      <c r="PWE24" s="341"/>
      <c r="PWF24" s="341"/>
      <c r="PWG24" s="341"/>
      <c r="PWH24" s="341"/>
      <c r="PWI24" s="341"/>
      <c r="PWJ24" s="341"/>
      <c r="PWK24" s="341"/>
      <c r="PWL24" s="341"/>
      <c r="PWM24" s="341"/>
      <c r="PWN24" s="341"/>
      <c r="PWO24" s="341"/>
      <c r="PWP24" s="341"/>
      <c r="PWQ24" s="341"/>
      <c r="PWR24" s="341"/>
      <c r="PWS24" s="341"/>
      <c r="PWT24" s="341"/>
      <c r="PWU24" s="341"/>
      <c r="PWV24" s="341"/>
      <c r="PWW24" s="341"/>
      <c r="PWX24" s="341"/>
      <c r="PWY24" s="341"/>
      <c r="PWZ24" s="341"/>
      <c r="PXA24" s="341"/>
      <c r="PXB24" s="341"/>
      <c r="PXC24" s="341"/>
      <c r="PXD24" s="341"/>
      <c r="PXE24" s="341"/>
      <c r="PXF24" s="341"/>
      <c r="PXG24" s="341"/>
      <c r="PXH24" s="341"/>
      <c r="PXI24" s="341"/>
      <c r="PXJ24" s="341"/>
      <c r="PXK24" s="341"/>
      <c r="PXL24" s="341"/>
      <c r="PXM24" s="341"/>
      <c r="PXN24" s="341"/>
      <c r="PXO24" s="341"/>
      <c r="PXP24" s="341"/>
      <c r="PXQ24" s="341"/>
      <c r="PXR24" s="341"/>
      <c r="PXS24" s="341"/>
      <c r="PXT24" s="341"/>
      <c r="PXU24" s="341"/>
      <c r="PXV24" s="341"/>
      <c r="PXW24" s="341"/>
      <c r="PXX24" s="341"/>
      <c r="PXY24" s="341"/>
      <c r="PXZ24" s="341"/>
      <c r="PYA24" s="341"/>
      <c r="PYB24" s="341"/>
      <c r="PYC24" s="341"/>
      <c r="PYD24" s="341"/>
      <c r="PYE24" s="341"/>
      <c r="PYF24" s="341"/>
      <c r="PYG24" s="341"/>
      <c r="PYH24" s="341"/>
      <c r="PYI24" s="341"/>
      <c r="PYJ24" s="341"/>
      <c r="PYK24" s="341"/>
      <c r="PYL24" s="341"/>
      <c r="PYM24" s="341"/>
      <c r="PYN24" s="341"/>
      <c r="PYO24" s="341"/>
      <c r="PYP24" s="341"/>
      <c r="PYQ24" s="341"/>
      <c r="PYR24" s="341"/>
      <c r="PYS24" s="341"/>
      <c r="PYT24" s="341"/>
      <c r="PYU24" s="341"/>
      <c r="PYV24" s="341"/>
      <c r="PYW24" s="341"/>
      <c r="PYX24" s="341"/>
      <c r="PYY24" s="341"/>
      <c r="PYZ24" s="341"/>
      <c r="PZA24" s="341"/>
      <c r="PZB24" s="341"/>
      <c r="PZC24" s="341"/>
      <c r="PZD24" s="341"/>
      <c r="PZE24" s="341"/>
      <c r="PZF24" s="341"/>
      <c r="PZG24" s="341"/>
      <c r="PZH24" s="341"/>
      <c r="PZI24" s="341"/>
      <c r="PZJ24" s="341"/>
      <c r="PZK24" s="341"/>
      <c r="PZL24" s="341"/>
      <c r="PZM24" s="341"/>
      <c r="PZN24" s="341"/>
      <c r="PZO24" s="341"/>
      <c r="PZP24" s="341"/>
      <c r="PZQ24" s="341"/>
      <c r="PZR24" s="341"/>
      <c r="PZS24" s="341"/>
      <c r="PZT24" s="341"/>
      <c r="PZU24" s="341"/>
      <c r="PZV24" s="341"/>
      <c r="PZW24" s="341"/>
      <c r="PZX24" s="341"/>
      <c r="PZY24" s="341"/>
      <c r="PZZ24" s="341"/>
      <c r="QAA24" s="341"/>
      <c r="QAB24" s="341"/>
      <c r="QAC24" s="341"/>
      <c r="QAD24" s="341"/>
      <c r="QAE24" s="341"/>
      <c r="QAF24" s="341"/>
      <c r="QAG24" s="341"/>
      <c r="QAH24" s="341"/>
      <c r="QAI24" s="341"/>
      <c r="QAJ24" s="341"/>
      <c r="QAK24" s="341"/>
      <c r="QAL24" s="341"/>
      <c r="QAM24" s="341"/>
      <c r="QAN24" s="341"/>
      <c r="QAO24" s="341"/>
      <c r="QAP24" s="341"/>
      <c r="QAQ24" s="341"/>
      <c r="QAR24" s="341"/>
      <c r="QAS24" s="341"/>
      <c r="QAT24" s="341"/>
      <c r="QAU24" s="341"/>
      <c r="QAV24" s="341"/>
      <c r="QAW24" s="341"/>
      <c r="QAX24" s="341"/>
      <c r="QAY24" s="341"/>
      <c r="QAZ24" s="341"/>
      <c r="QBA24" s="341"/>
      <c r="QBB24" s="341"/>
      <c r="QBC24" s="341"/>
      <c r="QBD24" s="341"/>
      <c r="QBE24" s="341"/>
      <c r="QBF24" s="341"/>
      <c r="QBG24" s="341"/>
      <c r="QBH24" s="341"/>
      <c r="QBI24" s="341"/>
      <c r="QBJ24" s="341"/>
      <c r="QBK24" s="341"/>
      <c r="QBL24" s="341"/>
      <c r="QBM24" s="341"/>
      <c r="QBN24" s="341"/>
      <c r="QBO24" s="341"/>
      <c r="QBP24" s="341"/>
      <c r="QBQ24" s="341"/>
      <c r="QBR24" s="341"/>
      <c r="QBS24" s="341"/>
      <c r="QBT24" s="341"/>
      <c r="QBU24" s="341"/>
      <c r="QBV24" s="341"/>
      <c r="QBW24" s="341"/>
      <c r="QBX24" s="341"/>
      <c r="QBY24" s="341"/>
      <c r="QBZ24" s="341"/>
      <c r="QCA24" s="341"/>
      <c r="QCB24" s="341"/>
      <c r="QCC24" s="341"/>
      <c r="QCD24" s="341"/>
      <c r="QCE24" s="341"/>
      <c r="QCF24" s="341"/>
      <c r="QCG24" s="341"/>
      <c r="QCH24" s="341"/>
      <c r="QCI24" s="341"/>
      <c r="QCJ24" s="341"/>
      <c r="QCK24" s="341"/>
      <c r="QCL24" s="341"/>
      <c r="QCM24" s="341"/>
      <c r="QCN24" s="341"/>
      <c r="QCO24" s="341"/>
      <c r="QCP24" s="341"/>
      <c r="QCQ24" s="341"/>
      <c r="QCR24" s="341"/>
      <c r="QCS24" s="341"/>
      <c r="QCT24" s="341"/>
      <c r="QCU24" s="341"/>
      <c r="QCV24" s="341"/>
      <c r="QCW24" s="341"/>
      <c r="QCX24" s="341"/>
      <c r="QCY24" s="341"/>
      <c r="QCZ24" s="341"/>
      <c r="QDA24" s="341"/>
      <c r="QDB24" s="341"/>
      <c r="QDC24" s="341"/>
      <c r="QDD24" s="341"/>
      <c r="QDE24" s="341"/>
      <c r="QDF24" s="341"/>
      <c r="QDG24" s="341"/>
      <c r="QDH24" s="341"/>
      <c r="QDI24" s="341"/>
      <c r="QDJ24" s="341"/>
      <c r="QDK24" s="341"/>
      <c r="QDL24" s="341"/>
      <c r="QDM24" s="341"/>
      <c r="QDN24" s="341"/>
      <c r="QDO24" s="341"/>
      <c r="QDP24" s="341"/>
      <c r="QDQ24" s="341"/>
      <c r="QDR24" s="341"/>
      <c r="QDS24" s="341"/>
      <c r="QDT24" s="341"/>
      <c r="QDU24" s="341"/>
      <c r="QDV24" s="341"/>
      <c r="QDW24" s="341"/>
      <c r="QDX24" s="341"/>
      <c r="QDY24" s="341"/>
      <c r="QDZ24" s="341"/>
      <c r="QEA24" s="341"/>
      <c r="QEB24" s="341"/>
      <c r="QEC24" s="341"/>
      <c r="QED24" s="341"/>
      <c r="QEE24" s="341"/>
      <c r="QEF24" s="341"/>
      <c r="QEG24" s="341"/>
      <c r="QEH24" s="341"/>
      <c r="QEI24" s="341"/>
      <c r="QEJ24" s="341"/>
      <c r="QEK24" s="341"/>
      <c r="QEL24" s="341"/>
      <c r="QEM24" s="341"/>
      <c r="QEN24" s="341"/>
      <c r="QEO24" s="341"/>
      <c r="QEP24" s="341"/>
      <c r="QEQ24" s="341"/>
      <c r="QER24" s="341"/>
      <c r="QES24" s="341"/>
      <c r="QET24" s="341"/>
      <c r="QEU24" s="341"/>
      <c r="QEV24" s="341"/>
      <c r="QEW24" s="341"/>
      <c r="QEX24" s="341"/>
      <c r="QEY24" s="341"/>
      <c r="QEZ24" s="341"/>
      <c r="QFA24" s="341"/>
      <c r="QFB24" s="341"/>
      <c r="QFC24" s="341"/>
      <c r="QFD24" s="341"/>
      <c r="QFE24" s="341"/>
      <c r="QFF24" s="341"/>
      <c r="QFG24" s="341"/>
      <c r="QFH24" s="341"/>
      <c r="QFI24" s="341"/>
      <c r="QFJ24" s="341"/>
      <c r="QFK24" s="341"/>
      <c r="QFL24" s="341"/>
      <c r="QFM24" s="341"/>
      <c r="QFN24" s="341"/>
      <c r="QFO24" s="341"/>
      <c r="QFP24" s="341"/>
      <c r="QFQ24" s="341"/>
      <c r="QFR24" s="341"/>
      <c r="QFS24" s="341"/>
      <c r="QFT24" s="341"/>
      <c r="QFU24" s="341"/>
      <c r="QFV24" s="341"/>
      <c r="QFW24" s="341"/>
      <c r="QFX24" s="341"/>
      <c r="QFY24" s="341"/>
      <c r="QFZ24" s="341"/>
      <c r="QGA24" s="341"/>
      <c r="QGB24" s="341"/>
      <c r="QGC24" s="341"/>
      <c r="QGD24" s="341"/>
      <c r="QGE24" s="341"/>
      <c r="QGF24" s="341"/>
      <c r="QGG24" s="341"/>
      <c r="QGH24" s="341"/>
      <c r="QGI24" s="341"/>
      <c r="QGJ24" s="341"/>
      <c r="QGK24" s="341"/>
      <c r="QGL24" s="341"/>
      <c r="QGM24" s="341"/>
      <c r="QGN24" s="341"/>
      <c r="QGO24" s="341"/>
      <c r="QGP24" s="341"/>
      <c r="QGQ24" s="341"/>
      <c r="QGR24" s="341"/>
      <c r="QGS24" s="341"/>
      <c r="QGT24" s="341"/>
      <c r="QGU24" s="341"/>
      <c r="QGV24" s="341"/>
      <c r="QGW24" s="341"/>
      <c r="QGX24" s="341"/>
      <c r="QGY24" s="341"/>
      <c r="QGZ24" s="341"/>
      <c r="QHA24" s="341"/>
      <c r="QHB24" s="341"/>
      <c r="QHC24" s="341"/>
      <c r="QHD24" s="341"/>
      <c r="QHE24" s="341"/>
      <c r="QHF24" s="341"/>
      <c r="QHG24" s="341"/>
      <c r="QHH24" s="341"/>
      <c r="QHI24" s="341"/>
      <c r="QHJ24" s="341"/>
      <c r="QHK24" s="341"/>
      <c r="QHL24" s="341"/>
      <c r="QHM24" s="341"/>
      <c r="QHN24" s="341"/>
      <c r="QHO24" s="341"/>
      <c r="QHP24" s="341"/>
      <c r="QHQ24" s="341"/>
      <c r="QHR24" s="341"/>
      <c r="QHS24" s="341"/>
      <c r="QHT24" s="341"/>
      <c r="QHU24" s="341"/>
      <c r="QHV24" s="341"/>
      <c r="QHW24" s="341"/>
      <c r="QHX24" s="341"/>
      <c r="QHY24" s="341"/>
      <c r="QHZ24" s="341"/>
      <c r="QIA24" s="341"/>
      <c r="QIB24" s="341"/>
      <c r="QIC24" s="341"/>
      <c r="QID24" s="341"/>
      <c r="QIE24" s="341"/>
      <c r="QIF24" s="341"/>
      <c r="QIG24" s="341"/>
      <c r="QIH24" s="341"/>
      <c r="QII24" s="341"/>
      <c r="QIJ24" s="341"/>
      <c r="QIK24" s="341"/>
      <c r="QIL24" s="341"/>
      <c r="QIM24" s="341"/>
      <c r="QIN24" s="341"/>
      <c r="QIO24" s="341"/>
      <c r="QIP24" s="341"/>
      <c r="QIQ24" s="341"/>
      <c r="QIR24" s="341"/>
      <c r="QIS24" s="341"/>
      <c r="QIT24" s="341"/>
      <c r="QIU24" s="341"/>
      <c r="QIV24" s="341"/>
      <c r="QIW24" s="341"/>
      <c r="QIX24" s="341"/>
      <c r="QIY24" s="341"/>
      <c r="QIZ24" s="341"/>
      <c r="QJA24" s="341"/>
      <c r="QJB24" s="341"/>
      <c r="QJC24" s="341"/>
      <c r="QJD24" s="341"/>
      <c r="QJE24" s="341"/>
      <c r="QJF24" s="341"/>
      <c r="QJG24" s="341"/>
      <c r="QJH24" s="341"/>
      <c r="QJI24" s="341"/>
      <c r="QJJ24" s="341"/>
      <c r="QJK24" s="341"/>
      <c r="QJL24" s="341"/>
      <c r="QJM24" s="341"/>
      <c r="QJN24" s="341"/>
      <c r="QJO24" s="341"/>
      <c r="QJP24" s="341"/>
      <c r="QJQ24" s="341"/>
      <c r="QJR24" s="341"/>
      <c r="QJS24" s="341"/>
      <c r="QJT24" s="341"/>
      <c r="QJU24" s="341"/>
      <c r="QJV24" s="341"/>
      <c r="QJW24" s="341"/>
      <c r="QJX24" s="341"/>
      <c r="QJY24" s="341"/>
      <c r="QJZ24" s="341"/>
      <c r="QKA24" s="341"/>
      <c r="QKB24" s="341"/>
      <c r="QKC24" s="341"/>
      <c r="QKD24" s="341"/>
      <c r="QKE24" s="341"/>
      <c r="QKF24" s="341"/>
      <c r="QKG24" s="341"/>
      <c r="QKH24" s="341"/>
      <c r="QKI24" s="341"/>
      <c r="QKJ24" s="341"/>
      <c r="QKK24" s="341"/>
      <c r="QKL24" s="341"/>
      <c r="QKM24" s="341"/>
      <c r="QKN24" s="341"/>
      <c r="QKO24" s="341"/>
      <c r="QKP24" s="341"/>
      <c r="QKQ24" s="341"/>
      <c r="QKR24" s="341"/>
      <c r="QKS24" s="341"/>
      <c r="QKT24" s="341"/>
      <c r="QKU24" s="341"/>
      <c r="QKV24" s="341"/>
      <c r="QKW24" s="341"/>
      <c r="QKX24" s="341"/>
      <c r="QKY24" s="341"/>
      <c r="QKZ24" s="341"/>
      <c r="QLA24" s="341"/>
      <c r="QLB24" s="341"/>
      <c r="QLC24" s="341"/>
      <c r="QLD24" s="341"/>
      <c r="QLE24" s="341"/>
      <c r="QLF24" s="341"/>
      <c r="QLG24" s="341"/>
      <c r="QLH24" s="341"/>
      <c r="QLI24" s="341"/>
      <c r="QLJ24" s="341"/>
      <c r="QLK24" s="341"/>
      <c r="QLL24" s="341"/>
      <c r="QLM24" s="341"/>
      <c r="QLN24" s="341"/>
      <c r="QLO24" s="341"/>
      <c r="QLP24" s="341"/>
      <c r="QLQ24" s="341"/>
      <c r="QLR24" s="341"/>
      <c r="QLS24" s="341"/>
      <c r="QLT24" s="341"/>
      <c r="QLU24" s="341"/>
      <c r="QLV24" s="341"/>
      <c r="QLW24" s="341"/>
      <c r="QLX24" s="341"/>
      <c r="QLY24" s="341"/>
      <c r="QLZ24" s="341"/>
      <c r="QMA24" s="341"/>
      <c r="QMB24" s="341"/>
      <c r="QMC24" s="341"/>
      <c r="QMD24" s="341"/>
      <c r="QME24" s="341"/>
      <c r="QMF24" s="341"/>
      <c r="QMG24" s="341"/>
      <c r="QMH24" s="341"/>
      <c r="QMI24" s="341"/>
      <c r="QMJ24" s="341"/>
      <c r="QMK24" s="341"/>
      <c r="QML24" s="341"/>
      <c r="QMM24" s="341"/>
      <c r="QMN24" s="341"/>
      <c r="QMO24" s="341"/>
      <c r="QMP24" s="341"/>
      <c r="QMQ24" s="341"/>
      <c r="QMR24" s="341"/>
      <c r="QMS24" s="341"/>
      <c r="QMT24" s="341"/>
      <c r="QMU24" s="341"/>
      <c r="QMV24" s="341"/>
      <c r="QMW24" s="341"/>
      <c r="QMX24" s="341"/>
      <c r="QMY24" s="341"/>
      <c r="QMZ24" s="341"/>
      <c r="QNA24" s="341"/>
      <c r="QNB24" s="341"/>
      <c r="QNC24" s="341"/>
      <c r="QND24" s="341"/>
      <c r="QNE24" s="341"/>
      <c r="QNF24" s="341"/>
      <c r="QNG24" s="341"/>
      <c r="QNH24" s="341"/>
      <c r="QNI24" s="341"/>
      <c r="QNJ24" s="341"/>
      <c r="QNK24" s="341"/>
      <c r="QNL24" s="341"/>
      <c r="QNM24" s="341"/>
      <c r="QNN24" s="341"/>
      <c r="QNO24" s="341"/>
      <c r="QNP24" s="341"/>
      <c r="QNQ24" s="341"/>
      <c r="QNR24" s="341"/>
      <c r="QNS24" s="341"/>
      <c r="QNT24" s="341"/>
      <c r="QNU24" s="341"/>
      <c r="QNV24" s="341"/>
      <c r="QNW24" s="341"/>
      <c r="QNX24" s="341"/>
      <c r="QNY24" s="341"/>
      <c r="QNZ24" s="341"/>
      <c r="QOA24" s="341"/>
      <c r="QOB24" s="341"/>
      <c r="QOC24" s="341"/>
      <c r="QOD24" s="341"/>
      <c r="QOE24" s="341"/>
      <c r="QOF24" s="341"/>
      <c r="QOG24" s="341"/>
      <c r="QOH24" s="341"/>
      <c r="QOI24" s="341"/>
      <c r="QOJ24" s="341"/>
      <c r="QOK24" s="341"/>
      <c r="QOL24" s="341"/>
      <c r="QOM24" s="341"/>
      <c r="QON24" s="341"/>
      <c r="QOO24" s="341"/>
      <c r="QOP24" s="341"/>
      <c r="QOQ24" s="341"/>
      <c r="QOR24" s="341"/>
      <c r="QOS24" s="341"/>
      <c r="QOT24" s="341"/>
      <c r="QOU24" s="341"/>
      <c r="QOV24" s="341"/>
      <c r="QOW24" s="341"/>
      <c r="QOX24" s="341"/>
      <c r="QOY24" s="341"/>
      <c r="QOZ24" s="341"/>
      <c r="QPA24" s="341"/>
      <c r="QPB24" s="341"/>
      <c r="QPC24" s="341"/>
      <c r="QPD24" s="341"/>
      <c r="QPE24" s="341"/>
      <c r="QPF24" s="341"/>
      <c r="QPG24" s="341"/>
      <c r="QPH24" s="341"/>
      <c r="QPI24" s="341"/>
      <c r="QPJ24" s="341"/>
      <c r="QPK24" s="341"/>
      <c r="QPL24" s="341"/>
      <c r="QPM24" s="341"/>
      <c r="QPN24" s="341"/>
      <c r="QPO24" s="341"/>
      <c r="QPP24" s="341"/>
      <c r="QPQ24" s="341"/>
      <c r="QPR24" s="341"/>
      <c r="QPS24" s="341"/>
      <c r="QPT24" s="341"/>
      <c r="QPU24" s="341"/>
      <c r="QPV24" s="341"/>
      <c r="QPW24" s="341"/>
      <c r="QPX24" s="341"/>
      <c r="QPY24" s="341"/>
      <c r="QPZ24" s="341"/>
      <c r="QQA24" s="341"/>
      <c r="QQB24" s="341"/>
      <c r="QQC24" s="341"/>
      <c r="QQD24" s="341"/>
      <c r="QQE24" s="341"/>
      <c r="QQF24" s="341"/>
      <c r="QQG24" s="341"/>
      <c r="QQH24" s="341"/>
      <c r="QQI24" s="341"/>
      <c r="QQJ24" s="341"/>
      <c r="QQK24" s="341"/>
      <c r="QQL24" s="341"/>
      <c r="QQM24" s="341"/>
      <c r="QQN24" s="341"/>
      <c r="QQO24" s="341"/>
      <c r="QQP24" s="341"/>
      <c r="QQQ24" s="341"/>
      <c r="QQR24" s="341"/>
      <c r="QQS24" s="341"/>
      <c r="QQT24" s="341"/>
      <c r="QQU24" s="341"/>
      <c r="QQV24" s="341"/>
      <c r="QQW24" s="341"/>
      <c r="QQX24" s="341"/>
      <c r="QQY24" s="341"/>
      <c r="QQZ24" s="341"/>
      <c r="QRA24" s="341"/>
      <c r="QRB24" s="341"/>
      <c r="QRC24" s="341"/>
      <c r="QRD24" s="341"/>
      <c r="QRE24" s="341"/>
      <c r="QRF24" s="341"/>
      <c r="QRG24" s="341"/>
      <c r="QRH24" s="341"/>
      <c r="QRI24" s="341"/>
      <c r="QRJ24" s="341"/>
      <c r="QRK24" s="341"/>
      <c r="QRL24" s="341"/>
      <c r="QRM24" s="341"/>
      <c r="QRN24" s="341"/>
      <c r="QRO24" s="341"/>
      <c r="QRP24" s="341"/>
      <c r="QRQ24" s="341"/>
      <c r="QRR24" s="341"/>
      <c r="QRS24" s="341"/>
      <c r="QRT24" s="341"/>
      <c r="QRU24" s="341"/>
      <c r="QRV24" s="341"/>
      <c r="QRW24" s="341"/>
      <c r="QRX24" s="341"/>
      <c r="QRY24" s="341"/>
      <c r="QRZ24" s="341"/>
      <c r="QSA24" s="341"/>
      <c r="QSB24" s="341"/>
      <c r="QSC24" s="341"/>
      <c r="QSD24" s="341"/>
      <c r="QSE24" s="341"/>
      <c r="QSF24" s="341"/>
      <c r="QSG24" s="341"/>
      <c r="QSH24" s="341"/>
      <c r="QSI24" s="341"/>
      <c r="QSJ24" s="341"/>
      <c r="QSK24" s="341"/>
      <c r="QSL24" s="341"/>
      <c r="QSM24" s="341"/>
      <c r="QSN24" s="341"/>
      <c r="QSO24" s="341"/>
      <c r="QSP24" s="341"/>
      <c r="QSQ24" s="341"/>
      <c r="QSR24" s="341"/>
      <c r="QSS24" s="341"/>
      <c r="QST24" s="341"/>
      <c r="QSU24" s="341"/>
      <c r="QSV24" s="341"/>
      <c r="QSW24" s="341"/>
      <c r="QSX24" s="341"/>
      <c r="QSY24" s="341"/>
      <c r="QSZ24" s="341"/>
      <c r="QTA24" s="341"/>
      <c r="QTB24" s="341"/>
      <c r="QTC24" s="341"/>
      <c r="QTD24" s="341"/>
      <c r="QTE24" s="341"/>
      <c r="QTF24" s="341"/>
      <c r="QTG24" s="341"/>
      <c r="QTH24" s="341"/>
      <c r="QTI24" s="341"/>
      <c r="QTJ24" s="341"/>
      <c r="QTK24" s="341"/>
      <c r="QTL24" s="341"/>
      <c r="QTM24" s="341"/>
      <c r="QTN24" s="341"/>
      <c r="QTO24" s="341"/>
      <c r="QTP24" s="341"/>
      <c r="QTQ24" s="341"/>
      <c r="QTR24" s="341"/>
      <c r="QTS24" s="341"/>
      <c r="QTT24" s="341"/>
      <c r="QTU24" s="341"/>
      <c r="QTV24" s="341"/>
      <c r="QTW24" s="341"/>
      <c r="QTX24" s="341"/>
      <c r="QTY24" s="341"/>
      <c r="QTZ24" s="341"/>
      <c r="QUA24" s="341"/>
      <c r="QUB24" s="341"/>
      <c r="QUC24" s="341"/>
      <c r="QUD24" s="341"/>
      <c r="QUE24" s="341"/>
      <c r="QUF24" s="341"/>
      <c r="QUG24" s="341"/>
      <c r="QUH24" s="341"/>
      <c r="QUI24" s="341"/>
      <c r="QUJ24" s="341"/>
      <c r="QUK24" s="341"/>
      <c r="QUL24" s="341"/>
      <c r="QUM24" s="341"/>
      <c r="QUN24" s="341"/>
      <c r="QUO24" s="341"/>
      <c r="QUP24" s="341"/>
      <c r="QUQ24" s="341"/>
      <c r="QUR24" s="341"/>
      <c r="QUS24" s="341"/>
      <c r="QUT24" s="341"/>
      <c r="QUU24" s="341"/>
      <c r="QUV24" s="341"/>
      <c r="QUW24" s="341"/>
      <c r="QUX24" s="341"/>
      <c r="QUY24" s="341"/>
      <c r="QUZ24" s="341"/>
      <c r="QVA24" s="341"/>
      <c r="QVB24" s="341"/>
      <c r="QVC24" s="341"/>
      <c r="QVD24" s="341"/>
      <c r="QVE24" s="341"/>
      <c r="QVF24" s="341"/>
      <c r="QVG24" s="341"/>
      <c r="QVH24" s="341"/>
      <c r="QVI24" s="341"/>
      <c r="QVJ24" s="341"/>
      <c r="QVK24" s="341"/>
      <c r="QVL24" s="341"/>
      <c r="QVM24" s="341"/>
      <c r="QVN24" s="341"/>
      <c r="QVO24" s="341"/>
      <c r="QVP24" s="341"/>
      <c r="QVQ24" s="341"/>
      <c r="QVR24" s="341"/>
      <c r="QVS24" s="341"/>
      <c r="QVT24" s="341"/>
      <c r="QVU24" s="341"/>
      <c r="QVV24" s="341"/>
      <c r="QVW24" s="341"/>
      <c r="QVX24" s="341"/>
      <c r="QVY24" s="341"/>
      <c r="QVZ24" s="341"/>
      <c r="QWA24" s="341"/>
      <c r="QWB24" s="341"/>
      <c r="QWC24" s="341"/>
      <c r="QWD24" s="341"/>
      <c r="QWE24" s="341"/>
      <c r="QWF24" s="341"/>
      <c r="QWG24" s="341"/>
      <c r="QWH24" s="341"/>
      <c r="QWI24" s="341"/>
      <c r="QWJ24" s="341"/>
      <c r="QWK24" s="341"/>
      <c r="QWL24" s="341"/>
      <c r="QWM24" s="341"/>
      <c r="QWN24" s="341"/>
      <c r="QWO24" s="341"/>
      <c r="QWP24" s="341"/>
      <c r="QWQ24" s="341"/>
      <c r="QWR24" s="341"/>
      <c r="QWS24" s="341"/>
      <c r="QWT24" s="341"/>
      <c r="QWU24" s="341"/>
      <c r="QWV24" s="341"/>
      <c r="QWW24" s="341"/>
      <c r="QWX24" s="341"/>
      <c r="QWY24" s="341"/>
      <c r="QWZ24" s="341"/>
      <c r="QXA24" s="341"/>
      <c r="QXB24" s="341"/>
      <c r="QXC24" s="341"/>
      <c r="QXD24" s="341"/>
      <c r="QXE24" s="341"/>
      <c r="QXF24" s="341"/>
      <c r="QXG24" s="341"/>
      <c r="QXH24" s="341"/>
      <c r="QXI24" s="341"/>
      <c r="QXJ24" s="341"/>
      <c r="QXK24" s="341"/>
      <c r="QXL24" s="341"/>
      <c r="QXM24" s="341"/>
      <c r="QXN24" s="341"/>
      <c r="QXO24" s="341"/>
      <c r="QXP24" s="341"/>
      <c r="QXQ24" s="341"/>
      <c r="QXR24" s="341"/>
      <c r="QXS24" s="341"/>
      <c r="QXT24" s="341"/>
      <c r="QXU24" s="341"/>
      <c r="QXV24" s="341"/>
      <c r="QXW24" s="341"/>
      <c r="QXX24" s="341"/>
      <c r="QXY24" s="341"/>
      <c r="QXZ24" s="341"/>
      <c r="QYA24" s="341"/>
      <c r="QYB24" s="341"/>
      <c r="QYC24" s="341"/>
      <c r="QYD24" s="341"/>
      <c r="QYE24" s="341"/>
      <c r="QYF24" s="341"/>
      <c r="QYG24" s="341"/>
      <c r="QYH24" s="341"/>
      <c r="QYI24" s="341"/>
      <c r="QYJ24" s="341"/>
      <c r="QYK24" s="341"/>
      <c r="QYL24" s="341"/>
      <c r="QYM24" s="341"/>
      <c r="QYN24" s="341"/>
      <c r="QYO24" s="341"/>
      <c r="QYP24" s="341"/>
      <c r="QYQ24" s="341"/>
      <c r="QYR24" s="341"/>
      <c r="QYS24" s="341"/>
      <c r="QYT24" s="341"/>
      <c r="QYU24" s="341"/>
      <c r="QYV24" s="341"/>
      <c r="QYW24" s="341"/>
      <c r="QYX24" s="341"/>
      <c r="QYY24" s="341"/>
      <c r="QYZ24" s="341"/>
      <c r="QZA24" s="341"/>
      <c r="QZB24" s="341"/>
      <c r="QZC24" s="341"/>
      <c r="QZD24" s="341"/>
      <c r="QZE24" s="341"/>
      <c r="QZF24" s="341"/>
      <c r="QZG24" s="341"/>
      <c r="QZH24" s="341"/>
      <c r="QZI24" s="341"/>
      <c r="QZJ24" s="341"/>
      <c r="QZK24" s="341"/>
      <c r="QZL24" s="341"/>
      <c r="QZM24" s="341"/>
      <c r="QZN24" s="341"/>
      <c r="QZO24" s="341"/>
      <c r="QZP24" s="341"/>
      <c r="QZQ24" s="341"/>
      <c r="QZR24" s="341"/>
      <c r="QZS24" s="341"/>
      <c r="QZT24" s="341"/>
      <c r="QZU24" s="341"/>
      <c r="QZV24" s="341"/>
      <c r="QZW24" s="341"/>
      <c r="QZX24" s="341"/>
      <c r="QZY24" s="341"/>
      <c r="QZZ24" s="341"/>
      <c r="RAA24" s="341"/>
      <c r="RAB24" s="341"/>
      <c r="RAC24" s="341"/>
      <c r="RAD24" s="341"/>
      <c r="RAE24" s="341"/>
      <c r="RAF24" s="341"/>
      <c r="RAG24" s="341"/>
      <c r="RAH24" s="341"/>
      <c r="RAI24" s="341"/>
      <c r="RAJ24" s="341"/>
      <c r="RAK24" s="341"/>
      <c r="RAL24" s="341"/>
      <c r="RAM24" s="341"/>
      <c r="RAN24" s="341"/>
      <c r="RAO24" s="341"/>
      <c r="RAP24" s="341"/>
      <c r="RAQ24" s="341"/>
      <c r="RAR24" s="341"/>
      <c r="RAS24" s="341"/>
      <c r="RAT24" s="341"/>
      <c r="RAU24" s="341"/>
      <c r="RAV24" s="341"/>
      <c r="RAW24" s="341"/>
      <c r="RAX24" s="341"/>
      <c r="RAY24" s="341"/>
      <c r="RAZ24" s="341"/>
      <c r="RBA24" s="341"/>
      <c r="RBB24" s="341"/>
      <c r="RBC24" s="341"/>
      <c r="RBD24" s="341"/>
      <c r="RBE24" s="341"/>
      <c r="RBF24" s="341"/>
      <c r="RBG24" s="341"/>
      <c r="RBH24" s="341"/>
      <c r="RBI24" s="341"/>
      <c r="RBJ24" s="341"/>
      <c r="RBK24" s="341"/>
      <c r="RBL24" s="341"/>
      <c r="RBM24" s="341"/>
      <c r="RBN24" s="341"/>
      <c r="RBO24" s="341"/>
      <c r="RBP24" s="341"/>
      <c r="RBQ24" s="341"/>
      <c r="RBR24" s="341"/>
      <c r="RBS24" s="341"/>
      <c r="RBT24" s="341"/>
      <c r="RBU24" s="341"/>
      <c r="RBV24" s="341"/>
      <c r="RBW24" s="341"/>
      <c r="RBX24" s="341"/>
      <c r="RBY24" s="341"/>
      <c r="RBZ24" s="341"/>
      <c r="RCA24" s="341"/>
      <c r="RCB24" s="341"/>
      <c r="RCC24" s="341"/>
      <c r="RCD24" s="341"/>
      <c r="RCE24" s="341"/>
      <c r="RCF24" s="341"/>
      <c r="RCG24" s="341"/>
      <c r="RCH24" s="341"/>
      <c r="RCI24" s="341"/>
      <c r="RCJ24" s="341"/>
      <c r="RCK24" s="341"/>
      <c r="RCL24" s="341"/>
      <c r="RCM24" s="341"/>
      <c r="RCN24" s="341"/>
      <c r="RCO24" s="341"/>
      <c r="RCP24" s="341"/>
      <c r="RCQ24" s="341"/>
      <c r="RCR24" s="341"/>
      <c r="RCS24" s="341"/>
      <c r="RCT24" s="341"/>
      <c r="RCU24" s="341"/>
      <c r="RCV24" s="341"/>
      <c r="RCW24" s="341"/>
      <c r="RCX24" s="341"/>
      <c r="RCY24" s="341"/>
      <c r="RCZ24" s="341"/>
      <c r="RDA24" s="341"/>
      <c r="RDB24" s="341"/>
      <c r="RDC24" s="341"/>
      <c r="RDD24" s="341"/>
      <c r="RDE24" s="341"/>
      <c r="RDF24" s="341"/>
      <c r="RDG24" s="341"/>
      <c r="RDH24" s="341"/>
      <c r="RDI24" s="341"/>
      <c r="RDJ24" s="341"/>
      <c r="RDK24" s="341"/>
      <c r="RDL24" s="341"/>
      <c r="RDM24" s="341"/>
      <c r="RDN24" s="341"/>
      <c r="RDO24" s="341"/>
      <c r="RDP24" s="341"/>
      <c r="RDQ24" s="341"/>
      <c r="RDR24" s="341"/>
      <c r="RDS24" s="341"/>
      <c r="RDT24" s="341"/>
      <c r="RDU24" s="341"/>
      <c r="RDV24" s="341"/>
      <c r="RDW24" s="341"/>
      <c r="RDX24" s="341"/>
      <c r="RDY24" s="341"/>
      <c r="RDZ24" s="341"/>
      <c r="REA24" s="341"/>
      <c r="REB24" s="341"/>
      <c r="REC24" s="341"/>
      <c r="RED24" s="341"/>
      <c r="REE24" s="341"/>
      <c r="REF24" s="341"/>
      <c r="REG24" s="341"/>
      <c r="REH24" s="341"/>
      <c r="REI24" s="341"/>
      <c r="REJ24" s="341"/>
      <c r="REK24" s="341"/>
      <c r="REL24" s="341"/>
      <c r="REM24" s="341"/>
      <c r="REN24" s="341"/>
      <c r="REO24" s="341"/>
      <c r="REP24" s="341"/>
      <c r="REQ24" s="341"/>
      <c r="RER24" s="341"/>
      <c r="RES24" s="341"/>
      <c r="RET24" s="341"/>
      <c r="REU24" s="341"/>
      <c r="REV24" s="341"/>
      <c r="REW24" s="341"/>
      <c r="REX24" s="341"/>
      <c r="REY24" s="341"/>
      <c r="REZ24" s="341"/>
      <c r="RFA24" s="341"/>
      <c r="RFB24" s="341"/>
      <c r="RFC24" s="341"/>
      <c r="RFD24" s="341"/>
      <c r="RFE24" s="341"/>
      <c r="RFF24" s="341"/>
      <c r="RFG24" s="341"/>
      <c r="RFH24" s="341"/>
      <c r="RFI24" s="341"/>
      <c r="RFJ24" s="341"/>
      <c r="RFK24" s="341"/>
      <c r="RFL24" s="341"/>
      <c r="RFM24" s="341"/>
      <c r="RFN24" s="341"/>
      <c r="RFO24" s="341"/>
      <c r="RFP24" s="341"/>
      <c r="RFQ24" s="341"/>
      <c r="RFR24" s="341"/>
      <c r="RFS24" s="341"/>
      <c r="RFT24" s="341"/>
      <c r="RFU24" s="341"/>
      <c r="RFV24" s="341"/>
      <c r="RFW24" s="341"/>
      <c r="RFX24" s="341"/>
      <c r="RFY24" s="341"/>
      <c r="RFZ24" s="341"/>
      <c r="RGA24" s="341"/>
      <c r="RGB24" s="341"/>
      <c r="RGC24" s="341"/>
      <c r="RGD24" s="341"/>
      <c r="RGE24" s="341"/>
      <c r="RGF24" s="341"/>
      <c r="RGG24" s="341"/>
      <c r="RGH24" s="341"/>
      <c r="RGI24" s="341"/>
      <c r="RGJ24" s="341"/>
      <c r="RGK24" s="341"/>
      <c r="RGL24" s="341"/>
      <c r="RGM24" s="341"/>
      <c r="RGN24" s="341"/>
      <c r="RGO24" s="341"/>
      <c r="RGP24" s="341"/>
      <c r="RGQ24" s="341"/>
      <c r="RGR24" s="341"/>
      <c r="RGS24" s="341"/>
      <c r="RGT24" s="341"/>
      <c r="RGU24" s="341"/>
      <c r="RGV24" s="341"/>
      <c r="RGW24" s="341"/>
      <c r="RGX24" s="341"/>
      <c r="RGY24" s="341"/>
      <c r="RGZ24" s="341"/>
      <c r="RHA24" s="341"/>
      <c r="RHB24" s="341"/>
      <c r="RHC24" s="341"/>
      <c r="RHD24" s="341"/>
      <c r="RHE24" s="341"/>
      <c r="RHF24" s="341"/>
      <c r="RHG24" s="341"/>
      <c r="RHH24" s="341"/>
      <c r="RHI24" s="341"/>
      <c r="RHJ24" s="341"/>
      <c r="RHK24" s="341"/>
      <c r="RHL24" s="341"/>
      <c r="RHM24" s="341"/>
      <c r="RHN24" s="341"/>
      <c r="RHO24" s="341"/>
      <c r="RHP24" s="341"/>
      <c r="RHQ24" s="341"/>
      <c r="RHR24" s="341"/>
      <c r="RHS24" s="341"/>
      <c r="RHT24" s="341"/>
      <c r="RHU24" s="341"/>
      <c r="RHV24" s="341"/>
      <c r="RHW24" s="341"/>
      <c r="RHX24" s="341"/>
      <c r="RHY24" s="341"/>
      <c r="RHZ24" s="341"/>
      <c r="RIA24" s="341"/>
      <c r="RIB24" s="341"/>
      <c r="RIC24" s="341"/>
      <c r="RID24" s="341"/>
      <c r="RIE24" s="341"/>
      <c r="RIF24" s="341"/>
      <c r="RIG24" s="341"/>
      <c r="RIH24" s="341"/>
      <c r="RII24" s="341"/>
      <c r="RIJ24" s="341"/>
      <c r="RIK24" s="341"/>
      <c r="RIL24" s="341"/>
      <c r="RIM24" s="341"/>
      <c r="RIN24" s="341"/>
      <c r="RIO24" s="341"/>
      <c r="RIP24" s="341"/>
      <c r="RIQ24" s="341"/>
      <c r="RIR24" s="341"/>
      <c r="RIS24" s="341"/>
      <c r="RIT24" s="341"/>
      <c r="RIU24" s="341"/>
      <c r="RIV24" s="341"/>
      <c r="RIW24" s="341"/>
      <c r="RIX24" s="341"/>
      <c r="RIY24" s="341"/>
      <c r="RIZ24" s="341"/>
      <c r="RJA24" s="341"/>
      <c r="RJB24" s="341"/>
      <c r="RJC24" s="341"/>
      <c r="RJD24" s="341"/>
      <c r="RJE24" s="341"/>
      <c r="RJF24" s="341"/>
      <c r="RJG24" s="341"/>
      <c r="RJH24" s="341"/>
      <c r="RJI24" s="341"/>
      <c r="RJJ24" s="341"/>
      <c r="RJK24" s="341"/>
      <c r="RJL24" s="341"/>
      <c r="RJM24" s="341"/>
      <c r="RJN24" s="341"/>
      <c r="RJO24" s="341"/>
      <c r="RJP24" s="341"/>
      <c r="RJQ24" s="341"/>
      <c r="RJR24" s="341"/>
      <c r="RJS24" s="341"/>
      <c r="RJT24" s="341"/>
      <c r="RJU24" s="341"/>
      <c r="RJV24" s="341"/>
      <c r="RJW24" s="341"/>
      <c r="RJX24" s="341"/>
      <c r="RJY24" s="341"/>
      <c r="RJZ24" s="341"/>
      <c r="RKA24" s="341"/>
      <c r="RKB24" s="341"/>
      <c r="RKC24" s="341"/>
      <c r="RKD24" s="341"/>
      <c r="RKE24" s="341"/>
      <c r="RKF24" s="341"/>
      <c r="RKG24" s="341"/>
      <c r="RKH24" s="341"/>
      <c r="RKI24" s="341"/>
      <c r="RKJ24" s="341"/>
      <c r="RKK24" s="341"/>
      <c r="RKL24" s="341"/>
      <c r="RKM24" s="341"/>
      <c r="RKN24" s="341"/>
      <c r="RKO24" s="341"/>
      <c r="RKP24" s="341"/>
      <c r="RKQ24" s="341"/>
      <c r="RKR24" s="341"/>
      <c r="RKS24" s="341"/>
      <c r="RKT24" s="341"/>
      <c r="RKU24" s="341"/>
      <c r="RKV24" s="341"/>
      <c r="RKW24" s="341"/>
      <c r="RKX24" s="341"/>
      <c r="RKY24" s="341"/>
      <c r="RKZ24" s="341"/>
      <c r="RLA24" s="341"/>
      <c r="RLB24" s="341"/>
      <c r="RLC24" s="341"/>
      <c r="RLD24" s="341"/>
      <c r="RLE24" s="341"/>
      <c r="RLF24" s="341"/>
      <c r="RLG24" s="341"/>
      <c r="RLH24" s="341"/>
      <c r="RLI24" s="341"/>
      <c r="RLJ24" s="341"/>
      <c r="RLK24" s="341"/>
      <c r="RLL24" s="341"/>
      <c r="RLM24" s="341"/>
      <c r="RLN24" s="341"/>
      <c r="RLO24" s="341"/>
      <c r="RLP24" s="341"/>
      <c r="RLQ24" s="341"/>
      <c r="RLR24" s="341"/>
      <c r="RLS24" s="341"/>
      <c r="RLT24" s="341"/>
      <c r="RLU24" s="341"/>
      <c r="RLV24" s="341"/>
      <c r="RLW24" s="341"/>
      <c r="RLX24" s="341"/>
      <c r="RLY24" s="341"/>
      <c r="RLZ24" s="341"/>
      <c r="RMA24" s="341"/>
      <c r="RMB24" s="341"/>
      <c r="RMC24" s="341"/>
      <c r="RMD24" s="341"/>
      <c r="RME24" s="341"/>
      <c r="RMF24" s="341"/>
      <c r="RMG24" s="341"/>
      <c r="RMH24" s="341"/>
      <c r="RMI24" s="341"/>
      <c r="RMJ24" s="341"/>
      <c r="RMK24" s="341"/>
      <c r="RML24" s="341"/>
      <c r="RMM24" s="341"/>
      <c r="RMN24" s="341"/>
      <c r="RMO24" s="341"/>
      <c r="RMP24" s="341"/>
      <c r="RMQ24" s="341"/>
      <c r="RMR24" s="341"/>
      <c r="RMS24" s="341"/>
      <c r="RMT24" s="341"/>
      <c r="RMU24" s="341"/>
      <c r="RMV24" s="341"/>
      <c r="RMW24" s="341"/>
      <c r="RMX24" s="341"/>
      <c r="RMY24" s="341"/>
      <c r="RMZ24" s="341"/>
      <c r="RNA24" s="341"/>
      <c r="RNB24" s="341"/>
      <c r="RNC24" s="341"/>
      <c r="RND24" s="341"/>
      <c r="RNE24" s="341"/>
      <c r="RNF24" s="341"/>
      <c r="RNG24" s="341"/>
      <c r="RNH24" s="341"/>
      <c r="RNI24" s="341"/>
      <c r="RNJ24" s="341"/>
      <c r="RNK24" s="341"/>
      <c r="RNL24" s="341"/>
      <c r="RNM24" s="341"/>
      <c r="RNN24" s="341"/>
      <c r="RNO24" s="341"/>
      <c r="RNP24" s="341"/>
      <c r="RNQ24" s="341"/>
      <c r="RNR24" s="341"/>
      <c r="RNS24" s="341"/>
      <c r="RNT24" s="341"/>
      <c r="RNU24" s="341"/>
      <c r="RNV24" s="341"/>
      <c r="RNW24" s="341"/>
      <c r="RNX24" s="341"/>
      <c r="RNY24" s="341"/>
      <c r="RNZ24" s="341"/>
      <c r="ROA24" s="341"/>
      <c r="ROB24" s="341"/>
      <c r="ROC24" s="341"/>
      <c r="ROD24" s="341"/>
      <c r="ROE24" s="341"/>
      <c r="ROF24" s="341"/>
      <c r="ROG24" s="341"/>
      <c r="ROH24" s="341"/>
      <c r="ROI24" s="341"/>
      <c r="ROJ24" s="341"/>
      <c r="ROK24" s="341"/>
      <c r="ROL24" s="341"/>
      <c r="ROM24" s="341"/>
      <c r="RON24" s="341"/>
      <c r="ROO24" s="341"/>
      <c r="ROP24" s="341"/>
      <c r="ROQ24" s="341"/>
      <c r="ROR24" s="341"/>
      <c r="ROS24" s="341"/>
      <c r="ROT24" s="341"/>
      <c r="ROU24" s="341"/>
      <c r="ROV24" s="341"/>
      <c r="ROW24" s="341"/>
      <c r="ROX24" s="341"/>
      <c r="ROY24" s="341"/>
      <c r="ROZ24" s="341"/>
      <c r="RPA24" s="341"/>
      <c r="RPB24" s="341"/>
      <c r="RPC24" s="341"/>
      <c r="RPD24" s="341"/>
      <c r="RPE24" s="341"/>
      <c r="RPF24" s="341"/>
      <c r="RPG24" s="341"/>
      <c r="RPH24" s="341"/>
      <c r="RPI24" s="341"/>
      <c r="RPJ24" s="341"/>
      <c r="RPK24" s="341"/>
      <c r="RPL24" s="341"/>
      <c r="RPM24" s="341"/>
      <c r="RPN24" s="341"/>
      <c r="RPO24" s="341"/>
      <c r="RPP24" s="341"/>
      <c r="RPQ24" s="341"/>
      <c r="RPR24" s="341"/>
      <c r="RPS24" s="341"/>
      <c r="RPT24" s="341"/>
      <c r="RPU24" s="341"/>
      <c r="RPV24" s="341"/>
      <c r="RPW24" s="341"/>
      <c r="RPX24" s="341"/>
      <c r="RPY24" s="341"/>
      <c r="RPZ24" s="341"/>
      <c r="RQA24" s="341"/>
      <c r="RQB24" s="341"/>
      <c r="RQC24" s="341"/>
      <c r="RQD24" s="341"/>
      <c r="RQE24" s="341"/>
      <c r="RQF24" s="341"/>
      <c r="RQG24" s="341"/>
      <c r="RQH24" s="341"/>
      <c r="RQI24" s="341"/>
      <c r="RQJ24" s="341"/>
      <c r="RQK24" s="341"/>
      <c r="RQL24" s="341"/>
      <c r="RQM24" s="341"/>
      <c r="RQN24" s="341"/>
      <c r="RQO24" s="341"/>
      <c r="RQP24" s="341"/>
      <c r="RQQ24" s="341"/>
      <c r="RQR24" s="341"/>
      <c r="RQS24" s="341"/>
      <c r="RQT24" s="341"/>
      <c r="RQU24" s="341"/>
      <c r="RQV24" s="341"/>
      <c r="RQW24" s="341"/>
      <c r="RQX24" s="341"/>
      <c r="RQY24" s="341"/>
      <c r="RQZ24" s="341"/>
      <c r="RRA24" s="341"/>
      <c r="RRB24" s="341"/>
      <c r="RRC24" s="341"/>
      <c r="RRD24" s="341"/>
      <c r="RRE24" s="341"/>
      <c r="RRF24" s="341"/>
      <c r="RRG24" s="341"/>
      <c r="RRH24" s="341"/>
      <c r="RRI24" s="341"/>
      <c r="RRJ24" s="341"/>
      <c r="RRK24" s="341"/>
      <c r="RRL24" s="341"/>
      <c r="RRM24" s="341"/>
      <c r="RRN24" s="341"/>
      <c r="RRO24" s="341"/>
      <c r="RRP24" s="341"/>
      <c r="RRQ24" s="341"/>
      <c r="RRR24" s="341"/>
      <c r="RRS24" s="341"/>
      <c r="RRT24" s="341"/>
      <c r="RRU24" s="341"/>
      <c r="RRV24" s="341"/>
      <c r="RRW24" s="341"/>
      <c r="RRX24" s="341"/>
      <c r="RRY24" s="341"/>
      <c r="RRZ24" s="341"/>
      <c r="RSA24" s="341"/>
      <c r="RSB24" s="341"/>
      <c r="RSC24" s="341"/>
      <c r="RSD24" s="341"/>
      <c r="RSE24" s="341"/>
      <c r="RSF24" s="341"/>
      <c r="RSG24" s="341"/>
      <c r="RSH24" s="341"/>
      <c r="RSI24" s="341"/>
      <c r="RSJ24" s="341"/>
      <c r="RSK24" s="341"/>
      <c r="RSL24" s="341"/>
      <c r="RSM24" s="341"/>
      <c r="RSN24" s="341"/>
      <c r="RSO24" s="341"/>
      <c r="RSP24" s="341"/>
      <c r="RSQ24" s="341"/>
      <c r="RSR24" s="341"/>
      <c r="RSS24" s="341"/>
      <c r="RST24" s="341"/>
      <c r="RSU24" s="341"/>
      <c r="RSV24" s="341"/>
      <c r="RSW24" s="341"/>
      <c r="RSX24" s="341"/>
      <c r="RSY24" s="341"/>
      <c r="RSZ24" s="341"/>
      <c r="RTA24" s="341"/>
      <c r="RTB24" s="341"/>
      <c r="RTC24" s="341"/>
      <c r="RTD24" s="341"/>
      <c r="RTE24" s="341"/>
      <c r="RTF24" s="341"/>
      <c r="RTG24" s="341"/>
      <c r="RTH24" s="341"/>
      <c r="RTI24" s="341"/>
      <c r="RTJ24" s="341"/>
      <c r="RTK24" s="341"/>
      <c r="RTL24" s="341"/>
      <c r="RTM24" s="341"/>
      <c r="RTN24" s="341"/>
      <c r="RTO24" s="341"/>
      <c r="RTP24" s="341"/>
      <c r="RTQ24" s="341"/>
      <c r="RTR24" s="341"/>
      <c r="RTS24" s="341"/>
      <c r="RTT24" s="341"/>
      <c r="RTU24" s="341"/>
      <c r="RTV24" s="341"/>
      <c r="RTW24" s="341"/>
      <c r="RTX24" s="341"/>
      <c r="RTY24" s="341"/>
      <c r="RTZ24" s="341"/>
      <c r="RUA24" s="341"/>
      <c r="RUB24" s="341"/>
      <c r="RUC24" s="341"/>
      <c r="RUD24" s="341"/>
      <c r="RUE24" s="341"/>
      <c r="RUF24" s="341"/>
      <c r="RUG24" s="341"/>
      <c r="RUH24" s="341"/>
      <c r="RUI24" s="341"/>
      <c r="RUJ24" s="341"/>
      <c r="RUK24" s="341"/>
      <c r="RUL24" s="341"/>
      <c r="RUM24" s="341"/>
      <c r="RUN24" s="341"/>
      <c r="RUO24" s="341"/>
      <c r="RUP24" s="341"/>
      <c r="RUQ24" s="341"/>
      <c r="RUR24" s="341"/>
      <c r="RUS24" s="341"/>
      <c r="RUT24" s="341"/>
      <c r="RUU24" s="341"/>
      <c r="RUV24" s="341"/>
      <c r="RUW24" s="341"/>
      <c r="RUX24" s="341"/>
      <c r="RUY24" s="341"/>
      <c r="RUZ24" s="341"/>
      <c r="RVA24" s="341"/>
      <c r="RVB24" s="341"/>
      <c r="RVC24" s="341"/>
      <c r="RVD24" s="341"/>
      <c r="RVE24" s="341"/>
      <c r="RVF24" s="341"/>
      <c r="RVG24" s="341"/>
      <c r="RVH24" s="341"/>
      <c r="RVI24" s="341"/>
      <c r="RVJ24" s="341"/>
      <c r="RVK24" s="341"/>
      <c r="RVL24" s="341"/>
      <c r="RVM24" s="341"/>
      <c r="RVN24" s="341"/>
      <c r="RVO24" s="341"/>
      <c r="RVP24" s="341"/>
      <c r="RVQ24" s="341"/>
      <c r="RVR24" s="341"/>
      <c r="RVS24" s="341"/>
      <c r="RVT24" s="341"/>
      <c r="RVU24" s="341"/>
      <c r="RVV24" s="341"/>
      <c r="RVW24" s="341"/>
      <c r="RVX24" s="341"/>
      <c r="RVY24" s="341"/>
      <c r="RVZ24" s="341"/>
      <c r="RWA24" s="341"/>
      <c r="RWB24" s="341"/>
      <c r="RWC24" s="341"/>
      <c r="RWD24" s="341"/>
      <c r="RWE24" s="341"/>
      <c r="RWF24" s="341"/>
      <c r="RWG24" s="341"/>
      <c r="RWH24" s="341"/>
      <c r="RWI24" s="341"/>
      <c r="RWJ24" s="341"/>
      <c r="RWK24" s="341"/>
      <c r="RWL24" s="341"/>
      <c r="RWM24" s="341"/>
      <c r="RWN24" s="341"/>
      <c r="RWO24" s="341"/>
      <c r="RWP24" s="341"/>
      <c r="RWQ24" s="341"/>
      <c r="RWR24" s="341"/>
      <c r="RWS24" s="341"/>
      <c r="RWT24" s="341"/>
      <c r="RWU24" s="341"/>
      <c r="RWV24" s="341"/>
      <c r="RWW24" s="341"/>
      <c r="RWX24" s="341"/>
      <c r="RWY24" s="341"/>
      <c r="RWZ24" s="341"/>
      <c r="RXA24" s="341"/>
      <c r="RXB24" s="341"/>
      <c r="RXC24" s="341"/>
      <c r="RXD24" s="341"/>
      <c r="RXE24" s="341"/>
      <c r="RXF24" s="341"/>
      <c r="RXG24" s="341"/>
      <c r="RXH24" s="341"/>
      <c r="RXI24" s="341"/>
      <c r="RXJ24" s="341"/>
      <c r="RXK24" s="341"/>
      <c r="RXL24" s="341"/>
      <c r="RXM24" s="341"/>
      <c r="RXN24" s="341"/>
      <c r="RXO24" s="341"/>
      <c r="RXP24" s="341"/>
      <c r="RXQ24" s="341"/>
      <c r="RXR24" s="341"/>
      <c r="RXS24" s="341"/>
      <c r="RXT24" s="341"/>
      <c r="RXU24" s="341"/>
      <c r="RXV24" s="341"/>
      <c r="RXW24" s="341"/>
      <c r="RXX24" s="341"/>
      <c r="RXY24" s="341"/>
      <c r="RXZ24" s="341"/>
      <c r="RYA24" s="341"/>
      <c r="RYB24" s="341"/>
      <c r="RYC24" s="341"/>
      <c r="RYD24" s="341"/>
      <c r="RYE24" s="341"/>
      <c r="RYF24" s="341"/>
      <c r="RYG24" s="341"/>
      <c r="RYH24" s="341"/>
      <c r="RYI24" s="341"/>
      <c r="RYJ24" s="341"/>
      <c r="RYK24" s="341"/>
      <c r="RYL24" s="341"/>
      <c r="RYM24" s="341"/>
      <c r="RYN24" s="341"/>
      <c r="RYO24" s="341"/>
      <c r="RYP24" s="341"/>
      <c r="RYQ24" s="341"/>
      <c r="RYR24" s="341"/>
      <c r="RYS24" s="341"/>
      <c r="RYT24" s="341"/>
      <c r="RYU24" s="341"/>
      <c r="RYV24" s="341"/>
      <c r="RYW24" s="341"/>
      <c r="RYX24" s="341"/>
      <c r="RYY24" s="341"/>
      <c r="RYZ24" s="341"/>
      <c r="RZA24" s="341"/>
      <c r="RZB24" s="341"/>
      <c r="RZC24" s="341"/>
      <c r="RZD24" s="341"/>
      <c r="RZE24" s="341"/>
      <c r="RZF24" s="341"/>
      <c r="RZG24" s="341"/>
      <c r="RZH24" s="341"/>
      <c r="RZI24" s="341"/>
      <c r="RZJ24" s="341"/>
      <c r="RZK24" s="341"/>
      <c r="RZL24" s="341"/>
      <c r="RZM24" s="341"/>
      <c r="RZN24" s="341"/>
      <c r="RZO24" s="341"/>
      <c r="RZP24" s="341"/>
      <c r="RZQ24" s="341"/>
      <c r="RZR24" s="341"/>
      <c r="RZS24" s="341"/>
      <c r="RZT24" s="341"/>
      <c r="RZU24" s="341"/>
      <c r="RZV24" s="341"/>
      <c r="RZW24" s="341"/>
      <c r="RZX24" s="341"/>
      <c r="RZY24" s="341"/>
      <c r="RZZ24" s="341"/>
      <c r="SAA24" s="341"/>
      <c r="SAB24" s="341"/>
      <c r="SAC24" s="341"/>
      <c r="SAD24" s="341"/>
      <c r="SAE24" s="341"/>
      <c r="SAF24" s="341"/>
      <c r="SAG24" s="341"/>
      <c r="SAH24" s="341"/>
      <c r="SAI24" s="341"/>
      <c r="SAJ24" s="341"/>
      <c r="SAK24" s="341"/>
      <c r="SAL24" s="341"/>
      <c r="SAM24" s="341"/>
      <c r="SAN24" s="341"/>
      <c r="SAO24" s="341"/>
      <c r="SAP24" s="341"/>
      <c r="SAQ24" s="341"/>
      <c r="SAR24" s="341"/>
      <c r="SAS24" s="341"/>
      <c r="SAT24" s="341"/>
      <c r="SAU24" s="341"/>
      <c r="SAV24" s="341"/>
      <c r="SAW24" s="341"/>
      <c r="SAX24" s="341"/>
      <c r="SAY24" s="341"/>
      <c r="SAZ24" s="341"/>
      <c r="SBA24" s="341"/>
      <c r="SBB24" s="341"/>
      <c r="SBC24" s="341"/>
      <c r="SBD24" s="341"/>
      <c r="SBE24" s="341"/>
      <c r="SBF24" s="341"/>
      <c r="SBG24" s="341"/>
      <c r="SBH24" s="341"/>
      <c r="SBI24" s="341"/>
      <c r="SBJ24" s="341"/>
      <c r="SBK24" s="341"/>
      <c r="SBL24" s="341"/>
      <c r="SBM24" s="341"/>
      <c r="SBN24" s="341"/>
      <c r="SBO24" s="341"/>
      <c r="SBP24" s="341"/>
      <c r="SBQ24" s="341"/>
      <c r="SBR24" s="341"/>
      <c r="SBS24" s="341"/>
      <c r="SBT24" s="341"/>
      <c r="SBU24" s="341"/>
      <c r="SBV24" s="341"/>
      <c r="SBW24" s="341"/>
      <c r="SBX24" s="341"/>
      <c r="SBY24" s="341"/>
      <c r="SBZ24" s="341"/>
      <c r="SCA24" s="341"/>
      <c r="SCB24" s="341"/>
      <c r="SCC24" s="341"/>
      <c r="SCD24" s="341"/>
      <c r="SCE24" s="341"/>
      <c r="SCF24" s="341"/>
      <c r="SCG24" s="341"/>
      <c r="SCH24" s="341"/>
      <c r="SCI24" s="341"/>
      <c r="SCJ24" s="341"/>
      <c r="SCK24" s="341"/>
      <c r="SCL24" s="341"/>
      <c r="SCM24" s="341"/>
      <c r="SCN24" s="341"/>
      <c r="SCO24" s="341"/>
      <c r="SCP24" s="341"/>
      <c r="SCQ24" s="341"/>
      <c r="SCR24" s="341"/>
      <c r="SCS24" s="341"/>
      <c r="SCT24" s="341"/>
      <c r="SCU24" s="341"/>
      <c r="SCV24" s="341"/>
      <c r="SCW24" s="341"/>
      <c r="SCX24" s="341"/>
      <c r="SCY24" s="341"/>
      <c r="SCZ24" s="341"/>
      <c r="SDA24" s="341"/>
      <c r="SDB24" s="341"/>
      <c r="SDC24" s="341"/>
      <c r="SDD24" s="341"/>
      <c r="SDE24" s="341"/>
      <c r="SDF24" s="341"/>
      <c r="SDG24" s="341"/>
      <c r="SDH24" s="341"/>
      <c r="SDI24" s="341"/>
      <c r="SDJ24" s="341"/>
      <c r="SDK24" s="341"/>
      <c r="SDL24" s="341"/>
      <c r="SDM24" s="341"/>
      <c r="SDN24" s="341"/>
      <c r="SDO24" s="341"/>
      <c r="SDP24" s="341"/>
      <c r="SDQ24" s="341"/>
      <c r="SDR24" s="341"/>
      <c r="SDS24" s="341"/>
      <c r="SDT24" s="341"/>
      <c r="SDU24" s="341"/>
      <c r="SDV24" s="341"/>
      <c r="SDW24" s="341"/>
      <c r="SDX24" s="341"/>
      <c r="SDY24" s="341"/>
      <c r="SDZ24" s="341"/>
      <c r="SEA24" s="341"/>
      <c r="SEB24" s="341"/>
      <c r="SEC24" s="341"/>
      <c r="SED24" s="341"/>
      <c r="SEE24" s="341"/>
      <c r="SEF24" s="341"/>
      <c r="SEG24" s="341"/>
      <c r="SEH24" s="341"/>
      <c r="SEI24" s="341"/>
      <c r="SEJ24" s="341"/>
      <c r="SEK24" s="341"/>
      <c r="SEL24" s="341"/>
      <c r="SEM24" s="341"/>
      <c r="SEN24" s="341"/>
      <c r="SEO24" s="341"/>
      <c r="SEP24" s="341"/>
      <c r="SEQ24" s="341"/>
      <c r="SER24" s="341"/>
      <c r="SES24" s="341"/>
      <c r="SET24" s="341"/>
      <c r="SEU24" s="341"/>
      <c r="SEV24" s="341"/>
      <c r="SEW24" s="341"/>
      <c r="SEX24" s="341"/>
      <c r="SEY24" s="341"/>
      <c r="SEZ24" s="341"/>
      <c r="SFA24" s="341"/>
      <c r="SFB24" s="341"/>
      <c r="SFC24" s="341"/>
      <c r="SFD24" s="341"/>
      <c r="SFE24" s="341"/>
      <c r="SFF24" s="341"/>
      <c r="SFG24" s="341"/>
      <c r="SFH24" s="341"/>
      <c r="SFI24" s="341"/>
      <c r="SFJ24" s="341"/>
      <c r="SFK24" s="341"/>
      <c r="SFL24" s="341"/>
      <c r="SFM24" s="341"/>
      <c r="SFN24" s="341"/>
      <c r="SFO24" s="341"/>
      <c r="SFP24" s="341"/>
      <c r="SFQ24" s="341"/>
      <c r="SFR24" s="341"/>
      <c r="SFS24" s="341"/>
      <c r="SFT24" s="341"/>
      <c r="SFU24" s="341"/>
      <c r="SFV24" s="341"/>
      <c r="SFW24" s="341"/>
      <c r="SFX24" s="341"/>
      <c r="SFY24" s="341"/>
      <c r="SFZ24" s="341"/>
      <c r="SGA24" s="341"/>
      <c r="SGB24" s="341"/>
      <c r="SGC24" s="341"/>
      <c r="SGD24" s="341"/>
      <c r="SGE24" s="341"/>
      <c r="SGF24" s="341"/>
      <c r="SGG24" s="341"/>
      <c r="SGH24" s="341"/>
      <c r="SGI24" s="341"/>
      <c r="SGJ24" s="341"/>
      <c r="SGK24" s="341"/>
      <c r="SGL24" s="341"/>
      <c r="SGM24" s="341"/>
      <c r="SGN24" s="341"/>
      <c r="SGO24" s="341"/>
      <c r="SGP24" s="341"/>
      <c r="SGQ24" s="341"/>
      <c r="SGR24" s="341"/>
      <c r="SGS24" s="341"/>
      <c r="SGT24" s="341"/>
      <c r="SGU24" s="341"/>
      <c r="SGV24" s="341"/>
      <c r="SGW24" s="341"/>
      <c r="SGX24" s="341"/>
      <c r="SGY24" s="341"/>
      <c r="SGZ24" s="341"/>
      <c r="SHA24" s="341"/>
      <c r="SHB24" s="341"/>
      <c r="SHC24" s="341"/>
      <c r="SHD24" s="341"/>
      <c r="SHE24" s="341"/>
      <c r="SHF24" s="341"/>
      <c r="SHG24" s="341"/>
      <c r="SHH24" s="341"/>
      <c r="SHI24" s="341"/>
      <c r="SHJ24" s="341"/>
      <c r="SHK24" s="341"/>
      <c r="SHL24" s="341"/>
      <c r="SHM24" s="341"/>
      <c r="SHN24" s="341"/>
      <c r="SHO24" s="341"/>
      <c r="SHP24" s="341"/>
      <c r="SHQ24" s="341"/>
      <c r="SHR24" s="341"/>
      <c r="SHS24" s="341"/>
      <c r="SHT24" s="341"/>
      <c r="SHU24" s="341"/>
      <c r="SHV24" s="341"/>
      <c r="SHW24" s="341"/>
      <c r="SHX24" s="341"/>
      <c r="SHY24" s="341"/>
      <c r="SHZ24" s="341"/>
      <c r="SIA24" s="341"/>
      <c r="SIB24" s="341"/>
      <c r="SIC24" s="341"/>
      <c r="SID24" s="341"/>
      <c r="SIE24" s="341"/>
      <c r="SIF24" s="341"/>
      <c r="SIG24" s="341"/>
      <c r="SIH24" s="341"/>
      <c r="SII24" s="341"/>
      <c r="SIJ24" s="341"/>
      <c r="SIK24" s="341"/>
      <c r="SIL24" s="341"/>
      <c r="SIM24" s="341"/>
      <c r="SIN24" s="341"/>
      <c r="SIO24" s="341"/>
      <c r="SIP24" s="341"/>
      <c r="SIQ24" s="341"/>
      <c r="SIR24" s="341"/>
      <c r="SIS24" s="341"/>
      <c r="SIT24" s="341"/>
      <c r="SIU24" s="341"/>
      <c r="SIV24" s="341"/>
      <c r="SIW24" s="341"/>
      <c r="SIX24" s="341"/>
      <c r="SIY24" s="341"/>
      <c r="SIZ24" s="341"/>
      <c r="SJA24" s="341"/>
      <c r="SJB24" s="341"/>
      <c r="SJC24" s="341"/>
      <c r="SJD24" s="341"/>
      <c r="SJE24" s="341"/>
      <c r="SJF24" s="341"/>
      <c r="SJG24" s="341"/>
      <c r="SJH24" s="341"/>
      <c r="SJI24" s="341"/>
      <c r="SJJ24" s="341"/>
      <c r="SJK24" s="341"/>
      <c r="SJL24" s="341"/>
      <c r="SJM24" s="341"/>
      <c r="SJN24" s="341"/>
      <c r="SJO24" s="341"/>
      <c r="SJP24" s="341"/>
      <c r="SJQ24" s="341"/>
      <c r="SJR24" s="341"/>
      <c r="SJS24" s="341"/>
      <c r="SJT24" s="341"/>
      <c r="SJU24" s="341"/>
      <c r="SJV24" s="341"/>
      <c r="SJW24" s="341"/>
      <c r="SJX24" s="341"/>
      <c r="SJY24" s="341"/>
      <c r="SJZ24" s="341"/>
      <c r="SKA24" s="341"/>
      <c r="SKB24" s="341"/>
      <c r="SKC24" s="341"/>
      <c r="SKD24" s="341"/>
      <c r="SKE24" s="341"/>
      <c r="SKF24" s="341"/>
      <c r="SKG24" s="341"/>
      <c r="SKH24" s="341"/>
      <c r="SKI24" s="341"/>
      <c r="SKJ24" s="341"/>
      <c r="SKK24" s="341"/>
      <c r="SKL24" s="341"/>
      <c r="SKM24" s="341"/>
      <c r="SKN24" s="341"/>
      <c r="SKO24" s="341"/>
      <c r="SKP24" s="341"/>
      <c r="SKQ24" s="341"/>
      <c r="SKR24" s="341"/>
      <c r="SKS24" s="341"/>
      <c r="SKT24" s="341"/>
      <c r="SKU24" s="341"/>
      <c r="SKV24" s="341"/>
      <c r="SKW24" s="341"/>
      <c r="SKX24" s="341"/>
      <c r="SKY24" s="341"/>
      <c r="SKZ24" s="341"/>
      <c r="SLA24" s="341"/>
      <c r="SLB24" s="341"/>
      <c r="SLC24" s="341"/>
      <c r="SLD24" s="341"/>
      <c r="SLE24" s="341"/>
      <c r="SLF24" s="341"/>
      <c r="SLG24" s="341"/>
      <c r="SLH24" s="341"/>
      <c r="SLI24" s="341"/>
      <c r="SLJ24" s="341"/>
      <c r="SLK24" s="341"/>
      <c r="SLL24" s="341"/>
      <c r="SLM24" s="341"/>
      <c r="SLN24" s="341"/>
      <c r="SLO24" s="341"/>
      <c r="SLP24" s="341"/>
      <c r="SLQ24" s="341"/>
      <c r="SLR24" s="341"/>
      <c r="SLS24" s="341"/>
      <c r="SLT24" s="341"/>
      <c r="SLU24" s="341"/>
      <c r="SLV24" s="341"/>
      <c r="SLW24" s="341"/>
      <c r="SLX24" s="341"/>
      <c r="SLY24" s="341"/>
      <c r="SLZ24" s="341"/>
      <c r="SMA24" s="341"/>
      <c r="SMB24" s="341"/>
      <c r="SMC24" s="341"/>
      <c r="SMD24" s="341"/>
      <c r="SME24" s="341"/>
      <c r="SMF24" s="341"/>
      <c r="SMG24" s="341"/>
      <c r="SMH24" s="341"/>
      <c r="SMI24" s="341"/>
      <c r="SMJ24" s="341"/>
      <c r="SMK24" s="341"/>
      <c r="SML24" s="341"/>
      <c r="SMM24" s="341"/>
      <c r="SMN24" s="341"/>
      <c r="SMO24" s="341"/>
      <c r="SMP24" s="341"/>
      <c r="SMQ24" s="341"/>
      <c r="SMR24" s="341"/>
      <c r="SMS24" s="341"/>
      <c r="SMT24" s="341"/>
      <c r="SMU24" s="341"/>
      <c r="SMV24" s="341"/>
      <c r="SMW24" s="341"/>
      <c r="SMX24" s="341"/>
      <c r="SMY24" s="341"/>
      <c r="SMZ24" s="341"/>
      <c r="SNA24" s="341"/>
      <c r="SNB24" s="341"/>
      <c r="SNC24" s="341"/>
      <c r="SND24" s="341"/>
      <c r="SNE24" s="341"/>
      <c r="SNF24" s="341"/>
      <c r="SNG24" s="341"/>
      <c r="SNH24" s="341"/>
      <c r="SNI24" s="341"/>
      <c r="SNJ24" s="341"/>
      <c r="SNK24" s="341"/>
      <c r="SNL24" s="341"/>
      <c r="SNM24" s="341"/>
      <c r="SNN24" s="341"/>
      <c r="SNO24" s="341"/>
      <c r="SNP24" s="341"/>
      <c r="SNQ24" s="341"/>
      <c r="SNR24" s="341"/>
      <c r="SNS24" s="341"/>
      <c r="SNT24" s="341"/>
      <c r="SNU24" s="341"/>
      <c r="SNV24" s="341"/>
      <c r="SNW24" s="341"/>
      <c r="SNX24" s="341"/>
      <c r="SNY24" s="341"/>
      <c r="SNZ24" s="341"/>
      <c r="SOA24" s="341"/>
      <c r="SOB24" s="341"/>
      <c r="SOC24" s="341"/>
      <c r="SOD24" s="341"/>
      <c r="SOE24" s="341"/>
      <c r="SOF24" s="341"/>
      <c r="SOG24" s="341"/>
      <c r="SOH24" s="341"/>
      <c r="SOI24" s="341"/>
      <c r="SOJ24" s="341"/>
      <c r="SOK24" s="341"/>
      <c r="SOL24" s="341"/>
      <c r="SOM24" s="341"/>
      <c r="SON24" s="341"/>
      <c r="SOO24" s="341"/>
      <c r="SOP24" s="341"/>
      <c r="SOQ24" s="341"/>
      <c r="SOR24" s="341"/>
      <c r="SOS24" s="341"/>
      <c r="SOT24" s="341"/>
      <c r="SOU24" s="341"/>
      <c r="SOV24" s="341"/>
      <c r="SOW24" s="341"/>
      <c r="SOX24" s="341"/>
      <c r="SOY24" s="341"/>
      <c r="SOZ24" s="341"/>
      <c r="SPA24" s="341"/>
      <c r="SPB24" s="341"/>
      <c r="SPC24" s="341"/>
      <c r="SPD24" s="341"/>
      <c r="SPE24" s="341"/>
      <c r="SPF24" s="341"/>
      <c r="SPG24" s="341"/>
      <c r="SPH24" s="341"/>
      <c r="SPI24" s="341"/>
      <c r="SPJ24" s="341"/>
      <c r="SPK24" s="341"/>
      <c r="SPL24" s="341"/>
      <c r="SPM24" s="341"/>
      <c r="SPN24" s="341"/>
      <c r="SPO24" s="341"/>
      <c r="SPP24" s="341"/>
      <c r="SPQ24" s="341"/>
      <c r="SPR24" s="341"/>
      <c r="SPS24" s="341"/>
      <c r="SPT24" s="341"/>
      <c r="SPU24" s="341"/>
      <c r="SPV24" s="341"/>
      <c r="SPW24" s="341"/>
      <c r="SPX24" s="341"/>
      <c r="SPY24" s="341"/>
      <c r="SPZ24" s="341"/>
      <c r="SQA24" s="341"/>
      <c r="SQB24" s="341"/>
      <c r="SQC24" s="341"/>
      <c r="SQD24" s="341"/>
      <c r="SQE24" s="341"/>
      <c r="SQF24" s="341"/>
      <c r="SQG24" s="341"/>
      <c r="SQH24" s="341"/>
      <c r="SQI24" s="341"/>
      <c r="SQJ24" s="341"/>
      <c r="SQK24" s="341"/>
      <c r="SQL24" s="341"/>
      <c r="SQM24" s="341"/>
      <c r="SQN24" s="341"/>
      <c r="SQO24" s="341"/>
      <c r="SQP24" s="341"/>
      <c r="SQQ24" s="341"/>
      <c r="SQR24" s="341"/>
      <c r="SQS24" s="341"/>
      <c r="SQT24" s="341"/>
      <c r="SQU24" s="341"/>
      <c r="SQV24" s="341"/>
      <c r="SQW24" s="341"/>
      <c r="SQX24" s="341"/>
      <c r="SQY24" s="341"/>
      <c r="SQZ24" s="341"/>
      <c r="SRA24" s="341"/>
      <c r="SRB24" s="341"/>
      <c r="SRC24" s="341"/>
      <c r="SRD24" s="341"/>
      <c r="SRE24" s="341"/>
      <c r="SRF24" s="341"/>
      <c r="SRG24" s="341"/>
      <c r="SRH24" s="341"/>
      <c r="SRI24" s="341"/>
      <c r="SRJ24" s="341"/>
      <c r="SRK24" s="341"/>
      <c r="SRL24" s="341"/>
      <c r="SRM24" s="341"/>
      <c r="SRN24" s="341"/>
      <c r="SRO24" s="341"/>
      <c r="SRP24" s="341"/>
      <c r="SRQ24" s="341"/>
      <c r="SRR24" s="341"/>
      <c r="SRS24" s="341"/>
      <c r="SRT24" s="341"/>
      <c r="SRU24" s="341"/>
      <c r="SRV24" s="341"/>
      <c r="SRW24" s="341"/>
      <c r="SRX24" s="341"/>
      <c r="SRY24" s="341"/>
      <c r="SRZ24" s="341"/>
      <c r="SSA24" s="341"/>
      <c r="SSB24" s="341"/>
      <c r="SSC24" s="341"/>
      <c r="SSD24" s="341"/>
      <c r="SSE24" s="341"/>
      <c r="SSF24" s="341"/>
      <c r="SSG24" s="341"/>
      <c r="SSH24" s="341"/>
      <c r="SSI24" s="341"/>
      <c r="SSJ24" s="341"/>
      <c r="SSK24" s="341"/>
      <c r="SSL24" s="341"/>
      <c r="SSM24" s="341"/>
      <c r="SSN24" s="341"/>
      <c r="SSO24" s="341"/>
      <c r="SSP24" s="341"/>
      <c r="SSQ24" s="341"/>
      <c r="SSR24" s="341"/>
      <c r="SSS24" s="341"/>
      <c r="SST24" s="341"/>
      <c r="SSU24" s="341"/>
      <c r="SSV24" s="341"/>
      <c r="SSW24" s="341"/>
      <c r="SSX24" s="341"/>
      <c r="SSY24" s="341"/>
      <c r="SSZ24" s="341"/>
      <c r="STA24" s="341"/>
      <c r="STB24" s="341"/>
      <c r="STC24" s="341"/>
      <c r="STD24" s="341"/>
      <c r="STE24" s="341"/>
      <c r="STF24" s="341"/>
      <c r="STG24" s="341"/>
      <c r="STH24" s="341"/>
      <c r="STI24" s="341"/>
      <c r="STJ24" s="341"/>
      <c r="STK24" s="341"/>
      <c r="STL24" s="341"/>
      <c r="STM24" s="341"/>
      <c r="STN24" s="341"/>
      <c r="STO24" s="341"/>
      <c r="STP24" s="341"/>
      <c r="STQ24" s="341"/>
      <c r="STR24" s="341"/>
      <c r="STS24" s="341"/>
      <c r="STT24" s="341"/>
      <c r="STU24" s="341"/>
      <c r="STV24" s="341"/>
      <c r="STW24" s="341"/>
      <c r="STX24" s="341"/>
      <c r="STY24" s="341"/>
      <c r="STZ24" s="341"/>
      <c r="SUA24" s="341"/>
      <c r="SUB24" s="341"/>
      <c r="SUC24" s="341"/>
      <c r="SUD24" s="341"/>
      <c r="SUE24" s="341"/>
      <c r="SUF24" s="341"/>
      <c r="SUG24" s="341"/>
      <c r="SUH24" s="341"/>
      <c r="SUI24" s="341"/>
      <c r="SUJ24" s="341"/>
      <c r="SUK24" s="341"/>
      <c r="SUL24" s="341"/>
      <c r="SUM24" s="341"/>
      <c r="SUN24" s="341"/>
      <c r="SUO24" s="341"/>
      <c r="SUP24" s="341"/>
      <c r="SUQ24" s="341"/>
      <c r="SUR24" s="341"/>
      <c r="SUS24" s="341"/>
      <c r="SUT24" s="341"/>
      <c r="SUU24" s="341"/>
      <c r="SUV24" s="341"/>
      <c r="SUW24" s="341"/>
      <c r="SUX24" s="341"/>
      <c r="SUY24" s="341"/>
      <c r="SUZ24" s="341"/>
      <c r="SVA24" s="341"/>
      <c r="SVB24" s="341"/>
      <c r="SVC24" s="341"/>
      <c r="SVD24" s="341"/>
      <c r="SVE24" s="341"/>
      <c r="SVF24" s="341"/>
      <c r="SVG24" s="341"/>
      <c r="SVH24" s="341"/>
      <c r="SVI24" s="341"/>
      <c r="SVJ24" s="341"/>
      <c r="SVK24" s="341"/>
      <c r="SVL24" s="341"/>
      <c r="SVM24" s="341"/>
      <c r="SVN24" s="341"/>
      <c r="SVO24" s="341"/>
      <c r="SVP24" s="341"/>
      <c r="SVQ24" s="341"/>
      <c r="SVR24" s="341"/>
      <c r="SVS24" s="341"/>
      <c r="SVT24" s="341"/>
      <c r="SVU24" s="341"/>
      <c r="SVV24" s="341"/>
      <c r="SVW24" s="341"/>
      <c r="SVX24" s="341"/>
      <c r="SVY24" s="341"/>
      <c r="SVZ24" s="341"/>
      <c r="SWA24" s="341"/>
      <c r="SWB24" s="341"/>
      <c r="SWC24" s="341"/>
      <c r="SWD24" s="341"/>
      <c r="SWE24" s="341"/>
      <c r="SWF24" s="341"/>
      <c r="SWG24" s="341"/>
      <c r="SWH24" s="341"/>
      <c r="SWI24" s="341"/>
      <c r="SWJ24" s="341"/>
      <c r="SWK24" s="341"/>
      <c r="SWL24" s="341"/>
      <c r="SWM24" s="341"/>
      <c r="SWN24" s="341"/>
      <c r="SWO24" s="341"/>
      <c r="SWP24" s="341"/>
      <c r="SWQ24" s="341"/>
      <c r="SWR24" s="341"/>
      <c r="SWS24" s="341"/>
      <c r="SWT24" s="341"/>
      <c r="SWU24" s="341"/>
      <c r="SWV24" s="341"/>
      <c r="SWW24" s="341"/>
      <c r="SWX24" s="341"/>
      <c r="SWY24" s="341"/>
      <c r="SWZ24" s="341"/>
      <c r="SXA24" s="341"/>
      <c r="SXB24" s="341"/>
      <c r="SXC24" s="341"/>
      <c r="SXD24" s="341"/>
      <c r="SXE24" s="341"/>
      <c r="SXF24" s="341"/>
      <c r="SXG24" s="341"/>
      <c r="SXH24" s="341"/>
      <c r="SXI24" s="341"/>
      <c r="SXJ24" s="341"/>
      <c r="SXK24" s="341"/>
      <c r="SXL24" s="341"/>
      <c r="SXM24" s="341"/>
      <c r="SXN24" s="341"/>
      <c r="SXO24" s="341"/>
      <c r="SXP24" s="341"/>
      <c r="SXQ24" s="341"/>
      <c r="SXR24" s="341"/>
      <c r="SXS24" s="341"/>
      <c r="SXT24" s="341"/>
      <c r="SXU24" s="341"/>
      <c r="SXV24" s="341"/>
      <c r="SXW24" s="341"/>
      <c r="SXX24" s="341"/>
      <c r="SXY24" s="341"/>
      <c r="SXZ24" s="341"/>
      <c r="SYA24" s="341"/>
      <c r="SYB24" s="341"/>
      <c r="SYC24" s="341"/>
      <c r="SYD24" s="341"/>
      <c r="SYE24" s="341"/>
      <c r="SYF24" s="341"/>
      <c r="SYG24" s="341"/>
      <c r="SYH24" s="341"/>
      <c r="SYI24" s="341"/>
      <c r="SYJ24" s="341"/>
      <c r="SYK24" s="341"/>
      <c r="SYL24" s="341"/>
      <c r="SYM24" s="341"/>
      <c r="SYN24" s="341"/>
      <c r="SYO24" s="341"/>
      <c r="SYP24" s="341"/>
      <c r="SYQ24" s="341"/>
      <c r="SYR24" s="341"/>
      <c r="SYS24" s="341"/>
      <c r="SYT24" s="341"/>
      <c r="SYU24" s="341"/>
      <c r="SYV24" s="341"/>
      <c r="SYW24" s="341"/>
      <c r="SYX24" s="341"/>
      <c r="SYY24" s="341"/>
      <c r="SYZ24" s="341"/>
      <c r="SZA24" s="341"/>
      <c r="SZB24" s="341"/>
      <c r="SZC24" s="341"/>
      <c r="SZD24" s="341"/>
      <c r="SZE24" s="341"/>
      <c r="SZF24" s="341"/>
      <c r="SZG24" s="341"/>
      <c r="SZH24" s="341"/>
      <c r="SZI24" s="341"/>
      <c r="SZJ24" s="341"/>
      <c r="SZK24" s="341"/>
      <c r="SZL24" s="341"/>
      <c r="SZM24" s="341"/>
      <c r="SZN24" s="341"/>
      <c r="SZO24" s="341"/>
      <c r="SZP24" s="341"/>
      <c r="SZQ24" s="341"/>
      <c r="SZR24" s="341"/>
      <c r="SZS24" s="341"/>
      <c r="SZT24" s="341"/>
      <c r="SZU24" s="341"/>
      <c r="SZV24" s="341"/>
      <c r="SZW24" s="341"/>
      <c r="SZX24" s="341"/>
      <c r="SZY24" s="341"/>
      <c r="SZZ24" s="341"/>
      <c r="TAA24" s="341"/>
      <c r="TAB24" s="341"/>
      <c r="TAC24" s="341"/>
      <c r="TAD24" s="341"/>
      <c r="TAE24" s="341"/>
      <c r="TAF24" s="341"/>
      <c r="TAG24" s="341"/>
      <c r="TAH24" s="341"/>
      <c r="TAI24" s="341"/>
      <c r="TAJ24" s="341"/>
      <c r="TAK24" s="341"/>
      <c r="TAL24" s="341"/>
      <c r="TAM24" s="341"/>
      <c r="TAN24" s="341"/>
      <c r="TAO24" s="341"/>
      <c r="TAP24" s="341"/>
      <c r="TAQ24" s="341"/>
      <c r="TAR24" s="341"/>
      <c r="TAS24" s="341"/>
      <c r="TAT24" s="341"/>
      <c r="TAU24" s="341"/>
      <c r="TAV24" s="341"/>
      <c r="TAW24" s="341"/>
      <c r="TAX24" s="341"/>
      <c r="TAY24" s="341"/>
      <c r="TAZ24" s="341"/>
      <c r="TBA24" s="341"/>
      <c r="TBB24" s="341"/>
      <c r="TBC24" s="341"/>
      <c r="TBD24" s="341"/>
      <c r="TBE24" s="341"/>
      <c r="TBF24" s="341"/>
      <c r="TBG24" s="341"/>
      <c r="TBH24" s="341"/>
      <c r="TBI24" s="341"/>
      <c r="TBJ24" s="341"/>
      <c r="TBK24" s="341"/>
      <c r="TBL24" s="341"/>
      <c r="TBM24" s="341"/>
      <c r="TBN24" s="341"/>
      <c r="TBO24" s="341"/>
      <c r="TBP24" s="341"/>
      <c r="TBQ24" s="341"/>
      <c r="TBR24" s="341"/>
      <c r="TBS24" s="341"/>
      <c r="TBT24" s="341"/>
      <c r="TBU24" s="341"/>
      <c r="TBV24" s="341"/>
      <c r="TBW24" s="341"/>
      <c r="TBX24" s="341"/>
      <c r="TBY24" s="341"/>
      <c r="TBZ24" s="341"/>
      <c r="TCA24" s="341"/>
      <c r="TCB24" s="341"/>
      <c r="TCC24" s="341"/>
      <c r="TCD24" s="341"/>
      <c r="TCE24" s="341"/>
      <c r="TCF24" s="341"/>
      <c r="TCG24" s="341"/>
      <c r="TCH24" s="341"/>
      <c r="TCI24" s="341"/>
      <c r="TCJ24" s="341"/>
      <c r="TCK24" s="341"/>
      <c r="TCL24" s="341"/>
      <c r="TCM24" s="341"/>
      <c r="TCN24" s="341"/>
      <c r="TCO24" s="341"/>
      <c r="TCP24" s="341"/>
      <c r="TCQ24" s="341"/>
      <c r="TCR24" s="341"/>
      <c r="TCS24" s="341"/>
      <c r="TCT24" s="341"/>
      <c r="TCU24" s="341"/>
      <c r="TCV24" s="341"/>
      <c r="TCW24" s="341"/>
      <c r="TCX24" s="341"/>
      <c r="TCY24" s="341"/>
      <c r="TCZ24" s="341"/>
      <c r="TDA24" s="341"/>
      <c r="TDB24" s="341"/>
      <c r="TDC24" s="341"/>
      <c r="TDD24" s="341"/>
      <c r="TDE24" s="341"/>
      <c r="TDF24" s="341"/>
      <c r="TDG24" s="341"/>
      <c r="TDH24" s="341"/>
      <c r="TDI24" s="341"/>
      <c r="TDJ24" s="341"/>
      <c r="TDK24" s="341"/>
      <c r="TDL24" s="341"/>
      <c r="TDM24" s="341"/>
      <c r="TDN24" s="341"/>
      <c r="TDO24" s="341"/>
      <c r="TDP24" s="341"/>
      <c r="TDQ24" s="341"/>
      <c r="TDR24" s="341"/>
      <c r="TDS24" s="341"/>
      <c r="TDT24" s="341"/>
      <c r="TDU24" s="341"/>
      <c r="TDV24" s="341"/>
      <c r="TDW24" s="341"/>
      <c r="TDX24" s="341"/>
      <c r="TDY24" s="341"/>
      <c r="TDZ24" s="341"/>
      <c r="TEA24" s="341"/>
      <c r="TEB24" s="341"/>
      <c r="TEC24" s="341"/>
      <c r="TED24" s="341"/>
      <c r="TEE24" s="341"/>
      <c r="TEF24" s="341"/>
      <c r="TEG24" s="341"/>
      <c r="TEH24" s="341"/>
      <c r="TEI24" s="341"/>
      <c r="TEJ24" s="341"/>
      <c r="TEK24" s="341"/>
      <c r="TEL24" s="341"/>
      <c r="TEM24" s="341"/>
      <c r="TEN24" s="341"/>
      <c r="TEO24" s="341"/>
      <c r="TEP24" s="341"/>
      <c r="TEQ24" s="341"/>
      <c r="TER24" s="341"/>
      <c r="TES24" s="341"/>
      <c r="TET24" s="341"/>
      <c r="TEU24" s="341"/>
      <c r="TEV24" s="341"/>
      <c r="TEW24" s="341"/>
      <c r="TEX24" s="341"/>
      <c r="TEY24" s="341"/>
      <c r="TEZ24" s="341"/>
      <c r="TFA24" s="341"/>
      <c r="TFB24" s="341"/>
      <c r="TFC24" s="341"/>
      <c r="TFD24" s="341"/>
      <c r="TFE24" s="341"/>
      <c r="TFF24" s="341"/>
      <c r="TFG24" s="341"/>
      <c r="TFH24" s="341"/>
      <c r="TFI24" s="341"/>
      <c r="TFJ24" s="341"/>
      <c r="TFK24" s="341"/>
      <c r="TFL24" s="341"/>
      <c r="TFM24" s="341"/>
      <c r="TFN24" s="341"/>
      <c r="TFO24" s="341"/>
      <c r="TFP24" s="341"/>
      <c r="TFQ24" s="341"/>
      <c r="TFR24" s="341"/>
      <c r="TFS24" s="341"/>
      <c r="TFT24" s="341"/>
      <c r="TFU24" s="341"/>
      <c r="TFV24" s="341"/>
      <c r="TFW24" s="341"/>
      <c r="TFX24" s="341"/>
      <c r="TFY24" s="341"/>
      <c r="TFZ24" s="341"/>
      <c r="TGA24" s="341"/>
      <c r="TGB24" s="341"/>
      <c r="TGC24" s="341"/>
      <c r="TGD24" s="341"/>
      <c r="TGE24" s="341"/>
      <c r="TGF24" s="341"/>
      <c r="TGG24" s="341"/>
      <c r="TGH24" s="341"/>
      <c r="TGI24" s="341"/>
      <c r="TGJ24" s="341"/>
      <c r="TGK24" s="341"/>
      <c r="TGL24" s="341"/>
      <c r="TGM24" s="341"/>
      <c r="TGN24" s="341"/>
      <c r="TGO24" s="341"/>
      <c r="TGP24" s="341"/>
      <c r="TGQ24" s="341"/>
      <c r="TGR24" s="341"/>
      <c r="TGS24" s="341"/>
      <c r="TGT24" s="341"/>
      <c r="TGU24" s="341"/>
      <c r="TGV24" s="341"/>
      <c r="TGW24" s="341"/>
      <c r="TGX24" s="341"/>
      <c r="TGY24" s="341"/>
      <c r="TGZ24" s="341"/>
      <c r="THA24" s="341"/>
      <c r="THB24" s="341"/>
      <c r="THC24" s="341"/>
      <c r="THD24" s="341"/>
      <c r="THE24" s="341"/>
      <c r="THF24" s="341"/>
      <c r="THG24" s="341"/>
      <c r="THH24" s="341"/>
      <c r="THI24" s="341"/>
      <c r="THJ24" s="341"/>
      <c r="THK24" s="341"/>
      <c r="THL24" s="341"/>
      <c r="THM24" s="341"/>
      <c r="THN24" s="341"/>
      <c r="THO24" s="341"/>
      <c r="THP24" s="341"/>
      <c r="THQ24" s="341"/>
      <c r="THR24" s="341"/>
      <c r="THS24" s="341"/>
      <c r="THT24" s="341"/>
      <c r="THU24" s="341"/>
      <c r="THV24" s="341"/>
      <c r="THW24" s="341"/>
      <c r="THX24" s="341"/>
      <c r="THY24" s="341"/>
      <c r="THZ24" s="341"/>
      <c r="TIA24" s="341"/>
      <c r="TIB24" s="341"/>
      <c r="TIC24" s="341"/>
      <c r="TID24" s="341"/>
      <c r="TIE24" s="341"/>
      <c r="TIF24" s="341"/>
      <c r="TIG24" s="341"/>
      <c r="TIH24" s="341"/>
      <c r="TII24" s="341"/>
      <c r="TIJ24" s="341"/>
      <c r="TIK24" s="341"/>
      <c r="TIL24" s="341"/>
      <c r="TIM24" s="341"/>
      <c r="TIN24" s="341"/>
      <c r="TIO24" s="341"/>
      <c r="TIP24" s="341"/>
      <c r="TIQ24" s="341"/>
      <c r="TIR24" s="341"/>
      <c r="TIS24" s="341"/>
      <c r="TIT24" s="341"/>
      <c r="TIU24" s="341"/>
      <c r="TIV24" s="341"/>
      <c r="TIW24" s="341"/>
      <c r="TIX24" s="341"/>
      <c r="TIY24" s="341"/>
      <c r="TIZ24" s="341"/>
      <c r="TJA24" s="341"/>
      <c r="TJB24" s="341"/>
      <c r="TJC24" s="341"/>
      <c r="TJD24" s="341"/>
      <c r="TJE24" s="341"/>
      <c r="TJF24" s="341"/>
      <c r="TJG24" s="341"/>
      <c r="TJH24" s="341"/>
      <c r="TJI24" s="341"/>
      <c r="TJJ24" s="341"/>
      <c r="TJK24" s="341"/>
      <c r="TJL24" s="341"/>
      <c r="TJM24" s="341"/>
      <c r="TJN24" s="341"/>
      <c r="TJO24" s="341"/>
      <c r="TJP24" s="341"/>
      <c r="TJQ24" s="341"/>
      <c r="TJR24" s="341"/>
      <c r="TJS24" s="341"/>
      <c r="TJT24" s="341"/>
      <c r="TJU24" s="341"/>
      <c r="TJV24" s="341"/>
      <c r="TJW24" s="341"/>
      <c r="TJX24" s="341"/>
      <c r="TJY24" s="341"/>
      <c r="TJZ24" s="341"/>
      <c r="TKA24" s="341"/>
      <c r="TKB24" s="341"/>
      <c r="TKC24" s="341"/>
      <c r="TKD24" s="341"/>
      <c r="TKE24" s="341"/>
      <c r="TKF24" s="341"/>
      <c r="TKG24" s="341"/>
      <c r="TKH24" s="341"/>
      <c r="TKI24" s="341"/>
      <c r="TKJ24" s="341"/>
      <c r="TKK24" s="341"/>
      <c r="TKL24" s="341"/>
      <c r="TKM24" s="341"/>
      <c r="TKN24" s="341"/>
      <c r="TKO24" s="341"/>
      <c r="TKP24" s="341"/>
      <c r="TKQ24" s="341"/>
      <c r="TKR24" s="341"/>
      <c r="TKS24" s="341"/>
      <c r="TKT24" s="341"/>
      <c r="TKU24" s="341"/>
      <c r="TKV24" s="341"/>
      <c r="TKW24" s="341"/>
      <c r="TKX24" s="341"/>
      <c r="TKY24" s="341"/>
      <c r="TKZ24" s="341"/>
      <c r="TLA24" s="341"/>
      <c r="TLB24" s="341"/>
      <c r="TLC24" s="341"/>
      <c r="TLD24" s="341"/>
      <c r="TLE24" s="341"/>
      <c r="TLF24" s="341"/>
      <c r="TLG24" s="341"/>
      <c r="TLH24" s="341"/>
      <c r="TLI24" s="341"/>
      <c r="TLJ24" s="341"/>
      <c r="TLK24" s="341"/>
      <c r="TLL24" s="341"/>
      <c r="TLM24" s="341"/>
      <c r="TLN24" s="341"/>
      <c r="TLO24" s="341"/>
      <c r="TLP24" s="341"/>
      <c r="TLQ24" s="341"/>
      <c r="TLR24" s="341"/>
      <c r="TLS24" s="341"/>
      <c r="TLT24" s="341"/>
      <c r="TLU24" s="341"/>
      <c r="TLV24" s="341"/>
      <c r="TLW24" s="341"/>
      <c r="TLX24" s="341"/>
      <c r="TLY24" s="341"/>
      <c r="TLZ24" s="341"/>
      <c r="TMA24" s="341"/>
      <c r="TMB24" s="341"/>
      <c r="TMC24" s="341"/>
      <c r="TMD24" s="341"/>
      <c r="TME24" s="341"/>
      <c r="TMF24" s="341"/>
      <c r="TMG24" s="341"/>
      <c r="TMH24" s="341"/>
      <c r="TMI24" s="341"/>
      <c r="TMJ24" s="341"/>
      <c r="TMK24" s="341"/>
      <c r="TML24" s="341"/>
      <c r="TMM24" s="341"/>
      <c r="TMN24" s="341"/>
      <c r="TMO24" s="341"/>
      <c r="TMP24" s="341"/>
      <c r="TMQ24" s="341"/>
      <c r="TMR24" s="341"/>
      <c r="TMS24" s="341"/>
      <c r="TMT24" s="341"/>
      <c r="TMU24" s="341"/>
      <c r="TMV24" s="341"/>
      <c r="TMW24" s="341"/>
      <c r="TMX24" s="341"/>
      <c r="TMY24" s="341"/>
      <c r="TMZ24" s="341"/>
      <c r="TNA24" s="341"/>
      <c r="TNB24" s="341"/>
      <c r="TNC24" s="341"/>
      <c r="TND24" s="341"/>
      <c r="TNE24" s="341"/>
      <c r="TNF24" s="341"/>
      <c r="TNG24" s="341"/>
      <c r="TNH24" s="341"/>
      <c r="TNI24" s="341"/>
      <c r="TNJ24" s="341"/>
      <c r="TNK24" s="341"/>
      <c r="TNL24" s="341"/>
      <c r="TNM24" s="341"/>
      <c r="TNN24" s="341"/>
      <c r="TNO24" s="341"/>
      <c r="TNP24" s="341"/>
      <c r="TNQ24" s="341"/>
      <c r="TNR24" s="341"/>
      <c r="TNS24" s="341"/>
      <c r="TNT24" s="341"/>
      <c r="TNU24" s="341"/>
      <c r="TNV24" s="341"/>
      <c r="TNW24" s="341"/>
      <c r="TNX24" s="341"/>
      <c r="TNY24" s="341"/>
      <c r="TNZ24" s="341"/>
      <c r="TOA24" s="341"/>
      <c r="TOB24" s="341"/>
      <c r="TOC24" s="341"/>
      <c r="TOD24" s="341"/>
      <c r="TOE24" s="341"/>
      <c r="TOF24" s="341"/>
      <c r="TOG24" s="341"/>
      <c r="TOH24" s="341"/>
      <c r="TOI24" s="341"/>
      <c r="TOJ24" s="341"/>
      <c r="TOK24" s="341"/>
      <c r="TOL24" s="341"/>
      <c r="TOM24" s="341"/>
      <c r="TON24" s="341"/>
      <c r="TOO24" s="341"/>
      <c r="TOP24" s="341"/>
      <c r="TOQ24" s="341"/>
      <c r="TOR24" s="341"/>
      <c r="TOS24" s="341"/>
      <c r="TOT24" s="341"/>
      <c r="TOU24" s="341"/>
      <c r="TOV24" s="341"/>
      <c r="TOW24" s="341"/>
      <c r="TOX24" s="341"/>
      <c r="TOY24" s="341"/>
      <c r="TOZ24" s="341"/>
      <c r="TPA24" s="341"/>
      <c r="TPB24" s="341"/>
      <c r="TPC24" s="341"/>
      <c r="TPD24" s="341"/>
      <c r="TPE24" s="341"/>
      <c r="TPF24" s="341"/>
      <c r="TPG24" s="341"/>
      <c r="TPH24" s="341"/>
      <c r="TPI24" s="341"/>
      <c r="TPJ24" s="341"/>
      <c r="TPK24" s="341"/>
      <c r="TPL24" s="341"/>
      <c r="TPM24" s="341"/>
      <c r="TPN24" s="341"/>
      <c r="TPO24" s="341"/>
      <c r="TPP24" s="341"/>
      <c r="TPQ24" s="341"/>
      <c r="TPR24" s="341"/>
      <c r="TPS24" s="341"/>
      <c r="TPT24" s="341"/>
      <c r="TPU24" s="341"/>
      <c r="TPV24" s="341"/>
      <c r="TPW24" s="341"/>
      <c r="TPX24" s="341"/>
      <c r="TPY24" s="341"/>
      <c r="TPZ24" s="341"/>
      <c r="TQA24" s="341"/>
      <c r="TQB24" s="341"/>
      <c r="TQC24" s="341"/>
      <c r="TQD24" s="341"/>
      <c r="TQE24" s="341"/>
      <c r="TQF24" s="341"/>
      <c r="TQG24" s="341"/>
      <c r="TQH24" s="341"/>
      <c r="TQI24" s="341"/>
      <c r="TQJ24" s="341"/>
      <c r="TQK24" s="341"/>
      <c r="TQL24" s="341"/>
      <c r="TQM24" s="341"/>
      <c r="TQN24" s="341"/>
      <c r="TQO24" s="341"/>
      <c r="TQP24" s="341"/>
      <c r="TQQ24" s="341"/>
      <c r="TQR24" s="341"/>
      <c r="TQS24" s="341"/>
      <c r="TQT24" s="341"/>
      <c r="TQU24" s="341"/>
      <c r="TQV24" s="341"/>
      <c r="TQW24" s="341"/>
      <c r="TQX24" s="341"/>
      <c r="TQY24" s="341"/>
      <c r="TQZ24" s="341"/>
      <c r="TRA24" s="341"/>
      <c r="TRB24" s="341"/>
      <c r="TRC24" s="341"/>
      <c r="TRD24" s="341"/>
      <c r="TRE24" s="341"/>
      <c r="TRF24" s="341"/>
      <c r="TRG24" s="341"/>
      <c r="TRH24" s="341"/>
      <c r="TRI24" s="341"/>
      <c r="TRJ24" s="341"/>
      <c r="TRK24" s="341"/>
      <c r="TRL24" s="341"/>
      <c r="TRM24" s="341"/>
      <c r="TRN24" s="341"/>
      <c r="TRO24" s="341"/>
      <c r="TRP24" s="341"/>
      <c r="TRQ24" s="341"/>
      <c r="TRR24" s="341"/>
      <c r="TRS24" s="341"/>
      <c r="TRT24" s="341"/>
      <c r="TRU24" s="341"/>
      <c r="TRV24" s="341"/>
      <c r="TRW24" s="341"/>
      <c r="TRX24" s="341"/>
      <c r="TRY24" s="341"/>
      <c r="TRZ24" s="341"/>
      <c r="TSA24" s="341"/>
      <c r="TSB24" s="341"/>
      <c r="TSC24" s="341"/>
      <c r="TSD24" s="341"/>
      <c r="TSE24" s="341"/>
      <c r="TSF24" s="341"/>
      <c r="TSG24" s="341"/>
      <c r="TSH24" s="341"/>
      <c r="TSI24" s="341"/>
      <c r="TSJ24" s="341"/>
      <c r="TSK24" s="341"/>
      <c r="TSL24" s="341"/>
      <c r="TSM24" s="341"/>
      <c r="TSN24" s="341"/>
      <c r="TSO24" s="341"/>
      <c r="TSP24" s="341"/>
      <c r="TSQ24" s="341"/>
      <c r="TSR24" s="341"/>
      <c r="TSS24" s="341"/>
      <c r="TST24" s="341"/>
      <c r="TSU24" s="341"/>
      <c r="TSV24" s="341"/>
      <c r="TSW24" s="341"/>
      <c r="TSX24" s="341"/>
      <c r="TSY24" s="341"/>
      <c r="TSZ24" s="341"/>
      <c r="TTA24" s="341"/>
      <c r="TTB24" s="341"/>
      <c r="TTC24" s="341"/>
      <c r="TTD24" s="341"/>
      <c r="TTE24" s="341"/>
      <c r="TTF24" s="341"/>
      <c r="TTG24" s="341"/>
      <c r="TTH24" s="341"/>
      <c r="TTI24" s="341"/>
      <c r="TTJ24" s="341"/>
      <c r="TTK24" s="341"/>
      <c r="TTL24" s="341"/>
      <c r="TTM24" s="341"/>
      <c r="TTN24" s="341"/>
      <c r="TTO24" s="341"/>
      <c r="TTP24" s="341"/>
      <c r="TTQ24" s="341"/>
      <c r="TTR24" s="341"/>
      <c r="TTS24" s="341"/>
      <c r="TTT24" s="341"/>
      <c r="TTU24" s="341"/>
      <c r="TTV24" s="341"/>
      <c r="TTW24" s="341"/>
      <c r="TTX24" s="341"/>
      <c r="TTY24" s="341"/>
      <c r="TTZ24" s="341"/>
      <c r="TUA24" s="341"/>
      <c r="TUB24" s="341"/>
      <c r="TUC24" s="341"/>
      <c r="TUD24" s="341"/>
      <c r="TUE24" s="341"/>
      <c r="TUF24" s="341"/>
      <c r="TUG24" s="341"/>
      <c r="TUH24" s="341"/>
      <c r="TUI24" s="341"/>
      <c r="TUJ24" s="341"/>
      <c r="TUK24" s="341"/>
      <c r="TUL24" s="341"/>
      <c r="TUM24" s="341"/>
      <c r="TUN24" s="341"/>
      <c r="TUO24" s="341"/>
      <c r="TUP24" s="341"/>
      <c r="TUQ24" s="341"/>
      <c r="TUR24" s="341"/>
      <c r="TUS24" s="341"/>
      <c r="TUT24" s="341"/>
      <c r="TUU24" s="341"/>
      <c r="TUV24" s="341"/>
      <c r="TUW24" s="341"/>
      <c r="TUX24" s="341"/>
      <c r="TUY24" s="341"/>
      <c r="TUZ24" s="341"/>
      <c r="TVA24" s="341"/>
      <c r="TVB24" s="341"/>
      <c r="TVC24" s="341"/>
      <c r="TVD24" s="341"/>
      <c r="TVE24" s="341"/>
      <c r="TVF24" s="341"/>
      <c r="TVG24" s="341"/>
      <c r="TVH24" s="341"/>
      <c r="TVI24" s="341"/>
      <c r="TVJ24" s="341"/>
      <c r="TVK24" s="341"/>
      <c r="TVL24" s="341"/>
      <c r="TVM24" s="341"/>
      <c r="TVN24" s="341"/>
      <c r="TVO24" s="341"/>
      <c r="TVP24" s="341"/>
      <c r="TVQ24" s="341"/>
      <c r="TVR24" s="341"/>
      <c r="TVS24" s="341"/>
      <c r="TVT24" s="341"/>
      <c r="TVU24" s="341"/>
      <c r="TVV24" s="341"/>
      <c r="TVW24" s="341"/>
      <c r="TVX24" s="341"/>
      <c r="TVY24" s="341"/>
      <c r="TVZ24" s="341"/>
      <c r="TWA24" s="341"/>
      <c r="TWB24" s="341"/>
      <c r="TWC24" s="341"/>
      <c r="TWD24" s="341"/>
      <c r="TWE24" s="341"/>
      <c r="TWF24" s="341"/>
      <c r="TWG24" s="341"/>
      <c r="TWH24" s="341"/>
      <c r="TWI24" s="341"/>
      <c r="TWJ24" s="341"/>
      <c r="TWK24" s="341"/>
      <c r="TWL24" s="341"/>
      <c r="TWM24" s="341"/>
      <c r="TWN24" s="341"/>
      <c r="TWO24" s="341"/>
      <c r="TWP24" s="341"/>
      <c r="TWQ24" s="341"/>
      <c r="TWR24" s="341"/>
      <c r="TWS24" s="341"/>
      <c r="TWT24" s="341"/>
      <c r="TWU24" s="341"/>
      <c r="TWV24" s="341"/>
      <c r="TWW24" s="341"/>
      <c r="TWX24" s="341"/>
      <c r="TWY24" s="341"/>
      <c r="TWZ24" s="341"/>
      <c r="TXA24" s="341"/>
      <c r="TXB24" s="341"/>
      <c r="TXC24" s="341"/>
      <c r="TXD24" s="341"/>
      <c r="TXE24" s="341"/>
      <c r="TXF24" s="341"/>
      <c r="TXG24" s="341"/>
      <c r="TXH24" s="341"/>
      <c r="TXI24" s="341"/>
      <c r="TXJ24" s="341"/>
      <c r="TXK24" s="341"/>
      <c r="TXL24" s="341"/>
      <c r="TXM24" s="341"/>
      <c r="TXN24" s="341"/>
      <c r="TXO24" s="341"/>
      <c r="TXP24" s="341"/>
      <c r="TXQ24" s="341"/>
      <c r="TXR24" s="341"/>
      <c r="TXS24" s="341"/>
      <c r="TXT24" s="341"/>
      <c r="TXU24" s="341"/>
      <c r="TXV24" s="341"/>
      <c r="TXW24" s="341"/>
      <c r="TXX24" s="341"/>
      <c r="TXY24" s="341"/>
      <c r="TXZ24" s="341"/>
      <c r="TYA24" s="341"/>
      <c r="TYB24" s="341"/>
      <c r="TYC24" s="341"/>
      <c r="TYD24" s="341"/>
      <c r="TYE24" s="341"/>
      <c r="TYF24" s="341"/>
      <c r="TYG24" s="341"/>
      <c r="TYH24" s="341"/>
      <c r="TYI24" s="341"/>
      <c r="TYJ24" s="341"/>
      <c r="TYK24" s="341"/>
      <c r="TYL24" s="341"/>
      <c r="TYM24" s="341"/>
      <c r="TYN24" s="341"/>
      <c r="TYO24" s="341"/>
      <c r="TYP24" s="341"/>
      <c r="TYQ24" s="341"/>
      <c r="TYR24" s="341"/>
      <c r="TYS24" s="341"/>
      <c r="TYT24" s="341"/>
      <c r="TYU24" s="341"/>
      <c r="TYV24" s="341"/>
      <c r="TYW24" s="341"/>
      <c r="TYX24" s="341"/>
      <c r="TYY24" s="341"/>
      <c r="TYZ24" s="341"/>
      <c r="TZA24" s="341"/>
      <c r="TZB24" s="341"/>
      <c r="TZC24" s="341"/>
      <c r="TZD24" s="341"/>
      <c r="TZE24" s="341"/>
      <c r="TZF24" s="341"/>
      <c r="TZG24" s="341"/>
      <c r="TZH24" s="341"/>
      <c r="TZI24" s="341"/>
      <c r="TZJ24" s="341"/>
      <c r="TZK24" s="341"/>
      <c r="TZL24" s="341"/>
      <c r="TZM24" s="341"/>
      <c r="TZN24" s="341"/>
      <c r="TZO24" s="341"/>
      <c r="TZP24" s="341"/>
      <c r="TZQ24" s="341"/>
      <c r="TZR24" s="341"/>
      <c r="TZS24" s="341"/>
      <c r="TZT24" s="341"/>
      <c r="TZU24" s="341"/>
      <c r="TZV24" s="341"/>
      <c r="TZW24" s="341"/>
      <c r="TZX24" s="341"/>
      <c r="TZY24" s="341"/>
      <c r="TZZ24" s="341"/>
      <c r="UAA24" s="341"/>
      <c r="UAB24" s="341"/>
      <c r="UAC24" s="341"/>
      <c r="UAD24" s="341"/>
      <c r="UAE24" s="341"/>
      <c r="UAF24" s="341"/>
      <c r="UAG24" s="341"/>
      <c r="UAH24" s="341"/>
      <c r="UAI24" s="341"/>
      <c r="UAJ24" s="341"/>
      <c r="UAK24" s="341"/>
      <c r="UAL24" s="341"/>
      <c r="UAM24" s="341"/>
      <c r="UAN24" s="341"/>
      <c r="UAO24" s="341"/>
      <c r="UAP24" s="341"/>
      <c r="UAQ24" s="341"/>
      <c r="UAR24" s="341"/>
      <c r="UAS24" s="341"/>
      <c r="UAT24" s="341"/>
      <c r="UAU24" s="341"/>
      <c r="UAV24" s="341"/>
      <c r="UAW24" s="341"/>
      <c r="UAX24" s="341"/>
      <c r="UAY24" s="341"/>
      <c r="UAZ24" s="341"/>
      <c r="UBA24" s="341"/>
      <c r="UBB24" s="341"/>
      <c r="UBC24" s="341"/>
      <c r="UBD24" s="341"/>
      <c r="UBE24" s="341"/>
      <c r="UBF24" s="341"/>
      <c r="UBG24" s="341"/>
      <c r="UBH24" s="341"/>
      <c r="UBI24" s="341"/>
      <c r="UBJ24" s="341"/>
      <c r="UBK24" s="341"/>
      <c r="UBL24" s="341"/>
      <c r="UBM24" s="341"/>
      <c r="UBN24" s="341"/>
      <c r="UBO24" s="341"/>
      <c r="UBP24" s="341"/>
      <c r="UBQ24" s="341"/>
      <c r="UBR24" s="341"/>
      <c r="UBS24" s="341"/>
      <c r="UBT24" s="341"/>
      <c r="UBU24" s="341"/>
      <c r="UBV24" s="341"/>
      <c r="UBW24" s="341"/>
      <c r="UBX24" s="341"/>
      <c r="UBY24" s="341"/>
      <c r="UBZ24" s="341"/>
      <c r="UCA24" s="341"/>
      <c r="UCB24" s="341"/>
      <c r="UCC24" s="341"/>
      <c r="UCD24" s="341"/>
      <c r="UCE24" s="341"/>
      <c r="UCF24" s="341"/>
      <c r="UCG24" s="341"/>
      <c r="UCH24" s="341"/>
      <c r="UCI24" s="341"/>
      <c r="UCJ24" s="341"/>
      <c r="UCK24" s="341"/>
      <c r="UCL24" s="341"/>
      <c r="UCM24" s="341"/>
      <c r="UCN24" s="341"/>
      <c r="UCO24" s="341"/>
      <c r="UCP24" s="341"/>
      <c r="UCQ24" s="341"/>
      <c r="UCR24" s="341"/>
      <c r="UCS24" s="341"/>
      <c r="UCT24" s="341"/>
      <c r="UCU24" s="341"/>
      <c r="UCV24" s="341"/>
      <c r="UCW24" s="341"/>
      <c r="UCX24" s="341"/>
      <c r="UCY24" s="341"/>
      <c r="UCZ24" s="341"/>
      <c r="UDA24" s="341"/>
      <c r="UDB24" s="341"/>
      <c r="UDC24" s="341"/>
      <c r="UDD24" s="341"/>
      <c r="UDE24" s="341"/>
      <c r="UDF24" s="341"/>
      <c r="UDG24" s="341"/>
      <c r="UDH24" s="341"/>
      <c r="UDI24" s="341"/>
      <c r="UDJ24" s="341"/>
      <c r="UDK24" s="341"/>
      <c r="UDL24" s="341"/>
      <c r="UDM24" s="341"/>
      <c r="UDN24" s="341"/>
      <c r="UDO24" s="341"/>
      <c r="UDP24" s="341"/>
      <c r="UDQ24" s="341"/>
      <c r="UDR24" s="341"/>
      <c r="UDS24" s="341"/>
      <c r="UDT24" s="341"/>
      <c r="UDU24" s="341"/>
      <c r="UDV24" s="341"/>
      <c r="UDW24" s="341"/>
      <c r="UDX24" s="341"/>
      <c r="UDY24" s="341"/>
      <c r="UDZ24" s="341"/>
      <c r="UEA24" s="341"/>
      <c r="UEB24" s="341"/>
      <c r="UEC24" s="341"/>
      <c r="UED24" s="341"/>
      <c r="UEE24" s="341"/>
      <c r="UEF24" s="341"/>
      <c r="UEG24" s="341"/>
      <c r="UEH24" s="341"/>
      <c r="UEI24" s="341"/>
      <c r="UEJ24" s="341"/>
      <c r="UEK24" s="341"/>
      <c r="UEL24" s="341"/>
      <c r="UEM24" s="341"/>
      <c r="UEN24" s="341"/>
      <c r="UEO24" s="341"/>
      <c r="UEP24" s="341"/>
      <c r="UEQ24" s="341"/>
      <c r="UER24" s="341"/>
      <c r="UES24" s="341"/>
      <c r="UET24" s="341"/>
      <c r="UEU24" s="341"/>
      <c r="UEV24" s="341"/>
      <c r="UEW24" s="341"/>
      <c r="UEX24" s="341"/>
      <c r="UEY24" s="341"/>
      <c r="UEZ24" s="341"/>
      <c r="UFA24" s="341"/>
      <c r="UFB24" s="341"/>
      <c r="UFC24" s="341"/>
      <c r="UFD24" s="341"/>
      <c r="UFE24" s="341"/>
      <c r="UFF24" s="341"/>
      <c r="UFG24" s="341"/>
      <c r="UFH24" s="341"/>
      <c r="UFI24" s="341"/>
      <c r="UFJ24" s="341"/>
      <c r="UFK24" s="341"/>
      <c r="UFL24" s="341"/>
      <c r="UFM24" s="341"/>
      <c r="UFN24" s="341"/>
      <c r="UFO24" s="341"/>
      <c r="UFP24" s="341"/>
      <c r="UFQ24" s="341"/>
      <c r="UFR24" s="341"/>
      <c r="UFS24" s="341"/>
      <c r="UFT24" s="341"/>
      <c r="UFU24" s="341"/>
      <c r="UFV24" s="341"/>
      <c r="UFW24" s="341"/>
      <c r="UFX24" s="341"/>
      <c r="UFY24" s="341"/>
      <c r="UFZ24" s="341"/>
      <c r="UGA24" s="341"/>
      <c r="UGB24" s="341"/>
      <c r="UGC24" s="341"/>
      <c r="UGD24" s="341"/>
      <c r="UGE24" s="341"/>
      <c r="UGF24" s="341"/>
      <c r="UGG24" s="341"/>
      <c r="UGH24" s="341"/>
      <c r="UGI24" s="341"/>
      <c r="UGJ24" s="341"/>
      <c r="UGK24" s="341"/>
      <c r="UGL24" s="341"/>
      <c r="UGM24" s="341"/>
      <c r="UGN24" s="341"/>
      <c r="UGO24" s="341"/>
      <c r="UGP24" s="341"/>
      <c r="UGQ24" s="341"/>
      <c r="UGR24" s="341"/>
      <c r="UGS24" s="341"/>
      <c r="UGT24" s="341"/>
      <c r="UGU24" s="341"/>
      <c r="UGV24" s="341"/>
      <c r="UGW24" s="341"/>
      <c r="UGX24" s="341"/>
      <c r="UGY24" s="341"/>
      <c r="UGZ24" s="341"/>
      <c r="UHA24" s="341"/>
      <c r="UHB24" s="341"/>
      <c r="UHC24" s="341"/>
      <c r="UHD24" s="341"/>
      <c r="UHE24" s="341"/>
      <c r="UHF24" s="341"/>
      <c r="UHG24" s="341"/>
      <c r="UHH24" s="341"/>
      <c r="UHI24" s="341"/>
      <c r="UHJ24" s="341"/>
      <c r="UHK24" s="341"/>
      <c r="UHL24" s="341"/>
      <c r="UHM24" s="341"/>
      <c r="UHN24" s="341"/>
      <c r="UHO24" s="341"/>
      <c r="UHP24" s="341"/>
      <c r="UHQ24" s="341"/>
      <c r="UHR24" s="341"/>
      <c r="UHS24" s="341"/>
      <c r="UHT24" s="341"/>
      <c r="UHU24" s="341"/>
      <c r="UHV24" s="341"/>
      <c r="UHW24" s="341"/>
      <c r="UHX24" s="341"/>
      <c r="UHY24" s="341"/>
      <c r="UHZ24" s="341"/>
      <c r="UIA24" s="341"/>
      <c r="UIB24" s="341"/>
      <c r="UIC24" s="341"/>
      <c r="UID24" s="341"/>
      <c r="UIE24" s="341"/>
      <c r="UIF24" s="341"/>
      <c r="UIG24" s="341"/>
      <c r="UIH24" s="341"/>
      <c r="UII24" s="341"/>
      <c r="UIJ24" s="341"/>
      <c r="UIK24" s="341"/>
      <c r="UIL24" s="341"/>
      <c r="UIM24" s="341"/>
      <c r="UIN24" s="341"/>
      <c r="UIO24" s="341"/>
      <c r="UIP24" s="341"/>
      <c r="UIQ24" s="341"/>
      <c r="UIR24" s="341"/>
      <c r="UIS24" s="341"/>
      <c r="UIT24" s="341"/>
      <c r="UIU24" s="341"/>
      <c r="UIV24" s="341"/>
      <c r="UIW24" s="341"/>
      <c r="UIX24" s="341"/>
      <c r="UIY24" s="341"/>
      <c r="UIZ24" s="341"/>
      <c r="UJA24" s="341"/>
      <c r="UJB24" s="341"/>
      <c r="UJC24" s="341"/>
      <c r="UJD24" s="341"/>
      <c r="UJE24" s="341"/>
      <c r="UJF24" s="341"/>
      <c r="UJG24" s="341"/>
      <c r="UJH24" s="341"/>
      <c r="UJI24" s="341"/>
      <c r="UJJ24" s="341"/>
      <c r="UJK24" s="341"/>
      <c r="UJL24" s="341"/>
      <c r="UJM24" s="341"/>
      <c r="UJN24" s="341"/>
      <c r="UJO24" s="341"/>
      <c r="UJP24" s="341"/>
      <c r="UJQ24" s="341"/>
      <c r="UJR24" s="341"/>
      <c r="UJS24" s="341"/>
      <c r="UJT24" s="341"/>
      <c r="UJU24" s="341"/>
      <c r="UJV24" s="341"/>
      <c r="UJW24" s="341"/>
      <c r="UJX24" s="341"/>
      <c r="UJY24" s="341"/>
      <c r="UJZ24" s="341"/>
      <c r="UKA24" s="341"/>
      <c r="UKB24" s="341"/>
      <c r="UKC24" s="341"/>
      <c r="UKD24" s="341"/>
      <c r="UKE24" s="341"/>
      <c r="UKF24" s="341"/>
      <c r="UKG24" s="341"/>
      <c r="UKH24" s="341"/>
      <c r="UKI24" s="341"/>
      <c r="UKJ24" s="341"/>
      <c r="UKK24" s="341"/>
      <c r="UKL24" s="341"/>
      <c r="UKM24" s="341"/>
      <c r="UKN24" s="341"/>
      <c r="UKO24" s="341"/>
      <c r="UKP24" s="341"/>
      <c r="UKQ24" s="341"/>
      <c r="UKR24" s="341"/>
      <c r="UKS24" s="341"/>
      <c r="UKT24" s="341"/>
      <c r="UKU24" s="341"/>
      <c r="UKV24" s="341"/>
      <c r="UKW24" s="341"/>
      <c r="UKX24" s="341"/>
      <c r="UKY24" s="341"/>
      <c r="UKZ24" s="341"/>
      <c r="ULA24" s="341"/>
      <c r="ULB24" s="341"/>
      <c r="ULC24" s="341"/>
      <c r="ULD24" s="341"/>
      <c r="ULE24" s="341"/>
      <c r="ULF24" s="341"/>
      <c r="ULG24" s="341"/>
      <c r="ULH24" s="341"/>
      <c r="ULI24" s="341"/>
      <c r="ULJ24" s="341"/>
      <c r="ULK24" s="341"/>
      <c r="ULL24" s="341"/>
      <c r="ULM24" s="341"/>
      <c r="ULN24" s="341"/>
      <c r="ULO24" s="341"/>
      <c r="ULP24" s="341"/>
      <c r="ULQ24" s="341"/>
      <c r="ULR24" s="341"/>
      <c r="ULS24" s="341"/>
      <c r="ULT24" s="341"/>
      <c r="ULU24" s="341"/>
      <c r="ULV24" s="341"/>
      <c r="ULW24" s="341"/>
      <c r="ULX24" s="341"/>
      <c r="ULY24" s="341"/>
      <c r="ULZ24" s="341"/>
      <c r="UMA24" s="341"/>
      <c r="UMB24" s="341"/>
      <c r="UMC24" s="341"/>
      <c r="UMD24" s="341"/>
      <c r="UME24" s="341"/>
      <c r="UMF24" s="341"/>
      <c r="UMG24" s="341"/>
      <c r="UMH24" s="341"/>
      <c r="UMI24" s="341"/>
      <c r="UMJ24" s="341"/>
      <c r="UMK24" s="341"/>
      <c r="UML24" s="341"/>
      <c r="UMM24" s="341"/>
      <c r="UMN24" s="341"/>
      <c r="UMO24" s="341"/>
      <c r="UMP24" s="341"/>
      <c r="UMQ24" s="341"/>
      <c r="UMR24" s="341"/>
      <c r="UMS24" s="341"/>
      <c r="UMT24" s="341"/>
      <c r="UMU24" s="341"/>
      <c r="UMV24" s="341"/>
      <c r="UMW24" s="341"/>
      <c r="UMX24" s="341"/>
      <c r="UMY24" s="341"/>
      <c r="UMZ24" s="341"/>
      <c r="UNA24" s="341"/>
      <c r="UNB24" s="341"/>
      <c r="UNC24" s="341"/>
      <c r="UND24" s="341"/>
      <c r="UNE24" s="341"/>
      <c r="UNF24" s="341"/>
      <c r="UNG24" s="341"/>
      <c r="UNH24" s="341"/>
      <c r="UNI24" s="341"/>
      <c r="UNJ24" s="341"/>
      <c r="UNK24" s="341"/>
      <c r="UNL24" s="341"/>
      <c r="UNM24" s="341"/>
      <c r="UNN24" s="341"/>
      <c r="UNO24" s="341"/>
      <c r="UNP24" s="341"/>
      <c r="UNQ24" s="341"/>
      <c r="UNR24" s="341"/>
      <c r="UNS24" s="341"/>
      <c r="UNT24" s="341"/>
      <c r="UNU24" s="341"/>
      <c r="UNV24" s="341"/>
      <c r="UNW24" s="341"/>
      <c r="UNX24" s="341"/>
      <c r="UNY24" s="341"/>
      <c r="UNZ24" s="341"/>
      <c r="UOA24" s="341"/>
      <c r="UOB24" s="341"/>
      <c r="UOC24" s="341"/>
      <c r="UOD24" s="341"/>
      <c r="UOE24" s="341"/>
      <c r="UOF24" s="341"/>
      <c r="UOG24" s="341"/>
      <c r="UOH24" s="341"/>
      <c r="UOI24" s="341"/>
      <c r="UOJ24" s="341"/>
      <c r="UOK24" s="341"/>
      <c r="UOL24" s="341"/>
      <c r="UOM24" s="341"/>
      <c r="UON24" s="341"/>
      <c r="UOO24" s="341"/>
      <c r="UOP24" s="341"/>
      <c r="UOQ24" s="341"/>
      <c r="UOR24" s="341"/>
      <c r="UOS24" s="341"/>
      <c r="UOT24" s="341"/>
      <c r="UOU24" s="341"/>
      <c r="UOV24" s="341"/>
      <c r="UOW24" s="341"/>
      <c r="UOX24" s="341"/>
      <c r="UOY24" s="341"/>
      <c r="UOZ24" s="341"/>
      <c r="UPA24" s="341"/>
      <c r="UPB24" s="341"/>
      <c r="UPC24" s="341"/>
      <c r="UPD24" s="341"/>
      <c r="UPE24" s="341"/>
      <c r="UPF24" s="341"/>
      <c r="UPG24" s="341"/>
      <c r="UPH24" s="341"/>
      <c r="UPI24" s="341"/>
      <c r="UPJ24" s="341"/>
      <c r="UPK24" s="341"/>
      <c r="UPL24" s="341"/>
      <c r="UPM24" s="341"/>
      <c r="UPN24" s="341"/>
      <c r="UPO24" s="341"/>
      <c r="UPP24" s="341"/>
      <c r="UPQ24" s="341"/>
      <c r="UPR24" s="341"/>
      <c r="UPS24" s="341"/>
      <c r="UPT24" s="341"/>
      <c r="UPU24" s="341"/>
      <c r="UPV24" s="341"/>
      <c r="UPW24" s="341"/>
      <c r="UPX24" s="341"/>
      <c r="UPY24" s="341"/>
      <c r="UPZ24" s="341"/>
      <c r="UQA24" s="341"/>
      <c r="UQB24" s="341"/>
      <c r="UQC24" s="341"/>
      <c r="UQD24" s="341"/>
      <c r="UQE24" s="341"/>
      <c r="UQF24" s="341"/>
      <c r="UQG24" s="341"/>
      <c r="UQH24" s="341"/>
      <c r="UQI24" s="341"/>
      <c r="UQJ24" s="341"/>
      <c r="UQK24" s="341"/>
      <c r="UQL24" s="341"/>
      <c r="UQM24" s="341"/>
      <c r="UQN24" s="341"/>
      <c r="UQO24" s="341"/>
      <c r="UQP24" s="341"/>
      <c r="UQQ24" s="341"/>
      <c r="UQR24" s="341"/>
      <c r="UQS24" s="341"/>
      <c r="UQT24" s="341"/>
      <c r="UQU24" s="341"/>
      <c r="UQV24" s="341"/>
      <c r="UQW24" s="341"/>
      <c r="UQX24" s="341"/>
      <c r="UQY24" s="341"/>
      <c r="UQZ24" s="341"/>
      <c r="URA24" s="341"/>
      <c r="URB24" s="341"/>
      <c r="URC24" s="341"/>
      <c r="URD24" s="341"/>
      <c r="URE24" s="341"/>
      <c r="URF24" s="341"/>
      <c r="URG24" s="341"/>
      <c r="URH24" s="341"/>
      <c r="URI24" s="341"/>
      <c r="URJ24" s="341"/>
      <c r="URK24" s="341"/>
      <c r="URL24" s="341"/>
      <c r="URM24" s="341"/>
      <c r="URN24" s="341"/>
      <c r="URO24" s="341"/>
      <c r="URP24" s="341"/>
      <c r="URQ24" s="341"/>
      <c r="URR24" s="341"/>
      <c r="URS24" s="341"/>
      <c r="URT24" s="341"/>
      <c r="URU24" s="341"/>
      <c r="URV24" s="341"/>
      <c r="URW24" s="341"/>
      <c r="URX24" s="341"/>
      <c r="URY24" s="341"/>
      <c r="URZ24" s="341"/>
      <c r="USA24" s="341"/>
      <c r="USB24" s="341"/>
      <c r="USC24" s="341"/>
      <c r="USD24" s="341"/>
      <c r="USE24" s="341"/>
      <c r="USF24" s="341"/>
      <c r="USG24" s="341"/>
      <c r="USH24" s="341"/>
      <c r="USI24" s="341"/>
      <c r="USJ24" s="341"/>
      <c r="USK24" s="341"/>
      <c r="USL24" s="341"/>
      <c r="USM24" s="341"/>
      <c r="USN24" s="341"/>
      <c r="USO24" s="341"/>
      <c r="USP24" s="341"/>
      <c r="USQ24" s="341"/>
      <c r="USR24" s="341"/>
      <c r="USS24" s="341"/>
      <c r="UST24" s="341"/>
      <c r="USU24" s="341"/>
      <c r="USV24" s="341"/>
      <c r="USW24" s="341"/>
      <c r="USX24" s="341"/>
      <c r="USY24" s="341"/>
      <c r="USZ24" s="341"/>
      <c r="UTA24" s="341"/>
      <c r="UTB24" s="341"/>
      <c r="UTC24" s="341"/>
      <c r="UTD24" s="341"/>
      <c r="UTE24" s="341"/>
      <c r="UTF24" s="341"/>
      <c r="UTG24" s="341"/>
      <c r="UTH24" s="341"/>
      <c r="UTI24" s="341"/>
      <c r="UTJ24" s="341"/>
      <c r="UTK24" s="341"/>
      <c r="UTL24" s="341"/>
      <c r="UTM24" s="341"/>
      <c r="UTN24" s="341"/>
      <c r="UTO24" s="341"/>
      <c r="UTP24" s="341"/>
      <c r="UTQ24" s="341"/>
      <c r="UTR24" s="341"/>
      <c r="UTS24" s="341"/>
      <c r="UTT24" s="341"/>
      <c r="UTU24" s="341"/>
      <c r="UTV24" s="341"/>
      <c r="UTW24" s="341"/>
      <c r="UTX24" s="341"/>
      <c r="UTY24" s="341"/>
      <c r="UTZ24" s="341"/>
      <c r="UUA24" s="341"/>
      <c r="UUB24" s="341"/>
      <c r="UUC24" s="341"/>
      <c r="UUD24" s="341"/>
      <c r="UUE24" s="341"/>
      <c r="UUF24" s="341"/>
      <c r="UUG24" s="341"/>
      <c r="UUH24" s="341"/>
      <c r="UUI24" s="341"/>
      <c r="UUJ24" s="341"/>
      <c r="UUK24" s="341"/>
      <c r="UUL24" s="341"/>
      <c r="UUM24" s="341"/>
      <c r="UUN24" s="341"/>
      <c r="UUO24" s="341"/>
      <c r="UUP24" s="341"/>
      <c r="UUQ24" s="341"/>
      <c r="UUR24" s="341"/>
      <c r="UUS24" s="341"/>
      <c r="UUT24" s="341"/>
      <c r="UUU24" s="341"/>
      <c r="UUV24" s="341"/>
      <c r="UUW24" s="341"/>
      <c r="UUX24" s="341"/>
      <c r="UUY24" s="341"/>
      <c r="UUZ24" s="341"/>
      <c r="UVA24" s="341"/>
      <c r="UVB24" s="341"/>
      <c r="UVC24" s="341"/>
      <c r="UVD24" s="341"/>
      <c r="UVE24" s="341"/>
      <c r="UVF24" s="341"/>
      <c r="UVG24" s="341"/>
      <c r="UVH24" s="341"/>
      <c r="UVI24" s="341"/>
      <c r="UVJ24" s="341"/>
      <c r="UVK24" s="341"/>
      <c r="UVL24" s="341"/>
      <c r="UVM24" s="341"/>
      <c r="UVN24" s="341"/>
      <c r="UVO24" s="341"/>
      <c r="UVP24" s="341"/>
      <c r="UVQ24" s="341"/>
      <c r="UVR24" s="341"/>
      <c r="UVS24" s="341"/>
      <c r="UVT24" s="341"/>
      <c r="UVU24" s="341"/>
      <c r="UVV24" s="341"/>
      <c r="UVW24" s="341"/>
      <c r="UVX24" s="341"/>
      <c r="UVY24" s="341"/>
      <c r="UVZ24" s="341"/>
      <c r="UWA24" s="341"/>
      <c r="UWB24" s="341"/>
      <c r="UWC24" s="341"/>
      <c r="UWD24" s="341"/>
      <c r="UWE24" s="341"/>
      <c r="UWF24" s="341"/>
      <c r="UWG24" s="341"/>
      <c r="UWH24" s="341"/>
      <c r="UWI24" s="341"/>
      <c r="UWJ24" s="341"/>
      <c r="UWK24" s="341"/>
      <c r="UWL24" s="341"/>
      <c r="UWM24" s="341"/>
      <c r="UWN24" s="341"/>
      <c r="UWO24" s="341"/>
      <c r="UWP24" s="341"/>
      <c r="UWQ24" s="341"/>
      <c r="UWR24" s="341"/>
      <c r="UWS24" s="341"/>
      <c r="UWT24" s="341"/>
      <c r="UWU24" s="341"/>
      <c r="UWV24" s="341"/>
      <c r="UWW24" s="341"/>
      <c r="UWX24" s="341"/>
      <c r="UWY24" s="341"/>
      <c r="UWZ24" s="341"/>
      <c r="UXA24" s="341"/>
      <c r="UXB24" s="341"/>
      <c r="UXC24" s="341"/>
      <c r="UXD24" s="341"/>
      <c r="UXE24" s="341"/>
      <c r="UXF24" s="341"/>
      <c r="UXG24" s="341"/>
      <c r="UXH24" s="341"/>
      <c r="UXI24" s="341"/>
      <c r="UXJ24" s="341"/>
      <c r="UXK24" s="341"/>
      <c r="UXL24" s="341"/>
      <c r="UXM24" s="341"/>
      <c r="UXN24" s="341"/>
      <c r="UXO24" s="341"/>
      <c r="UXP24" s="341"/>
      <c r="UXQ24" s="341"/>
      <c r="UXR24" s="341"/>
      <c r="UXS24" s="341"/>
      <c r="UXT24" s="341"/>
      <c r="UXU24" s="341"/>
      <c r="UXV24" s="341"/>
      <c r="UXW24" s="341"/>
      <c r="UXX24" s="341"/>
      <c r="UXY24" s="341"/>
      <c r="UXZ24" s="341"/>
      <c r="UYA24" s="341"/>
      <c r="UYB24" s="341"/>
      <c r="UYC24" s="341"/>
      <c r="UYD24" s="341"/>
      <c r="UYE24" s="341"/>
      <c r="UYF24" s="341"/>
      <c r="UYG24" s="341"/>
      <c r="UYH24" s="341"/>
      <c r="UYI24" s="341"/>
      <c r="UYJ24" s="341"/>
      <c r="UYK24" s="341"/>
      <c r="UYL24" s="341"/>
      <c r="UYM24" s="341"/>
      <c r="UYN24" s="341"/>
      <c r="UYO24" s="341"/>
      <c r="UYP24" s="341"/>
      <c r="UYQ24" s="341"/>
      <c r="UYR24" s="341"/>
      <c r="UYS24" s="341"/>
      <c r="UYT24" s="341"/>
      <c r="UYU24" s="341"/>
      <c r="UYV24" s="341"/>
      <c r="UYW24" s="341"/>
      <c r="UYX24" s="341"/>
      <c r="UYY24" s="341"/>
      <c r="UYZ24" s="341"/>
      <c r="UZA24" s="341"/>
      <c r="UZB24" s="341"/>
      <c r="UZC24" s="341"/>
      <c r="UZD24" s="341"/>
      <c r="UZE24" s="341"/>
      <c r="UZF24" s="341"/>
      <c r="UZG24" s="341"/>
      <c r="UZH24" s="341"/>
      <c r="UZI24" s="341"/>
      <c r="UZJ24" s="341"/>
      <c r="UZK24" s="341"/>
      <c r="UZL24" s="341"/>
      <c r="UZM24" s="341"/>
      <c r="UZN24" s="341"/>
      <c r="UZO24" s="341"/>
      <c r="UZP24" s="341"/>
      <c r="UZQ24" s="341"/>
      <c r="UZR24" s="341"/>
      <c r="UZS24" s="341"/>
      <c r="UZT24" s="341"/>
      <c r="UZU24" s="341"/>
      <c r="UZV24" s="341"/>
      <c r="UZW24" s="341"/>
      <c r="UZX24" s="341"/>
      <c r="UZY24" s="341"/>
      <c r="UZZ24" s="341"/>
      <c r="VAA24" s="341"/>
      <c r="VAB24" s="341"/>
      <c r="VAC24" s="341"/>
      <c r="VAD24" s="341"/>
      <c r="VAE24" s="341"/>
      <c r="VAF24" s="341"/>
      <c r="VAG24" s="341"/>
      <c r="VAH24" s="341"/>
      <c r="VAI24" s="341"/>
      <c r="VAJ24" s="341"/>
      <c r="VAK24" s="341"/>
      <c r="VAL24" s="341"/>
      <c r="VAM24" s="341"/>
      <c r="VAN24" s="341"/>
      <c r="VAO24" s="341"/>
      <c r="VAP24" s="341"/>
      <c r="VAQ24" s="341"/>
      <c r="VAR24" s="341"/>
      <c r="VAS24" s="341"/>
      <c r="VAT24" s="341"/>
      <c r="VAU24" s="341"/>
      <c r="VAV24" s="341"/>
      <c r="VAW24" s="341"/>
      <c r="VAX24" s="341"/>
      <c r="VAY24" s="341"/>
      <c r="VAZ24" s="341"/>
      <c r="VBA24" s="341"/>
      <c r="VBB24" s="341"/>
      <c r="VBC24" s="341"/>
      <c r="VBD24" s="341"/>
      <c r="VBE24" s="341"/>
      <c r="VBF24" s="341"/>
      <c r="VBG24" s="341"/>
      <c r="VBH24" s="341"/>
      <c r="VBI24" s="341"/>
      <c r="VBJ24" s="341"/>
      <c r="VBK24" s="341"/>
      <c r="VBL24" s="341"/>
      <c r="VBM24" s="341"/>
      <c r="VBN24" s="341"/>
      <c r="VBO24" s="341"/>
      <c r="VBP24" s="341"/>
      <c r="VBQ24" s="341"/>
      <c r="VBR24" s="341"/>
      <c r="VBS24" s="341"/>
      <c r="VBT24" s="341"/>
      <c r="VBU24" s="341"/>
      <c r="VBV24" s="341"/>
      <c r="VBW24" s="341"/>
      <c r="VBX24" s="341"/>
      <c r="VBY24" s="341"/>
      <c r="VBZ24" s="341"/>
      <c r="VCA24" s="341"/>
      <c r="VCB24" s="341"/>
      <c r="VCC24" s="341"/>
      <c r="VCD24" s="341"/>
      <c r="VCE24" s="341"/>
      <c r="VCF24" s="341"/>
      <c r="VCG24" s="341"/>
      <c r="VCH24" s="341"/>
      <c r="VCI24" s="341"/>
      <c r="VCJ24" s="341"/>
      <c r="VCK24" s="341"/>
      <c r="VCL24" s="341"/>
      <c r="VCM24" s="341"/>
      <c r="VCN24" s="341"/>
      <c r="VCO24" s="341"/>
      <c r="VCP24" s="341"/>
      <c r="VCQ24" s="341"/>
      <c r="VCR24" s="341"/>
      <c r="VCS24" s="341"/>
      <c r="VCT24" s="341"/>
      <c r="VCU24" s="341"/>
      <c r="VCV24" s="341"/>
      <c r="VCW24" s="341"/>
      <c r="VCX24" s="341"/>
      <c r="VCY24" s="341"/>
      <c r="VCZ24" s="341"/>
      <c r="VDA24" s="341"/>
      <c r="VDB24" s="341"/>
      <c r="VDC24" s="341"/>
      <c r="VDD24" s="341"/>
      <c r="VDE24" s="341"/>
      <c r="VDF24" s="341"/>
      <c r="VDG24" s="341"/>
      <c r="VDH24" s="341"/>
      <c r="VDI24" s="341"/>
      <c r="VDJ24" s="341"/>
      <c r="VDK24" s="341"/>
      <c r="VDL24" s="341"/>
      <c r="VDM24" s="341"/>
      <c r="VDN24" s="341"/>
      <c r="VDO24" s="341"/>
      <c r="VDP24" s="341"/>
      <c r="VDQ24" s="341"/>
      <c r="VDR24" s="341"/>
      <c r="VDS24" s="341"/>
      <c r="VDT24" s="341"/>
      <c r="VDU24" s="341"/>
      <c r="VDV24" s="341"/>
      <c r="VDW24" s="341"/>
      <c r="VDX24" s="341"/>
      <c r="VDY24" s="341"/>
      <c r="VDZ24" s="341"/>
      <c r="VEA24" s="341"/>
      <c r="VEB24" s="341"/>
      <c r="VEC24" s="341"/>
      <c r="VED24" s="341"/>
      <c r="VEE24" s="341"/>
      <c r="VEF24" s="341"/>
      <c r="VEG24" s="341"/>
      <c r="VEH24" s="341"/>
      <c r="VEI24" s="341"/>
      <c r="VEJ24" s="341"/>
      <c r="VEK24" s="341"/>
      <c r="VEL24" s="341"/>
      <c r="VEM24" s="341"/>
      <c r="VEN24" s="341"/>
      <c r="VEO24" s="341"/>
      <c r="VEP24" s="341"/>
      <c r="VEQ24" s="341"/>
      <c r="VER24" s="341"/>
      <c r="VES24" s="341"/>
      <c r="VET24" s="341"/>
      <c r="VEU24" s="341"/>
      <c r="VEV24" s="341"/>
      <c r="VEW24" s="341"/>
      <c r="VEX24" s="341"/>
      <c r="VEY24" s="341"/>
      <c r="VEZ24" s="341"/>
      <c r="VFA24" s="341"/>
      <c r="VFB24" s="341"/>
      <c r="VFC24" s="341"/>
      <c r="VFD24" s="341"/>
      <c r="VFE24" s="341"/>
      <c r="VFF24" s="341"/>
      <c r="VFG24" s="341"/>
      <c r="VFH24" s="341"/>
      <c r="VFI24" s="341"/>
      <c r="VFJ24" s="341"/>
      <c r="VFK24" s="341"/>
      <c r="VFL24" s="341"/>
      <c r="VFM24" s="341"/>
      <c r="VFN24" s="341"/>
      <c r="VFO24" s="341"/>
      <c r="VFP24" s="341"/>
      <c r="VFQ24" s="341"/>
      <c r="VFR24" s="341"/>
      <c r="VFS24" s="341"/>
      <c r="VFT24" s="341"/>
      <c r="VFU24" s="341"/>
      <c r="VFV24" s="341"/>
      <c r="VFW24" s="341"/>
      <c r="VFX24" s="341"/>
      <c r="VFY24" s="341"/>
      <c r="VFZ24" s="341"/>
      <c r="VGA24" s="341"/>
      <c r="VGB24" s="341"/>
      <c r="VGC24" s="341"/>
      <c r="VGD24" s="341"/>
      <c r="VGE24" s="341"/>
      <c r="VGF24" s="341"/>
      <c r="VGG24" s="341"/>
      <c r="VGH24" s="341"/>
      <c r="VGI24" s="341"/>
      <c r="VGJ24" s="341"/>
      <c r="VGK24" s="341"/>
      <c r="VGL24" s="341"/>
      <c r="VGM24" s="341"/>
      <c r="VGN24" s="341"/>
      <c r="VGO24" s="341"/>
      <c r="VGP24" s="341"/>
      <c r="VGQ24" s="341"/>
      <c r="VGR24" s="341"/>
      <c r="VGS24" s="341"/>
      <c r="VGT24" s="341"/>
      <c r="VGU24" s="341"/>
      <c r="VGV24" s="341"/>
      <c r="VGW24" s="341"/>
      <c r="VGX24" s="341"/>
      <c r="VGY24" s="341"/>
      <c r="VGZ24" s="341"/>
      <c r="VHA24" s="341"/>
      <c r="VHB24" s="341"/>
      <c r="VHC24" s="341"/>
      <c r="VHD24" s="341"/>
      <c r="VHE24" s="341"/>
      <c r="VHF24" s="341"/>
      <c r="VHG24" s="341"/>
      <c r="VHH24" s="341"/>
      <c r="VHI24" s="341"/>
      <c r="VHJ24" s="341"/>
      <c r="VHK24" s="341"/>
      <c r="VHL24" s="341"/>
      <c r="VHM24" s="341"/>
      <c r="VHN24" s="341"/>
      <c r="VHO24" s="341"/>
      <c r="VHP24" s="341"/>
      <c r="VHQ24" s="341"/>
      <c r="VHR24" s="341"/>
      <c r="VHS24" s="341"/>
      <c r="VHT24" s="341"/>
      <c r="VHU24" s="341"/>
      <c r="VHV24" s="341"/>
      <c r="VHW24" s="341"/>
      <c r="VHX24" s="341"/>
      <c r="VHY24" s="341"/>
      <c r="VHZ24" s="341"/>
      <c r="VIA24" s="341"/>
      <c r="VIB24" s="341"/>
      <c r="VIC24" s="341"/>
      <c r="VID24" s="341"/>
      <c r="VIE24" s="341"/>
      <c r="VIF24" s="341"/>
      <c r="VIG24" s="341"/>
      <c r="VIH24" s="341"/>
      <c r="VII24" s="341"/>
      <c r="VIJ24" s="341"/>
      <c r="VIK24" s="341"/>
      <c r="VIL24" s="341"/>
      <c r="VIM24" s="341"/>
      <c r="VIN24" s="341"/>
      <c r="VIO24" s="341"/>
      <c r="VIP24" s="341"/>
      <c r="VIQ24" s="341"/>
      <c r="VIR24" s="341"/>
      <c r="VIS24" s="341"/>
      <c r="VIT24" s="341"/>
      <c r="VIU24" s="341"/>
      <c r="VIV24" s="341"/>
      <c r="VIW24" s="341"/>
      <c r="VIX24" s="341"/>
      <c r="VIY24" s="341"/>
      <c r="VIZ24" s="341"/>
      <c r="VJA24" s="341"/>
      <c r="VJB24" s="341"/>
      <c r="VJC24" s="341"/>
      <c r="VJD24" s="341"/>
      <c r="VJE24" s="341"/>
      <c r="VJF24" s="341"/>
      <c r="VJG24" s="341"/>
      <c r="VJH24" s="341"/>
      <c r="VJI24" s="341"/>
      <c r="VJJ24" s="341"/>
      <c r="VJK24" s="341"/>
      <c r="VJL24" s="341"/>
      <c r="VJM24" s="341"/>
      <c r="VJN24" s="341"/>
      <c r="VJO24" s="341"/>
      <c r="VJP24" s="341"/>
      <c r="VJQ24" s="341"/>
      <c r="VJR24" s="341"/>
      <c r="VJS24" s="341"/>
      <c r="VJT24" s="341"/>
      <c r="VJU24" s="341"/>
      <c r="VJV24" s="341"/>
      <c r="VJW24" s="341"/>
      <c r="VJX24" s="341"/>
      <c r="VJY24" s="341"/>
      <c r="VJZ24" s="341"/>
      <c r="VKA24" s="341"/>
      <c r="VKB24" s="341"/>
      <c r="VKC24" s="341"/>
      <c r="VKD24" s="341"/>
      <c r="VKE24" s="341"/>
      <c r="VKF24" s="341"/>
      <c r="VKG24" s="341"/>
      <c r="VKH24" s="341"/>
      <c r="VKI24" s="341"/>
      <c r="VKJ24" s="341"/>
      <c r="VKK24" s="341"/>
      <c r="VKL24" s="341"/>
      <c r="VKM24" s="341"/>
      <c r="VKN24" s="341"/>
      <c r="VKO24" s="341"/>
      <c r="VKP24" s="341"/>
      <c r="VKQ24" s="341"/>
      <c r="VKR24" s="341"/>
      <c r="VKS24" s="341"/>
      <c r="VKT24" s="341"/>
      <c r="VKU24" s="341"/>
      <c r="VKV24" s="341"/>
      <c r="VKW24" s="341"/>
      <c r="VKX24" s="341"/>
      <c r="VKY24" s="341"/>
      <c r="VKZ24" s="341"/>
      <c r="VLA24" s="341"/>
      <c r="VLB24" s="341"/>
      <c r="VLC24" s="341"/>
      <c r="VLD24" s="341"/>
      <c r="VLE24" s="341"/>
      <c r="VLF24" s="341"/>
      <c r="VLG24" s="341"/>
      <c r="VLH24" s="341"/>
      <c r="VLI24" s="341"/>
      <c r="VLJ24" s="341"/>
      <c r="VLK24" s="341"/>
      <c r="VLL24" s="341"/>
      <c r="VLM24" s="341"/>
      <c r="VLN24" s="341"/>
      <c r="VLO24" s="341"/>
      <c r="VLP24" s="341"/>
      <c r="VLQ24" s="341"/>
      <c r="VLR24" s="341"/>
      <c r="VLS24" s="341"/>
      <c r="VLT24" s="341"/>
      <c r="VLU24" s="341"/>
      <c r="VLV24" s="341"/>
      <c r="VLW24" s="341"/>
      <c r="VLX24" s="341"/>
      <c r="VLY24" s="341"/>
      <c r="VLZ24" s="341"/>
      <c r="VMA24" s="341"/>
      <c r="VMB24" s="341"/>
      <c r="VMC24" s="341"/>
      <c r="VMD24" s="341"/>
      <c r="VME24" s="341"/>
      <c r="VMF24" s="341"/>
      <c r="VMG24" s="341"/>
      <c r="VMH24" s="341"/>
      <c r="VMI24" s="341"/>
      <c r="VMJ24" s="341"/>
      <c r="VMK24" s="341"/>
      <c r="VML24" s="341"/>
      <c r="VMM24" s="341"/>
      <c r="VMN24" s="341"/>
      <c r="VMO24" s="341"/>
      <c r="VMP24" s="341"/>
      <c r="VMQ24" s="341"/>
      <c r="VMR24" s="341"/>
      <c r="VMS24" s="341"/>
      <c r="VMT24" s="341"/>
      <c r="VMU24" s="341"/>
      <c r="VMV24" s="341"/>
      <c r="VMW24" s="341"/>
      <c r="VMX24" s="341"/>
      <c r="VMY24" s="341"/>
      <c r="VMZ24" s="341"/>
      <c r="VNA24" s="341"/>
      <c r="VNB24" s="341"/>
      <c r="VNC24" s="341"/>
      <c r="VND24" s="341"/>
      <c r="VNE24" s="341"/>
      <c r="VNF24" s="341"/>
      <c r="VNG24" s="341"/>
      <c r="VNH24" s="341"/>
      <c r="VNI24" s="341"/>
      <c r="VNJ24" s="341"/>
      <c r="VNK24" s="341"/>
      <c r="VNL24" s="341"/>
      <c r="VNM24" s="341"/>
      <c r="VNN24" s="341"/>
      <c r="VNO24" s="341"/>
      <c r="VNP24" s="341"/>
      <c r="VNQ24" s="341"/>
      <c r="VNR24" s="341"/>
      <c r="VNS24" s="341"/>
      <c r="VNT24" s="341"/>
      <c r="VNU24" s="341"/>
      <c r="VNV24" s="341"/>
      <c r="VNW24" s="341"/>
      <c r="VNX24" s="341"/>
      <c r="VNY24" s="341"/>
      <c r="VNZ24" s="341"/>
      <c r="VOA24" s="341"/>
      <c r="VOB24" s="341"/>
      <c r="VOC24" s="341"/>
      <c r="VOD24" s="341"/>
      <c r="VOE24" s="341"/>
      <c r="VOF24" s="341"/>
      <c r="VOG24" s="341"/>
      <c r="VOH24" s="341"/>
      <c r="VOI24" s="341"/>
      <c r="VOJ24" s="341"/>
      <c r="VOK24" s="341"/>
      <c r="VOL24" s="341"/>
      <c r="VOM24" s="341"/>
      <c r="VON24" s="341"/>
      <c r="VOO24" s="341"/>
      <c r="VOP24" s="341"/>
      <c r="VOQ24" s="341"/>
      <c r="VOR24" s="341"/>
      <c r="VOS24" s="341"/>
      <c r="VOT24" s="341"/>
      <c r="VOU24" s="341"/>
      <c r="VOV24" s="341"/>
      <c r="VOW24" s="341"/>
      <c r="VOX24" s="341"/>
      <c r="VOY24" s="341"/>
      <c r="VOZ24" s="341"/>
      <c r="VPA24" s="341"/>
      <c r="VPB24" s="341"/>
      <c r="VPC24" s="341"/>
      <c r="VPD24" s="341"/>
      <c r="VPE24" s="341"/>
      <c r="VPF24" s="341"/>
      <c r="VPG24" s="341"/>
      <c r="VPH24" s="341"/>
      <c r="VPI24" s="341"/>
      <c r="VPJ24" s="341"/>
      <c r="VPK24" s="341"/>
      <c r="VPL24" s="341"/>
      <c r="VPM24" s="341"/>
      <c r="VPN24" s="341"/>
      <c r="VPO24" s="341"/>
      <c r="VPP24" s="341"/>
      <c r="VPQ24" s="341"/>
      <c r="VPR24" s="341"/>
      <c r="VPS24" s="341"/>
      <c r="VPT24" s="341"/>
      <c r="VPU24" s="341"/>
      <c r="VPV24" s="341"/>
      <c r="VPW24" s="341"/>
      <c r="VPX24" s="341"/>
      <c r="VPY24" s="341"/>
      <c r="VPZ24" s="341"/>
      <c r="VQA24" s="341"/>
      <c r="VQB24" s="341"/>
      <c r="VQC24" s="341"/>
      <c r="VQD24" s="341"/>
      <c r="VQE24" s="341"/>
      <c r="VQF24" s="341"/>
      <c r="VQG24" s="341"/>
      <c r="VQH24" s="341"/>
      <c r="VQI24" s="341"/>
      <c r="VQJ24" s="341"/>
      <c r="VQK24" s="341"/>
      <c r="VQL24" s="341"/>
      <c r="VQM24" s="341"/>
      <c r="VQN24" s="341"/>
      <c r="VQO24" s="341"/>
      <c r="VQP24" s="341"/>
      <c r="VQQ24" s="341"/>
      <c r="VQR24" s="341"/>
      <c r="VQS24" s="341"/>
      <c r="VQT24" s="341"/>
      <c r="VQU24" s="341"/>
      <c r="VQV24" s="341"/>
      <c r="VQW24" s="341"/>
      <c r="VQX24" s="341"/>
      <c r="VQY24" s="341"/>
      <c r="VQZ24" s="341"/>
      <c r="VRA24" s="341"/>
      <c r="VRB24" s="341"/>
      <c r="VRC24" s="341"/>
      <c r="VRD24" s="341"/>
      <c r="VRE24" s="341"/>
      <c r="VRF24" s="341"/>
      <c r="VRG24" s="341"/>
      <c r="VRH24" s="341"/>
      <c r="VRI24" s="341"/>
      <c r="VRJ24" s="341"/>
      <c r="VRK24" s="341"/>
      <c r="VRL24" s="341"/>
      <c r="VRM24" s="341"/>
      <c r="VRN24" s="341"/>
      <c r="VRO24" s="341"/>
      <c r="VRP24" s="341"/>
      <c r="VRQ24" s="341"/>
      <c r="VRR24" s="341"/>
      <c r="VRS24" s="341"/>
      <c r="VRT24" s="341"/>
      <c r="VRU24" s="341"/>
      <c r="VRV24" s="341"/>
      <c r="VRW24" s="341"/>
      <c r="VRX24" s="341"/>
      <c r="VRY24" s="341"/>
      <c r="VRZ24" s="341"/>
      <c r="VSA24" s="341"/>
      <c r="VSB24" s="341"/>
      <c r="VSC24" s="341"/>
      <c r="VSD24" s="341"/>
      <c r="VSE24" s="341"/>
      <c r="VSF24" s="341"/>
      <c r="VSG24" s="341"/>
      <c r="VSH24" s="341"/>
      <c r="VSI24" s="341"/>
      <c r="VSJ24" s="341"/>
      <c r="VSK24" s="341"/>
      <c r="VSL24" s="341"/>
      <c r="VSM24" s="341"/>
      <c r="VSN24" s="341"/>
      <c r="VSO24" s="341"/>
      <c r="VSP24" s="341"/>
      <c r="VSQ24" s="341"/>
      <c r="VSR24" s="341"/>
      <c r="VSS24" s="341"/>
      <c r="VST24" s="341"/>
      <c r="VSU24" s="341"/>
      <c r="VSV24" s="341"/>
      <c r="VSW24" s="341"/>
      <c r="VSX24" s="341"/>
      <c r="VSY24" s="341"/>
      <c r="VSZ24" s="341"/>
      <c r="VTA24" s="341"/>
      <c r="VTB24" s="341"/>
      <c r="VTC24" s="341"/>
      <c r="VTD24" s="341"/>
      <c r="VTE24" s="341"/>
      <c r="VTF24" s="341"/>
      <c r="VTG24" s="341"/>
      <c r="VTH24" s="341"/>
      <c r="VTI24" s="341"/>
      <c r="VTJ24" s="341"/>
      <c r="VTK24" s="341"/>
      <c r="VTL24" s="341"/>
      <c r="VTM24" s="341"/>
      <c r="VTN24" s="341"/>
      <c r="VTO24" s="341"/>
      <c r="VTP24" s="341"/>
      <c r="VTQ24" s="341"/>
      <c r="VTR24" s="341"/>
      <c r="VTS24" s="341"/>
      <c r="VTT24" s="341"/>
      <c r="VTU24" s="341"/>
      <c r="VTV24" s="341"/>
      <c r="VTW24" s="341"/>
      <c r="VTX24" s="341"/>
      <c r="VTY24" s="341"/>
      <c r="VTZ24" s="341"/>
      <c r="VUA24" s="341"/>
      <c r="VUB24" s="341"/>
      <c r="VUC24" s="341"/>
      <c r="VUD24" s="341"/>
      <c r="VUE24" s="341"/>
      <c r="VUF24" s="341"/>
      <c r="VUG24" s="341"/>
      <c r="VUH24" s="341"/>
      <c r="VUI24" s="341"/>
      <c r="VUJ24" s="341"/>
      <c r="VUK24" s="341"/>
      <c r="VUL24" s="341"/>
      <c r="VUM24" s="341"/>
      <c r="VUN24" s="341"/>
      <c r="VUO24" s="341"/>
      <c r="VUP24" s="341"/>
      <c r="VUQ24" s="341"/>
      <c r="VUR24" s="341"/>
      <c r="VUS24" s="341"/>
      <c r="VUT24" s="341"/>
      <c r="VUU24" s="341"/>
      <c r="VUV24" s="341"/>
      <c r="VUW24" s="341"/>
      <c r="VUX24" s="341"/>
      <c r="VUY24" s="341"/>
      <c r="VUZ24" s="341"/>
      <c r="VVA24" s="341"/>
      <c r="VVB24" s="341"/>
      <c r="VVC24" s="341"/>
      <c r="VVD24" s="341"/>
      <c r="VVE24" s="341"/>
      <c r="VVF24" s="341"/>
      <c r="VVG24" s="341"/>
      <c r="VVH24" s="341"/>
      <c r="VVI24" s="341"/>
      <c r="VVJ24" s="341"/>
      <c r="VVK24" s="341"/>
      <c r="VVL24" s="341"/>
      <c r="VVM24" s="341"/>
      <c r="VVN24" s="341"/>
      <c r="VVO24" s="341"/>
      <c r="VVP24" s="341"/>
      <c r="VVQ24" s="341"/>
      <c r="VVR24" s="341"/>
      <c r="VVS24" s="341"/>
      <c r="VVT24" s="341"/>
      <c r="VVU24" s="341"/>
      <c r="VVV24" s="341"/>
      <c r="VVW24" s="341"/>
      <c r="VVX24" s="341"/>
      <c r="VVY24" s="341"/>
      <c r="VVZ24" s="341"/>
      <c r="VWA24" s="341"/>
      <c r="VWB24" s="341"/>
      <c r="VWC24" s="341"/>
      <c r="VWD24" s="341"/>
      <c r="VWE24" s="341"/>
      <c r="VWF24" s="341"/>
      <c r="VWG24" s="341"/>
      <c r="VWH24" s="341"/>
      <c r="VWI24" s="341"/>
      <c r="VWJ24" s="341"/>
      <c r="VWK24" s="341"/>
      <c r="VWL24" s="341"/>
      <c r="VWM24" s="341"/>
      <c r="VWN24" s="341"/>
      <c r="VWO24" s="341"/>
      <c r="VWP24" s="341"/>
      <c r="VWQ24" s="341"/>
      <c r="VWR24" s="341"/>
      <c r="VWS24" s="341"/>
      <c r="VWT24" s="341"/>
      <c r="VWU24" s="341"/>
      <c r="VWV24" s="341"/>
      <c r="VWW24" s="341"/>
      <c r="VWX24" s="341"/>
      <c r="VWY24" s="341"/>
      <c r="VWZ24" s="341"/>
      <c r="VXA24" s="341"/>
      <c r="VXB24" s="341"/>
      <c r="VXC24" s="341"/>
      <c r="VXD24" s="341"/>
      <c r="VXE24" s="341"/>
      <c r="VXF24" s="341"/>
      <c r="VXG24" s="341"/>
      <c r="VXH24" s="341"/>
      <c r="VXI24" s="341"/>
      <c r="VXJ24" s="341"/>
      <c r="VXK24" s="341"/>
      <c r="VXL24" s="341"/>
      <c r="VXM24" s="341"/>
      <c r="VXN24" s="341"/>
      <c r="VXO24" s="341"/>
      <c r="VXP24" s="341"/>
      <c r="VXQ24" s="341"/>
      <c r="VXR24" s="341"/>
      <c r="VXS24" s="341"/>
      <c r="VXT24" s="341"/>
      <c r="VXU24" s="341"/>
      <c r="VXV24" s="341"/>
      <c r="VXW24" s="341"/>
      <c r="VXX24" s="341"/>
      <c r="VXY24" s="341"/>
      <c r="VXZ24" s="341"/>
      <c r="VYA24" s="341"/>
      <c r="VYB24" s="341"/>
      <c r="VYC24" s="341"/>
      <c r="VYD24" s="341"/>
      <c r="VYE24" s="341"/>
      <c r="VYF24" s="341"/>
      <c r="VYG24" s="341"/>
      <c r="VYH24" s="341"/>
      <c r="VYI24" s="341"/>
      <c r="VYJ24" s="341"/>
      <c r="VYK24" s="341"/>
      <c r="VYL24" s="341"/>
      <c r="VYM24" s="341"/>
      <c r="VYN24" s="341"/>
      <c r="VYO24" s="341"/>
      <c r="VYP24" s="341"/>
      <c r="VYQ24" s="341"/>
      <c r="VYR24" s="341"/>
      <c r="VYS24" s="341"/>
      <c r="VYT24" s="341"/>
      <c r="VYU24" s="341"/>
      <c r="VYV24" s="341"/>
      <c r="VYW24" s="341"/>
      <c r="VYX24" s="341"/>
      <c r="VYY24" s="341"/>
      <c r="VYZ24" s="341"/>
      <c r="VZA24" s="341"/>
      <c r="VZB24" s="341"/>
      <c r="VZC24" s="341"/>
      <c r="VZD24" s="341"/>
      <c r="VZE24" s="341"/>
      <c r="VZF24" s="341"/>
      <c r="VZG24" s="341"/>
      <c r="VZH24" s="341"/>
      <c r="VZI24" s="341"/>
      <c r="VZJ24" s="341"/>
      <c r="VZK24" s="341"/>
      <c r="VZL24" s="341"/>
      <c r="VZM24" s="341"/>
      <c r="VZN24" s="341"/>
      <c r="VZO24" s="341"/>
      <c r="VZP24" s="341"/>
      <c r="VZQ24" s="341"/>
      <c r="VZR24" s="341"/>
      <c r="VZS24" s="341"/>
      <c r="VZT24" s="341"/>
      <c r="VZU24" s="341"/>
      <c r="VZV24" s="341"/>
      <c r="VZW24" s="341"/>
      <c r="VZX24" s="341"/>
      <c r="VZY24" s="341"/>
      <c r="VZZ24" s="341"/>
      <c r="WAA24" s="341"/>
      <c r="WAB24" s="341"/>
      <c r="WAC24" s="341"/>
      <c r="WAD24" s="341"/>
      <c r="WAE24" s="341"/>
      <c r="WAF24" s="341"/>
      <c r="WAG24" s="341"/>
      <c r="WAH24" s="341"/>
      <c r="WAI24" s="341"/>
      <c r="WAJ24" s="341"/>
      <c r="WAK24" s="341"/>
      <c r="WAL24" s="341"/>
      <c r="WAM24" s="341"/>
      <c r="WAN24" s="341"/>
      <c r="WAO24" s="341"/>
      <c r="WAP24" s="341"/>
      <c r="WAQ24" s="341"/>
      <c r="WAR24" s="341"/>
      <c r="WAS24" s="341"/>
      <c r="WAT24" s="341"/>
      <c r="WAU24" s="341"/>
      <c r="WAV24" s="341"/>
      <c r="WAW24" s="341"/>
      <c r="WAX24" s="341"/>
      <c r="WAY24" s="341"/>
      <c r="WAZ24" s="341"/>
      <c r="WBA24" s="341"/>
      <c r="WBB24" s="341"/>
      <c r="WBC24" s="341"/>
      <c r="WBD24" s="341"/>
      <c r="WBE24" s="341"/>
      <c r="WBF24" s="341"/>
      <c r="WBG24" s="341"/>
      <c r="WBH24" s="341"/>
      <c r="WBI24" s="341"/>
      <c r="WBJ24" s="341"/>
      <c r="WBK24" s="341"/>
      <c r="WBL24" s="341"/>
      <c r="WBM24" s="341"/>
      <c r="WBN24" s="341"/>
      <c r="WBO24" s="341"/>
      <c r="WBP24" s="341"/>
      <c r="WBQ24" s="341"/>
      <c r="WBR24" s="341"/>
      <c r="WBS24" s="341"/>
      <c r="WBT24" s="341"/>
      <c r="WBU24" s="341"/>
      <c r="WBV24" s="341"/>
      <c r="WBW24" s="341"/>
      <c r="WBX24" s="341"/>
      <c r="WBY24" s="341"/>
      <c r="WBZ24" s="341"/>
      <c r="WCA24" s="341"/>
      <c r="WCB24" s="341"/>
      <c r="WCC24" s="341"/>
      <c r="WCD24" s="341"/>
      <c r="WCE24" s="341"/>
      <c r="WCF24" s="341"/>
      <c r="WCG24" s="341"/>
      <c r="WCH24" s="341"/>
      <c r="WCI24" s="341"/>
      <c r="WCJ24" s="341"/>
      <c r="WCK24" s="341"/>
      <c r="WCL24" s="341"/>
      <c r="WCM24" s="341"/>
      <c r="WCN24" s="341"/>
      <c r="WCO24" s="341"/>
      <c r="WCP24" s="341"/>
      <c r="WCQ24" s="341"/>
      <c r="WCR24" s="341"/>
      <c r="WCS24" s="341"/>
      <c r="WCT24" s="341"/>
      <c r="WCU24" s="341"/>
      <c r="WCV24" s="341"/>
      <c r="WCW24" s="341"/>
      <c r="WCX24" s="341"/>
      <c r="WCY24" s="341"/>
      <c r="WCZ24" s="341"/>
      <c r="WDA24" s="341"/>
      <c r="WDB24" s="341"/>
      <c r="WDC24" s="341"/>
      <c r="WDD24" s="341"/>
      <c r="WDE24" s="341"/>
      <c r="WDF24" s="341"/>
      <c r="WDG24" s="341"/>
      <c r="WDH24" s="341"/>
      <c r="WDI24" s="341"/>
      <c r="WDJ24" s="341"/>
      <c r="WDK24" s="341"/>
      <c r="WDL24" s="341"/>
      <c r="WDM24" s="341"/>
      <c r="WDN24" s="341"/>
      <c r="WDO24" s="341"/>
      <c r="WDP24" s="341"/>
      <c r="WDQ24" s="341"/>
      <c r="WDR24" s="341"/>
      <c r="WDS24" s="341"/>
      <c r="WDT24" s="341"/>
      <c r="WDU24" s="341"/>
      <c r="WDV24" s="341"/>
      <c r="WDW24" s="341"/>
      <c r="WDX24" s="341"/>
      <c r="WDY24" s="341"/>
      <c r="WDZ24" s="341"/>
      <c r="WEA24" s="341"/>
      <c r="WEB24" s="341"/>
      <c r="WEC24" s="341"/>
      <c r="WED24" s="341"/>
      <c r="WEE24" s="341"/>
      <c r="WEF24" s="341"/>
      <c r="WEG24" s="341"/>
      <c r="WEH24" s="341"/>
      <c r="WEI24" s="341"/>
      <c r="WEJ24" s="341"/>
      <c r="WEK24" s="341"/>
      <c r="WEL24" s="341"/>
      <c r="WEM24" s="341"/>
      <c r="WEN24" s="341"/>
      <c r="WEO24" s="341"/>
      <c r="WEP24" s="341"/>
      <c r="WEQ24" s="341"/>
      <c r="WER24" s="341"/>
      <c r="WES24" s="341"/>
      <c r="WET24" s="341"/>
      <c r="WEU24" s="341"/>
      <c r="WEV24" s="341"/>
      <c r="WEW24" s="341"/>
      <c r="WEX24" s="341"/>
      <c r="WEY24" s="341"/>
      <c r="WEZ24" s="341"/>
      <c r="WFA24" s="341"/>
      <c r="WFB24" s="341"/>
      <c r="WFC24" s="341"/>
      <c r="WFD24" s="341"/>
      <c r="WFE24" s="341"/>
      <c r="WFF24" s="341"/>
      <c r="WFG24" s="341"/>
      <c r="WFH24" s="341"/>
      <c r="WFI24" s="341"/>
      <c r="WFJ24" s="341"/>
      <c r="WFK24" s="341"/>
      <c r="WFL24" s="341"/>
      <c r="WFM24" s="341"/>
      <c r="WFN24" s="341"/>
      <c r="WFO24" s="341"/>
      <c r="WFP24" s="341"/>
      <c r="WFQ24" s="341"/>
      <c r="WFR24" s="341"/>
      <c r="WFS24" s="341"/>
      <c r="WFT24" s="341"/>
      <c r="WFU24" s="341"/>
      <c r="WFV24" s="341"/>
      <c r="WFW24" s="341"/>
      <c r="WFX24" s="341"/>
      <c r="WFY24" s="341"/>
      <c r="WFZ24" s="341"/>
      <c r="WGA24" s="341"/>
      <c r="WGB24" s="341"/>
      <c r="WGC24" s="341"/>
      <c r="WGD24" s="341"/>
      <c r="WGE24" s="341"/>
      <c r="WGF24" s="341"/>
      <c r="WGG24" s="341"/>
      <c r="WGH24" s="341"/>
      <c r="WGI24" s="341"/>
      <c r="WGJ24" s="341"/>
      <c r="WGK24" s="341"/>
      <c r="WGL24" s="341"/>
      <c r="WGM24" s="341"/>
      <c r="WGN24" s="341"/>
      <c r="WGO24" s="341"/>
      <c r="WGP24" s="341"/>
      <c r="WGQ24" s="341"/>
      <c r="WGR24" s="341"/>
      <c r="WGS24" s="341"/>
      <c r="WGT24" s="341"/>
      <c r="WGU24" s="341"/>
      <c r="WGV24" s="341"/>
      <c r="WGW24" s="341"/>
      <c r="WGX24" s="341"/>
      <c r="WGY24" s="341"/>
      <c r="WGZ24" s="341"/>
      <c r="WHA24" s="341"/>
      <c r="WHB24" s="341"/>
      <c r="WHC24" s="341"/>
      <c r="WHD24" s="341"/>
      <c r="WHE24" s="341"/>
      <c r="WHF24" s="341"/>
      <c r="WHG24" s="341"/>
      <c r="WHH24" s="341"/>
      <c r="WHI24" s="341"/>
      <c r="WHJ24" s="341"/>
      <c r="WHK24" s="341"/>
      <c r="WHL24" s="341"/>
      <c r="WHM24" s="341"/>
      <c r="WHN24" s="341"/>
      <c r="WHO24" s="341"/>
      <c r="WHP24" s="341"/>
      <c r="WHQ24" s="341"/>
      <c r="WHR24" s="341"/>
      <c r="WHS24" s="341"/>
      <c r="WHT24" s="341"/>
      <c r="WHU24" s="341"/>
      <c r="WHV24" s="341"/>
      <c r="WHW24" s="341"/>
      <c r="WHX24" s="341"/>
      <c r="WHY24" s="341"/>
      <c r="WHZ24" s="341"/>
      <c r="WIA24" s="341"/>
      <c r="WIB24" s="341"/>
      <c r="WIC24" s="341"/>
      <c r="WID24" s="341"/>
      <c r="WIE24" s="341"/>
      <c r="WIF24" s="341"/>
      <c r="WIG24" s="341"/>
      <c r="WIH24" s="341"/>
      <c r="WII24" s="341"/>
      <c r="WIJ24" s="341"/>
      <c r="WIK24" s="341"/>
      <c r="WIL24" s="341"/>
      <c r="WIM24" s="341"/>
      <c r="WIN24" s="341"/>
      <c r="WIO24" s="341"/>
      <c r="WIP24" s="341"/>
      <c r="WIQ24" s="341"/>
      <c r="WIR24" s="341"/>
      <c r="WIS24" s="341"/>
      <c r="WIT24" s="341"/>
      <c r="WIU24" s="341"/>
      <c r="WIV24" s="341"/>
      <c r="WIW24" s="341"/>
      <c r="WIX24" s="341"/>
      <c r="WIY24" s="341"/>
      <c r="WIZ24" s="341"/>
      <c r="WJA24" s="341"/>
      <c r="WJB24" s="341"/>
      <c r="WJC24" s="341"/>
      <c r="WJD24" s="341"/>
      <c r="WJE24" s="341"/>
      <c r="WJF24" s="341"/>
      <c r="WJG24" s="341"/>
      <c r="WJH24" s="341"/>
      <c r="WJI24" s="341"/>
      <c r="WJJ24" s="341"/>
      <c r="WJK24" s="341"/>
      <c r="WJL24" s="341"/>
      <c r="WJM24" s="341"/>
      <c r="WJN24" s="341"/>
      <c r="WJO24" s="341"/>
      <c r="WJP24" s="341"/>
      <c r="WJQ24" s="341"/>
      <c r="WJR24" s="341"/>
      <c r="WJS24" s="341"/>
      <c r="WJT24" s="341"/>
      <c r="WJU24" s="341"/>
      <c r="WJV24" s="341"/>
      <c r="WJW24" s="341"/>
      <c r="WJX24" s="341"/>
      <c r="WJY24" s="341"/>
      <c r="WJZ24" s="341"/>
      <c r="WKA24" s="341"/>
      <c r="WKB24" s="341"/>
      <c r="WKC24" s="341"/>
      <c r="WKD24" s="341"/>
      <c r="WKE24" s="341"/>
      <c r="WKF24" s="341"/>
      <c r="WKG24" s="341"/>
      <c r="WKH24" s="341"/>
      <c r="WKI24" s="341"/>
      <c r="WKJ24" s="341"/>
      <c r="WKK24" s="341"/>
      <c r="WKL24" s="341"/>
      <c r="WKM24" s="341"/>
      <c r="WKN24" s="341"/>
      <c r="WKO24" s="341"/>
      <c r="WKP24" s="341"/>
      <c r="WKQ24" s="341"/>
      <c r="WKR24" s="341"/>
      <c r="WKS24" s="341"/>
      <c r="WKT24" s="341"/>
      <c r="WKU24" s="341"/>
      <c r="WKV24" s="341"/>
      <c r="WKW24" s="341"/>
      <c r="WKX24" s="341"/>
      <c r="WKY24" s="341"/>
      <c r="WKZ24" s="341"/>
      <c r="WLA24" s="341"/>
      <c r="WLB24" s="341"/>
      <c r="WLC24" s="341"/>
      <c r="WLD24" s="341"/>
      <c r="WLE24" s="341"/>
      <c r="WLF24" s="341"/>
      <c r="WLG24" s="341"/>
      <c r="WLH24" s="341"/>
      <c r="WLI24" s="341"/>
      <c r="WLJ24" s="341"/>
      <c r="WLK24" s="341"/>
      <c r="WLL24" s="341"/>
      <c r="WLM24" s="341"/>
      <c r="WLN24" s="341"/>
      <c r="WLO24" s="341"/>
      <c r="WLP24" s="341"/>
      <c r="WLQ24" s="341"/>
      <c r="WLR24" s="341"/>
      <c r="WLS24" s="341"/>
      <c r="WLT24" s="341"/>
      <c r="WLU24" s="341"/>
      <c r="WLV24" s="341"/>
      <c r="WLW24" s="341"/>
      <c r="WLX24" s="341"/>
      <c r="WLY24" s="341"/>
      <c r="WLZ24" s="341"/>
      <c r="WMA24" s="341"/>
      <c r="WMB24" s="341"/>
      <c r="WMC24" s="341"/>
      <c r="WMD24" s="341"/>
      <c r="WME24" s="341"/>
      <c r="WMF24" s="341"/>
      <c r="WMG24" s="341"/>
      <c r="WMH24" s="341"/>
      <c r="WMI24" s="341"/>
      <c r="WMJ24" s="341"/>
      <c r="WMK24" s="341"/>
      <c r="WML24" s="341"/>
      <c r="WMM24" s="341"/>
      <c r="WMN24" s="341"/>
      <c r="WMO24" s="341"/>
      <c r="WMP24" s="341"/>
      <c r="WMQ24" s="341"/>
      <c r="WMR24" s="341"/>
      <c r="WMS24" s="341"/>
      <c r="WMT24" s="341"/>
      <c r="WMU24" s="341"/>
      <c r="WMV24" s="341"/>
      <c r="WMW24" s="341"/>
      <c r="WMX24" s="341"/>
      <c r="WMY24" s="341"/>
      <c r="WMZ24" s="341"/>
      <c r="WNA24" s="341"/>
      <c r="WNB24" s="341"/>
      <c r="WNC24" s="341"/>
      <c r="WND24" s="341"/>
      <c r="WNE24" s="341"/>
      <c r="WNF24" s="341"/>
      <c r="WNG24" s="341"/>
      <c r="WNH24" s="341"/>
      <c r="WNI24" s="341"/>
      <c r="WNJ24" s="341"/>
      <c r="WNK24" s="341"/>
      <c r="WNL24" s="341"/>
      <c r="WNM24" s="341"/>
      <c r="WNN24" s="341"/>
      <c r="WNO24" s="341"/>
      <c r="WNP24" s="341"/>
      <c r="WNQ24" s="341"/>
      <c r="WNR24" s="341"/>
      <c r="WNS24" s="341"/>
      <c r="WNT24" s="341"/>
      <c r="WNU24" s="341"/>
      <c r="WNV24" s="341"/>
      <c r="WNW24" s="341"/>
      <c r="WNX24" s="341"/>
      <c r="WNY24" s="341"/>
      <c r="WNZ24" s="341"/>
      <c r="WOA24" s="341"/>
      <c r="WOB24" s="341"/>
      <c r="WOC24" s="341"/>
      <c r="WOD24" s="341"/>
      <c r="WOE24" s="341"/>
      <c r="WOF24" s="341"/>
      <c r="WOG24" s="341"/>
      <c r="WOH24" s="341"/>
      <c r="WOI24" s="341"/>
      <c r="WOJ24" s="341"/>
      <c r="WOK24" s="341"/>
      <c r="WOL24" s="341"/>
      <c r="WOM24" s="341"/>
      <c r="WON24" s="341"/>
      <c r="WOO24" s="341"/>
      <c r="WOP24" s="341"/>
      <c r="WOQ24" s="341"/>
      <c r="WOR24" s="341"/>
      <c r="WOS24" s="341"/>
      <c r="WOT24" s="341"/>
      <c r="WOU24" s="341"/>
      <c r="WOV24" s="341"/>
      <c r="WOW24" s="341"/>
      <c r="WOX24" s="341"/>
      <c r="WOY24" s="341"/>
      <c r="WOZ24" s="341"/>
      <c r="WPA24" s="341"/>
      <c r="WPB24" s="341"/>
      <c r="WPC24" s="341"/>
      <c r="WPD24" s="341"/>
      <c r="WPE24" s="341"/>
      <c r="WPF24" s="341"/>
      <c r="WPG24" s="341"/>
      <c r="WPH24" s="341"/>
      <c r="WPI24" s="341"/>
      <c r="WPJ24" s="341"/>
      <c r="WPK24" s="341"/>
      <c r="WPL24" s="341"/>
      <c r="WPM24" s="341"/>
      <c r="WPN24" s="341"/>
      <c r="WPO24" s="341"/>
      <c r="WPP24" s="341"/>
      <c r="WPQ24" s="341"/>
      <c r="WPR24" s="341"/>
      <c r="WPS24" s="341"/>
      <c r="WPT24" s="341"/>
      <c r="WPU24" s="341"/>
      <c r="WPV24" s="341"/>
      <c r="WPW24" s="341"/>
      <c r="WPX24" s="341"/>
      <c r="WPY24" s="341"/>
      <c r="WPZ24" s="341"/>
      <c r="WQA24" s="341"/>
      <c r="WQB24" s="341"/>
      <c r="WQC24" s="341"/>
      <c r="WQD24" s="341"/>
      <c r="WQE24" s="341"/>
      <c r="WQF24" s="341"/>
      <c r="WQG24" s="341"/>
      <c r="WQH24" s="341"/>
      <c r="WQI24" s="341"/>
      <c r="WQJ24" s="341"/>
      <c r="WQK24" s="341"/>
      <c r="WQL24" s="341"/>
      <c r="WQM24" s="341"/>
      <c r="WQN24" s="341"/>
      <c r="WQO24" s="341"/>
      <c r="WQP24" s="341"/>
      <c r="WQQ24" s="341"/>
      <c r="WQR24" s="341"/>
      <c r="WQS24" s="341"/>
      <c r="WQT24" s="341"/>
      <c r="WQU24" s="341"/>
      <c r="WQV24" s="341"/>
      <c r="WQW24" s="341"/>
      <c r="WQX24" s="341"/>
      <c r="WQY24" s="341"/>
      <c r="WQZ24" s="341"/>
      <c r="WRA24" s="341"/>
      <c r="WRB24" s="341"/>
      <c r="WRC24" s="341"/>
      <c r="WRD24" s="341"/>
      <c r="WRE24" s="341"/>
      <c r="WRF24" s="341"/>
      <c r="WRG24" s="341"/>
      <c r="WRH24" s="341"/>
      <c r="WRI24" s="341"/>
      <c r="WRJ24" s="341"/>
      <c r="WRK24" s="341"/>
      <c r="WRL24" s="341"/>
      <c r="WRM24" s="341"/>
      <c r="WRN24" s="341"/>
      <c r="WRO24" s="341"/>
      <c r="WRP24" s="341"/>
      <c r="WRQ24" s="341"/>
      <c r="WRR24" s="341"/>
      <c r="WRS24" s="341"/>
      <c r="WRT24" s="341"/>
      <c r="WRU24" s="341"/>
      <c r="WRV24" s="341"/>
      <c r="WRW24" s="341"/>
      <c r="WRX24" s="341"/>
      <c r="WRY24" s="341"/>
      <c r="WRZ24" s="341"/>
      <c r="WSA24" s="341"/>
      <c r="WSB24" s="341"/>
      <c r="WSC24" s="341"/>
      <c r="WSD24" s="341"/>
      <c r="WSE24" s="341"/>
      <c r="WSF24" s="341"/>
      <c r="WSG24" s="341"/>
      <c r="WSH24" s="341"/>
      <c r="WSI24" s="341"/>
      <c r="WSJ24" s="341"/>
      <c r="WSK24" s="341"/>
      <c r="WSL24" s="341"/>
      <c r="WSM24" s="341"/>
      <c r="WSN24" s="341"/>
      <c r="WSO24" s="341"/>
      <c r="WSP24" s="341"/>
      <c r="WSQ24" s="341"/>
      <c r="WSR24" s="341"/>
      <c r="WSS24" s="341"/>
      <c r="WST24" s="341"/>
      <c r="WSU24" s="341"/>
      <c r="WSV24" s="341"/>
      <c r="WSW24" s="341"/>
      <c r="WSX24" s="341"/>
      <c r="WSY24" s="341"/>
      <c r="WSZ24" s="341"/>
      <c r="WTA24" s="341"/>
      <c r="WTB24" s="341"/>
      <c r="WTC24" s="341"/>
      <c r="WTD24" s="341"/>
      <c r="WTE24" s="341"/>
      <c r="WTF24" s="341"/>
      <c r="WTG24" s="341"/>
      <c r="WTH24" s="341"/>
      <c r="WTI24" s="341"/>
      <c r="WTJ24" s="341"/>
      <c r="WTK24" s="341"/>
      <c r="WTL24" s="341"/>
      <c r="WTM24" s="341"/>
      <c r="WTN24" s="341"/>
      <c r="WTO24" s="341"/>
      <c r="WTP24" s="341"/>
      <c r="WTQ24" s="341"/>
      <c r="WTR24" s="341"/>
      <c r="WTS24" s="341"/>
      <c r="WTT24" s="341"/>
      <c r="WTU24" s="341"/>
      <c r="WTV24" s="341"/>
      <c r="WTW24" s="341"/>
      <c r="WTX24" s="341"/>
      <c r="WTY24" s="341"/>
      <c r="WTZ24" s="341"/>
      <c r="WUA24" s="341"/>
      <c r="WUB24" s="341"/>
      <c r="WUC24" s="341"/>
      <c r="WUD24" s="341"/>
      <c r="WUE24" s="341"/>
      <c r="WUF24" s="341"/>
      <c r="WUG24" s="341"/>
      <c r="WUH24" s="341"/>
      <c r="WUI24" s="341"/>
      <c r="WUJ24" s="341"/>
      <c r="WUK24" s="341"/>
      <c r="WUL24" s="341"/>
      <c r="WUM24" s="341"/>
      <c r="WUN24" s="341"/>
      <c r="WUO24" s="341"/>
      <c r="WUP24" s="341"/>
      <c r="WUQ24" s="341"/>
      <c r="WUR24" s="341"/>
      <c r="WUS24" s="341"/>
      <c r="WUT24" s="341"/>
      <c r="WUU24" s="341"/>
      <c r="WUV24" s="341"/>
      <c r="WUW24" s="341"/>
      <c r="WUX24" s="341"/>
      <c r="WUY24" s="341"/>
      <c r="WUZ24" s="341"/>
      <c r="WVA24" s="341"/>
      <c r="WVB24" s="341"/>
      <c r="WVC24" s="341"/>
      <c r="WVD24" s="341"/>
      <c r="WVE24" s="341"/>
      <c r="WVF24" s="341"/>
      <c r="WVG24" s="341"/>
      <c r="WVH24" s="341"/>
      <c r="WVI24" s="341"/>
      <c r="WVJ24" s="341"/>
      <c r="WVK24" s="341"/>
      <c r="WVL24" s="341"/>
      <c r="WVM24" s="341"/>
      <c r="WVN24" s="341"/>
      <c r="WVO24" s="341"/>
      <c r="WVP24" s="341"/>
      <c r="WVQ24" s="341"/>
      <c r="WVR24" s="341"/>
      <c r="WVS24" s="341"/>
      <c r="WVT24" s="341"/>
      <c r="WVU24" s="341"/>
      <c r="WVV24" s="341"/>
      <c r="WVW24" s="341"/>
      <c r="WVX24" s="341"/>
      <c r="WVY24" s="341"/>
      <c r="WVZ24" s="341"/>
      <c r="WWA24" s="341"/>
      <c r="WWB24" s="341"/>
      <c r="WWC24" s="341"/>
      <c r="WWD24" s="341"/>
      <c r="WWE24" s="341"/>
      <c r="WWF24" s="341"/>
      <c r="WWG24" s="341"/>
      <c r="WWH24" s="341"/>
      <c r="WWI24" s="341"/>
      <c r="WWJ24" s="341"/>
      <c r="WWK24" s="341"/>
      <c r="WWL24" s="341"/>
      <c r="WWM24" s="341"/>
      <c r="WWN24" s="341"/>
      <c r="WWO24" s="341"/>
      <c r="WWP24" s="341"/>
      <c r="WWQ24" s="341"/>
      <c r="WWR24" s="341"/>
      <c r="WWS24" s="341"/>
      <c r="WWT24" s="341"/>
      <c r="WWU24" s="341"/>
      <c r="WWV24" s="341"/>
      <c r="WWW24" s="341"/>
      <c r="WWX24" s="341"/>
      <c r="WWY24" s="341"/>
      <c r="WWZ24" s="341"/>
      <c r="WXA24" s="341"/>
      <c r="WXB24" s="341"/>
      <c r="WXC24" s="341"/>
      <c r="WXD24" s="341"/>
      <c r="WXE24" s="341"/>
      <c r="WXF24" s="341"/>
      <c r="WXG24" s="341"/>
      <c r="WXH24" s="341"/>
      <c r="WXI24" s="341"/>
      <c r="WXJ24" s="341"/>
      <c r="WXK24" s="341"/>
      <c r="WXL24" s="341"/>
      <c r="WXM24" s="341"/>
      <c r="WXN24" s="341"/>
      <c r="WXO24" s="341"/>
      <c r="WXP24" s="341"/>
      <c r="WXQ24" s="341"/>
      <c r="WXR24" s="341"/>
      <c r="WXS24" s="341"/>
      <c r="WXT24" s="341"/>
      <c r="WXU24" s="341"/>
      <c r="WXV24" s="341"/>
      <c r="WXW24" s="341"/>
      <c r="WXX24" s="341"/>
      <c r="WXY24" s="341"/>
      <c r="WXZ24" s="341"/>
      <c r="WYA24" s="341"/>
      <c r="WYB24" s="341"/>
      <c r="WYC24" s="341"/>
      <c r="WYD24" s="341"/>
      <c r="WYE24" s="341"/>
      <c r="WYF24" s="341"/>
      <c r="WYG24" s="341"/>
      <c r="WYH24" s="341"/>
      <c r="WYI24" s="341"/>
      <c r="WYJ24" s="341"/>
      <c r="WYK24" s="341"/>
      <c r="WYL24" s="341"/>
      <c r="WYM24" s="341"/>
      <c r="WYN24" s="341"/>
      <c r="WYO24" s="341"/>
      <c r="WYP24" s="341"/>
      <c r="WYQ24" s="341"/>
      <c r="WYR24" s="341"/>
      <c r="WYS24" s="341"/>
      <c r="WYT24" s="341"/>
      <c r="WYU24" s="341"/>
      <c r="WYV24" s="341"/>
      <c r="WYW24" s="341"/>
      <c r="WYX24" s="341"/>
      <c r="WYY24" s="341"/>
      <c r="WYZ24" s="341"/>
      <c r="WZA24" s="341"/>
      <c r="WZB24" s="341"/>
      <c r="WZC24" s="341"/>
      <c r="WZD24" s="341"/>
      <c r="WZE24" s="341"/>
      <c r="WZF24" s="341"/>
      <c r="WZG24" s="341"/>
      <c r="WZH24" s="341"/>
      <c r="WZI24" s="341"/>
      <c r="WZJ24" s="341"/>
      <c r="WZK24" s="341"/>
      <c r="WZL24" s="341"/>
      <c r="WZM24" s="341"/>
      <c r="WZN24" s="341"/>
      <c r="WZO24" s="341"/>
      <c r="WZP24" s="341"/>
      <c r="WZQ24" s="341"/>
      <c r="WZR24" s="341"/>
      <c r="WZS24" s="341"/>
      <c r="WZT24" s="341"/>
      <c r="WZU24" s="341"/>
      <c r="WZV24" s="341"/>
      <c r="WZW24" s="341"/>
      <c r="WZX24" s="341"/>
      <c r="WZY24" s="341"/>
      <c r="WZZ24" s="341"/>
      <c r="XAA24" s="341"/>
      <c r="XAB24" s="341"/>
      <c r="XAC24" s="341"/>
      <c r="XAD24" s="341"/>
      <c r="XAE24" s="341"/>
      <c r="XAF24" s="341"/>
      <c r="XAG24" s="341"/>
      <c r="XAH24" s="341"/>
      <c r="XAI24" s="341"/>
      <c r="XAJ24" s="341"/>
      <c r="XAK24" s="341"/>
      <c r="XAL24" s="341"/>
      <c r="XAM24" s="341"/>
      <c r="XAN24" s="341"/>
      <c r="XAO24" s="341"/>
      <c r="XAP24" s="341"/>
      <c r="XAQ24" s="341"/>
      <c r="XAR24" s="341"/>
      <c r="XAS24" s="341"/>
      <c r="XAT24" s="341"/>
      <c r="XAU24" s="341"/>
      <c r="XAV24" s="341"/>
      <c r="XAW24" s="341"/>
      <c r="XAX24" s="341"/>
      <c r="XAY24" s="341"/>
      <c r="XAZ24" s="341"/>
      <c r="XBA24" s="341"/>
      <c r="XBB24" s="341"/>
      <c r="XBC24" s="341"/>
      <c r="XBD24" s="341"/>
      <c r="XBE24" s="341"/>
      <c r="XBF24" s="341"/>
      <c r="XBG24" s="341"/>
      <c r="XBH24" s="341"/>
      <c r="XBI24" s="341"/>
      <c r="XBJ24" s="341"/>
      <c r="XBK24" s="341"/>
      <c r="XBL24" s="341"/>
      <c r="XBM24" s="341"/>
      <c r="XBN24" s="341"/>
      <c r="XBO24" s="341"/>
      <c r="XBP24" s="341"/>
      <c r="XBQ24" s="341"/>
      <c r="XBR24" s="341"/>
      <c r="XBS24" s="341"/>
      <c r="XBT24" s="341"/>
      <c r="XBU24" s="341"/>
      <c r="XBV24" s="341"/>
      <c r="XBW24" s="341"/>
      <c r="XBX24" s="341"/>
      <c r="XBY24" s="341"/>
      <c r="XBZ24" s="341"/>
      <c r="XCA24" s="341"/>
      <c r="XCB24" s="341"/>
      <c r="XCC24" s="341"/>
      <c r="XCD24" s="341"/>
      <c r="XCE24" s="341"/>
      <c r="XCF24" s="341"/>
      <c r="XCG24" s="341"/>
      <c r="XCH24" s="341"/>
      <c r="XCI24" s="341"/>
      <c r="XCJ24" s="341"/>
      <c r="XCK24" s="341"/>
      <c r="XCL24" s="341"/>
      <c r="XCM24" s="341"/>
      <c r="XCN24" s="341"/>
      <c r="XCO24" s="341"/>
      <c r="XCP24" s="341"/>
      <c r="XCQ24" s="341"/>
      <c r="XCR24" s="341"/>
      <c r="XCS24" s="341"/>
      <c r="XCT24" s="341"/>
      <c r="XCU24" s="341"/>
      <c r="XCV24" s="341"/>
      <c r="XCW24" s="341"/>
      <c r="XCX24" s="341"/>
      <c r="XCY24" s="341"/>
      <c r="XCZ24" s="341"/>
      <c r="XDA24" s="341"/>
      <c r="XDB24" s="341"/>
      <c r="XDC24" s="341"/>
      <c r="XDD24" s="341"/>
      <c r="XDE24" s="341"/>
      <c r="XDF24" s="341"/>
      <c r="XDG24" s="341"/>
      <c r="XDH24" s="341"/>
      <c r="XDI24" s="341"/>
      <c r="XDJ24" s="341"/>
      <c r="XDK24" s="341"/>
      <c r="XDL24" s="341"/>
      <c r="XDM24" s="341"/>
      <c r="XDN24" s="341"/>
      <c r="XDO24" s="341"/>
      <c r="XDP24" s="341"/>
      <c r="XDQ24" s="341"/>
      <c r="XDR24" s="341"/>
      <c r="XDS24" s="341"/>
      <c r="XDT24" s="341"/>
      <c r="XDU24" s="341"/>
      <c r="XDV24" s="341"/>
      <c r="XDW24" s="341"/>
      <c r="XDX24" s="341"/>
      <c r="XDY24" s="341"/>
      <c r="XDZ24" s="341"/>
      <c r="XEA24" s="341"/>
      <c r="XEB24" s="341"/>
      <c r="XEC24" s="341"/>
      <c r="XED24" s="341"/>
      <c r="XEE24" s="341"/>
      <c r="XEF24" s="341"/>
      <c r="XEG24" s="341"/>
      <c r="XEH24" s="341"/>
      <c r="XEI24" s="341"/>
      <c r="XEJ24" s="341"/>
      <c r="XEK24" s="341"/>
      <c r="XEL24" s="341"/>
      <c r="XEM24" s="341"/>
      <c r="XEN24" s="341"/>
      <c r="XEO24" s="341"/>
      <c r="XEP24" s="341"/>
      <c r="XEQ24" s="341"/>
      <c r="XER24" s="341"/>
      <c r="XES24" s="341"/>
      <c r="XET24" s="341"/>
      <c r="XEU24" s="341"/>
      <c r="XEV24" s="341"/>
      <c r="XEW24" s="341"/>
      <c r="XEX24" s="341"/>
      <c r="XEY24" s="341"/>
      <c r="XEZ24" s="341"/>
      <c r="XFA24" s="341"/>
      <c r="XFB24" s="341"/>
      <c r="XFC24" s="341"/>
      <c r="XFD24" s="341"/>
    </row>
    <row r="25" spans="1:16384" s="16" customFormat="1" ht="37.5" customHeight="1" x14ac:dyDescent="0.3">
      <c r="A25" s="341" t="s">
        <v>17</v>
      </c>
      <c r="B25" s="341"/>
      <c r="C25" s="341"/>
      <c r="D25" s="341"/>
      <c r="E25" s="341"/>
      <c r="F25" s="341"/>
      <c r="G25" s="341"/>
      <c r="H25" s="341"/>
      <c r="I25" s="341"/>
      <c r="J25" s="341"/>
      <c r="K25" s="341"/>
      <c r="L25" s="341"/>
      <c r="M25" s="341"/>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1"/>
      <c r="AS25" s="341"/>
      <c r="AT25" s="341"/>
      <c r="AU25" s="341"/>
      <c r="AV25" s="341"/>
      <c r="AW25" s="341"/>
      <c r="AX25" s="341"/>
      <c r="AY25" s="341"/>
      <c r="AZ25" s="341"/>
      <c r="BA25" s="341"/>
      <c r="BB25" s="341"/>
      <c r="BC25" s="341"/>
      <c r="BD25" s="341"/>
      <c r="BE25" s="341"/>
      <c r="BF25" s="341"/>
      <c r="BG25" s="341"/>
      <c r="BH25" s="341"/>
      <c r="BI25" s="341"/>
      <c r="BJ25" s="341"/>
      <c r="BK25" s="341"/>
      <c r="BL25" s="341"/>
      <c r="BM25" s="341"/>
      <c r="BN25" s="341"/>
      <c r="BO25" s="341"/>
      <c r="BP25" s="341"/>
      <c r="BQ25" s="341"/>
      <c r="BR25" s="341"/>
      <c r="BS25" s="341"/>
      <c r="BT25" s="341"/>
      <c r="BU25" s="341"/>
      <c r="BV25" s="341"/>
      <c r="BW25" s="341"/>
      <c r="BX25" s="341"/>
      <c r="BY25" s="341"/>
      <c r="BZ25" s="341"/>
      <c r="CA25" s="341"/>
      <c r="CB25" s="341"/>
      <c r="CC25" s="341"/>
      <c r="CD25" s="341"/>
      <c r="CE25" s="341"/>
      <c r="CF25" s="341"/>
      <c r="CG25" s="341"/>
      <c r="CH25" s="341"/>
      <c r="CI25" s="341"/>
      <c r="CJ25" s="341"/>
      <c r="CK25" s="341"/>
      <c r="CL25" s="341"/>
      <c r="CM25" s="341"/>
      <c r="CN25" s="341"/>
      <c r="CO25" s="341"/>
      <c r="CP25" s="341"/>
      <c r="CQ25" s="341"/>
      <c r="CR25" s="341"/>
      <c r="CS25" s="341"/>
      <c r="CT25" s="341"/>
      <c r="CU25" s="341"/>
      <c r="CV25" s="341"/>
      <c r="CW25" s="341"/>
      <c r="CX25" s="341"/>
      <c r="CY25" s="341"/>
      <c r="CZ25" s="341"/>
      <c r="DA25" s="341"/>
      <c r="DB25" s="341"/>
      <c r="DC25" s="341"/>
      <c r="DD25" s="341"/>
      <c r="DE25" s="341"/>
      <c r="DF25" s="341"/>
      <c r="DG25" s="341"/>
      <c r="DH25" s="341"/>
      <c r="DI25" s="341"/>
      <c r="DJ25" s="341"/>
      <c r="DK25" s="341"/>
      <c r="DL25" s="341"/>
      <c r="DM25" s="341"/>
      <c r="DN25" s="341"/>
      <c r="DO25" s="341"/>
      <c r="DP25" s="341"/>
      <c r="DQ25" s="341"/>
      <c r="DR25" s="341"/>
      <c r="DS25" s="341"/>
      <c r="DT25" s="341"/>
      <c r="DU25" s="341"/>
      <c r="DV25" s="341"/>
      <c r="DW25" s="341"/>
      <c r="DX25" s="341"/>
      <c r="DY25" s="341"/>
      <c r="DZ25" s="341"/>
      <c r="EA25" s="341"/>
      <c r="EB25" s="341"/>
      <c r="EC25" s="341"/>
      <c r="ED25" s="341"/>
      <c r="EE25" s="341"/>
      <c r="EF25" s="341"/>
      <c r="EG25" s="341"/>
      <c r="EH25" s="341"/>
      <c r="EI25" s="341"/>
      <c r="EJ25" s="341"/>
      <c r="EK25" s="341"/>
      <c r="EL25" s="341"/>
      <c r="EM25" s="341"/>
      <c r="EN25" s="341"/>
      <c r="EO25" s="341"/>
      <c r="EP25" s="341"/>
      <c r="EQ25" s="341"/>
      <c r="ER25" s="341"/>
      <c r="ES25" s="341"/>
      <c r="ET25" s="341"/>
      <c r="EU25" s="341"/>
      <c r="EV25" s="341"/>
      <c r="EW25" s="341"/>
      <c r="EX25" s="341"/>
      <c r="EY25" s="341"/>
      <c r="EZ25" s="341"/>
      <c r="FA25" s="341"/>
      <c r="FB25" s="341"/>
      <c r="FC25" s="341"/>
      <c r="FD25" s="341"/>
      <c r="FE25" s="341"/>
      <c r="FF25" s="341"/>
      <c r="FG25" s="341"/>
      <c r="FH25" s="341"/>
      <c r="FI25" s="341"/>
      <c r="FJ25" s="341"/>
      <c r="FK25" s="341"/>
      <c r="FL25" s="341"/>
      <c r="FM25" s="341"/>
      <c r="FN25" s="341"/>
      <c r="FO25" s="341"/>
      <c r="FP25" s="341"/>
      <c r="FQ25" s="341"/>
      <c r="FR25" s="341"/>
      <c r="FS25" s="341"/>
      <c r="FT25" s="341"/>
      <c r="FU25" s="341"/>
      <c r="FV25" s="341"/>
      <c r="FW25" s="341"/>
      <c r="FX25" s="341"/>
      <c r="FY25" s="341"/>
      <c r="FZ25" s="341"/>
      <c r="GA25" s="341"/>
      <c r="GB25" s="341"/>
      <c r="GC25" s="341"/>
      <c r="GD25" s="341"/>
      <c r="GE25" s="341"/>
      <c r="GF25" s="341"/>
      <c r="GG25" s="341"/>
      <c r="GH25" s="341"/>
      <c r="GI25" s="341"/>
      <c r="GJ25" s="341"/>
      <c r="GK25" s="341"/>
      <c r="GL25" s="341"/>
      <c r="GM25" s="341"/>
      <c r="GN25" s="341"/>
      <c r="GO25" s="341"/>
      <c r="GP25" s="341"/>
      <c r="GQ25" s="341"/>
      <c r="GR25" s="341"/>
      <c r="GS25" s="341"/>
      <c r="GT25" s="341"/>
      <c r="GU25" s="341"/>
      <c r="GV25" s="341"/>
      <c r="GW25" s="341"/>
      <c r="GX25" s="341"/>
      <c r="GY25" s="341"/>
      <c r="GZ25" s="341"/>
      <c r="HA25" s="341"/>
      <c r="HB25" s="341"/>
      <c r="HC25" s="341"/>
      <c r="HD25" s="341"/>
      <c r="HE25" s="341"/>
      <c r="HF25" s="341"/>
      <c r="HG25" s="341"/>
      <c r="HH25" s="341"/>
      <c r="HI25" s="341"/>
      <c r="HJ25" s="341"/>
      <c r="HK25" s="341"/>
      <c r="HL25" s="341"/>
      <c r="HM25" s="341"/>
      <c r="HN25" s="341"/>
      <c r="HO25" s="341"/>
      <c r="HP25" s="341"/>
      <c r="HQ25" s="341"/>
      <c r="HR25" s="341"/>
      <c r="HS25" s="341"/>
      <c r="HT25" s="341"/>
      <c r="HU25" s="341"/>
      <c r="HV25" s="341"/>
      <c r="HW25" s="341"/>
      <c r="HX25" s="341"/>
      <c r="HY25" s="341"/>
      <c r="HZ25" s="341"/>
      <c r="IA25" s="341"/>
      <c r="IB25" s="341"/>
      <c r="IC25" s="341"/>
      <c r="ID25" s="341"/>
      <c r="IE25" s="341"/>
      <c r="IF25" s="341"/>
      <c r="IG25" s="341"/>
      <c r="IH25" s="341"/>
      <c r="II25" s="341"/>
      <c r="IJ25" s="341"/>
      <c r="IK25" s="341"/>
      <c r="IL25" s="341"/>
      <c r="IM25" s="341"/>
      <c r="IN25" s="341"/>
      <c r="IO25" s="341"/>
      <c r="IP25" s="341"/>
      <c r="IQ25" s="341"/>
      <c r="IR25" s="341"/>
      <c r="IS25" s="341"/>
      <c r="IT25" s="341"/>
      <c r="IU25" s="341"/>
      <c r="IV25" s="341"/>
      <c r="IW25" s="341"/>
      <c r="IX25" s="341"/>
      <c r="IY25" s="341"/>
      <c r="IZ25" s="341"/>
      <c r="JA25" s="341"/>
      <c r="JB25" s="341"/>
      <c r="JC25" s="341"/>
      <c r="JD25" s="341"/>
      <c r="JE25" s="341"/>
      <c r="JF25" s="341"/>
      <c r="JG25" s="341"/>
      <c r="JH25" s="341"/>
      <c r="JI25" s="341"/>
      <c r="JJ25" s="341"/>
      <c r="JK25" s="341"/>
      <c r="JL25" s="341"/>
      <c r="JM25" s="341"/>
      <c r="JN25" s="341"/>
      <c r="JO25" s="341"/>
      <c r="JP25" s="341"/>
      <c r="JQ25" s="341"/>
      <c r="JR25" s="341"/>
      <c r="JS25" s="341"/>
      <c r="JT25" s="341"/>
      <c r="JU25" s="341"/>
      <c r="JV25" s="341"/>
      <c r="JW25" s="341"/>
      <c r="JX25" s="341"/>
      <c r="JY25" s="341"/>
      <c r="JZ25" s="341"/>
      <c r="KA25" s="341"/>
      <c r="KB25" s="341"/>
      <c r="KC25" s="341"/>
      <c r="KD25" s="341"/>
      <c r="KE25" s="341"/>
      <c r="KF25" s="341"/>
      <c r="KG25" s="341"/>
      <c r="KH25" s="341"/>
      <c r="KI25" s="341"/>
      <c r="KJ25" s="341"/>
      <c r="KK25" s="341"/>
      <c r="KL25" s="341"/>
      <c r="KM25" s="341"/>
      <c r="KN25" s="341"/>
      <c r="KO25" s="341"/>
      <c r="KP25" s="341"/>
      <c r="KQ25" s="341"/>
      <c r="KR25" s="341"/>
      <c r="KS25" s="341"/>
      <c r="KT25" s="341"/>
      <c r="KU25" s="341"/>
      <c r="KV25" s="341"/>
      <c r="KW25" s="341"/>
      <c r="KX25" s="341"/>
      <c r="KY25" s="341"/>
      <c r="KZ25" s="341"/>
      <c r="LA25" s="341"/>
      <c r="LB25" s="341"/>
      <c r="LC25" s="341"/>
      <c r="LD25" s="341"/>
      <c r="LE25" s="341"/>
      <c r="LF25" s="341"/>
      <c r="LG25" s="341"/>
      <c r="LH25" s="341"/>
      <c r="LI25" s="341"/>
      <c r="LJ25" s="341"/>
      <c r="LK25" s="341"/>
      <c r="LL25" s="341"/>
      <c r="LM25" s="341"/>
      <c r="LN25" s="341"/>
      <c r="LO25" s="341"/>
      <c r="LP25" s="341"/>
      <c r="LQ25" s="341"/>
      <c r="LR25" s="341"/>
      <c r="LS25" s="341"/>
      <c r="LT25" s="341"/>
      <c r="LU25" s="341"/>
      <c r="LV25" s="341"/>
      <c r="LW25" s="341"/>
      <c r="LX25" s="341"/>
      <c r="LY25" s="341"/>
      <c r="LZ25" s="341"/>
      <c r="MA25" s="341"/>
      <c r="MB25" s="341"/>
      <c r="MC25" s="341"/>
      <c r="MD25" s="341"/>
      <c r="ME25" s="341"/>
      <c r="MF25" s="341"/>
      <c r="MG25" s="341"/>
      <c r="MH25" s="341"/>
      <c r="MI25" s="341"/>
      <c r="MJ25" s="341"/>
      <c r="MK25" s="341"/>
      <c r="ML25" s="341"/>
      <c r="MM25" s="341"/>
      <c r="MN25" s="341"/>
      <c r="MO25" s="341"/>
      <c r="MP25" s="341"/>
      <c r="MQ25" s="341"/>
      <c r="MR25" s="341"/>
      <c r="MS25" s="341"/>
      <c r="MT25" s="341"/>
      <c r="MU25" s="341"/>
      <c r="MV25" s="341"/>
      <c r="MW25" s="341"/>
      <c r="MX25" s="341"/>
      <c r="MY25" s="341"/>
      <c r="MZ25" s="341"/>
      <c r="NA25" s="341"/>
      <c r="NB25" s="341"/>
      <c r="NC25" s="341"/>
      <c r="ND25" s="341"/>
      <c r="NE25" s="341"/>
      <c r="NF25" s="341"/>
      <c r="NG25" s="341"/>
      <c r="NH25" s="341"/>
      <c r="NI25" s="341"/>
      <c r="NJ25" s="341"/>
      <c r="NK25" s="341"/>
      <c r="NL25" s="341"/>
      <c r="NM25" s="341"/>
      <c r="NN25" s="341"/>
      <c r="NO25" s="341"/>
      <c r="NP25" s="341"/>
      <c r="NQ25" s="341"/>
      <c r="NR25" s="341"/>
      <c r="NS25" s="341"/>
      <c r="NT25" s="341"/>
      <c r="NU25" s="341"/>
      <c r="NV25" s="341"/>
      <c r="NW25" s="341"/>
      <c r="NX25" s="341"/>
      <c r="NY25" s="341"/>
      <c r="NZ25" s="341"/>
      <c r="OA25" s="341"/>
      <c r="OB25" s="341"/>
      <c r="OC25" s="341"/>
      <c r="OD25" s="341"/>
      <c r="OE25" s="341"/>
      <c r="OF25" s="341"/>
      <c r="OG25" s="341"/>
      <c r="OH25" s="341"/>
      <c r="OI25" s="341"/>
      <c r="OJ25" s="341"/>
      <c r="OK25" s="341"/>
      <c r="OL25" s="341"/>
      <c r="OM25" s="341"/>
      <c r="ON25" s="341"/>
      <c r="OO25" s="341"/>
      <c r="OP25" s="341"/>
      <c r="OQ25" s="341"/>
      <c r="OR25" s="341"/>
      <c r="OS25" s="341"/>
      <c r="OT25" s="341"/>
      <c r="OU25" s="341"/>
      <c r="OV25" s="341"/>
      <c r="OW25" s="341"/>
      <c r="OX25" s="341"/>
      <c r="OY25" s="341"/>
      <c r="OZ25" s="341"/>
      <c r="PA25" s="341"/>
      <c r="PB25" s="341"/>
      <c r="PC25" s="341"/>
      <c r="PD25" s="341"/>
      <c r="PE25" s="341"/>
      <c r="PF25" s="341"/>
      <c r="PG25" s="341"/>
      <c r="PH25" s="341"/>
      <c r="PI25" s="341"/>
      <c r="PJ25" s="341"/>
      <c r="PK25" s="341"/>
      <c r="PL25" s="341"/>
      <c r="PM25" s="341"/>
      <c r="PN25" s="341"/>
      <c r="PO25" s="341"/>
      <c r="PP25" s="341"/>
      <c r="PQ25" s="341"/>
      <c r="PR25" s="341"/>
      <c r="PS25" s="341"/>
      <c r="PT25" s="341"/>
      <c r="PU25" s="341"/>
      <c r="PV25" s="341"/>
      <c r="PW25" s="341"/>
      <c r="PX25" s="341"/>
      <c r="PY25" s="341"/>
      <c r="PZ25" s="341"/>
      <c r="QA25" s="341"/>
      <c r="QB25" s="341"/>
      <c r="QC25" s="341"/>
      <c r="QD25" s="341"/>
      <c r="QE25" s="341"/>
      <c r="QF25" s="341"/>
      <c r="QG25" s="341"/>
      <c r="QH25" s="341"/>
      <c r="QI25" s="341"/>
      <c r="QJ25" s="341"/>
      <c r="QK25" s="341"/>
      <c r="QL25" s="341"/>
      <c r="QM25" s="341"/>
      <c r="QN25" s="341"/>
      <c r="QO25" s="341"/>
      <c r="QP25" s="341"/>
      <c r="QQ25" s="341"/>
      <c r="QR25" s="341"/>
      <c r="QS25" s="341"/>
      <c r="QT25" s="341"/>
      <c r="QU25" s="341"/>
      <c r="QV25" s="341"/>
      <c r="QW25" s="341"/>
      <c r="QX25" s="341"/>
      <c r="QY25" s="341"/>
      <c r="QZ25" s="341"/>
      <c r="RA25" s="341"/>
      <c r="RB25" s="341"/>
      <c r="RC25" s="341"/>
      <c r="RD25" s="341"/>
      <c r="RE25" s="341"/>
      <c r="RF25" s="341"/>
      <c r="RG25" s="341"/>
      <c r="RH25" s="341"/>
      <c r="RI25" s="341"/>
      <c r="RJ25" s="341"/>
      <c r="RK25" s="341"/>
      <c r="RL25" s="341"/>
      <c r="RM25" s="341"/>
      <c r="RN25" s="341"/>
      <c r="RO25" s="341"/>
      <c r="RP25" s="341"/>
      <c r="RQ25" s="341"/>
      <c r="RR25" s="341"/>
      <c r="RS25" s="341"/>
      <c r="RT25" s="341"/>
      <c r="RU25" s="341"/>
      <c r="RV25" s="341"/>
      <c r="RW25" s="341"/>
      <c r="RX25" s="341"/>
      <c r="RY25" s="341"/>
      <c r="RZ25" s="341"/>
      <c r="SA25" s="341"/>
      <c r="SB25" s="341"/>
      <c r="SC25" s="341"/>
      <c r="SD25" s="341"/>
      <c r="SE25" s="341"/>
      <c r="SF25" s="341"/>
      <c r="SG25" s="341"/>
      <c r="SH25" s="341"/>
      <c r="SI25" s="341"/>
      <c r="SJ25" s="341"/>
      <c r="SK25" s="341"/>
      <c r="SL25" s="341"/>
      <c r="SM25" s="341"/>
      <c r="SN25" s="341"/>
      <c r="SO25" s="341"/>
      <c r="SP25" s="341"/>
      <c r="SQ25" s="341"/>
      <c r="SR25" s="341"/>
      <c r="SS25" s="341"/>
      <c r="ST25" s="341"/>
      <c r="SU25" s="341"/>
      <c r="SV25" s="341"/>
      <c r="SW25" s="341"/>
      <c r="SX25" s="341"/>
      <c r="SY25" s="341"/>
      <c r="SZ25" s="341"/>
      <c r="TA25" s="341"/>
      <c r="TB25" s="341"/>
      <c r="TC25" s="341"/>
      <c r="TD25" s="341"/>
      <c r="TE25" s="341"/>
      <c r="TF25" s="341"/>
      <c r="TG25" s="341"/>
      <c r="TH25" s="341"/>
      <c r="TI25" s="341"/>
      <c r="TJ25" s="341"/>
      <c r="TK25" s="341"/>
      <c r="TL25" s="341"/>
      <c r="TM25" s="341"/>
      <c r="TN25" s="341"/>
      <c r="TO25" s="341"/>
      <c r="TP25" s="341"/>
      <c r="TQ25" s="341"/>
      <c r="TR25" s="341"/>
      <c r="TS25" s="341"/>
      <c r="TT25" s="341"/>
      <c r="TU25" s="341"/>
      <c r="TV25" s="341"/>
      <c r="TW25" s="341"/>
      <c r="TX25" s="341"/>
      <c r="TY25" s="341"/>
      <c r="TZ25" s="341"/>
      <c r="UA25" s="341"/>
      <c r="UB25" s="341"/>
      <c r="UC25" s="341"/>
      <c r="UD25" s="341"/>
      <c r="UE25" s="341"/>
      <c r="UF25" s="341"/>
      <c r="UG25" s="341"/>
      <c r="UH25" s="341"/>
      <c r="UI25" s="341"/>
      <c r="UJ25" s="341"/>
      <c r="UK25" s="341"/>
      <c r="UL25" s="341"/>
      <c r="UM25" s="341"/>
      <c r="UN25" s="341"/>
      <c r="UO25" s="341"/>
      <c r="UP25" s="341"/>
      <c r="UQ25" s="341"/>
      <c r="UR25" s="341"/>
      <c r="US25" s="341"/>
      <c r="UT25" s="341"/>
      <c r="UU25" s="341"/>
      <c r="UV25" s="341"/>
      <c r="UW25" s="341"/>
      <c r="UX25" s="341"/>
      <c r="UY25" s="341"/>
      <c r="UZ25" s="341"/>
      <c r="VA25" s="341"/>
      <c r="VB25" s="341"/>
      <c r="VC25" s="341"/>
      <c r="VD25" s="341"/>
      <c r="VE25" s="341"/>
      <c r="VF25" s="341"/>
      <c r="VG25" s="341"/>
      <c r="VH25" s="341"/>
      <c r="VI25" s="341"/>
      <c r="VJ25" s="341"/>
      <c r="VK25" s="341"/>
      <c r="VL25" s="341"/>
      <c r="VM25" s="341"/>
      <c r="VN25" s="341"/>
      <c r="VO25" s="341"/>
      <c r="VP25" s="341"/>
      <c r="VQ25" s="341"/>
      <c r="VR25" s="341"/>
      <c r="VS25" s="341"/>
      <c r="VT25" s="341"/>
      <c r="VU25" s="341"/>
      <c r="VV25" s="341"/>
      <c r="VW25" s="341"/>
      <c r="VX25" s="341"/>
      <c r="VY25" s="341"/>
      <c r="VZ25" s="341"/>
      <c r="WA25" s="341"/>
      <c r="WB25" s="341"/>
      <c r="WC25" s="341"/>
      <c r="WD25" s="341"/>
      <c r="WE25" s="341"/>
      <c r="WF25" s="341"/>
      <c r="WG25" s="341"/>
      <c r="WH25" s="341"/>
      <c r="WI25" s="341"/>
      <c r="WJ25" s="341"/>
      <c r="WK25" s="341"/>
      <c r="WL25" s="341"/>
      <c r="WM25" s="341"/>
      <c r="WN25" s="341"/>
      <c r="WO25" s="341"/>
      <c r="WP25" s="341"/>
      <c r="WQ25" s="341"/>
      <c r="WR25" s="341"/>
      <c r="WS25" s="341"/>
      <c r="WT25" s="341"/>
      <c r="WU25" s="341"/>
      <c r="WV25" s="341"/>
      <c r="WW25" s="341"/>
      <c r="WX25" s="341"/>
      <c r="WY25" s="341"/>
      <c r="WZ25" s="341"/>
      <c r="XA25" s="341"/>
      <c r="XB25" s="341"/>
      <c r="XC25" s="341"/>
      <c r="XD25" s="341"/>
      <c r="XE25" s="341"/>
      <c r="XF25" s="341"/>
      <c r="XG25" s="341"/>
      <c r="XH25" s="341"/>
      <c r="XI25" s="341"/>
      <c r="XJ25" s="341"/>
      <c r="XK25" s="341"/>
      <c r="XL25" s="341"/>
      <c r="XM25" s="341"/>
      <c r="XN25" s="341"/>
      <c r="XO25" s="341"/>
      <c r="XP25" s="341"/>
      <c r="XQ25" s="341"/>
      <c r="XR25" s="341"/>
      <c r="XS25" s="341"/>
      <c r="XT25" s="341"/>
      <c r="XU25" s="341"/>
      <c r="XV25" s="341"/>
      <c r="XW25" s="341"/>
      <c r="XX25" s="341"/>
      <c r="XY25" s="341"/>
      <c r="XZ25" s="341"/>
      <c r="YA25" s="341"/>
      <c r="YB25" s="341"/>
      <c r="YC25" s="341"/>
      <c r="YD25" s="341"/>
      <c r="YE25" s="341"/>
      <c r="YF25" s="341"/>
      <c r="YG25" s="341"/>
      <c r="YH25" s="341"/>
      <c r="YI25" s="341"/>
      <c r="YJ25" s="341"/>
      <c r="YK25" s="341"/>
      <c r="YL25" s="341"/>
      <c r="YM25" s="341"/>
      <c r="YN25" s="341"/>
      <c r="YO25" s="341"/>
      <c r="YP25" s="341"/>
      <c r="YQ25" s="341"/>
      <c r="YR25" s="341"/>
      <c r="YS25" s="341"/>
      <c r="YT25" s="341"/>
      <c r="YU25" s="341"/>
      <c r="YV25" s="341"/>
      <c r="YW25" s="341"/>
      <c r="YX25" s="341"/>
      <c r="YY25" s="341"/>
      <c r="YZ25" s="341"/>
      <c r="ZA25" s="341"/>
      <c r="ZB25" s="341"/>
      <c r="ZC25" s="341"/>
      <c r="ZD25" s="341"/>
      <c r="ZE25" s="341"/>
      <c r="ZF25" s="341"/>
      <c r="ZG25" s="341"/>
      <c r="ZH25" s="341"/>
      <c r="ZI25" s="341"/>
      <c r="ZJ25" s="341"/>
      <c r="ZK25" s="341"/>
      <c r="ZL25" s="341"/>
      <c r="ZM25" s="341"/>
      <c r="ZN25" s="341"/>
      <c r="ZO25" s="341"/>
      <c r="ZP25" s="341"/>
      <c r="ZQ25" s="341"/>
      <c r="ZR25" s="341"/>
      <c r="ZS25" s="341"/>
      <c r="ZT25" s="341"/>
      <c r="ZU25" s="341"/>
      <c r="ZV25" s="341"/>
      <c r="ZW25" s="341"/>
      <c r="ZX25" s="341"/>
      <c r="ZY25" s="341"/>
      <c r="ZZ25" s="341"/>
      <c r="AAA25" s="341"/>
      <c r="AAB25" s="341"/>
      <c r="AAC25" s="341"/>
      <c r="AAD25" s="341"/>
      <c r="AAE25" s="341"/>
      <c r="AAF25" s="341"/>
      <c r="AAG25" s="341"/>
      <c r="AAH25" s="341"/>
      <c r="AAI25" s="341"/>
      <c r="AAJ25" s="341"/>
      <c r="AAK25" s="341"/>
      <c r="AAL25" s="341"/>
      <c r="AAM25" s="341"/>
      <c r="AAN25" s="341"/>
      <c r="AAO25" s="341"/>
      <c r="AAP25" s="341"/>
      <c r="AAQ25" s="341"/>
      <c r="AAR25" s="341"/>
      <c r="AAS25" s="341"/>
      <c r="AAT25" s="341"/>
      <c r="AAU25" s="341"/>
      <c r="AAV25" s="341"/>
      <c r="AAW25" s="341"/>
      <c r="AAX25" s="341"/>
      <c r="AAY25" s="341"/>
      <c r="AAZ25" s="341"/>
      <c r="ABA25" s="341"/>
      <c r="ABB25" s="341"/>
      <c r="ABC25" s="341"/>
      <c r="ABD25" s="341"/>
      <c r="ABE25" s="341"/>
      <c r="ABF25" s="341"/>
      <c r="ABG25" s="341"/>
      <c r="ABH25" s="341"/>
      <c r="ABI25" s="341"/>
      <c r="ABJ25" s="341"/>
      <c r="ABK25" s="341"/>
      <c r="ABL25" s="341"/>
      <c r="ABM25" s="341"/>
      <c r="ABN25" s="341"/>
      <c r="ABO25" s="341"/>
      <c r="ABP25" s="341"/>
      <c r="ABQ25" s="341"/>
      <c r="ABR25" s="341"/>
      <c r="ABS25" s="341"/>
      <c r="ABT25" s="341"/>
      <c r="ABU25" s="341"/>
      <c r="ABV25" s="341"/>
      <c r="ABW25" s="341"/>
      <c r="ABX25" s="341"/>
      <c r="ABY25" s="341"/>
      <c r="ABZ25" s="341"/>
      <c r="ACA25" s="341"/>
      <c r="ACB25" s="341"/>
      <c r="ACC25" s="341"/>
      <c r="ACD25" s="341"/>
      <c r="ACE25" s="341"/>
      <c r="ACF25" s="341"/>
      <c r="ACG25" s="341"/>
      <c r="ACH25" s="341"/>
      <c r="ACI25" s="341"/>
      <c r="ACJ25" s="341"/>
      <c r="ACK25" s="341"/>
      <c r="ACL25" s="341"/>
      <c r="ACM25" s="341"/>
      <c r="ACN25" s="341"/>
      <c r="ACO25" s="341"/>
      <c r="ACP25" s="341"/>
      <c r="ACQ25" s="341"/>
      <c r="ACR25" s="341"/>
      <c r="ACS25" s="341"/>
      <c r="ACT25" s="341"/>
      <c r="ACU25" s="341"/>
      <c r="ACV25" s="341"/>
      <c r="ACW25" s="341"/>
      <c r="ACX25" s="341"/>
      <c r="ACY25" s="341"/>
      <c r="ACZ25" s="341"/>
      <c r="ADA25" s="341"/>
      <c r="ADB25" s="341"/>
      <c r="ADC25" s="341"/>
      <c r="ADD25" s="341"/>
      <c r="ADE25" s="341"/>
      <c r="ADF25" s="341"/>
      <c r="ADG25" s="341"/>
      <c r="ADH25" s="341"/>
      <c r="ADI25" s="341"/>
      <c r="ADJ25" s="341"/>
      <c r="ADK25" s="341"/>
      <c r="ADL25" s="341"/>
      <c r="ADM25" s="341"/>
      <c r="ADN25" s="341"/>
      <c r="ADO25" s="341"/>
      <c r="ADP25" s="341"/>
      <c r="ADQ25" s="341"/>
      <c r="ADR25" s="341"/>
      <c r="ADS25" s="341"/>
      <c r="ADT25" s="341"/>
      <c r="ADU25" s="341"/>
      <c r="ADV25" s="341"/>
      <c r="ADW25" s="341"/>
      <c r="ADX25" s="341"/>
      <c r="ADY25" s="341"/>
      <c r="ADZ25" s="341"/>
      <c r="AEA25" s="341"/>
      <c r="AEB25" s="341"/>
      <c r="AEC25" s="341"/>
      <c r="AED25" s="341"/>
      <c r="AEE25" s="341"/>
      <c r="AEF25" s="341"/>
      <c r="AEG25" s="341"/>
      <c r="AEH25" s="341"/>
      <c r="AEI25" s="341"/>
      <c r="AEJ25" s="341"/>
      <c r="AEK25" s="341"/>
      <c r="AEL25" s="341"/>
      <c r="AEM25" s="341"/>
      <c r="AEN25" s="341"/>
      <c r="AEO25" s="341"/>
      <c r="AEP25" s="341"/>
      <c r="AEQ25" s="341"/>
      <c r="AER25" s="341"/>
      <c r="AES25" s="341"/>
      <c r="AET25" s="341"/>
      <c r="AEU25" s="341"/>
      <c r="AEV25" s="341"/>
      <c r="AEW25" s="341"/>
      <c r="AEX25" s="341"/>
      <c r="AEY25" s="341"/>
      <c r="AEZ25" s="341"/>
      <c r="AFA25" s="341"/>
      <c r="AFB25" s="341"/>
      <c r="AFC25" s="341"/>
      <c r="AFD25" s="341"/>
      <c r="AFE25" s="341"/>
      <c r="AFF25" s="341"/>
      <c r="AFG25" s="341"/>
      <c r="AFH25" s="341"/>
      <c r="AFI25" s="341"/>
      <c r="AFJ25" s="341"/>
      <c r="AFK25" s="341"/>
      <c r="AFL25" s="341"/>
      <c r="AFM25" s="341"/>
      <c r="AFN25" s="341"/>
      <c r="AFO25" s="341"/>
      <c r="AFP25" s="341"/>
      <c r="AFQ25" s="341"/>
      <c r="AFR25" s="341"/>
      <c r="AFS25" s="341"/>
      <c r="AFT25" s="341"/>
      <c r="AFU25" s="341"/>
      <c r="AFV25" s="341"/>
      <c r="AFW25" s="341"/>
      <c r="AFX25" s="341"/>
      <c r="AFY25" s="341"/>
      <c r="AFZ25" s="341"/>
      <c r="AGA25" s="341"/>
      <c r="AGB25" s="341"/>
      <c r="AGC25" s="341"/>
      <c r="AGD25" s="341"/>
      <c r="AGE25" s="341"/>
      <c r="AGF25" s="341"/>
      <c r="AGG25" s="341"/>
      <c r="AGH25" s="341"/>
      <c r="AGI25" s="341"/>
      <c r="AGJ25" s="341"/>
      <c r="AGK25" s="341"/>
      <c r="AGL25" s="341"/>
      <c r="AGM25" s="341"/>
      <c r="AGN25" s="341"/>
      <c r="AGO25" s="341"/>
      <c r="AGP25" s="341"/>
      <c r="AGQ25" s="341"/>
      <c r="AGR25" s="341"/>
      <c r="AGS25" s="341"/>
      <c r="AGT25" s="341"/>
      <c r="AGU25" s="341"/>
      <c r="AGV25" s="341"/>
      <c r="AGW25" s="341"/>
      <c r="AGX25" s="341"/>
      <c r="AGY25" s="341"/>
      <c r="AGZ25" s="341"/>
      <c r="AHA25" s="341"/>
      <c r="AHB25" s="341"/>
      <c r="AHC25" s="341"/>
      <c r="AHD25" s="341"/>
      <c r="AHE25" s="341"/>
      <c r="AHF25" s="341"/>
      <c r="AHG25" s="341"/>
      <c r="AHH25" s="341"/>
      <c r="AHI25" s="341"/>
      <c r="AHJ25" s="341"/>
      <c r="AHK25" s="341"/>
      <c r="AHL25" s="341"/>
      <c r="AHM25" s="341"/>
      <c r="AHN25" s="341"/>
      <c r="AHO25" s="341"/>
      <c r="AHP25" s="341"/>
      <c r="AHQ25" s="341"/>
      <c r="AHR25" s="341"/>
      <c r="AHS25" s="341"/>
      <c r="AHT25" s="341"/>
      <c r="AHU25" s="341"/>
      <c r="AHV25" s="341"/>
      <c r="AHW25" s="341"/>
      <c r="AHX25" s="341"/>
      <c r="AHY25" s="341"/>
      <c r="AHZ25" s="341"/>
      <c r="AIA25" s="341"/>
      <c r="AIB25" s="341"/>
      <c r="AIC25" s="341"/>
      <c r="AID25" s="341"/>
      <c r="AIE25" s="341"/>
      <c r="AIF25" s="341"/>
      <c r="AIG25" s="341"/>
      <c r="AIH25" s="341"/>
      <c r="AII25" s="341"/>
      <c r="AIJ25" s="341"/>
      <c r="AIK25" s="341"/>
      <c r="AIL25" s="341"/>
      <c r="AIM25" s="341"/>
      <c r="AIN25" s="341"/>
      <c r="AIO25" s="341"/>
      <c r="AIP25" s="341"/>
      <c r="AIQ25" s="341"/>
      <c r="AIR25" s="341"/>
      <c r="AIS25" s="341"/>
      <c r="AIT25" s="341"/>
      <c r="AIU25" s="341"/>
      <c r="AIV25" s="341"/>
      <c r="AIW25" s="341"/>
      <c r="AIX25" s="341"/>
      <c r="AIY25" s="341"/>
      <c r="AIZ25" s="341"/>
      <c r="AJA25" s="341"/>
      <c r="AJB25" s="341"/>
      <c r="AJC25" s="341"/>
      <c r="AJD25" s="341"/>
      <c r="AJE25" s="341"/>
      <c r="AJF25" s="341"/>
      <c r="AJG25" s="341"/>
      <c r="AJH25" s="341"/>
      <c r="AJI25" s="341"/>
      <c r="AJJ25" s="341"/>
      <c r="AJK25" s="341"/>
      <c r="AJL25" s="341"/>
      <c r="AJM25" s="341"/>
      <c r="AJN25" s="341"/>
      <c r="AJO25" s="341"/>
      <c r="AJP25" s="341"/>
      <c r="AJQ25" s="341"/>
      <c r="AJR25" s="341"/>
      <c r="AJS25" s="341"/>
      <c r="AJT25" s="341"/>
      <c r="AJU25" s="341"/>
      <c r="AJV25" s="341"/>
      <c r="AJW25" s="341"/>
      <c r="AJX25" s="341"/>
      <c r="AJY25" s="341"/>
      <c r="AJZ25" s="341"/>
      <c r="AKA25" s="341"/>
      <c r="AKB25" s="341"/>
      <c r="AKC25" s="341"/>
      <c r="AKD25" s="341"/>
      <c r="AKE25" s="341"/>
      <c r="AKF25" s="341"/>
      <c r="AKG25" s="341"/>
      <c r="AKH25" s="341"/>
      <c r="AKI25" s="341"/>
      <c r="AKJ25" s="341"/>
      <c r="AKK25" s="341"/>
      <c r="AKL25" s="341"/>
      <c r="AKM25" s="341"/>
      <c r="AKN25" s="341"/>
      <c r="AKO25" s="341"/>
      <c r="AKP25" s="341"/>
      <c r="AKQ25" s="341"/>
      <c r="AKR25" s="341"/>
      <c r="AKS25" s="341"/>
      <c r="AKT25" s="341"/>
      <c r="AKU25" s="341"/>
      <c r="AKV25" s="341"/>
      <c r="AKW25" s="341"/>
      <c r="AKX25" s="341"/>
      <c r="AKY25" s="341"/>
      <c r="AKZ25" s="341"/>
      <c r="ALA25" s="341"/>
      <c r="ALB25" s="341"/>
      <c r="ALC25" s="341"/>
      <c r="ALD25" s="341"/>
      <c r="ALE25" s="341"/>
      <c r="ALF25" s="341"/>
      <c r="ALG25" s="341"/>
      <c r="ALH25" s="341"/>
      <c r="ALI25" s="341"/>
      <c r="ALJ25" s="341"/>
      <c r="ALK25" s="341"/>
      <c r="ALL25" s="341"/>
      <c r="ALM25" s="341"/>
      <c r="ALN25" s="341"/>
      <c r="ALO25" s="341"/>
      <c r="ALP25" s="341"/>
      <c r="ALQ25" s="341"/>
      <c r="ALR25" s="341"/>
      <c r="ALS25" s="341"/>
      <c r="ALT25" s="341"/>
      <c r="ALU25" s="341"/>
      <c r="ALV25" s="341"/>
      <c r="ALW25" s="341"/>
      <c r="ALX25" s="341"/>
      <c r="ALY25" s="341"/>
      <c r="ALZ25" s="341"/>
      <c r="AMA25" s="341"/>
      <c r="AMB25" s="341"/>
      <c r="AMC25" s="341"/>
      <c r="AMD25" s="341"/>
      <c r="AME25" s="341"/>
      <c r="AMF25" s="341"/>
      <c r="AMG25" s="341"/>
      <c r="AMH25" s="341"/>
      <c r="AMI25" s="341"/>
      <c r="AMJ25" s="341"/>
      <c r="AMK25" s="341"/>
      <c r="AML25" s="341"/>
      <c r="AMM25" s="341"/>
      <c r="AMN25" s="341"/>
      <c r="AMO25" s="341"/>
      <c r="AMP25" s="341"/>
      <c r="AMQ25" s="341"/>
      <c r="AMR25" s="341"/>
      <c r="AMS25" s="341"/>
      <c r="AMT25" s="341"/>
      <c r="AMU25" s="341"/>
      <c r="AMV25" s="341"/>
      <c r="AMW25" s="341"/>
      <c r="AMX25" s="341"/>
      <c r="AMY25" s="341"/>
      <c r="AMZ25" s="341"/>
      <c r="ANA25" s="341"/>
      <c r="ANB25" s="341"/>
      <c r="ANC25" s="341"/>
      <c r="AND25" s="341"/>
      <c r="ANE25" s="341"/>
      <c r="ANF25" s="341"/>
      <c r="ANG25" s="341"/>
      <c r="ANH25" s="341"/>
      <c r="ANI25" s="341"/>
      <c r="ANJ25" s="341"/>
      <c r="ANK25" s="341"/>
      <c r="ANL25" s="341"/>
      <c r="ANM25" s="341"/>
      <c r="ANN25" s="341"/>
      <c r="ANO25" s="341"/>
      <c r="ANP25" s="341"/>
      <c r="ANQ25" s="341"/>
      <c r="ANR25" s="341"/>
      <c r="ANS25" s="341"/>
      <c r="ANT25" s="341"/>
      <c r="ANU25" s="341"/>
      <c r="ANV25" s="341"/>
      <c r="ANW25" s="341"/>
      <c r="ANX25" s="341"/>
      <c r="ANY25" s="341"/>
      <c r="ANZ25" s="341"/>
      <c r="AOA25" s="341"/>
      <c r="AOB25" s="341"/>
      <c r="AOC25" s="341"/>
      <c r="AOD25" s="341"/>
      <c r="AOE25" s="341"/>
      <c r="AOF25" s="341"/>
      <c r="AOG25" s="341"/>
      <c r="AOH25" s="341"/>
      <c r="AOI25" s="341"/>
      <c r="AOJ25" s="341"/>
      <c r="AOK25" s="341"/>
      <c r="AOL25" s="341"/>
      <c r="AOM25" s="341"/>
      <c r="AON25" s="341"/>
      <c r="AOO25" s="341"/>
      <c r="AOP25" s="341"/>
      <c r="AOQ25" s="341"/>
      <c r="AOR25" s="341"/>
      <c r="AOS25" s="341"/>
      <c r="AOT25" s="341"/>
      <c r="AOU25" s="341"/>
      <c r="AOV25" s="341"/>
      <c r="AOW25" s="341"/>
      <c r="AOX25" s="341"/>
      <c r="AOY25" s="341"/>
      <c r="AOZ25" s="341"/>
      <c r="APA25" s="341"/>
      <c r="APB25" s="341"/>
      <c r="APC25" s="341"/>
      <c r="APD25" s="341"/>
      <c r="APE25" s="341"/>
      <c r="APF25" s="341"/>
      <c r="APG25" s="341"/>
      <c r="APH25" s="341"/>
      <c r="API25" s="341"/>
      <c r="APJ25" s="341"/>
      <c r="APK25" s="341"/>
      <c r="APL25" s="341"/>
      <c r="APM25" s="341"/>
      <c r="APN25" s="341"/>
      <c r="APO25" s="341"/>
      <c r="APP25" s="341"/>
      <c r="APQ25" s="341"/>
      <c r="APR25" s="341"/>
      <c r="APS25" s="341"/>
      <c r="APT25" s="341"/>
      <c r="APU25" s="341"/>
      <c r="APV25" s="341"/>
      <c r="APW25" s="341"/>
      <c r="APX25" s="341"/>
      <c r="APY25" s="341"/>
      <c r="APZ25" s="341"/>
      <c r="AQA25" s="341"/>
      <c r="AQB25" s="341"/>
      <c r="AQC25" s="341"/>
      <c r="AQD25" s="341"/>
      <c r="AQE25" s="341"/>
      <c r="AQF25" s="341"/>
      <c r="AQG25" s="341"/>
      <c r="AQH25" s="341"/>
      <c r="AQI25" s="341"/>
      <c r="AQJ25" s="341"/>
      <c r="AQK25" s="341"/>
      <c r="AQL25" s="341"/>
      <c r="AQM25" s="341"/>
      <c r="AQN25" s="341"/>
      <c r="AQO25" s="341"/>
      <c r="AQP25" s="341"/>
      <c r="AQQ25" s="341"/>
      <c r="AQR25" s="341"/>
      <c r="AQS25" s="341"/>
      <c r="AQT25" s="341"/>
      <c r="AQU25" s="341"/>
      <c r="AQV25" s="341"/>
      <c r="AQW25" s="341"/>
      <c r="AQX25" s="341"/>
      <c r="AQY25" s="341"/>
      <c r="AQZ25" s="341"/>
      <c r="ARA25" s="341"/>
      <c r="ARB25" s="341"/>
      <c r="ARC25" s="341"/>
      <c r="ARD25" s="341"/>
      <c r="ARE25" s="341"/>
      <c r="ARF25" s="341"/>
      <c r="ARG25" s="341"/>
      <c r="ARH25" s="341"/>
      <c r="ARI25" s="341"/>
      <c r="ARJ25" s="341"/>
      <c r="ARK25" s="341"/>
      <c r="ARL25" s="341"/>
      <c r="ARM25" s="341"/>
      <c r="ARN25" s="341"/>
      <c r="ARO25" s="341"/>
      <c r="ARP25" s="341"/>
      <c r="ARQ25" s="341"/>
      <c r="ARR25" s="341"/>
      <c r="ARS25" s="341"/>
      <c r="ART25" s="341"/>
      <c r="ARU25" s="341"/>
      <c r="ARV25" s="341"/>
      <c r="ARW25" s="341"/>
      <c r="ARX25" s="341"/>
      <c r="ARY25" s="341"/>
      <c r="ARZ25" s="341"/>
      <c r="ASA25" s="341"/>
      <c r="ASB25" s="341"/>
      <c r="ASC25" s="341"/>
      <c r="ASD25" s="341"/>
      <c r="ASE25" s="341"/>
      <c r="ASF25" s="341"/>
      <c r="ASG25" s="341"/>
      <c r="ASH25" s="341"/>
      <c r="ASI25" s="341"/>
      <c r="ASJ25" s="341"/>
      <c r="ASK25" s="341"/>
      <c r="ASL25" s="341"/>
      <c r="ASM25" s="341"/>
      <c r="ASN25" s="341"/>
      <c r="ASO25" s="341"/>
      <c r="ASP25" s="341"/>
      <c r="ASQ25" s="341"/>
      <c r="ASR25" s="341"/>
      <c r="ASS25" s="341"/>
      <c r="AST25" s="341"/>
      <c r="ASU25" s="341"/>
      <c r="ASV25" s="341"/>
      <c r="ASW25" s="341"/>
      <c r="ASX25" s="341"/>
      <c r="ASY25" s="341"/>
      <c r="ASZ25" s="341"/>
      <c r="ATA25" s="341"/>
      <c r="ATB25" s="341"/>
      <c r="ATC25" s="341"/>
      <c r="ATD25" s="341"/>
      <c r="ATE25" s="341"/>
      <c r="ATF25" s="341"/>
      <c r="ATG25" s="341"/>
      <c r="ATH25" s="341"/>
      <c r="ATI25" s="341"/>
      <c r="ATJ25" s="341"/>
      <c r="ATK25" s="341"/>
      <c r="ATL25" s="341"/>
      <c r="ATM25" s="341"/>
      <c r="ATN25" s="341"/>
      <c r="ATO25" s="341"/>
      <c r="ATP25" s="341"/>
      <c r="ATQ25" s="341"/>
      <c r="ATR25" s="341"/>
      <c r="ATS25" s="341"/>
      <c r="ATT25" s="341"/>
      <c r="ATU25" s="341"/>
      <c r="ATV25" s="341"/>
      <c r="ATW25" s="341"/>
      <c r="ATX25" s="341"/>
      <c r="ATY25" s="341"/>
      <c r="ATZ25" s="341"/>
      <c r="AUA25" s="341"/>
      <c r="AUB25" s="341"/>
      <c r="AUC25" s="341"/>
      <c r="AUD25" s="341"/>
      <c r="AUE25" s="341"/>
      <c r="AUF25" s="341"/>
      <c r="AUG25" s="341"/>
      <c r="AUH25" s="341"/>
      <c r="AUI25" s="341"/>
      <c r="AUJ25" s="341"/>
      <c r="AUK25" s="341"/>
      <c r="AUL25" s="341"/>
      <c r="AUM25" s="341"/>
      <c r="AUN25" s="341"/>
      <c r="AUO25" s="341"/>
      <c r="AUP25" s="341"/>
      <c r="AUQ25" s="341"/>
      <c r="AUR25" s="341"/>
      <c r="AUS25" s="341"/>
      <c r="AUT25" s="341"/>
      <c r="AUU25" s="341"/>
      <c r="AUV25" s="341"/>
      <c r="AUW25" s="341"/>
      <c r="AUX25" s="341"/>
      <c r="AUY25" s="341"/>
      <c r="AUZ25" s="341"/>
      <c r="AVA25" s="341"/>
      <c r="AVB25" s="341"/>
      <c r="AVC25" s="341"/>
      <c r="AVD25" s="341"/>
      <c r="AVE25" s="341"/>
      <c r="AVF25" s="341"/>
      <c r="AVG25" s="341"/>
      <c r="AVH25" s="341"/>
      <c r="AVI25" s="341"/>
      <c r="AVJ25" s="341"/>
      <c r="AVK25" s="341"/>
      <c r="AVL25" s="341"/>
      <c r="AVM25" s="341"/>
      <c r="AVN25" s="341"/>
      <c r="AVO25" s="341"/>
      <c r="AVP25" s="341"/>
      <c r="AVQ25" s="341"/>
      <c r="AVR25" s="341"/>
      <c r="AVS25" s="341"/>
      <c r="AVT25" s="341"/>
      <c r="AVU25" s="341"/>
      <c r="AVV25" s="341"/>
      <c r="AVW25" s="341"/>
      <c r="AVX25" s="341"/>
      <c r="AVY25" s="341"/>
      <c r="AVZ25" s="341"/>
      <c r="AWA25" s="341"/>
      <c r="AWB25" s="341"/>
      <c r="AWC25" s="341"/>
      <c r="AWD25" s="341"/>
      <c r="AWE25" s="341"/>
      <c r="AWF25" s="341"/>
      <c r="AWG25" s="341"/>
      <c r="AWH25" s="341"/>
      <c r="AWI25" s="341"/>
      <c r="AWJ25" s="341"/>
      <c r="AWK25" s="341"/>
      <c r="AWL25" s="341"/>
      <c r="AWM25" s="341"/>
      <c r="AWN25" s="341"/>
      <c r="AWO25" s="341"/>
      <c r="AWP25" s="341"/>
      <c r="AWQ25" s="341"/>
      <c r="AWR25" s="341"/>
      <c r="AWS25" s="341"/>
      <c r="AWT25" s="341"/>
      <c r="AWU25" s="341"/>
      <c r="AWV25" s="341"/>
      <c r="AWW25" s="341"/>
      <c r="AWX25" s="341"/>
      <c r="AWY25" s="341"/>
      <c r="AWZ25" s="341"/>
      <c r="AXA25" s="341"/>
      <c r="AXB25" s="341"/>
      <c r="AXC25" s="341"/>
      <c r="AXD25" s="341"/>
      <c r="AXE25" s="341"/>
      <c r="AXF25" s="341"/>
      <c r="AXG25" s="341"/>
      <c r="AXH25" s="341"/>
      <c r="AXI25" s="341"/>
      <c r="AXJ25" s="341"/>
      <c r="AXK25" s="341"/>
      <c r="AXL25" s="341"/>
      <c r="AXM25" s="341"/>
      <c r="AXN25" s="341"/>
      <c r="AXO25" s="341"/>
      <c r="AXP25" s="341"/>
      <c r="AXQ25" s="341"/>
      <c r="AXR25" s="341"/>
      <c r="AXS25" s="341"/>
      <c r="AXT25" s="341"/>
      <c r="AXU25" s="341"/>
      <c r="AXV25" s="341"/>
      <c r="AXW25" s="341"/>
      <c r="AXX25" s="341"/>
      <c r="AXY25" s="341"/>
      <c r="AXZ25" s="341"/>
      <c r="AYA25" s="341"/>
      <c r="AYB25" s="341"/>
      <c r="AYC25" s="341"/>
      <c r="AYD25" s="341"/>
      <c r="AYE25" s="341"/>
      <c r="AYF25" s="341"/>
      <c r="AYG25" s="341"/>
      <c r="AYH25" s="341"/>
      <c r="AYI25" s="341"/>
      <c r="AYJ25" s="341"/>
      <c r="AYK25" s="341"/>
      <c r="AYL25" s="341"/>
      <c r="AYM25" s="341"/>
      <c r="AYN25" s="341"/>
      <c r="AYO25" s="341"/>
      <c r="AYP25" s="341"/>
      <c r="AYQ25" s="341"/>
      <c r="AYR25" s="341"/>
      <c r="AYS25" s="341"/>
      <c r="AYT25" s="341"/>
      <c r="AYU25" s="341"/>
      <c r="AYV25" s="341"/>
      <c r="AYW25" s="341"/>
      <c r="AYX25" s="341"/>
      <c r="AYY25" s="341"/>
      <c r="AYZ25" s="341"/>
      <c r="AZA25" s="341"/>
      <c r="AZB25" s="341"/>
      <c r="AZC25" s="341"/>
      <c r="AZD25" s="341"/>
      <c r="AZE25" s="341"/>
      <c r="AZF25" s="341"/>
      <c r="AZG25" s="341"/>
      <c r="AZH25" s="341"/>
      <c r="AZI25" s="341"/>
      <c r="AZJ25" s="341"/>
      <c r="AZK25" s="341"/>
      <c r="AZL25" s="341"/>
      <c r="AZM25" s="341"/>
      <c r="AZN25" s="341"/>
      <c r="AZO25" s="341"/>
      <c r="AZP25" s="341"/>
      <c r="AZQ25" s="341"/>
      <c r="AZR25" s="341"/>
      <c r="AZS25" s="341"/>
      <c r="AZT25" s="341"/>
      <c r="AZU25" s="341"/>
      <c r="AZV25" s="341"/>
      <c r="AZW25" s="341"/>
      <c r="AZX25" s="341"/>
      <c r="AZY25" s="341"/>
      <c r="AZZ25" s="341"/>
      <c r="BAA25" s="341"/>
      <c r="BAB25" s="341"/>
      <c r="BAC25" s="341"/>
      <c r="BAD25" s="341"/>
      <c r="BAE25" s="341"/>
      <c r="BAF25" s="341"/>
      <c r="BAG25" s="341"/>
      <c r="BAH25" s="341"/>
      <c r="BAI25" s="341"/>
      <c r="BAJ25" s="341"/>
      <c r="BAK25" s="341"/>
      <c r="BAL25" s="341"/>
      <c r="BAM25" s="341"/>
      <c r="BAN25" s="341"/>
      <c r="BAO25" s="341"/>
      <c r="BAP25" s="341"/>
      <c r="BAQ25" s="341"/>
      <c r="BAR25" s="341"/>
      <c r="BAS25" s="341"/>
      <c r="BAT25" s="341"/>
      <c r="BAU25" s="341"/>
      <c r="BAV25" s="341"/>
      <c r="BAW25" s="341"/>
      <c r="BAX25" s="341"/>
      <c r="BAY25" s="341"/>
      <c r="BAZ25" s="341"/>
      <c r="BBA25" s="341"/>
      <c r="BBB25" s="341"/>
      <c r="BBC25" s="341"/>
      <c r="BBD25" s="341"/>
      <c r="BBE25" s="341"/>
      <c r="BBF25" s="341"/>
      <c r="BBG25" s="341"/>
      <c r="BBH25" s="341"/>
      <c r="BBI25" s="341"/>
      <c r="BBJ25" s="341"/>
      <c r="BBK25" s="341"/>
      <c r="BBL25" s="341"/>
      <c r="BBM25" s="341"/>
      <c r="BBN25" s="341"/>
      <c r="BBO25" s="341"/>
      <c r="BBP25" s="341"/>
      <c r="BBQ25" s="341"/>
      <c r="BBR25" s="341"/>
      <c r="BBS25" s="341"/>
      <c r="BBT25" s="341"/>
      <c r="BBU25" s="341"/>
      <c r="BBV25" s="341"/>
      <c r="BBW25" s="341"/>
      <c r="BBX25" s="341"/>
      <c r="BBY25" s="341"/>
      <c r="BBZ25" s="341"/>
      <c r="BCA25" s="341"/>
      <c r="BCB25" s="341"/>
      <c r="BCC25" s="341"/>
      <c r="BCD25" s="341"/>
      <c r="BCE25" s="341"/>
      <c r="BCF25" s="341"/>
      <c r="BCG25" s="341"/>
      <c r="BCH25" s="341"/>
      <c r="BCI25" s="341"/>
      <c r="BCJ25" s="341"/>
      <c r="BCK25" s="341"/>
      <c r="BCL25" s="341"/>
      <c r="BCM25" s="341"/>
      <c r="BCN25" s="341"/>
      <c r="BCO25" s="341"/>
      <c r="BCP25" s="341"/>
      <c r="BCQ25" s="341"/>
      <c r="BCR25" s="341"/>
      <c r="BCS25" s="341"/>
      <c r="BCT25" s="341"/>
      <c r="BCU25" s="341"/>
      <c r="BCV25" s="341"/>
      <c r="BCW25" s="341"/>
      <c r="BCX25" s="341"/>
      <c r="BCY25" s="341"/>
      <c r="BCZ25" s="341"/>
      <c r="BDA25" s="341"/>
      <c r="BDB25" s="341"/>
      <c r="BDC25" s="341"/>
      <c r="BDD25" s="341"/>
      <c r="BDE25" s="341"/>
      <c r="BDF25" s="341"/>
      <c r="BDG25" s="341"/>
      <c r="BDH25" s="341"/>
      <c r="BDI25" s="341"/>
      <c r="BDJ25" s="341"/>
      <c r="BDK25" s="341"/>
      <c r="BDL25" s="341"/>
      <c r="BDM25" s="341"/>
      <c r="BDN25" s="341"/>
      <c r="BDO25" s="341"/>
      <c r="BDP25" s="341"/>
      <c r="BDQ25" s="341"/>
      <c r="BDR25" s="341"/>
      <c r="BDS25" s="341"/>
      <c r="BDT25" s="341"/>
      <c r="BDU25" s="341"/>
      <c r="BDV25" s="341"/>
      <c r="BDW25" s="341"/>
      <c r="BDX25" s="341"/>
      <c r="BDY25" s="341"/>
      <c r="BDZ25" s="341"/>
      <c r="BEA25" s="341"/>
      <c r="BEB25" s="341"/>
      <c r="BEC25" s="341"/>
      <c r="BED25" s="341"/>
      <c r="BEE25" s="341"/>
      <c r="BEF25" s="341"/>
      <c r="BEG25" s="341"/>
      <c r="BEH25" s="341"/>
      <c r="BEI25" s="341"/>
      <c r="BEJ25" s="341"/>
      <c r="BEK25" s="341"/>
      <c r="BEL25" s="341"/>
      <c r="BEM25" s="341"/>
      <c r="BEN25" s="341"/>
      <c r="BEO25" s="341"/>
      <c r="BEP25" s="341"/>
      <c r="BEQ25" s="341"/>
      <c r="BER25" s="341"/>
      <c r="BES25" s="341"/>
      <c r="BET25" s="341"/>
      <c r="BEU25" s="341"/>
      <c r="BEV25" s="341"/>
      <c r="BEW25" s="341"/>
      <c r="BEX25" s="341"/>
      <c r="BEY25" s="341"/>
      <c r="BEZ25" s="341"/>
      <c r="BFA25" s="341"/>
      <c r="BFB25" s="341"/>
      <c r="BFC25" s="341"/>
      <c r="BFD25" s="341"/>
      <c r="BFE25" s="341"/>
      <c r="BFF25" s="341"/>
      <c r="BFG25" s="341"/>
      <c r="BFH25" s="341"/>
      <c r="BFI25" s="341"/>
      <c r="BFJ25" s="341"/>
      <c r="BFK25" s="341"/>
      <c r="BFL25" s="341"/>
      <c r="BFM25" s="341"/>
      <c r="BFN25" s="341"/>
      <c r="BFO25" s="341"/>
      <c r="BFP25" s="341"/>
      <c r="BFQ25" s="341"/>
      <c r="BFR25" s="341"/>
      <c r="BFS25" s="341"/>
      <c r="BFT25" s="341"/>
      <c r="BFU25" s="341"/>
      <c r="BFV25" s="341"/>
      <c r="BFW25" s="341"/>
      <c r="BFX25" s="341"/>
      <c r="BFY25" s="341"/>
      <c r="BFZ25" s="341"/>
      <c r="BGA25" s="341"/>
      <c r="BGB25" s="341"/>
      <c r="BGC25" s="341"/>
      <c r="BGD25" s="341"/>
      <c r="BGE25" s="341"/>
      <c r="BGF25" s="341"/>
      <c r="BGG25" s="341"/>
      <c r="BGH25" s="341"/>
      <c r="BGI25" s="341"/>
      <c r="BGJ25" s="341"/>
      <c r="BGK25" s="341"/>
      <c r="BGL25" s="341"/>
      <c r="BGM25" s="341"/>
      <c r="BGN25" s="341"/>
      <c r="BGO25" s="341"/>
      <c r="BGP25" s="341"/>
      <c r="BGQ25" s="341"/>
      <c r="BGR25" s="341"/>
      <c r="BGS25" s="341"/>
      <c r="BGT25" s="341"/>
      <c r="BGU25" s="341"/>
      <c r="BGV25" s="341"/>
      <c r="BGW25" s="341"/>
      <c r="BGX25" s="341"/>
      <c r="BGY25" s="341"/>
      <c r="BGZ25" s="341"/>
      <c r="BHA25" s="341"/>
      <c r="BHB25" s="341"/>
      <c r="BHC25" s="341"/>
      <c r="BHD25" s="341"/>
      <c r="BHE25" s="341"/>
      <c r="BHF25" s="341"/>
      <c r="BHG25" s="341"/>
      <c r="BHH25" s="341"/>
      <c r="BHI25" s="341"/>
      <c r="BHJ25" s="341"/>
      <c r="BHK25" s="341"/>
      <c r="BHL25" s="341"/>
      <c r="BHM25" s="341"/>
      <c r="BHN25" s="341"/>
      <c r="BHO25" s="341"/>
      <c r="BHP25" s="341"/>
      <c r="BHQ25" s="341"/>
      <c r="BHR25" s="341"/>
      <c r="BHS25" s="341"/>
      <c r="BHT25" s="341"/>
      <c r="BHU25" s="341"/>
      <c r="BHV25" s="341"/>
      <c r="BHW25" s="341"/>
      <c r="BHX25" s="341"/>
      <c r="BHY25" s="341"/>
      <c r="BHZ25" s="341"/>
      <c r="BIA25" s="341"/>
      <c r="BIB25" s="341"/>
      <c r="BIC25" s="341"/>
      <c r="BID25" s="341"/>
      <c r="BIE25" s="341"/>
      <c r="BIF25" s="341"/>
      <c r="BIG25" s="341"/>
      <c r="BIH25" s="341"/>
      <c r="BII25" s="341"/>
      <c r="BIJ25" s="341"/>
      <c r="BIK25" s="341"/>
      <c r="BIL25" s="341"/>
      <c r="BIM25" s="341"/>
      <c r="BIN25" s="341"/>
      <c r="BIO25" s="341"/>
      <c r="BIP25" s="341"/>
      <c r="BIQ25" s="341"/>
      <c r="BIR25" s="341"/>
      <c r="BIS25" s="341"/>
      <c r="BIT25" s="341"/>
      <c r="BIU25" s="341"/>
      <c r="BIV25" s="341"/>
      <c r="BIW25" s="341"/>
      <c r="BIX25" s="341"/>
      <c r="BIY25" s="341"/>
      <c r="BIZ25" s="341"/>
      <c r="BJA25" s="341"/>
      <c r="BJB25" s="341"/>
      <c r="BJC25" s="341"/>
      <c r="BJD25" s="341"/>
      <c r="BJE25" s="341"/>
      <c r="BJF25" s="341"/>
      <c r="BJG25" s="341"/>
      <c r="BJH25" s="341"/>
      <c r="BJI25" s="341"/>
      <c r="BJJ25" s="341"/>
      <c r="BJK25" s="341"/>
      <c r="BJL25" s="341"/>
      <c r="BJM25" s="341"/>
      <c r="BJN25" s="341"/>
      <c r="BJO25" s="341"/>
      <c r="BJP25" s="341"/>
      <c r="BJQ25" s="341"/>
      <c r="BJR25" s="341"/>
      <c r="BJS25" s="341"/>
      <c r="BJT25" s="341"/>
      <c r="BJU25" s="341"/>
      <c r="BJV25" s="341"/>
      <c r="BJW25" s="341"/>
      <c r="BJX25" s="341"/>
      <c r="BJY25" s="341"/>
      <c r="BJZ25" s="341"/>
      <c r="BKA25" s="341"/>
      <c r="BKB25" s="341"/>
      <c r="BKC25" s="341"/>
      <c r="BKD25" s="341"/>
      <c r="BKE25" s="341"/>
      <c r="BKF25" s="341"/>
      <c r="BKG25" s="341"/>
      <c r="BKH25" s="341"/>
      <c r="BKI25" s="341"/>
      <c r="BKJ25" s="341"/>
      <c r="BKK25" s="341"/>
      <c r="BKL25" s="341"/>
      <c r="BKM25" s="341"/>
      <c r="BKN25" s="341"/>
      <c r="BKO25" s="341"/>
      <c r="BKP25" s="341"/>
      <c r="BKQ25" s="341"/>
      <c r="BKR25" s="341"/>
      <c r="BKS25" s="341"/>
      <c r="BKT25" s="341"/>
      <c r="BKU25" s="341"/>
      <c r="BKV25" s="341"/>
      <c r="BKW25" s="341"/>
      <c r="BKX25" s="341"/>
      <c r="BKY25" s="341"/>
      <c r="BKZ25" s="341"/>
      <c r="BLA25" s="341"/>
      <c r="BLB25" s="341"/>
      <c r="BLC25" s="341"/>
      <c r="BLD25" s="341"/>
      <c r="BLE25" s="341"/>
      <c r="BLF25" s="341"/>
      <c r="BLG25" s="341"/>
      <c r="BLH25" s="341"/>
      <c r="BLI25" s="341"/>
      <c r="BLJ25" s="341"/>
      <c r="BLK25" s="341"/>
      <c r="BLL25" s="341"/>
      <c r="BLM25" s="341"/>
      <c r="BLN25" s="341"/>
      <c r="BLO25" s="341"/>
      <c r="BLP25" s="341"/>
      <c r="BLQ25" s="341"/>
      <c r="BLR25" s="341"/>
      <c r="BLS25" s="341"/>
      <c r="BLT25" s="341"/>
      <c r="BLU25" s="341"/>
      <c r="BLV25" s="341"/>
      <c r="BLW25" s="341"/>
      <c r="BLX25" s="341"/>
      <c r="BLY25" s="341"/>
      <c r="BLZ25" s="341"/>
      <c r="BMA25" s="341"/>
      <c r="BMB25" s="341"/>
      <c r="BMC25" s="341"/>
      <c r="BMD25" s="341"/>
      <c r="BME25" s="341"/>
      <c r="BMF25" s="341"/>
      <c r="BMG25" s="341"/>
      <c r="BMH25" s="341"/>
      <c r="BMI25" s="341"/>
      <c r="BMJ25" s="341"/>
      <c r="BMK25" s="341"/>
      <c r="BML25" s="341"/>
      <c r="BMM25" s="341"/>
      <c r="BMN25" s="341"/>
      <c r="BMO25" s="341"/>
      <c r="BMP25" s="341"/>
      <c r="BMQ25" s="341"/>
      <c r="BMR25" s="341"/>
      <c r="BMS25" s="341"/>
      <c r="BMT25" s="341"/>
      <c r="BMU25" s="341"/>
      <c r="BMV25" s="341"/>
      <c r="BMW25" s="341"/>
      <c r="BMX25" s="341"/>
      <c r="BMY25" s="341"/>
      <c r="BMZ25" s="341"/>
      <c r="BNA25" s="341"/>
      <c r="BNB25" s="341"/>
      <c r="BNC25" s="341"/>
      <c r="BND25" s="341"/>
      <c r="BNE25" s="341"/>
      <c r="BNF25" s="341"/>
      <c r="BNG25" s="341"/>
      <c r="BNH25" s="341"/>
      <c r="BNI25" s="341"/>
      <c r="BNJ25" s="341"/>
      <c r="BNK25" s="341"/>
      <c r="BNL25" s="341"/>
      <c r="BNM25" s="341"/>
      <c r="BNN25" s="341"/>
      <c r="BNO25" s="341"/>
      <c r="BNP25" s="341"/>
      <c r="BNQ25" s="341"/>
      <c r="BNR25" s="341"/>
      <c r="BNS25" s="341"/>
      <c r="BNT25" s="341"/>
      <c r="BNU25" s="341"/>
      <c r="BNV25" s="341"/>
      <c r="BNW25" s="341"/>
      <c r="BNX25" s="341"/>
      <c r="BNY25" s="341"/>
      <c r="BNZ25" s="341"/>
      <c r="BOA25" s="341"/>
      <c r="BOB25" s="341"/>
      <c r="BOC25" s="341"/>
      <c r="BOD25" s="341"/>
      <c r="BOE25" s="341"/>
      <c r="BOF25" s="341"/>
      <c r="BOG25" s="341"/>
      <c r="BOH25" s="341"/>
      <c r="BOI25" s="341"/>
      <c r="BOJ25" s="341"/>
      <c r="BOK25" s="341"/>
      <c r="BOL25" s="341"/>
      <c r="BOM25" s="341"/>
      <c r="BON25" s="341"/>
      <c r="BOO25" s="341"/>
      <c r="BOP25" s="341"/>
      <c r="BOQ25" s="341"/>
      <c r="BOR25" s="341"/>
      <c r="BOS25" s="341"/>
      <c r="BOT25" s="341"/>
      <c r="BOU25" s="341"/>
      <c r="BOV25" s="341"/>
      <c r="BOW25" s="341"/>
      <c r="BOX25" s="341"/>
      <c r="BOY25" s="341"/>
      <c r="BOZ25" s="341"/>
      <c r="BPA25" s="341"/>
      <c r="BPB25" s="341"/>
      <c r="BPC25" s="341"/>
      <c r="BPD25" s="341"/>
      <c r="BPE25" s="341"/>
      <c r="BPF25" s="341"/>
      <c r="BPG25" s="341"/>
      <c r="BPH25" s="341"/>
      <c r="BPI25" s="341"/>
      <c r="BPJ25" s="341"/>
      <c r="BPK25" s="341"/>
      <c r="BPL25" s="341"/>
      <c r="BPM25" s="341"/>
      <c r="BPN25" s="341"/>
      <c r="BPO25" s="341"/>
      <c r="BPP25" s="341"/>
      <c r="BPQ25" s="341"/>
      <c r="BPR25" s="341"/>
      <c r="BPS25" s="341"/>
      <c r="BPT25" s="341"/>
      <c r="BPU25" s="341"/>
      <c r="BPV25" s="341"/>
      <c r="BPW25" s="341"/>
      <c r="BPX25" s="341"/>
      <c r="BPY25" s="341"/>
      <c r="BPZ25" s="341"/>
      <c r="BQA25" s="341"/>
      <c r="BQB25" s="341"/>
      <c r="BQC25" s="341"/>
      <c r="BQD25" s="341"/>
      <c r="BQE25" s="341"/>
      <c r="BQF25" s="341"/>
      <c r="BQG25" s="341"/>
      <c r="BQH25" s="341"/>
      <c r="BQI25" s="341"/>
      <c r="BQJ25" s="341"/>
      <c r="BQK25" s="341"/>
      <c r="BQL25" s="341"/>
      <c r="BQM25" s="341"/>
      <c r="BQN25" s="341"/>
      <c r="BQO25" s="341"/>
      <c r="BQP25" s="341"/>
      <c r="BQQ25" s="341"/>
      <c r="BQR25" s="341"/>
      <c r="BQS25" s="341"/>
      <c r="BQT25" s="341"/>
      <c r="BQU25" s="341"/>
      <c r="BQV25" s="341"/>
      <c r="BQW25" s="341"/>
      <c r="BQX25" s="341"/>
      <c r="BQY25" s="341"/>
      <c r="BQZ25" s="341"/>
      <c r="BRA25" s="341"/>
      <c r="BRB25" s="341"/>
      <c r="BRC25" s="341"/>
      <c r="BRD25" s="341"/>
      <c r="BRE25" s="341"/>
      <c r="BRF25" s="341"/>
      <c r="BRG25" s="341"/>
      <c r="BRH25" s="341"/>
      <c r="BRI25" s="341"/>
      <c r="BRJ25" s="341"/>
      <c r="BRK25" s="341"/>
      <c r="BRL25" s="341"/>
      <c r="BRM25" s="341"/>
      <c r="BRN25" s="341"/>
      <c r="BRO25" s="341"/>
      <c r="BRP25" s="341"/>
      <c r="BRQ25" s="341"/>
      <c r="BRR25" s="341"/>
      <c r="BRS25" s="341"/>
      <c r="BRT25" s="341"/>
      <c r="BRU25" s="341"/>
      <c r="BRV25" s="341"/>
      <c r="BRW25" s="341"/>
      <c r="BRX25" s="341"/>
      <c r="BRY25" s="341"/>
      <c r="BRZ25" s="341"/>
      <c r="BSA25" s="341"/>
      <c r="BSB25" s="341"/>
      <c r="BSC25" s="341"/>
      <c r="BSD25" s="341"/>
      <c r="BSE25" s="341"/>
      <c r="BSF25" s="341"/>
      <c r="BSG25" s="341"/>
      <c r="BSH25" s="341"/>
      <c r="BSI25" s="341"/>
      <c r="BSJ25" s="341"/>
      <c r="BSK25" s="341"/>
      <c r="BSL25" s="341"/>
      <c r="BSM25" s="341"/>
      <c r="BSN25" s="341"/>
      <c r="BSO25" s="341"/>
      <c r="BSP25" s="341"/>
      <c r="BSQ25" s="341"/>
      <c r="BSR25" s="341"/>
      <c r="BSS25" s="341"/>
      <c r="BST25" s="341"/>
      <c r="BSU25" s="341"/>
      <c r="BSV25" s="341"/>
      <c r="BSW25" s="341"/>
      <c r="BSX25" s="341"/>
      <c r="BSY25" s="341"/>
      <c r="BSZ25" s="341"/>
      <c r="BTA25" s="341"/>
      <c r="BTB25" s="341"/>
      <c r="BTC25" s="341"/>
      <c r="BTD25" s="341"/>
      <c r="BTE25" s="341"/>
      <c r="BTF25" s="341"/>
      <c r="BTG25" s="341"/>
      <c r="BTH25" s="341"/>
      <c r="BTI25" s="341"/>
      <c r="BTJ25" s="341"/>
      <c r="BTK25" s="341"/>
      <c r="BTL25" s="341"/>
      <c r="BTM25" s="341"/>
      <c r="BTN25" s="341"/>
      <c r="BTO25" s="341"/>
      <c r="BTP25" s="341"/>
      <c r="BTQ25" s="341"/>
      <c r="BTR25" s="341"/>
      <c r="BTS25" s="341"/>
      <c r="BTT25" s="341"/>
      <c r="BTU25" s="341"/>
      <c r="BTV25" s="341"/>
      <c r="BTW25" s="341"/>
      <c r="BTX25" s="341"/>
      <c r="BTY25" s="341"/>
      <c r="BTZ25" s="341"/>
      <c r="BUA25" s="341"/>
      <c r="BUB25" s="341"/>
      <c r="BUC25" s="341"/>
      <c r="BUD25" s="341"/>
      <c r="BUE25" s="341"/>
      <c r="BUF25" s="341"/>
      <c r="BUG25" s="341"/>
      <c r="BUH25" s="341"/>
      <c r="BUI25" s="341"/>
      <c r="BUJ25" s="341"/>
      <c r="BUK25" s="341"/>
      <c r="BUL25" s="341"/>
      <c r="BUM25" s="341"/>
      <c r="BUN25" s="341"/>
      <c r="BUO25" s="341"/>
      <c r="BUP25" s="341"/>
      <c r="BUQ25" s="341"/>
      <c r="BUR25" s="341"/>
      <c r="BUS25" s="341"/>
      <c r="BUT25" s="341"/>
      <c r="BUU25" s="341"/>
      <c r="BUV25" s="341"/>
      <c r="BUW25" s="341"/>
      <c r="BUX25" s="341"/>
      <c r="BUY25" s="341"/>
      <c r="BUZ25" s="341"/>
      <c r="BVA25" s="341"/>
      <c r="BVB25" s="341"/>
      <c r="BVC25" s="341"/>
      <c r="BVD25" s="341"/>
      <c r="BVE25" s="341"/>
      <c r="BVF25" s="341"/>
      <c r="BVG25" s="341"/>
      <c r="BVH25" s="341"/>
      <c r="BVI25" s="341"/>
      <c r="BVJ25" s="341"/>
      <c r="BVK25" s="341"/>
      <c r="BVL25" s="341"/>
      <c r="BVM25" s="341"/>
      <c r="BVN25" s="341"/>
      <c r="BVO25" s="341"/>
      <c r="BVP25" s="341"/>
      <c r="BVQ25" s="341"/>
      <c r="BVR25" s="341"/>
      <c r="BVS25" s="341"/>
      <c r="BVT25" s="341"/>
      <c r="BVU25" s="341"/>
      <c r="BVV25" s="341"/>
      <c r="BVW25" s="341"/>
      <c r="BVX25" s="341"/>
      <c r="BVY25" s="341"/>
      <c r="BVZ25" s="341"/>
      <c r="BWA25" s="341"/>
      <c r="BWB25" s="341"/>
      <c r="BWC25" s="341"/>
      <c r="BWD25" s="341"/>
      <c r="BWE25" s="341"/>
      <c r="BWF25" s="341"/>
      <c r="BWG25" s="341"/>
      <c r="BWH25" s="341"/>
      <c r="BWI25" s="341"/>
      <c r="BWJ25" s="341"/>
      <c r="BWK25" s="341"/>
      <c r="BWL25" s="341"/>
      <c r="BWM25" s="341"/>
      <c r="BWN25" s="341"/>
      <c r="BWO25" s="341"/>
      <c r="BWP25" s="341"/>
      <c r="BWQ25" s="341"/>
      <c r="BWR25" s="341"/>
      <c r="BWS25" s="341"/>
      <c r="BWT25" s="341"/>
      <c r="BWU25" s="341"/>
      <c r="BWV25" s="341"/>
      <c r="BWW25" s="341"/>
      <c r="BWX25" s="341"/>
      <c r="BWY25" s="341"/>
      <c r="BWZ25" s="341"/>
      <c r="BXA25" s="341"/>
      <c r="BXB25" s="341"/>
      <c r="BXC25" s="341"/>
      <c r="BXD25" s="341"/>
      <c r="BXE25" s="341"/>
      <c r="BXF25" s="341"/>
      <c r="BXG25" s="341"/>
      <c r="BXH25" s="341"/>
      <c r="BXI25" s="341"/>
      <c r="BXJ25" s="341"/>
      <c r="BXK25" s="341"/>
      <c r="BXL25" s="341"/>
      <c r="BXM25" s="341"/>
      <c r="BXN25" s="341"/>
      <c r="BXO25" s="341"/>
      <c r="BXP25" s="341"/>
      <c r="BXQ25" s="341"/>
      <c r="BXR25" s="341"/>
      <c r="BXS25" s="341"/>
      <c r="BXT25" s="341"/>
      <c r="BXU25" s="341"/>
      <c r="BXV25" s="341"/>
      <c r="BXW25" s="341"/>
      <c r="BXX25" s="341"/>
      <c r="BXY25" s="341"/>
      <c r="BXZ25" s="341"/>
      <c r="BYA25" s="341"/>
      <c r="BYB25" s="341"/>
      <c r="BYC25" s="341"/>
      <c r="BYD25" s="341"/>
      <c r="BYE25" s="341"/>
      <c r="BYF25" s="341"/>
      <c r="BYG25" s="341"/>
      <c r="BYH25" s="341"/>
      <c r="BYI25" s="341"/>
      <c r="BYJ25" s="341"/>
      <c r="BYK25" s="341"/>
      <c r="BYL25" s="341"/>
      <c r="BYM25" s="341"/>
      <c r="BYN25" s="341"/>
      <c r="BYO25" s="341"/>
      <c r="BYP25" s="341"/>
      <c r="BYQ25" s="341"/>
      <c r="BYR25" s="341"/>
      <c r="BYS25" s="341"/>
      <c r="BYT25" s="341"/>
      <c r="BYU25" s="341"/>
      <c r="BYV25" s="341"/>
      <c r="BYW25" s="341"/>
      <c r="BYX25" s="341"/>
      <c r="BYY25" s="341"/>
      <c r="BYZ25" s="341"/>
      <c r="BZA25" s="341"/>
      <c r="BZB25" s="341"/>
      <c r="BZC25" s="341"/>
      <c r="BZD25" s="341"/>
      <c r="BZE25" s="341"/>
      <c r="BZF25" s="341"/>
      <c r="BZG25" s="341"/>
      <c r="BZH25" s="341"/>
      <c r="BZI25" s="341"/>
      <c r="BZJ25" s="341"/>
      <c r="BZK25" s="341"/>
      <c r="BZL25" s="341"/>
      <c r="BZM25" s="341"/>
      <c r="BZN25" s="341"/>
      <c r="BZO25" s="341"/>
      <c r="BZP25" s="341"/>
      <c r="BZQ25" s="341"/>
      <c r="BZR25" s="341"/>
      <c r="BZS25" s="341"/>
      <c r="BZT25" s="341"/>
      <c r="BZU25" s="341"/>
      <c r="BZV25" s="341"/>
      <c r="BZW25" s="341"/>
      <c r="BZX25" s="341"/>
      <c r="BZY25" s="341"/>
      <c r="BZZ25" s="341"/>
      <c r="CAA25" s="341"/>
      <c r="CAB25" s="341"/>
      <c r="CAC25" s="341"/>
      <c r="CAD25" s="341"/>
      <c r="CAE25" s="341"/>
      <c r="CAF25" s="341"/>
      <c r="CAG25" s="341"/>
      <c r="CAH25" s="341"/>
      <c r="CAI25" s="341"/>
      <c r="CAJ25" s="341"/>
      <c r="CAK25" s="341"/>
      <c r="CAL25" s="341"/>
      <c r="CAM25" s="341"/>
      <c r="CAN25" s="341"/>
      <c r="CAO25" s="341"/>
      <c r="CAP25" s="341"/>
      <c r="CAQ25" s="341"/>
      <c r="CAR25" s="341"/>
      <c r="CAS25" s="341"/>
      <c r="CAT25" s="341"/>
      <c r="CAU25" s="341"/>
      <c r="CAV25" s="341"/>
      <c r="CAW25" s="341"/>
      <c r="CAX25" s="341"/>
      <c r="CAY25" s="341"/>
      <c r="CAZ25" s="341"/>
      <c r="CBA25" s="341"/>
      <c r="CBB25" s="341"/>
      <c r="CBC25" s="341"/>
      <c r="CBD25" s="341"/>
      <c r="CBE25" s="341"/>
      <c r="CBF25" s="341"/>
      <c r="CBG25" s="341"/>
      <c r="CBH25" s="341"/>
      <c r="CBI25" s="341"/>
      <c r="CBJ25" s="341"/>
      <c r="CBK25" s="341"/>
      <c r="CBL25" s="341"/>
      <c r="CBM25" s="341"/>
      <c r="CBN25" s="341"/>
      <c r="CBO25" s="341"/>
      <c r="CBP25" s="341"/>
      <c r="CBQ25" s="341"/>
      <c r="CBR25" s="341"/>
      <c r="CBS25" s="341"/>
      <c r="CBT25" s="341"/>
      <c r="CBU25" s="341"/>
      <c r="CBV25" s="341"/>
      <c r="CBW25" s="341"/>
      <c r="CBX25" s="341"/>
      <c r="CBY25" s="341"/>
      <c r="CBZ25" s="341"/>
      <c r="CCA25" s="341"/>
      <c r="CCB25" s="341"/>
      <c r="CCC25" s="341"/>
      <c r="CCD25" s="341"/>
      <c r="CCE25" s="341"/>
      <c r="CCF25" s="341"/>
      <c r="CCG25" s="341"/>
      <c r="CCH25" s="341"/>
      <c r="CCI25" s="341"/>
      <c r="CCJ25" s="341"/>
      <c r="CCK25" s="341"/>
      <c r="CCL25" s="341"/>
      <c r="CCM25" s="341"/>
      <c r="CCN25" s="341"/>
      <c r="CCO25" s="341"/>
      <c r="CCP25" s="341"/>
      <c r="CCQ25" s="341"/>
      <c r="CCR25" s="341"/>
      <c r="CCS25" s="341"/>
      <c r="CCT25" s="341"/>
      <c r="CCU25" s="341"/>
      <c r="CCV25" s="341"/>
      <c r="CCW25" s="341"/>
      <c r="CCX25" s="341"/>
      <c r="CCY25" s="341"/>
      <c r="CCZ25" s="341"/>
      <c r="CDA25" s="341"/>
      <c r="CDB25" s="341"/>
      <c r="CDC25" s="341"/>
      <c r="CDD25" s="341"/>
      <c r="CDE25" s="341"/>
      <c r="CDF25" s="341"/>
      <c r="CDG25" s="341"/>
      <c r="CDH25" s="341"/>
      <c r="CDI25" s="341"/>
      <c r="CDJ25" s="341"/>
      <c r="CDK25" s="341"/>
      <c r="CDL25" s="341"/>
      <c r="CDM25" s="341"/>
      <c r="CDN25" s="341"/>
      <c r="CDO25" s="341"/>
      <c r="CDP25" s="341"/>
      <c r="CDQ25" s="341"/>
      <c r="CDR25" s="341"/>
      <c r="CDS25" s="341"/>
      <c r="CDT25" s="341"/>
      <c r="CDU25" s="341"/>
      <c r="CDV25" s="341"/>
      <c r="CDW25" s="341"/>
      <c r="CDX25" s="341"/>
      <c r="CDY25" s="341"/>
      <c r="CDZ25" s="341"/>
      <c r="CEA25" s="341"/>
      <c r="CEB25" s="341"/>
      <c r="CEC25" s="341"/>
      <c r="CED25" s="341"/>
      <c r="CEE25" s="341"/>
      <c r="CEF25" s="341"/>
      <c r="CEG25" s="341"/>
      <c r="CEH25" s="341"/>
      <c r="CEI25" s="341"/>
      <c r="CEJ25" s="341"/>
      <c r="CEK25" s="341"/>
      <c r="CEL25" s="341"/>
      <c r="CEM25" s="341"/>
      <c r="CEN25" s="341"/>
      <c r="CEO25" s="341"/>
      <c r="CEP25" s="341"/>
      <c r="CEQ25" s="341"/>
      <c r="CER25" s="341"/>
      <c r="CES25" s="341"/>
      <c r="CET25" s="341"/>
      <c r="CEU25" s="341"/>
      <c r="CEV25" s="341"/>
      <c r="CEW25" s="341"/>
      <c r="CEX25" s="341"/>
      <c r="CEY25" s="341"/>
      <c r="CEZ25" s="341"/>
      <c r="CFA25" s="341"/>
      <c r="CFB25" s="341"/>
      <c r="CFC25" s="341"/>
      <c r="CFD25" s="341"/>
      <c r="CFE25" s="341"/>
      <c r="CFF25" s="341"/>
      <c r="CFG25" s="341"/>
      <c r="CFH25" s="341"/>
      <c r="CFI25" s="341"/>
      <c r="CFJ25" s="341"/>
      <c r="CFK25" s="341"/>
      <c r="CFL25" s="341"/>
      <c r="CFM25" s="341"/>
      <c r="CFN25" s="341"/>
      <c r="CFO25" s="341"/>
      <c r="CFP25" s="341"/>
      <c r="CFQ25" s="341"/>
      <c r="CFR25" s="341"/>
      <c r="CFS25" s="341"/>
      <c r="CFT25" s="341"/>
      <c r="CFU25" s="341"/>
      <c r="CFV25" s="341"/>
      <c r="CFW25" s="341"/>
      <c r="CFX25" s="341"/>
      <c r="CFY25" s="341"/>
      <c r="CFZ25" s="341"/>
      <c r="CGA25" s="341"/>
      <c r="CGB25" s="341"/>
      <c r="CGC25" s="341"/>
      <c r="CGD25" s="341"/>
      <c r="CGE25" s="341"/>
      <c r="CGF25" s="341"/>
      <c r="CGG25" s="341"/>
      <c r="CGH25" s="341"/>
      <c r="CGI25" s="341"/>
      <c r="CGJ25" s="341"/>
      <c r="CGK25" s="341"/>
      <c r="CGL25" s="341"/>
      <c r="CGM25" s="341"/>
      <c r="CGN25" s="341"/>
      <c r="CGO25" s="341"/>
      <c r="CGP25" s="341"/>
      <c r="CGQ25" s="341"/>
      <c r="CGR25" s="341"/>
      <c r="CGS25" s="341"/>
      <c r="CGT25" s="341"/>
      <c r="CGU25" s="341"/>
      <c r="CGV25" s="341"/>
      <c r="CGW25" s="341"/>
      <c r="CGX25" s="341"/>
      <c r="CGY25" s="341"/>
      <c r="CGZ25" s="341"/>
      <c r="CHA25" s="341"/>
      <c r="CHB25" s="341"/>
      <c r="CHC25" s="341"/>
      <c r="CHD25" s="341"/>
      <c r="CHE25" s="341"/>
      <c r="CHF25" s="341"/>
      <c r="CHG25" s="341"/>
      <c r="CHH25" s="341"/>
      <c r="CHI25" s="341"/>
      <c r="CHJ25" s="341"/>
      <c r="CHK25" s="341"/>
      <c r="CHL25" s="341"/>
      <c r="CHM25" s="341"/>
      <c r="CHN25" s="341"/>
      <c r="CHO25" s="341"/>
      <c r="CHP25" s="341"/>
      <c r="CHQ25" s="341"/>
      <c r="CHR25" s="341"/>
      <c r="CHS25" s="341"/>
      <c r="CHT25" s="341"/>
      <c r="CHU25" s="341"/>
      <c r="CHV25" s="341"/>
      <c r="CHW25" s="341"/>
      <c r="CHX25" s="341"/>
      <c r="CHY25" s="341"/>
      <c r="CHZ25" s="341"/>
      <c r="CIA25" s="341"/>
      <c r="CIB25" s="341"/>
      <c r="CIC25" s="341"/>
      <c r="CID25" s="341"/>
      <c r="CIE25" s="341"/>
      <c r="CIF25" s="341"/>
      <c r="CIG25" s="341"/>
      <c r="CIH25" s="341"/>
      <c r="CII25" s="341"/>
      <c r="CIJ25" s="341"/>
      <c r="CIK25" s="341"/>
      <c r="CIL25" s="341"/>
      <c r="CIM25" s="341"/>
      <c r="CIN25" s="341"/>
      <c r="CIO25" s="341"/>
      <c r="CIP25" s="341"/>
      <c r="CIQ25" s="341"/>
      <c r="CIR25" s="341"/>
      <c r="CIS25" s="341"/>
      <c r="CIT25" s="341"/>
      <c r="CIU25" s="341"/>
      <c r="CIV25" s="341"/>
      <c r="CIW25" s="341"/>
      <c r="CIX25" s="341"/>
      <c r="CIY25" s="341"/>
      <c r="CIZ25" s="341"/>
      <c r="CJA25" s="341"/>
      <c r="CJB25" s="341"/>
      <c r="CJC25" s="341"/>
      <c r="CJD25" s="341"/>
      <c r="CJE25" s="341"/>
      <c r="CJF25" s="341"/>
      <c r="CJG25" s="341"/>
      <c r="CJH25" s="341"/>
      <c r="CJI25" s="341"/>
      <c r="CJJ25" s="341"/>
      <c r="CJK25" s="341"/>
      <c r="CJL25" s="341"/>
      <c r="CJM25" s="341"/>
      <c r="CJN25" s="341"/>
      <c r="CJO25" s="341"/>
      <c r="CJP25" s="341"/>
      <c r="CJQ25" s="341"/>
      <c r="CJR25" s="341"/>
      <c r="CJS25" s="341"/>
      <c r="CJT25" s="341"/>
      <c r="CJU25" s="341"/>
      <c r="CJV25" s="341"/>
      <c r="CJW25" s="341"/>
      <c r="CJX25" s="341"/>
      <c r="CJY25" s="341"/>
      <c r="CJZ25" s="341"/>
      <c r="CKA25" s="341"/>
      <c r="CKB25" s="341"/>
      <c r="CKC25" s="341"/>
      <c r="CKD25" s="341"/>
      <c r="CKE25" s="341"/>
      <c r="CKF25" s="341"/>
      <c r="CKG25" s="341"/>
      <c r="CKH25" s="341"/>
      <c r="CKI25" s="341"/>
      <c r="CKJ25" s="341"/>
      <c r="CKK25" s="341"/>
      <c r="CKL25" s="341"/>
      <c r="CKM25" s="341"/>
      <c r="CKN25" s="341"/>
      <c r="CKO25" s="341"/>
      <c r="CKP25" s="341"/>
      <c r="CKQ25" s="341"/>
      <c r="CKR25" s="341"/>
      <c r="CKS25" s="341"/>
      <c r="CKT25" s="341"/>
      <c r="CKU25" s="341"/>
      <c r="CKV25" s="341"/>
      <c r="CKW25" s="341"/>
      <c r="CKX25" s="341"/>
      <c r="CKY25" s="341"/>
      <c r="CKZ25" s="341"/>
      <c r="CLA25" s="341"/>
      <c r="CLB25" s="341"/>
      <c r="CLC25" s="341"/>
      <c r="CLD25" s="341"/>
      <c r="CLE25" s="341"/>
      <c r="CLF25" s="341"/>
      <c r="CLG25" s="341"/>
      <c r="CLH25" s="341"/>
      <c r="CLI25" s="341"/>
      <c r="CLJ25" s="341"/>
      <c r="CLK25" s="341"/>
      <c r="CLL25" s="341"/>
      <c r="CLM25" s="341"/>
      <c r="CLN25" s="341"/>
      <c r="CLO25" s="341"/>
      <c r="CLP25" s="341"/>
      <c r="CLQ25" s="341"/>
      <c r="CLR25" s="341"/>
      <c r="CLS25" s="341"/>
      <c r="CLT25" s="341"/>
      <c r="CLU25" s="341"/>
      <c r="CLV25" s="341"/>
      <c r="CLW25" s="341"/>
      <c r="CLX25" s="341"/>
      <c r="CLY25" s="341"/>
      <c r="CLZ25" s="341"/>
      <c r="CMA25" s="341"/>
      <c r="CMB25" s="341"/>
      <c r="CMC25" s="341"/>
      <c r="CMD25" s="341"/>
      <c r="CME25" s="341"/>
      <c r="CMF25" s="341"/>
      <c r="CMG25" s="341"/>
      <c r="CMH25" s="341"/>
      <c r="CMI25" s="341"/>
      <c r="CMJ25" s="341"/>
      <c r="CMK25" s="341"/>
      <c r="CML25" s="341"/>
      <c r="CMM25" s="341"/>
      <c r="CMN25" s="341"/>
      <c r="CMO25" s="341"/>
      <c r="CMP25" s="341"/>
      <c r="CMQ25" s="341"/>
      <c r="CMR25" s="341"/>
      <c r="CMS25" s="341"/>
      <c r="CMT25" s="341"/>
      <c r="CMU25" s="341"/>
      <c r="CMV25" s="341"/>
      <c r="CMW25" s="341"/>
      <c r="CMX25" s="341"/>
      <c r="CMY25" s="341"/>
      <c r="CMZ25" s="341"/>
      <c r="CNA25" s="341"/>
      <c r="CNB25" s="341"/>
      <c r="CNC25" s="341"/>
      <c r="CND25" s="341"/>
      <c r="CNE25" s="341"/>
      <c r="CNF25" s="341"/>
      <c r="CNG25" s="341"/>
      <c r="CNH25" s="341"/>
      <c r="CNI25" s="341"/>
      <c r="CNJ25" s="341"/>
      <c r="CNK25" s="341"/>
      <c r="CNL25" s="341"/>
      <c r="CNM25" s="341"/>
      <c r="CNN25" s="341"/>
      <c r="CNO25" s="341"/>
      <c r="CNP25" s="341"/>
      <c r="CNQ25" s="341"/>
      <c r="CNR25" s="341"/>
      <c r="CNS25" s="341"/>
      <c r="CNT25" s="341"/>
      <c r="CNU25" s="341"/>
      <c r="CNV25" s="341"/>
      <c r="CNW25" s="341"/>
      <c r="CNX25" s="341"/>
      <c r="CNY25" s="341"/>
      <c r="CNZ25" s="341"/>
      <c r="COA25" s="341"/>
      <c r="COB25" s="341"/>
      <c r="COC25" s="341"/>
      <c r="COD25" s="341"/>
      <c r="COE25" s="341"/>
      <c r="COF25" s="341"/>
      <c r="COG25" s="341"/>
      <c r="COH25" s="341"/>
      <c r="COI25" s="341"/>
      <c r="COJ25" s="341"/>
      <c r="COK25" s="341"/>
      <c r="COL25" s="341"/>
      <c r="COM25" s="341"/>
      <c r="CON25" s="341"/>
      <c r="COO25" s="341"/>
      <c r="COP25" s="341"/>
      <c r="COQ25" s="341"/>
      <c r="COR25" s="341"/>
      <c r="COS25" s="341"/>
      <c r="COT25" s="341"/>
      <c r="COU25" s="341"/>
      <c r="COV25" s="341"/>
      <c r="COW25" s="341"/>
      <c r="COX25" s="341"/>
      <c r="COY25" s="341"/>
      <c r="COZ25" s="341"/>
      <c r="CPA25" s="341"/>
      <c r="CPB25" s="341"/>
      <c r="CPC25" s="341"/>
      <c r="CPD25" s="341"/>
      <c r="CPE25" s="341"/>
      <c r="CPF25" s="341"/>
      <c r="CPG25" s="341"/>
      <c r="CPH25" s="341"/>
      <c r="CPI25" s="341"/>
      <c r="CPJ25" s="341"/>
      <c r="CPK25" s="341"/>
      <c r="CPL25" s="341"/>
      <c r="CPM25" s="341"/>
      <c r="CPN25" s="341"/>
      <c r="CPO25" s="341"/>
      <c r="CPP25" s="341"/>
      <c r="CPQ25" s="341"/>
      <c r="CPR25" s="341"/>
      <c r="CPS25" s="341"/>
      <c r="CPT25" s="341"/>
      <c r="CPU25" s="341"/>
      <c r="CPV25" s="341"/>
      <c r="CPW25" s="341"/>
      <c r="CPX25" s="341"/>
      <c r="CPY25" s="341"/>
      <c r="CPZ25" s="341"/>
      <c r="CQA25" s="341"/>
      <c r="CQB25" s="341"/>
      <c r="CQC25" s="341"/>
      <c r="CQD25" s="341"/>
      <c r="CQE25" s="341"/>
      <c r="CQF25" s="341"/>
      <c r="CQG25" s="341"/>
      <c r="CQH25" s="341"/>
      <c r="CQI25" s="341"/>
      <c r="CQJ25" s="341"/>
      <c r="CQK25" s="341"/>
      <c r="CQL25" s="341"/>
      <c r="CQM25" s="341"/>
      <c r="CQN25" s="341"/>
      <c r="CQO25" s="341"/>
      <c r="CQP25" s="341"/>
      <c r="CQQ25" s="341"/>
      <c r="CQR25" s="341"/>
      <c r="CQS25" s="341"/>
      <c r="CQT25" s="341"/>
      <c r="CQU25" s="341"/>
      <c r="CQV25" s="341"/>
      <c r="CQW25" s="341"/>
      <c r="CQX25" s="341"/>
      <c r="CQY25" s="341"/>
      <c r="CQZ25" s="341"/>
      <c r="CRA25" s="341"/>
      <c r="CRB25" s="341"/>
      <c r="CRC25" s="341"/>
      <c r="CRD25" s="341"/>
      <c r="CRE25" s="341"/>
      <c r="CRF25" s="341"/>
      <c r="CRG25" s="341"/>
      <c r="CRH25" s="341"/>
      <c r="CRI25" s="341"/>
      <c r="CRJ25" s="341"/>
      <c r="CRK25" s="341"/>
      <c r="CRL25" s="341"/>
      <c r="CRM25" s="341"/>
      <c r="CRN25" s="341"/>
      <c r="CRO25" s="341"/>
      <c r="CRP25" s="341"/>
      <c r="CRQ25" s="341"/>
      <c r="CRR25" s="341"/>
      <c r="CRS25" s="341"/>
      <c r="CRT25" s="341"/>
      <c r="CRU25" s="341"/>
      <c r="CRV25" s="341"/>
      <c r="CRW25" s="341"/>
      <c r="CRX25" s="341"/>
      <c r="CRY25" s="341"/>
      <c r="CRZ25" s="341"/>
      <c r="CSA25" s="341"/>
      <c r="CSB25" s="341"/>
      <c r="CSC25" s="341"/>
      <c r="CSD25" s="341"/>
      <c r="CSE25" s="341"/>
      <c r="CSF25" s="341"/>
      <c r="CSG25" s="341"/>
      <c r="CSH25" s="341"/>
      <c r="CSI25" s="341"/>
      <c r="CSJ25" s="341"/>
      <c r="CSK25" s="341"/>
      <c r="CSL25" s="341"/>
      <c r="CSM25" s="341"/>
      <c r="CSN25" s="341"/>
      <c r="CSO25" s="341"/>
      <c r="CSP25" s="341"/>
      <c r="CSQ25" s="341"/>
      <c r="CSR25" s="341"/>
      <c r="CSS25" s="341"/>
      <c r="CST25" s="341"/>
      <c r="CSU25" s="341"/>
      <c r="CSV25" s="341"/>
      <c r="CSW25" s="341"/>
      <c r="CSX25" s="341"/>
      <c r="CSY25" s="341"/>
      <c r="CSZ25" s="341"/>
      <c r="CTA25" s="341"/>
      <c r="CTB25" s="341"/>
      <c r="CTC25" s="341"/>
      <c r="CTD25" s="341"/>
      <c r="CTE25" s="341"/>
      <c r="CTF25" s="341"/>
      <c r="CTG25" s="341"/>
      <c r="CTH25" s="341"/>
      <c r="CTI25" s="341"/>
      <c r="CTJ25" s="341"/>
      <c r="CTK25" s="341"/>
      <c r="CTL25" s="341"/>
      <c r="CTM25" s="341"/>
      <c r="CTN25" s="341"/>
      <c r="CTO25" s="341"/>
      <c r="CTP25" s="341"/>
      <c r="CTQ25" s="341"/>
      <c r="CTR25" s="341"/>
      <c r="CTS25" s="341"/>
      <c r="CTT25" s="341"/>
      <c r="CTU25" s="341"/>
      <c r="CTV25" s="341"/>
      <c r="CTW25" s="341"/>
      <c r="CTX25" s="341"/>
      <c r="CTY25" s="341"/>
      <c r="CTZ25" s="341"/>
      <c r="CUA25" s="341"/>
      <c r="CUB25" s="341"/>
      <c r="CUC25" s="341"/>
      <c r="CUD25" s="341"/>
      <c r="CUE25" s="341"/>
      <c r="CUF25" s="341"/>
      <c r="CUG25" s="341"/>
      <c r="CUH25" s="341"/>
      <c r="CUI25" s="341"/>
      <c r="CUJ25" s="341"/>
      <c r="CUK25" s="341"/>
      <c r="CUL25" s="341"/>
      <c r="CUM25" s="341"/>
      <c r="CUN25" s="341"/>
      <c r="CUO25" s="341"/>
      <c r="CUP25" s="341"/>
      <c r="CUQ25" s="341"/>
      <c r="CUR25" s="341"/>
      <c r="CUS25" s="341"/>
      <c r="CUT25" s="341"/>
      <c r="CUU25" s="341"/>
      <c r="CUV25" s="341"/>
      <c r="CUW25" s="341"/>
      <c r="CUX25" s="341"/>
      <c r="CUY25" s="341"/>
      <c r="CUZ25" s="341"/>
      <c r="CVA25" s="341"/>
      <c r="CVB25" s="341"/>
      <c r="CVC25" s="341"/>
      <c r="CVD25" s="341"/>
      <c r="CVE25" s="341"/>
      <c r="CVF25" s="341"/>
      <c r="CVG25" s="341"/>
      <c r="CVH25" s="341"/>
      <c r="CVI25" s="341"/>
      <c r="CVJ25" s="341"/>
      <c r="CVK25" s="341"/>
      <c r="CVL25" s="341"/>
      <c r="CVM25" s="341"/>
      <c r="CVN25" s="341"/>
      <c r="CVO25" s="341"/>
      <c r="CVP25" s="341"/>
      <c r="CVQ25" s="341"/>
      <c r="CVR25" s="341"/>
      <c r="CVS25" s="341"/>
      <c r="CVT25" s="341"/>
      <c r="CVU25" s="341"/>
      <c r="CVV25" s="341"/>
      <c r="CVW25" s="341"/>
      <c r="CVX25" s="341"/>
      <c r="CVY25" s="341"/>
      <c r="CVZ25" s="341"/>
      <c r="CWA25" s="341"/>
      <c r="CWB25" s="341"/>
      <c r="CWC25" s="341"/>
      <c r="CWD25" s="341"/>
      <c r="CWE25" s="341"/>
      <c r="CWF25" s="341"/>
      <c r="CWG25" s="341"/>
      <c r="CWH25" s="341"/>
      <c r="CWI25" s="341"/>
      <c r="CWJ25" s="341"/>
      <c r="CWK25" s="341"/>
      <c r="CWL25" s="341"/>
      <c r="CWM25" s="341"/>
      <c r="CWN25" s="341"/>
      <c r="CWO25" s="341"/>
      <c r="CWP25" s="341"/>
      <c r="CWQ25" s="341"/>
      <c r="CWR25" s="341"/>
      <c r="CWS25" s="341"/>
      <c r="CWT25" s="341"/>
      <c r="CWU25" s="341"/>
      <c r="CWV25" s="341"/>
      <c r="CWW25" s="341"/>
      <c r="CWX25" s="341"/>
      <c r="CWY25" s="341"/>
      <c r="CWZ25" s="341"/>
      <c r="CXA25" s="341"/>
      <c r="CXB25" s="341"/>
      <c r="CXC25" s="341"/>
      <c r="CXD25" s="341"/>
      <c r="CXE25" s="341"/>
      <c r="CXF25" s="341"/>
      <c r="CXG25" s="341"/>
      <c r="CXH25" s="341"/>
      <c r="CXI25" s="341"/>
      <c r="CXJ25" s="341"/>
      <c r="CXK25" s="341"/>
      <c r="CXL25" s="341"/>
      <c r="CXM25" s="341"/>
      <c r="CXN25" s="341"/>
      <c r="CXO25" s="341"/>
      <c r="CXP25" s="341"/>
      <c r="CXQ25" s="341"/>
      <c r="CXR25" s="341"/>
      <c r="CXS25" s="341"/>
      <c r="CXT25" s="341"/>
      <c r="CXU25" s="341"/>
      <c r="CXV25" s="341"/>
      <c r="CXW25" s="341"/>
      <c r="CXX25" s="341"/>
      <c r="CXY25" s="341"/>
      <c r="CXZ25" s="341"/>
      <c r="CYA25" s="341"/>
      <c r="CYB25" s="341"/>
      <c r="CYC25" s="341"/>
      <c r="CYD25" s="341"/>
      <c r="CYE25" s="341"/>
      <c r="CYF25" s="341"/>
      <c r="CYG25" s="341"/>
      <c r="CYH25" s="341"/>
      <c r="CYI25" s="341"/>
      <c r="CYJ25" s="341"/>
      <c r="CYK25" s="341"/>
      <c r="CYL25" s="341"/>
      <c r="CYM25" s="341"/>
      <c r="CYN25" s="341"/>
      <c r="CYO25" s="341"/>
      <c r="CYP25" s="341"/>
      <c r="CYQ25" s="341"/>
      <c r="CYR25" s="341"/>
      <c r="CYS25" s="341"/>
      <c r="CYT25" s="341"/>
      <c r="CYU25" s="341"/>
      <c r="CYV25" s="341"/>
      <c r="CYW25" s="341"/>
      <c r="CYX25" s="341"/>
      <c r="CYY25" s="341"/>
      <c r="CYZ25" s="341"/>
      <c r="CZA25" s="341"/>
      <c r="CZB25" s="341"/>
      <c r="CZC25" s="341"/>
      <c r="CZD25" s="341"/>
      <c r="CZE25" s="341"/>
      <c r="CZF25" s="341"/>
      <c r="CZG25" s="341"/>
      <c r="CZH25" s="341"/>
      <c r="CZI25" s="341"/>
      <c r="CZJ25" s="341"/>
      <c r="CZK25" s="341"/>
      <c r="CZL25" s="341"/>
      <c r="CZM25" s="341"/>
      <c r="CZN25" s="341"/>
      <c r="CZO25" s="341"/>
      <c r="CZP25" s="341"/>
      <c r="CZQ25" s="341"/>
      <c r="CZR25" s="341"/>
      <c r="CZS25" s="341"/>
      <c r="CZT25" s="341"/>
      <c r="CZU25" s="341"/>
      <c r="CZV25" s="341"/>
      <c r="CZW25" s="341"/>
      <c r="CZX25" s="341"/>
      <c r="CZY25" s="341"/>
      <c r="CZZ25" s="341"/>
      <c r="DAA25" s="341"/>
      <c r="DAB25" s="341"/>
      <c r="DAC25" s="341"/>
      <c r="DAD25" s="341"/>
      <c r="DAE25" s="341"/>
      <c r="DAF25" s="341"/>
      <c r="DAG25" s="341"/>
      <c r="DAH25" s="341"/>
      <c r="DAI25" s="341"/>
      <c r="DAJ25" s="341"/>
      <c r="DAK25" s="341"/>
      <c r="DAL25" s="341"/>
      <c r="DAM25" s="341"/>
      <c r="DAN25" s="341"/>
      <c r="DAO25" s="341"/>
      <c r="DAP25" s="341"/>
      <c r="DAQ25" s="341"/>
      <c r="DAR25" s="341"/>
      <c r="DAS25" s="341"/>
      <c r="DAT25" s="341"/>
      <c r="DAU25" s="341"/>
      <c r="DAV25" s="341"/>
      <c r="DAW25" s="341"/>
      <c r="DAX25" s="341"/>
      <c r="DAY25" s="341"/>
      <c r="DAZ25" s="341"/>
      <c r="DBA25" s="341"/>
      <c r="DBB25" s="341"/>
      <c r="DBC25" s="341"/>
      <c r="DBD25" s="341"/>
      <c r="DBE25" s="341"/>
      <c r="DBF25" s="341"/>
      <c r="DBG25" s="341"/>
      <c r="DBH25" s="341"/>
      <c r="DBI25" s="341"/>
      <c r="DBJ25" s="341"/>
      <c r="DBK25" s="341"/>
      <c r="DBL25" s="341"/>
      <c r="DBM25" s="341"/>
      <c r="DBN25" s="341"/>
      <c r="DBO25" s="341"/>
      <c r="DBP25" s="341"/>
      <c r="DBQ25" s="341"/>
      <c r="DBR25" s="341"/>
      <c r="DBS25" s="341"/>
      <c r="DBT25" s="341"/>
      <c r="DBU25" s="341"/>
      <c r="DBV25" s="341"/>
      <c r="DBW25" s="341"/>
      <c r="DBX25" s="341"/>
      <c r="DBY25" s="341"/>
      <c r="DBZ25" s="341"/>
      <c r="DCA25" s="341"/>
      <c r="DCB25" s="341"/>
      <c r="DCC25" s="341"/>
      <c r="DCD25" s="341"/>
      <c r="DCE25" s="341"/>
      <c r="DCF25" s="341"/>
      <c r="DCG25" s="341"/>
      <c r="DCH25" s="341"/>
      <c r="DCI25" s="341"/>
      <c r="DCJ25" s="341"/>
      <c r="DCK25" s="341"/>
      <c r="DCL25" s="341"/>
      <c r="DCM25" s="341"/>
      <c r="DCN25" s="341"/>
      <c r="DCO25" s="341"/>
      <c r="DCP25" s="341"/>
      <c r="DCQ25" s="341"/>
      <c r="DCR25" s="341"/>
      <c r="DCS25" s="341"/>
      <c r="DCT25" s="341"/>
      <c r="DCU25" s="341"/>
      <c r="DCV25" s="341"/>
      <c r="DCW25" s="341"/>
      <c r="DCX25" s="341"/>
      <c r="DCY25" s="341"/>
      <c r="DCZ25" s="341"/>
      <c r="DDA25" s="341"/>
      <c r="DDB25" s="341"/>
      <c r="DDC25" s="341"/>
      <c r="DDD25" s="341"/>
      <c r="DDE25" s="341"/>
      <c r="DDF25" s="341"/>
      <c r="DDG25" s="341"/>
      <c r="DDH25" s="341"/>
      <c r="DDI25" s="341"/>
      <c r="DDJ25" s="341"/>
      <c r="DDK25" s="341"/>
      <c r="DDL25" s="341"/>
      <c r="DDM25" s="341"/>
      <c r="DDN25" s="341"/>
      <c r="DDO25" s="341"/>
      <c r="DDP25" s="341"/>
      <c r="DDQ25" s="341"/>
      <c r="DDR25" s="341"/>
      <c r="DDS25" s="341"/>
      <c r="DDT25" s="341"/>
      <c r="DDU25" s="341"/>
      <c r="DDV25" s="341"/>
      <c r="DDW25" s="341"/>
      <c r="DDX25" s="341"/>
      <c r="DDY25" s="341"/>
      <c r="DDZ25" s="341"/>
      <c r="DEA25" s="341"/>
      <c r="DEB25" s="341"/>
      <c r="DEC25" s="341"/>
      <c r="DED25" s="341"/>
      <c r="DEE25" s="341"/>
      <c r="DEF25" s="341"/>
      <c r="DEG25" s="341"/>
      <c r="DEH25" s="341"/>
      <c r="DEI25" s="341"/>
      <c r="DEJ25" s="341"/>
      <c r="DEK25" s="341"/>
      <c r="DEL25" s="341"/>
      <c r="DEM25" s="341"/>
      <c r="DEN25" s="341"/>
      <c r="DEO25" s="341"/>
      <c r="DEP25" s="341"/>
      <c r="DEQ25" s="341"/>
      <c r="DER25" s="341"/>
      <c r="DES25" s="341"/>
      <c r="DET25" s="341"/>
      <c r="DEU25" s="341"/>
      <c r="DEV25" s="341"/>
      <c r="DEW25" s="341"/>
      <c r="DEX25" s="341"/>
      <c r="DEY25" s="341"/>
      <c r="DEZ25" s="341"/>
      <c r="DFA25" s="341"/>
      <c r="DFB25" s="341"/>
      <c r="DFC25" s="341"/>
      <c r="DFD25" s="341"/>
      <c r="DFE25" s="341"/>
      <c r="DFF25" s="341"/>
      <c r="DFG25" s="341"/>
      <c r="DFH25" s="341"/>
      <c r="DFI25" s="341"/>
      <c r="DFJ25" s="341"/>
      <c r="DFK25" s="341"/>
      <c r="DFL25" s="341"/>
      <c r="DFM25" s="341"/>
      <c r="DFN25" s="341"/>
      <c r="DFO25" s="341"/>
      <c r="DFP25" s="341"/>
      <c r="DFQ25" s="341"/>
      <c r="DFR25" s="341"/>
      <c r="DFS25" s="341"/>
      <c r="DFT25" s="341"/>
      <c r="DFU25" s="341"/>
      <c r="DFV25" s="341"/>
      <c r="DFW25" s="341"/>
      <c r="DFX25" s="341"/>
      <c r="DFY25" s="341"/>
      <c r="DFZ25" s="341"/>
      <c r="DGA25" s="341"/>
      <c r="DGB25" s="341"/>
      <c r="DGC25" s="341"/>
      <c r="DGD25" s="341"/>
      <c r="DGE25" s="341"/>
      <c r="DGF25" s="341"/>
      <c r="DGG25" s="341"/>
      <c r="DGH25" s="341"/>
      <c r="DGI25" s="341"/>
      <c r="DGJ25" s="341"/>
      <c r="DGK25" s="341"/>
      <c r="DGL25" s="341"/>
      <c r="DGM25" s="341"/>
      <c r="DGN25" s="341"/>
      <c r="DGO25" s="341"/>
      <c r="DGP25" s="341"/>
      <c r="DGQ25" s="341"/>
      <c r="DGR25" s="341"/>
      <c r="DGS25" s="341"/>
      <c r="DGT25" s="341"/>
      <c r="DGU25" s="341"/>
      <c r="DGV25" s="341"/>
      <c r="DGW25" s="341"/>
      <c r="DGX25" s="341"/>
      <c r="DGY25" s="341"/>
      <c r="DGZ25" s="341"/>
      <c r="DHA25" s="341"/>
      <c r="DHB25" s="341"/>
      <c r="DHC25" s="341"/>
      <c r="DHD25" s="341"/>
      <c r="DHE25" s="341"/>
      <c r="DHF25" s="341"/>
      <c r="DHG25" s="341"/>
      <c r="DHH25" s="341"/>
      <c r="DHI25" s="341"/>
      <c r="DHJ25" s="341"/>
      <c r="DHK25" s="341"/>
      <c r="DHL25" s="341"/>
      <c r="DHM25" s="341"/>
      <c r="DHN25" s="341"/>
      <c r="DHO25" s="341"/>
      <c r="DHP25" s="341"/>
      <c r="DHQ25" s="341"/>
      <c r="DHR25" s="341"/>
      <c r="DHS25" s="341"/>
      <c r="DHT25" s="341"/>
      <c r="DHU25" s="341"/>
      <c r="DHV25" s="341"/>
      <c r="DHW25" s="341"/>
      <c r="DHX25" s="341"/>
      <c r="DHY25" s="341"/>
      <c r="DHZ25" s="341"/>
      <c r="DIA25" s="341"/>
      <c r="DIB25" s="341"/>
      <c r="DIC25" s="341"/>
      <c r="DID25" s="341"/>
      <c r="DIE25" s="341"/>
      <c r="DIF25" s="341"/>
      <c r="DIG25" s="341"/>
      <c r="DIH25" s="341"/>
      <c r="DII25" s="341"/>
      <c r="DIJ25" s="341"/>
      <c r="DIK25" s="341"/>
      <c r="DIL25" s="341"/>
      <c r="DIM25" s="341"/>
      <c r="DIN25" s="341"/>
      <c r="DIO25" s="341"/>
      <c r="DIP25" s="341"/>
      <c r="DIQ25" s="341"/>
      <c r="DIR25" s="341"/>
      <c r="DIS25" s="341"/>
      <c r="DIT25" s="341"/>
      <c r="DIU25" s="341"/>
      <c r="DIV25" s="341"/>
      <c r="DIW25" s="341"/>
      <c r="DIX25" s="341"/>
      <c r="DIY25" s="341"/>
      <c r="DIZ25" s="341"/>
      <c r="DJA25" s="341"/>
      <c r="DJB25" s="341"/>
      <c r="DJC25" s="341"/>
      <c r="DJD25" s="341"/>
      <c r="DJE25" s="341"/>
      <c r="DJF25" s="341"/>
      <c r="DJG25" s="341"/>
      <c r="DJH25" s="341"/>
      <c r="DJI25" s="341"/>
      <c r="DJJ25" s="341"/>
      <c r="DJK25" s="341"/>
      <c r="DJL25" s="341"/>
      <c r="DJM25" s="341"/>
      <c r="DJN25" s="341"/>
      <c r="DJO25" s="341"/>
      <c r="DJP25" s="341"/>
      <c r="DJQ25" s="341"/>
      <c r="DJR25" s="341"/>
      <c r="DJS25" s="341"/>
      <c r="DJT25" s="341"/>
      <c r="DJU25" s="341"/>
      <c r="DJV25" s="341"/>
      <c r="DJW25" s="341"/>
      <c r="DJX25" s="341"/>
      <c r="DJY25" s="341"/>
      <c r="DJZ25" s="341"/>
      <c r="DKA25" s="341"/>
      <c r="DKB25" s="341"/>
      <c r="DKC25" s="341"/>
      <c r="DKD25" s="341"/>
      <c r="DKE25" s="341"/>
      <c r="DKF25" s="341"/>
      <c r="DKG25" s="341"/>
      <c r="DKH25" s="341"/>
      <c r="DKI25" s="341"/>
      <c r="DKJ25" s="341"/>
      <c r="DKK25" s="341"/>
      <c r="DKL25" s="341"/>
      <c r="DKM25" s="341"/>
      <c r="DKN25" s="341"/>
      <c r="DKO25" s="341"/>
      <c r="DKP25" s="341"/>
      <c r="DKQ25" s="341"/>
      <c r="DKR25" s="341"/>
      <c r="DKS25" s="341"/>
      <c r="DKT25" s="341"/>
      <c r="DKU25" s="341"/>
      <c r="DKV25" s="341"/>
      <c r="DKW25" s="341"/>
      <c r="DKX25" s="341"/>
      <c r="DKY25" s="341"/>
      <c r="DKZ25" s="341"/>
      <c r="DLA25" s="341"/>
      <c r="DLB25" s="341"/>
      <c r="DLC25" s="341"/>
      <c r="DLD25" s="341"/>
      <c r="DLE25" s="341"/>
      <c r="DLF25" s="341"/>
      <c r="DLG25" s="341"/>
      <c r="DLH25" s="341"/>
      <c r="DLI25" s="341"/>
      <c r="DLJ25" s="341"/>
      <c r="DLK25" s="341"/>
      <c r="DLL25" s="341"/>
      <c r="DLM25" s="341"/>
      <c r="DLN25" s="341"/>
      <c r="DLO25" s="341"/>
      <c r="DLP25" s="341"/>
      <c r="DLQ25" s="341"/>
      <c r="DLR25" s="341"/>
      <c r="DLS25" s="341"/>
      <c r="DLT25" s="341"/>
      <c r="DLU25" s="341"/>
      <c r="DLV25" s="341"/>
      <c r="DLW25" s="341"/>
      <c r="DLX25" s="341"/>
      <c r="DLY25" s="341"/>
      <c r="DLZ25" s="341"/>
      <c r="DMA25" s="341"/>
      <c r="DMB25" s="341"/>
      <c r="DMC25" s="341"/>
      <c r="DMD25" s="341"/>
      <c r="DME25" s="341"/>
      <c r="DMF25" s="341"/>
      <c r="DMG25" s="341"/>
      <c r="DMH25" s="341"/>
      <c r="DMI25" s="341"/>
      <c r="DMJ25" s="341"/>
      <c r="DMK25" s="341"/>
      <c r="DML25" s="341"/>
      <c r="DMM25" s="341"/>
      <c r="DMN25" s="341"/>
      <c r="DMO25" s="341"/>
      <c r="DMP25" s="341"/>
      <c r="DMQ25" s="341"/>
      <c r="DMR25" s="341"/>
      <c r="DMS25" s="341"/>
      <c r="DMT25" s="341"/>
      <c r="DMU25" s="341"/>
      <c r="DMV25" s="341"/>
      <c r="DMW25" s="341"/>
      <c r="DMX25" s="341"/>
      <c r="DMY25" s="341"/>
      <c r="DMZ25" s="341"/>
      <c r="DNA25" s="341"/>
      <c r="DNB25" s="341"/>
      <c r="DNC25" s="341"/>
      <c r="DND25" s="341"/>
      <c r="DNE25" s="341"/>
      <c r="DNF25" s="341"/>
      <c r="DNG25" s="341"/>
      <c r="DNH25" s="341"/>
      <c r="DNI25" s="341"/>
      <c r="DNJ25" s="341"/>
      <c r="DNK25" s="341"/>
      <c r="DNL25" s="341"/>
      <c r="DNM25" s="341"/>
      <c r="DNN25" s="341"/>
      <c r="DNO25" s="341"/>
      <c r="DNP25" s="341"/>
      <c r="DNQ25" s="341"/>
      <c r="DNR25" s="341"/>
      <c r="DNS25" s="341"/>
      <c r="DNT25" s="341"/>
      <c r="DNU25" s="341"/>
      <c r="DNV25" s="341"/>
      <c r="DNW25" s="341"/>
      <c r="DNX25" s="341"/>
      <c r="DNY25" s="341"/>
      <c r="DNZ25" s="341"/>
      <c r="DOA25" s="341"/>
      <c r="DOB25" s="341"/>
      <c r="DOC25" s="341"/>
      <c r="DOD25" s="341"/>
      <c r="DOE25" s="341"/>
      <c r="DOF25" s="341"/>
      <c r="DOG25" s="341"/>
      <c r="DOH25" s="341"/>
      <c r="DOI25" s="341"/>
      <c r="DOJ25" s="341"/>
      <c r="DOK25" s="341"/>
      <c r="DOL25" s="341"/>
      <c r="DOM25" s="341"/>
      <c r="DON25" s="341"/>
      <c r="DOO25" s="341"/>
      <c r="DOP25" s="341"/>
      <c r="DOQ25" s="341"/>
      <c r="DOR25" s="341"/>
      <c r="DOS25" s="341"/>
      <c r="DOT25" s="341"/>
      <c r="DOU25" s="341"/>
      <c r="DOV25" s="341"/>
      <c r="DOW25" s="341"/>
      <c r="DOX25" s="341"/>
      <c r="DOY25" s="341"/>
      <c r="DOZ25" s="341"/>
      <c r="DPA25" s="341"/>
      <c r="DPB25" s="341"/>
      <c r="DPC25" s="341"/>
      <c r="DPD25" s="341"/>
      <c r="DPE25" s="341"/>
      <c r="DPF25" s="341"/>
      <c r="DPG25" s="341"/>
      <c r="DPH25" s="341"/>
      <c r="DPI25" s="341"/>
      <c r="DPJ25" s="341"/>
      <c r="DPK25" s="341"/>
      <c r="DPL25" s="341"/>
      <c r="DPM25" s="341"/>
      <c r="DPN25" s="341"/>
      <c r="DPO25" s="341"/>
      <c r="DPP25" s="341"/>
      <c r="DPQ25" s="341"/>
      <c r="DPR25" s="341"/>
      <c r="DPS25" s="341"/>
      <c r="DPT25" s="341"/>
      <c r="DPU25" s="341"/>
      <c r="DPV25" s="341"/>
      <c r="DPW25" s="341"/>
      <c r="DPX25" s="341"/>
      <c r="DPY25" s="341"/>
      <c r="DPZ25" s="341"/>
      <c r="DQA25" s="341"/>
      <c r="DQB25" s="341"/>
      <c r="DQC25" s="341"/>
      <c r="DQD25" s="341"/>
      <c r="DQE25" s="341"/>
      <c r="DQF25" s="341"/>
      <c r="DQG25" s="341"/>
      <c r="DQH25" s="341"/>
      <c r="DQI25" s="341"/>
      <c r="DQJ25" s="341"/>
      <c r="DQK25" s="341"/>
      <c r="DQL25" s="341"/>
      <c r="DQM25" s="341"/>
      <c r="DQN25" s="341"/>
      <c r="DQO25" s="341"/>
      <c r="DQP25" s="341"/>
      <c r="DQQ25" s="341"/>
      <c r="DQR25" s="341"/>
      <c r="DQS25" s="341"/>
      <c r="DQT25" s="341"/>
      <c r="DQU25" s="341"/>
      <c r="DQV25" s="341"/>
      <c r="DQW25" s="341"/>
      <c r="DQX25" s="341"/>
      <c r="DQY25" s="341"/>
      <c r="DQZ25" s="341"/>
      <c r="DRA25" s="341"/>
      <c r="DRB25" s="341"/>
      <c r="DRC25" s="341"/>
      <c r="DRD25" s="341"/>
      <c r="DRE25" s="341"/>
      <c r="DRF25" s="341"/>
      <c r="DRG25" s="341"/>
      <c r="DRH25" s="341"/>
      <c r="DRI25" s="341"/>
      <c r="DRJ25" s="341"/>
      <c r="DRK25" s="341"/>
      <c r="DRL25" s="341"/>
      <c r="DRM25" s="341"/>
      <c r="DRN25" s="341"/>
      <c r="DRO25" s="341"/>
      <c r="DRP25" s="341"/>
      <c r="DRQ25" s="341"/>
      <c r="DRR25" s="341"/>
      <c r="DRS25" s="341"/>
      <c r="DRT25" s="341"/>
      <c r="DRU25" s="341"/>
      <c r="DRV25" s="341"/>
      <c r="DRW25" s="341"/>
      <c r="DRX25" s="341"/>
      <c r="DRY25" s="341"/>
      <c r="DRZ25" s="341"/>
      <c r="DSA25" s="341"/>
      <c r="DSB25" s="341"/>
      <c r="DSC25" s="341"/>
      <c r="DSD25" s="341"/>
      <c r="DSE25" s="341"/>
      <c r="DSF25" s="341"/>
      <c r="DSG25" s="341"/>
      <c r="DSH25" s="341"/>
      <c r="DSI25" s="341"/>
      <c r="DSJ25" s="341"/>
      <c r="DSK25" s="341"/>
      <c r="DSL25" s="341"/>
      <c r="DSM25" s="341"/>
      <c r="DSN25" s="341"/>
      <c r="DSO25" s="341"/>
      <c r="DSP25" s="341"/>
      <c r="DSQ25" s="341"/>
      <c r="DSR25" s="341"/>
      <c r="DSS25" s="341"/>
      <c r="DST25" s="341"/>
      <c r="DSU25" s="341"/>
      <c r="DSV25" s="341"/>
      <c r="DSW25" s="341"/>
      <c r="DSX25" s="341"/>
      <c r="DSY25" s="341"/>
      <c r="DSZ25" s="341"/>
      <c r="DTA25" s="341"/>
      <c r="DTB25" s="341"/>
      <c r="DTC25" s="341"/>
      <c r="DTD25" s="341"/>
      <c r="DTE25" s="341"/>
      <c r="DTF25" s="341"/>
      <c r="DTG25" s="341"/>
      <c r="DTH25" s="341"/>
      <c r="DTI25" s="341"/>
      <c r="DTJ25" s="341"/>
      <c r="DTK25" s="341"/>
      <c r="DTL25" s="341"/>
      <c r="DTM25" s="341"/>
      <c r="DTN25" s="341"/>
      <c r="DTO25" s="341"/>
      <c r="DTP25" s="341"/>
      <c r="DTQ25" s="341"/>
      <c r="DTR25" s="341"/>
      <c r="DTS25" s="341"/>
      <c r="DTT25" s="341"/>
      <c r="DTU25" s="341"/>
      <c r="DTV25" s="341"/>
      <c r="DTW25" s="341"/>
      <c r="DTX25" s="341"/>
      <c r="DTY25" s="341"/>
      <c r="DTZ25" s="341"/>
      <c r="DUA25" s="341"/>
      <c r="DUB25" s="341"/>
      <c r="DUC25" s="341"/>
      <c r="DUD25" s="341"/>
      <c r="DUE25" s="341"/>
      <c r="DUF25" s="341"/>
      <c r="DUG25" s="341"/>
      <c r="DUH25" s="341"/>
      <c r="DUI25" s="341"/>
      <c r="DUJ25" s="341"/>
      <c r="DUK25" s="341"/>
      <c r="DUL25" s="341"/>
      <c r="DUM25" s="341"/>
      <c r="DUN25" s="341"/>
      <c r="DUO25" s="341"/>
      <c r="DUP25" s="341"/>
      <c r="DUQ25" s="341"/>
      <c r="DUR25" s="341"/>
      <c r="DUS25" s="341"/>
      <c r="DUT25" s="341"/>
      <c r="DUU25" s="341"/>
      <c r="DUV25" s="341"/>
      <c r="DUW25" s="341"/>
      <c r="DUX25" s="341"/>
      <c r="DUY25" s="341"/>
      <c r="DUZ25" s="341"/>
      <c r="DVA25" s="341"/>
      <c r="DVB25" s="341"/>
      <c r="DVC25" s="341"/>
      <c r="DVD25" s="341"/>
      <c r="DVE25" s="341"/>
      <c r="DVF25" s="341"/>
      <c r="DVG25" s="341"/>
      <c r="DVH25" s="341"/>
      <c r="DVI25" s="341"/>
      <c r="DVJ25" s="341"/>
      <c r="DVK25" s="341"/>
      <c r="DVL25" s="341"/>
      <c r="DVM25" s="341"/>
      <c r="DVN25" s="341"/>
      <c r="DVO25" s="341"/>
      <c r="DVP25" s="341"/>
      <c r="DVQ25" s="341"/>
      <c r="DVR25" s="341"/>
      <c r="DVS25" s="341"/>
      <c r="DVT25" s="341"/>
      <c r="DVU25" s="341"/>
      <c r="DVV25" s="341"/>
      <c r="DVW25" s="341"/>
      <c r="DVX25" s="341"/>
      <c r="DVY25" s="341"/>
      <c r="DVZ25" s="341"/>
      <c r="DWA25" s="341"/>
      <c r="DWB25" s="341"/>
      <c r="DWC25" s="341"/>
      <c r="DWD25" s="341"/>
      <c r="DWE25" s="341"/>
      <c r="DWF25" s="341"/>
      <c r="DWG25" s="341"/>
      <c r="DWH25" s="341"/>
      <c r="DWI25" s="341"/>
      <c r="DWJ25" s="341"/>
      <c r="DWK25" s="341"/>
      <c r="DWL25" s="341"/>
      <c r="DWM25" s="341"/>
      <c r="DWN25" s="341"/>
      <c r="DWO25" s="341"/>
      <c r="DWP25" s="341"/>
      <c r="DWQ25" s="341"/>
      <c r="DWR25" s="341"/>
      <c r="DWS25" s="341"/>
      <c r="DWT25" s="341"/>
      <c r="DWU25" s="341"/>
      <c r="DWV25" s="341"/>
      <c r="DWW25" s="341"/>
      <c r="DWX25" s="341"/>
      <c r="DWY25" s="341"/>
      <c r="DWZ25" s="341"/>
      <c r="DXA25" s="341"/>
      <c r="DXB25" s="341"/>
      <c r="DXC25" s="341"/>
      <c r="DXD25" s="341"/>
      <c r="DXE25" s="341"/>
      <c r="DXF25" s="341"/>
      <c r="DXG25" s="341"/>
      <c r="DXH25" s="341"/>
      <c r="DXI25" s="341"/>
      <c r="DXJ25" s="341"/>
      <c r="DXK25" s="341"/>
      <c r="DXL25" s="341"/>
      <c r="DXM25" s="341"/>
      <c r="DXN25" s="341"/>
      <c r="DXO25" s="341"/>
      <c r="DXP25" s="341"/>
      <c r="DXQ25" s="341"/>
      <c r="DXR25" s="341"/>
      <c r="DXS25" s="341"/>
      <c r="DXT25" s="341"/>
      <c r="DXU25" s="341"/>
      <c r="DXV25" s="341"/>
      <c r="DXW25" s="341"/>
      <c r="DXX25" s="341"/>
      <c r="DXY25" s="341"/>
      <c r="DXZ25" s="341"/>
      <c r="DYA25" s="341"/>
      <c r="DYB25" s="341"/>
      <c r="DYC25" s="341"/>
      <c r="DYD25" s="341"/>
      <c r="DYE25" s="341"/>
      <c r="DYF25" s="341"/>
      <c r="DYG25" s="341"/>
      <c r="DYH25" s="341"/>
      <c r="DYI25" s="341"/>
      <c r="DYJ25" s="341"/>
      <c r="DYK25" s="341"/>
      <c r="DYL25" s="341"/>
      <c r="DYM25" s="341"/>
      <c r="DYN25" s="341"/>
      <c r="DYO25" s="341"/>
      <c r="DYP25" s="341"/>
      <c r="DYQ25" s="341"/>
      <c r="DYR25" s="341"/>
      <c r="DYS25" s="341"/>
      <c r="DYT25" s="341"/>
      <c r="DYU25" s="341"/>
      <c r="DYV25" s="341"/>
      <c r="DYW25" s="341"/>
      <c r="DYX25" s="341"/>
      <c r="DYY25" s="341"/>
      <c r="DYZ25" s="341"/>
      <c r="DZA25" s="341"/>
      <c r="DZB25" s="341"/>
      <c r="DZC25" s="341"/>
      <c r="DZD25" s="341"/>
      <c r="DZE25" s="341"/>
      <c r="DZF25" s="341"/>
      <c r="DZG25" s="341"/>
      <c r="DZH25" s="341"/>
      <c r="DZI25" s="341"/>
      <c r="DZJ25" s="341"/>
      <c r="DZK25" s="341"/>
      <c r="DZL25" s="341"/>
      <c r="DZM25" s="341"/>
      <c r="DZN25" s="341"/>
      <c r="DZO25" s="341"/>
      <c r="DZP25" s="341"/>
      <c r="DZQ25" s="341"/>
      <c r="DZR25" s="341"/>
      <c r="DZS25" s="341"/>
      <c r="DZT25" s="341"/>
      <c r="DZU25" s="341"/>
      <c r="DZV25" s="341"/>
      <c r="DZW25" s="341"/>
      <c r="DZX25" s="341"/>
      <c r="DZY25" s="341"/>
      <c r="DZZ25" s="341"/>
      <c r="EAA25" s="341"/>
      <c r="EAB25" s="341"/>
      <c r="EAC25" s="341"/>
      <c r="EAD25" s="341"/>
      <c r="EAE25" s="341"/>
      <c r="EAF25" s="341"/>
      <c r="EAG25" s="341"/>
      <c r="EAH25" s="341"/>
      <c r="EAI25" s="341"/>
      <c r="EAJ25" s="341"/>
      <c r="EAK25" s="341"/>
      <c r="EAL25" s="341"/>
      <c r="EAM25" s="341"/>
      <c r="EAN25" s="341"/>
      <c r="EAO25" s="341"/>
      <c r="EAP25" s="341"/>
      <c r="EAQ25" s="341"/>
      <c r="EAR25" s="341"/>
      <c r="EAS25" s="341"/>
      <c r="EAT25" s="341"/>
      <c r="EAU25" s="341"/>
      <c r="EAV25" s="341"/>
      <c r="EAW25" s="341"/>
      <c r="EAX25" s="341"/>
      <c r="EAY25" s="341"/>
      <c r="EAZ25" s="341"/>
      <c r="EBA25" s="341"/>
      <c r="EBB25" s="341"/>
      <c r="EBC25" s="341"/>
      <c r="EBD25" s="341"/>
      <c r="EBE25" s="341"/>
      <c r="EBF25" s="341"/>
      <c r="EBG25" s="341"/>
      <c r="EBH25" s="341"/>
      <c r="EBI25" s="341"/>
      <c r="EBJ25" s="341"/>
      <c r="EBK25" s="341"/>
      <c r="EBL25" s="341"/>
      <c r="EBM25" s="341"/>
      <c r="EBN25" s="341"/>
      <c r="EBO25" s="341"/>
      <c r="EBP25" s="341"/>
      <c r="EBQ25" s="341"/>
      <c r="EBR25" s="341"/>
      <c r="EBS25" s="341"/>
      <c r="EBT25" s="341"/>
      <c r="EBU25" s="341"/>
      <c r="EBV25" s="341"/>
      <c r="EBW25" s="341"/>
      <c r="EBX25" s="341"/>
      <c r="EBY25" s="341"/>
      <c r="EBZ25" s="341"/>
      <c r="ECA25" s="341"/>
      <c r="ECB25" s="341"/>
      <c r="ECC25" s="341"/>
      <c r="ECD25" s="341"/>
      <c r="ECE25" s="341"/>
      <c r="ECF25" s="341"/>
      <c r="ECG25" s="341"/>
      <c r="ECH25" s="341"/>
      <c r="ECI25" s="341"/>
      <c r="ECJ25" s="341"/>
      <c r="ECK25" s="341"/>
      <c r="ECL25" s="341"/>
      <c r="ECM25" s="341"/>
      <c r="ECN25" s="341"/>
      <c r="ECO25" s="341"/>
      <c r="ECP25" s="341"/>
      <c r="ECQ25" s="341"/>
      <c r="ECR25" s="341"/>
      <c r="ECS25" s="341"/>
      <c r="ECT25" s="341"/>
      <c r="ECU25" s="341"/>
      <c r="ECV25" s="341"/>
      <c r="ECW25" s="341"/>
      <c r="ECX25" s="341"/>
      <c r="ECY25" s="341"/>
      <c r="ECZ25" s="341"/>
      <c r="EDA25" s="341"/>
      <c r="EDB25" s="341"/>
      <c r="EDC25" s="341"/>
      <c r="EDD25" s="341"/>
      <c r="EDE25" s="341"/>
      <c r="EDF25" s="341"/>
      <c r="EDG25" s="341"/>
      <c r="EDH25" s="341"/>
      <c r="EDI25" s="341"/>
      <c r="EDJ25" s="341"/>
      <c r="EDK25" s="341"/>
      <c r="EDL25" s="341"/>
      <c r="EDM25" s="341"/>
      <c r="EDN25" s="341"/>
      <c r="EDO25" s="341"/>
      <c r="EDP25" s="341"/>
      <c r="EDQ25" s="341"/>
      <c r="EDR25" s="341"/>
      <c r="EDS25" s="341"/>
      <c r="EDT25" s="341"/>
      <c r="EDU25" s="341"/>
      <c r="EDV25" s="341"/>
      <c r="EDW25" s="341"/>
      <c r="EDX25" s="341"/>
      <c r="EDY25" s="341"/>
      <c r="EDZ25" s="341"/>
      <c r="EEA25" s="341"/>
      <c r="EEB25" s="341"/>
      <c r="EEC25" s="341"/>
      <c r="EED25" s="341"/>
      <c r="EEE25" s="341"/>
      <c r="EEF25" s="341"/>
      <c r="EEG25" s="341"/>
      <c r="EEH25" s="341"/>
      <c r="EEI25" s="341"/>
      <c r="EEJ25" s="341"/>
      <c r="EEK25" s="341"/>
      <c r="EEL25" s="341"/>
      <c r="EEM25" s="341"/>
      <c r="EEN25" s="341"/>
      <c r="EEO25" s="341"/>
      <c r="EEP25" s="341"/>
      <c r="EEQ25" s="341"/>
      <c r="EER25" s="341"/>
      <c r="EES25" s="341"/>
      <c r="EET25" s="341"/>
      <c r="EEU25" s="341"/>
      <c r="EEV25" s="341"/>
      <c r="EEW25" s="341"/>
      <c r="EEX25" s="341"/>
      <c r="EEY25" s="341"/>
      <c r="EEZ25" s="341"/>
      <c r="EFA25" s="341"/>
      <c r="EFB25" s="341"/>
      <c r="EFC25" s="341"/>
      <c r="EFD25" s="341"/>
      <c r="EFE25" s="341"/>
      <c r="EFF25" s="341"/>
      <c r="EFG25" s="341"/>
      <c r="EFH25" s="341"/>
      <c r="EFI25" s="341"/>
      <c r="EFJ25" s="341"/>
      <c r="EFK25" s="341"/>
      <c r="EFL25" s="341"/>
      <c r="EFM25" s="341"/>
      <c r="EFN25" s="341"/>
      <c r="EFO25" s="341"/>
      <c r="EFP25" s="341"/>
      <c r="EFQ25" s="341"/>
      <c r="EFR25" s="341"/>
      <c r="EFS25" s="341"/>
      <c r="EFT25" s="341"/>
      <c r="EFU25" s="341"/>
      <c r="EFV25" s="341"/>
      <c r="EFW25" s="341"/>
      <c r="EFX25" s="341"/>
      <c r="EFY25" s="341"/>
      <c r="EFZ25" s="341"/>
      <c r="EGA25" s="341"/>
      <c r="EGB25" s="341"/>
      <c r="EGC25" s="341"/>
      <c r="EGD25" s="341"/>
      <c r="EGE25" s="341"/>
      <c r="EGF25" s="341"/>
      <c r="EGG25" s="341"/>
      <c r="EGH25" s="341"/>
      <c r="EGI25" s="341"/>
      <c r="EGJ25" s="341"/>
      <c r="EGK25" s="341"/>
      <c r="EGL25" s="341"/>
      <c r="EGM25" s="341"/>
      <c r="EGN25" s="341"/>
      <c r="EGO25" s="341"/>
      <c r="EGP25" s="341"/>
      <c r="EGQ25" s="341"/>
      <c r="EGR25" s="341"/>
      <c r="EGS25" s="341"/>
      <c r="EGT25" s="341"/>
      <c r="EGU25" s="341"/>
      <c r="EGV25" s="341"/>
      <c r="EGW25" s="341"/>
      <c r="EGX25" s="341"/>
      <c r="EGY25" s="341"/>
      <c r="EGZ25" s="341"/>
      <c r="EHA25" s="341"/>
      <c r="EHB25" s="341"/>
      <c r="EHC25" s="341"/>
      <c r="EHD25" s="341"/>
      <c r="EHE25" s="341"/>
      <c r="EHF25" s="341"/>
      <c r="EHG25" s="341"/>
      <c r="EHH25" s="341"/>
      <c r="EHI25" s="341"/>
      <c r="EHJ25" s="341"/>
      <c r="EHK25" s="341"/>
      <c r="EHL25" s="341"/>
      <c r="EHM25" s="341"/>
      <c r="EHN25" s="341"/>
      <c r="EHO25" s="341"/>
      <c r="EHP25" s="341"/>
      <c r="EHQ25" s="341"/>
      <c r="EHR25" s="341"/>
      <c r="EHS25" s="341"/>
      <c r="EHT25" s="341"/>
      <c r="EHU25" s="341"/>
      <c r="EHV25" s="341"/>
      <c r="EHW25" s="341"/>
      <c r="EHX25" s="341"/>
      <c r="EHY25" s="341"/>
      <c r="EHZ25" s="341"/>
      <c r="EIA25" s="341"/>
      <c r="EIB25" s="341"/>
      <c r="EIC25" s="341"/>
      <c r="EID25" s="341"/>
      <c r="EIE25" s="341"/>
      <c r="EIF25" s="341"/>
      <c r="EIG25" s="341"/>
      <c r="EIH25" s="341"/>
      <c r="EII25" s="341"/>
      <c r="EIJ25" s="341"/>
      <c r="EIK25" s="341"/>
      <c r="EIL25" s="341"/>
      <c r="EIM25" s="341"/>
      <c r="EIN25" s="341"/>
      <c r="EIO25" s="341"/>
      <c r="EIP25" s="341"/>
      <c r="EIQ25" s="341"/>
      <c r="EIR25" s="341"/>
      <c r="EIS25" s="341"/>
      <c r="EIT25" s="341"/>
      <c r="EIU25" s="341"/>
      <c r="EIV25" s="341"/>
      <c r="EIW25" s="341"/>
      <c r="EIX25" s="341"/>
      <c r="EIY25" s="341"/>
      <c r="EIZ25" s="341"/>
      <c r="EJA25" s="341"/>
      <c r="EJB25" s="341"/>
      <c r="EJC25" s="341"/>
      <c r="EJD25" s="341"/>
      <c r="EJE25" s="341"/>
      <c r="EJF25" s="341"/>
      <c r="EJG25" s="341"/>
      <c r="EJH25" s="341"/>
      <c r="EJI25" s="341"/>
      <c r="EJJ25" s="341"/>
      <c r="EJK25" s="341"/>
      <c r="EJL25" s="341"/>
      <c r="EJM25" s="341"/>
      <c r="EJN25" s="341"/>
      <c r="EJO25" s="341"/>
      <c r="EJP25" s="341"/>
      <c r="EJQ25" s="341"/>
      <c r="EJR25" s="341"/>
      <c r="EJS25" s="341"/>
      <c r="EJT25" s="341"/>
      <c r="EJU25" s="341"/>
      <c r="EJV25" s="341"/>
      <c r="EJW25" s="341"/>
      <c r="EJX25" s="341"/>
      <c r="EJY25" s="341"/>
      <c r="EJZ25" s="341"/>
      <c r="EKA25" s="341"/>
      <c r="EKB25" s="341"/>
      <c r="EKC25" s="341"/>
      <c r="EKD25" s="341"/>
      <c r="EKE25" s="341"/>
      <c r="EKF25" s="341"/>
      <c r="EKG25" s="341"/>
      <c r="EKH25" s="341"/>
      <c r="EKI25" s="341"/>
      <c r="EKJ25" s="341"/>
      <c r="EKK25" s="341"/>
      <c r="EKL25" s="341"/>
      <c r="EKM25" s="341"/>
      <c r="EKN25" s="341"/>
      <c r="EKO25" s="341"/>
      <c r="EKP25" s="341"/>
      <c r="EKQ25" s="341"/>
      <c r="EKR25" s="341"/>
      <c r="EKS25" s="341"/>
      <c r="EKT25" s="341"/>
      <c r="EKU25" s="341"/>
      <c r="EKV25" s="341"/>
      <c r="EKW25" s="341"/>
      <c r="EKX25" s="341"/>
      <c r="EKY25" s="341"/>
      <c r="EKZ25" s="341"/>
      <c r="ELA25" s="341"/>
      <c r="ELB25" s="341"/>
      <c r="ELC25" s="341"/>
      <c r="ELD25" s="341"/>
      <c r="ELE25" s="341"/>
      <c r="ELF25" s="341"/>
      <c r="ELG25" s="341"/>
      <c r="ELH25" s="341"/>
      <c r="ELI25" s="341"/>
      <c r="ELJ25" s="341"/>
      <c r="ELK25" s="341"/>
      <c r="ELL25" s="341"/>
      <c r="ELM25" s="341"/>
      <c r="ELN25" s="341"/>
      <c r="ELO25" s="341"/>
      <c r="ELP25" s="341"/>
      <c r="ELQ25" s="341"/>
      <c r="ELR25" s="341"/>
      <c r="ELS25" s="341"/>
      <c r="ELT25" s="341"/>
      <c r="ELU25" s="341"/>
      <c r="ELV25" s="341"/>
      <c r="ELW25" s="341"/>
      <c r="ELX25" s="341"/>
      <c r="ELY25" s="341"/>
      <c r="ELZ25" s="341"/>
      <c r="EMA25" s="341"/>
      <c r="EMB25" s="341"/>
      <c r="EMC25" s="341"/>
      <c r="EMD25" s="341"/>
      <c r="EME25" s="341"/>
      <c r="EMF25" s="341"/>
      <c r="EMG25" s="341"/>
      <c r="EMH25" s="341"/>
      <c r="EMI25" s="341"/>
      <c r="EMJ25" s="341"/>
      <c r="EMK25" s="341"/>
      <c r="EML25" s="341"/>
      <c r="EMM25" s="341"/>
      <c r="EMN25" s="341"/>
      <c r="EMO25" s="341"/>
      <c r="EMP25" s="341"/>
      <c r="EMQ25" s="341"/>
      <c r="EMR25" s="341"/>
      <c r="EMS25" s="341"/>
      <c r="EMT25" s="341"/>
      <c r="EMU25" s="341"/>
      <c r="EMV25" s="341"/>
      <c r="EMW25" s="341"/>
      <c r="EMX25" s="341"/>
      <c r="EMY25" s="341"/>
      <c r="EMZ25" s="341"/>
      <c r="ENA25" s="341"/>
      <c r="ENB25" s="341"/>
      <c r="ENC25" s="341"/>
      <c r="END25" s="341"/>
      <c r="ENE25" s="341"/>
      <c r="ENF25" s="341"/>
      <c r="ENG25" s="341"/>
      <c r="ENH25" s="341"/>
      <c r="ENI25" s="341"/>
      <c r="ENJ25" s="341"/>
      <c r="ENK25" s="341"/>
      <c r="ENL25" s="341"/>
      <c r="ENM25" s="341"/>
      <c r="ENN25" s="341"/>
      <c r="ENO25" s="341"/>
      <c r="ENP25" s="341"/>
      <c r="ENQ25" s="341"/>
      <c r="ENR25" s="341"/>
      <c r="ENS25" s="341"/>
      <c r="ENT25" s="341"/>
      <c r="ENU25" s="341"/>
      <c r="ENV25" s="341"/>
      <c r="ENW25" s="341"/>
      <c r="ENX25" s="341"/>
      <c r="ENY25" s="341"/>
      <c r="ENZ25" s="341"/>
      <c r="EOA25" s="341"/>
      <c r="EOB25" s="341"/>
      <c r="EOC25" s="341"/>
      <c r="EOD25" s="341"/>
      <c r="EOE25" s="341"/>
      <c r="EOF25" s="341"/>
      <c r="EOG25" s="341"/>
      <c r="EOH25" s="341"/>
      <c r="EOI25" s="341"/>
      <c r="EOJ25" s="341"/>
      <c r="EOK25" s="341"/>
      <c r="EOL25" s="341"/>
      <c r="EOM25" s="341"/>
      <c r="EON25" s="341"/>
      <c r="EOO25" s="341"/>
      <c r="EOP25" s="341"/>
      <c r="EOQ25" s="341"/>
      <c r="EOR25" s="341"/>
      <c r="EOS25" s="341"/>
      <c r="EOT25" s="341"/>
      <c r="EOU25" s="341"/>
      <c r="EOV25" s="341"/>
      <c r="EOW25" s="341"/>
      <c r="EOX25" s="341"/>
      <c r="EOY25" s="341"/>
      <c r="EOZ25" s="341"/>
      <c r="EPA25" s="341"/>
      <c r="EPB25" s="341"/>
      <c r="EPC25" s="341"/>
      <c r="EPD25" s="341"/>
      <c r="EPE25" s="341"/>
      <c r="EPF25" s="341"/>
      <c r="EPG25" s="341"/>
      <c r="EPH25" s="341"/>
      <c r="EPI25" s="341"/>
      <c r="EPJ25" s="341"/>
      <c r="EPK25" s="341"/>
      <c r="EPL25" s="341"/>
      <c r="EPM25" s="341"/>
      <c r="EPN25" s="341"/>
      <c r="EPO25" s="341"/>
      <c r="EPP25" s="341"/>
      <c r="EPQ25" s="341"/>
      <c r="EPR25" s="341"/>
      <c r="EPS25" s="341"/>
      <c r="EPT25" s="341"/>
      <c r="EPU25" s="341"/>
      <c r="EPV25" s="341"/>
      <c r="EPW25" s="341"/>
      <c r="EPX25" s="341"/>
      <c r="EPY25" s="341"/>
      <c r="EPZ25" s="341"/>
      <c r="EQA25" s="341"/>
      <c r="EQB25" s="341"/>
      <c r="EQC25" s="341"/>
      <c r="EQD25" s="341"/>
      <c r="EQE25" s="341"/>
      <c r="EQF25" s="341"/>
      <c r="EQG25" s="341"/>
      <c r="EQH25" s="341"/>
      <c r="EQI25" s="341"/>
      <c r="EQJ25" s="341"/>
      <c r="EQK25" s="341"/>
      <c r="EQL25" s="341"/>
      <c r="EQM25" s="341"/>
      <c r="EQN25" s="341"/>
      <c r="EQO25" s="341"/>
      <c r="EQP25" s="341"/>
      <c r="EQQ25" s="341"/>
      <c r="EQR25" s="341"/>
      <c r="EQS25" s="341"/>
      <c r="EQT25" s="341"/>
      <c r="EQU25" s="341"/>
      <c r="EQV25" s="341"/>
      <c r="EQW25" s="341"/>
      <c r="EQX25" s="341"/>
      <c r="EQY25" s="341"/>
      <c r="EQZ25" s="341"/>
      <c r="ERA25" s="341"/>
      <c r="ERB25" s="341"/>
      <c r="ERC25" s="341"/>
      <c r="ERD25" s="341"/>
      <c r="ERE25" s="341"/>
      <c r="ERF25" s="341"/>
      <c r="ERG25" s="341"/>
      <c r="ERH25" s="341"/>
      <c r="ERI25" s="341"/>
      <c r="ERJ25" s="341"/>
      <c r="ERK25" s="341"/>
      <c r="ERL25" s="341"/>
      <c r="ERM25" s="341"/>
      <c r="ERN25" s="341"/>
      <c r="ERO25" s="341"/>
      <c r="ERP25" s="341"/>
      <c r="ERQ25" s="341"/>
      <c r="ERR25" s="341"/>
      <c r="ERS25" s="341"/>
      <c r="ERT25" s="341"/>
      <c r="ERU25" s="341"/>
      <c r="ERV25" s="341"/>
      <c r="ERW25" s="341"/>
      <c r="ERX25" s="341"/>
      <c r="ERY25" s="341"/>
      <c r="ERZ25" s="341"/>
      <c r="ESA25" s="341"/>
      <c r="ESB25" s="341"/>
      <c r="ESC25" s="341"/>
      <c r="ESD25" s="341"/>
      <c r="ESE25" s="341"/>
      <c r="ESF25" s="341"/>
      <c r="ESG25" s="341"/>
      <c r="ESH25" s="341"/>
      <c r="ESI25" s="341"/>
      <c r="ESJ25" s="341"/>
      <c r="ESK25" s="341"/>
      <c r="ESL25" s="341"/>
      <c r="ESM25" s="341"/>
      <c r="ESN25" s="341"/>
      <c r="ESO25" s="341"/>
      <c r="ESP25" s="341"/>
      <c r="ESQ25" s="341"/>
      <c r="ESR25" s="341"/>
      <c r="ESS25" s="341"/>
      <c r="EST25" s="341"/>
      <c r="ESU25" s="341"/>
      <c r="ESV25" s="341"/>
      <c r="ESW25" s="341"/>
      <c r="ESX25" s="341"/>
      <c r="ESY25" s="341"/>
      <c r="ESZ25" s="341"/>
      <c r="ETA25" s="341"/>
      <c r="ETB25" s="341"/>
      <c r="ETC25" s="341"/>
      <c r="ETD25" s="341"/>
      <c r="ETE25" s="341"/>
      <c r="ETF25" s="341"/>
      <c r="ETG25" s="341"/>
      <c r="ETH25" s="341"/>
      <c r="ETI25" s="341"/>
      <c r="ETJ25" s="341"/>
      <c r="ETK25" s="341"/>
      <c r="ETL25" s="341"/>
      <c r="ETM25" s="341"/>
      <c r="ETN25" s="341"/>
      <c r="ETO25" s="341"/>
      <c r="ETP25" s="341"/>
      <c r="ETQ25" s="341"/>
      <c r="ETR25" s="341"/>
      <c r="ETS25" s="341"/>
      <c r="ETT25" s="341"/>
      <c r="ETU25" s="341"/>
      <c r="ETV25" s="341"/>
      <c r="ETW25" s="341"/>
      <c r="ETX25" s="341"/>
      <c r="ETY25" s="341"/>
      <c r="ETZ25" s="341"/>
      <c r="EUA25" s="341"/>
      <c r="EUB25" s="341"/>
      <c r="EUC25" s="341"/>
      <c r="EUD25" s="341"/>
      <c r="EUE25" s="341"/>
      <c r="EUF25" s="341"/>
      <c r="EUG25" s="341"/>
      <c r="EUH25" s="341"/>
      <c r="EUI25" s="341"/>
      <c r="EUJ25" s="341"/>
      <c r="EUK25" s="341"/>
      <c r="EUL25" s="341"/>
      <c r="EUM25" s="341"/>
      <c r="EUN25" s="341"/>
      <c r="EUO25" s="341"/>
      <c r="EUP25" s="341"/>
      <c r="EUQ25" s="341"/>
      <c r="EUR25" s="341"/>
      <c r="EUS25" s="341"/>
      <c r="EUT25" s="341"/>
      <c r="EUU25" s="341"/>
      <c r="EUV25" s="341"/>
      <c r="EUW25" s="341"/>
      <c r="EUX25" s="341"/>
      <c r="EUY25" s="341"/>
      <c r="EUZ25" s="341"/>
      <c r="EVA25" s="341"/>
      <c r="EVB25" s="341"/>
      <c r="EVC25" s="341"/>
      <c r="EVD25" s="341"/>
      <c r="EVE25" s="341"/>
      <c r="EVF25" s="341"/>
      <c r="EVG25" s="341"/>
      <c r="EVH25" s="341"/>
      <c r="EVI25" s="341"/>
      <c r="EVJ25" s="341"/>
      <c r="EVK25" s="341"/>
      <c r="EVL25" s="341"/>
      <c r="EVM25" s="341"/>
      <c r="EVN25" s="341"/>
      <c r="EVO25" s="341"/>
      <c r="EVP25" s="341"/>
      <c r="EVQ25" s="341"/>
      <c r="EVR25" s="341"/>
      <c r="EVS25" s="341"/>
      <c r="EVT25" s="341"/>
      <c r="EVU25" s="341"/>
      <c r="EVV25" s="341"/>
      <c r="EVW25" s="341"/>
      <c r="EVX25" s="341"/>
      <c r="EVY25" s="341"/>
      <c r="EVZ25" s="341"/>
      <c r="EWA25" s="341"/>
      <c r="EWB25" s="341"/>
      <c r="EWC25" s="341"/>
      <c r="EWD25" s="341"/>
      <c r="EWE25" s="341"/>
      <c r="EWF25" s="341"/>
      <c r="EWG25" s="341"/>
      <c r="EWH25" s="341"/>
      <c r="EWI25" s="341"/>
      <c r="EWJ25" s="341"/>
      <c r="EWK25" s="341"/>
      <c r="EWL25" s="341"/>
      <c r="EWM25" s="341"/>
      <c r="EWN25" s="341"/>
      <c r="EWO25" s="341"/>
      <c r="EWP25" s="341"/>
      <c r="EWQ25" s="341"/>
      <c r="EWR25" s="341"/>
      <c r="EWS25" s="341"/>
      <c r="EWT25" s="341"/>
      <c r="EWU25" s="341"/>
      <c r="EWV25" s="341"/>
      <c r="EWW25" s="341"/>
      <c r="EWX25" s="341"/>
      <c r="EWY25" s="341"/>
      <c r="EWZ25" s="341"/>
      <c r="EXA25" s="341"/>
      <c r="EXB25" s="341"/>
      <c r="EXC25" s="341"/>
      <c r="EXD25" s="341"/>
      <c r="EXE25" s="341"/>
      <c r="EXF25" s="341"/>
      <c r="EXG25" s="341"/>
      <c r="EXH25" s="341"/>
      <c r="EXI25" s="341"/>
      <c r="EXJ25" s="341"/>
      <c r="EXK25" s="341"/>
      <c r="EXL25" s="341"/>
      <c r="EXM25" s="341"/>
      <c r="EXN25" s="341"/>
      <c r="EXO25" s="341"/>
      <c r="EXP25" s="341"/>
      <c r="EXQ25" s="341"/>
      <c r="EXR25" s="341"/>
      <c r="EXS25" s="341"/>
      <c r="EXT25" s="341"/>
      <c r="EXU25" s="341"/>
      <c r="EXV25" s="341"/>
      <c r="EXW25" s="341"/>
      <c r="EXX25" s="341"/>
      <c r="EXY25" s="341"/>
      <c r="EXZ25" s="341"/>
      <c r="EYA25" s="341"/>
      <c r="EYB25" s="341"/>
      <c r="EYC25" s="341"/>
      <c r="EYD25" s="341"/>
      <c r="EYE25" s="341"/>
      <c r="EYF25" s="341"/>
      <c r="EYG25" s="341"/>
      <c r="EYH25" s="341"/>
      <c r="EYI25" s="341"/>
      <c r="EYJ25" s="341"/>
      <c r="EYK25" s="341"/>
      <c r="EYL25" s="341"/>
      <c r="EYM25" s="341"/>
      <c r="EYN25" s="341"/>
      <c r="EYO25" s="341"/>
      <c r="EYP25" s="341"/>
      <c r="EYQ25" s="341"/>
      <c r="EYR25" s="341"/>
      <c r="EYS25" s="341"/>
      <c r="EYT25" s="341"/>
      <c r="EYU25" s="341"/>
      <c r="EYV25" s="341"/>
      <c r="EYW25" s="341"/>
      <c r="EYX25" s="341"/>
      <c r="EYY25" s="341"/>
      <c r="EYZ25" s="341"/>
      <c r="EZA25" s="341"/>
      <c r="EZB25" s="341"/>
      <c r="EZC25" s="341"/>
      <c r="EZD25" s="341"/>
      <c r="EZE25" s="341"/>
      <c r="EZF25" s="341"/>
      <c r="EZG25" s="341"/>
      <c r="EZH25" s="341"/>
      <c r="EZI25" s="341"/>
      <c r="EZJ25" s="341"/>
      <c r="EZK25" s="341"/>
      <c r="EZL25" s="341"/>
      <c r="EZM25" s="341"/>
      <c r="EZN25" s="341"/>
      <c r="EZO25" s="341"/>
      <c r="EZP25" s="341"/>
      <c r="EZQ25" s="341"/>
      <c r="EZR25" s="341"/>
      <c r="EZS25" s="341"/>
      <c r="EZT25" s="341"/>
      <c r="EZU25" s="341"/>
      <c r="EZV25" s="341"/>
      <c r="EZW25" s="341"/>
      <c r="EZX25" s="341"/>
      <c r="EZY25" s="341"/>
      <c r="EZZ25" s="341"/>
      <c r="FAA25" s="341"/>
      <c r="FAB25" s="341"/>
      <c r="FAC25" s="341"/>
      <c r="FAD25" s="341"/>
      <c r="FAE25" s="341"/>
      <c r="FAF25" s="341"/>
      <c r="FAG25" s="341"/>
      <c r="FAH25" s="341"/>
      <c r="FAI25" s="341"/>
      <c r="FAJ25" s="341"/>
      <c r="FAK25" s="341"/>
      <c r="FAL25" s="341"/>
      <c r="FAM25" s="341"/>
      <c r="FAN25" s="341"/>
      <c r="FAO25" s="341"/>
      <c r="FAP25" s="341"/>
      <c r="FAQ25" s="341"/>
      <c r="FAR25" s="341"/>
      <c r="FAS25" s="341"/>
      <c r="FAT25" s="341"/>
      <c r="FAU25" s="341"/>
      <c r="FAV25" s="341"/>
      <c r="FAW25" s="341"/>
      <c r="FAX25" s="341"/>
      <c r="FAY25" s="341"/>
      <c r="FAZ25" s="341"/>
      <c r="FBA25" s="341"/>
      <c r="FBB25" s="341"/>
      <c r="FBC25" s="341"/>
      <c r="FBD25" s="341"/>
      <c r="FBE25" s="341"/>
      <c r="FBF25" s="341"/>
      <c r="FBG25" s="341"/>
      <c r="FBH25" s="341"/>
      <c r="FBI25" s="341"/>
      <c r="FBJ25" s="341"/>
      <c r="FBK25" s="341"/>
      <c r="FBL25" s="341"/>
      <c r="FBM25" s="341"/>
      <c r="FBN25" s="341"/>
      <c r="FBO25" s="341"/>
      <c r="FBP25" s="341"/>
      <c r="FBQ25" s="341"/>
      <c r="FBR25" s="341"/>
      <c r="FBS25" s="341"/>
      <c r="FBT25" s="341"/>
      <c r="FBU25" s="341"/>
      <c r="FBV25" s="341"/>
      <c r="FBW25" s="341"/>
      <c r="FBX25" s="341"/>
      <c r="FBY25" s="341"/>
      <c r="FBZ25" s="341"/>
      <c r="FCA25" s="341"/>
      <c r="FCB25" s="341"/>
      <c r="FCC25" s="341"/>
      <c r="FCD25" s="341"/>
      <c r="FCE25" s="341"/>
      <c r="FCF25" s="341"/>
      <c r="FCG25" s="341"/>
      <c r="FCH25" s="341"/>
      <c r="FCI25" s="341"/>
      <c r="FCJ25" s="341"/>
      <c r="FCK25" s="341"/>
      <c r="FCL25" s="341"/>
      <c r="FCM25" s="341"/>
      <c r="FCN25" s="341"/>
      <c r="FCO25" s="341"/>
      <c r="FCP25" s="341"/>
      <c r="FCQ25" s="341"/>
      <c r="FCR25" s="341"/>
      <c r="FCS25" s="341"/>
      <c r="FCT25" s="341"/>
      <c r="FCU25" s="341"/>
      <c r="FCV25" s="341"/>
      <c r="FCW25" s="341"/>
      <c r="FCX25" s="341"/>
      <c r="FCY25" s="341"/>
      <c r="FCZ25" s="341"/>
      <c r="FDA25" s="341"/>
      <c r="FDB25" s="341"/>
      <c r="FDC25" s="341"/>
      <c r="FDD25" s="341"/>
      <c r="FDE25" s="341"/>
      <c r="FDF25" s="341"/>
      <c r="FDG25" s="341"/>
      <c r="FDH25" s="341"/>
      <c r="FDI25" s="341"/>
      <c r="FDJ25" s="341"/>
      <c r="FDK25" s="341"/>
      <c r="FDL25" s="341"/>
      <c r="FDM25" s="341"/>
      <c r="FDN25" s="341"/>
      <c r="FDO25" s="341"/>
      <c r="FDP25" s="341"/>
      <c r="FDQ25" s="341"/>
      <c r="FDR25" s="341"/>
      <c r="FDS25" s="341"/>
      <c r="FDT25" s="341"/>
      <c r="FDU25" s="341"/>
      <c r="FDV25" s="341"/>
      <c r="FDW25" s="341"/>
      <c r="FDX25" s="341"/>
      <c r="FDY25" s="341"/>
      <c r="FDZ25" s="341"/>
      <c r="FEA25" s="341"/>
      <c r="FEB25" s="341"/>
      <c r="FEC25" s="341"/>
      <c r="FED25" s="341"/>
      <c r="FEE25" s="341"/>
      <c r="FEF25" s="341"/>
      <c r="FEG25" s="341"/>
      <c r="FEH25" s="341"/>
      <c r="FEI25" s="341"/>
      <c r="FEJ25" s="341"/>
      <c r="FEK25" s="341"/>
      <c r="FEL25" s="341"/>
      <c r="FEM25" s="341"/>
      <c r="FEN25" s="341"/>
      <c r="FEO25" s="341"/>
      <c r="FEP25" s="341"/>
      <c r="FEQ25" s="341"/>
      <c r="FER25" s="341"/>
      <c r="FES25" s="341"/>
      <c r="FET25" s="341"/>
      <c r="FEU25" s="341"/>
      <c r="FEV25" s="341"/>
      <c r="FEW25" s="341"/>
      <c r="FEX25" s="341"/>
      <c r="FEY25" s="341"/>
      <c r="FEZ25" s="341"/>
      <c r="FFA25" s="341"/>
      <c r="FFB25" s="341"/>
      <c r="FFC25" s="341"/>
      <c r="FFD25" s="341"/>
      <c r="FFE25" s="341"/>
      <c r="FFF25" s="341"/>
      <c r="FFG25" s="341"/>
      <c r="FFH25" s="341"/>
      <c r="FFI25" s="341"/>
      <c r="FFJ25" s="341"/>
      <c r="FFK25" s="341"/>
      <c r="FFL25" s="341"/>
      <c r="FFM25" s="341"/>
      <c r="FFN25" s="341"/>
      <c r="FFO25" s="341"/>
      <c r="FFP25" s="341"/>
      <c r="FFQ25" s="341"/>
      <c r="FFR25" s="341"/>
      <c r="FFS25" s="341"/>
      <c r="FFT25" s="341"/>
      <c r="FFU25" s="341"/>
      <c r="FFV25" s="341"/>
      <c r="FFW25" s="341"/>
      <c r="FFX25" s="341"/>
      <c r="FFY25" s="341"/>
      <c r="FFZ25" s="341"/>
      <c r="FGA25" s="341"/>
      <c r="FGB25" s="341"/>
      <c r="FGC25" s="341"/>
      <c r="FGD25" s="341"/>
      <c r="FGE25" s="341"/>
      <c r="FGF25" s="341"/>
      <c r="FGG25" s="341"/>
      <c r="FGH25" s="341"/>
      <c r="FGI25" s="341"/>
      <c r="FGJ25" s="341"/>
      <c r="FGK25" s="341"/>
      <c r="FGL25" s="341"/>
      <c r="FGM25" s="341"/>
      <c r="FGN25" s="341"/>
      <c r="FGO25" s="341"/>
      <c r="FGP25" s="341"/>
      <c r="FGQ25" s="341"/>
      <c r="FGR25" s="341"/>
      <c r="FGS25" s="341"/>
      <c r="FGT25" s="341"/>
      <c r="FGU25" s="341"/>
      <c r="FGV25" s="341"/>
      <c r="FGW25" s="341"/>
      <c r="FGX25" s="341"/>
      <c r="FGY25" s="341"/>
      <c r="FGZ25" s="341"/>
      <c r="FHA25" s="341"/>
      <c r="FHB25" s="341"/>
      <c r="FHC25" s="341"/>
      <c r="FHD25" s="341"/>
      <c r="FHE25" s="341"/>
      <c r="FHF25" s="341"/>
      <c r="FHG25" s="341"/>
      <c r="FHH25" s="341"/>
      <c r="FHI25" s="341"/>
      <c r="FHJ25" s="341"/>
      <c r="FHK25" s="341"/>
      <c r="FHL25" s="341"/>
      <c r="FHM25" s="341"/>
      <c r="FHN25" s="341"/>
      <c r="FHO25" s="341"/>
      <c r="FHP25" s="341"/>
      <c r="FHQ25" s="341"/>
      <c r="FHR25" s="341"/>
      <c r="FHS25" s="341"/>
      <c r="FHT25" s="341"/>
      <c r="FHU25" s="341"/>
      <c r="FHV25" s="341"/>
      <c r="FHW25" s="341"/>
      <c r="FHX25" s="341"/>
      <c r="FHY25" s="341"/>
      <c r="FHZ25" s="341"/>
      <c r="FIA25" s="341"/>
      <c r="FIB25" s="341"/>
      <c r="FIC25" s="341"/>
      <c r="FID25" s="341"/>
      <c r="FIE25" s="341"/>
      <c r="FIF25" s="341"/>
      <c r="FIG25" s="341"/>
      <c r="FIH25" s="341"/>
      <c r="FII25" s="341"/>
      <c r="FIJ25" s="341"/>
      <c r="FIK25" s="341"/>
      <c r="FIL25" s="341"/>
      <c r="FIM25" s="341"/>
      <c r="FIN25" s="341"/>
      <c r="FIO25" s="341"/>
      <c r="FIP25" s="341"/>
      <c r="FIQ25" s="341"/>
      <c r="FIR25" s="341"/>
      <c r="FIS25" s="341"/>
      <c r="FIT25" s="341"/>
      <c r="FIU25" s="341"/>
      <c r="FIV25" s="341"/>
      <c r="FIW25" s="341"/>
      <c r="FIX25" s="341"/>
      <c r="FIY25" s="341"/>
      <c r="FIZ25" s="341"/>
      <c r="FJA25" s="341"/>
      <c r="FJB25" s="341"/>
      <c r="FJC25" s="341"/>
      <c r="FJD25" s="341"/>
      <c r="FJE25" s="341"/>
      <c r="FJF25" s="341"/>
      <c r="FJG25" s="341"/>
      <c r="FJH25" s="341"/>
      <c r="FJI25" s="341"/>
      <c r="FJJ25" s="341"/>
      <c r="FJK25" s="341"/>
      <c r="FJL25" s="341"/>
      <c r="FJM25" s="341"/>
      <c r="FJN25" s="341"/>
      <c r="FJO25" s="341"/>
      <c r="FJP25" s="341"/>
      <c r="FJQ25" s="341"/>
      <c r="FJR25" s="341"/>
      <c r="FJS25" s="341"/>
      <c r="FJT25" s="341"/>
      <c r="FJU25" s="341"/>
      <c r="FJV25" s="341"/>
      <c r="FJW25" s="341"/>
      <c r="FJX25" s="341"/>
      <c r="FJY25" s="341"/>
      <c r="FJZ25" s="341"/>
      <c r="FKA25" s="341"/>
      <c r="FKB25" s="341"/>
      <c r="FKC25" s="341"/>
      <c r="FKD25" s="341"/>
      <c r="FKE25" s="341"/>
      <c r="FKF25" s="341"/>
      <c r="FKG25" s="341"/>
      <c r="FKH25" s="341"/>
      <c r="FKI25" s="341"/>
      <c r="FKJ25" s="341"/>
      <c r="FKK25" s="341"/>
      <c r="FKL25" s="341"/>
      <c r="FKM25" s="341"/>
      <c r="FKN25" s="341"/>
      <c r="FKO25" s="341"/>
      <c r="FKP25" s="341"/>
      <c r="FKQ25" s="341"/>
      <c r="FKR25" s="341"/>
      <c r="FKS25" s="341"/>
      <c r="FKT25" s="341"/>
      <c r="FKU25" s="341"/>
      <c r="FKV25" s="341"/>
      <c r="FKW25" s="341"/>
      <c r="FKX25" s="341"/>
      <c r="FKY25" s="341"/>
      <c r="FKZ25" s="341"/>
      <c r="FLA25" s="341"/>
      <c r="FLB25" s="341"/>
      <c r="FLC25" s="341"/>
      <c r="FLD25" s="341"/>
      <c r="FLE25" s="341"/>
      <c r="FLF25" s="341"/>
      <c r="FLG25" s="341"/>
      <c r="FLH25" s="341"/>
      <c r="FLI25" s="341"/>
      <c r="FLJ25" s="341"/>
      <c r="FLK25" s="341"/>
      <c r="FLL25" s="341"/>
      <c r="FLM25" s="341"/>
      <c r="FLN25" s="341"/>
      <c r="FLO25" s="341"/>
      <c r="FLP25" s="341"/>
      <c r="FLQ25" s="341"/>
      <c r="FLR25" s="341"/>
      <c r="FLS25" s="341"/>
      <c r="FLT25" s="341"/>
      <c r="FLU25" s="341"/>
      <c r="FLV25" s="341"/>
      <c r="FLW25" s="341"/>
      <c r="FLX25" s="341"/>
      <c r="FLY25" s="341"/>
      <c r="FLZ25" s="341"/>
      <c r="FMA25" s="341"/>
      <c r="FMB25" s="341"/>
      <c r="FMC25" s="341"/>
      <c r="FMD25" s="341"/>
      <c r="FME25" s="341"/>
      <c r="FMF25" s="341"/>
      <c r="FMG25" s="341"/>
      <c r="FMH25" s="341"/>
      <c r="FMI25" s="341"/>
      <c r="FMJ25" s="341"/>
      <c r="FMK25" s="341"/>
      <c r="FML25" s="341"/>
      <c r="FMM25" s="341"/>
      <c r="FMN25" s="341"/>
      <c r="FMO25" s="341"/>
      <c r="FMP25" s="341"/>
      <c r="FMQ25" s="341"/>
      <c r="FMR25" s="341"/>
      <c r="FMS25" s="341"/>
      <c r="FMT25" s="341"/>
      <c r="FMU25" s="341"/>
      <c r="FMV25" s="341"/>
      <c r="FMW25" s="341"/>
      <c r="FMX25" s="341"/>
      <c r="FMY25" s="341"/>
      <c r="FMZ25" s="341"/>
      <c r="FNA25" s="341"/>
      <c r="FNB25" s="341"/>
      <c r="FNC25" s="341"/>
      <c r="FND25" s="341"/>
      <c r="FNE25" s="341"/>
      <c r="FNF25" s="341"/>
      <c r="FNG25" s="341"/>
      <c r="FNH25" s="341"/>
      <c r="FNI25" s="341"/>
      <c r="FNJ25" s="341"/>
      <c r="FNK25" s="341"/>
      <c r="FNL25" s="341"/>
      <c r="FNM25" s="341"/>
      <c r="FNN25" s="341"/>
      <c r="FNO25" s="341"/>
      <c r="FNP25" s="341"/>
      <c r="FNQ25" s="341"/>
      <c r="FNR25" s="341"/>
      <c r="FNS25" s="341"/>
      <c r="FNT25" s="341"/>
      <c r="FNU25" s="341"/>
      <c r="FNV25" s="341"/>
      <c r="FNW25" s="341"/>
      <c r="FNX25" s="341"/>
      <c r="FNY25" s="341"/>
      <c r="FNZ25" s="341"/>
      <c r="FOA25" s="341"/>
      <c r="FOB25" s="341"/>
      <c r="FOC25" s="341"/>
      <c r="FOD25" s="341"/>
      <c r="FOE25" s="341"/>
      <c r="FOF25" s="341"/>
      <c r="FOG25" s="341"/>
      <c r="FOH25" s="341"/>
      <c r="FOI25" s="341"/>
      <c r="FOJ25" s="341"/>
      <c r="FOK25" s="341"/>
      <c r="FOL25" s="341"/>
      <c r="FOM25" s="341"/>
      <c r="FON25" s="341"/>
      <c r="FOO25" s="341"/>
      <c r="FOP25" s="341"/>
      <c r="FOQ25" s="341"/>
      <c r="FOR25" s="341"/>
      <c r="FOS25" s="341"/>
      <c r="FOT25" s="341"/>
      <c r="FOU25" s="341"/>
      <c r="FOV25" s="341"/>
      <c r="FOW25" s="341"/>
      <c r="FOX25" s="341"/>
      <c r="FOY25" s="341"/>
      <c r="FOZ25" s="341"/>
      <c r="FPA25" s="341"/>
      <c r="FPB25" s="341"/>
      <c r="FPC25" s="341"/>
      <c r="FPD25" s="341"/>
      <c r="FPE25" s="341"/>
      <c r="FPF25" s="341"/>
      <c r="FPG25" s="341"/>
      <c r="FPH25" s="341"/>
      <c r="FPI25" s="341"/>
      <c r="FPJ25" s="341"/>
      <c r="FPK25" s="341"/>
      <c r="FPL25" s="341"/>
      <c r="FPM25" s="341"/>
      <c r="FPN25" s="341"/>
      <c r="FPO25" s="341"/>
      <c r="FPP25" s="341"/>
      <c r="FPQ25" s="341"/>
      <c r="FPR25" s="341"/>
      <c r="FPS25" s="341"/>
      <c r="FPT25" s="341"/>
      <c r="FPU25" s="341"/>
      <c r="FPV25" s="341"/>
      <c r="FPW25" s="341"/>
      <c r="FPX25" s="341"/>
      <c r="FPY25" s="341"/>
      <c r="FPZ25" s="341"/>
      <c r="FQA25" s="341"/>
      <c r="FQB25" s="341"/>
      <c r="FQC25" s="341"/>
      <c r="FQD25" s="341"/>
      <c r="FQE25" s="341"/>
      <c r="FQF25" s="341"/>
      <c r="FQG25" s="341"/>
      <c r="FQH25" s="341"/>
      <c r="FQI25" s="341"/>
      <c r="FQJ25" s="341"/>
      <c r="FQK25" s="341"/>
      <c r="FQL25" s="341"/>
      <c r="FQM25" s="341"/>
      <c r="FQN25" s="341"/>
      <c r="FQO25" s="341"/>
      <c r="FQP25" s="341"/>
      <c r="FQQ25" s="341"/>
      <c r="FQR25" s="341"/>
      <c r="FQS25" s="341"/>
      <c r="FQT25" s="341"/>
      <c r="FQU25" s="341"/>
      <c r="FQV25" s="341"/>
      <c r="FQW25" s="341"/>
      <c r="FQX25" s="341"/>
      <c r="FQY25" s="341"/>
      <c r="FQZ25" s="341"/>
      <c r="FRA25" s="341"/>
      <c r="FRB25" s="341"/>
      <c r="FRC25" s="341"/>
      <c r="FRD25" s="341"/>
      <c r="FRE25" s="341"/>
      <c r="FRF25" s="341"/>
      <c r="FRG25" s="341"/>
      <c r="FRH25" s="341"/>
      <c r="FRI25" s="341"/>
      <c r="FRJ25" s="341"/>
      <c r="FRK25" s="341"/>
      <c r="FRL25" s="341"/>
      <c r="FRM25" s="341"/>
      <c r="FRN25" s="341"/>
      <c r="FRO25" s="341"/>
      <c r="FRP25" s="341"/>
      <c r="FRQ25" s="341"/>
      <c r="FRR25" s="341"/>
      <c r="FRS25" s="341"/>
      <c r="FRT25" s="341"/>
      <c r="FRU25" s="341"/>
      <c r="FRV25" s="341"/>
      <c r="FRW25" s="341"/>
      <c r="FRX25" s="341"/>
      <c r="FRY25" s="341"/>
      <c r="FRZ25" s="341"/>
      <c r="FSA25" s="341"/>
      <c r="FSB25" s="341"/>
      <c r="FSC25" s="341"/>
      <c r="FSD25" s="341"/>
      <c r="FSE25" s="341"/>
      <c r="FSF25" s="341"/>
      <c r="FSG25" s="341"/>
      <c r="FSH25" s="341"/>
      <c r="FSI25" s="341"/>
      <c r="FSJ25" s="341"/>
      <c r="FSK25" s="341"/>
      <c r="FSL25" s="341"/>
      <c r="FSM25" s="341"/>
      <c r="FSN25" s="341"/>
      <c r="FSO25" s="341"/>
      <c r="FSP25" s="341"/>
      <c r="FSQ25" s="341"/>
      <c r="FSR25" s="341"/>
      <c r="FSS25" s="341"/>
      <c r="FST25" s="341"/>
      <c r="FSU25" s="341"/>
      <c r="FSV25" s="341"/>
      <c r="FSW25" s="341"/>
      <c r="FSX25" s="341"/>
      <c r="FSY25" s="341"/>
      <c r="FSZ25" s="341"/>
      <c r="FTA25" s="341"/>
      <c r="FTB25" s="341"/>
      <c r="FTC25" s="341"/>
      <c r="FTD25" s="341"/>
      <c r="FTE25" s="341"/>
      <c r="FTF25" s="341"/>
      <c r="FTG25" s="341"/>
      <c r="FTH25" s="341"/>
      <c r="FTI25" s="341"/>
      <c r="FTJ25" s="341"/>
      <c r="FTK25" s="341"/>
      <c r="FTL25" s="341"/>
      <c r="FTM25" s="341"/>
      <c r="FTN25" s="341"/>
      <c r="FTO25" s="341"/>
      <c r="FTP25" s="341"/>
      <c r="FTQ25" s="341"/>
      <c r="FTR25" s="341"/>
      <c r="FTS25" s="341"/>
      <c r="FTT25" s="341"/>
      <c r="FTU25" s="341"/>
      <c r="FTV25" s="341"/>
      <c r="FTW25" s="341"/>
      <c r="FTX25" s="341"/>
      <c r="FTY25" s="341"/>
      <c r="FTZ25" s="341"/>
      <c r="FUA25" s="341"/>
      <c r="FUB25" s="341"/>
      <c r="FUC25" s="341"/>
      <c r="FUD25" s="341"/>
      <c r="FUE25" s="341"/>
      <c r="FUF25" s="341"/>
      <c r="FUG25" s="341"/>
      <c r="FUH25" s="341"/>
      <c r="FUI25" s="341"/>
      <c r="FUJ25" s="341"/>
      <c r="FUK25" s="341"/>
      <c r="FUL25" s="341"/>
      <c r="FUM25" s="341"/>
      <c r="FUN25" s="341"/>
      <c r="FUO25" s="341"/>
      <c r="FUP25" s="341"/>
      <c r="FUQ25" s="341"/>
      <c r="FUR25" s="341"/>
      <c r="FUS25" s="341"/>
      <c r="FUT25" s="341"/>
      <c r="FUU25" s="341"/>
      <c r="FUV25" s="341"/>
      <c r="FUW25" s="341"/>
      <c r="FUX25" s="341"/>
      <c r="FUY25" s="341"/>
      <c r="FUZ25" s="341"/>
      <c r="FVA25" s="341"/>
      <c r="FVB25" s="341"/>
      <c r="FVC25" s="341"/>
      <c r="FVD25" s="341"/>
      <c r="FVE25" s="341"/>
      <c r="FVF25" s="341"/>
      <c r="FVG25" s="341"/>
      <c r="FVH25" s="341"/>
      <c r="FVI25" s="341"/>
      <c r="FVJ25" s="341"/>
      <c r="FVK25" s="341"/>
      <c r="FVL25" s="341"/>
      <c r="FVM25" s="341"/>
      <c r="FVN25" s="341"/>
      <c r="FVO25" s="341"/>
      <c r="FVP25" s="341"/>
      <c r="FVQ25" s="341"/>
      <c r="FVR25" s="341"/>
      <c r="FVS25" s="341"/>
      <c r="FVT25" s="341"/>
      <c r="FVU25" s="341"/>
      <c r="FVV25" s="341"/>
      <c r="FVW25" s="341"/>
      <c r="FVX25" s="341"/>
      <c r="FVY25" s="341"/>
      <c r="FVZ25" s="341"/>
      <c r="FWA25" s="341"/>
      <c r="FWB25" s="341"/>
      <c r="FWC25" s="341"/>
      <c r="FWD25" s="341"/>
      <c r="FWE25" s="341"/>
      <c r="FWF25" s="341"/>
      <c r="FWG25" s="341"/>
      <c r="FWH25" s="341"/>
      <c r="FWI25" s="341"/>
      <c r="FWJ25" s="341"/>
      <c r="FWK25" s="341"/>
      <c r="FWL25" s="341"/>
      <c r="FWM25" s="341"/>
      <c r="FWN25" s="341"/>
      <c r="FWO25" s="341"/>
      <c r="FWP25" s="341"/>
      <c r="FWQ25" s="341"/>
      <c r="FWR25" s="341"/>
      <c r="FWS25" s="341"/>
      <c r="FWT25" s="341"/>
      <c r="FWU25" s="341"/>
      <c r="FWV25" s="341"/>
      <c r="FWW25" s="341"/>
      <c r="FWX25" s="341"/>
      <c r="FWY25" s="341"/>
      <c r="FWZ25" s="341"/>
      <c r="FXA25" s="341"/>
      <c r="FXB25" s="341"/>
      <c r="FXC25" s="341"/>
      <c r="FXD25" s="341"/>
      <c r="FXE25" s="341"/>
      <c r="FXF25" s="341"/>
      <c r="FXG25" s="341"/>
      <c r="FXH25" s="341"/>
      <c r="FXI25" s="341"/>
      <c r="FXJ25" s="341"/>
      <c r="FXK25" s="341"/>
      <c r="FXL25" s="341"/>
      <c r="FXM25" s="341"/>
      <c r="FXN25" s="341"/>
      <c r="FXO25" s="341"/>
      <c r="FXP25" s="341"/>
      <c r="FXQ25" s="341"/>
      <c r="FXR25" s="341"/>
      <c r="FXS25" s="341"/>
      <c r="FXT25" s="341"/>
      <c r="FXU25" s="341"/>
      <c r="FXV25" s="341"/>
      <c r="FXW25" s="341"/>
      <c r="FXX25" s="341"/>
      <c r="FXY25" s="341"/>
      <c r="FXZ25" s="341"/>
      <c r="FYA25" s="341"/>
      <c r="FYB25" s="341"/>
      <c r="FYC25" s="341"/>
      <c r="FYD25" s="341"/>
      <c r="FYE25" s="341"/>
      <c r="FYF25" s="341"/>
      <c r="FYG25" s="341"/>
      <c r="FYH25" s="341"/>
      <c r="FYI25" s="341"/>
      <c r="FYJ25" s="341"/>
      <c r="FYK25" s="341"/>
      <c r="FYL25" s="341"/>
      <c r="FYM25" s="341"/>
      <c r="FYN25" s="341"/>
      <c r="FYO25" s="341"/>
      <c r="FYP25" s="341"/>
      <c r="FYQ25" s="341"/>
      <c r="FYR25" s="341"/>
      <c r="FYS25" s="341"/>
      <c r="FYT25" s="341"/>
      <c r="FYU25" s="341"/>
      <c r="FYV25" s="341"/>
      <c r="FYW25" s="341"/>
      <c r="FYX25" s="341"/>
      <c r="FYY25" s="341"/>
      <c r="FYZ25" s="341"/>
      <c r="FZA25" s="341"/>
      <c r="FZB25" s="341"/>
      <c r="FZC25" s="341"/>
      <c r="FZD25" s="341"/>
      <c r="FZE25" s="341"/>
      <c r="FZF25" s="341"/>
      <c r="FZG25" s="341"/>
      <c r="FZH25" s="341"/>
      <c r="FZI25" s="341"/>
      <c r="FZJ25" s="341"/>
      <c r="FZK25" s="341"/>
      <c r="FZL25" s="341"/>
      <c r="FZM25" s="341"/>
      <c r="FZN25" s="341"/>
      <c r="FZO25" s="341"/>
      <c r="FZP25" s="341"/>
      <c r="FZQ25" s="341"/>
      <c r="FZR25" s="341"/>
      <c r="FZS25" s="341"/>
      <c r="FZT25" s="341"/>
      <c r="FZU25" s="341"/>
      <c r="FZV25" s="341"/>
      <c r="FZW25" s="341"/>
      <c r="FZX25" s="341"/>
      <c r="FZY25" s="341"/>
      <c r="FZZ25" s="341"/>
      <c r="GAA25" s="341"/>
      <c r="GAB25" s="341"/>
      <c r="GAC25" s="341"/>
      <c r="GAD25" s="341"/>
      <c r="GAE25" s="341"/>
      <c r="GAF25" s="341"/>
      <c r="GAG25" s="341"/>
      <c r="GAH25" s="341"/>
      <c r="GAI25" s="341"/>
      <c r="GAJ25" s="341"/>
      <c r="GAK25" s="341"/>
      <c r="GAL25" s="341"/>
      <c r="GAM25" s="341"/>
      <c r="GAN25" s="341"/>
      <c r="GAO25" s="341"/>
      <c r="GAP25" s="341"/>
      <c r="GAQ25" s="341"/>
      <c r="GAR25" s="341"/>
      <c r="GAS25" s="341"/>
      <c r="GAT25" s="341"/>
      <c r="GAU25" s="341"/>
      <c r="GAV25" s="341"/>
      <c r="GAW25" s="341"/>
      <c r="GAX25" s="341"/>
      <c r="GAY25" s="341"/>
      <c r="GAZ25" s="341"/>
      <c r="GBA25" s="341"/>
      <c r="GBB25" s="341"/>
      <c r="GBC25" s="341"/>
      <c r="GBD25" s="341"/>
      <c r="GBE25" s="341"/>
      <c r="GBF25" s="341"/>
      <c r="GBG25" s="341"/>
      <c r="GBH25" s="341"/>
      <c r="GBI25" s="341"/>
      <c r="GBJ25" s="341"/>
      <c r="GBK25" s="341"/>
      <c r="GBL25" s="341"/>
      <c r="GBM25" s="341"/>
      <c r="GBN25" s="341"/>
      <c r="GBO25" s="341"/>
      <c r="GBP25" s="341"/>
      <c r="GBQ25" s="341"/>
      <c r="GBR25" s="341"/>
      <c r="GBS25" s="341"/>
      <c r="GBT25" s="341"/>
      <c r="GBU25" s="341"/>
      <c r="GBV25" s="341"/>
      <c r="GBW25" s="341"/>
      <c r="GBX25" s="341"/>
      <c r="GBY25" s="341"/>
      <c r="GBZ25" s="341"/>
      <c r="GCA25" s="341"/>
      <c r="GCB25" s="341"/>
      <c r="GCC25" s="341"/>
      <c r="GCD25" s="341"/>
      <c r="GCE25" s="341"/>
      <c r="GCF25" s="341"/>
      <c r="GCG25" s="341"/>
      <c r="GCH25" s="341"/>
      <c r="GCI25" s="341"/>
      <c r="GCJ25" s="341"/>
      <c r="GCK25" s="341"/>
      <c r="GCL25" s="341"/>
      <c r="GCM25" s="341"/>
      <c r="GCN25" s="341"/>
      <c r="GCO25" s="341"/>
      <c r="GCP25" s="341"/>
      <c r="GCQ25" s="341"/>
      <c r="GCR25" s="341"/>
      <c r="GCS25" s="341"/>
      <c r="GCT25" s="341"/>
      <c r="GCU25" s="341"/>
      <c r="GCV25" s="341"/>
      <c r="GCW25" s="341"/>
      <c r="GCX25" s="341"/>
      <c r="GCY25" s="341"/>
      <c r="GCZ25" s="341"/>
      <c r="GDA25" s="341"/>
      <c r="GDB25" s="341"/>
      <c r="GDC25" s="341"/>
      <c r="GDD25" s="341"/>
      <c r="GDE25" s="341"/>
      <c r="GDF25" s="341"/>
      <c r="GDG25" s="341"/>
      <c r="GDH25" s="341"/>
      <c r="GDI25" s="341"/>
      <c r="GDJ25" s="341"/>
      <c r="GDK25" s="341"/>
      <c r="GDL25" s="341"/>
      <c r="GDM25" s="341"/>
      <c r="GDN25" s="341"/>
      <c r="GDO25" s="341"/>
      <c r="GDP25" s="341"/>
      <c r="GDQ25" s="341"/>
      <c r="GDR25" s="341"/>
      <c r="GDS25" s="341"/>
      <c r="GDT25" s="341"/>
      <c r="GDU25" s="341"/>
      <c r="GDV25" s="341"/>
      <c r="GDW25" s="341"/>
      <c r="GDX25" s="341"/>
      <c r="GDY25" s="341"/>
      <c r="GDZ25" s="341"/>
      <c r="GEA25" s="341"/>
      <c r="GEB25" s="341"/>
      <c r="GEC25" s="341"/>
      <c r="GED25" s="341"/>
      <c r="GEE25" s="341"/>
      <c r="GEF25" s="341"/>
      <c r="GEG25" s="341"/>
      <c r="GEH25" s="341"/>
      <c r="GEI25" s="341"/>
      <c r="GEJ25" s="341"/>
      <c r="GEK25" s="341"/>
      <c r="GEL25" s="341"/>
      <c r="GEM25" s="341"/>
      <c r="GEN25" s="341"/>
      <c r="GEO25" s="341"/>
      <c r="GEP25" s="341"/>
      <c r="GEQ25" s="341"/>
      <c r="GER25" s="341"/>
      <c r="GES25" s="341"/>
      <c r="GET25" s="341"/>
      <c r="GEU25" s="341"/>
      <c r="GEV25" s="341"/>
      <c r="GEW25" s="341"/>
      <c r="GEX25" s="341"/>
      <c r="GEY25" s="341"/>
      <c r="GEZ25" s="341"/>
      <c r="GFA25" s="341"/>
      <c r="GFB25" s="341"/>
      <c r="GFC25" s="341"/>
      <c r="GFD25" s="341"/>
      <c r="GFE25" s="341"/>
      <c r="GFF25" s="341"/>
      <c r="GFG25" s="341"/>
      <c r="GFH25" s="341"/>
      <c r="GFI25" s="341"/>
      <c r="GFJ25" s="341"/>
      <c r="GFK25" s="341"/>
      <c r="GFL25" s="341"/>
      <c r="GFM25" s="341"/>
      <c r="GFN25" s="341"/>
      <c r="GFO25" s="341"/>
      <c r="GFP25" s="341"/>
      <c r="GFQ25" s="341"/>
      <c r="GFR25" s="341"/>
      <c r="GFS25" s="341"/>
      <c r="GFT25" s="341"/>
      <c r="GFU25" s="341"/>
      <c r="GFV25" s="341"/>
      <c r="GFW25" s="341"/>
      <c r="GFX25" s="341"/>
      <c r="GFY25" s="341"/>
      <c r="GFZ25" s="341"/>
      <c r="GGA25" s="341"/>
      <c r="GGB25" s="341"/>
      <c r="GGC25" s="341"/>
      <c r="GGD25" s="341"/>
      <c r="GGE25" s="341"/>
      <c r="GGF25" s="341"/>
      <c r="GGG25" s="341"/>
      <c r="GGH25" s="341"/>
      <c r="GGI25" s="341"/>
      <c r="GGJ25" s="341"/>
      <c r="GGK25" s="341"/>
      <c r="GGL25" s="341"/>
      <c r="GGM25" s="341"/>
      <c r="GGN25" s="341"/>
      <c r="GGO25" s="341"/>
      <c r="GGP25" s="341"/>
      <c r="GGQ25" s="341"/>
      <c r="GGR25" s="341"/>
      <c r="GGS25" s="341"/>
      <c r="GGT25" s="341"/>
      <c r="GGU25" s="341"/>
      <c r="GGV25" s="341"/>
      <c r="GGW25" s="341"/>
      <c r="GGX25" s="341"/>
      <c r="GGY25" s="341"/>
      <c r="GGZ25" s="341"/>
      <c r="GHA25" s="341"/>
      <c r="GHB25" s="341"/>
      <c r="GHC25" s="341"/>
      <c r="GHD25" s="341"/>
      <c r="GHE25" s="341"/>
      <c r="GHF25" s="341"/>
      <c r="GHG25" s="341"/>
      <c r="GHH25" s="341"/>
      <c r="GHI25" s="341"/>
      <c r="GHJ25" s="341"/>
      <c r="GHK25" s="341"/>
      <c r="GHL25" s="341"/>
      <c r="GHM25" s="341"/>
      <c r="GHN25" s="341"/>
      <c r="GHO25" s="341"/>
      <c r="GHP25" s="341"/>
      <c r="GHQ25" s="341"/>
      <c r="GHR25" s="341"/>
      <c r="GHS25" s="341"/>
      <c r="GHT25" s="341"/>
      <c r="GHU25" s="341"/>
      <c r="GHV25" s="341"/>
      <c r="GHW25" s="341"/>
      <c r="GHX25" s="341"/>
      <c r="GHY25" s="341"/>
      <c r="GHZ25" s="341"/>
      <c r="GIA25" s="341"/>
      <c r="GIB25" s="341"/>
      <c r="GIC25" s="341"/>
      <c r="GID25" s="341"/>
      <c r="GIE25" s="341"/>
      <c r="GIF25" s="341"/>
      <c r="GIG25" s="341"/>
      <c r="GIH25" s="341"/>
      <c r="GII25" s="341"/>
      <c r="GIJ25" s="341"/>
      <c r="GIK25" s="341"/>
      <c r="GIL25" s="341"/>
      <c r="GIM25" s="341"/>
      <c r="GIN25" s="341"/>
      <c r="GIO25" s="341"/>
      <c r="GIP25" s="341"/>
      <c r="GIQ25" s="341"/>
      <c r="GIR25" s="341"/>
      <c r="GIS25" s="341"/>
      <c r="GIT25" s="341"/>
      <c r="GIU25" s="341"/>
      <c r="GIV25" s="341"/>
      <c r="GIW25" s="341"/>
      <c r="GIX25" s="341"/>
      <c r="GIY25" s="341"/>
      <c r="GIZ25" s="341"/>
      <c r="GJA25" s="341"/>
      <c r="GJB25" s="341"/>
      <c r="GJC25" s="341"/>
      <c r="GJD25" s="341"/>
      <c r="GJE25" s="341"/>
      <c r="GJF25" s="341"/>
      <c r="GJG25" s="341"/>
      <c r="GJH25" s="341"/>
      <c r="GJI25" s="341"/>
      <c r="GJJ25" s="341"/>
      <c r="GJK25" s="341"/>
      <c r="GJL25" s="341"/>
      <c r="GJM25" s="341"/>
      <c r="GJN25" s="341"/>
      <c r="GJO25" s="341"/>
      <c r="GJP25" s="341"/>
      <c r="GJQ25" s="341"/>
      <c r="GJR25" s="341"/>
      <c r="GJS25" s="341"/>
      <c r="GJT25" s="341"/>
      <c r="GJU25" s="341"/>
      <c r="GJV25" s="341"/>
      <c r="GJW25" s="341"/>
      <c r="GJX25" s="341"/>
      <c r="GJY25" s="341"/>
      <c r="GJZ25" s="341"/>
      <c r="GKA25" s="341"/>
      <c r="GKB25" s="341"/>
      <c r="GKC25" s="341"/>
      <c r="GKD25" s="341"/>
      <c r="GKE25" s="341"/>
      <c r="GKF25" s="341"/>
      <c r="GKG25" s="341"/>
      <c r="GKH25" s="341"/>
      <c r="GKI25" s="341"/>
      <c r="GKJ25" s="341"/>
      <c r="GKK25" s="341"/>
      <c r="GKL25" s="341"/>
      <c r="GKM25" s="341"/>
      <c r="GKN25" s="341"/>
      <c r="GKO25" s="341"/>
      <c r="GKP25" s="341"/>
      <c r="GKQ25" s="341"/>
      <c r="GKR25" s="341"/>
      <c r="GKS25" s="341"/>
      <c r="GKT25" s="341"/>
      <c r="GKU25" s="341"/>
      <c r="GKV25" s="341"/>
      <c r="GKW25" s="341"/>
      <c r="GKX25" s="341"/>
      <c r="GKY25" s="341"/>
      <c r="GKZ25" s="341"/>
      <c r="GLA25" s="341"/>
      <c r="GLB25" s="341"/>
      <c r="GLC25" s="341"/>
      <c r="GLD25" s="341"/>
      <c r="GLE25" s="341"/>
      <c r="GLF25" s="341"/>
      <c r="GLG25" s="341"/>
      <c r="GLH25" s="341"/>
      <c r="GLI25" s="341"/>
      <c r="GLJ25" s="341"/>
      <c r="GLK25" s="341"/>
      <c r="GLL25" s="341"/>
      <c r="GLM25" s="341"/>
      <c r="GLN25" s="341"/>
      <c r="GLO25" s="341"/>
      <c r="GLP25" s="341"/>
      <c r="GLQ25" s="341"/>
      <c r="GLR25" s="341"/>
      <c r="GLS25" s="341"/>
      <c r="GLT25" s="341"/>
      <c r="GLU25" s="341"/>
      <c r="GLV25" s="341"/>
      <c r="GLW25" s="341"/>
      <c r="GLX25" s="341"/>
      <c r="GLY25" s="341"/>
      <c r="GLZ25" s="341"/>
      <c r="GMA25" s="341"/>
      <c r="GMB25" s="341"/>
      <c r="GMC25" s="341"/>
      <c r="GMD25" s="341"/>
      <c r="GME25" s="341"/>
      <c r="GMF25" s="341"/>
      <c r="GMG25" s="341"/>
      <c r="GMH25" s="341"/>
      <c r="GMI25" s="341"/>
      <c r="GMJ25" s="341"/>
      <c r="GMK25" s="341"/>
      <c r="GML25" s="341"/>
      <c r="GMM25" s="341"/>
      <c r="GMN25" s="341"/>
      <c r="GMO25" s="341"/>
      <c r="GMP25" s="341"/>
      <c r="GMQ25" s="341"/>
      <c r="GMR25" s="341"/>
      <c r="GMS25" s="341"/>
      <c r="GMT25" s="341"/>
      <c r="GMU25" s="341"/>
      <c r="GMV25" s="341"/>
      <c r="GMW25" s="341"/>
      <c r="GMX25" s="341"/>
      <c r="GMY25" s="341"/>
      <c r="GMZ25" s="341"/>
      <c r="GNA25" s="341"/>
      <c r="GNB25" s="341"/>
      <c r="GNC25" s="341"/>
      <c r="GND25" s="341"/>
      <c r="GNE25" s="341"/>
      <c r="GNF25" s="341"/>
      <c r="GNG25" s="341"/>
      <c r="GNH25" s="341"/>
      <c r="GNI25" s="341"/>
      <c r="GNJ25" s="341"/>
      <c r="GNK25" s="341"/>
      <c r="GNL25" s="341"/>
      <c r="GNM25" s="341"/>
      <c r="GNN25" s="341"/>
      <c r="GNO25" s="341"/>
      <c r="GNP25" s="341"/>
      <c r="GNQ25" s="341"/>
      <c r="GNR25" s="341"/>
      <c r="GNS25" s="341"/>
      <c r="GNT25" s="341"/>
      <c r="GNU25" s="341"/>
      <c r="GNV25" s="341"/>
      <c r="GNW25" s="341"/>
      <c r="GNX25" s="341"/>
      <c r="GNY25" s="341"/>
      <c r="GNZ25" s="341"/>
      <c r="GOA25" s="341"/>
      <c r="GOB25" s="341"/>
      <c r="GOC25" s="341"/>
      <c r="GOD25" s="341"/>
      <c r="GOE25" s="341"/>
      <c r="GOF25" s="341"/>
      <c r="GOG25" s="341"/>
      <c r="GOH25" s="341"/>
      <c r="GOI25" s="341"/>
      <c r="GOJ25" s="341"/>
      <c r="GOK25" s="341"/>
      <c r="GOL25" s="341"/>
      <c r="GOM25" s="341"/>
      <c r="GON25" s="341"/>
      <c r="GOO25" s="341"/>
      <c r="GOP25" s="341"/>
      <c r="GOQ25" s="341"/>
      <c r="GOR25" s="341"/>
      <c r="GOS25" s="341"/>
      <c r="GOT25" s="341"/>
      <c r="GOU25" s="341"/>
      <c r="GOV25" s="341"/>
      <c r="GOW25" s="341"/>
      <c r="GOX25" s="341"/>
      <c r="GOY25" s="341"/>
      <c r="GOZ25" s="341"/>
      <c r="GPA25" s="341"/>
      <c r="GPB25" s="341"/>
      <c r="GPC25" s="341"/>
      <c r="GPD25" s="341"/>
      <c r="GPE25" s="341"/>
      <c r="GPF25" s="341"/>
      <c r="GPG25" s="341"/>
      <c r="GPH25" s="341"/>
      <c r="GPI25" s="341"/>
      <c r="GPJ25" s="341"/>
      <c r="GPK25" s="341"/>
      <c r="GPL25" s="341"/>
      <c r="GPM25" s="341"/>
      <c r="GPN25" s="341"/>
      <c r="GPO25" s="341"/>
      <c r="GPP25" s="341"/>
      <c r="GPQ25" s="341"/>
      <c r="GPR25" s="341"/>
      <c r="GPS25" s="341"/>
      <c r="GPT25" s="341"/>
      <c r="GPU25" s="341"/>
      <c r="GPV25" s="341"/>
      <c r="GPW25" s="341"/>
      <c r="GPX25" s="341"/>
      <c r="GPY25" s="341"/>
      <c r="GPZ25" s="341"/>
      <c r="GQA25" s="341"/>
      <c r="GQB25" s="341"/>
      <c r="GQC25" s="341"/>
      <c r="GQD25" s="341"/>
      <c r="GQE25" s="341"/>
      <c r="GQF25" s="341"/>
      <c r="GQG25" s="341"/>
      <c r="GQH25" s="341"/>
      <c r="GQI25" s="341"/>
      <c r="GQJ25" s="341"/>
      <c r="GQK25" s="341"/>
      <c r="GQL25" s="341"/>
      <c r="GQM25" s="341"/>
      <c r="GQN25" s="341"/>
      <c r="GQO25" s="341"/>
      <c r="GQP25" s="341"/>
      <c r="GQQ25" s="341"/>
      <c r="GQR25" s="341"/>
      <c r="GQS25" s="341"/>
      <c r="GQT25" s="341"/>
      <c r="GQU25" s="341"/>
      <c r="GQV25" s="341"/>
      <c r="GQW25" s="341"/>
      <c r="GQX25" s="341"/>
      <c r="GQY25" s="341"/>
      <c r="GQZ25" s="341"/>
      <c r="GRA25" s="341"/>
      <c r="GRB25" s="341"/>
      <c r="GRC25" s="341"/>
      <c r="GRD25" s="341"/>
      <c r="GRE25" s="341"/>
      <c r="GRF25" s="341"/>
      <c r="GRG25" s="341"/>
      <c r="GRH25" s="341"/>
      <c r="GRI25" s="341"/>
      <c r="GRJ25" s="341"/>
      <c r="GRK25" s="341"/>
      <c r="GRL25" s="341"/>
      <c r="GRM25" s="341"/>
      <c r="GRN25" s="341"/>
      <c r="GRO25" s="341"/>
      <c r="GRP25" s="341"/>
      <c r="GRQ25" s="341"/>
      <c r="GRR25" s="341"/>
      <c r="GRS25" s="341"/>
      <c r="GRT25" s="341"/>
      <c r="GRU25" s="341"/>
      <c r="GRV25" s="341"/>
      <c r="GRW25" s="341"/>
      <c r="GRX25" s="341"/>
      <c r="GRY25" s="341"/>
      <c r="GRZ25" s="341"/>
      <c r="GSA25" s="341"/>
      <c r="GSB25" s="341"/>
      <c r="GSC25" s="341"/>
      <c r="GSD25" s="341"/>
      <c r="GSE25" s="341"/>
      <c r="GSF25" s="341"/>
      <c r="GSG25" s="341"/>
      <c r="GSH25" s="341"/>
      <c r="GSI25" s="341"/>
      <c r="GSJ25" s="341"/>
      <c r="GSK25" s="341"/>
      <c r="GSL25" s="341"/>
      <c r="GSM25" s="341"/>
      <c r="GSN25" s="341"/>
      <c r="GSO25" s="341"/>
      <c r="GSP25" s="341"/>
      <c r="GSQ25" s="341"/>
      <c r="GSR25" s="341"/>
      <c r="GSS25" s="341"/>
      <c r="GST25" s="341"/>
      <c r="GSU25" s="341"/>
      <c r="GSV25" s="341"/>
      <c r="GSW25" s="341"/>
      <c r="GSX25" s="341"/>
      <c r="GSY25" s="341"/>
      <c r="GSZ25" s="341"/>
      <c r="GTA25" s="341"/>
      <c r="GTB25" s="341"/>
      <c r="GTC25" s="341"/>
      <c r="GTD25" s="341"/>
      <c r="GTE25" s="341"/>
      <c r="GTF25" s="341"/>
      <c r="GTG25" s="341"/>
      <c r="GTH25" s="341"/>
      <c r="GTI25" s="341"/>
      <c r="GTJ25" s="341"/>
      <c r="GTK25" s="341"/>
      <c r="GTL25" s="341"/>
      <c r="GTM25" s="341"/>
      <c r="GTN25" s="341"/>
      <c r="GTO25" s="341"/>
      <c r="GTP25" s="341"/>
      <c r="GTQ25" s="341"/>
      <c r="GTR25" s="341"/>
      <c r="GTS25" s="341"/>
      <c r="GTT25" s="341"/>
      <c r="GTU25" s="341"/>
      <c r="GTV25" s="341"/>
      <c r="GTW25" s="341"/>
      <c r="GTX25" s="341"/>
      <c r="GTY25" s="341"/>
      <c r="GTZ25" s="341"/>
      <c r="GUA25" s="341"/>
      <c r="GUB25" s="341"/>
      <c r="GUC25" s="341"/>
      <c r="GUD25" s="341"/>
      <c r="GUE25" s="341"/>
      <c r="GUF25" s="341"/>
      <c r="GUG25" s="341"/>
      <c r="GUH25" s="341"/>
      <c r="GUI25" s="341"/>
      <c r="GUJ25" s="341"/>
      <c r="GUK25" s="341"/>
      <c r="GUL25" s="341"/>
      <c r="GUM25" s="341"/>
      <c r="GUN25" s="341"/>
      <c r="GUO25" s="341"/>
      <c r="GUP25" s="341"/>
      <c r="GUQ25" s="341"/>
      <c r="GUR25" s="341"/>
      <c r="GUS25" s="341"/>
      <c r="GUT25" s="341"/>
      <c r="GUU25" s="341"/>
      <c r="GUV25" s="341"/>
      <c r="GUW25" s="341"/>
      <c r="GUX25" s="341"/>
      <c r="GUY25" s="341"/>
      <c r="GUZ25" s="341"/>
      <c r="GVA25" s="341"/>
      <c r="GVB25" s="341"/>
      <c r="GVC25" s="341"/>
      <c r="GVD25" s="341"/>
      <c r="GVE25" s="341"/>
      <c r="GVF25" s="341"/>
      <c r="GVG25" s="341"/>
      <c r="GVH25" s="341"/>
      <c r="GVI25" s="341"/>
      <c r="GVJ25" s="341"/>
      <c r="GVK25" s="341"/>
      <c r="GVL25" s="341"/>
      <c r="GVM25" s="341"/>
      <c r="GVN25" s="341"/>
      <c r="GVO25" s="341"/>
      <c r="GVP25" s="341"/>
      <c r="GVQ25" s="341"/>
      <c r="GVR25" s="341"/>
      <c r="GVS25" s="341"/>
      <c r="GVT25" s="341"/>
      <c r="GVU25" s="341"/>
      <c r="GVV25" s="341"/>
      <c r="GVW25" s="341"/>
      <c r="GVX25" s="341"/>
      <c r="GVY25" s="341"/>
      <c r="GVZ25" s="341"/>
      <c r="GWA25" s="341"/>
      <c r="GWB25" s="341"/>
      <c r="GWC25" s="341"/>
      <c r="GWD25" s="341"/>
      <c r="GWE25" s="341"/>
      <c r="GWF25" s="341"/>
      <c r="GWG25" s="341"/>
      <c r="GWH25" s="341"/>
      <c r="GWI25" s="341"/>
      <c r="GWJ25" s="341"/>
      <c r="GWK25" s="341"/>
      <c r="GWL25" s="341"/>
      <c r="GWM25" s="341"/>
      <c r="GWN25" s="341"/>
      <c r="GWO25" s="341"/>
      <c r="GWP25" s="341"/>
      <c r="GWQ25" s="341"/>
      <c r="GWR25" s="341"/>
      <c r="GWS25" s="341"/>
      <c r="GWT25" s="341"/>
      <c r="GWU25" s="341"/>
      <c r="GWV25" s="341"/>
      <c r="GWW25" s="341"/>
      <c r="GWX25" s="341"/>
      <c r="GWY25" s="341"/>
      <c r="GWZ25" s="341"/>
      <c r="GXA25" s="341"/>
      <c r="GXB25" s="341"/>
      <c r="GXC25" s="341"/>
      <c r="GXD25" s="341"/>
      <c r="GXE25" s="341"/>
      <c r="GXF25" s="341"/>
      <c r="GXG25" s="341"/>
      <c r="GXH25" s="341"/>
      <c r="GXI25" s="341"/>
      <c r="GXJ25" s="341"/>
      <c r="GXK25" s="341"/>
      <c r="GXL25" s="341"/>
      <c r="GXM25" s="341"/>
      <c r="GXN25" s="341"/>
      <c r="GXO25" s="341"/>
      <c r="GXP25" s="341"/>
      <c r="GXQ25" s="341"/>
      <c r="GXR25" s="341"/>
      <c r="GXS25" s="341"/>
      <c r="GXT25" s="341"/>
      <c r="GXU25" s="341"/>
      <c r="GXV25" s="341"/>
      <c r="GXW25" s="341"/>
      <c r="GXX25" s="341"/>
      <c r="GXY25" s="341"/>
      <c r="GXZ25" s="341"/>
      <c r="GYA25" s="341"/>
      <c r="GYB25" s="341"/>
      <c r="GYC25" s="341"/>
      <c r="GYD25" s="341"/>
      <c r="GYE25" s="341"/>
      <c r="GYF25" s="341"/>
      <c r="GYG25" s="341"/>
      <c r="GYH25" s="341"/>
      <c r="GYI25" s="341"/>
      <c r="GYJ25" s="341"/>
      <c r="GYK25" s="341"/>
      <c r="GYL25" s="341"/>
      <c r="GYM25" s="341"/>
      <c r="GYN25" s="341"/>
      <c r="GYO25" s="341"/>
      <c r="GYP25" s="341"/>
      <c r="GYQ25" s="341"/>
      <c r="GYR25" s="341"/>
      <c r="GYS25" s="341"/>
      <c r="GYT25" s="341"/>
      <c r="GYU25" s="341"/>
      <c r="GYV25" s="341"/>
      <c r="GYW25" s="341"/>
      <c r="GYX25" s="341"/>
      <c r="GYY25" s="341"/>
      <c r="GYZ25" s="341"/>
      <c r="GZA25" s="341"/>
      <c r="GZB25" s="341"/>
      <c r="GZC25" s="341"/>
      <c r="GZD25" s="341"/>
      <c r="GZE25" s="341"/>
      <c r="GZF25" s="341"/>
      <c r="GZG25" s="341"/>
      <c r="GZH25" s="341"/>
      <c r="GZI25" s="341"/>
      <c r="GZJ25" s="341"/>
      <c r="GZK25" s="341"/>
      <c r="GZL25" s="341"/>
      <c r="GZM25" s="341"/>
      <c r="GZN25" s="341"/>
      <c r="GZO25" s="341"/>
      <c r="GZP25" s="341"/>
      <c r="GZQ25" s="341"/>
      <c r="GZR25" s="341"/>
      <c r="GZS25" s="341"/>
      <c r="GZT25" s="341"/>
      <c r="GZU25" s="341"/>
      <c r="GZV25" s="341"/>
      <c r="GZW25" s="341"/>
      <c r="GZX25" s="341"/>
      <c r="GZY25" s="341"/>
      <c r="GZZ25" s="341"/>
      <c r="HAA25" s="341"/>
      <c r="HAB25" s="341"/>
      <c r="HAC25" s="341"/>
      <c r="HAD25" s="341"/>
      <c r="HAE25" s="341"/>
      <c r="HAF25" s="341"/>
      <c r="HAG25" s="341"/>
      <c r="HAH25" s="341"/>
      <c r="HAI25" s="341"/>
      <c r="HAJ25" s="341"/>
      <c r="HAK25" s="341"/>
      <c r="HAL25" s="341"/>
      <c r="HAM25" s="341"/>
      <c r="HAN25" s="341"/>
      <c r="HAO25" s="341"/>
      <c r="HAP25" s="341"/>
      <c r="HAQ25" s="341"/>
      <c r="HAR25" s="341"/>
      <c r="HAS25" s="341"/>
      <c r="HAT25" s="341"/>
      <c r="HAU25" s="341"/>
      <c r="HAV25" s="341"/>
      <c r="HAW25" s="341"/>
      <c r="HAX25" s="341"/>
      <c r="HAY25" s="341"/>
      <c r="HAZ25" s="341"/>
      <c r="HBA25" s="341"/>
      <c r="HBB25" s="341"/>
      <c r="HBC25" s="341"/>
      <c r="HBD25" s="341"/>
      <c r="HBE25" s="341"/>
      <c r="HBF25" s="341"/>
      <c r="HBG25" s="341"/>
      <c r="HBH25" s="341"/>
      <c r="HBI25" s="341"/>
      <c r="HBJ25" s="341"/>
      <c r="HBK25" s="341"/>
      <c r="HBL25" s="341"/>
      <c r="HBM25" s="341"/>
      <c r="HBN25" s="341"/>
      <c r="HBO25" s="341"/>
      <c r="HBP25" s="341"/>
      <c r="HBQ25" s="341"/>
      <c r="HBR25" s="341"/>
      <c r="HBS25" s="341"/>
      <c r="HBT25" s="341"/>
      <c r="HBU25" s="341"/>
      <c r="HBV25" s="341"/>
      <c r="HBW25" s="341"/>
      <c r="HBX25" s="341"/>
      <c r="HBY25" s="341"/>
      <c r="HBZ25" s="341"/>
      <c r="HCA25" s="341"/>
      <c r="HCB25" s="341"/>
      <c r="HCC25" s="341"/>
      <c r="HCD25" s="341"/>
      <c r="HCE25" s="341"/>
      <c r="HCF25" s="341"/>
      <c r="HCG25" s="341"/>
      <c r="HCH25" s="341"/>
      <c r="HCI25" s="341"/>
      <c r="HCJ25" s="341"/>
      <c r="HCK25" s="341"/>
      <c r="HCL25" s="341"/>
      <c r="HCM25" s="341"/>
      <c r="HCN25" s="341"/>
      <c r="HCO25" s="341"/>
      <c r="HCP25" s="341"/>
      <c r="HCQ25" s="341"/>
      <c r="HCR25" s="341"/>
      <c r="HCS25" s="341"/>
      <c r="HCT25" s="341"/>
      <c r="HCU25" s="341"/>
      <c r="HCV25" s="341"/>
      <c r="HCW25" s="341"/>
      <c r="HCX25" s="341"/>
      <c r="HCY25" s="341"/>
      <c r="HCZ25" s="341"/>
      <c r="HDA25" s="341"/>
      <c r="HDB25" s="341"/>
      <c r="HDC25" s="341"/>
      <c r="HDD25" s="341"/>
      <c r="HDE25" s="341"/>
      <c r="HDF25" s="341"/>
      <c r="HDG25" s="341"/>
      <c r="HDH25" s="341"/>
      <c r="HDI25" s="341"/>
      <c r="HDJ25" s="341"/>
      <c r="HDK25" s="341"/>
      <c r="HDL25" s="341"/>
      <c r="HDM25" s="341"/>
      <c r="HDN25" s="341"/>
      <c r="HDO25" s="341"/>
      <c r="HDP25" s="341"/>
      <c r="HDQ25" s="341"/>
      <c r="HDR25" s="341"/>
      <c r="HDS25" s="341"/>
      <c r="HDT25" s="341"/>
      <c r="HDU25" s="341"/>
      <c r="HDV25" s="341"/>
      <c r="HDW25" s="341"/>
      <c r="HDX25" s="341"/>
      <c r="HDY25" s="341"/>
      <c r="HDZ25" s="341"/>
      <c r="HEA25" s="341"/>
      <c r="HEB25" s="341"/>
      <c r="HEC25" s="341"/>
      <c r="HED25" s="341"/>
      <c r="HEE25" s="341"/>
      <c r="HEF25" s="341"/>
      <c r="HEG25" s="341"/>
      <c r="HEH25" s="341"/>
      <c r="HEI25" s="341"/>
      <c r="HEJ25" s="341"/>
      <c r="HEK25" s="341"/>
      <c r="HEL25" s="341"/>
      <c r="HEM25" s="341"/>
      <c r="HEN25" s="341"/>
      <c r="HEO25" s="341"/>
      <c r="HEP25" s="341"/>
      <c r="HEQ25" s="341"/>
      <c r="HER25" s="341"/>
      <c r="HES25" s="341"/>
      <c r="HET25" s="341"/>
      <c r="HEU25" s="341"/>
      <c r="HEV25" s="341"/>
      <c r="HEW25" s="341"/>
      <c r="HEX25" s="341"/>
      <c r="HEY25" s="341"/>
      <c r="HEZ25" s="341"/>
      <c r="HFA25" s="341"/>
      <c r="HFB25" s="341"/>
      <c r="HFC25" s="341"/>
      <c r="HFD25" s="341"/>
      <c r="HFE25" s="341"/>
      <c r="HFF25" s="341"/>
      <c r="HFG25" s="341"/>
      <c r="HFH25" s="341"/>
      <c r="HFI25" s="341"/>
      <c r="HFJ25" s="341"/>
      <c r="HFK25" s="341"/>
      <c r="HFL25" s="341"/>
      <c r="HFM25" s="341"/>
      <c r="HFN25" s="341"/>
      <c r="HFO25" s="341"/>
      <c r="HFP25" s="341"/>
      <c r="HFQ25" s="341"/>
      <c r="HFR25" s="341"/>
      <c r="HFS25" s="341"/>
      <c r="HFT25" s="341"/>
      <c r="HFU25" s="341"/>
      <c r="HFV25" s="341"/>
      <c r="HFW25" s="341"/>
      <c r="HFX25" s="341"/>
      <c r="HFY25" s="341"/>
      <c r="HFZ25" s="341"/>
      <c r="HGA25" s="341"/>
      <c r="HGB25" s="341"/>
      <c r="HGC25" s="341"/>
      <c r="HGD25" s="341"/>
      <c r="HGE25" s="341"/>
      <c r="HGF25" s="341"/>
      <c r="HGG25" s="341"/>
      <c r="HGH25" s="341"/>
      <c r="HGI25" s="341"/>
      <c r="HGJ25" s="341"/>
      <c r="HGK25" s="341"/>
      <c r="HGL25" s="341"/>
      <c r="HGM25" s="341"/>
      <c r="HGN25" s="341"/>
      <c r="HGO25" s="341"/>
      <c r="HGP25" s="341"/>
      <c r="HGQ25" s="341"/>
      <c r="HGR25" s="341"/>
      <c r="HGS25" s="341"/>
      <c r="HGT25" s="341"/>
      <c r="HGU25" s="341"/>
      <c r="HGV25" s="341"/>
      <c r="HGW25" s="341"/>
      <c r="HGX25" s="341"/>
      <c r="HGY25" s="341"/>
      <c r="HGZ25" s="341"/>
      <c r="HHA25" s="341"/>
      <c r="HHB25" s="341"/>
      <c r="HHC25" s="341"/>
      <c r="HHD25" s="341"/>
      <c r="HHE25" s="341"/>
      <c r="HHF25" s="341"/>
      <c r="HHG25" s="341"/>
      <c r="HHH25" s="341"/>
      <c r="HHI25" s="341"/>
      <c r="HHJ25" s="341"/>
      <c r="HHK25" s="341"/>
      <c r="HHL25" s="341"/>
      <c r="HHM25" s="341"/>
      <c r="HHN25" s="341"/>
      <c r="HHO25" s="341"/>
      <c r="HHP25" s="341"/>
      <c r="HHQ25" s="341"/>
      <c r="HHR25" s="341"/>
      <c r="HHS25" s="341"/>
      <c r="HHT25" s="341"/>
      <c r="HHU25" s="341"/>
      <c r="HHV25" s="341"/>
      <c r="HHW25" s="341"/>
      <c r="HHX25" s="341"/>
      <c r="HHY25" s="341"/>
      <c r="HHZ25" s="341"/>
      <c r="HIA25" s="341"/>
      <c r="HIB25" s="341"/>
      <c r="HIC25" s="341"/>
      <c r="HID25" s="341"/>
      <c r="HIE25" s="341"/>
      <c r="HIF25" s="341"/>
      <c r="HIG25" s="341"/>
      <c r="HIH25" s="341"/>
      <c r="HII25" s="341"/>
      <c r="HIJ25" s="341"/>
      <c r="HIK25" s="341"/>
      <c r="HIL25" s="341"/>
      <c r="HIM25" s="341"/>
      <c r="HIN25" s="341"/>
      <c r="HIO25" s="341"/>
      <c r="HIP25" s="341"/>
      <c r="HIQ25" s="341"/>
      <c r="HIR25" s="341"/>
      <c r="HIS25" s="341"/>
      <c r="HIT25" s="341"/>
      <c r="HIU25" s="341"/>
      <c r="HIV25" s="341"/>
      <c r="HIW25" s="341"/>
      <c r="HIX25" s="341"/>
      <c r="HIY25" s="341"/>
      <c r="HIZ25" s="341"/>
      <c r="HJA25" s="341"/>
      <c r="HJB25" s="341"/>
      <c r="HJC25" s="341"/>
      <c r="HJD25" s="341"/>
      <c r="HJE25" s="341"/>
      <c r="HJF25" s="341"/>
      <c r="HJG25" s="341"/>
      <c r="HJH25" s="341"/>
      <c r="HJI25" s="341"/>
      <c r="HJJ25" s="341"/>
      <c r="HJK25" s="341"/>
      <c r="HJL25" s="341"/>
      <c r="HJM25" s="341"/>
      <c r="HJN25" s="341"/>
      <c r="HJO25" s="341"/>
      <c r="HJP25" s="341"/>
      <c r="HJQ25" s="341"/>
      <c r="HJR25" s="341"/>
      <c r="HJS25" s="341"/>
      <c r="HJT25" s="341"/>
      <c r="HJU25" s="341"/>
      <c r="HJV25" s="341"/>
      <c r="HJW25" s="341"/>
      <c r="HJX25" s="341"/>
      <c r="HJY25" s="341"/>
      <c r="HJZ25" s="341"/>
      <c r="HKA25" s="341"/>
      <c r="HKB25" s="341"/>
      <c r="HKC25" s="341"/>
      <c r="HKD25" s="341"/>
      <c r="HKE25" s="341"/>
      <c r="HKF25" s="341"/>
      <c r="HKG25" s="341"/>
      <c r="HKH25" s="341"/>
      <c r="HKI25" s="341"/>
      <c r="HKJ25" s="341"/>
      <c r="HKK25" s="341"/>
      <c r="HKL25" s="341"/>
      <c r="HKM25" s="341"/>
      <c r="HKN25" s="341"/>
      <c r="HKO25" s="341"/>
      <c r="HKP25" s="341"/>
      <c r="HKQ25" s="341"/>
      <c r="HKR25" s="341"/>
      <c r="HKS25" s="341"/>
      <c r="HKT25" s="341"/>
      <c r="HKU25" s="341"/>
      <c r="HKV25" s="341"/>
      <c r="HKW25" s="341"/>
      <c r="HKX25" s="341"/>
      <c r="HKY25" s="341"/>
      <c r="HKZ25" s="341"/>
      <c r="HLA25" s="341"/>
      <c r="HLB25" s="341"/>
      <c r="HLC25" s="341"/>
      <c r="HLD25" s="341"/>
      <c r="HLE25" s="341"/>
      <c r="HLF25" s="341"/>
      <c r="HLG25" s="341"/>
      <c r="HLH25" s="341"/>
      <c r="HLI25" s="341"/>
      <c r="HLJ25" s="341"/>
      <c r="HLK25" s="341"/>
      <c r="HLL25" s="341"/>
      <c r="HLM25" s="341"/>
      <c r="HLN25" s="341"/>
      <c r="HLO25" s="341"/>
      <c r="HLP25" s="341"/>
      <c r="HLQ25" s="341"/>
      <c r="HLR25" s="341"/>
      <c r="HLS25" s="341"/>
      <c r="HLT25" s="341"/>
      <c r="HLU25" s="341"/>
      <c r="HLV25" s="341"/>
      <c r="HLW25" s="341"/>
      <c r="HLX25" s="341"/>
      <c r="HLY25" s="341"/>
      <c r="HLZ25" s="341"/>
      <c r="HMA25" s="341"/>
      <c r="HMB25" s="341"/>
      <c r="HMC25" s="341"/>
      <c r="HMD25" s="341"/>
      <c r="HME25" s="341"/>
      <c r="HMF25" s="341"/>
      <c r="HMG25" s="341"/>
      <c r="HMH25" s="341"/>
      <c r="HMI25" s="341"/>
      <c r="HMJ25" s="341"/>
      <c r="HMK25" s="341"/>
      <c r="HML25" s="341"/>
      <c r="HMM25" s="341"/>
      <c r="HMN25" s="341"/>
      <c r="HMO25" s="341"/>
      <c r="HMP25" s="341"/>
      <c r="HMQ25" s="341"/>
      <c r="HMR25" s="341"/>
      <c r="HMS25" s="341"/>
      <c r="HMT25" s="341"/>
      <c r="HMU25" s="341"/>
      <c r="HMV25" s="341"/>
      <c r="HMW25" s="341"/>
      <c r="HMX25" s="341"/>
      <c r="HMY25" s="341"/>
      <c r="HMZ25" s="341"/>
      <c r="HNA25" s="341"/>
      <c r="HNB25" s="341"/>
      <c r="HNC25" s="341"/>
      <c r="HND25" s="341"/>
      <c r="HNE25" s="341"/>
      <c r="HNF25" s="341"/>
      <c r="HNG25" s="341"/>
      <c r="HNH25" s="341"/>
      <c r="HNI25" s="341"/>
      <c r="HNJ25" s="341"/>
      <c r="HNK25" s="341"/>
      <c r="HNL25" s="341"/>
      <c r="HNM25" s="341"/>
      <c r="HNN25" s="341"/>
      <c r="HNO25" s="341"/>
      <c r="HNP25" s="341"/>
      <c r="HNQ25" s="341"/>
      <c r="HNR25" s="341"/>
      <c r="HNS25" s="341"/>
      <c r="HNT25" s="341"/>
      <c r="HNU25" s="341"/>
      <c r="HNV25" s="341"/>
      <c r="HNW25" s="341"/>
      <c r="HNX25" s="341"/>
      <c r="HNY25" s="341"/>
      <c r="HNZ25" s="341"/>
      <c r="HOA25" s="341"/>
      <c r="HOB25" s="341"/>
      <c r="HOC25" s="341"/>
      <c r="HOD25" s="341"/>
      <c r="HOE25" s="341"/>
      <c r="HOF25" s="341"/>
      <c r="HOG25" s="341"/>
      <c r="HOH25" s="341"/>
      <c r="HOI25" s="341"/>
      <c r="HOJ25" s="341"/>
      <c r="HOK25" s="341"/>
      <c r="HOL25" s="341"/>
      <c r="HOM25" s="341"/>
      <c r="HON25" s="341"/>
      <c r="HOO25" s="341"/>
      <c r="HOP25" s="341"/>
      <c r="HOQ25" s="341"/>
      <c r="HOR25" s="341"/>
      <c r="HOS25" s="341"/>
      <c r="HOT25" s="341"/>
      <c r="HOU25" s="341"/>
      <c r="HOV25" s="341"/>
      <c r="HOW25" s="341"/>
      <c r="HOX25" s="341"/>
      <c r="HOY25" s="341"/>
      <c r="HOZ25" s="341"/>
      <c r="HPA25" s="341"/>
      <c r="HPB25" s="341"/>
      <c r="HPC25" s="341"/>
      <c r="HPD25" s="341"/>
      <c r="HPE25" s="341"/>
      <c r="HPF25" s="341"/>
      <c r="HPG25" s="341"/>
      <c r="HPH25" s="341"/>
      <c r="HPI25" s="341"/>
      <c r="HPJ25" s="341"/>
      <c r="HPK25" s="341"/>
      <c r="HPL25" s="341"/>
      <c r="HPM25" s="341"/>
      <c r="HPN25" s="341"/>
      <c r="HPO25" s="341"/>
      <c r="HPP25" s="341"/>
      <c r="HPQ25" s="341"/>
      <c r="HPR25" s="341"/>
      <c r="HPS25" s="341"/>
      <c r="HPT25" s="341"/>
      <c r="HPU25" s="341"/>
      <c r="HPV25" s="341"/>
      <c r="HPW25" s="341"/>
      <c r="HPX25" s="341"/>
      <c r="HPY25" s="341"/>
      <c r="HPZ25" s="341"/>
      <c r="HQA25" s="341"/>
      <c r="HQB25" s="341"/>
      <c r="HQC25" s="341"/>
      <c r="HQD25" s="341"/>
      <c r="HQE25" s="341"/>
      <c r="HQF25" s="341"/>
      <c r="HQG25" s="341"/>
      <c r="HQH25" s="341"/>
      <c r="HQI25" s="341"/>
      <c r="HQJ25" s="341"/>
      <c r="HQK25" s="341"/>
      <c r="HQL25" s="341"/>
      <c r="HQM25" s="341"/>
      <c r="HQN25" s="341"/>
      <c r="HQO25" s="341"/>
      <c r="HQP25" s="341"/>
      <c r="HQQ25" s="341"/>
      <c r="HQR25" s="341"/>
      <c r="HQS25" s="341"/>
      <c r="HQT25" s="341"/>
      <c r="HQU25" s="341"/>
      <c r="HQV25" s="341"/>
      <c r="HQW25" s="341"/>
      <c r="HQX25" s="341"/>
      <c r="HQY25" s="341"/>
      <c r="HQZ25" s="341"/>
      <c r="HRA25" s="341"/>
      <c r="HRB25" s="341"/>
      <c r="HRC25" s="341"/>
      <c r="HRD25" s="341"/>
      <c r="HRE25" s="341"/>
      <c r="HRF25" s="341"/>
      <c r="HRG25" s="341"/>
      <c r="HRH25" s="341"/>
      <c r="HRI25" s="341"/>
      <c r="HRJ25" s="341"/>
      <c r="HRK25" s="341"/>
      <c r="HRL25" s="341"/>
      <c r="HRM25" s="341"/>
      <c r="HRN25" s="341"/>
      <c r="HRO25" s="341"/>
      <c r="HRP25" s="341"/>
      <c r="HRQ25" s="341"/>
      <c r="HRR25" s="341"/>
      <c r="HRS25" s="341"/>
      <c r="HRT25" s="341"/>
      <c r="HRU25" s="341"/>
      <c r="HRV25" s="341"/>
      <c r="HRW25" s="341"/>
      <c r="HRX25" s="341"/>
      <c r="HRY25" s="341"/>
      <c r="HRZ25" s="341"/>
      <c r="HSA25" s="341"/>
      <c r="HSB25" s="341"/>
      <c r="HSC25" s="341"/>
      <c r="HSD25" s="341"/>
      <c r="HSE25" s="341"/>
      <c r="HSF25" s="341"/>
      <c r="HSG25" s="341"/>
      <c r="HSH25" s="341"/>
      <c r="HSI25" s="341"/>
      <c r="HSJ25" s="341"/>
      <c r="HSK25" s="341"/>
      <c r="HSL25" s="341"/>
      <c r="HSM25" s="341"/>
      <c r="HSN25" s="341"/>
      <c r="HSO25" s="341"/>
      <c r="HSP25" s="341"/>
      <c r="HSQ25" s="341"/>
      <c r="HSR25" s="341"/>
      <c r="HSS25" s="341"/>
      <c r="HST25" s="341"/>
      <c r="HSU25" s="341"/>
      <c r="HSV25" s="341"/>
      <c r="HSW25" s="341"/>
      <c r="HSX25" s="341"/>
      <c r="HSY25" s="341"/>
      <c r="HSZ25" s="341"/>
      <c r="HTA25" s="341"/>
      <c r="HTB25" s="341"/>
      <c r="HTC25" s="341"/>
      <c r="HTD25" s="341"/>
      <c r="HTE25" s="341"/>
      <c r="HTF25" s="341"/>
      <c r="HTG25" s="341"/>
      <c r="HTH25" s="341"/>
      <c r="HTI25" s="341"/>
      <c r="HTJ25" s="341"/>
      <c r="HTK25" s="341"/>
      <c r="HTL25" s="341"/>
      <c r="HTM25" s="341"/>
      <c r="HTN25" s="341"/>
      <c r="HTO25" s="341"/>
      <c r="HTP25" s="341"/>
      <c r="HTQ25" s="341"/>
      <c r="HTR25" s="341"/>
      <c r="HTS25" s="341"/>
      <c r="HTT25" s="341"/>
      <c r="HTU25" s="341"/>
      <c r="HTV25" s="341"/>
      <c r="HTW25" s="341"/>
      <c r="HTX25" s="341"/>
      <c r="HTY25" s="341"/>
      <c r="HTZ25" s="341"/>
      <c r="HUA25" s="341"/>
      <c r="HUB25" s="341"/>
      <c r="HUC25" s="341"/>
      <c r="HUD25" s="341"/>
      <c r="HUE25" s="341"/>
      <c r="HUF25" s="341"/>
      <c r="HUG25" s="341"/>
      <c r="HUH25" s="341"/>
      <c r="HUI25" s="341"/>
      <c r="HUJ25" s="341"/>
      <c r="HUK25" s="341"/>
      <c r="HUL25" s="341"/>
      <c r="HUM25" s="341"/>
      <c r="HUN25" s="341"/>
      <c r="HUO25" s="341"/>
      <c r="HUP25" s="341"/>
      <c r="HUQ25" s="341"/>
      <c r="HUR25" s="341"/>
      <c r="HUS25" s="341"/>
      <c r="HUT25" s="341"/>
      <c r="HUU25" s="341"/>
      <c r="HUV25" s="341"/>
      <c r="HUW25" s="341"/>
      <c r="HUX25" s="341"/>
      <c r="HUY25" s="341"/>
      <c r="HUZ25" s="341"/>
      <c r="HVA25" s="341"/>
      <c r="HVB25" s="341"/>
      <c r="HVC25" s="341"/>
      <c r="HVD25" s="341"/>
      <c r="HVE25" s="341"/>
      <c r="HVF25" s="341"/>
      <c r="HVG25" s="341"/>
      <c r="HVH25" s="341"/>
      <c r="HVI25" s="341"/>
      <c r="HVJ25" s="341"/>
      <c r="HVK25" s="341"/>
      <c r="HVL25" s="341"/>
      <c r="HVM25" s="341"/>
      <c r="HVN25" s="341"/>
      <c r="HVO25" s="341"/>
      <c r="HVP25" s="341"/>
      <c r="HVQ25" s="341"/>
      <c r="HVR25" s="341"/>
      <c r="HVS25" s="341"/>
      <c r="HVT25" s="341"/>
      <c r="HVU25" s="341"/>
      <c r="HVV25" s="341"/>
      <c r="HVW25" s="341"/>
      <c r="HVX25" s="341"/>
      <c r="HVY25" s="341"/>
      <c r="HVZ25" s="341"/>
      <c r="HWA25" s="341"/>
      <c r="HWB25" s="341"/>
      <c r="HWC25" s="341"/>
      <c r="HWD25" s="341"/>
      <c r="HWE25" s="341"/>
      <c r="HWF25" s="341"/>
      <c r="HWG25" s="341"/>
      <c r="HWH25" s="341"/>
      <c r="HWI25" s="341"/>
      <c r="HWJ25" s="341"/>
      <c r="HWK25" s="341"/>
      <c r="HWL25" s="341"/>
      <c r="HWM25" s="341"/>
      <c r="HWN25" s="341"/>
      <c r="HWO25" s="341"/>
      <c r="HWP25" s="341"/>
      <c r="HWQ25" s="341"/>
      <c r="HWR25" s="341"/>
      <c r="HWS25" s="341"/>
      <c r="HWT25" s="341"/>
      <c r="HWU25" s="341"/>
      <c r="HWV25" s="341"/>
      <c r="HWW25" s="341"/>
      <c r="HWX25" s="341"/>
      <c r="HWY25" s="341"/>
      <c r="HWZ25" s="341"/>
      <c r="HXA25" s="341"/>
      <c r="HXB25" s="341"/>
      <c r="HXC25" s="341"/>
      <c r="HXD25" s="341"/>
      <c r="HXE25" s="341"/>
      <c r="HXF25" s="341"/>
      <c r="HXG25" s="341"/>
      <c r="HXH25" s="341"/>
      <c r="HXI25" s="341"/>
      <c r="HXJ25" s="341"/>
      <c r="HXK25" s="341"/>
      <c r="HXL25" s="341"/>
      <c r="HXM25" s="341"/>
      <c r="HXN25" s="341"/>
      <c r="HXO25" s="341"/>
      <c r="HXP25" s="341"/>
      <c r="HXQ25" s="341"/>
      <c r="HXR25" s="341"/>
      <c r="HXS25" s="341"/>
      <c r="HXT25" s="341"/>
      <c r="HXU25" s="341"/>
      <c r="HXV25" s="341"/>
      <c r="HXW25" s="341"/>
      <c r="HXX25" s="341"/>
      <c r="HXY25" s="341"/>
      <c r="HXZ25" s="341"/>
      <c r="HYA25" s="341"/>
      <c r="HYB25" s="341"/>
      <c r="HYC25" s="341"/>
      <c r="HYD25" s="341"/>
      <c r="HYE25" s="341"/>
      <c r="HYF25" s="341"/>
      <c r="HYG25" s="341"/>
      <c r="HYH25" s="341"/>
      <c r="HYI25" s="341"/>
      <c r="HYJ25" s="341"/>
      <c r="HYK25" s="341"/>
      <c r="HYL25" s="341"/>
      <c r="HYM25" s="341"/>
      <c r="HYN25" s="341"/>
      <c r="HYO25" s="341"/>
      <c r="HYP25" s="341"/>
      <c r="HYQ25" s="341"/>
      <c r="HYR25" s="341"/>
      <c r="HYS25" s="341"/>
      <c r="HYT25" s="341"/>
      <c r="HYU25" s="341"/>
      <c r="HYV25" s="341"/>
      <c r="HYW25" s="341"/>
      <c r="HYX25" s="341"/>
      <c r="HYY25" s="341"/>
      <c r="HYZ25" s="341"/>
      <c r="HZA25" s="341"/>
      <c r="HZB25" s="341"/>
      <c r="HZC25" s="341"/>
      <c r="HZD25" s="341"/>
      <c r="HZE25" s="341"/>
      <c r="HZF25" s="341"/>
      <c r="HZG25" s="341"/>
      <c r="HZH25" s="341"/>
      <c r="HZI25" s="341"/>
      <c r="HZJ25" s="341"/>
      <c r="HZK25" s="341"/>
      <c r="HZL25" s="341"/>
      <c r="HZM25" s="341"/>
      <c r="HZN25" s="341"/>
      <c r="HZO25" s="341"/>
      <c r="HZP25" s="341"/>
      <c r="HZQ25" s="341"/>
      <c r="HZR25" s="341"/>
      <c r="HZS25" s="341"/>
      <c r="HZT25" s="341"/>
      <c r="HZU25" s="341"/>
      <c r="HZV25" s="341"/>
      <c r="HZW25" s="341"/>
      <c r="HZX25" s="341"/>
      <c r="HZY25" s="341"/>
      <c r="HZZ25" s="341"/>
      <c r="IAA25" s="341"/>
      <c r="IAB25" s="341"/>
      <c r="IAC25" s="341"/>
      <c r="IAD25" s="341"/>
      <c r="IAE25" s="341"/>
      <c r="IAF25" s="341"/>
      <c r="IAG25" s="341"/>
      <c r="IAH25" s="341"/>
      <c r="IAI25" s="341"/>
      <c r="IAJ25" s="341"/>
      <c r="IAK25" s="341"/>
      <c r="IAL25" s="341"/>
      <c r="IAM25" s="341"/>
      <c r="IAN25" s="341"/>
      <c r="IAO25" s="341"/>
      <c r="IAP25" s="341"/>
      <c r="IAQ25" s="341"/>
      <c r="IAR25" s="341"/>
      <c r="IAS25" s="341"/>
      <c r="IAT25" s="341"/>
      <c r="IAU25" s="341"/>
      <c r="IAV25" s="341"/>
      <c r="IAW25" s="341"/>
      <c r="IAX25" s="341"/>
      <c r="IAY25" s="341"/>
      <c r="IAZ25" s="341"/>
      <c r="IBA25" s="341"/>
      <c r="IBB25" s="341"/>
      <c r="IBC25" s="341"/>
      <c r="IBD25" s="341"/>
      <c r="IBE25" s="341"/>
      <c r="IBF25" s="341"/>
      <c r="IBG25" s="341"/>
      <c r="IBH25" s="341"/>
      <c r="IBI25" s="341"/>
      <c r="IBJ25" s="341"/>
      <c r="IBK25" s="341"/>
      <c r="IBL25" s="341"/>
      <c r="IBM25" s="341"/>
      <c r="IBN25" s="341"/>
      <c r="IBO25" s="341"/>
      <c r="IBP25" s="341"/>
      <c r="IBQ25" s="341"/>
      <c r="IBR25" s="341"/>
      <c r="IBS25" s="341"/>
      <c r="IBT25" s="341"/>
      <c r="IBU25" s="341"/>
      <c r="IBV25" s="341"/>
      <c r="IBW25" s="341"/>
      <c r="IBX25" s="341"/>
      <c r="IBY25" s="341"/>
      <c r="IBZ25" s="341"/>
      <c r="ICA25" s="341"/>
      <c r="ICB25" s="341"/>
      <c r="ICC25" s="341"/>
      <c r="ICD25" s="341"/>
      <c r="ICE25" s="341"/>
      <c r="ICF25" s="341"/>
      <c r="ICG25" s="341"/>
      <c r="ICH25" s="341"/>
      <c r="ICI25" s="341"/>
      <c r="ICJ25" s="341"/>
      <c r="ICK25" s="341"/>
      <c r="ICL25" s="341"/>
      <c r="ICM25" s="341"/>
      <c r="ICN25" s="341"/>
      <c r="ICO25" s="341"/>
      <c r="ICP25" s="341"/>
      <c r="ICQ25" s="341"/>
      <c r="ICR25" s="341"/>
      <c r="ICS25" s="341"/>
      <c r="ICT25" s="341"/>
      <c r="ICU25" s="341"/>
      <c r="ICV25" s="341"/>
      <c r="ICW25" s="341"/>
      <c r="ICX25" s="341"/>
      <c r="ICY25" s="341"/>
      <c r="ICZ25" s="341"/>
      <c r="IDA25" s="341"/>
      <c r="IDB25" s="341"/>
      <c r="IDC25" s="341"/>
      <c r="IDD25" s="341"/>
      <c r="IDE25" s="341"/>
      <c r="IDF25" s="341"/>
      <c r="IDG25" s="341"/>
      <c r="IDH25" s="341"/>
      <c r="IDI25" s="341"/>
      <c r="IDJ25" s="341"/>
      <c r="IDK25" s="341"/>
      <c r="IDL25" s="341"/>
      <c r="IDM25" s="341"/>
      <c r="IDN25" s="341"/>
      <c r="IDO25" s="341"/>
      <c r="IDP25" s="341"/>
      <c r="IDQ25" s="341"/>
      <c r="IDR25" s="341"/>
      <c r="IDS25" s="341"/>
      <c r="IDT25" s="341"/>
      <c r="IDU25" s="341"/>
      <c r="IDV25" s="341"/>
      <c r="IDW25" s="341"/>
      <c r="IDX25" s="341"/>
      <c r="IDY25" s="341"/>
      <c r="IDZ25" s="341"/>
      <c r="IEA25" s="341"/>
      <c r="IEB25" s="341"/>
      <c r="IEC25" s="341"/>
      <c r="IED25" s="341"/>
      <c r="IEE25" s="341"/>
      <c r="IEF25" s="341"/>
      <c r="IEG25" s="341"/>
      <c r="IEH25" s="341"/>
      <c r="IEI25" s="341"/>
      <c r="IEJ25" s="341"/>
      <c r="IEK25" s="341"/>
      <c r="IEL25" s="341"/>
      <c r="IEM25" s="341"/>
      <c r="IEN25" s="341"/>
      <c r="IEO25" s="341"/>
      <c r="IEP25" s="341"/>
      <c r="IEQ25" s="341"/>
      <c r="IER25" s="341"/>
      <c r="IES25" s="341"/>
      <c r="IET25" s="341"/>
      <c r="IEU25" s="341"/>
      <c r="IEV25" s="341"/>
      <c r="IEW25" s="341"/>
      <c r="IEX25" s="341"/>
      <c r="IEY25" s="341"/>
      <c r="IEZ25" s="341"/>
      <c r="IFA25" s="341"/>
      <c r="IFB25" s="341"/>
      <c r="IFC25" s="341"/>
      <c r="IFD25" s="341"/>
      <c r="IFE25" s="341"/>
      <c r="IFF25" s="341"/>
      <c r="IFG25" s="341"/>
      <c r="IFH25" s="341"/>
      <c r="IFI25" s="341"/>
      <c r="IFJ25" s="341"/>
      <c r="IFK25" s="341"/>
      <c r="IFL25" s="341"/>
      <c r="IFM25" s="341"/>
      <c r="IFN25" s="341"/>
      <c r="IFO25" s="341"/>
      <c r="IFP25" s="341"/>
      <c r="IFQ25" s="341"/>
      <c r="IFR25" s="341"/>
      <c r="IFS25" s="341"/>
      <c r="IFT25" s="341"/>
      <c r="IFU25" s="341"/>
      <c r="IFV25" s="341"/>
      <c r="IFW25" s="341"/>
      <c r="IFX25" s="341"/>
      <c r="IFY25" s="341"/>
      <c r="IFZ25" s="341"/>
      <c r="IGA25" s="341"/>
      <c r="IGB25" s="341"/>
      <c r="IGC25" s="341"/>
      <c r="IGD25" s="341"/>
      <c r="IGE25" s="341"/>
      <c r="IGF25" s="341"/>
      <c r="IGG25" s="341"/>
      <c r="IGH25" s="341"/>
      <c r="IGI25" s="341"/>
      <c r="IGJ25" s="341"/>
      <c r="IGK25" s="341"/>
      <c r="IGL25" s="341"/>
      <c r="IGM25" s="341"/>
      <c r="IGN25" s="341"/>
      <c r="IGO25" s="341"/>
      <c r="IGP25" s="341"/>
      <c r="IGQ25" s="341"/>
      <c r="IGR25" s="341"/>
      <c r="IGS25" s="341"/>
      <c r="IGT25" s="341"/>
      <c r="IGU25" s="341"/>
      <c r="IGV25" s="341"/>
      <c r="IGW25" s="341"/>
      <c r="IGX25" s="341"/>
      <c r="IGY25" s="341"/>
      <c r="IGZ25" s="341"/>
      <c r="IHA25" s="341"/>
      <c r="IHB25" s="341"/>
      <c r="IHC25" s="341"/>
      <c r="IHD25" s="341"/>
      <c r="IHE25" s="341"/>
      <c r="IHF25" s="341"/>
      <c r="IHG25" s="341"/>
      <c r="IHH25" s="341"/>
      <c r="IHI25" s="341"/>
      <c r="IHJ25" s="341"/>
      <c r="IHK25" s="341"/>
      <c r="IHL25" s="341"/>
      <c r="IHM25" s="341"/>
      <c r="IHN25" s="341"/>
      <c r="IHO25" s="341"/>
      <c r="IHP25" s="341"/>
      <c r="IHQ25" s="341"/>
      <c r="IHR25" s="341"/>
      <c r="IHS25" s="341"/>
      <c r="IHT25" s="341"/>
      <c r="IHU25" s="341"/>
      <c r="IHV25" s="341"/>
      <c r="IHW25" s="341"/>
      <c r="IHX25" s="341"/>
      <c r="IHY25" s="341"/>
      <c r="IHZ25" s="341"/>
      <c r="IIA25" s="341"/>
      <c r="IIB25" s="341"/>
      <c r="IIC25" s="341"/>
      <c r="IID25" s="341"/>
      <c r="IIE25" s="341"/>
      <c r="IIF25" s="341"/>
      <c r="IIG25" s="341"/>
      <c r="IIH25" s="341"/>
      <c r="III25" s="341"/>
      <c r="IIJ25" s="341"/>
      <c r="IIK25" s="341"/>
      <c r="IIL25" s="341"/>
      <c r="IIM25" s="341"/>
      <c r="IIN25" s="341"/>
      <c r="IIO25" s="341"/>
      <c r="IIP25" s="341"/>
      <c r="IIQ25" s="341"/>
      <c r="IIR25" s="341"/>
      <c r="IIS25" s="341"/>
      <c r="IIT25" s="341"/>
      <c r="IIU25" s="341"/>
      <c r="IIV25" s="341"/>
      <c r="IIW25" s="341"/>
      <c r="IIX25" s="341"/>
      <c r="IIY25" s="341"/>
      <c r="IIZ25" s="341"/>
      <c r="IJA25" s="341"/>
      <c r="IJB25" s="341"/>
      <c r="IJC25" s="341"/>
      <c r="IJD25" s="341"/>
      <c r="IJE25" s="341"/>
      <c r="IJF25" s="341"/>
      <c r="IJG25" s="341"/>
      <c r="IJH25" s="341"/>
      <c r="IJI25" s="341"/>
      <c r="IJJ25" s="341"/>
      <c r="IJK25" s="341"/>
      <c r="IJL25" s="341"/>
      <c r="IJM25" s="341"/>
      <c r="IJN25" s="341"/>
      <c r="IJO25" s="341"/>
      <c r="IJP25" s="341"/>
      <c r="IJQ25" s="341"/>
      <c r="IJR25" s="341"/>
      <c r="IJS25" s="341"/>
      <c r="IJT25" s="341"/>
      <c r="IJU25" s="341"/>
      <c r="IJV25" s="341"/>
      <c r="IJW25" s="341"/>
      <c r="IJX25" s="341"/>
      <c r="IJY25" s="341"/>
      <c r="IJZ25" s="341"/>
      <c r="IKA25" s="341"/>
      <c r="IKB25" s="341"/>
      <c r="IKC25" s="341"/>
      <c r="IKD25" s="341"/>
      <c r="IKE25" s="341"/>
      <c r="IKF25" s="341"/>
      <c r="IKG25" s="341"/>
      <c r="IKH25" s="341"/>
      <c r="IKI25" s="341"/>
      <c r="IKJ25" s="341"/>
      <c r="IKK25" s="341"/>
      <c r="IKL25" s="341"/>
      <c r="IKM25" s="341"/>
      <c r="IKN25" s="341"/>
      <c r="IKO25" s="341"/>
      <c r="IKP25" s="341"/>
      <c r="IKQ25" s="341"/>
      <c r="IKR25" s="341"/>
      <c r="IKS25" s="341"/>
      <c r="IKT25" s="341"/>
      <c r="IKU25" s="341"/>
      <c r="IKV25" s="341"/>
      <c r="IKW25" s="341"/>
      <c r="IKX25" s="341"/>
      <c r="IKY25" s="341"/>
      <c r="IKZ25" s="341"/>
      <c r="ILA25" s="341"/>
      <c r="ILB25" s="341"/>
      <c r="ILC25" s="341"/>
      <c r="ILD25" s="341"/>
      <c r="ILE25" s="341"/>
      <c r="ILF25" s="341"/>
      <c r="ILG25" s="341"/>
      <c r="ILH25" s="341"/>
      <c r="ILI25" s="341"/>
      <c r="ILJ25" s="341"/>
      <c r="ILK25" s="341"/>
      <c r="ILL25" s="341"/>
      <c r="ILM25" s="341"/>
      <c r="ILN25" s="341"/>
      <c r="ILO25" s="341"/>
      <c r="ILP25" s="341"/>
      <c r="ILQ25" s="341"/>
      <c r="ILR25" s="341"/>
      <c r="ILS25" s="341"/>
      <c r="ILT25" s="341"/>
      <c r="ILU25" s="341"/>
      <c r="ILV25" s="341"/>
      <c r="ILW25" s="341"/>
      <c r="ILX25" s="341"/>
      <c r="ILY25" s="341"/>
      <c r="ILZ25" s="341"/>
      <c r="IMA25" s="341"/>
      <c r="IMB25" s="341"/>
      <c r="IMC25" s="341"/>
      <c r="IMD25" s="341"/>
      <c r="IME25" s="341"/>
      <c r="IMF25" s="341"/>
      <c r="IMG25" s="341"/>
      <c r="IMH25" s="341"/>
      <c r="IMI25" s="341"/>
      <c r="IMJ25" s="341"/>
      <c r="IMK25" s="341"/>
      <c r="IML25" s="341"/>
      <c r="IMM25" s="341"/>
      <c r="IMN25" s="341"/>
      <c r="IMO25" s="341"/>
      <c r="IMP25" s="341"/>
      <c r="IMQ25" s="341"/>
      <c r="IMR25" s="341"/>
      <c r="IMS25" s="341"/>
      <c r="IMT25" s="341"/>
      <c r="IMU25" s="341"/>
      <c r="IMV25" s="341"/>
      <c r="IMW25" s="341"/>
      <c r="IMX25" s="341"/>
      <c r="IMY25" s="341"/>
      <c r="IMZ25" s="341"/>
      <c r="INA25" s="341"/>
      <c r="INB25" s="341"/>
      <c r="INC25" s="341"/>
      <c r="IND25" s="341"/>
      <c r="INE25" s="341"/>
      <c r="INF25" s="341"/>
      <c r="ING25" s="341"/>
      <c r="INH25" s="341"/>
      <c r="INI25" s="341"/>
      <c r="INJ25" s="341"/>
      <c r="INK25" s="341"/>
      <c r="INL25" s="341"/>
      <c r="INM25" s="341"/>
      <c r="INN25" s="341"/>
      <c r="INO25" s="341"/>
      <c r="INP25" s="341"/>
      <c r="INQ25" s="341"/>
      <c r="INR25" s="341"/>
      <c r="INS25" s="341"/>
      <c r="INT25" s="341"/>
      <c r="INU25" s="341"/>
      <c r="INV25" s="341"/>
      <c r="INW25" s="341"/>
      <c r="INX25" s="341"/>
      <c r="INY25" s="341"/>
      <c r="INZ25" s="341"/>
      <c r="IOA25" s="341"/>
      <c r="IOB25" s="341"/>
      <c r="IOC25" s="341"/>
      <c r="IOD25" s="341"/>
      <c r="IOE25" s="341"/>
      <c r="IOF25" s="341"/>
      <c r="IOG25" s="341"/>
      <c r="IOH25" s="341"/>
      <c r="IOI25" s="341"/>
      <c r="IOJ25" s="341"/>
      <c r="IOK25" s="341"/>
      <c r="IOL25" s="341"/>
      <c r="IOM25" s="341"/>
      <c r="ION25" s="341"/>
      <c r="IOO25" s="341"/>
      <c r="IOP25" s="341"/>
      <c r="IOQ25" s="341"/>
      <c r="IOR25" s="341"/>
      <c r="IOS25" s="341"/>
      <c r="IOT25" s="341"/>
      <c r="IOU25" s="341"/>
      <c r="IOV25" s="341"/>
      <c r="IOW25" s="341"/>
      <c r="IOX25" s="341"/>
      <c r="IOY25" s="341"/>
      <c r="IOZ25" s="341"/>
      <c r="IPA25" s="341"/>
      <c r="IPB25" s="341"/>
      <c r="IPC25" s="341"/>
      <c r="IPD25" s="341"/>
      <c r="IPE25" s="341"/>
      <c r="IPF25" s="341"/>
      <c r="IPG25" s="341"/>
      <c r="IPH25" s="341"/>
      <c r="IPI25" s="341"/>
      <c r="IPJ25" s="341"/>
      <c r="IPK25" s="341"/>
      <c r="IPL25" s="341"/>
      <c r="IPM25" s="341"/>
      <c r="IPN25" s="341"/>
      <c r="IPO25" s="341"/>
      <c r="IPP25" s="341"/>
      <c r="IPQ25" s="341"/>
      <c r="IPR25" s="341"/>
      <c r="IPS25" s="341"/>
      <c r="IPT25" s="341"/>
      <c r="IPU25" s="341"/>
      <c r="IPV25" s="341"/>
      <c r="IPW25" s="341"/>
      <c r="IPX25" s="341"/>
      <c r="IPY25" s="341"/>
      <c r="IPZ25" s="341"/>
      <c r="IQA25" s="341"/>
      <c r="IQB25" s="341"/>
      <c r="IQC25" s="341"/>
      <c r="IQD25" s="341"/>
      <c r="IQE25" s="341"/>
      <c r="IQF25" s="341"/>
      <c r="IQG25" s="341"/>
      <c r="IQH25" s="341"/>
      <c r="IQI25" s="341"/>
      <c r="IQJ25" s="341"/>
      <c r="IQK25" s="341"/>
      <c r="IQL25" s="341"/>
      <c r="IQM25" s="341"/>
      <c r="IQN25" s="341"/>
      <c r="IQO25" s="341"/>
      <c r="IQP25" s="341"/>
      <c r="IQQ25" s="341"/>
      <c r="IQR25" s="341"/>
      <c r="IQS25" s="341"/>
      <c r="IQT25" s="341"/>
      <c r="IQU25" s="341"/>
      <c r="IQV25" s="341"/>
      <c r="IQW25" s="341"/>
      <c r="IQX25" s="341"/>
      <c r="IQY25" s="341"/>
      <c r="IQZ25" s="341"/>
      <c r="IRA25" s="341"/>
      <c r="IRB25" s="341"/>
      <c r="IRC25" s="341"/>
      <c r="IRD25" s="341"/>
      <c r="IRE25" s="341"/>
      <c r="IRF25" s="341"/>
      <c r="IRG25" s="341"/>
      <c r="IRH25" s="341"/>
      <c r="IRI25" s="341"/>
      <c r="IRJ25" s="341"/>
      <c r="IRK25" s="341"/>
      <c r="IRL25" s="341"/>
      <c r="IRM25" s="341"/>
      <c r="IRN25" s="341"/>
      <c r="IRO25" s="341"/>
      <c r="IRP25" s="341"/>
      <c r="IRQ25" s="341"/>
      <c r="IRR25" s="341"/>
      <c r="IRS25" s="341"/>
      <c r="IRT25" s="341"/>
      <c r="IRU25" s="341"/>
      <c r="IRV25" s="341"/>
      <c r="IRW25" s="341"/>
      <c r="IRX25" s="341"/>
      <c r="IRY25" s="341"/>
      <c r="IRZ25" s="341"/>
      <c r="ISA25" s="341"/>
      <c r="ISB25" s="341"/>
      <c r="ISC25" s="341"/>
      <c r="ISD25" s="341"/>
      <c r="ISE25" s="341"/>
      <c r="ISF25" s="341"/>
      <c r="ISG25" s="341"/>
      <c r="ISH25" s="341"/>
      <c r="ISI25" s="341"/>
      <c r="ISJ25" s="341"/>
      <c r="ISK25" s="341"/>
      <c r="ISL25" s="341"/>
      <c r="ISM25" s="341"/>
      <c r="ISN25" s="341"/>
      <c r="ISO25" s="341"/>
      <c r="ISP25" s="341"/>
      <c r="ISQ25" s="341"/>
      <c r="ISR25" s="341"/>
      <c r="ISS25" s="341"/>
      <c r="IST25" s="341"/>
      <c r="ISU25" s="341"/>
      <c r="ISV25" s="341"/>
      <c r="ISW25" s="341"/>
      <c r="ISX25" s="341"/>
      <c r="ISY25" s="341"/>
      <c r="ISZ25" s="341"/>
      <c r="ITA25" s="341"/>
      <c r="ITB25" s="341"/>
      <c r="ITC25" s="341"/>
      <c r="ITD25" s="341"/>
      <c r="ITE25" s="341"/>
      <c r="ITF25" s="341"/>
      <c r="ITG25" s="341"/>
      <c r="ITH25" s="341"/>
      <c r="ITI25" s="341"/>
      <c r="ITJ25" s="341"/>
      <c r="ITK25" s="341"/>
      <c r="ITL25" s="341"/>
      <c r="ITM25" s="341"/>
      <c r="ITN25" s="341"/>
      <c r="ITO25" s="341"/>
      <c r="ITP25" s="341"/>
      <c r="ITQ25" s="341"/>
      <c r="ITR25" s="341"/>
      <c r="ITS25" s="341"/>
      <c r="ITT25" s="341"/>
      <c r="ITU25" s="341"/>
      <c r="ITV25" s="341"/>
      <c r="ITW25" s="341"/>
      <c r="ITX25" s="341"/>
      <c r="ITY25" s="341"/>
      <c r="ITZ25" s="341"/>
      <c r="IUA25" s="341"/>
      <c r="IUB25" s="341"/>
      <c r="IUC25" s="341"/>
      <c r="IUD25" s="341"/>
      <c r="IUE25" s="341"/>
      <c r="IUF25" s="341"/>
      <c r="IUG25" s="341"/>
      <c r="IUH25" s="341"/>
      <c r="IUI25" s="341"/>
      <c r="IUJ25" s="341"/>
      <c r="IUK25" s="341"/>
      <c r="IUL25" s="341"/>
      <c r="IUM25" s="341"/>
      <c r="IUN25" s="341"/>
      <c r="IUO25" s="341"/>
      <c r="IUP25" s="341"/>
      <c r="IUQ25" s="341"/>
      <c r="IUR25" s="341"/>
      <c r="IUS25" s="341"/>
      <c r="IUT25" s="341"/>
      <c r="IUU25" s="341"/>
      <c r="IUV25" s="341"/>
      <c r="IUW25" s="341"/>
      <c r="IUX25" s="341"/>
      <c r="IUY25" s="341"/>
      <c r="IUZ25" s="341"/>
      <c r="IVA25" s="341"/>
      <c r="IVB25" s="341"/>
      <c r="IVC25" s="341"/>
      <c r="IVD25" s="341"/>
      <c r="IVE25" s="341"/>
      <c r="IVF25" s="341"/>
      <c r="IVG25" s="341"/>
      <c r="IVH25" s="341"/>
      <c r="IVI25" s="341"/>
      <c r="IVJ25" s="341"/>
      <c r="IVK25" s="341"/>
      <c r="IVL25" s="341"/>
      <c r="IVM25" s="341"/>
      <c r="IVN25" s="341"/>
      <c r="IVO25" s="341"/>
      <c r="IVP25" s="341"/>
      <c r="IVQ25" s="341"/>
      <c r="IVR25" s="341"/>
      <c r="IVS25" s="341"/>
      <c r="IVT25" s="341"/>
      <c r="IVU25" s="341"/>
      <c r="IVV25" s="341"/>
      <c r="IVW25" s="341"/>
      <c r="IVX25" s="341"/>
      <c r="IVY25" s="341"/>
      <c r="IVZ25" s="341"/>
      <c r="IWA25" s="341"/>
      <c r="IWB25" s="341"/>
      <c r="IWC25" s="341"/>
      <c r="IWD25" s="341"/>
      <c r="IWE25" s="341"/>
      <c r="IWF25" s="341"/>
      <c r="IWG25" s="341"/>
      <c r="IWH25" s="341"/>
      <c r="IWI25" s="341"/>
      <c r="IWJ25" s="341"/>
      <c r="IWK25" s="341"/>
      <c r="IWL25" s="341"/>
      <c r="IWM25" s="341"/>
      <c r="IWN25" s="341"/>
      <c r="IWO25" s="341"/>
      <c r="IWP25" s="341"/>
      <c r="IWQ25" s="341"/>
      <c r="IWR25" s="341"/>
      <c r="IWS25" s="341"/>
      <c r="IWT25" s="341"/>
      <c r="IWU25" s="341"/>
      <c r="IWV25" s="341"/>
      <c r="IWW25" s="341"/>
      <c r="IWX25" s="341"/>
      <c r="IWY25" s="341"/>
      <c r="IWZ25" s="341"/>
      <c r="IXA25" s="341"/>
      <c r="IXB25" s="341"/>
      <c r="IXC25" s="341"/>
      <c r="IXD25" s="341"/>
      <c r="IXE25" s="341"/>
      <c r="IXF25" s="341"/>
      <c r="IXG25" s="341"/>
      <c r="IXH25" s="341"/>
      <c r="IXI25" s="341"/>
      <c r="IXJ25" s="341"/>
      <c r="IXK25" s="341"/>
      <c r="IXL25" s="341"/>
      <c r="IXM25" s="341"/>
      <c r="IXN25" s="341"/>
      <c r="IXO25" s="341"/>
      <c r="IXP25" s="341"/>
      <c r="IXQ25" s="341"/>
      <c r="IXR25" s="341"/>
      <c r="IXS25" s="341"/>
      <c r="IXT25" s="341"/>
      <c r="IXU25" s="341"/>
      <c r="IXV25" s="341"/>
      <c r="IXW25" s="341"/>
      <c r="IXX25" s="341"/>
      <c r="IXY25" s="341"/>
      <c r="IXZ25" s="341"/>
      <c r="IYA25" s="341"/>
      <c r="IYB25" s="341"/>
      <c r="IYC25" s="341"/>
      <c r="IYD25" s="341"/>
      <c r="IYE25" s="341"/>
      <c r="IYF25" s="341"/>
      <c r="IYG25" s="341"/>
      <c r="IYH25" s="341"/>
      <c r="IYI25" s="341"/>
      <c r="IYJ25" s="341"/>
      <c r="IYK25" s="341"/>
      <c r="IYL25" s="341"/>
      <c r="IYM25" s="341"/>
      <c r="IYN25" s="341"/>
      <c r="IYO25" s="341"/>
      <c r="IYP25" s="341"/>
      <c r="IYQ25" s="341"/>
      <c r="IYR25" s="341"/>
      <c r="IYS25" s="341"/>
      <c r="IYT25" s="341"/>
      <c r="IYU25" s="341"/>
      <c r="IYV25" s="341"/>
      <c r="IYW25" s="341"/>
      <c r="IYX25" s="341"/>
      <c r="IYY25" s="341"/>
      <c r="IYZ25" s="341"/>
      <c r="IZA25" s="341"/>
      <c r="IZB25" s="341"/>
      <c r="IZC25" s="341"/>
      <c r="IZD25" s="341"/>
      <c r="IZE25" s="341"/>
      <c r="IZF25" s="341"/>
      <c r="IZG25" s="341"/>
      <c r="IZH25" s="341"/>
      <c r="IZI25" s="341"/>
      <c r="IZJ25" s="341"/>
      <c r="IZK25" s="341"/>
      <c r="IZL25" s="341"/>
      <c r="IZM25" s="341"/>
      <c r="IZN25" s="341"/>
      <c r="IZO25" s="341"/>
      <c r="IZP25" s="341"/>
      <c r="IZQ25" s="341"/>
      <c r="IZR25" s="341"/>
      <c r="IZS25" s="341"/>
      <c r="IZT25" s="341"/>
      <c r="IZU25" s="341"/>
      <c r="IZV25" s="341"/>
      <c r="IZW25" s="341"/>
      <c r="IZX25" s="341"/>
      <c r="IZY25" s="341"/>
      <c r="IZZ25" s="341"/>
      <c r="JAA25" s="341"/>
      <c r="JAB25" s="341"/>
      <c r="JAC25" s="341"/>
      <c r="JAD25" s="341"/>
      <c r="JAE25" s="341"/>
      <c r="JAF25" s="341"/>
      <c r="JAG25" s="341"/>
      <c r="JAH25" s="341"/>
      <c r="JAI25" s="341"/>
      <c r="JAJ25" s="341"/>
      <c r="JAK25" s="341"/>
      <c r="JAL25" s="341"/>
      <c r="JAM25" s="341"/>
      <c r="JAN25" s="341"/>
      <c r="JAO25" s="341"/>
      <c r="JAP25" s="341"/>
      <c r="JAQ25" s="341"/>
      <c r="JAR25" s="341"/>
      <c r="JAS25" s="341"/>
      <c r="JAT25" s="341"/>
      <c r="JAU25" s="341"/>
      <c r="JAV25" s="341"/>
      <c r="JAW25" s="341"/>
      <c r="JAX25" s="341"/>
      <c r="JAY25" s="341"/>
      <c r="JAZ25" s="341"/>
      <c r="JBA25" s="341"/>
      <c r="JBB25" s="341"/>
      <c r="JBC25" s="341"/>
      <c r="JBD25" s="341"/>
      <c r="JBE25" s="341"/>
      <c r="JBF25" s="341"/>
      <c r="JBG25" s="341"/>
      <c r="JBH25" s="341"/>
      <c r="JBI25" s="341"/>
      <c r="JBJ25" s="341"/>
      <c r="JBK25" s="341"/>
      <c r="JBL25" s="341"/>
      <c r="JBM25" s="341"/>
      <c r="JBN25" s="341"/>
      <c r="JBO25" s="341"/>
      <c r="JBP25" s="341"/>
      <c r="JBQ25" s="341"/>
      <c r="JBR25" s="341"/>
      <c r="JBS25" s="341"/>
      <c r="JBT25" s="341"/>
      <c r="JBU25" s="341"/>
      <c r="JBV25" s="341"/>
      <c r="JBW25" s="341"/>
      <c r="JBX25" s="341"/>
      <c r="JBY25" s="341"/>
      <c r="JBZ25" s="341"/>
      <c r="JCA25" s="341"/>
      <c r="JCB25" s="341"/>
      <c r="JCC25" s="341"/>
      <c r="JCD25" s="341"/>
      <c r="JCE25" s="341"/>
      <c r="JCF25" s="341"/>
      <c r="JCG25" s="341"/>
      <c r="JCH25" s="341"/>
      <c r="JCI25" s="341"/>
      <c r="JCJ25" s="341"/>
      <c r="JCK25" s="341"/>
      <c r="JCL25" s="341"/>
      <c r="JCM25" s="341"/>
      <c r="JCN25" s="341"/>
      <c r="JCO25" s="341"/>
      <c r="JCP25" s="341"/>
      <c r="JCQ25" s="341"/>
      <c r="JCR25" s="341"/>
      <c r="JCS25" s="341"/>
      <c r="JCT25" s="341"/>
      <c r="JCU25" s="341"/>
      <c r="JCV25" s="341"/>
      <c r="JCW25" s="341"/>
      <c r="JCX25" s="341"/>
      <c r="JCY25" s="341"/>
      <c r="JCZ25" s="341"/>
      <c r="JDA25" s="341"/>
      <c r="JDB25" s="341"/>
      <c r="JDC25" s="341"/>
      <c r="JDD25" s="341"/>
      <c r="JDE25" s="341"/>
      <c r="JDF25" s="341"/>
      <c r="JDG25" s="341"/>
      <c r="JDH25" s="341"/>
      <c r="JDI25" s="341"/>
      <c r="JDJ25" s="341"/>
      <c r="JDK25" s="341"/>
      <c r="JDL25" s="341"/>
      <c r="JDM25" s="341"/>
      <c r="JDN25" s="341"/>
      <c r="JDO25" s="341"/>
      <c r="JDP25" s="341"/>
      <c r="JDQ25" s="341"/>
      <c r="JDR25" s="341"/>
      <c r="JDS25" s="341"/>
      <c r="JDT25" s="341"/>
      <c r="JDU25" s="341"/>
      <c r="JDV25" s="341"/>
      <c r="JDW25" s="341"/>
      <c r="JDX25" s="341"/>
      <c r="JDY25" s="341"/>
      <c r="JDZ25" s="341"/>
      <c r="JEA25" s="341"/>
      <c r="JEB25" s="341"/>
      <c r="JEC25" s="341"/>
      <c r="JED25" s="341"/>
      <c r="JEE25" s="341"/>
      <c r="JEF25" s="341"/>
      <c r="JEG25" s="341"/>
      <c r="JEH25" s="341"/>
      <c r="JEI25" s="341"/>
      <c r="JEJ25" s="341"/>
      <c r="JEK25" s="341"/>
      <c r="JEL25" s="341"/>
      <c r="JEM25" s="341"/>
      <c r="JEN25" s="341"/>
      <c r="JEO25" s="341"/>
      <c r="JEP25" s="341"/>
      <c r="JEQ25" s="341"/>
      <c r="JER25" s="341"/>
      <c r="JES25" s="341"/>
      <c r="JET25" s="341"/>
      <c r="JEU25" s="341"/>
      <c r="JEV25" s="341"/>
      <c r="JEW25" s="341"/>
      <c r="JEX25" s="341"/>
      <c r="JEY25" s="341"/>
      <c r="JEZ25" s="341"/>
      <c r="JFA25" s="341"/>
      <c r="JFB25" s="341"/>
      <c r="JFC25" s="341"/>
      <c r="JFD25" s="341"/>
      <c r="JFE25" s="341"/>
      <c r="JFF25" s="341"/>
      <c r="JFG25" s="341"/>
      <c r="JFH25" s="341"/>
      <c r="JFI25" s="341"/>
      <c r="JFJ25" s="341"/>
      <c r="JFK25" s="341"/>
      <c r="JFL25" s="341"/>
      <c r="JFM25" s="341"/>
      <c r="JFN25" s="341"/>
      <c r="JFO25" s="341"/>
      <c r="JFP25" s="341"/>
      <c r="JFQ25" s="341"/>
      <c r="JFR25" s="341"/>
      <c r="JFS25" s="341"/>
      <c r="JFT25" s="341"/>
      <c r="JFU25" s="341"/>
      <c r="JFV25" s="341"/>
      <c r="JFW25" s="341"/>
      <c r="JFX25" s="341"/>
      <c r="JFY25" s="341"/>
      <c r="JFZ25" s="341"/>
      <c r="JGA25" s="341"/>
      <c r="JGB25" s="341"/>
      <c r="JGC25" s="341"/>
      <c r="JGD25" s="341"/>
      <c r="JGE25" s="341"/>
      <c r="JGF25" s="341"/>
      <c r="JGG25" s="341"/>
      <c r="JGH25" s="341"/>
      <c r="JGI25" s="341"/>
      <c r="JGJ25" s="341"/>
      <c r="JGK25" s="341"/>
      <c r="JGL25" s="341"/>
      <c r="JGM25" s="341"/>
      <c r="JGN25" s="341"/>
      <c r="JGO25" s="341"/>
      <c r="JGP25" s="341"/>
      <c r="JGQ25" s="341"/>
      <c r="JGR25" s="341"/>
      <c r="JGS25" s="341"/>
      <c r="JGT25" s="341"/>
      <c r="JGU25" s="341"/>
      <c r="JGV25" s="341"/>
      <c r="JGW25" s="341"/>
      <c r="JGX25" s="341"/>
      <c r="JGY25" s="341"/>
      <c r="JGZ25" s="341"/>
      <c r="JHA25" s="341"/>
      <c r="JHB25" s="341"/>
      <c r="JHC25" s="341"/>
      <c r="JHD25" s="341"/>
      <c r="JHE25" s="341"/>
      <c r="JHF25" s="341"/>
      <c r="JHG25" s="341"/>
      <c r="JHH25" s="341"/>
      <c r="JHI25" s="341"/>
      <c r="JHJ25" s="341"/>
      <c r="JHK25" s="341"/>
      <c r="JHL25" s="341"/>
      <c r="JHM25" s="341"/>
      <c r="JHN25" s="341"/>
      <c r="JHO25" s="341"/>
      <c r="JHP25" s="341"/>
      <c r="JHQ25" s="341"/>
      <c r="JHR25" s="341"/>
      <c r="JHS25" s="341"/>
      <c r="JHT25" s="341"/>
      <c r="JHU25" s="341"/>
      <c r="JHV25" s="341"/>
      <c r="JHW25" s="341"/>
      <c r="JHX25" s="341"/>
      <c r="JHY25" s="341"/>
      <c r="JHZ25" s="341"/>
      <c r="JIA25" s="341"/>
      <c r="JIB25" s="341"/>
      <c r="JIC25" s="341"/>
      <c r="JID25" s="341"/>
      <c r="JIE25" s="341"/>
      <c r="JIF25" s="341"/>
      <c r="JIG25" s="341"/>
      <c r="JIH25" s="341"/>
      <c r="JII25" s="341"/>
      <c r="JIJ25" s="341"/>
      <c r="JIK25" s="341"/>
      <c r="JIL25" s="341"/>
      <c r="JIM25" s="341"/>
      <c r="JIN25" s="341"/>
      <c r="JIO25" s="341"/>
      <c r="JIP25" s="341"/>
      <c r="JIQ25" s="341"/>
      <c r="JIR25" s="341"/>
      <c r="JIS25" s="341"/>
      <c r="JIT25" s="341"/>
      <c r="JIU25" s="341"/>
      <c r="JIV25" s="341"/>
      <c r="JIW25" s="341"/>
      <c r="JIX25" s="341"/>
      <c r="JIY25" s="341"/>
      <c r="JIZ25" s="341"/>
      <c r="JJA25" s="341"/>
      <c r="JJB25" s="341"/>
      <c r="JJC25" s="341"/>
      <c r="JJD25" s="341"/>
      <c r="JJE25" s="341"/>
      <c r="JJF25" s="341"/>
      <c r="JJG25" s="341"/>
      <c r="JJH25" s="341"/>
      <c r="JJI25" s="341"/>
      <c r="JJJ25" s="341"/>
      <c r="JJK25" s="341"/>
      <c r="JJL25" s="341"/>
      <c r="JJM25" s="341"/>
      <c r="JJN25" s="341"/>
      <c r="JJO25" s="341"/>
      <c r="JJP25" s="341"/>
      <c r="JJQ25" s="341"/>
      <c r="JJR25" s="341"/>
      <c r="JJS25" s="341"/>
      <c r="JJT25" s="341"/>
      <c r="JJU25" s="341"/>
      <c r="JJV25" s="341"/>
      <c r="JJW25" s="341"/>
      <c r="JJX25" s="341"/>
      <c r="JJY25" s="341"/>
      <c r="JJZ25" s="341"/>
      <c r="JKA25" s="341"/>
      <c r="JKB25" s="341"/>
      <c r="JKC25" s="341"/>
      <c r="JKD25" s="341"/>
      <c r="JKE25" s="341"/>
      <c r="JKF25" s="341"/>
      <c r="JKG25" s="341"/>
      <c r="JKH25" s="341"/>
      <c r="JKI25" s="341"/>
      <c r="JKJ25" s="341"/>
      <c r="JKK25" s="341"/>
      <c r="JKL25" s="341"/>
      <c r="JKM25" s="341"/>
      <c r="JKN25" s="341"/>
      <c r="JKO25" s="341"/>
      <c r="JKP25" s="341"/>
      <c r="JKQ25" s="341"/>
      <c r="JKR25" s="341"/>
      <c r="JKS25" s="341"/>
      <c r="JKT25" s="341"/>
      <c r="JKU25" s="341"/>
      <c r="JKV25" s="341"/>
      <c r="JKW25" s="341"/>
      <c r="JKX25" s="341"/>
      <c r="JKY25" s="341"/>
      <c r="JKZ25" s="341"/>
      <c r="JLA25" s="341"/>
      <c r="JLB25" s="341"/>
      <c r="JLC25" s="341"/>
      <c r="JLD25" s="341"/>
      <c r="JLE25" s="341"/>
      <c r="JLF25" s="341"/>
      <c r="JLG25" s="341"/>
      <c r="JLH25" s="341"/>
      <c r="JLI25" s="341"/>
      <c r="JLJ25" s="341"/>
      <c r="JLK25" s="341"/>
      <c r="JLL25" s="341"/>
      <c r="JLM25" s="341"/>
      <c r="JLN25" s="341"/>
      <c r="JLO25" s="341"/>
      <c r="JLP25" s="341"/>
      <c r="JLQ25" s="341"/>
      <c r="JLR25" s="341"/>
      <c r="JLS25" s="341"/>
      <c r="JLT25" s="341"/>
      <c r="JLU25" s="341"/>
      <c r="JLV25" s="341"/>
      <c r="JLW25" s="341"/>
      <c r="JLX25" s="341"/>
      <c r="JLY25" s="341"/>
      <c r="JLZ25" s="341"/>
      <c r="JMA25" s="341"/>
      <c r="JMB25" s="341"/>
      <c r="JMC25" s="341"/>
      <c r="JMD25" s="341"/>
      <c r="JME25" s="341"/>
      <c r="JMF25" s="341"/>
      <c r="JMG25" s="341"/>
      <c r="JMH25" s="341"/>
      <c r="JMI25" s="341"/>
      <c r="JMJ25" s="341"/>
      <c r="JMK25" s="341"/>
      <c r="JML25" s="341"/>
      <c r="JMM25" s="341"/>
      <c r="JMN25" s="341"/>
      <c r="JMO25" s="341"/>
      <c r="JMP25" s="341"/>
      <c r="JMQ25" s="341"/>
      <c r="JMR25" s="341"/>
      <c r="JMS25" s="341"/>
      <c r="JMT25" s="341"/>
      <c r="JMU25" s="341"/>
      <c r="JMV25" s="341"/>
      <c r="JMW25" s="341"/>
      <c r="JMX25" s="341"/>
      <c r="JMY25" s="341"/>
      <c r="JMZ25" s="341"/>
      <c r="JNA25" s="341"/>
      <c r="JNB25" s="341"/>
      <c r="JNC25" s="341"/>
      <c r="JND25" s="341"/>
      <c r="JNE25" s="341"/>
      <c r="JNF25" s="341"/>
      <c r="JNG25" s="341"/>
      <c r="JNH25" s="341"/>
      <c r="JNI25" s="341"/>
      <c r="JNJ25" s="341"/>
      <c r="JNK25" s="341"/>
      <c r="JNL25" s="341"/>
      <c r="JNM25" s="341"/>
      <c r="JNN25" s="341"/>
      <c r="JNO25" s="341"/>
      <c r="JNP25" s="341"/>
      <c r="JNQ25" s="341"/>
      <c r="JNR25" s="341"/>
      <c r="JNS25" s="341"/>
      <c r="JNT25" s="341"/>
      <c r="JNU25" s="341"/>
      <c r="JNV25" s="341"/>
      <c r="JNW25" s="341"/>
      <c r="JNX25" s="341"/>
      <c r="JNY25" s="341"/>
      <c r="JNZ25" s="341"/>
      <c r="JOA25" s="341"/>
      <c r="JOB25" s="341"/>
      <c r="JOC25" s="341"/>
      <c r="JOD25" s="341"/>
      <c r="JOE25" s="341"/>
      <c r="JOF25" s="341"/>
      <c r="JOG25" s="341"/>
      <c r="JOH25" s="341"/>
      <c r="JOI25" s="341"/>
      <c r="JOJ25" s="341"/>
      <c r="JOK25" s="341"/>
      <c r="JOL25" s="341"/>
      <c r="JOM25" s="341"/>
      <c r="JON25" s="341"/>
      <c r="JOO25" s="341"/>
      <c r="JOP25" s="341"/>
      <c r="JOQ25" s="341"/>
      <c r="JOR25" s="341"/>
      <c r="JOS25" s="341"/>
      <c r="JOT25" s="341"/>
      <c r="JOU25" s="341"/>
      <c r="JOV25" s="341"/>
      <c r="JOW25" s="341"/>
      <c r="JOX25" s="341"/>
      <c r="JOY25" s="341"/>
      <c r="JOZ25" s="341"/>
      <c r="JPA25" s="341"/>
      <c r="JPB25" s="341"/>
      <c r="JPC25" s="341"/>
      <c r="JPD25" s="341"/>
      <c r="JPE25" s="341"/>
      <c r="JPF25" s="341"/>
      <c r="JPG25" s="341"/>
      <c r="JPH25" s="341"/>
      <c r="JPI25" s="341"/>
      <c r="JPJ25" s="341"/>
      <c r="JPK25" s="341"/>
      <c r="JPL25" s="341"/>
      <c r="JPM25" s="341"/>
      <c r="JPN25" s="341"/>
      <c r="JPO25" s="341"/>
      <c r="JPP25" s="341"/>
      <c r="JPQ25" s="341"/>
      <c r="JPR25" s="341"/>
      <c r="JPS25" s="341"/>
      <c r="JPT25" s="341"/>
      <c r="JPU25" s="341"/>
      <c r="JPV25" s="341"/>
      <c r="JPW25" s="341"/>
      <c r="JPX25" s="341"/>
      <c r="JPY25" s="341"/>
      <c r="JPZ25" s="341"/>
      <c r="JQA25" s="341"/>
      <c r="JQB25" s="341"/>
      <c r="JQC25" s="341"/>
      <c r="JQD25" s="341"/>
      <c r="JQE25" s="341"/>
      <c r="JQF25" s="341"/>
      <c r="JQG25" s="341"/>
      <c r="JQH25" s="341"/>
      <c r="JQI25" s="341"/>
      <c r="JQJ25" s="341"/>
      <c r="JQK25" s="341"/>
      <c r="JQL25" s="341"/>
      <c r="JQM25" s="341"/>
      <c r="JQN25" s="341"/>
      <c r="JQO25" s="341"/>
      <c r="JQP25" s="341"/>
      <c r="JQQ25" s="341"/>
      <c r="JQR25" s="341"/>
      <c r="JQS25" s="341"/>
      <c r="JQT25" s="341"/>
      <c r="JQU25" s="341"/>
      <c r="JQV25" s="341"/>
      <c r="JQW25" s="341"/>
      <c r="JQX25" s="341"/>
      <c r="JQY25" s="341"/>
      <c r="JQZ25" s="341"/>
      <c r="JRA25" s="341"/>
      <c r="JRB25" s="341"/>
      <c r="JRC25" s="341"/>
      <c r="JRD25" s="341"/>
      <c r="JRE25" s="341"/>
      <c r="JRF25" s="341"/>
      <c r="JRG25" s="341"/>
      <c r="JRH25" s="341"/>
      <c r="JRI25" s="341"/>
      <c r="JRJ25" s="341"/>
      <c r="JRK25" s="341"/>
      <c r="JRL25" s="341"/>
      <c r="JRM25" s="341"/>
      <c r="JRN25" s="341"/>
      <c r="JRO25" s="341"/>
      <c r="JRP25" s="341"/>
      <c r="JRQ25" s="341"/>
      <c r="JRR25" s="341"/>
      <c r="JRS25" s="341"/>
      <c r="JRT25" s="341"/>
      <c r="JRU25" s="341"/>
      <c r="JRV25" s="341"/>
      <c r="JRW25" s="341"/>
      <c r="JRX25" s="341"/>
      <c r="JRY25" s="341"/>
      <c r="JRZ25" s="341"/>
      <c r="JSA25" s="341"/>
      <c r="JSB25" s="341"/>
      <c r="JSC25" s="341"/>
      <c r="JSD25" s="341"/>
      <c r="JSE25" s="341"/>
      <c r="JSF25" s="341"/>
      <c r="JSG25" s="341"/>
      <c r="JSH25" s="341"/>
      <c r="JSI25" s="341"/>
      <c r="JSJ25" s="341"/>
      <c r="JSK25" s="341"/>
      <c r="JSL25" s="341"/>
      <c r="JSM25" s="341"/>
      <c r="JSN25" s="341"/>
      <c r="JSO25" s="341"/>
      <c r="JSP25" s="341"/>
      <c r="JSQ25" s="341"/>
      <c r="JSR25" s="341"/>
      <c r="JSS25" s="341"/>
      <c r="JST25" s="341"/>
      <c r="JSU25" s="341"/>
      <c r="JSV25" s="341"/>
      <c r="JSW25" s="341"/>
      <c r="JSX25" s="341"/>
      <c r="JSY25" s="341"/>
      <c r="JSZ25" s="341"/>
      <c r="JTA25" s="341"/>
      <c r="JTB25" s="341"/>
      <c r="JTC25" s="341"/>
      <c r="JTD25" s="341"/>
      <c r="JTE25" s="341"/>
      <c r="JTF25" s="341"/>
      <c r="JTG25" s="341"/>
      <c r="JTH25" s="341"/>
      <c r="JTI25" s="341"/>
      <c r="JTJ25" s="341"/>
      <c r="JTK25" s="341"/>
      <c r="JTL25" s="341"/>
      <c r="JTM25" s="341"/>
      <c r="JTN25" s="341"/>
      <c r="JTO25" s="341"/>
      <c r="JTP25" s="341"/>
      <c r="JTQ25" s="341"/>
      <c r="JTR25" s="341"/>
      <c r="JTS25" s="341"/>
      <c r="JTT25" s="341"/>
      <c r="JTU25" s="341"/>
      <c r="JTV25" s="341"/>
      <c r="JTW25" s="341"/>
      <c r="JTX25" s="341"/>
      <c r="JTY25" s="341"/>
      <c r="JTZ25" s="341"/>
      <c r="JUA25" s="341"/>
      <c r="JUB25" s="341"/>
      <c r="JUC25" s="341"/>
      <c r="JUD25" s="341"/>
      <c r="JUE25" s="341"/>
      <c r="JUF25" s="341"/>
      <c r="JUG25" s="341"/>
      <c r="JUH25" s="341"/>
      <c r="JUI25" s="341"/>
      <c r="JUJ25" s="341"/>
      <c r="JUK25" s="341"/>
      <c r="JUL25" s="341"/>
      <c r="JUM25" s="341"/>
      <c r="JUN25" s="341"/>
      <c r="JUO25" s="341"/>
      <c r="JUP25" s="341"/>
      <c r="JUQ25" s="341"/>
      <c r="JUR25" s="341"/>
      <c r="JUS25" s="341"/>
      <c r="JUT25" s="341"/>
      <c r="JUU25" s="341"/>
      <c r="JUV25" s="341"/>
      <c r="JUW25" s="341"/>
      <c r="JUX25" s="341"/>
      <c r="JUY25" s="341"/>
      <c r="JUZ25" s="341"/>
      <c r="JVA25" s="341"/>
      <c r="JVB25" s="341"/>
      <c r="JVC25" s="341"/>
      <c r="JVD25" s="341"/>
      <c r="JVE25" s="341"/>
      <c r="JVF25" s="341"/>
      <c r="JVG25" s="341"/>
      <c r="JVH25" s="341"/>
      <c r="JVI25" s="341"/>
      <c r="JVJ25" s="341"/>
      <c r="JVK25" s="341"/>
      <c r="JVL25" s="341"/>
      <c r="JVM25" s="341"/>
      <c r="JVN25" s="341"/>
      <c r="JVO25" s="341"/>
      <c r="JVP25" s="341"/>
      <c r="JVQ25" s="341"/>
      <c r="JVR25" s="341"/>
      <c r="JVS25" s="341"/>
      <c r="JVT25" s="341"/>
      <c r="JVU25" s="341"/>
      <c r="JVV25" s="341"/>
      <c r="JVW25" s="341"/>
      <c r="JVX25" s="341"/>
      <c r="JVY25" s="341"/>
      <c r="JVZ25" s="341"/>
      <c r="JWA25" s="341"/>
      <c r="JWB25" s="341"/>
      <c r="JWC25" s="341"/>
      <c r="JWD25" s="341"/>
      <c r="JWE25" s="341"/>
      <c r="JWF25" s="341"/>
      <c r="JWG25" s="341"/>
      <c r="JWH25" s="341"/>
      <c r="JWI25" s="341"/>
      <c r="JWJ25" s="341"/>
      <c r="JWK25" s="341"/>
      <c r="JWL25" s="341"/>
      <c r="JWM25" s="341"/>
      <c r="JWN25" s="341"/>
      <c r="JWO25" s="341"/>
      <c r="JWP25" s="341"/>
      <c r="JWQ25" s="341"/>
      <c r="JWR25" s="341"/>
      <c r="JWS25" s="341"/>
      <c r="JWT25" s="341"/>
      <c r="JWU25" s="341"/>
      <c r="JWV25" s="341"/>
      <c r="JWW25" s="341"/>
      <c r="JWX25" s="341"/>
      <c r="JWY25" s="341"/>
      <c r="JWZ25" s="341"/>
      <c r="JXA25" s="341"/>
      <c r="JXB25" s="341"/>
      <c r="JXC25" s="341"/>
      <c r="JXD25" s="341"/>
      <c r="JXE25" s="341"/>
      <c r="JXF25" s="341"/>
      <c r="JXG25" s="341"/>
      <c r="JXH25" s="341"/>
      <c r="JXI25" s="341"/>
      <c r="JXJ25" s="341"/>
      <c r="JXK25" s="341"/>
      <c r="JXL25" s="341"/>
      <c r="JXM25" s="341"/>
      <c r="JXN25" s="341"/>
      <c r="JXO25" s="341"/>
      <c r="JXP25" s="341"/>
      <c r="JXQ25" s="341"/>
      <c r="JXR25" s="341"/>
      <c r="JXS25" s="341"/>
      <c r="JXT25" s="341"/>
      <c r="JXU25" s="341"/>
      <c r="JXV25" s="341"/>
      <c r="JXW25" s="341"/>
      <c r="JXX25" s="341"/>
      <c r="JXY25" s="341"/>
      <c r="JXZ25" s="341"/>
      <c r="JYA25" s="341"/>
      <c r="JYB25" s="341"/>
      <c r="JYC25" s="341"/>
      <c r="JYD25" s="341"/>
      <c r="JYE25" s="341"/>
      <c r="JYF25" s="341"/>
      <c r="JYG25" s="341"/>
      <c r="JYH25" s="341"/>
      <c r="JYI25" s="341"/>
      <c r="JYJ25" s="341"/>
      <c r="JYK25" s="341"/>
      <c r="JYL25" s="341"/>
      <c r="JYM25" s="341"/>
      <c r="JYN25" s="341"/>
      <c r="JYO25" s="341"/>
      <c r="JYP25" s="341"/>
      <c r="JYQ25" s="341"/>
      <c r="JYR25" s="341"/>
      <c r="JYS25" s="341"/>
      <c r="JYT25" s="341"/>
      <c r="JYU25" s="341"/>
      <c r="JYV25" s="341"/>
      <c r="JYW25" s="341"/>
      <c r="JYX25" s="341"/>
      <c r="JYY25" s="341"/>
      <c r="JYZ25" s="341"/>
      <c r="JZA25" s="341"/>
      <c r="JZB25" s="341"/>
      <c r="JZC25" s="341"/>
      <c r="JZD25" s="341"/>
      <c r="JZE25" s="341"/>
      <c r="JZF25" s="341"/>
      <c r="JZG25" s="341"/>
      <c r="JZH25" s="341"/>
      <c r="JZI25" s="341"/>
      <c r="JZJ25" s="341"/>
      <c r="JZK25" s="341"/>
      <c r="JZL25" s="341"/>
      <c r="JZM25" s="341"/>
      <c r="JZN25" s="341"/>
      <c r="JZO25" s="341"/>
      <c r="JZP25" s="341"/>
      <c r="JZQ25" s="341"/>
      <c r="JZR25" s="341"/>
      <c r="JZS25" s="341"/>
      <c r="JZT25" s="341"/>
      <c r="JZU25" s="341"/>
      <c r="JZV25" s="341"/>
      <c r="JZW25" s="341"/>
      <c r="JZX25" s="341"/>
      <c r="JZY25" s="341"/>
      <c r="JZZ25" s="341"/>
      <c r="KAA25" s="341"/>
      <c r="KAB25" s="341"/>
      <c r="KAC25" s="341"/>
      <c r="KAD25" s="341"/>
      <c r="KAE25" s="341"/>
      <c r="KAF25" s="341"/>
      <c r="KAG25" s="341"/>
      <c r="KAH25" s="341"/>
      <c r="KAI25" s="341"/>
      <c r="KAJ25" s="341"/>
      <c r="KAK25" s="341"/>
      <c r="KAL25" s="341"/>
      <c r="KAM25" s="341"/>
      <c r="KAN25" s="341"/>
      <c r="KAO25" s="341"/>
      <c r="KAP25" s="341"/>
      <c r="KAQ25" s="341"/>
      <c r="KAR25" s="341"/>
      <c r="KAS25" s="341"/>
      <c r="KAT25" s="341"/>
      <c r="KAU25" s="341"/>
      <c r="KAV25" s="341"/>
      <c r="KAW25" s="341"/>
      <c r="KAX25" s="341"/>
      <c r="KAY25" s="341"/>
      <c r="KAZ25" s="341"/>
      <c r="KBA25" s="341"/>
      <c r="KBB25" s="341"/>
      <c r="KBC25" s="341"/>
      <c r="KBD25" s="341"/>
      <c r="KBE25" s="341"/>
      <c r="KBF25" s="341"/>
      <c r="KBG25" s="341"/>
      <c r="KBH25" s="341"/>
      <c r="KBI25" s="341"/>
      <c r="KBJ25" s="341"/>
      <c r="KBK25" s="341"/>
      <c r="KBL25" s="341"/>
      <c r="KBM25" s="341"/>
      <c r="KBN25" s="341"/>
      <c r="KBO25" s="341"/>
      <c r="KBP25" s="341"/>
      <c r="KBQ25" s="341"/>
      <c r="KBR25" s="341"/>
      <c r="KBS25" s="341"/>
      <c r="KBT25" s="341"/>
      <c r="KBU25" s="341"/>
      <c r="KBV25" s="341"/>
      <c r="KBW25" s="341"/>
      <c r="KBX25" s="341"/>
      <c r="KBY25" s="341"/>
      <c r="KBZ25" s="341"/>
      <c r="KCA25" s="341"/>
      <c r="KCB25" s="341"/>
      <c r="KCC25" s="341"/>
      <c r="KCD25" s="341"/>
      <c r="KCE25" s="341"/>
      <c r="KCF25" s="341"/>
      <c r="KCG25" s="341"/>
      <c r="KCH25" s="341"/>
      <c r="KCI25" s="341"/>
      <c r="KCJ25" s="341"/>
      <c r="KCK25" s="341"/>
      <c r="KCL25" s="341"/>
      <c r="KCM25" s="341"/>
      <c r="KCN25" s="341"/>
      <c r="KCO25" s="341"/>
      <c r="KCP25" s="341"/>
      <c r="KCQ25" s="341"/>
      <c r="KCR25" s="341"/>
      <c r="KCS25" s="341"/>
      <c r="KCT25" s="341"/>
      <c r="KCU25" s="341"/>
      <c r="KCV25" s="341"/>
      <c r="KCW25" s="341"/>
      <c r="KCX25" s="341"/>
      <c r="KCY25" s="341"/>
      <c r="KCZ25" s="341"/>
      <c r="KDA25" s="341"/>
      <c r="KDB25" s="341"/>
      <c r="KDC25" s="341"/>
      <c r="KDD25" s="341"/>
      <c r="KDE25" s="341"/>
      <c r="KDF25" s="341"/>
      <c r="KDG25" s="341"/>
      <c r="KDH25" s="341"/>
      <c r="KDI25" s="341"/>
      <c r="KDJ25" s="341"/>
      <c r="KDK25" s="341"/>
      <c r="KDL25" s="341"/>
      <c r="KDM25" s="341"/>
      <c r="KDN25" s="341"/>
      <c r="KDO25" s="341"/>
      <c r="KDP25" s="341"/>
      <c r="KDQ25" s="341"/>
      <c r="KDR25" s="341"/>
      <c r="KDS25" s="341"/>
      <c r="KDT25" s="341"/>
      <c r="KDU25" s="341"/>
      <c r="KDV25" s="341"/>
      <c r="KDW25" s="341"/>
      <c r="KDX25" s="341"/>
      <c r="KDY25" s="341"/>
      <c r="KDZ25" s="341"/>
      <c r="KEA25" s="341"/>
      <c r="KEB25" s="341"/>
      <c r="KEC25" s="341"/>
      <c r="KED25" s="341"/>
      <c r="KEE25" s="341"/>
      <c r="KEF25" s="341"/>
      <c r="KEG25" s="341"/>
      <c r="KEH25" s="341"/>
      <c r="KEI25" s="341"/>
      <c r="KEJ25" s="341"/>
      <c r="KEK25" s="341"/>
      <c r="KEL25" s="341"/>
      <c r="KEM25" s="341"/>
      <c r="KEN25" s="341"/>
      <c r="KEO25" s="341"/>
      <c r="KEP25" s="341"/>
      <c r="KEQ25" s="341"/>
      <c r="KER25" s="341"/>
      <c r="KES25" s="341"/>
      <c r="KET25" s="341"/>
      <c r="KEU25" s="341"/>
      <c r="KEV25" s="341"/>
      <c r="KEW25" s="341"/>
      <c r="KEX25" s="341"/>
      <c r="KEY25" s="341"/>
      <c r="KEZ25" s="341"/>
      <c r="KFA25" s="341"/>
      <c r="KFB25" s="341"/>
      <c r="KFC25" s="341"/>
      <c r="KFD25" s="341"/>
      <c r="KFE25" s="341"/>
      <c r="KFF25" s="341"/>
      <c r="KFG25" s="341"/>
      <c r="KFH25" s="341"/>
      <c r="KFI25" s="341"/>
      <c r="KFJ25" s="341"/>
      <c r="KFK25" s="341"/>
      <c r="KFL25" s="341"/>
      <c r="KFM25" s="341"/>
      <c r="KFN25" s="341"/>
      <c r="KFO25" s="341"/>
      <c r="KFP25" s="341"/>
      <c r="KFQ25" s="341"/>
      <c r="KFR25" s="341"/>
      <c r="KFS25" s="341"/>
      <c r="KFT25" s="341"/>
      <c r="KFU25" s="341"/>
      <c r="KFV25" s="341"/>
      <c r="KFW25" s="341"/>
      <c r="KFX25" s="341"/>
      <c r="KFY25" s="341"/>
      <c r="KFZ25" s="341"/>
      <c r="KGA25" s="341"/>
      <c r="KGB25" s="341"/>
      <c r="KGC25" s="341"/>
      <c r="KGD25" s="341"/>
      <c r="KGE25" s="341"/>
      <c r="KGF25" s="341"/>
      <c r="KGG25" s="341"/>
      <c r="KGH25" s="341"/>
      <c r="KGI25" s="341"/>
      <c r="KGJ25" s="341"/>
      <c r="KGK25" s="341"/>
      <c r="KGL25" s="341"/>
      <c r="KGM25" s="341"/>
      <c r="KGN25" s="341"/>
      <c r="KGO25" s="341"/>
      <c r="KGP25" s="341"/>
      <c r="KGQ25" s="341"/>
      <c r="KGR25" s="341"/>
      <c r="KGS25" s="341"/>
      <c r="KGT25" s="341"/>
      <c r="KGU25" s="341"/>
      <c r="KGV25" s="341"/>
      <c r="KGW25" s="341"/>
      <c r="KGX25" s="341"/>
      <c r="KGY25" s="341"/>
      <c r="KGZ25" s="341"/>
      <c r="KHA25" s="341"/>
      <c r="KHB25" s="341"/>
      <c r="KHC25" s="341"/>
      <c r="KHD25" s="341"/>
      <c r="KHE25" s="341"/>
      <c r="KHF25" s="341"/>
      <c r="KHG25" s="341"/>
      <c r="KHH25" s="341"/>
      <c r="KHI25" s="341"/>
      <c r="KHJ25" s="341"/>
      <c r="KHK25" s="341"/>
      <c r="KHL25" s="341"/>
      <c r="KHM25" s="341"/>
      <c r="KHN25" s="341"/>
      <c r="KHO25" s="341"/>
      <c r="KHP25" s="341"/>
      <c r="KHQ25" s="341"/>
      <c r="KHR25" s="341"/>
      <c r="KHS25" s="341"/>
      <c r="KHT25" s="341"/>
      <c r="KHU25" s="341"/>
      <c r="KHV25" s="341"/>
      <c r="KHW25" s="341"/>
      <c r="KHX25" s="341"/>
      <c r="KHY25" s="341"/>
      <c r="KHZ25" s="341"/>
      <c r="KIA25" s="341"/>
      <c r="KIB25" s="341"/>
      <c r="KIC25" s="341"/>
      <c r="KID25" s="341"/>
      <c r="KIE25" s="341"/>
      <c r="KIF25" s="341"/>
      <c r="KIG25" s="341"/>
      <c r="KIH25" s="341"/>
      <c r="KII25" s="341"/>
      <c r="KIJ25" s="341"/>
      <c r="KIK25" s="341"/>
      <c r="KIL25" s="341"/>
      <c r="KIM25" s="341"/>
      <c r="KIN25" s="341"/>
      <c r="KIO25" s="341"/>
      <c r="KIP25" s="341"/>
      <c r="KIQ25" s="341"/>
      <c r="KIR25" s="341"/>
      <c r="KIS25" s="341"/>
      <c r="KIT25" s="341"/>
      <c r="KIU25" s="341"/>
      <c r="KIV25" s="341"/>
      <c r="KIW25" s="341"/>
      <c r="KIX25" s="341"/>
      <c r="KIY25" s="341"/>
      <c r="KIZ25" s="341"/>
      <c r="KJA25" s="341"/>
      <c r="KJB25" s="341"/>
      <c r="KJC25" s="341"/>
      <c r="KJD25" s="341"/>
      <c r="KJE25" s="341"/>
      <c r="KJF25" s="341"/>
      <c r="KJG25" s="341"/>
      <c r="KJH25" s="341"/>
      <c r="KJI25" s="341"/>
      <c r="KJJ25" s="341"/>
      <c r="KJK25" s="341"/>
      <c r="KJL25" s="341"/>
      <c r="KJM25" s="341"/>
      <c r="KJN25" s="341"/>
      <c r="KJO25" s="341"/>
      <c r="KJP25" s="341"/>
      <c r="KJQ25" s="341"/>
      <c r="KJR25" s="341"/>
      <c r="KJS25" s="341"/>
      <c r="KJT25" s="341"/>
      <c r="KJU25" s="341"/>
      <c r="KJV25" s="341"/>
      <c r="KJW25" s="341"/>
      <c r="KJX25" s="341"/>
      <c r="KJY25" s="341"/>
      <c r="KJZ25" s="341"/>
      <c r="KKA25" s="341"/>
      <c r="KKB25" s="341"/>
      <c r="KKC25" s="341"/>
      <c r="KKD25" s="341"/>
      <c r="KKE25" s="341"/>
      <c r="KKF25" s="341"/>
      <c r="KKG25" s="341"/>
      <c r="KKH25" s="341"/>
      <c r="KKI25" s="341"/>
      <c r="KKJ25" s="341"/>
      <c r="KKK25" s="341"/>
      <c r="KKL25" s="341"/>
      <c r="KKM25" s="341"/>
      <c r="KKN25" s="341"/>
      <c r="KKO25" s="341"/>
      <c r="KKP25" s="341"/>
      <c r="KKQ25" s="341"/>
      <c r="KKR25" s="341"/>
      <c r="KKS25" s="341"/>
      <c r="KKT25" s="341"/>
      <c r="KKU25" s="341"/>
      <c r="KKV25" s="341"/>
      <c r="KKW25" s="341"/>
      <c r="KKX25" s="341"/>
      <c r="KKY25" s="341"/>
      <c r="KKZ25" s="341"/>
      <c r="KLA25" s="341"/>
      <c r="KLB25" s="341"/>
      <c r="KLC25" s="341"/>
      <c r="KLD25" s="341"/>
      <c r="KLE25" s="341"/>
      <c r="KLF25" s="341"/>
      <c r="KLG25" s="341"/>
      <c r="KLH25" s="341"/>
      <c r="KLI25" s="341"/>
      <c r="KLJ25" s="341"/>
      <c r="KLK25" s="341"/>
      <c r="KLL25" s="341"/>
      <c r="KLM25" s="341"/>
      <c r="KLN25" s="341"/>
      <c r="KLO25" s="341"/>
      <c r="KLP25" s="341"/>
      <c r="KLQ25" s="341"/>
      <c r="KLR25" s="341"/>
      <c r="KLS25" s="341"/>
      <c r="KLT25" s="341"/>
      <c r="KLU25" s="341"/>
      <c r="KLV25" s="341"/>
      <c r="KLW25" s="341"/>
      <c r="KLX25" s="341"/>
      <c r="KLY25" s="341"/>
      <c r="KLZ25" s="341"/>
      <c r="KMA25" s="341"/>
      <c r="KMB25" s="341"/>
      <c r="KMC25" s="341"/>
      <c r="KMD25" s="341"/>
      <c r="KME25" s="341"/>
      <c r="KMF25" s="341"/>
      <c r="KMG25" s="341"/>
      <c r="KMH25" s="341"/>
      <c r="KMI25" s="341"/>
      <c r="KMJ25" s="341"/>
      <c r="KMK25" s="341"/>
      <c r="KML25" s="341"/>
      <c r="KMM25" s="341"/>
      <c r="KMN25" s="341"/>
      <c r="KMO25" s="341"/>
      <c r="KMP25" s="341"/>
      <c r="KMQ25" s="341"/>
      <c r="KMR25" s="341"/>
      <c r="KMS25" s="341"/>
      <c r="KMT25" s="341"/>
      <c r="KMU25" s="341"/>
      <c r="KMV25" s="341"/>
      <c r="KMW25" s="341"/>
      <c r="KMX25" s="341"/>
      <c r="KMY25" s="341"/>
      <c r="KMZ25" s="341"/>
      <c r="KNA25" s="341"/>
      <c r="KNB25" s="341"/>
      <c r="KNC25" s="341"/>
      <c r="KND25" s="341"/>
      <c r="KNE25" s="341"/>
      <c r="KNF25" s="341"/>
      <c r="KNG25" s="341"/>
      <c r="KNH25" s="341"/>
      <c r="KNI25" s="341"/>
      <c r="KNJ25" s="341"/>
      <c r="KNK25" s="341"/>
      <c r="KNL25" s="341"/>
      <c r="KNM25" s="341"/>
      <c r="KNN25" s="341"/>
      <c r="KNO25" s="341"/>
      <c r="KNP25" s="341"/>
      <c r="KNQ25" s="341"/>
      <c r="KNR25" s="341"/>
      <c r="KNS25" s="341"/>
      <c r="KNT25" s="341"/>
      <c r="KNU25" s="341"/>
      <c r="KNV25" s="341"/>
      <c r="KNW25" s="341"/>
      <c r="KNX25" s="341"/>
      <c r="KNY25" s="341"/>
      <c r="KNZ25" s="341"/>
      <c r="KOA25" s="341"/>
      <c r="KOB25" s="341"/>
      <c r="KOC25" s="341"/>
      <c r="KOD25" s="341"/>
      <c r="KOE25" s="341"/>
      <c r="KOF25" s="341"/>
      <c r="KOG25" s="341"/>
      <c r="KOH25" s="341"/>
      <c r="KOI25" s="341"/>
      <c r="KOJ25" s="341"/>
      <c r="KOK25" s="341"/>
      <c r="KOL25" s="341"/>
      <c r="KOM25" s="341"/>
      <c r="KON25" s="341"/>
      <c r="KOO25" s="341"/>
      <c r="KOP25" s="341"/>
      <c r="KOQ25" s="341"/>
      <c r="KOR25" s="341"/>
      <c r="KOS25" s="341"/>
      <c r="KOT25" s="341"/>
      <c r="KOU25" s="341"/>
      <c r="KOV25" s="341"/>
      <c r="KOW25" s="341"/>
      <c r="KOX25" s="341"/>
      <c r="KOY25" s="341"/>
      <c r="KOZ25" s="341"/>
      <c r="KPA25" s="341"/>
      <c r="KPB25" s="341"/>
      <c r="KPC25" s="341"/>
      <c r="KPD25" s="341"/>
      <c r="KPE25" s="341"/>
      <c r="KPF25" s="341"/>
      <c r="KPG25" s="341"/>
      <c r="KPH25" s="341"/>
      <c r="KPI25" s="341"/>
      <c r="KPJ25" s="341"/>
      <c r="KPK25" s="341"/>
      <c r="KPL25" s="341"/>
      <c r="KPM25" s="341"/>
      <c r="KPN25" s="341"/>
      <c r="KPO25" s="341"/>
      <c r="KPP25" s="341"/>
      <c r="KPQ25" s="341"/>
      <c r="KPR25" s="341"/>
      <c r="KPS25" s="341"/>
      <c r="KPT25" s="341"/>
      <c r="KPU25" s="341"/>
      <c r="KPV25" s="341"/>
      <c r="KPW25" s="341"/>
      <c r="KPX25" s="341"/>
      <c r="KPY25" s="341"/>
      <c r="KPZ25" s="341"/>
      <c r="KQA25" s="341"/>
      <c r="KQB25" s="341"/>
      <c r="KQC25" s="341"/>
      <c r="KQD25" s="341"/>
      <c r="KQE25" s="341"/>
      <c r="KQF25" s="341"/>
      <c r="KQG25" s="341"/>
      <c r="KQH25" s="341"/>
      <c r="KQI25" s="341"/>
      <c r="KQJ25" s="341"/>
      <c r="KQK25" s="341"/>
      <c r="KQL25" s="341"/>
      <c r="KQM25" s="341"/>
      <c r="KQN25" s="341"/>
      <c r="KQO25" s="341"/>
      <c r="KQP25" s="341"/>
      <c r="KQQ25" s="341"/>
      <c r="KQR25" s="341"/>
      <c r="KQS25" s="341"/>
      <c r="KQT25" s="341"/>
      <c r="KQU25" s="341"/>
      <c r="KQV25" s="341"/>
      <c r="KQW25" s="341"/>
      <c r="KQX25" s="341"/>
      <c r="KQY25" s="341"/>
      <c r="KQZ25" s="341"/>
      <c r="KRA25" s="341"/>
      <c r="KRB25" s="341"/>
      <c r="KRC25" s="341"/>
      <c r="KRD25" s="341"/>
      <c r="KRE25" s="341"/>
      <c r="KRF25" s="341"/>
      <c r="KRG25" s="341"/>
      <c r="KRH25" s="341"/>
      <c r="KRI25" s="341"/>
      <c r="KRJ25" s="341"/>
      <c r="KRK25" s="341"/>
      <c r="KRL25" s="341"/>
      <c r="KRM25" s="341"/>
      <c r="KRN25" s="341"/>
      <c r="KRO25" s="341"/>
      <c r="KRP25" s="341"/>
      <c r="KRQ25" s="341"/>
      <c r="KRR25" s="341"/>
      <c r="KRS25" s="341"/>
      <c r="KRT25" s="341"/>
      <c r="KRU25" s="341"/>
      <c r="KRV25" s="341"/>
      <c r="KRW25" s="341"/>
      <c r="KRX25" s="341"/>
      <c r="KRY25" s="341"/>
      <c r="KRZ25" s="341"/>
      <c r="KSA25" s="341"/>
      <c r="KSB25" s="341"/>
      <c r="KSC25" s="341"/>
      <c r="KSD25" s="341"/>
      <c r="KSE25" s="341"/>
      <c r="KSF25" s="341"/>
      <c r="KSG25" s="341"/>
      <c r="KSH25" s="341"/>
      <c r="KSI25" s="341"/>
      <c r="KSJ25" s="341"/>
      <c r="KSK25" s="341"/>
      <c r="KSL25" s="341"/>
      <c r="KSM25" s="341"/>
      <c r="KSN25" s="341"/>
      <c r="KSO25" s="341"/>
      <c r="KSP25" s="341"/>
      <c r="KSQ25" s="341"/>
      <c r="KSR25" s="341"/>
      <c r="KSS25" s="341"/>
      <c r="KST25" s="341"/>
      <c r="KSU25" s="341"/>
      <c r="KSV25" s="341"/>
      <c r="KSW25" s="341"/>
      <c r="KSX25" s="341"/>
      <c r="KSY25" s="341"/>
      <c r="KSZ25" s="341"/>
      <c r="KTA25" s="341"/>
      <c r="KTB25" s="341"/>
      <c r="KTC25" s="341"/>
      <c r="KTD25" s="341"/>
      <c r="KTE25" s="341"/>
      <c r="KTF25" s="341"/>
      <c r="KTG25" s="341"/>
      <c r="KTH25" s="341"/>
      <c r="KTI25" s="341"/>
      <c r="KTJ25" s="341"/>
      <c r="KTK25" s="341"/>
      <c r="KTL25" s="341"/>
      <c r="KTM25" s="341"/>
      <c r="KTN25" s="341"/>
      <c r="KTO25" s="341"/>
      <c r="KTP25" s="341"/>
      <c r="KTQ25" s="341"/>
      <c r="KTR25" s="341"/>
      <c r="KTS25" s="341"/>
      <c r="KTT25" s="341"/>
      <c r="KTU25" s="341"/>
      <c r="KTV25" s="341"/>
      <c r="KTW25" s="341"/>
      <c r="KTX25" s="341"/>
      <c r="KTY25" s="341"/>
      <c r="KTZ25" s="341"/>
      <c r="KUA25" s="341"/>
      <c r="KUB25" s="341"/>
      <c r="KUC25" s="341"/>
      <c r="KUD25" s="341"/>
      <c r="KUE25" s="341"/>
      <c r="KUF25" s="341"/>
      <c r="KUG25" s="341"/>
      <c r="KUH25" s="341"/>
      <c r="KUI25" s="341"/>
      <c r="KUJ25" s="341"/>
      <c r="KUK25" s="341"/>
      <c r="KUL25" s="341"/>
      <c r="KUM25" s="341"/>
      <c r="KUN25" s="341"/>
      <c r="KUO25" s="341"/>
      <c r="KUP25" s="341"/>
      <c r="KUQ25" s="341"/>
      <c r="KUR25" s="341"/>
      <c r="KUS25" s="341"/>
      <c r="KUT25" s="341"/>
      <c r="KUU25" s="341"/>
      <c r="KUV25" s="341"/>
      <c r="KUW25" s="341"/>
      <c r="KUX25" s="341"/>
      <c r="KUY25" s="341"/>
      <c r="KUZ25" s="341"/>
      <c r="KVA25" s="341"/>
      <c r="KVB25" s="341"/>
      <c r="KVC25" s="341"/>
      <c r="KVD25" s="341"/>
      <c r="KVE25" s="341"/>
      <c r="KVF25" s="341"/>
      <c r="KVG25" s="341"/>
      <c r="KVH25" s="341"/>
      <c r="KVI25" s="341"/>
      <c r="KVJ25" s="341"/>
      <c r="KVK25" s="341"/>
      <c r="KVL25" s="341"/>
      <c r="KVM25" s="341"/>
      <c r="KVN25" s="341"/>
      <c r="KVO25" s="341"/>
      <c r="KVP25" s="341"/>
      <c r="KVQ25" s="341"/>
      <c r="KVR25" s="341"/>
      <c r="KVS25" s="341"/>
      <c r="KVT25" s="341"/>
      <c r="KVU25" s="341"/>
      <c r="KVV25" s="341"/>
      <c r="KVW25" s="341"/>
      <c r="KVX25" s="341"/>
      <c r="KVY25" s="341"/>
      <c r="KVZ25" s="341"/>
      <c r="KWA25" s="341"/>
      <c r="KWB25" s="341"/>
      <c r="KWC25" s="341"/>
      <c r="KWD25" s="341"/>
      <c r="KWE25" s="341"/>
      <c r="KWF25" s="341"/>
      <c r="KWG25" s="341"/>
      <c r="KWH25" s="341"/>
      <c r="KWI25" s="341"/>
      <c r="KWJ25" s="341"/>
      <c r="KWK25" s="341"/>
      <c r="KWL25" s="341"/>
      <c r="KWM25" s="341"/>
      <c r="KWN25" s="341"/>
      <c r="KWO25" s="341"/>
      <c r="KWP25" s="341"/>
      <c r="KWQ25" s="341"/>
      <c r="KWR25" s="341"/>
      <c r="KWS25" s="341"/>
      <c r="KWT25" s="341"/>
      <c r="KWU25" s="341"/>
      <c r="KWV25" s="341"/>
      <c r="KWW25" s="341"/>
      <c r="KWX25" s="341"/>
      <c r="KWY25" s="341"/>
      <c r="KWZ25" s="341"/>
      <c r="KXA25" s="341"/>
      <c r="KXB25" s="341"/>
      <c r="KXC25" s="341"/>
      <c r="KXD25" s="341"/>
      <c r="KXE25" s="341"/>
      <c r="KXF25" s="341"/>
      <c r="KXG25" s="341"/>
      <c r="KXH25" s="341"/>
      <c r="KXI25" s="341"/>
      <c r="KXJ25" s="341"/>
      <c r="KXK25" s="341"/>
      <c r="KXL25" s="341"/>
      <c r="KXM25" s="341"/>
      <c r="KXN25" s="341"/>
      <c r="KXO25" s="341"/>
      <c r="KXP25" s="341"/>
      <c r="KXQ25" s="341"/>
      <c r="KXR25" s="341"/>
      <c r="KXS25" s="341"/>
      <c r="KXT25" s="341"/>
      <c r="KXU25" s="341"/>
      <c r="KXV25" s="341"/>
      <c r="KXW25" s="341"/>
      <c r="KXX25" s="341"/>
      <c r="KXY25" s="341"/>
      <c r="KXZ25" s="341"/>
      <c r="KYA25" s="341"/>
      <c r="KYB25" s="341"/>
      <c r="KYC25" s="341"/>
      <c r="KYD25" s="341"/>
      <c r="KYE25" s="341"/>
      <c r="KYF25" s="341"/>
      <c r="KYG25" s="341"/>
      <c r="KYH25" s="341"/>
      <c r="KYI25" s="341"/>
      <c r="KYJ25" s="341"/>
      <c r="KYK25" s="341"/>
      <c r="KYL25" s="341"/>
      <c r="KYM25" s="341"/>
      <c r="KYN25" s="341"/>
      <c r="KYO25" s="341"/>
      <c r="KYP25" s="341"/>
      <c r="KYQ25" s="341"/>
      <c r="KYR25" s="341"/>
      <c r="KYS25" s="341"/>
      <c r="KYT25" s="341"/>
      <c r="KYU25" s="341"/>
      <c r="KYV25" s="341"/>
      <c r="KYW25" s="341"/>
      <c r="KYX25" s="341"/>
      <c r="KYY25" s="341"/>
      <c r="KYZ25" s="341"/>
      <c r="KZA25" s="341"/>
      <c r="KZB25" s="341"/>
      <c r="KZC25" s="341"/>
      <c r="KZD25" s="341"/>
      <c r="KZE25" s="341"/>
      <c r="KZF25" s="341"/>
      <c r="KZG25" s="341"/>
      <c r="KZH25" s="341"/>
      <c r="KZI25" s="341"/>
      <c r="KZJ25" s="341"/>
      <c r="KZK25" s="341"/>
      <c r="KZL25" s="341"/>
      <c r="KZM25" s="341"/>
      <c r="KZN25" s="341"/>
      <c r="KZO25" s="341"/>
      <c r="KZP25" s="341"/>
      <c r="KZQ25" s="341"/>
      <c r="KZR25" s="341"/>
      <c r="KZS25" s="341"/>
      <c r="KZT25" s="341"/>
      <c r="KZU25" s="341"/>
      <c r="KZV25" s="341"/>
      <c r="KZW25" s="341"/>
      <c r="KZX25" s="341"/>
      <c r="KZY25" s="341"/>
      <c r="KZZ25" s="341"/>
      <c r="LAA25" s="341"/>
      <c r="LAB25" s="341"/>
      <c r="LAC25" s="341"/>
      <c r="LAD25" s="341"/>
      <c r="LAE25" s="341"/>
      <c r="LAF25" s="341"/>
      <c r="LAG25" s="341"/>
      <c r="LAH25" s="341"/>
      <c r="LAI25" s="341"/>
      <c r="LAJ25" s="341"/>
      <c r="LAK25" s="341"/>
      <c r="LAL25" s="341"/>
      <c r="LAM25" s="341"/>
      <c r="LAN25" s="341"/>
      <c r="LAO25" s="341"/>
      <c r="LAP25" s="341"/>
      <c r="LAQ25" s="341"/>
      <c r="LAR25" s="341"/>
      <c r="LAS25" s="341"/>
      <c r="LAT25" s="341"/>
      <c r="LAU25" s="341"/>
      <c r="LAV25" s="341"/>
      <c r="LAW25" s="341"/>
      <c r="LAX25" s="341"/>
      <c r="LAY25" s="341"/>
      <c r="LAZ25" s="341"/>
      <c r="LBA25" s="341"/>
      <c r="LBB25" s="341"/>
      <c r="LBC25" s="341"/>
      <c r="LBD25" s="341"/>
      <c r="LBE25" s="341"/>
      <c r="LBF25" s="341"/>
      <c r="LBG25" s="341"/>
      <c r="LBH25" s="341"/>
      <c r="LBI25" s="341"/>
      <c r="LBJ25" s="341"/>
      <c r="LBK25" s="341"/>
      <c r="LBL25" s="341"/>
      <c r="LBM25" s="341"/>
      <c r="LBN25" s="341"/>
      <c r="LBO25" s="341"/>
      <c r="LBP25" s="341"/>
      <c r="LBQ25" s="341"/>
      <c r="LBR25" s="341"/>
      <c r="LBS25" s="341"/>
      <c r="LBT25" s="341"/>
      <c r="LBU25" s="341"/>
      <c r="LBV25" s="341"/>
      <c r="LBW25" s="341"/>
      <c r="LBX25" s="341"/>
      <c r="LBY25" s="341"/>
      <c r="LBZ25" s="341"/>
      <c r="LCA25" s="341"/>
      <c r="LCB25" s="341"/>
      <c r="LCC25" s="341"/>
      <c r="LCD25" s="341"/>
      <c r="LCE25" s="341"/>
      <c r="LCF25" s="341"/>
      <c r="LCG25" s="341"/>
      <c r="LCH25" s="341"/>
      <c r="LCI25" s="341"/>
      <c r="LCJ25" s="341"/>
      <c r="LCK25" s="341"/>
      <c r="LCL25" s="341"/>
      <c r="LCM25" s="341"/>
      <c r="LCN25" s="341"/>
      <c r="LCO25" s="341"/>
      <c r="LCP25" s="341"/>
      <c r="LCQ25" s="341"/>
      <c r="LCR25" s="341"/>
      <c r="LCS25" s="341"/>
      <c r="LCT25" s="341"/>
      <c r="LCU25" s="341"/>
      <c r="LCV25" s="341"/>
      <c r="LCW25" s="341"/>
      <c r="LCX25" s="341"/>
      <c r="LCY25" s="341"/>
      <c r="LCZ25" s="341"/>
      <c r="LDA25" s="341"/>
      <c r="LDB25" s="341"/>
      <c r="LDC25" s="341"/>
      <c r="LDD25" s="341"/>
      <c r="LDE25" s="341"/>
      <c r="LDF25" s="341"/>
      <c r="LDG25" s="341"/>
      <c r="LDH25" s="341"/>
      <c r="LDI25" s="341"/>
      <c r="LDJ25" s="341"/>
      <c r="LDK25" s="341"/>
      <c r="LDL25" s="341"/>
      <c r="LDM25" s="341"/>
      <c r="LDN25" s="341"/>
      <c r="LDO25" s="341"/>
      <c r="LDP25" s="341"/>
      <c r="LDQ25" s="341"/>
      <c r="LDR25" s="341"/>
      <c r="LDS25" s="341"/>
      <c r="LDT25" s="341"/>
      <c r="LDU25" s="341"/>
      <c r="LDV25" s="341"/>
      <c r="LDW25" s="341"/>
      <c r="LDX25" s="341"/>
      <c r="LDY25" s="341"/>
      <c r="LDZ25" s="341"/>
      <c r="LEA25" s="341"/>
      <c r="LEB25" s="341"/>
      <c r="LEC25" s="341"/>
      <c r="LED25" s="341"/>
      <c r="LEE25" s="341"/>
      <c r="LEF25" s="341"/>
      <c r="LEG25" s="341"/>
      <c r="LEH25" s="341"/>
      <c r="LEI25" s="341"/>
      <c r="LEJ25" s="341"/>
      <c r="LEK25" s="341"/>
      <c r="LEL25" s="341"/>
      <c r="LEM25" s="341"/>
      <c r="LEN25" s="341"/>
      <c r="LEO25" s="341"/>
      <c r="LEP25" s="341"/>
      <c r="LEQ25" s="341"/>
      <c r="LER25" s="341"/>
      <c r="LES25" s="341"/>
      <c r="LET25" s="341"/>
      <c r="LEU25" s="341"/>
      <c r="LEV25" s="341"/>
      <c r="LEW25" s="341"/>
      <c r="LEX25" s="341"/>
      <c r="LEY25" s="341"/>
      <c r="LEZ25" s="341"/>
      <c r="LFA25" s="341"/>
      <c r="LFB25" s="341"/>
      <c r="LFC25" s="341"/>
      <c r="LFD25" s="341"/>
      <c r="LFE25" s="341"/>
      <c r="LFF25" s="341"/>
      <c r="LFG25" s="341"/>
      <c r="LFH25" s="341"/>
      <c r="LFI25" s="341"/>
      <c r="LFJ25" s="341"/>
      <c r="LFK25" s="341"/>
      <c r="LFL25" s="341"/>
      <c r="LFM25" s="341"/>
      <c r="LFN25" s="341"/>
      <c r="LFO25" s="341"/>
      <c r="LFP25" s="341"/>
      <c r="LFQ25" s="341"/>
      <c r="LFR25" s="341"/>
      <c r="LFS25" s="341"/>
      <c r="LFT25" s="341"/>
      <c r="LFU25" s="341"/>
      <c r="LFV25" s="341"/>
      <c r="LFW25" s="341"/>
      <c r="LFX25" s="341"/>
      <c r="LFY25" s="341"/>
      <c r="LFZ25" s="341"/>
      <c r="LGA25" s="341"/>
      <c r="LGB25" s="341"/>
      <c r="LGC25" s="341"/>
      <c r="LGD25" s="341"/>
      <c r="LGE25" s="341"/>
      <c r="LGF25" s="341"/>
      <c r="LGG25" s="341"/>
      <c r="LGH25" s="341"/>
      <c r="LGI25" s="341"/>
      <c r="LGJ25" s="341"/>
      <c r="LGK25" s="341"/>
      <c r="LGL25" s="341"/>
      <c r="LGM25" s="341"/>
      <c r="LGN25" s="341"/>
      <c r="LGO25" s="341"/>
      <c r="LGP25" s="341"/>
      <c r="LGQ25" s="341"/>
      <c r="LGR25" s="341"/>
      <c r="LGS25" s="341"/>
      <c r="LGT25" s="341"/>
      <c r="LGU25" s="341"/>
      <c r="LGV25" s="341"/>
      <c r="LGW25" s="341"/>
      <c r="LGX25" s="341"/>
      <c r="LGY25" s="341"/>
      <c r="LGZ25" s="341"/>
      <c r="LHA25" s="341"/>
      <c r="LHB25" s="341"/>
      <c r="LHC25" s="341"/>
      <c r="LHD25" s="341"/>
      <c r="LHE25" s="341"/>
      <c r="LHF25" s="341"/>
      <c r="LHG25" s="341"/>
      <c r="LHH25" s="341"/>
      <c r="LHI25" s="341"/>
      <c r="LHJ25" s="341"/>
      <c r="LHK25" s="341"/>
      <c r="LHL25" s="341"/>
      <c r="LHM25" s="341"/>
      <c r="LHN25" s="341"/>
      <c r="LHO25" s="341"/>
      <c r="LHP25" s="341"/>
      <c r="LHQ25" s="341"/>
      <c r="LHR25" s="341"/>
      <c r="LHS25" s="341"/>
      <c r="LHT25" s="341"/>
      <c r="LHU25" s="341"/>
      <c r="LHV25" s="341"/>
      <c r="LHW25" s="341"/>
      <c r="LHX25" s="341"/>
      <c r="LHY25" s="341"/>
      <c r="LHZ25" s="341"/>
      <c r="LIA25" s="341"/>
      <c r="LIB25" s="341"/>
      <c r="LIC25" s="341"/>
      <c r="LID25" s="341"/>
      <c r="LIE25" s="341"/>
      <c r="LIF25" s="341"/>
      <c r="LIG25" s="341"/>
      <c r="LIH25" s="341"/>
      <c r="LII25" s="341"/>
      <c r="LIJ25" s="341"/>
      <c r="LIK25" s="341"/>
      <c r="LIL25" s="341"/>
      <c r="LIM25" s="341"/>
      <c r="LIN25" s="341"/>
      <c r="LIO25" s="341"/>
      <c r="LIP25" s="341"/>
      <c r="LIQ25" s="341"/>
      <c r="LIR25" s="341"/>
      <c r="LIS25" s="341"/>
      <c r="LIT25" s="341"/>
      <c r="LIU25" s="341"/>
      <c r="LIV25" s="341"/>
      <c r="LIW25" s="341"/>
      <c r="LIX25" s="341"/>
      <c r="LIY25" s="341"/>
      <c r="LIZ25" s="341"/>
      <c r="LJA25" s="341"/>
      <c r="LJB25" s="341"/>
      <c r="LJC25" s="341"/>
      <c r="LJD25" s="341"/>
      <c r="LJE25" s="341"/>
      <c r="LJF25" s="341"/>
      <c r="LJG25" s="341"/>
      <c r="LJH25" s="341"/>
      <c r="LJI25" s="341"/>
      <c r="LJJ25" s="341"/>
      <c r="LJK25" s="341"/>
      <c r="LJL25" s="341"/>
      <c r="LJM25" s="341"/>
      <c r="LJN25" s="341"/>
      <c r="LJO25" s="341"/>
      <c r="LJP25" s="341"/>
      <c r="LJQ25" s="341"/>
      <c r="LJR25" s="341"/>
      <c r="LJS25" s="341"/>
      <c r="LJT25" s="341"/>
      <c r="LJU25" s="341"/>
      <c r="LJV25" s="341"/>
      <c r="LJW25" s="341"/>
      <c r="LJX25" s="341"/>
      <c r="LJY25" s="341"/>
      <c r="LJZ25" s="341"/>
      <c r="LKA25" s="341"/>
      <c r="LKB25" s="341"/>
      <c r="LKC25" s="341"/>
      <c r="LKD25" s="341"/>
      <c r="LKE25" s="341"/>
      <c r="LKF25" s="341"/>
      <c r="LKG25" s="341"/>
      <c r="LKH25" s="341"/>
      <c r="LKI25" s="341"/>
      <c r="LKJ25" s="341"/>
      <c r="LKK25" s="341"/>
      <c r="LKL25" s="341"/>
      <c r="LKM25" s="341"/>
      <c r="LKN25" s="341"/>
      <c r="LKO25" s="341"/>
      <c r="LKP25" s="341"/>
      <c r="LKQ25" s="341"/>
      <c r="LKR25" s="341"/>
      <c r="LKS25" s="341"/>
      <c r="LKT25" s="341"/>
      <c r="LKU25" s="341"/>
      <c r="LKV25" s="341"/>
      <c r="LKW25" s="341"/>
      <c r="LKX25" s="341"/>
      <c r="LKY25" s="341"/>
      <c r="LKZ25" s="341"/>
      <c r="LLA25" s="341"/>
      <c r="LLB25" s="341"/>
      <c r="LLC25" s="341"/>
      <c r="LLD25" s="341"/>
      <c r="LLE25" s="341"/>
      <c r="LLF25" s="341"/>
      <c r="LLG25" s="341"/>
      <c r="LLH25" s="341"/>
      <c r="LLI25" s="341"/>
      <c r="LLJ25" s="341"/>
      <c r="LLK25" s="341"/>
      <c r="LLL25" s="341"/>
      <c r="LLM25" s="341"/>
      <c r="LLN25" s="341"/>
      <c r="LLO25" s="341"/>
      <c r="LLP25" s="341"/>
      <c r="LLQ25" s="341"/>
      <c r="LLR25" s="341"/>
      <c r="LLS25" s="341"/>
      <c r="LLT25" s="341"/>
      <c r="LLU25" s="341"/>
      <c r="LLV25" s="341"/>
      <c r="LLW25" s="341"/>
      <c r="LLX25" s="341"/>
      <c r="LLY25" s="341"/>
      <c r="LLZ25" s="341"/>
      <c r="LMA25" s="341"/>
      <c r="LMB25" s="341"/>
      <c r="LMC25" s="341"/>
      <c r="LMD25" s="341"/>
      <c r="LME25" s="341"/>
      <c r="LMF25" s="341"/>
      <c r="LMG25" s="341"/>
      <c r="LMH25" s="341"/>
      <c r="LMI25" s="341"/>
      <c r="LMJ25" s="341"/>
      <c r="LMK25" s="341"/>
      <c r="LML25" s="341"/>
      <c r="LMM25" s="341"/>
      <c r="LMN25" s="341"/>
      <c r="LMO25" s="341"/>
      <c r="LMP25" s="341"/>
      <c r="LMQ25" s="341"/>
      <c r="LMR25" s="341"/>
      <c r="LMS25" s="341"/>
      <c r="LMT25" s="341"/>
      <c r="LMU25" s="341"/>
      <c r="LMV25" s="341"/>
      <c r="LMW25" s="341"/>
      <c r="LMX25" s="341"/>
      <c r="LMY25" s="341"/>
      <c r="LMZ25" s="341"/>
      <c r="LNA25" s="341"/>
      <c r="LNB25" s="341"/>
      <c r="LNC25" s="341"/>
      <c r="LND25" s="341"/>
      <c r="LNE25" s="341"/>
      <c r="LNF25" s="341"/>
      <c r="LNG25" s="341"/>
      <c r="LNH25" s="341"/>
      <c r="LNI25" s="341"/>
      <c r="LNJ25" s="341"/>
      <c r="LNK25" s="341"/>
      <c r="LNL25" s="341"/>
      <c r="LNM25" s="341"/>
      <c r="LNN25" s="341"/>
      <c r="LNO25" s="341"/>
      <c r="LNP25" s="341"/>
      <c r="LNQ25" s="341"/>
      <c r="LNR25" s="341"/>
      <c r="LNS25" s="341"/>
      <c r="LNT25" s="341"/>
      <c r="LNU25" s="341"/>
      <c r="LNV25" s="341"/>
      <c r="LNW25" s="341"/>
      <c r="LNX25" s="341"/>
      <c r="LNY25" s="341"/>
      <c r="LNZ25" s="341"/>
      <c r="LOA25" s="341"/>
      <c r="LOB25" s="341"/>
      <c r="LOC25" s="341"/>
      <c r="LOD25" s="341"/>
      <c r="LOE25" s="341"/>
      <c r="LOF25" s="341"/>
      <c r="LOG25" s="341"/>
      <c r="LOH25" s="341"/>
      <c r="LOI25" s="341"/>
      <c r="LOJ25" s="341"/>
      <c r="LOK25" s="341"/>
      <c r="LOL25" s="341"/>
      <c r="LOM25" s="341"/>
      <c r="LON25" s="341"/>
      <c r="LOO25" s="341"/>
      <c r="LOP25" s="341"/>
      <c r="LOQ25" s="341"/>
      <c r="LOR25" s="341"/>
      <c r="LOS25" s="341"/>
      <c r="LOT25" s="341"/>
      <c r="LOU25" s="341"/>
      <c r="LOV25" s="341"/>
      <c r="LOW25" s="341"/>
      <c r="LOX25" s="341"/>
      <c r="LOY25" s="341"/>
      <c r="LOZ25" s="341"/>
      <c r="LPA25" s="341"/>
      <c r="LPB25" s="341"/>
      <c r="LPC25" s="341"/>
      <c r="LPD25" s="341"/>
      <c r="LPE25" s="341"/>
      <c r="LPF25" s="341"/>
      <c r="LPG25" s="341"/>
      <c r="LPH25" s="341"/>
      <c r="LPI25" s="341"/>
      <c r="LPJ25" s="341"/>
      <c r="LPK25" s="341"/>
      <c r="LPL25" s="341"/>
      <c r="LPM25" s="341"/>
      <c r="LPN25" s="341"/>
      <c r="LPO25" s="341"/>
      <c r="LPP25" s="341"/>
      <c r="LPQ25" s="341"/>
      <c r="LPR25" s="341"/>
      <c r="LPS25" s="341"/>
      <c r="LPT25" s="341"/>
      <c r="LPU25" s="341"/>
      <c r="LPV25" s="341"/>
      <c r="LPW25" s="341"/>
      <c r="LPX25" s="341"/>
      <c r="LPY25" s="341"/>
      <c r="LPZ25" s="341"/>
      <c r="LQA25" s="341"/>
      <c r="LQB25" s="341"/>
      <c r="LQC25" s="341"/>
      <c r="LQD25" s="341"/>
      <c r="LQE25" s="341"/>
      <c r="LQF25" s="341"/>
      <c r="LQG25" s="341"/>
      <c r="LQH25" s="341"/>
      <c r="LQI25" s="341"/>
      <c r="LQJ25" s="341"/>
      <c r="LQK25" s="341"/>
      <c r="LQL25" s="341"/>
      <c r="LQM25" s="341"/>
      <c r="LQN25" s="341"/>
      <c r="LQO25" s="341"/>
      <c r="LQP25" s="341"/>
      <c r="LQQ25" s="341"/>
      <c r="LQR25" s="341"/>
      <c r="LQS25" s="341"/>
      <c r="LQT25" s="341"/>
      <c r="LQU25" s="341"/>
      <c r="LQV25" s="341"/>
      <c r="LQW25" s="341"/>
      <c r="LQX25" s="341"/>
      <c r="LQY25" s="341"/>
      <c r="LQZ25" s="341"/>
      <c r="LRA25" s="341"/>
      <c r="LRB25" s="341"/>
      <c r="LRC25" s="341"/>
      <c r="LRD25" s="341"/>
      <c r="LRE25" s="341"/>
      <c r="LRF25" s="341"/>
      <c r="LRG25" s="341"/>
      <c r="LRH25" s="341"/>
      <c r="LRI25" s="341"/>
      <c r="LRJ25" s="341"/>
      <c r="LRK25" s="341"/>
      <c r="LRL25" s="341"/>
      <c r="LRM25" s="341"/>
      <c r="LRN25" s="341"/>
      <c r="LRO25" s="341"/>
      <c r="LRP25" s="341"/>
      <c r="LRQ25" s="341"/>
      <c r="LRR25" s="341"/>
      <c r="LRS25" s="341"/>
      <c r="LRT25" s="341"/>
      <c r="LRU25" s="341"/>
      <c r="LRV25" s="341"/>
      <c r="LRW25" s="341"/>
      <c r="LRX25" s="341"/>
      <c r="LRY25" s="341"/>
      <c r="LRZ25" s="341"/>
      <c r="LSA25" s="341"/>
      <c r="LSB25" s="341"/>
      <c r="LSC25" s="341"/>
      <c r="LSD25" s="341"/>
      <c r="LSE25" s="341"/>
      <c r="LSF25" s="341"/>
      <c r="LSG25" s="341"/>
      <c r="LSH25" s="341"/>
      <c r="LSI25" s="341"/>
      <c r="LSJ25" s="341"/>
      <c r="LSK25" s="341"/>
      <c r="LSL25" s="341"/>
      <c r="LSM25" s="341"/>
      <c r="LSN25" s="341"/>
      <c r="LSO25" s="341"/>
      <c r="LSP25" s="341"/>
      <c r="LSQ25" s="341"/>
      <c r="LSR25" s="341"/>
      <c r="LSS25" s="341"/>
      <c r="LST25" s="341"/>
      <c r="LSU25" s="341"/>
      <c r="LSV25" s="341"/>
      <c r="LSW25" s="341"/>
      <c r="LSX25" s="341"/>
      <c r="LSY25" s="341"/>
      <c r="LSZ25" s="341"/>
      <c r="LTA25" s="341"/>
      <c r="LTB25" s="341"/>
      <c r="LTC25" s="341"/>
      <c r="LTD25" s="341"/>
      <c r="LTE25" s="341"/>
      <c r="LTF25" s="341"/>
      <c r="LTG25" s="341"/>
      <c r="LTH25" s="341"/>
      <c r="LTI25" s="341"/>
      <c r="LTJ25" s="341"/>
      <c r="LTK25" s="341"/>
      <c r="LTL25" s="341"/>
      <c r="LTM25" s="341"/>
      <c r="LTN25" s="341"/>
      <c r="LTO25" s="341"/>
      <c r="LTP25" s="341"/>
      <c r="LTQ25" s="341"/>
      <c r="LTR25" s="341"/>
      <c r="LTS25" s="341"/>
      <c r="LTT25" s="341"/>
      <c r="LTU25" s="341"/>
      <c r="LTV25" s="341"/>
      <c r="LTW25" s="341"/>
      <c r="LTX25" s="341"/>
      <c r="LTY25" s="341"/>
      <c r="LTZ25" s="341"/>
      <c r="LUA25" s="341"/>
      <c r="LUB25" s="341"/>
      <c r="LUC25" s="341"/>
      <c r="LUD25" s="341"/>
      <c r="LUE25" s="341"/>
      <c r="LUF25" s="341"/>
      <c r="LUG25" s="341"/>
      <c r="LUH25" s="341"/>
      <c r="LUI25" s="341"/>
      <c r="LUJ25" s="341"/>
      <c r="LUK25" s="341"/>
      <c r="LUL25" s="341"/>
      <c r="LUM25" s="341"/>
      <c r="LUN25" s="341"/>
      <c r="LUO25" s="341"/>
      <c r="LUP25" s="341"/>
      <c r="LUQ25" s="341"/>
      <c r="LUR25" s="341"/>
      <c r="LUS25" s="341"/>
      <c r="LUT25" s="341"/>
      <c r="LUU25" s="341"/>
      <c r="LUV25" s="341"/>
      <c r="LUW25" s="341"/>
      <c r="LUX25" s="341"/>
      <c r="LUY25" s="341"/>
      <c r="LUZ25" s="341"/>
      <c r="LVA25" s="341"/>
      <c r="LVB25" s="341"/>
      <c r="LVC25" s="341"/>
      <c r="LVD25" s="341"/>
      <c r="LVE25" s="341"/>
      <c r="LVF25" s="341"/>
      <c r="LVG25" s="341"/>
      <c r="LVH25" s="341"/>
      <c r="LVI25" s="341"/>
      <c r="LVJ25" s="341"/>
      <c r="LVK25" s="341"/>
      <c r="LVL25" s="341"/>
      <c r="LVM25" s="341"/>
      <c r="LVN25" s="341"/>
      <c r="LVO25" s="341"/>
      <c r="LVP25" s="341"/>
      <c r="LVQ25" s="341"/>
      <c r="LVR25" s="341"/>
      <c r="LVS25" s="341"/>
      <c r="LVT25" s="341"/>
      <c r="LVU25" s="341"/>
      <c r="LVV25" s="341"/>
      <c r="LVW25" s="341"/>
      <c r="LVX25" s="341"/>
      <c r="LVY25" s="341"/>
      <c r="LVZ25" s="341"/>
      <c r="LWA25" s="341"/>
      <c r="LWB25" s="341"/>
      <c r="LWC25" s="341"/>
      <c r="LWD25" s="341"/>
      <c r="LWE25" s="341"/>
      <c r="LWF25" s="341"/>
      <c r="LWG25" s="341"/>
      <c r="LWH25" s="341"/>
      <c r="LWI25" s="341"/>
      <c r="LWJ25" s="341"/>
      <c r="LWK25" s="341"/>
      <c r="LWL25" s="341"/>
      <c r="LWM25" s="341"/>
      <c r="LWN25" s="341"/>
      <c r="LWO25" s="341"/>
      <c r="LWP25" s="341"/>
      <c r="LWQ25" s="341"/>
      <c r="LWR25" s="341"/>
      <c r="LWS25" s="341"/>
      <c r="LWT25" s="341"/>
      <c r="LWU25" s="341"/>
      <c r="LWV25" s="341"/>
      <c r="LWW25" s="341"/>
      <c r="LWX25" s="341"/>
      <c r="LWY25" s="341"/>
      <c r="LWZ25" s="341"/>
      <c r="LXA25" s="341"/>
      <c r="LXB25" s="341"/>
      <c r="LXC25" s="341"/>
      <c r="LXD25" s="341"/>
      <c r="LXE25" s="341"/>
      <c r="LXF25" s="341"/>
      <c r="LXG25" s="341"/>
      <c r="LXH25" s="341"/>
      <c r="LXI25" s="341"/>
      <c r="LXJ25" s="341"/>
      <c r="LXK25" s="341"/>
      <c r="LXL25" s="341"/>
      <c r="LXM25" s="341"/>
      <c r="LXN25" s="341"/>
      <c r="LXO25" s="341"/>
      <c r="LXP25" s="341"/>
      <c r="LXQ25" s="341"/>
      <c r="LXR25" s="341"/>
      <c r="LXS25" s="341"/>
      <c r="LXT25" s="341"/>
      <c r="LXU25" s="341"/>
      <c r="LXV25" s="341"/>
      <c r="LXW25" s="341"/>
      <c r="LXX25" s="341"/>
      <c r="LXY25" s="341"/>
      <c r="LXZ25" s="341"/>
      <c r="LYA25" s="341"/>
      <c r="LYB25" s="341"/>
      <c r="LYC25" s="341"/>
      <c r="LYD25" s="341"/>
      <c r="LYE25" s="341"/>
      <c r="LYF25" s="341"/>
      <c r="LYG25" s="341"/>
      <c r="LYH25" s="341"/>
      <c r="LYI25" s="341"/>
      <c r="LYJ25" s="341"/>
      <c r="LYK25" s="341"/>
      <c r="LYL25" s="341"/>
      <c r="LYM25" s="341"/>
      <c r="LYN25" s="341"/>
      <c r="LYO25" s="341"/>
      <c r="LYP25" s="341"/>
      <c r="LYQ25" s="341"/>
      <c r="LYR25" s="341"/>
      <c r="LYS25" s="341"/>
      <c r="LYT25" s="341"/>
      <c r="LYU25" s="341"/>
      <c r="LYV25" s="341"/>
      <c r="LYW25" s="341"/>
      <c r="LYX25" s="341"/>
      <c r="LYY25" s="341"/>
      <c r="LYZ25" s="341"/>
      <c r="LZA25" s="341"/>
      <c r="LZB25" s="341"/>
      <c r="LZC25" s="341"/>
      <c r="LZD25" s="341"/>
      <c r="LZE25" s="341"/>
      <c r="LZF25" s="341"/>
      <c r="LZG25" s="341"/>
      <c r="LZH25" s="341"/>
      <c r="LZI25" s="341"/>
      <c r="LZJ25" s="341"/>
      <c r="LZK25" s="341"/>
      <c r="LZL25" s="341"/>
      <c r="LZM25" s="341"/>
      <c r="LZN25" s="341"/>
      <c r="LZO25" s="341"/>
      <c r="LZP25" s="341"/>
      <c r="LZQ25" s="341"/>
      <c r="LZR25" s="341"/>
      <c r="LZS25" s="341"/>
      <c r="LZT25" s="341"/>
      <c r="LZU25" s="341"/>
      <c r="LZV25" s="341"/>
      <c r="LZW25" s="341"/>
      <c r="LZX25" s="341"/>
      <c r="LZY25" s="341"/>
      <c r="LZZ25" s="341"/>
      <c r="MAA25" s="341"/>
      <c r="MAB25" s="341"/>
      <c r="MAC25" s="341"/>
      <c r="MAD25" s="341"/>
      <c r="MAE25" s="341"/>
      <c r="MAF25" s="341"/>
      <c r="MAG25" s="341"/>
      <c r="MAH25" s="341"/>
      <c r="MAI25" s="341"/>
      <c r="MAJ25" s="341"/>
      <c r="MAK25" s="341"/>
      <c r="MAL25" s="341"/>
      <c r="MAM25" s="341"/>
      <c r="MAN25" s="341"/>
      <c r="MAO25" s="341"/>
      <c r="MAP25" s="341"/>
      <c r="MAQ25" s="341"/>
      <c r="MAR25" s="341"/>
      <c r="MAS25" s="341"/>
      <c r="MAT25" s="341"/>
      <c r="MAU25" s="341"/>
      <c r="MAV25" s="341"/>
      <c r="MAW25" s="341"/>
      <c r="MAX25" s="341"/>
      <c r="MAY25" s="341"/>
      <c r="MAZ25" s="341"/>
      <c r="MBA25" s="341"/>
      <c r="MBB25" s="341"/>
      <c r="MBC25" s="341"/>
      <c r="MBD25" s="341"/>
      <c r="MBE25" s="341"/>
      <c r="MBF25" s="341"/>
      <c r="MBG25" s="341"/>
      <c r="MBH25" s="341"/>
      <c r="MBI25" s="341"/>
      <c r="MBJ25" s="341"/>
      <c r="MBK25" s="341"/>
      <c r="MBL25" s="341"/>
      <c r="MBM25" s="341"/>
      <c r="MBN25" s="341"/>
      <c r="MBO25" s="341"/>
      <c r="MBP25" s="341"/>
      <c r="MBQ25" s="341"/>
      <c r="MBR25" s="341"/>
      <c r="MBS25" s="341"/>
      <c r="MBT25" s="341"/>
      <c r="MBU25" s="341"/>
      <c r="MBV25" s="341"/>
      <c r="MBW25" s="341"/>
      <c r="MBX25" s="341"/>
      <c r="MBY25" s="341"/>
      <c r="MBZ25" s="341"/>
      <c r="MCA25" s="341"/>
      <c r="MCB25" s="341"/>
      <c r="MCC25" s="341"/>
      <c r="MCD25" s="341"/>
      <c r="MCE25" s="341"/>
      <c r="MCF25" s="341"/>
      <c r="MCG25" s="341"/>
      <c r="MCH25" s="341"/>
      <c r="MCI25" s="341"/>
      <c r="MCJ25" s="341"/>
      <c r="MCK25" s="341"/>
      <c r="MCL25" s="341"/>
      <c r="MCM25" s="341"/>
      <c r="MCN25" s="341"/>
      <c r="MCO25" s="341"/>
      <c r="MCP25" s="341"/>
      <c r="MCQ25" s="341"/>
      <c r="MCR25" s="341"/>
      <c r="MCS25" s="341"/>
      <c r="MCT25" s="341"/>
      <c r="MCU25" s="341"/>
      <c r="MCV25" s="341"/>
      <c r="MCW25" s="341"/>
      <c r="MCX25" s="341"/>
      <c r="MCY25" s="341"/>
      <c r="MCZ25" s="341"/>
      <c r="MDA25" s="341"/>
      <c r="MDB25" s="341"/>
      <c r="MDC25" s="341"/>
      <c r="MDD25" s="341"/>
      <c r="MDE25" s="341"/>
      <c r="MDF25" s="341"/>
      <c r="MDG25" s="341"/>
      <c r="MDH25" s="341"/>
      <c r="MDI25" s="341"/>
      <c r="MDJ25" s="341"/>
      <c r="MDK25" s="341"/>
      <c r="MDL25" s="341"/>
      <c r="MDM25" s="341"/>
      <c r="MDN25" s="341"/>
      <c r="MDO25" s="341"/>
      <c r="MDP25" s="341"/>
      <c r="MDQ25" s="341"/>
      <c r="MDR25" s="341"/>
      <c r="MDS25" s="341"/>
      <c r="MDT25" s="341"/>
      <c r="MDU25" s="341"/>
      <c r="MDV25" s="341"/>
      <c r="MDW25" s="341"/>
      <c r="MDX25" s="341"/>
      <c r="MDY25" s="341"/>
      <c r="MDZ25" s="341"/>
      <c r="MEA25" s="341"/>
      <c r="MEB25" s="341"/>
      <c r="MEC25" s="341"/>
      <c r="MED25" s="341"/>
      <c r="MEE25" s="341"/>
      <c r="MEF25" s="341"/>
      <c r="MEG25" s="341"/>
      <c r="MEH25" s="341"/>
      <c r="MEI25" s="341"/>
      <c r="MEJ25" s="341"/>
      <c r="MEK25" s="341"/>
      <c r="MEL25" s="341"/>
      <c r="MEM25" s="341"/>
      <c r="MEN25" s="341"/>
      <c r="MEO25" s="341"/>
      <c r="MEP25" s="341"/>
      <c r="MEQ25" s="341"/>
      <c r="MER25" s="341"/>
      <c r="MES25" s="341"/>
      <c r="MET25" s="341"/>
      <c r="MEU25" s="341"/>
      <c r="MEV25" s="341"/>
      <c r="MEW25" s="341"/>
      <c r="MEX25" s="341"/>
      <c r="MEY25" s="341"/>
      <c r="MEZ25" s="341"/>
      <c r="MFA25" s="341"/>
      <c r="MFB25" s="341"/>
      <c r="MFC25" s="341"/>
      <c r="MFD25" s="341"/>
      <c r="MFE25" s="341"/>
      <c r="MFF25" s="341"/>
      <c r="MFG25" s="341"/>
      <c r="MFH25" s="341"/>
      <c r="MFI25" s="341"/>
      <c r="MFJ25" s="341"/>
      <c r="MFK25" s="341"/>
      <c r="MFL25" s="341"/>
      <c r="MFM25" s="341"/>
      <c r="MFN25" s="341"/>
      <c r="MFO25" s="341"/>
      <c r="MFP25" s="341"/>
      <c r="MFQ25" s="341"/>
      <c r="MFR25" s="341"/>
      <c r="MFS25" s="341"/>
      <c r="MFT25" s="341"/>
      <c r="MFU25" s="341"/>
      <c r="MFV25" s="341"/>
      <c r="MFW25" s="341"/>
      <c r="MFX25" s="341"/>
      <c r="MFY25" s="341"/>
      <c r="MFZ25" s="341"/>
      <c r="MGA25" s="341"/>
      <c r="MGB25" s="341"/>
      <c r="MGC25" s="341"/>
      <c r="MGD25" s="341"/>
      <c r="MGE25" s="341"/>
      <c r="MGF25" s="341"/>
      <c r="MGG25" s="341"/>
      <c r="MGH25" s="341"/>
      <c r="MGI25" s="341"/>
      <c r="MGJ25" s="341"/>
      <c r="MGK25" s="341"/>
      <c r="MGL25" s="341"/>
      <c r="MGM25" s="341"/>
      <c r="MGN25" s="341"/>
      <c r="MGO25" s="341"/>
      <c r="MGP25" s="341"/>
      <c r="MGQ25" s="341"/>
      <c r="MGR25" s="341"/>
      <c r="MGS25" s="341"/>
      <c r="MGT25" s="341"/>
      <c r="MGU25" s="341"/>
      <c r="MGV25" s="341"/>
      <c r="MGW25" s="341"/>
      <c r="MGX25" s="341"/>
      <c r="MGY25" s="341"/>
      <c r="MGZ25" s="341"/>
      <c r="MHA25" s="341"/>
      <c r="MHB25" s="341"/>
      <c r="MHC25" s="341"/>
      <c r="MHD25" s="341"/>
      <c r="MHE25" s="341"/>
      <c r="MHF25" s="341"/>
      <c r="MHG25" s="341"/>
      <c r="MHH25" s="341"/>
      <c r="MHI25" s="341"/>
      <c r="MHJ25" s="341"/>
      <c r="MHK25" s="341"/>
      <c r="MHL25" s="341"/>
      <c r="MHM25" s="341"/>
      <c r="MHN25" s="341"/>
      <c r="MHO25" s="341"/>
      <c r="MHP25" s="341"/>
      <c r="MHQ25" s="341"/>
      <c r="MHR25" s="341"/>
      <c r="MHS25" s="341"/>
      <c r="MHT25" s="341"/>
      <c r="MHU25" s="341"/>
      <c r="MHV25" s="341"/>
      <c r="MHW25" s="341"/>
      <c r="MHX25" s="341"/>
      <c r="MHY25" s="341"/>
      <c r="MHZ25" s="341"/>
      <c r="MIA25" s="341"/>
      <c r="MIB25" s="341"/>
      <c r="MIC25" s="341"/>
      <c r="MID25" s="341"/>
      <c r="MIE25" s="341"/>
      <c r="MIF25" s="341"/>
      <c r="MIG25" s="341"/>
      <c r="MIH25" s="341"/>
      <c r="MII25" s="341"/>
      <c r="MIJ25" s="341"/>
      <c r="MIK25" s="341"/>
      <c r="MIL25" s="341"/>
      <c r="MIM25" s="341"/>
      <c r="MIN25" s="341"/>
      <c r="MIO25" s="341"/>
      <c r="MIP25" s="341"/>
      <c r="MIQ25" s="341"/>
      <c r="MIR25" s="341"/>
      <c r="MIS25" s="341"/>
      <c r="MIT25" s="341"/>
      <c r="MIU25" s="341"/>
      <c r="MIV25" s="341"/>
      <c r="MIW25" s="341"/>
      <c r="MIX25" s="341"/>
      <c r="MIY25" s="341"/>
      <c r="MIZ25" s="341"/>
      <c r="MJA25" s="341"/>
      <c r="MJB25" s="341"/>
      <c r="MJC25" s="341"/>
      <c r="MJD25" s="341"/>
      <c r="MJE25" s="341"/>
      <c r="MJF25" s="341"/>
      <c r="MJG25" s="341"/>
      <c r="MJH25" s="341"/>
      <c r="MJI25" s="341"/>
      <c r="MJJ25" s="341"/>
      <c r="MJK25" s="341"/>
      <c r="MJL25" s="341"/>
      <c r="MJM25" s="341"/>
      <c r="MJN25" s="341"/>
      <c r="MJO25" s="341"/>
      <c r="MJP25" s="341"/>
      <c r="MJQ25" s="341"/>
      <c r="MJR25" s="341"/>
      <c r="MJS25" s="341"/>
      <c r="MJT25" s="341"/>
      <c r="MJU25" s="341"/>
      <c r="MJV25" s="341"/>
      <c r="MJW25" s="341"/>
      <c r="MJX25" s="341"/>
      <c r="MJY25" s="341"/>
      <c r="MJZ25" s="341"/>
      <c r="MKA25" s="341"/>
      <c r="MKB25" s="341"/>
      <c r="MKC25" s="341"/>
      <c r="MKD25" s="341"/>
      <c r="MKE25" s="341"/>
      <c r="MKF25" s="341"/>
      <c r="MKG25" s="341"/>
      <c r="MKH25" s="341"/>
      <c r="MKI25" s="341"/>
      <c r="MKJ25" s="341"/>
      <c r="MKK25" s="341"/>
      <c r="MKL25" s="341"/>
      <c r="MKM25" s="341"/>
      <c r="MKN25" s="341"/>
      <c r="MKO25" s="341"/>
      <c r="MKP25" s="341"/>
      <c r="MKQ25" s="341"/>
      <c r="MKR25" s="341"/>
      <c r="MKS25" s="341"/>
      <c r="MKT25" s="341"/>
      <c r="MKU25" s="341"/>
      <c r="MKV25" s="341"/>
      <c r="MKW25" s="341"/>
      <c r="MKX25" s="341"/>
      <c r="MKY25" s="341"/>
      <c r="MKZ25" s="341"/>
      <c r="MLA25" s="341"/>
      <c r="MLB25" s="341"/>
      <c r="MLC25" s="341"/>
      <c r="MLD25" s="341"/>
      <c r="MLE25" s="341"/>
      <c r="MLF25" s="341"/>
      <c r="MLG25" s="341"/>
      <c r="MLH25" s="341"/>
      <c r="MLI25" s="341"/>
      <c r="MLJ25" s="341"/>
      <c r="MLK25" s="341"/>
      <c r="MLL25" s="341"/>
      <c r="MLM25" s="341"/>
      <c r="MLN25" s="341"/>
      <c r="MLO25" s="341"/>
      <c r="MLP25" s="341"/>
      <c r="MLQ25" s="341"/>
      <c r="MLR25" s="341"/>
      <c r="MLS25" s="341"/>
      <c r="MLT25" s="341"/>
      <c r="MLU25" s="341"/>
      <c r="MLV25" s="341"/>
      <c r="MLW25" s="341"/>
      <c r="MLX25" s="341"/>
      <c r="MLY25" s="341"/>
      <c r="MLZ25" s="341"/>
      <c r="MMA25" s="341"/>
      <c r="MMB25" s="341"/>
      <c r="MMC25" s="341"/>
      <c r="MMD25" s="341"/>
      <c r="MME25" s="341"/>
      <c r="MMF25" s="341"/>
      <c r="MMG25" s="341"/>
      <c r="MMH25" s="341"/>
      <c r="MMI25" s="341"/>
      <c r="MMJ25" s="341"/>
      <c r="MMK25" s="341"/>
      <c r="MML25" s="341"/>
      <c r="MMM25" s="341"/>
      <c r="MMN25" s="341"/>
      <c r="MMO25" s="341"/>
      <c r="MMP25" s="341"/>
      <c r="MMQ25" s="341"/>
      <c r="MMR25" s="341"/>
      <c r="MMS25" s="341"/>
      <c r="MMT25" s="341"/>
      <c r="MMU25" s="341"/>
      <c r="MMV25" s="341"/>
      <c r="MMW25" s="341"/>
      <c r="MMX25" s="341"/>
      <c r="MMY25" s="341"/>
      <c r="MMZ25" s="341"/>
      <c r="MNA25" s="341"/>
      <c r="MNB25" s="341"/>
      <c r="MNC25" s="341"/>
      <c r="MND25" s="341"/>
      <c r="MNE25" s="341"/>
      <c r="MNF25" s="341"/>
      <c r="MNG25" s="341"/>
      <c r="MNH25" s="341"/>
      <c r="MNI25" s="341"/>
      <c r="MNJ25" s="341"/>
      <c r="MNK25" s="341"/>
      <c r="MNL25" s="341"/>
      <c r="MNM25" s="341"/>
      <c r="MNN25" s="341"/>
      <c r="MNO25" s="341"/>
      <c r="MNP25" s="341"/>
      <c r="MNQ25" s="341"/>
      <c r="MNR25" s="341"/>
      <c r="MNS25" s="341"/>
      <c r="MNT25" s="341"/>
      <c r="MNU25" s="341"/>
      <c r="MNV25" s="341"/>
      <c r="MNW25" s="341"/>
      <c r="MNX25" s="341"/>
      <c r="MNY25" s="341"/>
      <c r="MNZ25" s="341"/>
      <c r="MOA25" s="341"/>
      <c r="MOB25" s="341"/>
      <c r="MOC25" s="341"/>
      <c r="MOD25" s="341"/>
      <c r="MOE25" s="341"/>
      <c r="MOF25" s="341"/>
      <c r="MOG25" s="341"/>
      <c r="MOH25" s="341"/>
      <c r="MOI25" s="341"/>
      <c r="MOJ25" s="341"/>
      <c r="MOK25" s="341"/>
      <c r="MOL25" s="341"/>
      <c r="MOM25" s="341"/>
      <c r="MON25" s="341"/>
      <c r="MOO25" s="341"/>
      <c r="MOP25" s="341"/>
      <c r="MOQ25" s="341"/>
      <c r="MOR25" s="341"/>
      <c r="MOS25" s="341"/>
      <c r="MOT25" s="341"/>
      <c r="MOU25" s="341"/>
      <c r="MOV25" s="341"/>
      <c r="MOW25" s="341"/>
      <c r="MOX25" s="341"/>
      <c r="MOY25" s="341"/>
      <c r="MOZ25" s="341"/>
      <c r="MPA25" s="341"/>
      <c r="MPB25" s="341"/>
      <c r="MPC25" s="341"/>
      <c r="MPD25" s="341"/>
      <c r="MPE25" s="341"/>
      <c r="MPF25" s="341"/>
      <c r="MPG25" s="341"/>
      <c r="MPH25" s="341"/>
      <c r="MPI25" s="341"/>
      <c r="MPJ25" s="341"/>
      <c r="MPK25" s="341"/>
      <c r="MPL25" s="341"/>
      <c r="MPM25" s="341"/>
      <c r="MPN25" s="341"/>
      <c r="MPO25" s="341"/>
      <c r="MPP25" s="341"/>
      <c r="MPQ25" s="341"/>
      <c r="MPR25" s="341"/>
      <c r="MPS25" s="341"/>
      <c r="MPT25" s="341"/>
      <c r="MPU25" s="341"/>
      <c r="MPV25" s="341"/>
      <c r="MPW25" s="341"/>
      <c r="MPX25" s="341"/>
      <c r="MPY25" s="341"/>
      <c r="MPZ25" s="341"/>
      <c r="MQA25" s="341"/>
      <c r="MQB25" s="341"/>
      <c r="MQC25" s="341"/>
      <c r="MQD25" s="341"/>
      <c r="MQE25" s="341"/>
      <c r="MQF25" s="341"/>
      <c r="MQG25" s="341"/>
      <c r="MQH25" s="341"/>
      <c r="MQI25" s="341"/>
      <c r="MQJ25" s="341"/>
      <c r="MQK25" s="341"/>
      <c r="MQL25" s="341"/>
      <c r="MQM25" s="341"/>
      <c r="MQN25" s="341"/>
      <c r="MQO25" s="341"/>
      <c r="MQP25" s="341"/>
      <c r="MQQ25" s="341"/>
      <c r="MQR25" s="341"/>
      <c r="MQS25" s="341"/>
      <c r="MQT25" s="341"/>
      <c r="MQU25" s="341"/>
      <c r="MQV25" s="341"/>
      <c r="MQW25" s="341"/>
      <c r="MQX25" s="341"/>
      <c r="MQY25" s="341"/>
      <c r="MQZ25" s="341"/>
      <c r="MRA25" s="341"/>
      <c r="MRB25" s="341"/>
      <c r="MRC25" s="341"/>
      <c r="MRD25" s="341"/>
      <c r="MRE25" s="341"/>
      <c r="MRF25" s="341"/>
      <c r="MRG25" s="341"/>
      <c r="MRH25" s="341"/>
      <c r="MRI25" s="341"/>
      <c r="MRJ25" s="341"/>
      <c r="MRK25" s="341"/>
      <c r="MRL25" s="341"/>
      <c r="MRM25" s="341"/>
      <c r="MRN25" s="341"/>
      <c r="MRO25" s="341"/>
      <c r="MRP25" s="341"/>
      <c r="MRQ25" s="341"/>
      <c r="MRR25" s="341"/>
      <c r="MRS25" s="341"/>
      <c r="MRT25" s="341"/>
      <c r="MRU25" s="341"/>
      <c r="MRV25" s="341"/>
      <c r="MRW25" s="341"/>
      <c r="MRX25" s="341"/>
      <c r="MRY25" s="341"/>
      <c r="MRZ25" s="341"/>
      <c r="MSA25" s="341"/>
      <c r="MSB25" s="341"/>
      <c r="MSC25" s="341"/>
      <c r="MSD25" s="341"/>
      <c r="MSE25" s="341"/>
      <c r="MSF25" s="341"/>
      <c r="MSG25" s="341"/>
      <c r="MSH25" s="341"/>
      <c r="MSI25" s="341"/>
      <c r="MSJ25" s="341"/>
      <c r="MSK25" s="341"/>
      <c r="MSL25" s="341"/>
      <c r="MSM25" s="341"/>
      <c r="MSN25" s="341"/>
      <c r="MSO25" s="341"/>
      <c r="MSP25" s="341"/>
      <c r="MSQ25" s="341"/>
      <c r="MSR25" s="341"/>
      <c r="MSS25" s="341"/>
      <c r="MST25" s="341"/>
      <c r="MSU25" s="341"/>
      <c r="MSV25" s="341"/>
      <c r="MSW25" s="341"/>
      <c r="MSX25" s="341"/>
      <c r="MSY25" s="341"/>
      <c r="MSZ25" s="341"/>
      <c r="MTA25" s="341"/>
      <c r="MTB25" s="341"/>
      <c r="MTC25" s="341"/>
      <c r="MTD25" s="341"/>
      <c r="MTE25" s="341"/>
      <c r="MTF25" s="341"/>
      <c r="MTG25" s="341"/>
      <c r="MTH25" s="341"/>
      <c r="MTI25" s="341"/>
      <c r="MTJ25" s="341"/>
      <c r="MTK25" s="341"/>
      <c r="MTL25" s="341"/>
      <c r="MTM25" s="341"/>
      <c r="MTN25" s="341"/>
      <c r="MTO25" s="341"/>
      <c r="MTP25" s="341"/>
      <c r="MTQ25" s="341"/>
      <c r="MTR25" s="341"/>
      <c r="MTS25" s="341"/>
      <c r="MTT25" s="341"/>
      <c r="MTU25" s="341"/>
      <c r="MTV25" s="341"/>
      <c r="MTW25" s="341"/>
      <c r="MTX25" s="341"/>
      <c r="MTY25" s="341"/>
      <c r="MTZ25" s="341"/>
      <c r="MUA25" s="341"/>
      <c r="MUB25" s="341"/>
      <c r="MUC25" s="341"/>
      <c r="MUD25" s="341"/>
      <c r="MUE25" s="341"/>
      <c r="MUF25" s="341"/>
      <c r="MUG25" s="341"/>
      <c r="MUH25" s="341"/>
      <c r="MUI25" s="341"/>
      <c r="MUJ25" s="341"/>
      <c r="MUK25" s="341"/>
      <c r="MUL25" s="341"/>
      <c r="MUM25" s="341"/>
      <c r="MUN25" s="341"/>
      <c r="MUO25" s="341"/>
      <c r="MUP25" s="341"/>
      <c r="MUQ25" s="341"/>
      <c r="MUR25" s="341"/>
      <c r="MUS25" s="341"/>
      <c r="MUT25" s="341"/>
      <c r="MUU25" s="341"/>
      <c r="MUV25" s="341"/>
      <c r="MUW25" s="341"/>
      <c r="MUX25" s="341"/>
      <c r="MUY25" s="341"/>
      <c r="MUZ25" s="341"/>
      <c r="MVA25" s="341"/>
      <c r="MVB25" s="341"/>
      <c r="MVC25" s="341"/>
      <c r="MVD25" s="341"/>
      <c r="MVE25" s="341"/>
      <c r="MVF25" s="341"/>
      <c r="MVG25" s="341"/>
      <c r="MVH25" s="341"/>
      <c r="MVI25" s="341"/>
      <c r="MVJ25" s="341"/>
      <c r="MVK25" s="341"/>
      <c r="MVL25" s="341"/>
      <c r="MVM25" s="341"/>
      <c r="MVN25" s="341"/>
      <c r="MVO25" s="341"/>
      <c r="MVP25" s="341"/>
      <c r="MVQ25" s="341"/>
      <c r="MVR25" s="341"/>
      <c r="MVS25" s="341"/>
      <c r="MVT25" s="341"/>
      <c r="MVU25" s="341"/>
      <c r="MVV25" s="341"/>
      <c r="MVW25" s="341"/>
      <c r="MVX25" s="341"/>
      <c r="MVY25" s="341"/>
      <c r="MVZ25" s="341"/>
      <c r="MWA25" s="341"/>
      <c r="MWB25" s="341"/>
      <c r="MWC25" s="341"/>
      <c r="MWD25" s="341"/>
      <c r="MWE25" s="341"/>
      <c r="MWF25" s="341"/>
      <c r="MWG25" s="341"/>
      <c r="MWH25" s="341"/>
      <c r="MWI25" s="341"/>
      <c r="MWJ25" s="341"/>
      <c r="MWK25" s="341"/>
      <c r="MWL25" s="341"/>
      <c r="MWM25" s="341"/>
      <c r="MWN25" s="341"/>
      <c r="MWO25" s="341"/>
      <c r="MWP25" s="341"/>
      <c r="MWQ25" s="341"/>
      <c r="MWR25" s="341"/>
      <c r="MWS25" s="341"/>
      <c r="MWT25" s="341"/>
      <c r="MWU25" s="341"/>
      <c r="MWV25" s="341"/>
      <c r="MWW25" s="341"/>
      <c r="MWX25" s="341"/>
      <c r="MWY25" s="341"/>
      <c r="MWZ25" s="341"/>
      <c r="MXA25" s="341"/>
      <c r="MXB25" s="341"/>
      <c r="MXC25" s="341"/>
      <c r="MXD25" s="341"/>
      <c r="MXE25" s="341"/>
      <c r="MXF25" s="341"/>
      <c r="MXG25" s="341"/>
      <c r="MXH25" s="341"/>
      <c r="MXI25" s="341"/>
      <c r="MXJ25" s="341"/>
      <c r="MXK25" s="341"/>
      <c r="MXL25" s="341"/>
      <c r="MXM25" s="341"/>
      <c r="MXN25" s="341"/>
      <c r="MXO25" s="341"/>
      <c r="MXP25" s="341"/>
      <c r="MXQ25" s="341"/>
      <c r="MXR25" s="341"/>
      <c r="MXS25" s="341"/>
      <c r="MXT25" s="341"/>
      <c r="MXU25" s="341"/>
      <c r="MXV25" s="341"/>
      <c r="MXW25" s="341"/>
      <c r="MXX25" s="341"/>
      <c r="MXY25" s="341"/>
      <c r="MXZ25" s="341"/>
      <c r="MYA25" s="341"/>
      <c r="MYB25" s="341"/>
      <c r="MYC25" s="341"/>
      <c r="MYD25" s="341"/>
      <c r="MYE25" s="341"/>
      <c r="MYF25" s="341"/>
      <c r="MYG25" s="341"/>
      <c r="MYH25" s="341"/>
      <c r="MYI25" s="341"/>
      <c r="MYJ25" s="341"/>
      <c r="MYK25" s="341"/>
      <c r="MYL25" s="341"/>
      <c r="MYM25" s="341"/>
      <c r="MYN25" s="341"/>
      <c r="MYO25" s="341"/>
      <c r="MYP25" s="341"/>
      <c r="MYQ25" s="341"/>
      <c r="MYR25" s="341"/>
      <c r="MYS25" s="341"/>
      <c r="MYT25" s="341"/>
      <c r="MYU25" s="341"/>
      <c r="MYV25" s="341"/>
      <c r="MYW25" s="341"/>
      <c r="MYX25" s="341"/>
      <c r="MYY25" s="341"/>
      <c r="MYZ25" s="341"/>
      <c r="MZA25" s="341"/>
      <c r="MZB25" s="341"/>
      <c r="MZC25" s="341"/>
      <c r="MZD25" s="341"/>
      <c r="MZE25" s="341"/>
      <c r="MZF25" s="341"/>
      <c r="MZG25" s="341"/>
      <c r="MZH25" s="341"/>
      <c r="MZI25" s="341"/>
      <c r="MZJ25" s="341"/>
      <c r="MZK25" s="341"/>
      <c r="MZL25" s="341"/>
      <c r="MZM25" s="341"/>
      <c r="MZN25" s="341"/>
      <c r="MZO25" s="341"/>
      <c r="MZP25" s="341"/>
      <c r="MZQ25" s="341"/>
      <c r="MZR25" s="341"/>
      <c r="MZS25" s="341"/>
      <c r="MZT25" s="341"/>
      <c r="MZU25" s="341"/>
      <c r="MZV25" s="341"/>
      <c r="MZW25" s="341"/>
      <c r="MZX25" s="341"/>
      <c r="MZY25" s="341"/>
      <c r="MZZ25" s="341"/>
      <c r="NAA25" s="341"/>
      <c r="NAB25" s="341"/>
      <c r="NAC25" s="341"/>
      <c r="NAD25" s="341"/>
      <c r="NAE25" s="341"/>
      <c r="NAF25" s="341"/>
      <c r="NAG25" s="341"/>
      <c r="NAH25" s="341"/>
      <c r="NAI25" s="341"/>
      <c r="NAJ25" s="341"/>
      <c r="NAK25" s="341"/>
      <c r="NAL25" s="341"/>
      <c r="NAM25" s="341"/>
      <c r="NAN25" s="341"/>
      <c r="NAO25" s="341"/>
      <c r="NAP25" s="341"/>
      <c r="NAQ25" s="341"/>
      <c r="NAR25" s="341"/>
      <c r="NAS25" s="341"/>
      <c r="NAT25" s="341"/>
      <c r="NAU25" s="341"/>
      <c r="NAV25" s="341"/>
      <c r="NAW25" s="341"/>
      <c r="NAX25" s="341"/>
      <c r="NAY25" s="341"/>
      <c r="NAZ25" s="341"/>
      <c r="NBA25" s="341"/>
      <c r="NBB25" s="341"/>
      <c r="NBC25" s="341"/>
      <c r="NBD25" s="341"/>
      <c r="NBE25" s="341"/>
      <c r="NBF25" s="341"/>
      <c r="NBG25" s="341"/>
      <c r="NBH25" s="341"/>
      <c r="NBI25" s="341"/>
      <c r="NBJ25" s="341"/>
      <c r="NBK25" s="341"/>
      <c r="NBL25" s="341"/>
      <c r="NBM25" s="341"/>
      <c r="NBN25" s="341"/>
      <c r="NBO25" s="341"/>
      <c r="NBP25" s="341"/>
      <c r="NBQ25" s="341"/>
      <c r="NBR25" s="341"/>
      <c r="NBS25" s="341"/>
      <c r="NBT25" s="341"/>
      <c r="NBU25" s="341"/>
      <c r="NBV25" s="341"/>
      <c r="NBW25" s="341"/>
      <c r="NBX25" s="341"/>
      <c r="NBY25" s="341"/>
      <c r="NBZ25" s="341"/>
      <c r="NCA25" s="341"/>
      <c r="NCB25" s="341"/>
      <c r="NCC25" s="341"/>
      <c r="NCD25" s="341"/>
      <c r="NCE25" s="341"/>
      <c r="NCF25" s="341"/>
      <c r="NCG25" s="341"/>
      <c r="NCH25" s="341"/>
      <c r="NCI25" s="341"/>
      <c r="NCJ25" s="341"/>
      <c r="NCK25" s="341"/>
      <c r="NCL25" s="341"/>
      <c r="NCM25" s="341"/>
      <c r="NCN25" s="341"/>
      <c r="NCO25" s="341"/>
      <c r="NCP25" s="341"/>
      <c r="NCQ25" s="341"/>
      <c r="NCR25" s="341"/>
      <c r="NCS25" s="341"/>
      <c r="NCT25" s="341"/>
      <c r="NCU25" s="341"/>
      <c r="NCV25" s="341"/>
      <c r="NCW25" s="341"/>
      <c r="NCX25" s="341"/>
      <c r="NCY25" s="341"/>
      <c r="NCZ25" s="341"/>
      <c r="NDA25" s="341"/>
      <c r="NDB25" s="341"/>
      <c r="NDC25" s="341"/>
      <c r="NDD25" s="341"/>
      <c r="NDE25" s="341"/>
      <c r="NDF25" s="341"/>
      <c r="NDG25" s="341"/>
      <c r="NDH25" s="341"/>
      <c r="NDI25" s="341"/>
      <c r="NDJ25" s="341"/>
      <c r="NDK25" s="341"/>
      <c r="NDL25" s="341"/>
      <c r="NDM25" s="341"/>
      <c r="NDN25" s="341"/>
      <c r="NDO25" s="341"/>
      <c r="NDP25" s="341"/>
      <c r="NDQ25" s="341"/>
      <c r="NDR25" s="341"/>
      <c r="NDS25" s="341"/>
      <c r="NDT25" s="341"/>
      <c r="NDU25" s="341"/>
      <c r="NDV25" s="341"/>
      <c r="NDW25" s="341"/>
      <c r="NDX25" s="341"/>
      <c r="NDY25" s="341"/>
      <c r="NDZ25" s="341"/>
      <c r="NEA25" s="341"/>
      <c r="NEB25" s="341"/>
      <c r="NEC25" s="341"/>
      <c r="NED25" s="341"/>
      <c r="NEE25" s="341"/>
      <c r="NEF25" s="341"/>
      <c r="NEG25" s="341"/>
      <c r="NEH25" s="341"/>
      <c r="NEI25" s="341"/>
      <c r="NEJ25" s="341"/>
      <c r="NEK25" s="341"/>
      <c r="NEL25" s="341"/>
      <c r="NEM25" s="341"/>
      <c r="NEN25" s="341"/>
      <c r="NEO25" s="341"/>
      <c r="NEP25" s="341"/>
      <c r="NEQ25" s="341"/>
      <c r="NER25" s="341"/>
      <c r="NES25" s="341"/>
      <c r="NET25" s="341"/>
      <c r="NEU25" s="341"/>
      <c r="NEV25" s="341"/>
      <c r="NEW25" s="341"/>
      <c r="NEX25" s="341"/>
      <c r="NEY25" s="341"/>
      <c r="NEZ25" s="341"/>
      <c r="NFA25" s="341"/>
      <c r="NFB25" s="341"/>
      <c r="NFC25" s="341"/>
      <c r="NFD25" s="341"/>
      <c r="NFE25" s="341"/>
      <c r="NFF25" s="341"/>
      <c r="NFG25" s="341"/>
      <c r="NFH25" s="341"/>
      <c r="NFI25" s="341"/>
      <c r="NFJ25" s="341"/>
      <c r="NFK25" s="341"/>
      <c r="NFL25" s="341"/>
      <c r="NFM25" s="341"/>
      <c r="NFN25" s="341"/>
      <c r="NFO25" s="341"/>
      <c r="NFP25" s="341"/>
      <c r="NFQ25" s="341"/>
      <c r="NFR25" s="341"/>
      <c r="NFS25" s="341"/>
      <c r="NFT25" s="341"/>
      <c r="NFU25" s="341"/>
      <c r="NFV25" s="341"/>
      <c r="NFW25" s="341"/>
      <c r="NFX25" s="341"/>
      <c r="NFY25" s="341"/>
      <c r="NFZ25" s="341"/>
      <c r="NGA25" s="341"/>
      <c r="NGB25" s="341"/>
      <c r="NGC25" s="341"/>
      <c r="NGD25" s="341"/>
      <c r="NGE25" s="341"/>
      <c r="NGF25" s="341"/>
      <c r="NGG25" s="341"/>
      <c r="NGH25" s="341"/>
      <c r="NGI25" s="341"/>
      <c r="NGJ25" s="341"/>
      <c r="NGK25" s="341"/>
      <c r="NGL25" s="341"/>
      <c r="NGM25" s="341"/>
      <c r="NGN25" s="341"/>
      <c r="NGO25" s="341"/>
      <c r="NGP25" s="341"/>
      <c r="NGQ25" s="341"/>
      <c r="NGR25" s="341"/>
      <c r="NGS25" s="341"/>
      <c r="NGT25" s="341"/>
      <c r="NGU25" s="341"/>
      <c r="NGV25" s="341"/>
      <c r="NGW25" s="341"/>
      <c r="NGX25" s="341"/>
      <c r="NGY25" s="341"/>
      <c r="NGZ25" s="341"/>
      <c r="NHA25" s="341"/>
      <c r="NHB25" s="341"/>
      <c r="NHC25" s="341"/>
      <c r="NHD25" s="341"/>
      <c r="NHE25" s="341"/>
      <c r="NHF25" s="341"/>
      <c r="NHG25" s="341"/>
      <c r="NHH25" s="341"/>
      <c r="NHI25" s="341"/>
      <c r="NHJ25" s="341"/>
      <c r="NHK25" s="341"/>
      <c r="NHL25" s="341"/>
      <c r="NHM25" s="341"/>
      <c r="NHN25" s="341"/>
      <c r="NHO25" s="341"/>
      <c r="NHP25" s="341"/>
      <c r="NHQ25" s="341"/>
      <c r="NHR25" s="341"/>
      <c r="NHS25" s="341"/>
      <c r="NHT25" s="341"/>
      <c r="NHU25" s="341"/>
      <c r="NHV25" s="341"/>
      <c r="NHW25" s="341"/>
      <c r="NHX25" s="341"/>
      <c r="NHY25" s="341"/>
      <c r="NHZ25" s="341"/>
      <c r="NIA25" s="341"/>
      <c r="NIB25" s="341"/>
      <c r="NIC25" s="341"/>
      <c r="NID25" s="341"/>
      <c r="NIE25" s="341"/>
      <c r="NIF25" s="341"/>
      <c r="NIG25" s="341"/>
      <c r="NIH25" s="341"/>
      <c r="NII25" s="341"/>
      <c r="NIJ25" s="341"/>
      <c r="NIK25" s="341"/>
      <c r="NIL25" s="341"/>
      <c r="NIM25" s="341"/>
      <c r="NIN25" s="341"/>
      <c r="NIO25" s="341"/>
      <c r="NIP25" s="341"/>
      <c r="NIQ25" s="341"/>
      <c r="NIR25" s="341"/>
      <c r="NIS25" s="341"/>
      <c r="NIT25" s="341"/>
      <c r="NIU25" s="341"/>
      <c r="NIV25" s="341"/>
      <c r="NIW25" s="341"/>
      <c r="NIX25" s="341"/>
      <c r="NIY25" s="341"/>
      <c r="NIZ25" s="341"/>
      <c r="NJA25" s="341"/>
      <c r="NJB25" s="341"/>
      <c r="NJC25" s="341"/>
      <c r="NJD25" s="341"/>
      <c r="NJE25" s="341"/>
      <c r="NJF25" s="341"/>
      <c r="NJG25" s="341"/>
      <c r="NJH25" s="341"/>
      <c r="NJI25" s="341"/>
      <c r="NJJ25" s="341"/>
      <c r="NJK25" s="341"/>
      <c r="NJL25" s="341"/>
      <c r="NJM25" s="341"/>
      <c r="NJN25" s="341"/>
      <c r="NJO25" s="341"/>
      <c r="NJP25" s="341"/>
      <c r="NJQ25" s="341"/>
      <c r="NJR25" s="341"/>
      <c r="NJS25" s="341"/>
      <c r="NJT25" s="341"/>
      <c r="NJU25" s="341"/>
      <c r="NJV25" s="341"/>
      <c r="NJW25" s="341"/>
      <c r="NJX25" s="341"/>
      <c r="NJY25" s="341"/>
      <c r="NJZ25" s="341"/>
      <c r="NKA25" s="341"/>
      <c r="NKB25" s="341"/>
      <c r="NKC25" s="341"/>
      <c r="NKD25" s="341"/>
      <c r="NKE25" s="341"/>
      <c r="NKF25" s="341"/>
      <c r="NKG25" s="341"/>
      <c r="NKH25" s="341"/>
      <c r="NKI25" s="341"/>
      <c r="NKJ25" s="341"/>
      <c r="NKK25" s="341"/>
      <c r="NKL25" s="341"/>
      <c r="NKM25" s="341"/>
      <c r="NKN25" s="341"/>
      <c r="NKO25" s="341"/>
      <c r="NKP25" s="341"/>
      <c r="NKQ25" s="341"/>
      <c r="NKR25" s="341"/>
      <c r="NKS25" s="341"/>
      <c r="NKT25" s="341"/>
      <c r="NKU25" s="341"/>
      <c r="NKV25" s="341"/>
      <c r="NKW25" s="341"/>
      <c r="NKX25" s="341"/>
      <c r="NKY25" s="341"/>
      <c r="NKZ25" s="341"/>
      <c r="NLA25" s="341"/>
      <c r="NLB25" s="341"/>
      <c r="NLC25" s="341"/>
      <c r="NLD25" s="341"/>
      <c r="NLE25" s="341"/>
      <c r="NLF25" s="341"/>
      <c r="NLG25" s="341"/>
      <c r="NLH25" s="341"/>
      <c r="NLI25" s="341"/>
      <c r="NLJ25" s="341"/>
      <c r="NLK25" s="341"/>
      <c r="NLL25" s="341"/>
      <c r="NLM25" s="341"/>
      <c r="NLN25" s="341"/>
      <c r="NLO25" s="341"/>
      <c r="NLP25" s="341"/>
      <c r="NLQ25" s="341"/>
      <c r="NLR25" s="341"/>
      <c r="NLS25" s="341"/>
      <c r="NLT25" s="341"/>
      <c r="NLU25" s="341"/>
      <c r="NLV25" s="341"/>
      <c r="NLW25" s="341"/>
      <c r="NLX25" s="341"/>
      <c r="NLY25" s="341"/>
      <c r="NLZ25" s="341"/>
      <c r="NMA25" s="341"/>
      <c r="NMB25" s="341"/>
      <c r="NMC25" s="341"/>
      <c r="NMD25" s="341"/>
      <c r="NME25" s="341"/>
      <c r="NMF25" s="341"/>
      <c r="NMG25" s="341"/>
      <c r="NMH25" s="341"/>
      <c r="NMI25" s="341"/>
      <c r="NMJ25" s="341"/>
      <c r="NMK25" s="341"/>
      <c r="NML25" s="341"/>
      <c r="NMM25" s="341"/>
      <c r="NMN25" s="341"/>
      <c r="NMO25" s="341"/>
      <c r="NMP25" s="341"/>
      <c r="NMQ25" s="341"/>
      <c r="NMR25" s="341"/>
      <c r="NMS25" s="341"/>
      <c r="NMT25" s="341"/>
      <c r="NMU25" s="341"/>
      <c r="NMV25" s="341"/>
      <c r="NMW25" s="341"/>
      <c r="NMX25" s="341"/>
      <c r="NMY25" s="341"/>
      <c r="NMZ25" s="341"/>
      <c r="NNA25" s="341"/>
      <c r="NNB25" s="341"/>
      <c r="NNC25" s="341"/>
      <c r="NND25" s="341"/>
      <c r="NNE25" s="341"/>
      <c r="NNF25" s="341"/>
      <c r="NNG25" s="341"/>
      <c r="NNH25" s="341"/>
      <c r="NNI25" s="341"/>
      <c r="NNJ25" s="341"/>
      <c r="NNK25" s="341"/>
      <c r="NNL25" s="341"/>
      <c r="NNM25" s="341"/>
      <c r="NNN25" s="341"/>
      <c r="NNO25" s="341"/>
      <c r="NNP25" s="341"/>
      <c r="NNQ25" s="341"/>
      <c r="NNR25" s="341"/>
      <c r="NNS25" s="341"/>
      <c r="NNT25" s="341"/>
      <c r="NNU25" s="341"/>
      <c r="NNV25" s="341"/>
      <c r="NNW25" s="341"/>
      <c r="NNX25" s="341"/>
      <c r="NNY25" s="341"/>
      <c r="NNZ25" s="341"/>
      <c r="NOA25" s="341"/>
      <c r="NOB25" s="341"/>
      <c r="NOC25" s="341"/>
      <c r="NOD25" s="341"/>
      <c r="NOE25" s="341"/>
      <c r="NOF25" s="341"/>
      <c r="NOG25" s="341"/>
      <c r="NOH25" s="341"/>
      <c r="NOI25" s="341"/>
      <c r="NOJ25" s="341"/>
      <c r="NOK25" s="341"/>
      <c r="NOL25" s="341"/>
      <c r="NOM25" s="341"/>
      <c r="NON25" s="341"/>
      <c r="NOO25" s="341"/>
      <c r="NOP25" s="341"/>
      <c r="NOQ25" s="341"/>
      <c r="NOR25" s="341"/>
      <c r="NOS25" s="341"/>
      <c r="NOT25" s="341"/>
      <c r="NOU25" s="341"/>
      <c r="NOV25" s="341"/>
      <c r="NOW25" s="341"/>
      <c r="NOX25" s="341"/>
      <c r="NOY25" s="341"/>
      <c r="NOZ25" s="341"/>
      <c r="NPA25" s="341"/>
      <c r="NPB25" s="341"/>
      <c r="NPC25" s="341"/>
      <c r="NPD25" s="341"/>
      <c r="NPE25" s="341"/>
      <c r="NPF25" s="341"/>
      <c r="NPG25" s="341"/>
      <c r="NPH25" s="341"/>
      <c r="NPI25" s="341"/>
      <c r="NPJ25" s="341"/>
      <c r="NPK25" s="341"/>
      <c r="NPL25" s="341"/>
      <c r="NPM25" s="341"/>
      <c r="NPN25" s="341"/>
      <c r="NPO25" s="341"/>
      <c r="NPP25" s="341"/>
      <c r="NPQ25" s="341"/>
      <c r="NPR25" s="341"/>
      <c r="NPS25" s="341"/>
      <c r="NPT25" s="341"/>
      <c r="NPU25" s="341"/>
      <c r="NPV25" s="341"/>
      <c r="NPW25" s="341"/>
      <c r="NPX25" s="341"/>
      <c r="NPY25" s="341"/>
      <c r="NPZ25" s="341"/>
      <c r="NQA25" s="341"/>
      <c r="NQB25" s="341"/>
      <c r="NQC25" s="341"/>
      <c r="NQD25" s="341"/>
      <c r="NQE25" s="341"/>
      <c r="NQF25" s="341"/>
      <c r="NQG25" s="341"/>
      <c r="NQH25" s="341"/>
      <c r="NQI25" s="341"/>
      <c r="NQJ25" s="341"/>
      <c r="NQK25" s="341"/>
      <c r="NQL25" s="341"/>
      <c r="NQM25" s="341"/>
      <c r="NQN25" s="341"/>
      <c r="NQO25" s="341"/>
      <c r="NQP25" s="341"/>
      <c r="NQQ25" s="341"/>
      <c r="NQR25" s="341"/>
      <c r="NQS25" s="341"/>
      <c r="NQT25" s="341"/>
      <c r="NQU25" s="341"/>
      <c r="NQV25" s="341"/>
      <c r="NQW25" s="341"/>
      <c r="NQX25" s="341"/>
      <c r="NQY25" s="341"/>
      <c r="NQZ25" s="341"/>
      <c r="NRA25" s="341"/>
      <c r="NRB25" s="341"/>
      <c r="NRC25" s="341"/>
      <c r="NRD25" s="341"/>
      <c r="NRE25" s="341"/>
      <c r="NRF25" s="341"/>
      <c r="NRG25" s="341"/>
      <c r="NRH25" s="341"/>
      <c r="NRI25" s="341"/>
      <c r="NRJ25" s="341"/>
      <c r="NRK25" s="341"/>
      <c r="NRL25" s="341"/>
      <c r="NRM25" s="341"/>
      <c r="NRN25" s="341"/>
      <c r="NRO25" s="341"/>
      <c r="NRP25" s="341"/>
      <c r="NRQ25" s="341"/>
      <c r="NRR25" s="341"/>
      <c r="NRS25" s="341"/>
      <c r="NRT25" s="341"/>
      <c r="NRU25" s="341"/>
      <c r="NRV25" s="341"/>
      <c r="NRW25" s="341"/>
      <c r="NRX25" s="341"/>
      <c r="NRY25" s="341"/>
      <c r="NRZ25" s="341"/>
      <c r="NSA25" s="341"/>
      <c r="NSB25" s="341"/>
      <c r="NSC25" s="341"/>
      <c r="NSD25" s="341"/>
      <c r="NSE25" s="341"/>
      <c r="NSF25" s="341"/>
      <c r="NSG25" s="341"/>
      <c r="NSH25" s="341"/>
      <c r="NSI25" s="341"/>
      <c r="NSJ25" s="341"/>
      <c r="NSK25" s="341"/>
      <c r="NSL25" s="341"/>
      <c r="NSM25" s="341"/>
      <c r="NSN25" s="341"/>
      <c r="NSO25" s="341"/>
      <c r="NSP25" s="341"/>
      <c r="NSQ25" s="341"/>
      <c r="NSR25" s="341"/>
      <c r="NSS25" s="341"/>
      <c r="NST25" s="341"/>
      <c r="NSU25" s="341"/>
      <c r="NSV25" s="341"/>
      <c r="NSW25" s="341"/>
      <c r="NSX25" s="341"/>
      <c r="NSY25" s="341"/>
      <c r="NSZ25" s="341"/>
      <c r="NTA25" s="341"/>
      <c r="NTB25" s="341"/>
      <c r="NTC25" s="341"/>
      <c r="NTD25" s="341"/>
      <c r="NTE25" s="341"/>
      <c r="NTF25" s="341"/>
      <c r="NTG25" s="341"/>
      <c r="NTH25" s="341"/>
      <c r="NTI25" s="341"/>
      <c r="NTJ25" s="341"/>
      <c r="NTK25" s="341"/>
      <c r="NTL25" s="341"/>
      <c r="NTM25" s="341"/>
      <c r="NTN25" s="341"/>
      <c r="NTO25" s="341"/>
      <c r="NTP25" s="341"/>
      <c r="NTQ25" s="341"/>
      <c r="NTR25" s="341"/>
      <c r="NTS25" s="341"/>
      <c r="NTT25" s="341"/>
      <c r="NTU25" s="341"/>
      <c r="NTV25" s="341"/>
      <c r="NTW25" s="341"/>
      <c r="NTX25" s="341"/>
      <c r="NTY25" s="341"/>
      <c r="NTZ25" s="341"/>
      <c r="NUA25" s="341"/>
      <c r="NUB25" s="341"/>
      <c r="NUC25" s="341"/>
      <c r="NUD25" s="341"/>
      <c r="NUE25" s="341"/>
      <c r="NUF25" s="341"/>
      <c r="NUG25" s="341"/>
      <c r="NUH25" s="341"/>
      <c r="NUI25" s="341"/>
      <c r="NUJ25" s="341"/>
      <c r="NUK25" s="341"/>
      <c r="NUL25" s="341"/>
      <c r="NUM25" s="341"/>
      <c r="NUN25" s="341"/>
      <c r="NUO25" s="341"/>
      <c r="NUP25" s="341"/>
      <c r="NUQ25" s="341"/>
      <c r="NUR25" s="341"/>
      <c r="NUS25" s="341"/>
      <c r="NUT25" s="341"/>
      <c r="NUU25" s="341"/>
      <c r="NUV25" s="341"/>
      <c r="NUW25" s="341"/>
      <c r="NUX25" s="341"/>
      <c r="NUY25" s="341"/>
      <c r="NUZ25" s="341"/>
      <c r="NVA25" s="341"/>
      <c r="NVB25" s="341"/>
      <c r="NVC25" s="341"/>
      <c r="NVD25" s="341"/>
      <c r="NVE25" s="341"/>
      <c r="NVF25" s="341"/>
      <c r="NVG25" s="341"/>
      <c r="NVH25" s="341"/>
      <c r="NVI25" s="341"/>
      <c r="NVJ25" s="341"/>
      <c r="NVK25" s="341"/>
      <c r="NVL25" s="341"/>
      <c r="NVM25" s="341"/>
      <c r="NVN25" s="341"/>
      <c r="NVO25" s="341"/>
      <c r="NVP25" s="341"/>
      <c r="NVQ25" s="341"/>
      <c r="NVR25" s="341"/>
      <c r="NVS25" s="341"/>
      <c r="NVT25" s="341"/>
      <c r="NVU25" s="341"/>
      <c r="NVV25" s="341"/>
      <c r="NVW25" s="341"/>
      <c r="NVX25" s="341"/>
      <c r="NVY25" s="341"/>
      <c r="NVZ25" s="341"/>
      <c r="NWA25" s="341"/>
      <c r="NWB25" s="341"/>
      <c r="NWC25" s="341"/>
      <c r="NWD25" s="341"/>
      <c r="NWE25" s="341"/>
      <c r="NWF25" s="341"/>
      <c r="NWG25" s="341"/>
      <c r="NWH25" s="341"/>
      <c r="NWI25" s="341"/>
      <c r="NWJ25" s="341"/>
      <c r="NWK25" s="341"/>
      <c r="NWL25" s="341"/>
      <c r="NWM25" s="341"/>
      <c r="NWN25" s="341"/>
      <c r="NWO25" s="341"/>
      <c r="NWP25" s="341"/>
      <c r="NWQ25" s="341"/>
      <c r="NWR25" s="341"/>
      <c r="NWS25" s="341"/>
      <c r="NWT25" s="341"/>
      <c r="NWU25" s="341"/>
      <c r="NWV25" s="341"/>
      <c r="NWW25" s="341"/>
      <c r="NWX25" s="341"/>
      <c r="NWY25" s="341"/>
      <c r="NWZ25" s="341"/>
      <c r="NXA25" s="341"/>
      <c r="NXB25" s="341"/>
      <c r="NXC25" s="341"/>
      <c r="NXD25" s="341"/>
      <c r="NXE25" s="341"/>
      <c r="NXF25" s="341"/>
      <c r="NXG25" s="341"/>
      <c r="NXH25" s="341"/>
      <c r="NXI25" s="341"/>
      <c r="NXJ25" s="341"/>
      <c r="NXK25" s="341"/>
      <c r="NXL25" s="341"/>
      <c r="NXM25" s="341"/>
      <c r="NXN25" s="341"/>
      <c r="NXO25" s="341"/>
      <c r="NXP25" s="341"/>
      <c r="NXQ25" s="341"/>
      <c r="NXR25" s="341"/>
      <c r="NXS25" s="341"/>
      <c r="NXT25" s="341"/>
      <c r="NXU25" s="341"/>
      <c r="NXV25" s="341"/>
      <c r="NXW25" s="341"/>
      <c r="NXX25" s="341"/>
      <c r="NXY25" s="341"/>
      <c r="NXZ25" s="341"/>
      <c r="NYA25" s="341"/>
      <c r="NYB25" s="341"/>
      <c r="NYC25" s="341"/>
      <c r="NYD25" s="341"/>
      <c r="NYE25" s="341"/>
      <c r="NYF25" s="341"/>
      <c r="NYG25" s="341"/>
      <c r="NYH25" s="341"/>
      <c r="NYI25" s="341"/>
      <c r="NYJ25" s="341"/>
      <c r="NYK25" s="341"/>
      <c r="NYL25" s="341"/>
      <c r="NYM25" s="341"/>
      <c r="NYN25" s="341"/>
      <c r="NYO25" s="341"/>
      <c r="NYP25" s="341"/>
      <c r="NYQ25" s="341"/>
      <c r="NYR25" s="341"/>
      <c r="NYS25" s="341"/>
      <c r="NYT25" s="341"/>
      <c r="NYU25" s="341"/>
      <c r="NYV25" s="341"/>
      <c r="NYW25" s="341"/>
      <c r="NYX25" s="341"/>
      <c r="NYY25" s="341"/>
      <c r="NYZ25" s="341"/>
      <c r="NZA25" s="341"/>
      <c r="NZB25" s="341"/>
      <c r="NZC25" s="341"/>
      <c r="NZD25" s="341"/>
      <c r="NZE25" s="341"/>
      <c r="NZF25" s="341"/>
      <c r="NZG25" s="341"/>
      <c r="NZH25" s="341"/>
      <c r="NZI25" s="341"/>
      <c r="NZJ25" s="341"/>
      <c r="NZK25" s="341"/>
      <c r="NZL25" s="341"/>
      <c r="NZM25" s="341"/>
      <c r="NZN25" s="341"/>
      <c r="NZO25" s="341"/>
      <c r="NZP25" s="341"/>
      <c r="NZQ25" s="341"/>
      <c r="NZR25" s="341"/>
      <c r="NZS25" s="341"/>
      <c r="NZT25" s="341"/>
      <c r="NZU25" s="341"/>
      <c r="NZV25" s="341"/>
      <c r="NZW25" s="341"/>
      <c r="NZX25" s="341"/>
      <c r="NZY25" s="341"/>
      <c r="NZZ25" s="341"/>
      <c r="OAA25" s="341"/>
      <c r="OAB25" s="341"/>
      <c r="OAC25" s="341"/>
      <c r="OAD25" s="341"/>
      <c r="OAE25" s="341"/>
      <c r="OAF25" s="341"/>
      <c r="OAG25" s="341"/>
      <c r="OAH25" s="341"/>
      <c r="OAI25" s="341"/>
      <c r="OAJ25" s="341"/>
      <c r="OAK25" s="341"/>
      <c r="OAL25" s="341"/>
      <c r="OAM25" s="341"/>
      <c r="OAN25" s="341"/>
      <c r="OAO25" s="341"/>
      <c r="OAP25" s="341"/>
      <c r="OAQ25" s="341"/>
      <c r="OAR25" s="341"/>
      <c r="OAS25" s="341"/>
      <c r="OAT25" s="341"/>
      <c r="OAU25" s="341"/>
      <c r="OAV25" s="341"/>
      <c r="OAW25" s="341"/>
      <c r="OAX25" s="341"/>
      <c r="OAY25" s="341"/>
      <c r="OAZ25" s="341"/>
      <c r="OBA25" s="341"/>
      <c r="OBB25" s="341"/>
      <c r="OBC25" s="341"/>
      <c r="OBD25" s="341"/>
      <c r="OBE25" s="341"/>
      <c r="OBF25" s="341"/>
      <c r="OBG25" s="341"/>
      <c r="OBH25" s="341"/>
      <c r="OBI25" s="341"/>
      <c r="OBJ25" s="341"/>
      <c r="OBK25" s="341"/>
      <c r="OBL25" s="341"/>
      <c r="OBM25" s="341"/>
      <c r="OBN25" s="341"/>
      <c r="OBO25" s="341"/>
      <c r="OBP25" s="341"/>
      <c r="OBQ25" s="341"/>
      <c r="OBR25" s="341"/>
      <c r="OBS25" s="341"/>
      <c r="OBT25" s="341"/>
      <c r="OBU25" s="341"/>
      <c r="OBV25" s="341"/>
      <c r="OBW25" s="341"/>
      <c r="OBX25" s="341"/>
      <c r="OBY25" s="341"/>
      <c r="OBZ25" s="341"/>
      <c r="OCA25" s="341"/>
      <c r="OCB25" s="341"/>
      <c r="OCC25" s="341"/>
      <c r="OCD25" s="341"/>
      <c r="OCE25" s="341"/>
      <c r="OCF25" s="341"/>
      <c r="OCG25" s="341"/>
      <c r="OCH25" s="341"/>
      <c r="OCI25" s="341"/>
      <c r="OCJ25" s="341"/>
      <c r="OCK25" s="341"/>
      <c r="OCL25" s="341"/>
      <c r="OCM25" s="341"/>
      <c r="OCN25" s="341"/>
      <c r="OCO25" s="341"/>
      <c r="OCP25" s="341"/>
      <c r="OCQ25" s="341"/>
      <c r="OCR25" s="341"/>
      <c r="OCS25" s="341"/>
      <c r="OCT25" s="341"/>
      <c r="OCU25" s="341"/>
      <c r="OCV25" s="341"/>
      <c r="OCW25" s="341"/>
      <c r="OCX25" s="341"/>
      <c r="OCY25" s="341"/>
      <c r="OCZ25" s="341"/>
      <c r="ODA25" s="341"/>
      <c r="ODB25" s="341"/>
      <c r="ODC25" s="341"/>
      <c r="ODD25" s="341"/>
      <c r="ODE25" s="341"/>
      <c r="ODF25" s="341"/>
      <c r="ODG25" s="341"/>
      <c r="ODH25" s="341"/>
      <c r="ODI25" s="341"/>
      <c r="ODJ25" s="341"/>
      <c r="ODK25" s="341"/>
      <c r="ODL25" s="341"/>
      <c r="ODM25" s="341"/>
      <c r="ODN25" s="341"/>
      <c r="ODO25" s="341"/>
      <c r="ODP25" s="341"/>
      <c r="ODQ25" s="341"/>
      <c r="ODR25" s="341"/>
      <c r="ODS25" s="341"/>
      <c r="ODT25" s="341"/>
      <c r="ODU25" s="341"/>
      <c r="ODV25" s="341"/>
      <c r="ODW25" s="341"/>
      <c r="ODX25" s="341"/>
      <c r="ODY25" s="341"/>
      <c r="ODZ25" s="341"/>
      <c r="OEA25" s="341"/>
      <c r="OEB25" s="341"/>
      <c r="OEC25" s="341"/>
      <c r="OED25" s="341"/>
      <c r="OEE25" s="341"/>
      <c r="OEF25" s="341"/>
      <c r="OEG25" s="341"/>
      <c r="OEH25" s="341"/>
      <c r="OEI25" s="341"/>
      <c r="OEJ25" s="341"/>
      <c r="OEK25" s="341"/>
      <c r="OEL25" s="341"/>
      <c r="OEM25" s="341"/>
      <c r="OEN25" s="341"/>
      <c r="OEO25" s="341"/>
      <c r="OEP25" s="341"/>
      <c r="OEQ25" s="341"/>
      <c r="OER25" s="341"/>
      <c r="OES25" s="341"/>
      <c r="OET25" s="341"/>
      <c r="OEU25" s="341"/>
      <c r="OEV25" s="341"/>
      <c r="OEW25" s="341"/>
      <c r="OEX25" s="341"/>
      <c r="OEY25" s="341"/>
      <c r="OEZ25" s="341"/>
      <c r="OFA25" s="341"/>
      <c r="OFB25" s="341"/>
      <c r="OFC25" s="341"/>
      <c r="OFD25" s="341"/>
      <c r="OFE25" s="341"/>
      <c r="OFF25" s="341"/>
      <c r="OFG25" s="341"/>
      <c r="OFH25" s="341"/>
      <c r="OFI25" s="341"/>
      <c r="OFJ25" s="341"/>
      <c r="OFK25" s="341"/>
      <c r="OFL25" s="341"/>
      <c r="OFM25" s="341"/>
      <c r="OFN25" s="341"/>
      <c r="OFO25" s="341"/>
      <c r="OFP25" s="341"/>
      <c r="OFQ25" s="341"/>
      <c r="OFR25" s="341"/>
      <c r="OFS25" s="341"/>
      <c r="OFT25" s="341"/>
      <c r="OFU25" s="341"/>
      <c r="OFV25" s="341"/>
      <c r="OFW25" s="341"/>
      <c r="OFX25" s="341"/>
      <c r="OFY25" s="341"/>
      <c r="OFZ25" s="341"/>
      <c r="OGA25" s="341"/>
      <c r="OGB25" s="341"/>
      <c r="OGC25" s="341"/>
      <c r="OGD25" s="341"/>
      <c r="OGE25" s="341"/>
      <c r="OGF25" s="341"/>
      <c r="OGG25" s="341"/>
      <c r="OGH25" s="341"/>
      <c r="OGI25" s="341"/>
      <c r="OGJ25" s="341"/>
      <c r="OGK25" s="341"/>
      <c r="OGL25" s="341"/>
      <c r="OGM25" s="341"/>
      <c r="OGN25" s="341"/>
      <c r="OGO25" s="341"/>
      <c r="OGP25" s="341"/>
      <c r="OGQ25" s="341"/>
      <c r="OGR25" s="341"/>
      <c r="OGS25" s="341"/>
      <c r="OGT25" s="341"/>
      <c r="OGU25" s="341"/>
      <c r="OGV25" s="341"/>
      <c r="OGW25" s="341"/>
      <c r="OGX25" s="341"/>
      <c r="OGY25" s="341"/>
      <c r="OGZ25" s="341"/>
      <c r="OHA25" s="341"/>
      <c r="OHB25" s="341"/>
      <c r="OHC25" s="341"/>
      <c r="OHD25" s="341"/>
      <c r="OHE25" s="341"/>
      <c r="OHF25" s="341"/>
      <c r="OHG25" s="341"/>
      <c r="OHH25" s="341"/>
      <c r="OHI25" s="341"/>
      <c r="OHJ25" s="341"/>
      <c r="OHK25" s="341"/>
      <c r="OHL25" s="341"/>
      <c r="OHM25" s="341"/>
      <c r="OHN25" s="341"/>
      <c r="OHO25" s="341"/>
      <c r="OHP25" s="341"/>
      <c r="OHQ25" s="341"/>
      <c r="OHR25" s="341"/>
      <c r="OHS25" s="341"/>
      <c r="OHT25" s="341"/>
      <c r="OHU25" s="341"/>
      <c r="OHV25" s="341"/>
      <c r="OHW25" s="341"/>
      <c r="OHX25" s="341"/>
      <c r="OHY25" s="341"/>
      <c r="OHZ25" s="341"/>
      <c r="OIA25" s="341"/>
      <c r="OIB25" s="341"/>
      <c r="OIC25" s="341"/>
      <c r="OID25" s="341"/>
      <c r="OIE25" s="341"/>
      <c r="OIF25" s="341"/>
      <c r="OIG25" s="341"/>
      <c r="OIH25" s="341"/>
      <c r="OII25" s="341"/>
      <c r="OIJ25" s="341"/>
      <c r="OIK25" s="341"/>
      <c r="OIL25" s="341"/>
      <c r="OIM25" s="341"/>
      <c r="OIN25" s="341"/>
      <c r="OIO25" s="341"/>
      <c r="OIP25" s="341"/>
      <c r="OIQ25" s="341"/>
      <c r="OIR25" s="341"/>
      <c r="OIS25" s="341"/>
      <c r="OIT25" s="341"/>
      <c r="OIU25" s="341"/>
      <c r="OIV25" s="341"/>
      <c r="OIW25" s="341"/>
      <c r="OIX25" s="341"/>
      <c r="OIY25" s="341"/>
      <c r="OIZ25" s="341"/>
      <c r="OJA25" s="341"/>
      <c r="OJB25" s="341"/>
      <c r="OJC25" s="341"/>
      <c r="OJD25" s="341"/>
      <c r="OJE25" s="341"/>
      <c r="OJF25" s="341"/>
      <c r="OJG25" s="341"/>
      <c r="OJH25" s="341"/>
      <c r="OJI25" s="341"/>
      <c r="OJJ25" s="341"/>
      <c r="OJK25" s="341"/>
      <c r="OJL25" s="341"/>
      <c r="OJM25" s="341"/>
      <c r="OJN25" s="341"/>
      <c r="OJO25" s="341"/>
      <c r="OJP25" s="341"/>
      <c r="OJQ25" s="341"/>
      <c r="OJR25" s="341"/>
      <c r="OJS25" s="341"/>
      <c r="OJT25" s="341"/>
      <c r="OJU25" s="341"/>
      <c r="OJV25" s="341"/>
      <c r="OJW25" s="341"/>
      <c r="OJX25" s="341"/>
      <c r="OJY25" s="341"/>
      <c r="OJZ25" s="341"/>
      <c r="OKA25" s="341"/>
      <c r="OKB25" s="341"/>
      <c r="OKC25" s="341"/>
      <c r="OKD25" s="341"/>
      <c r="OKE25" s="341"/>
      <c r="OKF25" s="341"/>
      <c r="OKG25" s="341"/>
      <c r="OKH25" s="341"/>
      <c r="OKI25" s="341"/>
      <c r="OKJ25" s="341"/>
      <c r="OKK25" s="341"/>
      <c r="OKL25" s="341"/>
      <c r="OKM25" s="341"/>
      <c r="OKN25" s="341"/>
      <c r="OKO25" s="341"/>
      <c r="OKP25" s="341"/>
      <c r="OKQ25" s="341"/>
      <c r="OKR25" s="341"/>
      <c r="OKS25" s="341"/>
      <c r="OKT25" s="341"/>
      <c r="OKU25" s="341"/>
      <c r="OKV25" s="341"/>
      <c r="OKW25" s="341"/>
      <c r="OKX25" s="341"/>
      <c r="OKY25" s="341"/>
      <c r="OKZ25" s="341"/>
      <c r="OLA25" s="341"/>
      <c r="OLB25" s="341"/>
      <c r="OLC25" s="341"/>
      <c r="OLD25" s="341"/>
      <c r="OLE25" s="341"/>
      <c r="OLF25" s="341"/>
      <c r="OLG25" s="341"/>
      <c r="OLH25" s="341"/>
      <c r="OLI25" s="341"/>
      <c r="OLJ25" s="341"/>
      <c r="OLK25" s="341"/>
      <c r="OLL25" s="341"/>
      <c r="OLM25" s="341"/>
      <c r="OLN25" s="341"/>
      <c r="OLO25" s="341"/>
      <c r="OLP25" s="341"/>
      <c r="OLQ25" s="341"/>
      <c r="OLR25" s="341"/>
      <c r="OLS25" s="341"/>
      <c r="OLT25" s="341"/>
      <c r="OLU25" s="341"/>
      <c r="OLV25" s="341"/>
      <c r="OLW25" s="341"/>
      <c r="OLX25" s="341"/>
      <c r="OLY25" s="341"/>
      <c r="OLZ25" s="341"/>
      <c r="OMA25" s="341"/>
      <c r="OMB25" s="341"/>
      <c r="OMC25" s="341"/>
      <c r="OMD25" s="341"/>
      <c r="OME25" s="341"/>
      <c r="OMF25" s="341"/>
      <c r="OMG25" s="341"/>
      <c r="OMH25" s="341"/>
      <c r="OMI25" s="341"/>
      <c r="OMJ25" s="341"/>
      <c r="OMK25" s="341"/>
      <c r="OML25" s="341"/>
      <c r="OMM25" s="341"/>
      <c r="OMN25" s="341"/>
      <c r="OMO25" s="341"/>
      <c r="OMP25" s="341"/>
      <c r="OMQ25" s="341"/>
      <c r="OMR25" s="341"/>
      <c r="OMS25" s="341"/>
      <c r="OMT25" s="341"/>
      <c r="OMU25" s="341"/>
      <c r="OMV25" s="341"/>
      <c r="OMW25" s="341"/>
      <c r="OMX25" s="341"/>
      <c r="OMY25" s="341"/>
      <c r="OMZ25" s="341"/>
      <c r="ONA25" s="341"/>
      <c r="ONB25" s="341"/>
      <c r="ONC25" s="341"/>
      <c r="OND25" s="341"/>
      <c r="ONE25" s="341"/>
      <c r="ONF25" s="341"/>
      <c r="ONG25" s="341"/>
      <c r="ONH25" s="341"/>
      <c r="ONI25" s="341"/>
      <c r="ONJ25" s="341"/>
      <c r="ONK25" s="341"/>
      <c r="ONL25" s="341"/>
      <c r="ONM25" s="341"/>
      <c r="ONN25" s="341"/>
      <c r="ONO25" s="341"/>
      <c r="ONP25" s="341"/>
      <c r="ONQ25" s="341"/>
      <c r="ONR25" s="341"/>
      <c r="ONS25" s="341"/>
      <c r="ONT25" s="341"/>
      <c r="ONU25" s="341"/>
      <c r="ONV25" s="341"/>
      <c r="ONW25" s="341"/>
      <c r="ONX25" s="341"/>
      <c r="ONY25" s="341"/>
      <c r="ONZ25" s="341"/>
      <c r="OOA25" s="341"/>
      <c r="OOB25" s="341"/>
      <c r="OOC25" s="341"/>
      <c r="OOD25" s="341"/>
      <c r="OOE25" s="341"/>
      <c r="OOF25" s="341"/>
      <c r="OOG25" s="341"/>
      <c r="OOH25" s="341"/>
      <c r="OOI25" s="341"/>
      <c r="OOJ25" s="341"/>
      <c r="OOK25" s="341"/>
      <c r="OOL25" s="341"/>
      <c r="OOM25" s="341"/>
      <c r="OON25" s="341"/>
      <c r="OOO25" s="341"/>
      <c r="OOP25" s="341"/>
      <c r="OOQ25" s="341"/>
      <c r="OOR25" s="341"/>
      <c r="OOS25" s="341"/>
      <c r="OOT25" s="341"/>
      <c r="OOU25" s="341"/>
      <c r="OOV25" s="341"/>
      <c r="OOW25" s="341"/>
      <c r="OOX25" s="341"/>
      <c r="OOY25" s="341"/>
      <c r="OOZ25" s="341"/>
      <c r="OPA25" s="341"/>
      <c r="OPB25" s="341"/>
      <c r="OPC25" s="341"/>
      <c r="OPD25" s="341"/>
      <c r="OPE25" s="341"/>
      <c r="OPF25" s="341"/>
      <c r="OPG25" s="341"/>
      <c r="OPH25" s="341"/>
      <c r="OPI25" s="341"/>
      <c r="OPJ25" s="341"/>
      <c r="OPK25" s="341"/>
      <c r="OPL25" s="341"/>
      <c r="OPM25" s="341"/>
      <c r="OPN25" s="341"/>
      <c r="OPO25" s="341"/>
      <c r="OPP25" s="341"/>
      <c r="OPQ25" s="341"/>
      <c r="OPR25" s="341"/>
      <c r="OPS25" s="341"/>
      <c r="OPT25" s="341"/>
      <c r="OPU25" s="341"/>
      <c r="OPV25" s="341"/>
      <c r="OPW25" s="341"/>
      <c r="OPX25" s="341"/>
      <c r="OPY25" s="341"/>
      <c r="OPZ25" s="341"/>
      <c r="OQA25" s="341"/>
      <c r="OQB25" s="341"/>
      <c r="OQC25" s="341"/>
      <c r="OQD25" s="341"/>
      <c r="OQE25" s="341"/>
      <c r="OQF25" s="341"/>
      <c r="OQG25" s="341"/>
      <c r="OQH25" s="341"/>
      <c r="OQI25" s="341"/>
      <c r="OQJ25" s="341"/>
      <c r="OQK25" s="341"/>
      <c r="OQL25" s="341"/>
      <c r="OQM25" s="341"/>
      <c r="OQN25" s="341"/>
      <c r="OQO25" s="341"/>
      <c r="OQP25" s="341"/>
      <c r="OQQ25" s="341"/>
      <c r="OQR25" s="341"/>
      <c r="OQS25" s="341"/>
      <c r="OQT25" s="341"/>
      <c r="OQU25" s="341"/>
      <c r="OQV25" s="341"/>
      <c r="OQW25" s="341"/>
      <c r="OQX25" s="341"/>
      <c r="OQY25" s="341"/>
      <c r="OQZ25" s="341"/>
      <c r="ORA25" s="341"/>
      <c r="ORB25" s="341"/>
      <c r="ORC25" s="341"/>
      <c r="ORD25" s="341"/>
      <c r="ORE25" s="341"/>
      <c r="ORF25" s="341"/>
      <c r="ORG25" s="341"/>
      <c r="ORH25" s="341"/>
      <c r="ORI25" s="341"/>
      <c r="ORJ25" s="341"/>
      <c r="ORK25" s="341"/>
      <c r="ORL25" s="341"/>
      <c r="ORM25" s="341"/>
      <c r="ORN25" s="341"/>
      <c r="ORO25" s="341"/>
      <c r="ORP25" s="341"/>
      <c r="ORQ25" s="341"/>
      <c r="ORR25" s="341"/>
      <c r="ORS25" s="341"/>
      <c r="ORT25" s="341"/>
      <c r="ORU25" s="341"/>
      <c r="ORV25" s="341"/>
      <c r="ORW25" s="341"/>
      <c r="ORX25" s="341"/>
      <c r="ORY25" s="341"/>
      <c r="ORZ25" s="341"/>
      <c r="OSA25" s="341"/>
      <c r="OSB25" s="341"/>
      <c r="OSC25" s="341"/>
      <c r="OSD25" s="341"/>
      <c r="OSE25" s="341"/>
      <c r="OSF25" s="341"/>
      <c r="OSG25" s="341"/>
      <c r="OSH25" s="341"/>
      <c r="OSI25" s="341"/>
      <c r="OSJ25" s="341"/>
      <c r="OSK25" s="341"/>
      <c r="OSL25" s="341"/>
      <c r="OSM25" s="341"/>
      <c r="OSN25" s="341"/>
      <c r="OSO25" s="341"/>
      <c r="OSP25" s="341"/>
      <c r="OSQ25" s="341"/>
      <c r="OSR25" s="341"/>
      <c r="OSS25" s="341"/>
      <c r="OST25" s="341"/>
      <c r="OSU25" s="341"/>
      <c r="OSV25" s="341"/>
      <c r="OSW25" s="341"/>
      <c r="OSX25" s="341"/>
      <c r="OSY25" s="341"/>
      <c r="OSZ25" s="341"/>
      <c r="OTA25" s="341"/>
      <c r="OTB25" s="341"/>
      <c r="OTC25" s="341"/>
      <c r="OTD25" s="341"/>
      <c r="OTE25" s="341"/>
      <c r="OTF25" s="341"/>
      <c r="OTG25" s="341"/>
      <c r="OTH25" s="341"/>
      <c r="OTI25" s="341"/>
      <c r="OTJ25" s="341"/>
      <c r="OTK25" s="341"/>
      <c r="OTL25" s="341"/>
      <c r="OTM25" s="341"/>
      <c r="OTN25" s="341"/>
      <c r="OTO25" s="341"/>
      <c r="OTP25" s="341"/>
      <c r="OTQ25" s="341"/>
      <c r="OTR25" s="341"/>
      <c r="OTS25" s="341"/>
      <c r="OTT25" s="341"/>
      <c r="OTU25" s="341"/>
      <c r="OTV25" s="341"/>
      <c r="OTW25" s="341"/>
      <c r="OTX25" s="341"/>
      <c r="OTY25" s="341"/>
      <c r="OTZ25" s="341"/>
      <c r="OUA25" s="341"/>
      <c r="OUB25" s="341"/>
      <c r="OUC25" s="341"/>
      <c r="OUD25" s="341"/>
      <c r="OUE25" s="341"/>
      <c r="OUF25" s="341"/>
      <c r="OUG25" s="341"/>
      <c r="OUH25" s="341"/>
      <c r="OUI25" s="341"/>
      <c r="OUJ25" s="341"/>
      <c r="OUK25" s="341"/>
      <c r="OUL25" s="341"/>
      <c r="OUM25" s="341"/>
      <c r="OUN25" s="341"/>
      <c r="OUO25" s="341"/>
      <c r="OUP25" s="341"/>
      <c r="OUQ25" s="341"/>
      <c r="OUR25" s="341"/>
      <c r="OUS25" s="341"/>
      <c r="OUT25" s="341"/>
      <c r="OUU25" s="341"/>
      <c r="OUV25" s="341"/>
      <c r="OUW25" s="341"/>
      <c r="OUX25" s="341"/>
      <c r="OUY25" s="341"/>
      <c r="OUZ25" s="341"/>
      <c r="OVA25" s="341"/>
      <c r="OVB25" s="341"/>
      <c r="OVC25" s="341"/>
      <c r="OVD25" s="341"/>
      <c r="OVE25" s="341"/>
      <c r="OVF25" s="341"/>
      <c r="OVG25" s="341"/>
      <c r="OVH25" s="341"/>
      <c r="OVI25" s="341"/>
      <c r="OVJ25" s="341"/>
      <c r="OVK25" s="341"/>
      <c r="OVL25" s="341"/>
      <c r="OVM25" s="341"/>
      <c r="OVN25" s="341"/>
      <c r="OVO25" s="341"/>
      <c r="OVP25" s="341"/>
      <c r="OVQ25" s="341"/>
      <c r="OVR25" s="341"/>
      <c r="OVS25" s="341"/>
      <c r="OVT25" s="341"/>
      <c r="OVU25" s="341"/>
      <c r="OVV25" s="341"/>
      <c r="OVW25" s="341"/>
      <c r="OVX25" s="341"/>
      <c r="OVY25" s="341"/>
      <c r="OVZ25" s="341"/>
      <c r="OWA25" s="341"/>
      <c r="OWB25" s="341"/>
      <c r="OWC25" s="341"/>
      <c r="OWD25" s="341"/>
      <c r="OWE25" s="341"/>
      <c r="OWF25" s="341"/>
      <c r="OWG25" s="341"/>
      <c r="OWH25" s="341"/>
      <c r="OWI25" s="341"/>
      <c r="OWJ25" s="341"/>
      <c r="OWK25" s="341"/>
      <c r="OWL25" s="341"/>
      <c r="OWM25" s="341"/>
      <c r="OWN25" s="341"/>
      <c r="OWO25" s="341"/>
      <c r="OWP25" s="341"/>
      <c r="OWQ25" s="341"/>
      <c r="OWR25" s="341"/>
      <c r="OWS25" s="341"/>
      <c r="OWT25" s="341"/>
      <c r="OWU25" s="341"/>
      <c r="OWV25" s="341"/>
      <c r="OWW25" s="341"/>
      <c r="OWX25" s="341"/>
      <c r="OWY25" s="341"/>
      <c r="OWZ25" s="341"/>
      <c r="OXA25" s="341"/>
      <c r="OXB25" s="341"/>
      <c r="OXC25" s="341"/>
      <c r="OXD25" s="341"/>
      <c r="OXE25" s="341"/>
      <c r="OXF25" s="341"/>
      <c r="OXG25" s="341"/>
      <c r="OXH25" s="341"/>
      <c r="OXI25" s="341"/>
      <c r="OXJ25" s="341"/>
      <c r="OXK25" s="341"/>
      <c r="OXL25" s="341"/>
      <c r="OXM25" s="341"/>
      <c r="OXN25" s="341"/>
      <c r="OXO25" s="341"/>
      <c r="OXP25" s="341"/>
      <c r="OXQ25" s="341"/>
      <c r="OXR25" s="341"/>
      <c r="OXS25" s="341"/>
      <c r="OXT25" s="341"/>
      <c r="OXU25" s="341"/>
      <c r="OXV25" s="341"/>
      <c r="OXW25" s="341"/>
      <c r="OXX25" s="341"/>
      <c r="OXY25" s="341"/>
      <c r="OXZ25" s="341"/>
      <c r="OYA25" s="341"/>
      <c r="OYB25" s="341"/>
      <c r="OYC25" s="341"/>
      <c r="OYD25" s="341"/>
      <c r="OYE25" s="341"/>
      <c r="OYF25" s="341"/>
      <c r="OYG25" s="341"/>
      <c r="OYH25" s="341"/>
      <c r="OYI25" s="341"/>
      <c r="OYJ25" s="341"/>
      <c r="OYK25" s="341"/>
      <c r="OYL25" s="341"/>
      <c r="OYM25" s="341"/>
      <c r="OYN25" s="341"/>
      <c r="OYO25" s="341"/>
      <c r="OYP25" s="341"/>
      <c r="OYQ25" s="341"/>
      <c r="OYR25" s="341"/>
      <c r="OYS25" s="341"/>
      <c r="OYT25" s="341"/>
      <c r="OYU25" s="341"/>
      <c r="OYV25" s="341"/>
      <c r="OYW25" s="341"/>
      <c r="OYX25" s="341"/>
      <c r="OYY25" s="341"/>
      <c r="OYZ25" s="341"/>
      <c r="OZA25" s="341"/>
      <c r="OZB25" s="341"/>
      <c r="OZC25" s="341"/>
      <c r="OZD25" s="341"/>
      <c r="OZE25" s="341"/>
      <c r="OZF25" s="341"/>
      <c r="OZG25" s="341"/>
      <c r="OZH25" s="341"/>
      <c r="OZI25" s="341"/>
      <c r="OZJ25" s="341"/>
      <c r="OZK25" s="341"/>
      <c r="OZL25" s="341"/>
      <c r="OZM25" s="341"/>
      <c r="OZN25" s="341"/>
      <c r="OZO25" s="341"/>
      <c r="OZP25" s="341"/>
      <c r="OZQ25" s="341"/>
      <c r="OZR25" s="341"/>
      <c r="OZS25" s="341"/>
      <c r="OZT25" s="341"/>
      <c r="OZU25" s="341"/>
      <c r="OZV25" s="341"/>
      <c r="OZW25" s="341"/>
      <c r="OZX25" s="341"/>
      <c r="OZY25" s="341"/>
      <c r="OZZ25" s="341"/>
      <c r="PAA25" s="341"/>
      <c r="PAB25" s="341"/>
      <c r="PAC25" s="341"/>
      <c r="PAD25" s="341"/>
      <c r="PAE25" s="341"/>
      <c r="PAF25" s="341"/>
      <c r="PAG25" s="341"/>
      <c r="PAH25" s="341"/>
      <c r="PAI25" s="341"/>
      <c r="PAJ25" s="341"/>
      <c r="PAK25" s="341"/>
      <c r="PAL25" s="341"/>
      <c r="PAM25" s="341"/>
      <c r="PAN25" s="341"/>
      <c r="PAO25" s="341"/>
      <c r="PAP25" s="341"/>
      <c r="PAQ25" s="341"/>
      <c r="PAR25" s="341"/>
      <c r="PAS25" s="341"/>
      <c r="PAT25" s="341"/>
      <c r="PAU25" s="341"/>
      <c r="PAV25" s="341"/>
      <c r="PAW25" s="341"/>
      <c r="PAX25" s="341"/>
      <c r="PAY25" s="341"/>
      <c r="PAZ25" s="341"/>
      <c r="PBA25" s="341"/>
      <c r="PBB25" s="341"/>
      <c r="PBC25" s="341"/>
      <c r="PBD25" s="341"/>
      <c r="PBE25" s="341"/>
      <c r="PBF25" s="341"/>
      <c r="PBG25" s="341"/>
      <c r="PBH25" s="341"/>
      <c r="PBI25" s="341"/>
      <c r="PBJ25" s="341"/>
      <c r="PBK25" s="341"/>
      <c r="PBL25" s="341"/>
      <c r="PBM25" s="341"/>
      <c r="PBN25" s="341"/>
      <c r="PBO25" s="341"/>
      <c r="PBP25" s="341"/>
      <c r="PBQ25" s="341"/>
      <c r="PBR25" s="341"/>
      <c r="PBS25" s="341"/>
      <c r="PBT25" s="341"/>
      <c r="PBU25" s="341"/>
      <c r="PBV25" s="341"/>
      <c r="PBW25" s="341"/>
      <c r="PBX25" s="341"/>
      <c r="PBY25" s="341"/>
      <c r="PBZ25" s="341"/>
      <c r="PCA25" s="341"/>
      <c r="PCB25" s="341"/>
      <c r="PCC25" s="341"/>
      <c r="PCD25" s="341"/>
      <c r="PCE25" s="341"/>
      <c r="PCF25" s="341"/>
      <c r="PCG25" s="341"/>
      <c r="PCH25" s="341"/>
      <c r="PCI25" s="341"/>
      <c r="PCJ25" s="341"/>
      <c r="PCK25" s="341"/>
      <c r="PCL25" s="341"/>
      <c r="PCM25" s="341"/>
      <c r="PCN25" s="341"/>
      <c r="PCO25" s="341"/>
      <c r="PCP25" s="341"/>
      <c r="PCQ25" s="341"/>
      <c r="PCR25" s="341"/>
      <c r="PCS25" s="341"/>
      <c r="PCT25" s="341"/>
      <c r="PCU25" s="341"/>
      <c r="PCV25" s="341"/>
      <c r="PCW25" s="341"/>
      <c r="PCX25" s="341"/>
      <c r="PCY25" s="341"/>
      <c r="PCZ25" s="341"/>
      <c r="PDA25" s="341"/>
      <c r="PDB25" s="341"/>
      <c r="PDC25" s="341"/>
      <c r="PDD25" s="341"/>
      <c r="PDE25" s="341"/>
      <c r="PDF25" s="341"/>
      <c r="PDG25" s="341"/>
      <c r="PDH25" s="341"/>
      <c r="PDI25" s="341"/>
      <c r="PDJ25" s="341"/>
      <c r="PDK25" s="341"/>
      <c r="PDL25" s="341"/>
      <c r="PDM25" s="341"/>
      <c r="PDN25" s="341"/>
      <c r="PDO25" s="341"/>
      <c r="PDP25" s="341"/>
      <c r="PDQ25" s="341"/>
      <c r="PDR25" s="341"/>
      <c r="PDS25" s="341"/>
      <c r="PDT25" s="341"/>
      <c r="PDU25" s="341"/>
      <c r="PDV25" s="341"/>
      <c r="PDW25" s="341"/>
      <c r="PDX25" s="341"/>
      <c r="PDY25" s="341"/>
      <c r="PDZ25" s="341"/>
      <c r="PEA25" s="341"/>
      <c r="PEB25" s="341"/>
      <c r="PEC25" s="341"/>
      <c r="PED25" s="341"/>
      <c r="PEE25" s="341"/>
      <c r="PEF25" s="341"/>
      <c r="PEG25" s="341"/>
      <c r="PEH25" s="341"/>
      <c r="PEI25" s="341"/>
      <c r="PEJ25" s="341"/>
      <c r="PEK25" s="341"/>
      <c r="PEL25" s="341"/>
      <c r="PEM25" s="341"/>
      <c r="PEN25" s="341"/>
      <c r="PEO25" s="341"/>
      <c r="PEP25" s="341"/>
      <c r="PEQ25" s="341"/>
      <c r="PER25" s="341"/>
      <c r="PES25" s="341"/>
      <c r="PET25" s="341"/>
      <c r="PEU25" s="341"/>
      <c r="PEV25" s="341"/>
      <c r="PEW25" s="341"/>
      <c r="PEX25" s="341"/>
      <c r="PEY25" s="341"/>
      <c r="PEZ25" s="341"/>
      <c r="PFA25" s="341"/>
      <c r="PFB25" s="341"/>
      <c r="PFC25" s="341"/>
      <c r="PFD25" s="341"/>
      <c r="PFE25" s="341"/>
      <c r="PFF25" s="341"/>
      <c r="PFG25" s="341"/>
      <c r="PFH25" s="341"/>
      <c r="PFI25" s="341"/>
      <c r="PFJ25" s="341"/>
      <c r="PFK25" s="341"/>
      <c r="PFL25" s="341"/>
      <c r="PFM25" s="341"/>
      <c r="PFN25" s="341"/>
      <c r="PFO25" s="341"/>
      <c r="PFP25" s="341"/>
      <c r="PFQ25" s="341"/>
      <c r="PFR25" s="341"/>
      <c r="PFS25" s="341"/>
      <c r="PFT25" s="341"/>
      <c r="PFU25" s="341"/>
      <c r="PFV25" s="341"/>
      <c r="PFW25" s="341"/>
      <c r="PFX25" s="341"/>
      <c r="PFY25" s="341"/>
      <c r="PFZ25" s="341"/>
      <c r="PGA25" s="341"/>
      <c r="PGB25" s="341"/>
      <c r="PGC25" s="341"/>
      <c r="PGD25" s="341"/>
      <c r="PGE25" s="341"/>
      <c r="PGF25" s="341"/>
      <c r="PGG25" s="341"/>
      <c r="PGH25" s="341"/>
      <c r="PGI25" s="341"/>
      <c r="PGJ25" s="341"/>
      <c r="PGK25" s="341"/>
      <c r="PGL25" s="341"/>
      <c r="PGM25" s="341"/>
      <c r="PGN25" s="341"/>
      <c r="PGO25" s="341"/>
      <c r="PGP25" s="341"/>
      <c r="PGQ25" s="341"/>
      <c r="PGR25" s="341"/>
      <c r="PGS25" s="341"/>
      <c r="PGT25" s="341"/>
      <c r="PGU25" s="341"/>
      <c r="PGV25" s="341"/>
      <c r="PGW25" s="341"/>
      <c r="PGX25" s="341"/>
      <c r="PGY25" s="341"/>
      <c r="PGZ25" s="341"/>
      <c r="PHA25" s="341"/>
      <c r="PHB25" s="341"/>
      <c r="PHC25" s="341"/>
      <c r="PHD25" s="341"/>
      <c r="PHE25" s="341"/>
      <c r="PHF25" s="341"/>
      <c r="PHG25" s="341"/>
      <c r="PHH25" s="341"/>
      <c r="PHI25" s="341"/>
      <c r="PHJ25" s="341"/>
      <c r="PHK25" s="341"/>
      <c r="PHL25" s="341"/>
      <c r="PHM25" s="341"/>
      <c r="PHN25" s="341"/>
      <c r="PHO25" s="341"/>
      <c r="PHP25" s="341"/>
      <c r="PHQ25" s="341"/>
      <c r="PHR25" s="341"/>
      <c r="PHS25" s="341"/>
      <c r="PHT25" s="341"/>
      <c r="PHU25" s="341"/>
      <c r="PHV25" s="341"/>
      <c r="PHW25" s="341"/>
      <c r="PHX25" s="341"/>
      <c r="PHY25" s="341"/>
      <c r="PHZ25" s="341"/>
      <c r="PIA25" s="341"/>
      <c r="PIB25" s="341"/>
      <c r="PIC25" s="341"/>
      <c r="PID25" s="341"/>
      <c r="PIE25" s="341"/>
      <c r="PIF25" s="341"/>
      <c r="PIG25" s="341"/>
      <c r="PIH25" s="341"/>
      <c r="PII25" s="341"/>
      <c r="PIJ25" s="341"/>
      <c r="PIK25" s="341"/>
      <c r="PIL25" s="341"/>
      <c r="PIM25" s="341"/>
      <c r="PIN25" s="341"/>
      <c r="PIO25" s="341"/>
      <c r="PIP25" s="341"/>
      <c r="PIQ25" s="341"/>
      <c r="PIR25" s="341"/>
      <c r="PIS25" s="341"/>
      <c r="PIT25" s="341"/>
      <c r="PIU25" s="341"/>
      <c r="PIV25" s="341"/>
      <c r="PIW25" s="341"/>
      <c r="PIX25" s="341"/>
      <c r="PIY25" s="341"/>
      <c r="PIZ25" s="341"/>
      <c r="PJA25" s="341"/>
      <c r="PJB25" s="341"/>
      <c r="PJC25" s="341"/>
      <c r="PJD25" s="341"/>
      <c r="PJE25" s="341"/>
      <c r="PJF25" s="341"/>
      <c r="PJG25" s="341"/>
      <c r="PJH25" s="341"/>
      <c r="PJI25" s="341"/>
      <c r="PJJ25" s="341"/>
      <c r="PJK25" s="341"/>
      <c r="PJL25" s="341"/>
      <c r="PJM25" s="341"/>
      <c r="PJN25" s="341"/>
      <c r="PJO25" s="341"/>
      <c r="PJP25" s="341"/>
      <c r="PJQ25" s="341"/>
      <c r="PJR25" s="341"/>
      <c r="PJS25" s="341"/>
      <c r="PJT25" s="341"/>
      <c r="PJU25" s="341"/>
      <c r="PJV25" s="341"/>
      <c r="PJW25" s="341"/>
      <c r="PJX25" s="341"/>
      <c r="PJY25" s="341"/>
      <c r="PJZ25" s="341"/>
      <c r="PKA25" s="341"/>
      <c r="PKB25" s="341"/>
      <c r="PKC25" s="341"/>
      <c r="PKD25" s="341"/>
      <c r="PKE25" s="341"/>
      <c r="PKF25" s="341"/>
      <c r="PKG25" s="341"/>
      <c r="PKH25" s="341"/>
      <c r="PKI25" s="341"/>
      <c r="PKJ25" s="341"/>
      <c r="PKK25" s="341"/>
      <c r="PKL25" s="341"/>
      <c r="PKM25" s="341"/>
      <c r="PKN25" s="341"/>
      <c r="PKO25" s="341"/>
      <c r="PKP25" s="341"/>
      <c r="PKQ25" s="341"/>
      <c r="PKR25" s="341"/>
      <c r="PKS25" s="341"/>
      <c r="PKT25" s="341"/>
      <c r="PKU25" s="341"/>
      <c r="PKV25" s="341"/>
      <c r="PKW25" s="341"/>
      <c r="PKX25" s="341"/>
      <c r="PKY25" s="341"/>
      <c r="PKZ25" s="341"/>
      <c r="PLA25" s="341"/>
      <c r="PLB25" s="341"/>
      <c r="PLC25" s="341"/>
      <c r="PLD25" s="341"/>
      <c r="PLE25" s="341"/>
      <c r="PLF25" s="341"/>
      <c r="PLG25" s="341"/>
      <c r="PLH25" s="341"/>
      <c r="PLI25" s="341"/>
      <c r="PLJ25" s="341"/>
      <c r="PLK25" s="341"/>
      <c r="PLL25" s="341"/>
      <c r="PLM25" s="341"/>
      <c r="PLN25" s="341"/>
      <c r="PLO25" s="341"/>
      <c r="PLP25" s="341"/>
      <c r="PLQ25" s="341"/>
      <c r="PLR25" s="341"/>
      <c r="PLS25" s="341"/>
      <c r="PLT25" s="341"/>
      <c r="PLU25" s="341"/>
      <c r="PLV25" s="341"/>
      <c r="PLW25" s="341"/>
      <c r="PLX25" s="341"/>
      <c r="PLY25" s="341"/>
      <c r="PLZ25" s="341"/>
      <c r="PMA25" s="341"/>
      <c r="PMB25" s="341"/>
      <c r="PMC25" s="341"/>
      <c r="PMD25" s="341"/>
      <c r="PME25" s="341"/>
      <c r="PMF25" s="341"/>
      <c r="PMG25" s="341"/>
      <c r="PMH25" s="341"/>
      <c r="PMI25" s="341"/>
      <c r="PMJ25" s="341"/>
      <c r="PMK25" s="341"/>
      <c r="PML25" s="341"/>
      <c r="PMM25" s="341"/>
      <c r="PMN25" s="341"/>
      <c r="PMO25" s="341"/>
      <c r="PMP25" s="341"/>
      <c r="PMQ25" s="341"/>
      <c r="PMR25" s="341"/>
      <c r="PMS25" s="341"/>
      <c r="PMT25" s="341"/>
      <c r="PMU25" s="341"/>
      <c r="PMV25" s="341"/>
      <c r="PMW25" s="341"/>
      <c r="PMX25" s="341"/>
      <c r="PMY25" s="341"/>
      <c r="PMZ25" s="341"/>
      <c r="PNA25" s="341"/>
      <c r="PNB25" s="341"/>
      <c r="PNC25" s="341"/>
      <c r="PND25" s="341"/>
      <c r="PNE25" s="341"/>
      <c r="PNF25" s="341"/>
      <c r="PNG25" s="341"/>
      <c r="PNH25" s="341"/>
      <c r="PNI25" s="341"/>
      <c r="PNJ25" s="341"/>
      <c r="PNK25" s="341"/>
      <c r="PNL25" s="341"/>
      <c r="PNM25" s="341"/>
      <c r="PNN25" s="341"/>
      <c r="PNO25" s="341"/>
      <c r="PNP25" s="341"/>
      <c r="PNQ25" s="341"/>
      <c r="PNR25" s="341"/>
      <c r="PNS25" s="341"/>
      <c r="PNT25" s="341"/>
      <c r="PNU25" s="341"/>
      <c r="PNV25" s="341"/>
      <c r="PNW25" s="341"/>
      <c r="PNX25" s="341"/>
      <c r="PNY25" s="341"/>
      <c r="PNZ25" s="341"/>
      <c r="POA25" s="341"/>
      <c r="POB25" s="341"/>
      <c r="POC25" s="341"/>
      <c r="POD25" s="341"/>
      <c r="POE25" s="341"/>
      <c r="POF25" s="341"/>
      <c r="POG25" s="341"/>
      <c r="POH25" s="341"/>
      <c r="POI25" s="341"/>
      <c r="POJ25" s="341"/>
      <c r="POK25" s="341"/>
      <c r="POL25" s="341"/>
      <c r="POM25" s="341"/>
      <c r="PON25" s="341"/>
      <c r="POO25" s="341"/>
      <c r="POP25" s="341"/>
      <c r="POQ25" s="341"/>
      <c r="POR25" s="341"/>
      <c r="POS25" s="341"/>
      <c r="POT25" s="341"/>
      <c r="POU25" s="341"/>
      <c r="POV25" s="341"/>
      <c r="POW25" s="341"/>
      <c r="POX25" s="341"/>
      <c r="POY25" s="341"/>
      <c r="POZ25" s="341"/>
      <c r="PPA25" s="341"/>
      <c r="PPB25" s="341"/>
      <c r="PPC25" s="341"/>
      <c r="PPD25" s="341"/>
      <c r="PPE25" s="341"/>
      <c r="PPF25" s="341"/>
      <c r="PPG25" s="341"/>
      <c r="PPH25" s="341"/>
      <c r="PPI25" s="341"/>
      <c r="PPJ25" s="341"/>
      <c r="PPK25" s="341"/>
      <c r="PPL25" s="341"/>
      <c r="PPM25" s="341"/>
      <c r="PPN25" s="341"/>
      <c r="PPO25" s="341"/>
      <c r="PPP25" s="341"/>
      <c r="PPQ25" s="341"/>
      <c r="PPR25" s="341"/>
      <c r="PPS25" s="341"/>
      <c r="PPT25" s="341"/>
      <c r="PPU25" s="341"/>
      <c r="PPV25" s="341"/>
      <c r="PPW25" s="341"/>
      <c r="PPX25" s="341"/>
      <c r="PPY25" s="341"/>
      <c r="PPZ25" s="341"/>
      <c r="PQA25" s="341"/>
      <c r="PQB25" s="341"/>
      <c r="PQC25" s="341"/>
      <c r="PQD25" s="341"/>
      <c r="PQE25" s="341"/>
      <c r="PQF25" s="341"/>
      <c r="PQG25" s="341"/>
      <c r="PQH25" s="341"/>
      <c r="PQI25" s="341"/>
      <c r="PQJ25" s="341"/>
      <c r="PQK25" s="341"/>
      <c r="PQL25" s="341"/>
      <c r="PQM25" s="341"/>
      <c r="PQN25" s="341"/>
      <c r="PQO25" s="341"/>
      <c r="PQP25" s="341"/>
      <c r="PQQ25" s="341"/>
      <c r="PQR25" s="341"/>
      <c r="PQS25" s="341"/>
      <c r="PQT25" s="341"/>
      <c r="PQU25" s="341"/>
      <c r="PQV25" s="341"/>
      <c r="PQW25" s="341"/>
      <c r="PQX25" s="341"/>
      <c r="PQY25" s="341"/>
      <c r="PQZ25" s="341"/>
      <c r="PRA25" s="341"/>
      <c r="PRB25" s="341"/>
      <c r="PRC25" s="341"/>
      <c r="PRD25" s="341"/>
      <c r="PRE25" s="341"/>
      <c r="PRF25" s="341"/>
      <c r="PRG25" s="341"/>
      <c r="PRH25" s="341"/>
      <c r="PRI25" s="341"/>
      <c r="PRJ25" s="341"/>
      <c r="PRK25" s="341"/>
      <c r="PRL25" s="341"/>
      <c r="PRM25" s="341"/>
      <c r="PRN25" s="341"/>
      <c r="PRO25" s="341"/>
      <c r="PRP25" s="341"/>
      <c r="PRQ25" s="341"/>
      <c r="PRR25" s="341"/>
      <c r="PRS25" s="341"/>
      <c r="PRT25" s="341"/>
      <c r="PRU25" s="341"/>
      <c r="PRV25" s="341"/>
      <c r="PRW25" s="341"/>
      <c r="PRX25" s="341"/>
      <c r="PRY25" s="341"/>
      <c r="PRZ25" s="341"/>
      <c r="PSA25" s="341"/>
      <c r="PSB25" s="341"/>
      <c r="PSC25" s="341"/>
      <c r="PSD25" s="341"/>
      <c r="PSE25" s="341"/>
      <c r="PSF25" s="341"/>
      <c r="PSG25" s="341"/>
      <c r="PSH25" s="341"/>
      <c r="PSI25" s="341"/>
      <c r="PSJ25" s="341"/>
      <c r="PSK25" s="341"/>
      <c r="PSL25" s="341"/>
      <c r="PSM25" s="341"/>
      <c r="PSN25" s="341"/>
      <c r="PSO25" s="341"/>
      <c r="PSP25" s="341"/>
      <c r="PSQ25" s="341"/>
      <c r="PSR25" s="341"/>
      <c r="PSS25" s="341"/>
      <c r="PST25" s="341"/>
      <c r="PSU25" s="341"/>
      <c r="PSV25" s="341"/>
      <c r="PSW25" s="341"/>
      <c r="PSX25" s="341"/>
      <c r="PSY25" s="341"/>
      <c r="PSZ25" s="341"/>
      <c r="PTA25" s="341"/>
      <c r="PTB25" s="341"/>
      <c r="PTC25" s="341"/>
      <c r="PTD25" s="341"/>
      <c r="PTE25" s="341"/>
      <c r="PTF25" s="341"/>
      <c r="PTG25" s="341"/>
      <c r="PTH25" s="341"/>
      <c r="PTI25" s="341"/>
      <c r="PTJ25" s="341"/>
      <c r="PTK25" s="341"/>
      <c r="PTL25" s="341"/>
      <c r="PTM25" s="341"/>
      <c r="PTN25" s="341"/>
      <c r="PTO25" s="341"/>
      <c r="PTP25" s="341"/>
      <c r="PTQ25" s="341"/>
      <c r="PTR25" s="341"/>
      <c r="PTS25" s="341"/>
      <c r="PTT25" s="341"/>
      <c r="PTU25" s="341"/>
      <c r="PTV25" s="341"/>
      <c r="PTW25" s="341"/>
      <c r="PTX25" s="341"/>
      <c r="PTY25" s="341"/>
      <c r="PTZ25" s="341"/>
      <c r="PUA25" s="341"/>
      <c r="PUB25" s="341"/>
      <c r="PUC25" s="341"/>
      <c r="PUD25" s="341"/>
      <c r="PUE25" s="341"/>
      <c r="PUF25" s="341"/>
      <c r="PUG25" s="341"/>
      <c r="PUH25" s="341"/>
      <c r="PUI25" s="341"/>
      <c r="PUJ25" s="341"/>
      <c r="PUK25" s="341"/>
      <c r="PUL25" s="341"/>
      <c r="PUM25" s="341"/>
      <c r="PUN25" s="341"/>
      <c r="PUO25" s="341"/>
      <c r="PUP25" s="341"/>
      <c r="PUQ25" s="341"/>
      <c r="PUR25" s="341"/>
      <c r="PUS25" s="341"/>
      <c r="PUT25" s="341"/>
      <c r="PUU25" s="341"/>
      <c r="PUV25" s="341"/>
      <c r="PUW25" s="341"/>
      <c r="PUX25" s="341"/>
      <c r="PUY25" s="341"/>
      <c r="PUZ25" s="341"/>
      <c r="PVA25" s="341"/>
      <c r="PVB25" s="341"/>
      <c r="PVC25" s="341"/>
      <c r="PVD25" s="341"/>
      <c r="PVE25" s="341"/>
      <c r="PVF25" s="341"/>
      <c r="PVG25" s="341"/>
      <c r="PVH25" s="341"/>
      <c r="PVI25" s="341"/>
      <c r="PVJ25" s="341"/>
      <c r="PVK25" s="341"/>
      <c r="PVL25" s="341"/>
      <c r="PVM25" s="341"/>
      <c r="PVN25" s="341"/>
      <c r="PVO25" s="341"/>
      <c r="PVP25" s="341"/>
      <c r="PVQ25" s="341"/>
      <c r="PVR25" s="341"/>
      <c r="PVS25" s="341"/>
      <c r="PVT25" s="341"/>
      <c r="PVU25" s="341"/>
      <c r="PVV25" s="341"/>
      <c r="PVW25" s="341"/>
      <c r="PVX25" s="341"/>
      <c r="PVY25" s="341"/>
      <c r="PVZ25" s="341"/>
      <c r="PWA25" s="341"/>
      <c r="PWB25" s="341"/>
      <c r="PWC25" s="341"/>
      <c r="PWD25" s="341"/>
      <c r="PWE25" s="341"/>
      <c r="PWF25" s="341"/>
      <c r="PWG25" s="341"/>
      <c r="PWH25" s="341"/>
      <c r="PWI25" s="341"/>
      <c r="PWJ25" s="341"/>
      <c r="PWK25" s="341"/>
      <c r="PWL25" s="341"/>
      <c r="PWM25" s="341"/>
      <c r="PWN25" s="341"/>
      <c r="PWO25" s="341"/>
      <c r="PWP25" s="341"/>
      <c r="PWQ25" s="341"/>
      <c r="PWR25" s="341"/>
      <c r="PWS25" s="341"/>
      <c r="PWT25" s="341"/>
      <c r="PWU25" s="341"/>
      <c r="PWV25" s="341"/>
      <c r="PWW25" s="341"/>
      <c r="PWX25" s="341"/>
      <c r="PWY25" s="341"/>
      <c r="PWZ25" s="341"/>
      <c r="PXA25" s="341"/>
      <c r="PXB25" s="341"/>
      <c r="PXC25" s="341"/>
      <c r="PXD25" s="341"/>
      <c r="PXE25" s="341"/>
      <c r="PXF25" s="341"/>
      <c r="PXG25" s="341"/>
      <c r="PXH25" s="341"/>
      <c r="PXI25" s="341"/>
      <c r="PXJ25" s="341"/>
      <c r="PXK25" s="341"/>
      <c r="PXL25" s="341"/>
      <c r="PXM25" s="341"/>
      <c r="PXN25" s="341"/>
      <c r="PXO25" s="341"/>
      <c r="PXP25" s="341"/>
      <c r="PXQ25" s="341"/>
      <c r="PXR25" s="341"/>
      <c r="PXS25" s="341"/>
      <c r="PXT25" s="341"/>
      <c r="PXU25" s="341"/>
      <c r="PXV25" s="341"/>
      <c r="PXW25" s="341"/>
      <c r="PXX25" s="341"/>
      <c r="PXY25" s="341"/>
      <c r="PXZ25" s="341"/>
      <c r="PYA25" s="341"/>
      <c r="PYB25" s="341"/>
      <c r="PYC25" s="341"/>
      <c r="PYD25" s="341"/>
      <c r="PYE25" s="341"/>
      <c r="PYF25" s="341"/>
      <c r="PYG25" s="341"/>
      <c r="PYH25" s="341"/>
      <c r="PYI25" s="341"/>
      <c r="PYJ25" s="341"/>
      <c r="PYK25" s="341"/>
      <c r="PYL25" s="341"/>
      <c r="PYM25" s="341"/>
      <c r="PYN25" s="341"/>
      <c r="PYO25" s="341"/>
      <c r="PYP25" s="341"/>
      <c r="PYQ25" s="341"/>
      <c r="PYR25" s="341"/>
      <c r="PYS25" s="341"/>
      <c r="PYT25" s="341"/>
      <c r="PYU25" s="341"/>
      <c r="PYV25" s="341"/>
      <c r="PYW25" s="341"/>
      <c r="PYX25" s="341"/>
      <c r="PYY25" s="341"/>
      <c r="PYZ25" s="341"/>
      <c r="PZA25" s="341"/>
      <c r="PZB25" s="341"/>
      <c r="PZC25" s="341"/>
      <c r="PZD25" s="341"/>
      <c r="PZE25" s="341"/>
      <c r="PZF25" s="341"/>
      <c r="PZG25" s="341"/>
      <c r="PZH25" s="341"/>
      <c r="PZI25" s="341"/>
      <c r="PZJ25" s="341"/>
      <c r="PZK25" s="341"/>
      <c r="PZL25" s="341"/>
      <c r="PZM25" s="341"/>
      <c r="PZN25" s="341"/>
      <c r="PZO25" s="341"/>
      <c r="PZP25" s="341"/>
      <c r="PZQ25" s="341"/>
      <c r="PZR25" s="341"/>
      <c r="PZS25" s="341"/>
      <c r="PZT25" s="341"/>
      <c r="PZU25" s="341"/>
      <c r="PZV25" s="341"/>
      <c r="PZW25" s="341"/>
      <c r="PZX25" s="341"/>
      <c r="PZY25" s="341"/>
      <c r="PZZ25" s="341"/>
      <c r="QAA25" s="341"/>
      <c r="QAB25" s="341"/>
      <c r="QAC25" s="341"/>
      <c r="QAD25" s="341"/>
      <c r="QAE25" s="341"/>
      <c r="QAF25" s="341"/>
      <c r="QAG25" s="341"/>
      <c r="QAH25" s="341"/>
      <c r="QAI25" s="341"/>
      <c r="QAJ25" s="341"/>
      <c r="QAK25" s="341"/>
      <c r="QAL25" s="341"/>
      <c r="QAM25" s="341"/>
      <c r="QAN25" s="341"/>
      <c r="QAO25" s="341"/>
      <c r="QAP25" s="341"/>
      <c r="QAQ25" s="341"/>
      <c r="QAR25" s="341"/>
      <c r="QAS25" s="341"/>
      <c r="QAT25" s="341"/>
      <c r="QAU25" s="341"/>
      <c r="QAV25" s="341"/>
      <c r="QAW25" s="341"/>
      <c r="QAX25" s="341"/>
      <c r="QAY25" s="341"/>
      <c r="QAZ25" s="341"/>
      <c r="QBA25" s="341"/>
      <c r="QBB25" s="341"/>
      <c r="QBC25" s="341"/>
      <c r="QBD25" s="341"/>
      <c r="QBE25" s="341"/>
      <c r="QBF25" s="341"/>
      <c r="QBG25" s="341"/>
      <c r="QBH25" s="341"/>
      <c r="QBI25" s="341"/>
      <c r="QBJ25" s="341"/>
      <c r="QBK25" s="341"/>
      <c r="QBL25" s="341"/>
      <c r="QBM25" s="341"/>
      <c r="QBN25" s="341"/>
      <c r="QBO25" s="341"/>
      <c r="QBP25" s="341"/>
      <c r="QBQ25" s="341"/>
      <c r="QBR25" s="341"/>
      <c r="QBS25" s="341"/>
      <c r="QBT25" s="341"/>
      <c r="QBU25" s="341"/>
      <c r="QBV25" s="341"/>
      <c r="QBW25" s="341"/>
      <c r="QBX25" s="341"/>
      <c r="QBY25" s="341"/>
      <c r="QBZ25" s="341"/>
      <c r="QCA25" s="341"/>
      <c r="QCB25" s="341"/>
      <c r="QCC25" s="341"/>
      <c r="QCD25" s="341"/>
      <c r="QCE25" s="341"/>
      <c r="QCF25" s="341"/>
      <c r="QCG25" s="341"/>
      <c r="QCH25" s="341"/>
      <c r="QCI25" s="341"/>
      <c r="QCJ25" s="341"/>
      <c r="QCK25" s="341"/>
      <c r="QCL25" s="341"/>
      <c r="QCM25" s="341"/>
      <c r="QCN25" s="341"/>
      <c r="QCO25" s="341"/>
      <c r="QCP25" s="341"/>
      <c r="QCQ25" s="341"/>
      <c r="QCR25" s="341"/>
      <c r="QCS25" s="341"/>
      <c r="QCT25" s="341"/>
      <c r="QCU25" s="341"/>
      <c r="QCV25" s="341"/>
      <c r="QCW25" s="341"/>
      <c r="QCX25" s="341"/>
      <c r="QCY25" s="341"/>
      <c r="QCZ25" s="341"/>
      <c r="QDA25" s="341"/>
      <c r="QDB25" s="341"/>
      <c r="QDC25" s="341"/>
      <c r="QDD25" s="341"/>
      <c r="QDE25" s="341"/>
      <c r="QDF25" s="341"/>
      <c r="QDG25" s="341"/>
      <c r="QDH25" s="341"/>
      <c r="QDI25" s="341"/>
      <c r="QDJ25" s="341"/>
      <c r="QDK25" s="341"/>
      <c r="QDL25" s="341"/>
      <c r="QDM25" s="341"/>
      <c r="QDN25" s="341"/>
      <c r="QDO25" s="341"/>
      <c r="QDP25" s="341"/>
      <c r="QDQ25" s="341"/>
      <c r="QDR25" s="341"/>
      <c r="QDS25" s="341"/>
      <c r="QDT25" s="341"/>
      <c r="QDU25" s="341"/>
      <c r="QDV25" s="341"/>
      <c r="QDW25" s="341"/>
      <c r="QDX25" s="341"/>
      <c r="QDY25" s="341"/>
      <c r="QDZ25" s="341"/>
      <c r="QEA25" s="341"/>
      <c r="QEB25" s="341"/>
      <c r="QEC25" s="341"/>
      <c r="QED25" s="341"/>
      <c r="QEE25" s="341"/>
      <c r="QEF25" s="341"/>
      <c r="QEG25" s="341"/>
      <c r="QEH25" s="341"/>
      <c r="QEI25" s="341"/>
      <c r="QEJ25" s="341"/>
      <c r="QEK25" s="341"/>
      <c r="QEL25" s="341"/>
      <c r="QEM25" s="341"/>
      <c r="QEN25" s="341"/>
      <c r="QEO25" s="341"/>
      <c r="QEP25" s="341"/>
      <c r="QEQ25" s="341"/>
      <c r="QER25" s="341"/>
      <c r="QES25" s="341"/>
      <c r="QET25" s="341"/>
      <c r="QEU25" s="341"/>
      <c r="QEV25" s="341"/>
      <c r="QEW25" s="341"/>
      <c r="QEX25" s="341"/>
      <c r="QEY25" s="341"/>
      <c r="QEZ25" s="341"/>
      <c r="QFA25" s="341"/>
      <c r="QFB25" s="341"/>
      <c r="QFC25" s="341"/>
      <c r="QFD25" s="341"/>
      <c r="QFE25" s="341"/>
      <c r="QFF25" s="341"/>
      <c r="QFG25" s="341"/>
      <c r="QFH25" s="341"/>
      <c r="QFI25" s="341"/>
      <c r="QFJ25" s="341"/>
      <c r="QFK25" s="341"/>
      <c r="QFL25" s="341"/>
      <c r="QFM25" s="341"/>
      <c r="QFN25" s="341"/>
      <c r="QFO25" s="341"/>
      <c r="QFP25" s="341"/>
      <c r="QFQ25" s="341"/>
      <c r="QFR25" s="341"/>
      <c r="QFS25" s="341"/>
      <c r="QFT25" s="341"/>
      <c r="QFU25" s="341"/>
      <c r="QFV25" s="341"/>
      <c r="QFW25" s="341"/>
      <c r="QFX25" s="341"/>
      <c r="QFY25" s="341"/>
      <c r="QFZ25" s="341"/>
      <c r="QGA25" s="341"/>
      <c r="QGB25" s="341"/>
      <c r="QGC25" s="341"/>
      <c r="QGD25" s="341"/>
      <c r="QGE25" s="341"/>
      <c r="QGF25" s="341"/>
      <c r="QGG25" s="341"/>
      <c r="QGH25" s="341"/>
      <c r="QGI25" s="341"/>
      <c r="QGJ25" s="341"/>
      <c r="QGK25" s="341"/>
      <c r="QGL25" s="341"/>
      <c r="QGM25" s="341"/>
      <c r="QGN25" s="341"/>
      <c r="QGO25" s="341"/>
      <c r="QGP25" s="341"/>
      <c r="QGQ25" s="341"/>
      <c r="QGR25" s="341"/>
      <c r="QGS25" s="341"/>
      <c r="QGT25" s="341"/>
      <c r="QGU25" s="341"/>
      <c r="QGV25" s="341"/>
      <c r="QGW25" s="341"/>
      <c r="QGX25" s="341"/>
      <c r="QGY25" s="341"/>
      <c r="QGZ25" s="341"/>
      <c r="QHA25" s="341"/>
      <c r="QHB25" s="341"/>
      <c r="QHC25" s="341"/>
      <c r="QHD25" s="341"/>
      <c r="QHE25" s="341"/>
      <c r="QHF25" s="341"/>
      <c r="QHG25" s="341"/>
      <c r="QHH25" s="341"/>
      <c r="QHI25" s="341"/>
      <c r="QHJ25" s="341"/>
      <c r="QHK25" s="341"/>
      <c r="QHL25" s="341"/>
      <c r="QHM25" s="341"/>
      <c r="QHN25" s="341"/>
      <c r="QHO25" s="341"/>
      <c r="QHP25" s="341"/>
      <c r="QHQ25" s="341"/>
      <c r="QHR25" s="341"/>
      <c r="QHS25" s="341"/>
      <c r="QHT25" s="341"/>
      <c r="QHU25" s="341"/>
      <c r="QHV25" s="341"/>
      <c r="QHW25" s="341"/>
      <c r="QHX25" s="341"/>
      <c r="QHY25" s="341"/>
      <c r="QHZ25" s="341"/>
      <c r="QIA25" s="341"/>
      <c r="QIB25" s="341"/>
      <c r="QIC25" s="341"/>
      <c r="QID25" s="341"/>
      <c r="QIE25" s="341"/>
      <c r="QIF25" s="341"/>
      <c r="QIG25" s="341"/>
      <c r="QIH25" s="341"/>
      <c r="QII25" s="341"/>
      <c r="QIJ25" s="341"/>
      <c r="QIK25" s="341"/>
      <c r="QIL25" s="341"/>
      <c r="QIM25" s="341"/>
      <c r="QIN25" s="341"/>
      <c r="QIO25" s="341"/>
      <c r="QIP25" s="341"/>
      <c r="QIQ25" s="341"/>
      <c r="QIR25" s="341"/>
      <c r="QIS25" s="341"/>
      <c r="QIT25" s="341"/>
      <c r="QIU25" s="341"/>
      <c r="QIV25" s="341"/>
      <c r="QIW25" s="341"/>
      <c r="QIX25" s="341"/>
      <c r="QIY25" s="341"/>
      <c r="QIZ25" s="341"/>
      <c r="QJA25" s="341"/>
      <c r="QJB25" s="341"/>
      <c r="QJC25" s="341"/>
      <c r="QJD25" s="341"/>
      <c r="QJE25" s="341"/>
      <c r="QJF25" s="341"/>
      <c r="QJG25" s="341"/>
      <c r="QJH25" s="341"/>
      <c r="QJI25" s="341"/>
      <c r="QJJ25" s="341"/>
      <c r="QJK25" s="341"/>
      <c r="QJL25" s="341"/>
      <c r="QJM25" s="341"/>
      <c r="QJN25" s="341"/>
      <c r="QJO25" s="341"/>
      <c r="QJP25" s="341"/>
      <c r="QJQ25" s="341"/>
      <c r="QJR25" s="341"/>
      <c r="QJS25" s="341"/>
      <c r="QJT25" s="341"/>
      <c r="QJU25" s="341"/>
      <c r="QJV25" s="341"/>
      <c r="QJW25" s="341"/>
      <c r="QJX25" s="341"/>
      <c r="QJY25" s="341"/>
      <c r="QJZ25" s="341"/>
      <c r="QKA25" s="341"/>
      <c r="QKB25" s="341"/>
      <c r="QKC25" s="341"/>
      <c r="QKD25" s="341"/>
      <c r="QKE25" s="341"/>
      <c r="QKF25" s="341"/>
      <c r="QKG25" s="341"/>
      <c r="QKH25" s="341"/>
      <c r="QKI25" s="341"/>
      <c r="QKJ25" s="341"/>
      <c r="QKK25" s="341"/>
      <c r="QKL25" s="341"/>
      <c r="QKM25" s="341"/>
      <c r="QKN25" s="341"/>
      <c r="QKO25" s="341"/>
      <c r="QKP25" s="341"/>
      <c r="QKQ25" s="341"/>
      <c r="QKR25" s="341"/>
      <c r="QKS25" s="341"/>
      <c r="QKT25" s="341"/>
      <c r="QKU25" s="341"/>
      <c r="QKV25" s="341"/>
      <c r="QKW25" s="341"/>
      <c r="QKX25" s="341"/>
      <c r="QKY25" s="341"/>
      <c r="QKZ25" s="341"/>
      <c r="QLA25" s="341"/>
      <c r="QLB25" s="341"/>
      <c r="QLC25" s="341"/>
      <c r="QLD25" s="341"/>
      <c r="QLE25" s="341"/>
      <c r="QLF25" s="341"/>
      <c r="QLG25" s="341"/>
      <c r="QLH25" s="341"/>
      <c r="QLI25" s="341"/>
      <c r="QLJ25" s="341"/>
      <c r="QLK25" s="341"/>
      <c r="QLL25" s="341"/>
      <c r="QLM25" s="341"/>
      <c r="QLN25" s="341"/>
      <c r="QLO25" s="341"/>
      <c r="QLP25" s="341"/>
      <c r="QLQ25" s="341"/>
      <c r="QLR25" s="341"/>
      <c r="QLS25" s="341"/>
      <c r="QLT25" s="341"/>
      <c r="QLU25" s="341"/>
      <c r="QLV25" s="341"/>
      <c r="QLW25" s="341"/>
      <c r="QLX25" s="341"/>
      <c r="QLY25" s="341"/>
      <c r="QLZ25" s="341"/>
      <c r="QMA25" s="341"/>
      <c r="QMB25" s="341"/>
      <c r="QMC25" s="341"/>
      <c r="QMD25" s="341"/>
      <c r="QME25" s="341"/>
      <c r="QMF25" s="341"/>
      <c r="QMG25" s="341"/>
      <c r="QMH25" s="341"/>
      <c r="QMI25" s="341"/>
      <c r="QMJ25" s="341"/>
      <c r="QMK25" s="341"/>
      <c r="QML25" s="341"/>
      <c r="QMM25" s="341"/>
      <c r="QMN25" s="341"/>
      <c r="QMO25" s="341"/>
      <c r="QMP25" s="341"/>
      <c r="QMQ25" s="341"/>
      <c r="QMR25" s="341"/>
      <c r="QMS25" s="341"/>
      <c r="QMT25" s="341"/>
      <c r="QMU25" s="341"/>
      <c r="QMV25" s="341"/>
      <c r="QMW25" s="341"/>
      <c r="QMX25" s="341"/>
      <c r="QMY25" s="341"/>
      <c r="QMZ25" s="341"/>
      <c r="QNA25" s="341"/>
      <c r="QNB25" s="341"/>
      <c r="QNC25" s="341"/>
      <c r="QND25" s="341"/>
      <c r="QNE25" s="341"/>
      <c r="QNF25" s="341"/>
      <c r="QNG25" s="341"/>
      <c r="QNH25" s="341"/>
      <c r="QNI25" s="341"/>
      <c r="QNJ25" s="341"/>
      <c r="QNK25" s="341"/>
      <c r="QNL25" s="341"/>
      <c r="QNM25" s="341"/>
      <c r="QNN25" s="341"/>
      <c r="QNO25" s="341"/>
      <c r="QNP25" s="341"/>
      <c r="QNQ25" s="341"/>
      <c r="QNR25" s="341"/>
      <c r="QNS25" s="341"/>
      <c r="QNT25" s="341"/>
      <c r="QNU25" s="341"/>
      <c r="QNV25" s="341"/>
      <c r="QNW25" s="341"/>
      <c r="QNX25" s="341"/>
      <c r="QNY25" s="341"/>
      <c r="QNZ25" s="341"/>
      <c r="QOA25" s="341"/>
      <c r="QOB25" s="341"/>
      <c r="QOC25" s="341"/>
      <c r="QOD25" s="341"/>
      <c r="QOE25" s="341"/>
      <c r="QOF25" s="341"/>
      <c r="QOG25" s="341"/>
      <c r="QOH25" s="341"/>
      <c r="QOI25" s="341"/>
      <c r="QOJ25" s="341"/>
      <c r="QOK25" s="341"/>
      <c r="QOL25" s="341"/>
      <c r="QOM25" s="341"/>
      <c r="QON25" s="341"/>
      <c r="QOO25" s="341"/>
      <c r="QOP25" s="341"/>
      <c r="QOQ25" s="341"/>
      <c r="QOR25" s="341"/>
      <c r="QOS25" s="341"/>
      <c r="QOT25" s="341"/>
      <c r="QOU25" s="341"/>
      <c r="QOV25" s="341"/>
      <c r="QOW25" s="341"/>
      <c r="QOX25" s="341"/>
      <c r="QOY25" s="341"/>
      <c r="QOZ25" s="341"/>
      <c r="QPA25" s="341"/>
      <c r="QPB25" s="341"/>
      <c r="QPC25" s="341"/>
      <c r="QPD25" s="341"/>
      <c r="QPE25" s="341"/>
      <c r="QPF25" s="341"/>
      <c r="QPG25" s="341"/>
      <c r="QPH25" s="341"/>
      <c r="QPI25" s="341"/>
      <c r="QPJ25" s="341"/>
      <c r="QPK25" s="341"/>
      <c r="QPL25" s="341"/>
      <c r="QPM25" s="341"/>
      <c r="QPN25" s="341"/>
      <c r="QPO25" s="341"/>
      <c r="QPP25" s="341"/>
      <c r="QPQ25" s="341"/>
      <c r="QPR25" s="341"/>
      <c r="QPS25" s="341"/>
      <c r="QPT25" s="341"/>
      <c r="QPU25" s="341"/>
      <c r="QPV25" s="341"/>
      <c r="QPW25" s="341"/>
      <c r="QPX25" s="341"/>
      <c r="QPY25" s="341"/>
      <c r="QPZ25" s="341"/>
      <c r="QQA25" s="341"/>
      <c r="QQB25" s="341"/>
      <c r="QQC25" s="341"/>
      <c r="QQD25" s="341"/>
      <c r="QQE25" s="341"/>
      <c r="QQF25" s="341"/>
      <c r="QQG25" s="341"/>
      <c r="QQH25" s="341"/>
      <c r="QQI25" s="341"/>
      <c r="QQJ25" s="341"/>
      <c r="QQK25" s="341"/>
      <c r="QQL25" s="341"/>
      <c r="QQM25" s="341"/>
      <c r="QQN25" s="341"/>
      <c r="QQO25" s="341"/>
      <c r="QQP25" s="341"/>
      <c r="QQQ25" s="341"/>
      <c r="QQR25" s="341"/>
      <c r="QQS25" s="341"/>
      <c r="QQT25" s="341"/>
      <c r="QQU25" s="341"/>
      <c r="QQV25" s="341"/>
      <c r="QQW25" s="341"/>
      <c r="QQX25" s="341"/>
      <c r="QQY25" s="341"/>
      <c r="QQZ25" s="341"/>
      <c r="QRA25" s="341"/>
      <c r="QRB25" s="341"/>
      <c r="QRC25" s="341"/>
      <c r="QRD25" s="341"/>
      <c r="QRE25" s="341"/>
      <c r="QRF25" s="341"/>
      <c r="QRG25" s="341"/>
      <c r="QRH25" s="341"/>
      <c r="QRI25" s="341"/>
      <c r="QRJ25" s="341"/>
      <c r="QRK25" s="341"/>
      <c r="QRL25" s="341"/>
      <c r="QRM25" s="341"/>
      <c r="QRN25" s="341"/>
      <c r="QRO25" s="341"/>
      <c r="QRP25" s="341"/>
      <c r="QRQ25" s="341"/>
      <c r="QRR25" s="341"/>
      <c r="QRS25" s="341"/>
      <c r="QRT25" s="341"/>
      <c r="QRU25" s="341"/>
      <c r="QRV25" s="341"/>
      <c r="QRW25" s="341"/>
      <c r="QRX25" s="341"/>
      <c r="QRY25" s="341"/>
      <c r="QRZ25" s="341"/>
      <c r="QSA25" s="341"/>
      <c r="QSB25" s="341"/>
      <c r="QSC25" s="341"/>
      <c r="QSD25" s="341"/>
      <c r="QSE25" s="341"/>
      <c r="QSF25" s="341"/>
      <c r="QSG25" s="341"/>
      <c r="QSH25" s="341"/>
      <c r="QSI25" s="341"/>
      <c r="QSJ25" s="341"/>
      <c r="QSK25" s="341"/>
      <c r="QSL25" s="341"/>
      <c r="QSM25" s="341"/>
      <c r="QSN25" s="341"/>
      <c r="QSO25" s="341"/>
      <c r="QSP25" s="341"/>
      <c r="QSQ25" s="341"/>
      <c r="QSR25" s="341"/>
      <c r="QSS25" s="341"/>
      <c r="QST25" s="341"/>
      <c r="QSU25" s="341"/>
      <c r="QSV25" s="341"/>
      <c r="QSW25" s="341"/>
      <c r="QSX25" s="341"/>
      <c r="QSY25" s="341"/>
      <c r="QSZ25" s="341"/>
      <c r="QTA25" s="341"/>
      <c r="QTB25" s="341"/>
      <c r="QTC25" s="341"/>
      <c r="QTD25" s="341"/>
      <c r="QTE25" s="341"/>
      <c r="QTF25" s="341"/>
      <c r="QTG25" s="341"/>
      <c r="QTH25" s="341"/>
      <c r="QTI25" s="341"/>
      <c r="QTJ25" s="341"/>
      <c r="QTK25" s="341"/>
      <c r="QTL25" s="341"/>
      <c r="QTM25" s="341"/>
      <c r="QTN25" s="341"/>
      <c r="QTO25" s="341"/>
      <c r="QTP25" s="341"/>
      <c r="QTQ25" s="341"/>
      <c r="QTR25" s="341"/>
      <c r="QTS25" s="341"/>
      <c r="QTT25" s="341"/>
      <c r="QTU25" s="341"/>
      <c r="QTV25" s="341"/>
      <c r="QTW25" s="341"/>
      <c r="QTX25" s="341"/>
      <c r="QTY25" s="341"/>
      <c r="QTZ25" s="341"/>
      <c r="QUA25" s="341"/>
      <c r="QUB25" s="341"/>
      <c r="QUC25" s="341"/>
      <c r="QUD25" s="341"/>
      <c r="QUE25" s="341"/>
      <c r="QUF25" s="341"/>
      <c r="QUG25" s="341"/>
      <c r="QUH25" s="341"/>
      <c r="QUI25" s="341"/>
      <c r="QUJ25" s="341"/>
      <c r="QUK25" s="341"/>
      <c r="QUL25" s="341"/>
      <c r="QUM25" s="341"/>
      <c r="QUN25" s="341"/>
      <c r="QUO25" s="341"/>
      <c r="QUP25" s="341"/>
      <c r="QUQ25" s="341"/>
      <c r="QUR25" s="341"/>
      <c r="QUS25" s="341"/>
      <c r="QUT25" s="341"/>
      <c r="QUU25" s="341"/>
      <c r="QUV25" s="341"/>
      <c r="QUW25" s="341"/>
      <c r="QUX25" s="341"/>
      <c r="QUY25" s="341"/>
      <c r="QUZ25" s="341"/>
      <c r="QVA25" s="341"/>
      <c r="QVB25" s="341"/>
      <c r="QVC25" s="341"/>
      <c r="QVD25" s="341"/>
      <c r="QVE25" s="341"/>
      <c r="QVF25" s="341"/>
      <c r="QVG25" s="341"/>
      <c r="QVH25" s="341"/>
      <c r="QVI25" s="341"/>
      <c r="QVJ25" s="341"/>
      <c r="QVK25" s="341"/>
      <c r="QVL25" s="341"/>
      <c r="QVM25" s="341"/>
      <c r="QVN25" s="341"/>
      <c r="QVO25" s="341"/>
      <c r="QVP25" s="341"/>
      <c r="QVQ25" s="341"/>
      <c r="QVR25" s="341"/>
      <c r="QVS25" s="341"/>
      <c r="QVT25" s="341"/>
      <c r="QVU25" s="341"/>
      <c r="QVV25" s="341"/>
      <c r="QVW25" s="341"/>
      <c r="QVX25" s="341"/>
      <c r="QVY25" s="341"/>
      <c r="QVZ25" s="341"/>
      <c r="QWA25" s="341"/>
      <c r="QWB25" s="341"/>
      <c r="QWC25" s="341"/>
      <c r="QWD25" s="341"/>
      <c r="QWE25" s="341"/>
      <c r="QWF25" s="341"/>
      <c r="QWG25" s="341"/>
      <c r="QWH25" s="341"/>
      <c r="QWI25" s="341"/>
      <c r="QWJ25" s="341"/>
      <c r="QWK25" s="341"/>
      <c r="QWL25" s="341"/>
      <c r="QWM25" s="341"/>
      <c r="QWN25" s="341"/>
      <c r="QWO25" s="341"/>
      <c r="QWP25" s="341"/>
      <c r="QWQ25" s="341"/>
      <c r="QWR25" s="341"/>
      <c r="QWS25" s="341"/>
      <c r="QWT25" s="341"/>
      <c r="QWU25" s="341"/>
      <c r="QWV25" s="341"/>
      <c r="QWW25" s="341"/>
      <c r="QWX25" s="341"/>
      <c r="QWY25" s="341"/>
      <c r="QWZ25" s="341"/>
      <c r="QXA25" s="341"/>
      <c r="QXB25" s="341"/>
      <c r="QXC25" s="341"/>
      <c r="QXD25" s="341"/>
      <c r="QXE25" s="341"/>
      <c r="QXF25" s="341"/>
      <c r="QXG25" s="341"/>
      <c r="QXH25" s="341"/>
      <c r="QXI25" s="341"/>
      <c r="QXJ25" s="341"/>
      <c r="QXK25" s="341"/>
      <c r="QXL25" s="341"/>
      <c r="QXM25" s="341"/>
      <c r="QXN25" s="341"/>
      <c r="QXO25" s="341"/>
      <c r="QXP25" s="341"/>
      <c r="QXQ25" s="341"/>
      <c r="QXR25" s="341"/>
      <c r="QXS25" s="341"/>
      <c r="QXT25" s="341"/>
      <c r="QXU25" s="341"/>
      <c r="QXV25" s="341"/>
      <c r="QXW25" s="341"/>
      <c r="QXX25" s="341"/>
      <c r="QXY25" s="341"/>
      <c r="QXZ25" s="341"/>
      <c r="QYA25" s="341"/>
      <c r="QYB25" s="341"/>
      <c r="QYC25" s="341"/>
      <c r="QYD25" s="341"/>
      <c r="QYE25" s="341"/>
      <c r="QYF25" s="341"/>
      <c r="QYG25" s="341"/>
      <c r="QYH25" s="341"/>
      <c r="QYI25" s="341"/>
      <c r="QYJ25" s="341"/>
      <c r="QYK25" s="341"/>
      <c r="QYL25" s="341"/>
      <c r="QYM25" s="341"/>
      <c r="QYN25" s="341"/>
      <c r="QYO25" s="341"/>
      <c r="QYP25" s="341"/>
      <c r="QYQ25" s="341"/>
      <c r="QYR25" s="341"/>
      <c r="QYS25" s="341"/>
      <c r="QYT25" s="341"/>
      <c r="QYU25" s="341"/>
      <c r="QYV25" s="341"/>
      <c r="QYW25" s="341"/>
      <c r="QYX25" s="341"/>
      <c r="QYY25" s="341"/>
      <c r="QYZ25" s="341"/>
      <c r="QZA25" s="341"/>
      <c r="QZB25" s="341"/>
      <c r="QZC25" s="341"/>
      <c r="QZD25" s="341"/>
      <c r="QZE25" s="341"/>
      <c r="QZF25" s="341"/>
      <c r="QZG25" s="341"/>
      <c r="QZH25" s="341"/>
      <c r="QZI25" s="341"/>
      <c r="QZJ25" s="341"/>
      <c r="QZK25" s="341"/>
      <c r="QZL25" s="341"/>
      <c r="QZM25" s="341"/>
      <c r="QZN25" s="341"/>
      <c r="QZO25" s="341"/>
      <c r="QZP25" s="341"/>
      <c r="QZQ25" s="341"/>
      <c r="QZR25" s="341"/>
      <c r="QZS25" s="341"/>
      <c r="QZT25" s="341"/>
      <c r="QZU25" s="341"/>
      <c r="QZV25" s="341"/>
      <c r="QZW25" s="341"/>
      <c r="QZX25" s="341"/>
      <c r="QZY25" s="341"/>
      <c r="QZZ25" s="341"/>
      <c r="RAA25" s="341"/>
      <c r="RAB25" s="341"/>
      <c r="RAC25" s="341"/>
      <c r="RAD25" s="341"/>
      <c r="RAE25" s="341"/>
      <c r="RAF25" s="341"/>
      <c r="RAG25" s="341"/>
      <c r="RAH25" s="341"/>
      <c r="RAI25" s="341"/>
      <c r="RAJ25" s="341"/>
      <c r="RAK25" s="341"/>
      <c r="RAL25" s="341"/>
      <c r="RAM25" s="341"/>
      <c r="RAN25" s="341"/>
      <c r="RAO25" s="341"/>
      <c r="RAP25" s="341"/>
      <c r="RAQ25" s="341"/>
      <c r="RAR25" s="341"/>
      <c r="RAS25" s="341"/>
      <c r="RAT25" s="341"/>
      <c r="RAU25" s="341"/>
      <c r="RAV25" s="341"/>
      <c r="RAW25" s="341"/>
      <c r="RAX25" s="341"/>
      <c r="RAY25" s="341"/>
      <c r="RAZ25" s="341"/>
      <c r="RBA25" s="341"/>
      <c r="RBB25" s="341"/>
      <c r="RBC25" s="341"/>
      <c r="RBD25" s="341"/>
      <c r="RBE25" s="341"/>
      <c r="RBF25" s="341"/>
      <c r="RBG25" s="341"/>
      <c r="RBH25" s="341"/>
      <c r="RBI25" s="341"/>
      <c r="RBJ25" s="341"/>
      <c r="RBK25" s="341"/>
      <c r="RBL25" s="341"/>
      <c r="RBM25" s="341"/>
      <c r="RBN25" s="341"/>
      <c r="RBO25" s="341"/>
      <c r="RBP25" s="341"/>
      <c r="RBQ25" s="341"/>
      <c r="RBR25" s="341"/>
      <c r="RBS25" s="341"/>
      <c r="RBT25" s="341"/>
      <c r="RBU25" s="341"/>
      <c r="RBV25" s="341"/>
      <c r="RBW25" s="341"/>
      <c r="RBX25" s="341"/>
      <c r="RBY25" s="341"/>
      <c r="RBZ25" s="341"/>
      <c r="RCA25" s="341"/>
      <c r="RCB25" s="341"/>
      <c r="RCC25" s="341"/>
      <c r="RCD25" s="341"/>
      <c r="RCE25" s="341"/>
      <c r="RCF25" s="341"/>
      <c r="RCG25" s="341"/>
      <c r="RCH25" s="341"/>
      <c r="RCI25" s="341"/>
      <c r="RCJ25" s="341"/>
      <c r="RCK25" s="341"/>
      <c r="RCL25" s="341"/>
      <c r="RCM25" s="341"/>
      <c r="RCN25" s="341"/>
      <c r="RCO25" s="341"/>
      <c r="RCP25" s="341"/>
      <c r="RCQ25" s="341"/>
      <c r="RCR25" s="341"/>
      <c r="RCS25" s="341"/>
      <c r="RCT25" s="341"/>
      <c r="RCU25" s="341"/>
      <c r="RCV25" s="341"/>
      <c r="RCW25" s="341"/>
      <c r="RCX25" s="341"/>
      <c r="RCY25" s="341"/>
      <c r="RCZ25" s="341"/>
      <c r="RDA25" s="341"/>
      <c r="RDB25" s="341"/>
      <c r="RDC25" s="341"/>
      <c r="RDD25" s="341"/>
      <c r="RDE25" s="341"/>
      <c r="RDF25" s="341"/>
      <c r="RDG25" s="341"/>
      <c r="RDH25" s="341"/>
      <c r="RDI25" s="341"/>
      <c r="RDJ25" s="341"/>
      <c r="RDK25" s="341"/>
      <c r="RDL25" s="341"/>
      <c r="RDM25" s="341"/>
      <c r="RDN25" s="341"/>
      <c r="RDO25" s="341"/>
      <c r="RDP25" s="341"/>
      <c r="RDQ25" s="341"/>
      <c r="RDR25" s="341"/>
      <c r="RDS25" s="341"/>
      <c r="RDT25" s="341"/>
      <c r="RDU25" s="341"/>
      <c r="RDV25" s="341"/>
      <c r="RDW25" s="341"/>
      <c r="RDX25" s="341"/>
      <c r="RDY25" s="341"/>
      <c r="RDZ25" s="341"/>
      <c r="REA25" s="341"/>
      <c r="REB25" s="341"/>
      <c r="REC25" s="341"/>
      <c r="RED25" s="341"/>
      <c r="REE25" s="341"/>
      <c r="REF25" s="341"/>
      <c r="REG25" s="341"/>
      <c r="REH25" s="341"/>
      <c r="REI25" s="341"/>
      <c r="REJ25" s="341"/>
      <c r="REK25" s="341"/>
      <c r="REL25" s="341"/>
      <c r="REM25" s="341"/>
      <c r="REN25" s="341"/>
      <c r="REO25" s="341"/>
      <c r="REP25" s="341"/>
      <c r="REQ25" s="341"/>
      <c r="RER25" s="341"/>
      <c r="RES25" s="341"/>
      <c r="RET25" s="341"/>
      <c r="REU25" s="341"/>
      <c r="REV25" s="341"/>
      <c r="REW25" s="341"/>
      <c r="REX25" s="341"/>
      <c r="REY25" s="341"/>
      <c r="REZ25" s="341"/>
      <c r="RFA25" s="341"/>
      <c r="RFB25" s="341"/>
      <c r="RFC25" s="341"/>
      <c r="RFD25" s="341"/>
      <c r="RFE25" s="341"/>
      <c r="RFF25" s="341"/>
      <c r="RFG25" s="341"/>
      <c r="RFH25" s="341"/>
      <c r="RFI25" s="341"/>
      <c r="RFJ25" s="341"/>
      <c r="RFK25" s="341"/>
      <c r="RFL25" s="341"/>
      <c r="RFM25" s="341"/>
      <c r="RFN25" s="341"/>
      <c r="RFO25" s="341"/>
      <c r="RFP25" s="341"/>
      <c r="RFQ25" s="341"/>
      <c r="RFR25" s="341"/>
      <c r="RFS25" s="341"/>
      <c r="RFT25" s="341"/>
      <c r="RFU25" s="341"/>
      <c r="RFV25" s="341"/>
      <c r="RFW25" s="341"/>
      <c r="RFX25" s="341"/>
      <c r="RFY25" s="341"/>
      <c r="RFZ25" s="341"/>
      <c r="RGA25" s="341"/>
      <c r="RGB25" s="341"/>
      <c r="RGC25" s="341"/>
      <c r="RGD25" s="341"/>
      <c r="RGE25" s="341"/>
      <c r="RGF25" s="341"/>
      <c r="RGG25" s="341"/>
      <c r="RGH25" s="341"/>
      <c r="RGI25" s="341"/>
      <c r="RGJ25" s="341"/>
      <c r="RGK25" s="341"/>
      <c r="RGL25" s="341"/>
      <c r="RGM25" s="341"/>
      <c r="RGN25" s="341"/>
      <c r="RGO25" s="341"/>
      <c r="RGP25" s="341"/>
      <c r="RGQ25" s="341"/>
      <c r="RGR25" s="341"/>
      <c r="RGS25" s="341"/>
      <c r="RGT25" s="341"/>
      <c r="RGU25" s="341"/>
      <c r="RGV25" s="341"/>
      <c r="RGW25" s="341"/>
      <c r="RGX25" s="341"/>
      <c r="RGY25" s="341"/>
      <c r="RGZ25" s="341"/>
      <c r="RHA25" s="341"/>
      <c r="RHB25" s="341"/>
      <c r="RHC25" s="341"/>
      <c r="RHD25" s="341"/>
      <c r="RHE25" s="341"/>
      <c r="RHF25" s="341"/>
      <c r="RHG25" s="341"/>
      <c r="RHH25" s="341"/>
      <c r="RHI25" s="341"/>
      <c r="RHJ25" s="341"/>
      <c r="RHK25" s="341"/>
      <c r="RHL25" s="341"/>
      <c r="RHM25" s="341"/>
      <c r="RHN25" s="341"/>
      <c r="RHO25" s="341"/>
      <c r="RHP25" s="341"/>
      <c r="RHQ25" s="341"/>
      <c r="RHR25" s="341"/>
      <c r="RHS25" s="341"/>
      <c r="RHT25" s="341"/>
      <c r="RHU25" s="341"/>
      <c r="RHV25" s="341"/>
      <c r="RHW25" s="341"/>
      <c r="RHX25" s="341"/>
      <c r="RHY25" s="341"/>
      <c r="RHZ25" s="341"/>
      <c r="RIA25" s="341"/>
      <c r="RIB25" s="341"/>
      <c r="RIC25" s="341"/>
      <c r="RID25" s="341"/>
      <c r="RIE25" s="341"/>
      <c r="RIF25" s="341"/>
      <c r="RIG25" s="341"/>
      <c r="RIH25" s="341"/>
      <c r="RII25" s="341"/>
      <c r="RIJ25" s="341"/>
      <c r="RIK25" s="341"/>
      <c r="RIL25" s="341"/>
      <c r="RIM25" s="341"/>
      <c r="RIN25" s="341"/>
      <c r="RIO25" s="341"/>
      <c r="RIP25" s="341"/>
      <c r="RIQ25" s="341"/>
      <c r="RIR25" s="341"/>
      <c r="RIS25" s="341"/>
      <c r="RIT25" s="341"/>
      <c r="RIU25" s="341"/>
      <c r="RIV25" s="341"/>
      <c r="RIW25" s="341"/>
      <c r="RIX25" s="341"/>
      <c r="RIY25" s="341"/>
      <c r="RIZ25" s="341"/>
      <c r="RJA25" s="341"/>
      <c r="RJB25" s="341"/>
      <c r="RJC25" s="341"/>
      <c r="RJD25" s="341"/>
      <c r="RJE25" s="341"/>
      <c r="RJF25" s="341"/>
      <c r="RJG25" s="341"/>
      <c r="RJH25" s="341"/>
      <c r="RJI25" s="341"/>
      <c r="RJJ25" s="341"/>
      <c r="RJK25" s="341"/>
      <c r="RJL25" s="341"/>
      <c r="RJM25" s="341"/>
      <c r="RJN25" s="341"/>
      <c r="RJO25" s="341"/>
      <c r="RJP25" s="341"/>
      <c r="RJQ25" s="341"/>
      <c r="RJR25" s="341"/>
      <c r="RJS25" s="341"/>
      <c r="RJT25" s="341"/>
      <c r="RJU25" s="341"/>
      <c r="RJV25" s="341"/>
      <c r="RJW25" s="341"/>
      <c r="RJX25" s="341"/>
      <c r="RJY25" s="341"/>
      <c r="RJZ25" s="341"/>
      <c r="RKA25" s="341"/>
      <c r="RKB25" s="341"/>
      <c r="RKC25" s="341"/>
      <c r="RKD25" s="341"/>
      <c r="RKE25" s="341"/>
      <c r="RKF25" s="341"/>
      <c r="RKG25" s="341"/>
      <c r="RKH25" s="341"/>
      <c r="RKI25" s="341"/>
      <c r="RKJ25" s="341"/>
      <c r="RKK25" s="341"/>
      <c r="RKL25" s="341"/>
      <c r="RKM25" s="341"/>
      <c r="RKN25" s="341"/>
      <c r="RKO25" s="341"/>
      <c r="RKP25" s="341"/>
      <c r="RKQ25" s="341"/>
      <c r="RKR25" s="341"/>
      <c r="RKS25" s="341"/>
      <c r="RKT25" s="341"/>
      <c r="RKU25" s="341"/>
      <c r="RKV25" s="341"/>
      <c r="RKW25" s="341"/>
      <c r="RKX25" s="341"/>
      <c r="RKY25" s="341"/>
      <c r="RKZ25" s="341"/>
      <c r="RLA25" s="341"/>
      <c r="RLB25" s="341"/>
      <c r="RLC25" s="341"/>
      <c r="RLD25" s="341"/>
      <c r="RLE25" s="341"/>
      <c r="RLF25" s="341"/>
      <c r="RLG25" s="341"/>
      <c r="RLH25" s="341"/>
      <c r="RLI25" s="341"/>
      <c r="RLJ25" s="341"/>
      <c r="RLK25" s="341"/>
      <c r="RLL25" s="341"/>
      <c r="RLM25" s="341"/>
      <c r="RLN25" s="341"/>
      <c r="RLO25" s="341"/>
      <c r="RLP25" s="341"/>
      <c r="RLQ25" s="341"/>
      <c r="RLR25" s="341"/>
      <c r="RLS25" s="341"/>
      <c r="RLT25" s="341"/>
      <c r="RLU25" s="341"/>
      <c r="RLV25" s="341"/>
      <c r="RLW25" s="341"/>
      <c r="RLX25" s="341"/>
      <c r="RLY25" s="341"/>
      <c r="RLZ25" s="341"/>
      <c r="RMA25" s="341"/>
      <c r="RMB25" s="341"/>
      <c r="RMC25" s="341"/>
      <c r="RMD25" s="341"/>
      <c r="RME25" s="341"/>
      <c r="RMF25" s="341"/>
      <c r="RMG25" s="341"/>
      <c r="RMH25" s="341"/>
      <c r="RMI25" s="341"/>
      <c r="RMJ25" s="341"/>
      <c r="RMK25" s="341"/>
      <c r="RML25" s="341"/>
      <c r="RMM25" s="341"/>
      <c r="RMN25" s="341"/>
      <c r="RMO25" s="341"/>
      <c r="RMP25" s="341"/>
      <c r="RMQ25" s="341"/>
      <c r="RMR25" s="341"/>
      <c r="RMS25" s="341"/>
      <c r="RMT25" s="341"/>
      <c r="RMU25" s="341"/>
      <c r="RMV25" s="341"/>
      <c r="RMW25" s="341"/>
      <c r="RMX25" s="341"/>
      <c r="RMY25" s="341"/>
      <c r="RMZ25" s="341"/>
      <c r="RNA25" s="341"/>
      <c r="RNB25" s="341"/>
      <c r="RNC25" s="341"/>
      <c r="RND25" s="341"/>
      <c r="RNE25" s="341"/>
      <c r="RNF25" s="341"/>
      <c r="RNG25" s="341"/>
      <c r="RNH25" s="341"/>
      <c r="RNI25" s="341"/>
      <c r="RNJ25" s="341"/>
      <c r="RNK25" s="341"/>
      <c r="RNL25" s="341"/>
      <c r="RNM25" s="341"/>
      <c r="RNN25" s="341"/>
      <c r="RNO25" s="341"/>
      <c r="RNP25" s="341"/>
      <c r="RNQ25" s="341"/>
      <c r="RNR25" s="341"/>
      <c r="RNS25" s="341"/>
      <c r="RNT25" s="341"/>
      <c r="RNU25" s="341"/>
      <c r="RNV25" s="341"/>
      <c r="RNW25" s="341"/>
      <c r="RNX25" s="341"/>
      <c r="RNY25" s="341"/>
      <c r="RNZ25" s="341"/>
      <c r="ROA25" s="341"/>
      <c r="ROB25" s="341"/>
      <c r="ROC25" s="341"/>
      <c r="ROD25" s="341"/>
      <c r="ROE25" s="341"/>
      <c r="ROF25" s="341"/>
      <c r="ROG25" s="341"/>
      <c r="ROH25" s="341"/>
      <c r="ROI25" s="341"/>
      <c r="ROJ25" s="341"/>
      <c r="ROK25" s="341"/>
      <c r="ROL25" s="341"/>
      <c r="ROM25" s="341"/>
      <c r="RON25" s="341"/>
      <c r="ROO25" s="341"/>
      <c r="ROP25" s="341"/>
      <c r="ROQ25" s="341"/>
      <c r="ROR25" s="341"/>
      <c r="ROS25" s="341"/>
      <c r="ROT25" s="341"/>
      <c r="ROU25" s="341"/>
      <c r="ROV25" s="341"/>
      <c r="ROW25" s="341"/>
      <c r="ROX25" s="341"/>
      <c r="ROY25" s="341"/>
      <c r="ROZ25" s="341"/>
      <c r="RPA25" s="341"/>
      <c r="RPB25" s="341"/>
      <c r="RPC25" s="341"/>
      <c r="RPD25" s="341"/>
      <c r="RPE25" s="341"/>
      <c r="RPF25" s="341"/>
      <c r="RPG25" s="341"/>
      <c r="RPH25" s="341"/>
      <c r="RPI25" s="341"/>
      <c r="RPJ25" s="341"/>
      <c r="RPK25" s="341"/>
      <c r="RPL25" s="341"/>
      <c r="RPM25" s="341"/>
      <c r="RPN25" s="341"/>
      <c r="RPO25" s="341"/>
      <c r="RPP25" s="341"/>
      <c r="RPQ25" s="341"/>
      <c r="RPR25" s="341"/>
      <c r="RPS25" s="341"/>
      <c r="RPT25" s="341"/>
      <c r="RPU25" s="341"/>
      <c r="RPV25" s="341"/>
      <c r="RPW25" s="341"/>
      <c r="RPX25" s="341"/>
      <c r="RPY25" s="341"/>
      <c r="RPZ25" s="341"/>
      <c r="RQA25" s="341"/>
      <c r="RQB25" s="341"/>
      <c r="RQC25" s="341"/>
      <c r="RQD25" s="341"/>
      <c r="RQE25" s="341"/>
      <c r="RQF25" s="341"/>
      <c r="RQG25" s="341"/>
      <c r="RQH25" s="341"/>
      <c r="RQI25" s="341"/>
      <c r="RQJ25" s="341"/>
      <c r="RQK25" s="341"/>
      <c r="RQL25" s="341"/>
      <c r="RQM25" s="341"/>
      <c r="RQN25" s="341"/>
      <c r="RQO25" s="341"/>
      <c r="RQP25" s="341"/>
      <c r="RQQ25" s="341"/>
      <c r="RQR25" s="341"/>
      <c r="RQS25" s="341"/>
      <c r="RQT25" s="341"/>
      <c r="RQU25" s="341"/>
      <c r="RQV25" s="341"/>
      <c r="RQW25" s="341"/>
      <c r="RQX25" s="341"/>
      <c r="RQY25" s="341"/>
      <c r="RQZ25" s="341"/>
      <c r="RRA25" s="341"/>
      <c r="RRB25" s="341"/>
      <c r="RRC25" s="341"/>
      <c r="RRD25" s="341"/>
      <c r="RRE25" s="341"/>
      <c r="RRF25" s="341"/>
      <c r="RRG25" s="341"/>
      <c r="RRH25" s="341"/>
      <c r="RRI25" s="341"/>
      <c r="RRJ25" s="341"/>
      <c r="RRK25" s="341"/>
      <c r="RRL25" s="341"/>
      <c r="RRM25" s="341"/>
      <c r="RRN25" s="341"/>
      <c r="RRO25" s="341"/>
      <c r="RRP25" s="341"/>
      <c r="RRQ25" s="341"/>
      <c r="RRR25" s="341"/>
      <c r="RRS25" s="341"/>
      <c r="RRT25" s="341"/>
      <c r="RRU25" s="341"/>
      <c r="RRV25" s="341"/>
      <c r="RRW25" s="341"/>
      <c r="RRX25" s="341"/>
      <c r="RRY25" s="341"/>
      <c r="RRZ25" s="341"/>
      <c r="RSA25" s="341"/>
      <c r="RSB25" s="341"/>
      <c r="RSC25" s="341"/>
      <c r="RSD25" s="341"/>
      <c r="RSE25" s="341"/>
      <c r="RSF25" s="341"/>
      <c r="RSG25" s="341"/>
      <c r="RSH25" s="341"/>
      <c r="RSI25" s="341"/>
      <c r="RSJ25" s="341"/>
      <c r="RSK25" s="341"/>
      <c r="RSL25" s="341"/>
      <c r="RSM25" s="341"/>
      <c r="RSN25" s="341"/>
      <c r="RSO25" s="341"/>
      <c r="RSP25" s="341"/>
      <c r="RSQ25" s="341"/>
      <c r="RSR25" s="341"/>
      <c r="RSS25" s="341"/>
      <c r="RST25" s="341"/>
      <c r="RSU25" s="341"/>
      <c r="RSV25" s="341"/>
      <c r="RSW25" s="341"/>
      <c r="RSX25" s="341"/>
      <c r="RSY25" s="341"/>
      <c r="RSZ25" s="341"/>
      <c r="RTA25" s="341"/>
      <c r="RTB25" s="341"/>
      <c r="RTC25" s="341"/>
      <c r="RTD25" s="341"/>
      <c r="RTE25" s="341"/>
      <c r="RTF25" s="341"/>
      <c r="RTG25" s="341"/>
      <c r="RTH25" s="341"/>
      <c r="RTI25" s="341"/>
      <c r="RTJ25" s="341"/>
      <c r="RTK25" s="341"/>
      <c r="RTL25" s="341"/>
      <c r="RTM25" s="341"/>
      <c r="RTN25" s="341"/>
      <c r="RTO25" s="341"/>
      <c r="RTP25" s="341"/>
      <c r="RTQ25" s="341"/>
      <c r="RTR25" s="341"/>
      <c r="RTS25" s="341"/>
      <c r="RTT25" s="341"/>
      <c r="RTU25" s="341"/>
      <c r="RTV25" s="341"/>
      <c r="RTW25" s="341"/>
      <c r="RTX25" s="341"/>
      <c r="RTY25" s="341"/>
      <c r="RTZ25" s="341"/>
      <c r="RUA25" s="341"/>
      <c r="RUB25" s="341"/>
      <c r="RUC25" s="341"/>
      <c r="RUD25" s="341"/>
      <c r="RUE25" s="341"/>
      <c r="RUF25" s="341"/>
      <c r="RUG25" s="341"/>
      <c r="RUH25" s="341"/>
      <c r="RUI25" s="341"/>
      <c r="RUJ25" s="341"/>
      <c r="RUK25" s="341"/>
      <c r="RUL25" s="341"/>
      <c r="RUM25" s="341"/>
      <c r="RUN25" s="341"/>
      <c r="RUO25" s="341"/>
      <c r="RUP25" s="341"/>
      <c r="RUQ25" s="341"/>
      <c r="RUR25" s="341"/>
      <c r="RUS25" s="341"/>
      <c r="RUT25" s="341"/>
      <c r="RUU25" s="341"/>
      <c r="RUV25" s="341"/>
      <c r="RUW25" s="341"/>
      <c r="RUX25" s="341"/>
      <c r="RUY25" s="341"/>
      <c r="RUZ25" s="341"/>
      <c r="RVA25" s="341"/>
      <c r="RVB25" s="341"/>
      <c r="RVC25" s="341"/>
      <c r="RVD25" s="341"/>
      <c r="RVE25" s="341"/>
      <c r="RVF25" s="341"/>
      <c r="RVG25" s="341"/>
      <c r="RVH25" s="341"/>
      <c r="RVI25" s="341"/>
      <c r="RVJ25" s="341"/>
      <c r="RVK25" s="341"/>
      <c r="RVL25" s="341"/>
      <c r="RVM25" s="341"/>
      <c r="RVN25" s="341"/>
      <c r="RVO25" s="341"/>
      <c r="RVP25" s="341"/>
      <c r="RVQ25" s="341"/>
      <c r="RVR25" s="341"/>
      <c r="RVS25" s="341"/>
      <c r="RVT25" s="341"/>
      <c r="RVU25" s="341"/>
      <c r="RVV25" s="341"/>
      <c r="RVW25" s="341"/>
      <c r="RVX25" s="341"/>
      <c r="RVY25" s="341"/>
      <c r="RVZ25" s="341"/>
      <c r="RWA25" s="341"/>
      <c r="RWB25" s="341"/>
      <c r="RWC25" s="341"/>
      <c r="RWD25" s="341"/>
      <c r="RWE25" s="341"/>
      <c r="RWF25" s="341"/>
      <c r="RWG25" s="341"/>
      <c r="RWH25" s="341"/>
      <c r="RWI25" s="341"/>
      <c r="RWJ25" s="341"/>
      <c r="RWK25" s="341"/>
      <c r="RWL25" s="341"/>
      <c r="RWM25" s="341"/>
      <c r="RWN25" s="341"/>
      <c r="RWO25" s="341"/>
      <c r="RWP25" s="341"/>
      <c r="RWQ25" s="341"/>
      <c r="RWR25" s="341"/>
      <c r="RWS25" s="341"/>
      <c r="RWT25" s="341"/>
      <c r="RWU25" s="341"/>
      <c r="RWV25" s="341"/>
      <c r="RWW25" s="341"/>
      <c r="RWX25" s="341"/>
      <c r="RWY25" s="341"/>
      <c r="RWZ25" s="341"/>
      <c r="RXA25" s="341"/>
      <c r="RXB25" s="341"/>
      <c r="RXC25" s="341"/>
      <c r="RXD25" s="341"/>
      <c r="RXE25" s="341"/>
      <c r="RXF25" s="341"/>
      <c r="RXG25" s="341"/>
      <c r="RXH25" s="341"/>
      <c r="RXI25" s="341"/>
      <c r="RXJ25" s="341"/>
      <c r="RXK25" s="341"/>
      <c r="RXL25" s="341"/>
      <c r="RXM25" s="341"/>
      <c r="RXN25" s="341"/>
      <c r="RXO25" s="341"/>
      <c r="RXP25" s="341"/>
      <c r="RXQ25" s="341"/>
      <c r="RXR25" s="341"/>
      <c r="RXS25" s="341"/>
      <c r="RXT25" s="341"/>
      <c r="RXU25" s="341"/>
      <c r="RXV25" s="341"/>
      <c r="RXW25" s="341"/>
      <c r="RXX25" s="341"/>
      <c r="RXY25" s="341"/>
      <c r="RXZ25" s="341"/>
      <c r="RYA25" s="341"/>
      <c r="RYB25" s="341"/>
      <c r="RYC25" s="341"/>
      <c r="RYD25" s="341"/>
      <c r="RYE25" s="341"/>
      <c r="RYF25" s="341"/>
      <c r="RYG25" s="341"/>
      <c r="RYH25" s="341"/>
      <c r="RYI25" s="341"/>
      <c r="RYJ25" s="341"/>
      <c r="RYK25" s="341"/>
      <c r="RYL25" s="341"/>
      <c r="RYM25" s="341"/>
      <c r="RYN25" s="341"/>
      <c r="RYO25" s="341"/>
      <c r="RYP25" s="341"/>
      <c r="RYQ25" s="341"/>
      <c r="RYR25" s="341"/>
      <c r="RYS25" s="341"/>
      <c r="RYT25" s="341"/>
      <c r="RYU25" s="341"/>
      <c r="RYV25" s="341"/>
      <c r="RYW25" s="341"/>
      <c r="RYX25" s="341"/>
      <c r="RYY25" s="341"/>
      <c r="RYZ25" s="341"/>
      <c r="RZA25" s="341"/>
      <c r="RZB25" s="341"/>
      <c r="RZC25" s="341"/>
      <c r="RZD25" s="341"/>
      <c r="RZE25" s="341"/>
      <c r="RZF25" s="341"/>
      <c r="RZG25" s="341"/>
      <c r="RZH25" s="341"/>
      <c r="RZI25" s="341"/>
      <c r="RZJ25" s="341"/>
      <c r="RZK25" s="341"/>
      <c r="RZL25" s="341"/>
      <c r="RZM25" s="341"/>
      <c r="RZN25" s="341"/>
      <c r="RZO25" s="341"/>
      <c r="RZP25" s="341"/>
      <c r="RZQ25" s="341"/>
      <c r="RZR25" s="341"/>
      <c r="RZS25" s="341"/>
      <c r="RZT25" s="341"/>
      <c r="RZU25" s="341"/>
      <c r="RZV25" s="341"/>
      <c r="RZW25" s="341"/>
      <c r="RZX25" s="341"/>
      <c r="RZY25" s="341"/>
      <c r="RZZ25" s="341"/>
      <c r="SAA25" s="341"/>
      <c r="SAB25" s="341"/>
      <c r="SAC25" s="341"/>
      <c r="SAD25" s="341"/>
      <c r="SAE25" s="341"/>
      <c r="SAF25" s="341"/>
      <c r="SAG25" s="341"/>
      <c r="SAH25" s="341"/>
      <c r="SAI25" s="341"/>
      <c r="SAJ25" s="341"/>
      <c r="SAK25" s="341"/>
      <c r="SAL25" s="341"/>
      <c r="SAM25" s="341"/>
      <c r="SAN25" s="341"/>
      <c r="SAO25" s="341"/>
      <c r="SAP25" s="341"/>
      <c r="SAQ25" s="341"/>
      <c r="SAR25" s="341"/>
      <c r="SAS25" s="341"/>
      <c r="SAT25" s="341"/>
      <c r="SAU25" s="341"/>
      <c r="SAV25" s="341"/>
      <c r="SAW25" s="341"/>
      <c r="SAX25" s="341"/>
      <c r="SAY25" s="341"/>
      <c r="SAZ25" s="341"/>
      <c r="SBA25" s="341"/>
      <c r="SBB25" s="341"/>
      <c r="SBC25" s="341"/>
      <c r="SBD25" s="341"/>
      <c r="SBE25" s="341"/>
      <c r="SBF25" s="341"/>
      <c r="SBG25" s="341"/>
      <c r="SBH25" s="341"/>
      <c r="SBI25" s="341"/>
      <c r="SBJ25" s="341"/>
      <c r="SBK25" s="341"/>
      <c r="SBL25" s="341"/>
      <c r="SBM25" s="341"/>
      <c r="SBN25" s="341"/>
      <c r="SBO25" s="341"/>
      <c r="SBP25" s="341"/>
      <c r="SBQ25" s="341"/>
      <c r="SBR25" s="341"/>
      <c r="SBS25" s="341"/>
      <c r="SBT25" s="341"/>
      <c r="SBU25" s="341"/>
      <c r="SBV25" s="341"/>
      <c r="SBW25" s="341"/>
      <c r="SBX25" s="341"/>
      <c r="SBY25" s="341"/>
      <c r="SBZ25" s="341"/>
      <c r="SCA25" s="341"/>
      <c r="SCB25" s="341"/>
      <c r="SCC25" s="341"/>
      <c r="SCD25" s="341"/>
      <c r="SCE25" s="341"/>
      <c r="SCF25" s="341"/>
      <c r="SCG25" s="341"/>
      <c r="SCH25" s="341"/>
      <c r="SCI25" s="341"/>
      <c r="SCJ25" s="341"/>
      <c r="SCK25" s="341"/>
      <c r="SCL25" s="341"/>
      <c r="SCM25" s="341"/>
      <c r="SCN25" s="341"/>
      <c r="SCO25" s="341"/>
      <c r="SCP25" s="341"/>
      <c r="SCQ25" s="341"/>
      <c r="SCR25" s="341"/>
      <c r="SCS25" s="341"/>
      <c r="SCT25" s="341"/>
      <c r="SCU25" s="341"/>
      <c r="SCV25" s="341"/>
      <c r="SCW25" s="341"/>
      <c r="SCX25" s="341"/>
      <c r="SCY25" s="341"/>
      <c r="SCZ25" s="341"/>
      <c r="SDA25" s="341"/>
      <c r="SDB25" s="341"/>
      <c r="SDC25" s="341"/>
      <c r="SDD25" s="341"/>
      <c r="SDE25" s="341"/>
      <c r="SDF25" s="341"/>
      <c r="SDG25" s="341"/>
      <c r="SDH25" s="341"/>
      <c r="SDI25" s="341"/>
      <c r="SDJ25" s="341"/>
      <c r="SDK25" s="341"/>
      <c r="SDL25" s="341"/>
      <c r="SDM25" s="341"/>
      <c r="SDN25" s="341"/>
      <c r="SDO25" s="341"/>
      <c r="SDP25" s="341"/>
      <c r="SDQ25" s="341"/>
      <c r="SDR25" s="341"/>
      <c r="SDS25" s="341"/>
      <c r="SDT25" s="341"/>
      <c r="SDU25" s="341"/>
      <c r="SDV25" s="341"/>
      <c r="SDW25" s="341"/>
      <c r="SDX25" s="341"/>
      <c r="SDY25" s="341"/>
      <c r="SDZ25" s="341"/>
      <c r="SEA25" s="341"/>
      <c r="SEB25" s="341"/>
      <c r="SEC25" s="341"/>
      <c r="SED25" s="341"/>
      <c r="SEE25" s="341"/>
      <c r="SEF25" s="341"/>
      <c r="SEG25" s="341"/>
      <c r="SEH25" s="341"/>
      <c r="SEI25" s="341"/>
      <c r="SEJ25" s="341"/>
      <c r="SEK25" s="341"/>
      <c r="SEL25" s="341"/>
      <c r="SEM25" s="341"/>
      <c r="SEN25" s="341"/>
      <c r="SEO25" s="341"/>
      <c r="SEP25" s="341"/>
      <c r="SEQ25" s="341"/>
      <c r="SER25" s="341"/>
      <c r="SES25" s="341"/>
      <c r="SET25" s="341"/>
      <c r="SEU25" s="341"/>
      <c r="SEV25" s="341"/>
      <c r="SEW25" s="341"/>
      <c r="SEX25" s="341"/>
      <c r="SEY25" s="341"/>
      <c r="SEZ25" s="341"/>
      <c r="SFA25" s="341"/>
      <c r="SFB25" s="341"/>
      <c r="SFC25" s="341"/>
      <c r="SFD25" s="341"/>
      <c r="SFE25" s="341"/>
      <c r="SFF25" s="341"/>
      <c r="SFG25" s="341"/>
      <c r="SFH25" s="341"/>
      <c r="SFI25" s="341"/>
      <c r="SFJ25" s="341"/>
      <c r="SFK25" s="341"/>
      <c r="SFL25" s="341"/>
      <c r="SFM25" s="341"/>
      <c r="SFN25" s="341"/>
      <c r="SFO25" s="341"/>
      <c r="SFP25" s="341"/>
      <c r="SFQ25" s="341"/>
      <c r="SFR25" s="341"/>
      <c r="SFS25" s="341"/>
      <c r="SFT25" s="341"/>
      <c r="SFU25" s="341"/>
      <c r="SFV25" s="341"/>
      <c r="SFW25" s="341"/>
      <c r="SFX25" s="341"/>
      <c r="SFY25" s="341"/>
      <c r="SFZ25" s="341"/>
      <c r="SGA25" s="341"/>
      <c r="SGB25" s="341"/>
      <c r="SGC25" s="341"/>
      <c r="SGD25" s="341"/>
      <c r="SGE25" s="341"/>
      <c r="SGF25" s="341"/>
      <c r="SGG25" s="341"/>
      <c r="SGH25" s="341"/>
      <c r="SGI25" s="341"/>
      <c r="SGJ25" s="341"/>
      <c r="SGK25" s="341"/>
      <c r="SGL25" s="341"/>
      <c r="SGM25" s="341"/>
      <c r="SGN25" s="341"/>
      <c r="SGO25" s="341"/>
      <c r="SGP25" s="341"/>
      <c r="SGQ25" s="341"/>
      <c r="SGR25" s="341"/>
      <c r="SGS25" s="341"/>
      <c r="SGT25" s="341"/>
      <c r="SGU25" s="341"/>
      <c r="SGV25" s="341"/>
      <c r="SGW25" s="341"/>
      <c r="SGX25" s="341"/>
      <c r="SGY25" s="341"/>
      <c r="SGZ25" s="341"/>
      <c r="SHA25" s="341"/>
      <c r="SHB25" s="341"/>
      <c r="SHC25" s="341"/>
      <c r="SHD25" s="341"/>
      <c r="SHE25" s="341"/>
      <c r="SHF25" s="341"/>
      <c r="SHG25" s="341"/>
      <c r="SHH25" s="341"/>
      <c r="SHI25" s="341"/>
      <c r="SHJ25" s="341"/>
      <c r="SHK25" s="341"/>
      <c r="SHL25" s="341"/>
      <c r="SHM25" s="341"/>
      <c r="SHN25" s="341"/>
      <c r="SHO25" s="341"/>
      <c r="SHP25" s="341"/>
      <c r="SHQ25" s="341"/>
      <c r="SHR25" s="341"/>
      <c r="SHS25" s="341"/>
      <c r="SHT25" s="341"/>
      <c r="SHU25" s="341"/>
      <c r="SHV25" s="341"/>
      <c r="SHW25" s="341"/>
      <c r="SHX25" s="341"/>
      <c r="SHY25" s="341"/>
      <c r="SHZ25" s="341"/>
      <c r="SIA25" s="341"/>
      <c r="SIB25" s="341"/>
      <c r="SIC25" s="341"/>
      <c r="SID25" s="341"/>
      <c r="SIE25" s="341"/>
      <c r="SIF25" s="341"/>
      <c r="SIG25" s="341"/>
      <c r="SIH25" s="341"/>
      <c r="SII25" s="341"/>
      <c r="SIJ25" s="341"/>
      <c r="SIK25" s="341"/>
      <c r="SIL25" s="341"/>
      <c r="SIM25" s="341"/>
      <c r="SIN25" s="341"/>
      <c r="SIO25" s="341"/>
      <c r="SIP25" s="341"/>
      <c r="SIQ25" s="341"/>
      <c r="SIR25" s="341"/>
      <c r="SIS25" s="341"/>
      <c r="SIT25" s="341"/>
      <c r="SIU25" s="341"/>
      <c r="SIV25" s="341"/>
      <c r="SIW25" s="341"/>
      <c r="SIX25" s="341"/>
      <c r="SIY25" s="341"/>
      <c r="SIZ25" s="341"/>
      <c r="SJA25" s="341"/>
      <c r="SJB25" s="341"/>
      <c r="SJC25" s="341"/>
      <c r="SJD25" s="341"/>
      <c r="SJE25" s="341"/>
      <c r="SJF25" s="341"/>
      <c r="SJG25" s="341"/>
      <c r="SJH25" s="341"/>
      <c r="SJI25" s="341"/>
      <c r="SJJ25" s="341"/>
      <c r="SJK25" s="341"/>
      <c r="SJL25" s="341"/>
      <c r="SJM25" s="341"/>
      <c r="SJN25" s="341"/>
      <c r="SJO25" s="341"/>
      <c r="SJP25" s="341"/>
      <c r="SJQ25" s="341"/>
      <c r="SJR25" s="341"/>
      <c r="SJS25" s="341"/>
      <c r="SJT25" s="341"/>
      <c r="SJU25" s="341"/>
      <c r="SJV25" s="341"/>
      <c r="SJW25" s="341"/>
      <c r="SJX25" s="341"/>
      <c r="SJY25" s="341"/>
      <c r="SJZ25" s="341"/>
      <c r="SKA25" s="341"/>
      <c r="SKB25" s="341"/>
      <c r="SKC25" s="341"/>
      <c r="SKD25" s="341"/>
      <c r="SKE25" s="341"/>
      <c r="SKF25" s="341"/>
      <c r="SKG25" s="341"/>
      <c r="SKH25" s="341"/>
      <c r="SKI25" s="341"/>
      <c r="SKJ25" s="341"/>
      <c r="SKK25" s="341"/>
      <c r="SKL25" s="341"/>
      <c r="SKM25" s="341"/>
      <c r="SKN25" s="341"/>
      <c r="SKO25" s="341"/>
      <c r="SKP25" s="341"/>
      <c r="SKQ25" s="341"/>
      <c r="SKR25" s="341"/>
      <c r="SKS25" s="341"/>
      <c r="SKT25" s="341"/>
      <c r="SKU25" s="341"/>
      <c r="SKV25" s="341"/>
      <c r="SKW25" s="341"/>
      <c r="SKX25" s="341"/>
      <c r="SKY25" s="341"/>
      <c r="SKZ25" s="341"/>
      <c r="SLA25" s="341"/>
      <c r="SLB25" s="341"/>
      <c r="SLC25" s="341"/>
      <c r="SLD25" s="341"/>
      <c r="SLE25" s="341"/>
      <c r="SLF25" s="341"/>
      <c r="SLG25" s="341"/>
      <c r="SLH25" s="341"/>
      <c r="SLI25" s="341"/>
      <c r="SLJ25" s="341"/>
      <c r="SLK25" s="341"/>
      <c r="SLL25" s="341"/>
      <c r="SLM25" s="341"/>
      <c r="SLN25" s="341"/>
      <c r="SLO25" s="341"/>
      <c r="SLP25" s="341"/>
      <c r="SLQ25" s="341"/>
      <c r="SLR25" s="341"/>
      <c r="SLS25" s="341"/>
      <c r="SLT25" s="341"/>
      <c r="SLU25" s="341"/>
      <c r="SLV25" s="341"/>
      <c r="SLW25" s="341"/>
      <c r="SLX25" s="341"/>
      <c r="SLY25" s="341"/>
      <c r="SLZ25" s="341"/>
      <c r="SMA25" s="341"/>
      <c r="SMB25" s="341"/>
      <c r="SMC25" s="341"/>
      <c r="SMD25" s="341"/>
      <c r="SME25" s="341"/>
      <c r="SMF25" s="341"/>
      <c r="SMG25" s="341"/>
      <c r="SMH25" s="341"/>
      <c r="SMI25" s="341"/>
      <c r="SMJ25" s="341"/>
      <c r="SMK25" s="341"/>
      <c r="SML25" s="341"/>
      <c r="SMM25" s="341"/>
      <c r="SMN25" s="341"/>
      <c r="SMO25" s="341"/>
      <c r="SMP25" s="341"/>
      <c r="SMQ25" s="341"/>
      <c r="SMR25" s="341"/>
      <c r="SMS25" s="341"/>
      <c r="SMT25" s="341"/>
      <c r="SMU25" s="341"/>
      <c r="SMV25" s="341"/>
      <c r="SMW25" s="341"/>
      <c r="SMX25" s="341"/>
      <c r="SMY25" s="341"/>
      <c r="SMZ25" s="341"/>
      <c r="SNA25" s="341"/>
      <c r="SNB25" s="341"/>
      <c r="SNC25" s="341"/>
      <c r="SND25" s="341"/>
      <c r="SNE25" s="341"/>
      <c r="SNF25" s="341"/>
      <c r="SNG25" s="341"/>
      <c r="SNH25" s="341"/>
      <c r="SNI25" s="341"/>
      <c r="SNJ25" s="341"/>
      <c r="SNK25" s="341"/>
      <c r="SNL25" s="341"/>
      <c r="SNM25" s="341"/>
      <c r="SNN25" s="341"/>
      <c r="SNO25" s="341"/>
      <c r="SNP25" s="341"/>
      <c r="SNQ25" s="341"/>
      <c r="SNR25" s="341"/>
      <c r="SNS25" s="341"/>
      <c r="SNT25" s="341"/>
      <c r="SNU25" s="341"/>
      <c r="SNV25" s="341"/>
      <c r="SNW25" s="341"/>
      <c r="SNX25" s="341"/>
      <c r="SNY25" s="341"/>
      <c r="SNZ25" s="341"/>
      <c r="SOA25" s="341"/>
      <c r="SOB25" s="341"/>
      <c r="SOC25" s="341"/>
      <c r="SOD25" s="341"/>
      <c r="SOE25" s="341"/>
      <c r="SOF25" s="341"/>
      <c r="SOG25" s="341"/>
      <c r="SOH25" s="341"/>
      <c r="SOI25" s="341"/>
      <c r="SOJ25" s="341"/>
      <c r="SOK25" s="341"/>
      <c r="SOL25" s="341"/>
      <c r="SOM25" s="341"/>
      <c r="SON25" s="341"/>
      <c r="SOO25" s="341"/>
      <c r="SOP25" s="341"/>
      <c r="SOQ25" s="341"/>
      <c r="SOR25" s="341"/>
      <c r="SOS25" s="341"/>
      <c r="SOT25" s="341"/>
      <c r="SOU25" s="341"/>
      <c r="SOV25" s="341"/>
      <c r="SOW25" s="341"/>
      <c r="SOX25" s="341"/>
      <c r="SOY25" s="341"/>
      <c r="SOZ25" s="341"/>
      <c r="SPA25" s="341"/>
      <c r="SPB25" s="341"/>
      <c r="SPC25" s="341"/>
      <c r="SPD25" s="341"/>
      <c r="SPE25" s="341"/>
      <c r="SPF25" s="341"/>
      <c r="SPG25" s="341"/>
      <c r="SPH25" s="341"/>
      <c r="SPI25" s="341"/>
      <c r="SPJ25" s="341"/>
      <c r="SPK25" s="341"/>
      <c r="SPL25" s="341"/>
      <c r="SPM25" s="341"/>
      <c r="SPN25" s="341"/>
      <c r="SPO25" s="341"/>
      <c r="SPP25" s="341"/>
      <c r="SPQ25" s="341"/>
      <c r="SPR25" s="341"/>
      <c r="SPS25" s="341"/>
      <c r="SPT25" s="341"/>
      <c r="SPU25" s="341"/>
      <c r="SPV25" s="341"/>
      <c r="SPW25" s="341"/>
      <c r="SPX25" s="341"/>
      <c r="SPY25" s="341"/>
      <c r="SPZ25" s="341"/>
      <c r="SQA25" s="341"/>
      <c r="SQB25" s="341"/>
      <c r="SQC25" s="341"/>
      <c r="SQD25" s="341"/>
      <c r="SQE25" s="341"/>
      <c r="SQF25" s="341"/>
      <c r="SQG25" s="341"/>
      <c r="SQH25" s="341"/>
      <c r="SQI25" s="341"/>
      <c r="SQJ25" s="341"/>
      <c r="SQK25" s="341"/>
      <c r="SQL25" s="341"/>
      <c r="SQM25" s="341"/>
      <c r="SQN25" s="341"/>
      <c r="SQO25" s="341"/>
      <c r="SQP25" s="341"/>
      <c r="SQQ25" s="341"/>
      <c r="SQR25" s="341"/>
      <c r="SQS25" s="341"/>
      <c r="SQT25" s="341"/>
      <c r="SQU25" s="341"/>
      <c r="SQV25" s="341"/>
      <c r="SQW25" s="341"/>
      <c r="SQX25" s="341"/>
      <c r="SQY25" s="341"/>
      <c r="SQZ25" s="341"/>
      <c r="SRA25" s="341"/>
      <c r="SRB25" s="341"/>
      <c r="SRC25" s="341"/>
      <c r="SRD25" s="341"/>
      <c r="SRE25" s="341"/>
      <c r="SRF25" s="341"/>
      <c r="SRG25" s="341"/>
      <c r="SRH25" s="341"/>
      <c r="SRI25" s="341"/>
      <c r="SRJ25" s="341"/>
      <c r="SRK25" s="341"/>
      <c r="SRL25" s="341"/>
      <c r="SRM25" s="341"/>
      <c r="SRN25" s="341"/>
      <c r="SRO25" s="341"/>
      <c r="SRP25" s="341"/>
      <c r="SRQ25" s="341"/>
      <c r="SRR25" s="341"/>
      <c r="SRS25" s="341"/>
      <c r="SRT25" s="341"/>
      <c r="SRU25" s="341"/>
      <c r="SRV25" s="341"/>
      <c r="SRW25" s="341"/>
      <c r="SRX25" s="341"/>
      <c r="SRY25" s="341"/>
      <c r="SRZ25" s="341"/>
      <c r="SSA25" s="341"/>
      <c r="SSB25" s="341"/>
      <c r="SSC25" s="341"/>
      <c r="SSD25" s="341"/>
      <c r="SSE25" s="341"/>
      <c r="SSF25" s="341"/>
      <c r="SSG25" s="341"/>
      <c r="SSH25" s="341"/>
      <c r="SSI25" s="341"/>
      <c r="SSJ25" s="341"/>
      <c r="SSK25" s="341"/>
      <c r="SSL25" s="341"/>
      <c r="SSM25" s="341"/>
      <c r="SSN25" s="341"/>
      <c r="SSO25" s="341"/>
      <c r="SSP25" s="341"/>
      <c r="SSQ25" s="341"/>
      <c r="SSR25" s="341"/>
      <c r="SSS25" s="341"/>
      <c r="SST25" s="341"/>
      <c r="SSU25" s="341"/>
      <c r="SSV25" s="341"/>
      <c r="SSW25" s="341"/>
      <c r="SSX25" s="341"/>
      <c r="SSY25" s="341"/>
      <c r="SSZ25" s="341"/>
      <c r="STA25" s="341"/>
      <c r="STB25" s="341"/>
      <c r="STC25" s="341"/>
      <c r="STD25" s="341"/>
      <c r="STE25" s="341"/>
      <c r="STF25" s="341"/>
      <c r="STG25" s="341"/>
      <c r="STH25" s="341"/>
      <c r="STI25" s="341"/>
      <c r="STJ25" s="341"/>
      <c r="STK25" s="341"/>
      <c r="STL25" s="341"/>
      <c r="STM25" s="341"/>
      <c r="STN25" s="341"/>
      <c r="STO25" s="341"/>
      <c r="STP25" s="341"/>
      <c r="STQ25" s="341"/>
      <c r="STR25" s="341"/>
      <c r="STS25" s="341"/>
      <c r="STT25" s="341"/>
      <c r="STU25" s="341"/>
      <c r="STV25" s="341"/>
      <c r="STW25" s="341"/>
      <c r="STX25" s="341"/>
      <c r="STY25" s="341"/>
      <c r="STZ25" s="341"/>
      <c r="SUA25" s="341"/>
      <c r="SUB25" s="341"/>
      <c r="SUC25" s="341"/>
      <c r="SUD25" s="341"/>
      <c r="SUE25" s="341"/>
      <c r="SUF25" s="341"/>
      <c r="SUG25" s="341"/>
      <c r="SUH25" s="341"/>
      <c r="SUI25" s="341"/>
      <c r="SUJ25" s="341"/>
      <c r="SUK25" s="341"/>
      <c r="SUL25" s="341"/>
      <c r="SUM25" s="341"/>
      <c r="SUN25" s="341"/>
      <c r="SUO25" s="341"/>
      <c r="SUP25" s="341"/>
      <c r="SUQ25" s="341"/>
      <c r="SUR25" s="341"/>
      <c r="SUS25" s="341"/>
      <c r="SUT25" s="341"/>
      <c r="SUU25" s="341"/>
      <c r="SUV25" s="341"/>
      <c r="SUW25" s="341"/>
      <c r="SUX25" s="341"/>
      <c r="SUY25" s="341"/>
      <c r="SUZ25" s="341"/>
      <c r="SVA25" s="341"/>
      <c r="SVB25" s="341"/>
      <c r="SVC25" s="341"/>
      <c r="SVD25" s="341"/>
      <c r="SVE25" s="341"/>
      <c r="SVF25" s="341"/>
      <c r="SVG25" s="341"/>
      <c r="SVH25" s="341"/>
      <c r="SVI25" s="341"/>
      <c r="SVJ25" s="341"/>
      <c r="SVK25" s="341"/>
      <c r="SVL25" s="341"/>
      <c r="SVM25" s="341"/>
      <c r="SVN25" s="341"/>
      <c r="SVO25" s="341"/>
      <c r="SVP25" s="341"/>
      <c r="SVQ25" s="341"/>
      <c r="SVR25" s="341"/>
      <c r="SVS25" s="341"/>
      <c r="SVT25" s="341"/>
      <c r="SVU25" s="341"/>
      <c r="SVV25" s="341"/>
      <c r="SVW25" s="341"/>
      <c r="SVX25" s="341"/>
      <c r="SVY25" s="341"/>
      <c r="SVZ25" s="341"/>
      <c r="SWA25" s="341"/>
      <c r="SWB25" s="341"/>
      <c r="SWC25" s="341"/>
      <c r="SWD25" s="341"/>
      <c r="SWE25" s="341"/>
      <c r="SWF25" s="341"/>
      <c r="SWG25" s="341"/>
      <c r="SWH25" s="341"/>
      <c r="SWI25" s="341"/>
      <c r="SWJ25" s="341"/>
      <c r="SWK25" s="341"/>
      <c r="SWL25" s="341"/>
      <c r="SWM25" s="341"/>
      <c r="SWN25" s="341"/>
      <c r="SWO25" s="341"/>
      <c r="SWP25" s="341"/>
      <c r="SWQ25" s="341"/>
      <c r="SWR25" s="341"/>
      <c r="SWS25" s="341"/>
      <c r="SWT25" s="341"/>
      <c r="SWU25" s="341"/>
      <c r="SWV25" s="341"/>
      <c r="SWW25" s="341"/>
      <c r="SWX25" s="341"/>
      <c r="SWY25" s="341"/>
      <c r="SWZ25" s="341"/>
      <c r="SXA25" s="341"/>
      <c r="SXB25" s="341"/>
      <c r="SXC25" s="341"/>
      <c r="SXD25" s="341"/>
      <c r="SXE25" s="341"/>
      <c r="SXF25" s="341"/>
      <c r="SXG25" s="341"/>
      <c r="SXH25" s="341"/>
      <c r="SXI25" s="341"/>
      <c r="SXJ25" s="341"/>
      <c r="SXK25" s="341"/>
      <c r="SXL25" s="341"/>
      <c r="SXM25" s="341"/>
      <c r="SXN25" s="341"/>
      <c r="SXO25" s="341"/>
      <c r="SXP25" s="341"/>
      <c r="SXQ25" s="341"/>
      <c r="SXR25" s="341"/>
      <c r="SXS25" s="341"/>
      <c r="SXT25" s="341"/>
      <c r="SXU25" s="341"/>
      <c r="SXV25" s="341"/>
      <c r="SXW25" s="341"/>
      <c r="SXX25" s="341"/>
      <c r="SXY25" s="341"/>
      <c r="SXZ25" s="341"/>
      <c r="SYA25" s="341"/>
      <c r="SYB25" s="341"/>
      <c r="SYC25" s="341"/>
      <c r="SYD25" s="341"/>
      <c r="SYE25" s="341"/>
      <c r="SYF25" s="341"/>
      <c r="SYG25" s="341"/>
      <c r="SYH25" s="341"/>
      <c r="SYI25" s="341"/>
      <c r="SYJ25" s="341"/>
      <c r="SYK25" s="341"/>
      <c r="SYL25" s="341"/>
      <c r="SYM25" s="341"/>
      <c r="SYN25" s="341"/>
      <c r="SYO25" s="341"/>
      <c r="SYP25" s="341"/>
      <c r="SYQ25" s="341"/>
      <c r="SYR25" s="341"/>
      <c r="SYS25" s="341"/>
      <c r="SYT25" s="341"/>
      <c r="SYU25" s="341"/>
      <c r="SYV25" s="341"/>
      <c r="SYW25" s="341"/>
      <c r="SYX25" s="341"/>
      <c r="SYY25" s="341"/>
      <c r="SYZ25" s="341"/>
      <c r="SZA25" s="341"/>
      <c r="SZB25" s="341"/>
      <c r="SZC25" s="341"/>
      <c r="SZD25" s="341"/>
      <c r="SZE25" s="341"/>
      <c r="SZF25" s="341"/>
      <c r="SZG25" s="341"/>
      <c r="SZH25" s="341"/>
      <c r="SZI25" s="341"/>
      <c r="SZJ25" s="341"/>
      <c r="SZK25" s="341"/>
      <c r="SZL25" s="341"/>
      <c r="SZM25" s="341"/>
      <c r="SZN25" s="341"/>
      <c r="SZO25" s="341"/>
      <c r="SZP25" s="341"/>
      <c r="SZQ25" s="341"/>
      <c r="SZR25" s="341"/>
      <c r="SZS25" s="341"/>
      <c r="SZT25" s="341"/>
      <c r="SZU25" s="341"/>
      <c r="SZV25" s="341"/>
      <c r="SZW25" s="341"/>
      <c r="SZX25" s="341"/>
      <c r="SZY25" s="341"/>
      <c r="SZZ25" s="341"/>
      <c r="TAA25" s="341"/>
      <c r="TAB25" s="341"/>
      <c r="TAC25" s="341"/>
      <c r="TAD25" s="341"/>
      <c r="TAE25" s="341"/>
      <c r="TAF25" s="341"/>
      <c r="TAG25" s="341"/>
      <c r="TAH25" s="341"/>
      <c r="TAI25" s="341"/>
      <c r="TAJ25" s="341"/>
      <c r="TAK25" s="341"/>
      <c r="TAL25" s="341"/>
      <c r="TAM25" s="341"/>
      <c r="TAN25" s="341"/>
      <c r="TAO25" s="341"/>
      <c r="TAP25" s="341"/>
      <c r="TAQ25" s="341"/>
      <c r="TAR25" s="341"/>
      <c r="TAS25" s="341"/>
      <c r="TAT25" s="341"/>
      <c r="TAU25" s="341"/>
      <c r="TAV25" s="341"/>
      <c r="TAW25" s="341"/>
      <c r="TAX25" s="341"/>
      <c r="TAY25" s="341"/>
      <c r="TAZ25" s="341"/>
      <c r="TBA25" s="341"/>
      <c r="TBB25" s="341"/>
      <c r="TBC25" s="341"/>
      <c r="TBD25" s="341"/>
      <c r="TBE25" s="341"/>
      <c r="TBF25" s="341"/>
      <c r="TBG25" s="341"/>
      <c r="TBH25" s="341"/>
      <c r="TBI25" s="341"/>
      <c r="TBJ25" s="341"/>
      <c r="TBK25" s="341"/>
      <c r="TBL25" s="341"/>
      <c r="TBM25" s="341"/>
      <c r="TBN25" s="341"/>
      <c r="TBO25" s="341"/>
      <c r="TBP25" s="341"/>
      <c r="TBQ25" s="341"/>
      <c r="TBR25" s="341"/>
      <c r="TBS25" s="341"/>
      <c r="TBT25" s="341"/>
      <c r="TBU25" s="341"/>
      <c r="TBV25" s="341"/>
      <c r="TBW25" s="341"/>
      <c r="TBX25" s="341"/>
      <c r="TBY25" s="341"/>
      <c r="TBZ25" s="341"/>
      <c r="TCA25" s="341"/>
      <c r="TCB25" s="341"/>
      <c r="TCC25" s="341"/>
      <c r="TCD25" s="341"/>
      <c r="TCE25" s="341"/>
      <c r="TCF25" s="341"/>
      <c r="TCG25" s="341"/>
      <c r="TCH25" s="341"/>
      <c r="TCI25" s="341"/>
      <c r="TCJ25" s="341"/>
      <c r="TCK25" s="341"/>
      <c r="TCL25" s="341"/>
      <c r="TCM25" s="341"/>
      <c r="TCN25" s="341"/>
      <c r="TCO25" s="341"/>
      <c r="TCP25" s="341"/>
      <c r="TCQ25" s="341"/>
      <c r="TCR25" s="341"/>
      <c r="TCS25" s="341"/>
      <c r="TCT25" s="341"/>
      <c r="TCU25" s="341"/>
      <c r="TCV25" s="341"/>
      <c r="TCW25" s="341"/>
      <c r="TCX25" s="341"/>
      <c r="TCY25" s="341"/>
      <c r="TCZ25" s="341"/>
      <c r="TDA25" s="341"/>
      <c r="TDB25" s="341"/>
      <c r="TDC25" s="341"/>
      <c r="TDD25" s="341"/>
      <c r="TDE25" s="341"/>
      <c r="TDF25" s="341"/>
      <c r="TDG25" s="341"/>
      <c r="TDH25" s="341"/>
      <c r="TDI25" s="341"/>
      <c r="TDJ25" s="341"/>
      <c r="TDK25" s="341"/>
      <c r="TDL25" s="341"/>
      <c r="TDM25" s="341"/>
      <c r="TDN25" s="341"/>
      <c r="TDO25" s="341"/>
      <c r="TDP25" s="341"/>
      <c r="TDQ25" s="341"/>
      <c r="TDR25" s="341"/>
      <c r="TDS25" s="341"/>
      <c r="TDT25" s="341"/>
      <c r="TDU25" s="341"/>
      <c r="TDV25" s="341"/>
      <c r="TDW25" s="341"/>
      <c r="TDX25" s="341"/>
      <c r="TDY25" s="341"/>
      <c r="TDZ25" s="341"/>
      <c r="TEA25" s="341"/>
      <c r="TEB25" s="341"/>
      <c r="TEC25" s="341"/>
      <c r="TED25" s="341"/>
      <c r="TEE25" s="341"/>
      <c r="TEF25" s="341"/>
      <c r="TEG25" s="341"/>
      <c r="TEH25" s="341"/>
      <c r="TEI25" s="341"/>
      <c r="TEJ25" s="341"/>
      <c r="TEK25" s="341"/>
      <c r="TEL25" s="341"/>
      <c r="TEM25" s="341"/>
      <c r="TEN25" s="341"/>
      <c r="TEO25" s="341"/>
      <c r="TEP25" s="341"/>
      <c r="TEQ25" s="341"/>
      <c r="TER25" s="341"/>
      <c r="TES25" s="341"/>
      <c r="TET25" s="341"/>
      <c r="TEU25" s="341"/>
      <c r="TEV25" s="341"/>
      <c r="TEW25" s="341"/>
      <c r="TEX25" s="341"/>
      <c r="TEY25" s="341"/>
      <c r="TEZ25" s="341"/>
      <c r="TFA25" s="341"/>
      <c r="TFB25" s="341"/>
      <c r="TFC25" s="341"/>
      <c r="TFD25" s="341"/>
      <c r="TFE25" s="341"/>
      <c r="TFF25" s="341"/>
      <c r="TFG25" s="341"/>
      <c r="TFH25" s="341"/>
      <c r="TFI25" s="341"/>
      <c r="TFJ25" s="341"/>
      <c r="TFK25" s="341"/>
      <c r="TFL25" s="341"/>
      <c r="TFM25" s="341"/>
      <c r="TFN25" s="341"/>
      <c r="TFO25" s="341"/>
      <c r="TFP25" s="341"/>
      <c r="TFQ25" s="341"/>
      <c r="TFR25" s="341"/>
      <c r="TFS25" s="341"/>
      <c r="TFT25" s="341"/>
      <c r="TFU25" s="341"/>
      <c r="TFV25" s="341"/>
      <c r="TFW25" s="341"/>
      <c r="TFX25" s="341"/>
      <c r="TFY25" s="341"/>
      <c r="TFZ25" s="341"/>
      <c r="TGA25" s="341"/>
      <c r="TGB25" s="341"/>
      <c r="TGC25" s="341"/>
      <c r="TGD25" s="341"/>
      <c r="TGE25" s="341"/>
      <c r="TGF25" s="341"/>
      <c r="TGG25" s="341"/>
      <c r="TGH25" s="341"/>
      <c r="TGI25" s="341"/>
      <c r="TGJ25" s="341"/>
      <c r="TGK25" s="341"/>
      <c r="TGL25" s="341"/>
      <c r="TGM25" s="341"/>
      <c r="TGN25" s="341"/>
      <c r="TGO25" s="341"/>
      <c r="TGP25" s="341"/>
      <c r="TGQ25" s="341"/>
      <c r="TGR25" s="341"/>
      <c r="TGS25" s="341"/>
      <c r="TGT25" s="341"/>
      <c r="TGU25" s="341"/>
      <c r="TGV25" s="341"/>
      <c r="TGW25" s="341"/>
      <c r="TGX25" s="341"/>
      <c r="TGY25" s="341"/>
      <c r="TGZ25" s="341"/>
      <c r="THA25" s="341"/>
      <c r="THB25" s="341"/>
      <c r="THC25" s="341"/>
      <c r="THD25" s="341"/>
      <c r="THE25" s="341"/>
      <c r="THF25" s="341"/>
      <c r="THG25" s="341"/>
      <c r="THH25" s="341"/>
      <c r="THI25" s="341"/>
      <c r="THJ25" s="341"/>
      <c r="THK25" s="341"/>
      <c r="THL25" s="341"/>
      <c r="THM25" s="341"/>
      <c r="THN25" s="341"/>
      <c r="THO25" s="341"/>
      <c r="THP25" s="341"/>
      <c r="THQ25" s="341"/>
      <c r="THR25" s="341"/>
      <c r="THS25" s="341"/>
      <c r="THT25" s="341"/>
      <c r="THU25" s="341"/>
      <c r="THV25" s="341"/>
      <c r="THW25" s="341"/>
      <c r="THX25" s="341"/>
      <c r="THY25" s="341"/>
      <c r="THZ25" s="341"/>
      <c r="TIA25" s="341"/>
      <c r="TIB25" s="341"/>
      <c r="TIC25" s="341"/>
      <c r="TID25" s="341"/>
      <c r="TIE25" s="341"/>
      <c r="TIF25" s="341"/>
      <c r="TIG25" s="341"/>
      <c r="TIH25" s="341"/>
      <c r="TII25" s="341"/>
      <c r="TIJ25" s="341"/>
      <c r="TIK25" s="341"/>
      <c r="TIL25" s="341"/>
      <c r="TIM25" s="341"/>
      <c r="TIN25" s="341"/>
      <c r="TIO25" s="341"/>
      <c r="TIP25" s="341"/>
      <c r="TIQ25" s="341"/>
      <c r="TIR25" s="341"/>
      <c r="TIS25" s="341"/>
      <c r="TIT25" s="341"/>
      <c r="TIU25" s="341"/>
      <c r="TIV25" s="341"/>
      <c r="TIW25" s="341"/>
      <c r="TIX25" s="341"/>
      <c r="TIY25" s="341"/>
      <c r="TIZ25" s="341"/>
      <c r="TJA25" s="341"/>
      <c r="TJB25" s="341"/>
      <c r="TJC25" s="341"/>
      <c r="TJD25" s="341"/>
      <c r="TJE25" s="341"/>
      <c r="TJF25" s="341"/>
      <c r="TJG25" s="341"/>
      <c r="TJH25" s="341"/>
      <c r="TJI25" s="341"/>
      <c r="TJJ25" s="341"/>
      <c r="TJK25" s="341"/>
      <c r="TJL25" s="341"/>
      <c r="TJM25" s="341"/>
      <c r="TJN25" s="341"/>
      <c r="TJO25" s="341"/>
      <c r="TJP25" s="341"/>
      <c r="TJQ25" s="341"/>
      <c r="TJR25" s="341"/>
      <c r="TJS25" s="341"/>
      <c r="TJT25" s="341"/>
      <c r="TJU25" s="341"/>
      <c r="TJV25" s="341"/>
      <c r="TJW25" s="341"/>
      <c r="TJX25" s="341"/>
      <c r="TJY25" s="341"/>
      <c r="TJZ25" s="341"/>
      <c r="TKA25" s="341"/>
      <c r="TKB25" s="341"/>
      <c r="TKC25" s="341"/>
      <c r="TKD25" s="341"/>
      <c r="TKE25" s="341"/>
      <c r="TKF25" s="341"/>
      <c r="TKG25" s="341"/>
      <c r="TKH25" s="341"/>
      <c r="TKI25" s="341"/>
      <c r="TKJ25" s="341"/>
      <c r="TKK25" s="341"/>
      <c r="TKL25" s="341"/>
      <c r="TKM25" s="341"/>
      <c r="TKN25" s="341"/>
      <c r="TKO25" s="341"/>
      <c r="TKP25" s="341"/>
      <c r="TKQ25" s="341"/>
      <c r="TKR25" s="341"/>
      <c r="TKS25" s="341"/>
      <c r="TKT25" s="341"/>
      <c r="TKU25" s="341"/>
      <c r="TKV25" s="341"/>
      <c r="TKW25" s="341"/>
      <c r="TKX25" s="341"/>
      <c r="TKY25" s="341"/>
      <c r="TKZ25" s="341"/>
      <c r="TLA25" s="341"/>
      <c r="TLB25" s="341"/>
      <c r="TLC25" s="341"/>
      <c r="TLD25" s="341"/>
      <c r="TLE25" s="341"/>
      <c r="TLF25" s="341"/>
      <c r="TLG25" s="341"/>
      <c r="TLH25" s="341"/>
      <c r="TLI25" s="341"/>
      <c r="TLJ25" s="341"/>
      <c r="TLK25" s="341"/>
      <c r="TLL25" s="341"/>
      <c r="TLM25" s="341"/>
      <c r="TLN25" s="341"/>
      <c r="TLO25" s="341"/>
      <c r="TLP25" s="341"/>
      <c r="TLQ25" s="341"/>
      <c r="TLR25" s="341"/>
      <c r="TLS25" s="341"/>
      <c r="TLT25" s="341"/>
      <c r="TLU25" s="341"/>
      <c r="TLV25" s="341"/>
      <c r="TLW25" s="341"/>
      <c r="TLX25" s="341"/>
      <c r="TLY25" s="341"/>
      <c r="TLZ25" s="341"/>
      <c r="TMA25" s="341"/>
      <c r="TMB25" s="341"/>
      <c r="TMC25" s="341"/>
      <c r="TMD25" s="341"/>
      <c r="TME25" s="341"/>
      <c r="TMF25" s="341"/>
      <c r="TMG25" s="341"/>
      <c r="TMH25" s="341"/>
      <c r="TMI25" s="341"/>
      <c r="TMJ25" s="341"/>
      <c r="TMK25" s="341"/>
      <c r="TML25" s="341"/>
      <c r="TMM25" s="341"/>
      <c r="TMN25" s="341"/>
      <c r="TMO25" s="341"/>
      <c r="TMP25" s="341"/>
      <c r="TMQ25" s="341"/>
      <c r="TMR25" s="341"/>
      <c r="TMS25" s="341"/>
      <c r="TMT25" s="341"/>
      <c r="TMU25" s="341"/>
      <c r="TMV25" s="341"/>
      <c r="TMW25" s="341"/>
      <c r="TMX25" s="341"/>
      <c r="TMY25" s="341"/>
      <c r="TMZ25" s="341"/>
      <c r="TNA25" s="341"/>
      <c r="TNB25" s="341"/>
      <c r="TNC25" s="341"/>
      <c r="TND25" s="341"/>
      <c r="TNE25" s="341"/>
      <c r="TNF25" s="341"/>
      <c r="TNG25" s="341"/>
      <c r="TNH25" s="341"/>
      <c r="TNI25" s="341"/>
      <c r="TNJ25" s="341"/>
      <c r="TNK25" s="341"/>
      <c r="TNL25" s="341"/>
      <c r="TNM25" s="341"/>
      <c r="TNN25" s="341"/>
      <c r="TNO25" s="341"/>
      <c r="TNP25" s="341"/>
      <c r="TNQ25" s="341"/>
      <c r="TNR25" s="341"/>
      <c r="TNS25" s="341"/>
      <c r="TNT25" s="341"/>
      <c r="TNU25" s="341"/>
      <c r="TNV25" s="341"/>
      <c r="TNW25" s="341"/>
      <c r="TNX25" s="341"/>
      <c r="TNY25" s="341"/>
      <c r="TNZ25" s="341"/>
      <c r="TOA25" s="341"/>
      <c r="TOB25" s="341"/>
      <c r="TOC25" s="341"/>
      <c r="TOD25" s="341"/>
      <c r="TOE25" s="341"/>
      <c r="TOF25" s="341"/>
      <c r="TOG25" s="341"/>
      <c r="TOH25" s="341"/>
      <c r="TOI25" s="341"/>
      <c r="TOJ25" s="341"/>
      <c r="TOK25" s="341"/>
      <c r="TOL25" s="341"/>
      <c r="TOM25" s="341"/>
      <c r="TON25" s="341"/>
      <c r="TOO25" s="341"/>
      <c r="TOP25" s="341"/>
      <c r="TOQ25" s="341"/>
      <c r="TOR25" s="341"/>
      <c r="TOS25" s="341"/>
      <c r="TOT25" s="341"/>
      <c r="TOU25" s="341"/>
      <c r="TOV25" s="341"/>
      <c r="TOW25" s="341"/>
      <c r="TOX25" s="341"/>
      <c r="TOY25" s="341"/>
      <c r="TOZ25" s="341"/>
      <c r="TPA25" s="341"/>
      <c r="TPB25" s="341"/>
      <c r="TPC25" s="341"/>
      <c r="TPD25" s="341"/>
      <c r="TPE25" s="341"/>
      <c r="TPF25" s="341"/>
      <c r="TPG25" s="341"/>
      <c r="TPH25" s="341"/>
      <c r="TPI25" s="341"/>
      <c r="TPJ25" s="341"/>
      <c r="TPK25" s="341"/>
      <c r="TPL25" s="341"/>
      <c r="TPM25" s="341"/>
      <c r="TPN25" s="341"/>
      <c r="TPO25" s="341"/>
      <c r="TPP25" s="341"/>
      <c r="TPQ25" s="341"/>
      <c r="TPR25" s="341"/>
      <c r="TPS25" s="341"/>
      <c r="TPT25" s="341"/>
      <c r="TPU25" s="341"/>
      <c r="TPV25" s="341"/>
      <c r="TPW25" s="341"/>
      <c r="TPX25" s="341"/>
      <c r="TPY25" s="341"/>
      <c r="TPZ25" s="341"/>
      <c r="TQA25" s="341"/>
      <c r="TQB25" s="341"/>
      <c r="TQC25" s="341"/>
      <c r="TQD25" s="341"/>
      <c r="TQE25" s="341"/>
      <c r="TQF25" s="341"/>
      <c r="TQG25" s="341"/>
      <c r="TQH25" s="341"/>
      <c r="TQI25" s="341"/>
      <c r="TQJ25" s="341"/>
      <c r="TQK25" s="341"/>
      <c r="TQL25" s="341"/>
      <c r="TQM25" s="341"/>
      <c r="TQN25" s="341"/>
      <c r="TQO25" s="341"/>
      <c r="TQP25" s="341"/>
      <c r="TQQ25" s="341"/>
      <c r="TQR25" s="341"/>
      <c r="TQS25" s="341"/>
      <c r="TQT25" s="341"/>
      <c r="TQU25" s="341"/>
      <c r="TQV25" s="341"/>
      <c r="TQW25" s="341"/>
      <c r="TQX25" s="341"/>
      <c r="TQY25" s="341"/>
      <c r="TQZ25" s="341"/>
      <c r="TRA25" s="341"/>
      <c r="TRB25" s="341"/>
      <c r="TRC25" s="341"/>
      <c r="TRD25" s="341"/>
      <c r="TRE25" s="341"/>
      <c r="TRF25" s="341"/>
      <c r="TRG25" s="341"/>
      <c r="TRH25" s="341"/>
      <c r="TRI25" s="341"/>
      <c r="TRJ25" s="341"/>
      <c r="TRK25" s="341"/>
      <c r="TRL25" s="341"/>
      <c r="TRM25" s="341"/>
      <c r="TRN25" s="341"/>
      <c r="TRO25" s="341"/>
      <c r="TRP25" s="341"/>
      <c r="TRQ25" s="341"/>
      <c r="TRR25" s="341"/>
      <c r="TRS25" s="341"/>
      <c r="TRT25" s="341"/>
      <c r="TRU25" s="341"/>
      <c r="TRV25" s="341"/>
      <c r="TRW25" s="341"/>
      <c r="TRX25" s="341"/>
      <c r="TRY25" s="341"/>
      <c r="TRZ25" s="341"/>
      <c r="TSA25" s="341"/>
      <c r="TSB25" s="341"/>
      <c r="TSC25" s="341"/>
      <c r="TSD25" s="341"/>
      <c r="TSE25" s="341"/>
      <c r="TSF25" s="341"/>
      <c r="TSG25" s="341"/>
      <c r="TSH25" s="341"/>
      <c r="TSI25" s="341"/>
      <c r="TSJ25" s="341"/>
      <c r="TSK25" s="341"/>
      <c r="TSL25" s="341"/>
      <c r="TSM25" s="341"/>
      <c r="TSN25" s="341"/>
      <c r="TSO25" s="341"/>
      <c r="TSP25" s="341"/>
      <c r="TSQ25" s="341"/>
      <c r="TSR25" s="341"/>
      <c r="TSS25" s="341"/>
      <c r="TST25" s="341"/>
      <c r="TSU25" s="341"/>
      <c r="TSV25" s="341"/>
      <c r="TSW25" s="341"/>
      <c r="TSX25" s="341"/>
      <c r="TSY25" s="341"/>
      <c r="TSZ25" s="341"/>
      <c r="TTA25" s="341"/>
      <c r="TTB25" s="341"/>
      <c r="TTC25" s="341"/>
      <c r="TTD25" s="341"/>
      <c r="TTE25" s="341"/>
      <c r="TTF25" s="341"/>
      <c r="TTG25" s="341"/>
      <c r="TTH25" s="341"/>
      <c r="TTI25" s="341"/>
      <c r="TTJ25" s="341"/>
      <c r="TTK25" s="341"/>
      <c r="TTL25" s="341"/>
      <c r="TTM25" s="341"/>
      <c r="TTN25" s="341"/>
      <c r="TTO25" s="341"/>
      <c r="TTP25" s="341"/>
      <c r="TTQ25" s="341"/>
      <c r="TTR25" s="341"/>
      <c r="TTS25" s="341"/>
      <c r="TTT25" s="341"/>
      <c r="TTU25" s="341"/>
      <c r="TTV25" s="341"/>
      <c r="TTW25" s="341"/>
      <c r="TTX25" s="341"/>
      <c r="TTY25" s="341"/>
      <c r="TTZ25" s="341"/>
      <c r="TUA25" s="341"/>
      <c r="TUB25" s="341"/>
      <c r="TUC25" s="341"/>
      <c r="TUD25" s="341"/>
      <c r="TUE25" s="341"/>
      <c r="TUF25" s="341"/>
      <c r="TUG25" s="341"/>
      <c r="TUH25" s="341"/>
      <c r="TUI25" s="341"/>
      <c r="TUJ25" s="341"/>
      <c r="TUK25" s="341"/>
      <c r="TUL25" s="341"/>
      <c r="TUM25" s="341"/>
      <c r="TUN25" s="341"/>
      <c r="TUO25" s="341"/>
      <c r="TUP25" s="341"/>
      <c r="TUQ25" s="341"/>
      <c r="TUR25" s="341"/>
      <c r="TUS25" s="341"/>
      <c r="TUT25" s="341"/>
      <c r="TUU25" s="341"/>
      <c r="TUV25" s="341"/>
      <c r="TUW25" s="341"/>
      <c r="TUX25" s="341"/>
      <c r="TUY25" s="341"/>
      <c r="TUZ25" s="341"/>
      <c r="TVA25" s="341"/>
      <c r="TVB25" s="341"/>
      <c r="TVC25" s="341"/>
      <c r="TVD25" s="341"/>
      <c r="TVE25" s="341"/>
      <c r="TVF25" s="341"/>
      <c r="TVG25" s="341"/>
      <c r="TVH25" s="341"/>
      <c r="TVI25" s="341"/>
      <c r="TVJ25" s="341"/>
      <c r="TVK25" s="341"/>
      <c r="TVL25" s="341"/>
      <c r="TVM25" s="341"/>
      <c r="TVN25" s="341"/>
      <c r="TVO25" s="341"/>
      <c r="TVP25" s="341"/>
      <c r="TVQ25" s="341"/>
      <c r="TVR25" s="341"/>
      <c r="TVS25" s="341"/>
      <c r="TVT25" s="341"/>
      <c r="TVU25" s="341"/>
      <c r="TVV25" s="341"/>
      <c r="TVW25" s="341"/>
      <c r="TVX25" s="341"/>
      <c r="TVY25" s="341"/>
      <c r="TVZ25" s="341"/>
      <c r="TWA25" s="341"/>
      <c r="TWB25" s="341"/>
      <c r="TWC25" s="341"/>
      <c r="TWD25" s="341"/>
      <c r="TWE25" s="341"/>
      <c r="TWF25" s="341"/>
      <c r="TWG25" s="341"/>
      <c r="TWH25" s="341"/>
      <c r="TWI25" s="341"/>
      <c r="TWJ25" s="341"/>
      <c r="TWK25" s="341"/>
      <c r="TWL25" s="341"/>
      <c r="TWM25" s="341"/>
      <c r="TWN25" s="341"/>
      <c r="TWO25" s="341"/>
      <c r="TWP25" s="341"/>
      <c r="TWQ25" s="341"/>
      <c r="TWR25" s="341"/>
      <c r="TWS25" s="341"/>
      <c r="TWT25" s="341"/>
      <c r="TWU25" s="341"/>
      <c r="TWV25" s="341"/>
      <c r="TWW25" s="341"/>
      <c r="TWX25" s="341"/>
      <c r="TWY25" s="341"/>
      <c r="TWZ25" s="341"/>
      <c r="TXA25" s="341"/>
      <c r="TXB25" s="341"/>
      <c r="TXC25" s="341"/>
      <c r="TXD25" s="341"/>
      <c r="TXE25" s="341"/>
      <c r="TXF25" s="341"/>
      <c r="TXG25" s="341"/>
      <c r="TXH25" s="341"/>
      <c r="TXI25" s="341"/>
      <c r="TXJ25" s="341"/>
      <c r="TXK25" s="341"/>
      <c r="TXL25" s="341"/>
      <c r="TXM25" s="341"/>
      <c r="TXN25" s="341"/>
      <c r="TXO25" s="341"/>
      <c r="TXP25" s="341"/>
      <c r="TXQ25" s="341"/>
      <c r="TXR25" s="341"/>
      <c r="TXS25" s="341"/>
      <c r="TXT25" s="341"/>
      <c r="TXU25" s="341"/>
      <c r="TXV25" s="341"/>
      <c r="TXW25" s="341"/>
      <c r="TXX25" s="341"/>
      <c r="TXY25" s="341"/>
      <c r="TXZ25" s="341"/>
      <c r="TYA25" s="341"/>
      <c r="TYB25" s="341"/>
      <c r="TYC25" s="341"/>
      <c r="TYD25" s="341"/>
      <c r="TYE25" s="341"/>
      <c r="TYF25" s="341"/>
      <c r="TYG25" s="341"/>
      <c r="TYH25" s="341"/>
      <c r="TYI25" s="341"/>
      <c r="TYJ25" s="341"/>
      <c r="TYK25" s="341"/>
      <c r="TYL25" s="341"/>
      <c r="TYM25" s="341"/>
      <c r="TYN25" s="341"/>
      <c r="TYO25" s="341"/>
      <c r="TYP25" s="341"/>
      <c r="TYQ25" s="341"/>
      <c r="TYR25" s="341"/>
      <c r="TYS25" s="341"/>
      <c r="TYT25" s="341"/>
      <c r="TYU25" s="341"/>
      <c r="TYV25" s="341"/>
      <c r="TYW25" s="341"/>
      <c r="TYX25" s="341"/>
      <c r="TYY25" s="341"/>
      <c r="TYZ25" s="341"/>
      <c r="TZA25" s="341"/>
      <c r="TZB25" s="341"/>
      <c r="TZC25" s="341"/>
      <c r="TZD25" s="341"/>
      <c r="TZE25" s="341"/>
      <c r="TZF25" s="341"/>
      <c r="TZG25" s="341"/>
      <c r="TZH25" s="341"/>
      <c r="TZI25" s="341"/>
      <c r="TZJ25" s="341"/>
      <c r="TZK25" s="341"/>
      <c r="TZL25" s="341"/>
      <c r="TZM25" s="341"/>
      <c r="TZN25" s="341"/>
      <c r="TZO25" s="341"/>
      <c r="TZP25" s="341"/>
      <c r="TZQ25" s="341"/>
      <c r="TZR25" s="341"/>
      <c r="TZS25" s="341"/>
      <c r="TZT25" s="341"/>
      <c r="TZU25" s="341"/>
      <c r="TZV25" s="341"/>
      <c r="TZW25" s="341"/>
      <c r="TZX25" s="341"/>
      <c r="TZY25" s="341"/>
      <c r="TZZ25" s="341"/>
      <c r="UAA25" s="341"/>
      <c r="UAB25" s="341"/>
      <c r="UAC25" s="341"/>
      <c r="UAD25" s="341"/>
      <c r="UAE25" s="341"/>
      <c r="UAF25" s="341"/>
      <c r="UAG25" s="341"/>
      <c r="UAH25" s="341"/>
      <c r="UAI25" s="341"/>
      <c r="UAJ25" s="341"/>
      <c r="UAK25" s="341"/>
      <c r="UAL25" s="341"/>
      <c r="UAM25" s="341"/>
      <c r="UAN25" s="341"/>
      <c r="UAO25" s="341"/>
      <c r="UAP25" s="341"/>
      <c r="UAQ25" s="341"/>
      <c r="UAR25" s="341"/>
      <c r="UAS25" s="341"/>
      <c r="UAT25" s="341"/>
      <c r="UAU25" s="341"/>
      <c r="UAV25" s="341"/>
      <c r="UAW25" s="341"/>
      <c r="UAX25" s="341"/>
      <c r="UAY25" s="341"/>
      <c r="UAZ25" s="341"/>
      <c r="UBA25" s="341"/>
      <c r="UBB25" s="341"/>
      <c r="UBC25" s="341"/>
      <c r="UBD25" s="341"/>
      <c r="UBE25" s="341"/>
      <c r="UBF25" s="341"/>
      <c r="UBG25" s="341"/>
      <c r="UBH25" s="341"/>
      <c r="UBI25" s="341"/>
      <c r="UBJ25" s="341"/>
      <c r="UBK25" s="341"/>
      <c r="UBL25" s="341"/>
      <c r="UBM25" s="341"/>
      <c r="UBN25" s="341"/>
      <c r="UBO25" s="341"/>
      <c r="UBP25" s="341"/>
      <c r="UBQ25" s="341"/>
      <c r="UBR25" s="341"/>
      <c r="UBS25" s="341"/>
      <c r="UBT25" s="341"/>
      <c r="UBU25" s="341"/>
      <c r="UBV25" s="341"/>
      <c r="UBW25" s="341"/>
      <c r="UBX25" s="341"/>
      <c r="UBY25" s="341"/>
      <c r="UBZ25" s="341"/>
      <c r="UCA25" s="341"/>
      <c r="UCB25" s="341"/>
      <c r="UCC25" s="341"/>
      <c r="UCD25" s="341"/>
      <c r="UCE25" s="341"/>
      <c r="UCF25" s="341"/>
      <c r="UCG25" s="341"/>
      <c r="UCH25" s="341"/>
      <c r="UCI25" s="341"/>
      <c r="UCJ25" s="341"/>
      <c r="UCK25" s="341"/>
      <c r="UCL25" s="341"/>
      <c r="UCM25" s="341"/>
      <c r="UCN25" s="341"/>
      <c r="UCO25" s="341"/>
      <c r="UCP25" s="341"/>
      <c r="UCQ25" s="341"/>
      <c r="UCR25" s="341"/>
      <c r="UCS25" s="341"/>
      <c r="UCT25" s="341"/>
      <c r="UCU25" s="341"/>
      <c r="UCV25" s="341"/>
      <c r="UCW25" s="341"/>
      <c r="UCX25" s="341"/>
      <c r="UCY25" s="341"/>
      <c r="UCZ25" s="341"/>
      <c r="UDA25" s="341"/>
      <c r="UDB25" s="341"/>
      <c r="UDC25" s="341"/>
      <c r="UDD25" s="341"/>
      <c r="UDE25" s="341"/>
      <c r="UDF25" s="341"/>
      <c r="UDG25" s="341"/>
      <c r="UDH25" s="341"/>
      <c r="UDI25" s="341"/>
      <c r="UDJ25" s="341"/>
      <c r="UDK25" s="341"/>
      <c r="UDL25" s="341"/>
      <c r="UDM25" s="341"/>
      <c r="UDN25" s="341"/>
      <c r="UDO25" s="341"/>
      <c r="UDP25" s="341"/>
      <c r="UDQ25" s="341"/>
      <c r="UDR25" s="341"/>
      <c r="UDS25" s="341"/>
      <c r="UDT25" s="341"/>
      <c r="UDU25" s="341"/>
      <c r="UDV25" s="341"/>
      <c r="UDW25" s="341"/>
      <c r="UDX25" s="341"/>
      <c r="UDY25" s="341"/>
      <c r="UDZ25" s="341"/>
      <c r="UEA25" s="341"/>
      <c r="UEB25" s="341"/>
      <c r="UEC25" s="341"/>
      <c r="UED25" s="341"/>
      <c r="UEE25" s="341"/>
      <c r="UEF25" s="341"/>
      <c r="UEG25" s="341"/>
      <c r="UEH25" s="341"/>
      <c r="UEI25" s="341"/>
      <c r="UEJ25" s="341"/>
      <c r="UEK25" s="341"/>
      <c r="UEL25" s="341"/>
      <c r="UEM25" s="341"/>
      <c r="UEN25" s="341"/>
      <c r="UEO25" s="341"/>
      <c r="UEP25" s="341"/>
      <c r="UEQ25" s="341"/>
      <c r="UER25" s="341"/>
      <c r="UES25" s="341"/>
      <c r="UET25" s="341"/>
      <c r="UEU25" s="341"/>
      <c r="UEV25" s="341"/>
      <c r="UEW25" s="341"/>
      <c r="UEX25" s="341"/>
      <c r="UEY25" s="341"/>
      <c r="UEZ25" s="341"/>
      <c r="UFA25" s="341"/>
      <c r="UFB25" s="341"/>
      <c r="UFC25" s="341"/>
      <c r="UFD25" s="341"/>
      <c r="UFE25" s="341"/>
      <c r="UFF25" s="341"/>
      <c r="UFG25" s="341"/>
      <c r="UFH25" s="341"/>
      <c r="UFI25" s="341"/>
      <c r="UFJ25" s="341"/>
      <c r="UFK25" s="341"/>
      <c r="UFL25" s="341"/>
      <c r="UFM25" s="341"/>
      <c r="UFN25" s="341"/>
      <c r="UFO25" s="341"/>
      <c r="UFP25" s="341"/>
      <c r="UFQ25" s="341"/>
      <c r="UFR25" s="341"/>
      <c r="UFS25" s="341"/>
      <c r="UFT25" s="341"/>
      <c r="UFU25" s="341"/>
      <c r="UFV25" s="341"/>
      <c r="UFW25" s="341"/>
      <c r="UFX25" s="341"/>
      <c r="UFY25" s="341"/>
      <c r="UFZ25" s="341"/>
      <c r="UGA25" s="341"/>
      <c r="UGB25" s="341"/>
      <c r="UGC25" s="341"/>
      <c r="UGD25" s="341"/>
      <c r="UGE25" s="341"/>
      <c r="UGF25" s="341"/>
      <c r="UGG25" s="341"/>
      <c r="UGH25" s="341"/>
      <c r="UGI25" s="341"/>
      <c r="UGJ25" s="341"/>
      <c r="UGK25" s="341"/>
      <c r="UGL25" s="341"/>
      <c r="UGM25" s="341"/>
      <c r="UGN25" s="341"/>
      <c r="UGO25" s="341"/>
      <c r="UGP25" s="341"/>
      <c r="UGQ25" s="341"/>
      <c r="UGR25" s="341"/>
      <c r="UGS25" s="341"/>
      <c r="UGT25" s="341"/>
      <c r="UGU25" s="341"/>
      <c r="UGV25" s="341"/>
      <c r="UGW25" s="341"/>
      <c r="UGX25" s="341"/>
      <c r="UGY25" s="341"/>
      <c r="UGZ25" s="341"/>
      <c r="UHA25" s="341"/>
      <c r="UHB25" s="341"/>
      <c r="UHC25" s="341"/>
      <c r="UHD25" s="341"/>
      <c r="UHE25" s="341"/>
      <c r="UHF25" s="341"/>
      <c r="UHG25" s="341"/>
      <c r="UHH25" s="341"/>
      <c r="UHI25" s="341"/>
      <c r="UHJ25" s="341"/>
      <c r="UHK25" s="341"/>
      <c r="UHL25" s="341"/>
      <c r="UHM25" s="341"/>
      <c r="UHN25" s="341"/>
      <c r="UHO25" s="341"/>
      <c r="UHP25" s="341"/>
      <c r="UHQ25" s="341"/>
      <c r="UHR25" s="341"/>
      <c r="UHS25" s="341"/>
      <c r="UHT25" s="341"/>
      <c r="UHU25" s="341"/>
      <c r="UHV25" s="341"/>
      <c r="UHW25" s="341"/>
      <c r="UHX25" s="341"/>
      <c r="UHY25" s="341"/>
      <c r="UHZ25" s="341"/>
      <c r="UIA25" s="341"/>
      <c r="UIB25" s="341"/>
      <c r="UIC25" s="341"/>
      <c r="UID25" s="341"/>
      <c r="UIE25" s="341"/>
      <c r="UIF25" s="341"/>
      <c r="UIG25" s="341"/>
      <c r="UIH25" s="341"/>
      <c r="UII25" s="341"/>
      <c r="UIJ25" s="341"/>
      <c r="UIK25" s="341"/>
      <c r="UIL25" s="341"/>
      <c r="UIM25" s="341"/>
      <c r="UIN25" s="341"/>
      <c r="UIO25" s="341"/>
      <c r="UIP25" s="341"/>
      <c r="UIQ25" s="341"/>
      <c r="UIR25" s="341"/>
      <c r="UIS25" s="341"/>
      <c r="UIT25" s="341"/>
      <c r="UIU25" s="341"/>
      <c r="UIV25" s="341"/>
      <c r="UIW25" s="341"/>
      <c r="UIX25" s="341"/>
      <c r="UIY25" s="341"/>
      <c r="UIZ25" s="341"/>
      <c r="UJA25" s="341"/>
      <c r="UJB25" s="341"/>
      <c r="UJC25" s="341"/>
      <c r="UJD25" s="341"/>
      <c r="UJE25" s="341"/>
      <c r="UJF25" s="341"/>
      <c r="UJG25" s="341"/>
      <c r="UJH25" s="341"/>
      <c r="UJI25" s="341"/>
      <c r="UJJ25" s="341"/>
      <c r="UJK25" s="341"/>
      <c r="UJL25" s="341"/>
      <c r="UJM25" s="341"/>
      <c r="UJN25" s="341"/>
      <c r="UJO25" s="341"/>
      <c r="UJP25" s="341"/>
      <c r="UJQ25" s="341"/>
      <c r="UJR25" s="341"/>
      <c r="UJS25" s="341"/>
      <c r="UJT25" s="341"/>
      <c r="UJU25" s="341"/>
      <c r="UJV25" s="341"/>
      <c r="UJW25" s="341"/>
      <c r="UJX25" s="341"/>
      <c r="UJY25" s="341"/>
      <c r="UJZ25" s="341"/>
      <c r="UKA25" s="341"/>
      <c r="UKB25" s="341"/>
      <c r="UKC25" s="341"/>
      <c r="UKD25" s="341"/>
      <c r="UKE25" s="341"/>
      <c r="UKF25" s="341"/>
      <c r="UKG25" s="341"/>
      <c r="UKH25" s="341"/>
      <c r="UKI25" s="341"/>
      <c r="UKJ25" s="341"/>
      <c r="UKK25" s="341"/>
      <c r="UKL25" s="341"/>
      <c r="UKM25" s="341"/>
      <c r="UKN25" s="341"/>
      <c r="UKO25" s="341"/>
      <c r="UKP25" s="341"/>
      <c r="UKQ25" s="341"/>
      <c r="UKR25" s="341"/>
      <c r="UKS25" s="341"/>
      <c r="UKT25" s="341"/>
      <c r="UKU25" s="341"/>
      <c r="UKV25" s="341"/>
      <c r="UKW25" s="341"/>
      <c r="UKX25" s="341"/>
      <c r="UKY25" s="341"/>
      <c r="UKZ25" s="341"/>
      <c r="ULA25" s="341"/>
      <c r="ULB25" s="341"/>
      <c r="ULC25" s="341"/>
      <c r="ULD25" s="341"/>
      <c r="ULE25" s="341"/>
      <c r="ULF25" s="341"/>
      <c r="ULG25" s="341"/>
      <c r="ULH25" s="341"/>
      <c r="ULI25" s="341"/>
      <c r="ULJ25" s="341"/>
      <c r="ULK25" s="341"/>
      <c r="ULL25" s="341"/>
      <c r="ULM25" s="341"/>
      <c r="ULN25" s="341"/>
      <c r="ULO25" s="341"/>
      <c r="ULP25" s="341"/>
      <c r="ULQ25" s="341"/>
      <c r="ULR25" s="341"/>
      <c r="ULS25" s="341"/>
      <c r="ULT25" s="341"/>
      <c r="ULU25" s="341"/>
      <c r="ULV25" s="341"/>
      <c r="ULW25" s="341"/>
      <c r="ULX25" s="341"/>
      <c r="ULY25" s="341"/>
      <c r="ULZ25" s="341"/>
      <c r="UMA25" s="341"/>
      <c r="UMB25" s="341"/>
      <c r="UMC25" s="341"/>
      <c r="UMD25" s="341"/>
      <c r="UME25" s="341"/>
      <c r="UMF25" s="341"/>
      <c r="UMG25" s="341"/>
      <c r="UMH25" s="341"/>
      <c r="UMI25" s="341"/>
      <c r="UMJ25" s="341"/>
      <c r="UMK25" s="341"/>
      <c r="UML25" s="341"/>
      <c r="UMM25" s="341"/>
      <c r="UMN25" s="341"/>
      <c r="UMO25" s="341"/>
      <c r="UMP25" s="341"/>
      <c r="UMQ25" s="341"/>
      <c r="UMR25" s="341"/>
      <c r="UMS25" s="341"/>
      <c r="UMT25" s="341"/>
      <c r="UMU25" s="341"/>
      <c r="UMV25" s="341"/>
      <c r="UMW25" s="341"/>
      <c r="UMX25" s="341"/>
      <c r="UMY25" s="341"/>
      <c r="UMZ25" s="341"/>
      <c r="UNA25" s="341"/>
      <c r="UNB25" s="341"/>
      <c r="UNC25" s="341"/>
      <c r="UND25" s="341"/>
      <c r="UNE25" s="341"/>
      <c r="UNF25" s="341"/>
      <c r="UNG25" s="341"/>
      <c r="UNH25" s="341"/>
      <c r="UNI25" s="341"/>
      <c r="UNJ25" s="341"/>
      <c r="UNK25" s="341"/>
      <c r="UNL25" s="341"/>
      <c r="UNM25" s="341"/>
      <c r="UNN25" s="341"/>
      <c r="UNO25" s="341"/>
      <c r="UNP25" s="341"/>
      <c r="UNQ25" s="341"/>
      <c r="UNR25" s="341"/>
      <c r="UNS25" s="341"/>
      <c r="UNT25" s="341"/>
      <c r="UNU25" s="341"/>
      <c r="UNV25" s="341"/>
      <c r="UNW25" s="341"/>
      <c r="UNX25" s="341"/>
      <c r="UNY25" s="341"/>
      <c r="UNZ25" s="341"/>
      <c r="UOA25" s="341"/>
      <c r="UOB25" s="341"/>
      <c r="UOC25" s="341"/>
      <c r="UOD25" s="341"/>
      <c r="UOE25" s="341"/>
      <c r="UOF25" s="341"/>
      <c r="UOG25" s="341"/>
      <c r="UOH25" s="341"/>
      <c r="UOI25" s="341"/>
      <c r="UOJ25" s="341"/>
      <c r="UOK25" s="341"/>
      <c r="UOL25" s="341"/>
      <c r="UOM25" s="341"/>
      <c r="UON25" s="341"/>
      <c r="UOO25" s="341"/>
      <c r="UOP25" s="341"/>
      <c r="UOQ25" s="341"/>
      <c r="UOR25" s="341"/>
      <c r="UOS25" s="341"/>
      <c r="UOT25" s="341"/>
      <c r="UOU25" s="341"/>
      <c r="UOV25" s="341"/>
      <c r="UOW25" s="341"/>
      <c r="UOX25" s="341"/>
      <c r="UOY25" s="341"/>
      <c r="UOZ25" s="341"/>
      <c r="UPA25" s="341"/>
      <c r="UPB25" s="341"/>
      <c r="UPC25" s="341"/>
      <c r="UPD25" s="341"/>
      <c r="UPE25" s="341"/>
      <c r="UPF25" s="341"/>
      <c r="UPG25" s="341"/>
      <c r="UPH25" s="341"/>
      <c r="UPI25" s="341"/>
      <c r="UPJ25" s="341"/>
      <c r="UPK25" s="341"/>
      <c r="UPL25" s="341"/>
      <c r="UPM25" s="341"/>
      <c r="UPN25" s="341"/>
      <c r="UPO25" s="341"/>
      <c r="UPP25" s="341"/>
      <c r="UPQ25" s="341"/>
      <c r="UPR25" s="341"/>
      <c r="UPS25" s="341"/>
      <c r="UPT25" s="341"/>
      <c r="UPU25" s="341"/>
      <c r="UPV25" s="341"/>
      <c r="UPW25" s="341"/>
      <c r="UPX25" s="341"/>
      <c r="UPY25" s="341"/>
      <c r="UPZ25" s="341"/>
      <c r="UQA25" s="341"/>
      <c r="UQB25" s="341"/>
      <c r="UQC25" s="341"/>
      <c r="UQD25" s="341"/>
      <c r="UQE25" s="341"/>
      <c r="UQF25" s="341"/>
      <c r="UQG25" s="341"/>
      <c r="UQH25" s="341"/>
      <c r="UQI25" s="341"/>
      <c r="UQJ25" s="341"/>
      <c r="UQK25" s="341"/>
      <c r="UQL25" s="341"/>
      <c r="UQM25" s="341"/>
      <c r="UQN25" s="341"/>
      <c r="UQO25" s="341"/>
      <c r="UQP25" s="341"/>
      <c r="UQQ25" s="341"/>
      <c r="UQR25" s="341"/>
      <c r="UQS25" s="341"/>
      <c r="UQT25" s="341"/>
      <c r="UQU25" s="341"/>
      <c r="UQV25" s="341"/>
      <c r="UQW25" s="341"/>
      <c r="UQX25" s="341"/>
      <c r="UQY25" s="341"/>
      <c r="UQZ25" s="341"/>
      <c r="URA25" s="341"/>
      <c r="URB25" s="341"/>
      <c r="URC25" s="341"/>
      <c r="URD25" s="341"/>
      <c r="URE25" s="341"/>
      <c r="URF25" s="341"/>
      <c r="URG25" s="341"/>
      <c r="URH25" s="341"/>
      <c r="URI25" s="341"/>
      <c r="URJ25" s="341"/>
      <c r="URK25" s="341"/>
      <c r="URL25" s="341"/>
      <c r="URM25" s="341"/>
      <c r="URN25" s="341"/>
      <c r="URO25" s="341"/>
      <c r="URP25" s="341"/>
      <c r="URQ25" s="341"/>
      <c r="URR25" s="341"/>
      <c r="URS25" s="341"/>
      <c r="URT25" s="341"/>
      <c r="URU25" s="341"/>
      <c r="URV25" s="341"/>
      <c r="URW25" s="341"/>
      <c r="URX25" s="341"/>
      <c r="URY25" s="341"/>
      <c r="URZ25" s="341"/>
      <c r="USA25" s="341"/>
      <c r="USB25" s="341"/>
      <c r="USC25" s="341"/>
      <c r="USD25" s="341"/>
      <c r="USE25" s="341"/>
      <c r="USF25" s="341"/>
      <c r="USG25" s="341"/>
      <c r="USH25" s="341"/>
      <c r="USI25" s="341"/>
      <c r="USJ25" s="341"/>
      <c r="USK25" s="341"/>
      <c r="USL25" s="341"/>
      <c r="USM25" s="341"/>
      <c r="USN25" s="341"/>
      <c r="USO25" s="341"/>
      <c r="USP25" s="341"/>
      <c r="USQ25" s="341"/>
      <c r="USR25" s="341"/>
      <c r="USS25" s="341"/>
      <c r="UST25" s="341"/>
      <c r="USU25" s="341"/>
      <c r="USV25" s="341"/>
      <c r="USW25" s="341"/>
      <c r="USX25" s="341"/>
      <c r="USY25" s="341"/>
      <c r="USZ25" s="341"/>
      <c r="UTA25" s="341"/>
      <c r="UTB25" s="341"/>
      <c r="UTC25" s="341"/>
      <c r="UTD25" s="341"/>
      <c r="UTE25" s="341"/>
      <c r="UTF25" s="341"/>
      <c r="UTG25" s="341"/>
      <c r="UTH25" s="341"/>
      <c r="UTI25" s="341"/>
      <c r="UTJ25" s="341"/>
      <c r="UTK25" s="341"/>
      <c r="UTL25" s="341"/>
      <c r="UTM25" s="341"/>
      <c r="UTN25" s="341"/>
      <c r="UTO25" s="341"/>
      <c r="UTP25" s="341"/>
      <c r="UTQ25" s="341"/>
      <c r="UTR25" s="341"/>
      <c r="UTS25" s="341"/>
      <c r="UTT25" s="341"/>
      <c r="UTU25" s="341"/>
      <c r="UTV25" s="341"/>
      <c r="UTW25" s="341"/>
      <c r="UTX25" s="341"/>
      <c r="UTY25" s="341"/>
      <c r="UTZ25" s="341"/>
      <c r="UUA25" s="341"/>
      <c r="UUB25" s="341"/>
      <c r="UUC25" s="341"/>
      <c r="UUD25" s="341"/>
      <c r="UUE25" s="341"/>
      <c r="UUF25" s="341"/>
      <c r="UUG25" s="341"/>
      <c r="UUH25" s="341"/>
      <c r="UUI25" s="341"/>
      <c r="UUJ25" s="341"/>
      <c r="UUK25" s="341"/>
      <c r="UUL25" s="341"/>
      <c r="UUM25" s="341"/>
      <c r="UUN25" s="341"/>
      <c r="UUO25" s="341"/>
      <c r="UUP25" s="341"/>
      <c r="UUQ25" s="341"/>
      <c r="UUR25" s="341"/>
      <c r="UUS25" s="341"/>
      <c r="UUT25" s="341"/>
      <c r="UUU25" s="341"/>
      <c r="UUV25" s="341"/>
      <c r="UUW25" s="341"/>
      <c r="UUX25" s="341"/>
      <c r="UUY25" s="341"/>
      <c r="UUZ25" s="341"/>
      <c r="UVA25" s="341"/>
      <c r="UVB25" s="341"/>
      <c r="UVC25" s="341"/>
      <c r="UVD25" s="341"/>
      <c r="UVE25" s="341"/>
      <c r="UVF25" s="341"/>
      <c r="UVG25" s="341"/>
      <c r="UVH25" s="341"/>
      <c r="UVI25" s="341"/>
      <c r="UVJ25" s="341"/>
      <c r="UVK25" s="341"/>
      <c r="UVL25" s="341"/>
      <c r="UVM25" s="341"/>
      <c r="UVN25" s="341"/>
      <c r="UVO25" s="341"/>
      <c r="UVP25" s="341"/>
      <c r="UVQ25" s="341"/>
      <c r="UVR25" s="341"/>
      <c r="UVS25" s="341"/>
      <c r="UVT25" s="341"/>
      <c r="UVU25" s="341"/>
      <c r="UVV25" s="341"/>
      <c r="UVW25" s="341"/>
      <c r="UVX25" s="341"/>
      <c r="UVY25" s="341"/>
      <c r="UVZ25" s="341"/>
      <c r="UWA25" s="341"/>
      <c r="UWB25" s="341"/>
      <c r="UWC25" s="341"/>
      <c r="UWD25" s="341"/>
      <c r="UWE25" s="341"/>
      <c r="UWF25" s="341"/>
      <c r="UWG25" s="341"/>
      <c r="UWH25" s="341"/>
      <c r="UWI25" s="341"/>
      <c r="UWJ25" s="341"/>
      <c r="UWK25" s="341"/>
      <c r="UWL25" s="341"/>
      <c r="UWM25" s="341"/>
      <c r="UWN25" s="341"/>
      <c r="UWO25" s="341"/>
      <c r="UWP25" s="341"/>
      <c r="UWQ25" s="341"/>
      <c r="UWR25" s="341"/>
      <c r="UWS25" s="341"/>
      <c r="UWT25" s="341"/>
      <c r="UWU25" s="341"/>
      <c r="UWV25" s="341"/>
      <c r="UWW25" s="341"/>
      <c r="UWX25" s="341"/>
      <c r="UWY25" s="341"/>
      <c r="UWZ25" s="341"/>
      <c r="UXA25" s="341"/>
      <c r="UXB25" s="341"/>
      <c r="UXC25" s="341"/>
      <c r="UXD25" s="341"/>
      <c r="UXE25" s="341"/>
      <c r="UXF25" s="341"/>
      <c r="UXG25" s="341"/>
      <c r="UXH25" s="341"/>
      <c r="UXI25" s="341"/>
      <c r="UXJ25" s="341"/>
      <c r="UXK25" s="341"/>
      <c r="UXL25" s="341"/>
      <c r="UXM25" s="341"/>
      <c r="UXN25" s="341"/>
      <c r="UXO25" s="341"/>
      <c r="UXP25" s="341"/>
      <c r="UXQ25" s="341"/>
      <c r="UXR25" s="341"/>
      <c r="UXS25" s="341"/>
      <c r="UXT25" s="341"/>
      <c r="UXU25" s="341"/>
      <c r="UXV25" s="341"/>
      <c r="UXW25" s="341"/>
      <c r="UXX25" s="341"/>
      <c r="UXY25" s="341"/>
      <c r="UXZ25" s="341"/>
      <c r="UYA25" s="341"/>
      <c r="UYB25" s="341"/>
      <c r="UYC25" s="341"/>
      <c r="UYD25" s="341"/>
      <c r="UYE25" s="341"/>
      <c r="UYF25" s="341"/>
      <c r="UYG25" s="341"/>
      <c r="UYH25" s="341"/>
      <c r="UYI25" s="341"/>
      <c r="UYJ25" s="341"/>
      <c r="UYK25" s="341"/>
      <c r="UYL25" s="341"/>
      <c r="UYM25" s="341"/>
      <c r="UYN25" s="341"/>
      <c r="UYO25" s="341"/>
      <c r="UYP25" s="341"/>
      <c r="UYQ25" s="341"/>
      <c r="UYR25" s="341"/>
      <c r="UYS25" s="341"/>
      <c r="UYT25" s="341"/>
      <c r="UYU25" s="341"/>
      <c r="UYV25" s="341"/>
      <c r="UYW25" s="341"/>
      <c r="UYX25" s="341"/>
      <c r="UYY25" s="341"/>
      <c r="UYZ25" s="341"/>
      <c r="UZA25" s="341"/>
      <c r="UZB25" s="341"/>
      <c r="UZC25" s="341"/>
      <c r="UZD25" s="341"/>
      <c r="UZE25" s="341"/>
      <c r="UZF25" s="341"/>
      <c r="UZG25" s="341"/>
      <c r="UZH25" s="341"/>
      <c r="UZI25" s="341"/>
      <c r="UZJ25" s="341"/>
      <c r="UZK25" s="341"/>
      <c r="UZL25" s="341"/>
      <c r="UZM25" s="341"/>
      <c r="UZN25" s="341"/>
      <c r="UZO25" s="341"/>
      <c r="UZP25" s="341"/>
      <c r="UZQ25" s="341"/>
      <c r="UZR25" s="341"/>
      <c r="UZS25" s="341"/>
      <c r="UZT25" s="341"/>
      <c r="UZU25" s="341"/>
      <c r="UZV25" s="341"/>
      <c r="UZW25" s="341"/>
      <c r="UZX25" s="341"/>
      <c r="UZY25" s="341"/>
      <c r="UZZ25" s="341"/>
      <c r="VAA25" s="341"/>
      <c r="VAB25" s="341"/>
      <c r="VAC25" s="341"/>
      <c r="VAD25" s="341"/>
      <c r="VAE25" s="341"/>
      <c r="VAF25" s="341"/>
      <c r="VAG25" s="341"/>
      <c r="VAH25" s="341"/>
      <c r="VAI25" s="341"/>
      <c r="VAJ25" s="341"/>
      <c r="VAK25" s="341"/>
      <c r="VAL25" s="341"/>
      <c r="VAM25" s="341"/>
      <c r="VAN25" s="341"/>
      <c r="VAO25" s="341"/>
      <c r="VAP25" s="341"/>
      <c r="VAQ25" s="341"/>
      <c r="VAR25" s="341"/>
      <c r="VAS25" s="341"/>
      <c r="VAT25" s="341"/>
      <c r="VAU25" s="341"/>
      <c r="VAV25" s="341"/>
      <c r="VAW25" s="341"/>
      <c r="VAX25" s="341"/>
      <c r="VAY25" s="341"/>
      <c r="VAZ25" s="341"/>
      <c r="VBA25" s="341"/>
      <c r="VBB25" s="341"/>
      <c r="VBC25" s="341"/>
      <c r="VBD25" s="341"/>
      <c r="VBE25" s="341"/>
      <c r="VBF25" s="341"/>
      <c r="VBG25" s="341"/>
      <c r="VBH25" s="341"/>
      <c r="VBI25" s="341"/>
      <c r="VBJ25" s="341"/>
      <c r="VBK25" s="341"/>
      <c r="VBL25" s="341"/>
      <c r="VBM25" s="341"/>
      <c r="VBN25" s="341"/>
      <c r="VBO25" s="341"/>
      <c r="VBP25" s="341"/>
      <c r="VBQ25" s="341"/>
      <c r="VBR25" s="341"/>
      <c r="VBS25" s="341"/>
      <c r="VBT25" s="341"/>
      <c r="VBU25" s="341"/>
      <c r="VBV25" s="341"/>
      <c r="VBW25" s="341"/>
      <c r="VBX25" s="341"/>
      <c r="VBY25" s="341"/>
      <c r="VBZ25" s="341"/>
      <c r="VCA25" s="341"/>
      <c r="VCB25" s="341"/>
      <c r="VCC25" s="341"/>
      <c r="VCD25" s="341"/>
      <c r="VCE25" s="341"/>
      <c r="VCF25" s="341"/>
      <c r="VCG25" s="341"/>
      <c r="VCH25" s="341"/>
      <c r="VCI25" s="341"/>
      <c r="VCJ25" s="341"/>
      <c r="VCK25" s="341"/>
      <c r="VCL25" s="341"/>
      <c r="VCM25" s="341"/>
      <c r="VCN25" s="341"/>
      <c r="VCO25" s="341"/>
      <c r="VCP25" s="341"/>
      <c r="VCQ25" s="341"/>
      <c r="VCR25" s="341"/>
      <c r="VCS25" s="341"/>
      <c r="VCT25" s="341"/>
      <c r="VCU25" s="341"/>
      <c r="VCV25" s="341"/>
      <c r="VCW25" s="341"/>
      <c r="VCX25" s="341"/>
      <c r="VCY25" s="341"/>
      <c r="VCZ25" s="341"/>
      <c r="VDA25" s="341"/>
      <c r="VDB25" s="341"/>
      <c r="VDC25" s="341"/>
      <c r="VDD25" s="341"/>
      <c r="VDE25" s="341"/>
      <c r="VDF25" s="341"/>
      <c r="VDG25" s="341"/>
      <c r="VDH25" s="341"/>
      <c r="VDI25" s="341"/>
      <c r="VDJ25" s="341"/>
      <c r="VDK25" s="341"/>
      <c r="VDL25" s="341"/>
      <c r="VDM25" s="341"/>
      <c r="VDN25" s="341"/>
      <c r="VDO25" s="341"/>
      <c r="VDP25" s="341"/>
      <c r="VDQ25" s="341"/>
      <c r="VDR25" s="341"/>
      <c r="VDS25" s="341"/>
      <c r="VDT25" s="341"/>
      <c r="VDU25" s="341"/>
      <c r="VDV25" s="341"/>
      <c r="VDW25" s="341"/>
      <c r="VDX25" s="341"/>
      <c r="VDY25" s="341"/>
      <c r="VDZ25" s="341"/>
      <c r="VEA25" s="341"/>
      <c r="VEB25" s="341"/>
      <c r="VEC25" s="341"/>
      <c r="VED25" s="341"/>
      <c r="VEE25" s="341"/>
      <c r="VEF25" s="341"/>
      <c r="VEG25" s="341"/>
      <c r="VEH25" s="341"/>
      <c r="VEI25" s="341"/>
      <c r="VEJ25" s="341"/>
      <c r="VEK25" s="341"/>
      <c r="VEL25" s="341"/>
      <c r="VEM25" s="341"/>
      <c r="VEN25" s="341"/>
      <c r="VEO25" s="341"/>
      <c r="VEP25" s="341"/>
      <c r="VEQ25" s="341"/>
      <c r="VER25" s="341"/>
      <c r="VES25" s="341"/>
      <c r="VET25" s="341"/>
      <c r="VEU25" s="341"/>
      <c r="VEV25" s="341"/>
      <c r="VEW25" s="341"/>
      <c r="VEX25" s="341"/>
      <c r="VEY25" s="341"/>
      <c r="VEZ25" s="341"/>
      <c r="VFA25" s="341"/>
      <c r="VFB25" s="341"/>
      <c r="VFC25" s="341"/>
      <c r="VFD25" s="341"/>
      <c r="VFE25" s="341"/>
      <c r="VFF25" s="341"/>
      <c r="VFG25" s="341"/>
      <c r="VFH25" s="341"/>
      <c r="VFI25" s="341"/>
      <c r="VFJ25" s="341"/>
      <c r="VFK25" s="341"/>
      <c r="VFL25" s="341"/>
      <c r="VFM25" s="341"/>
      <c r="VFN25" s="341"/>
      <c r="VFO25" s="341"/>
      <c r="VFP25" s="341"/>
      <c r="VFQ25" s="341"/>
      <c r="VFR25" s="341"/>
      <c r="VFS25" s="341"/>
      <c r="VFT25" s="341"/>
      <c r="VFU25" s="341"/>
      <c r="VFV25" s="341"/>
      <c r="VFW25" s="341"/>
      <c r="VFX25" s="341"/>
      <c r="VFY25" s="341"/>
      <c r="VFZ25" s="341"/>
      <c r="VGA25" s="341"/>
      <c r="VGB25" s="341"/>
      <c r="VGC25" s="341"/>
      <c r="VGD25" s="341"/>
      <c r="VGE25" s="341"/>
      <c r="VGF25" s="341"/>
      <c r="VGG25" s="341"/>
      <c r="VGH25" s="341"/>
      <c r="VGI25" s="341"/>
      <c r="VGJ25" s="341"/>
      <c r="VGK25" s="341"/>
      <c r="VGL25" s="341"/>
      <c r="VGM25" s="341"/>
      <c r="VGN25" s="341"/>
      <c r="VGO25" s="341"/>
      <c r="VGP25" s="341"/>
      <c r="VGQ25" s="341"/>
      <c r="VGR25" s="341"/>
      <c r="VGS25" s="341"/>
      <c r="VGT25" s="341"/>
      <c r="VGU25" s="341"/>
      <c r="VGV25" s="341"/>
      <c r="VGW25" s="341"/>
      <c r="VGX25" s="341"/>
      <c r="VGY25" s="341"/>
      <c r="VGZ25" s="341"/>
      <c r="VHA25" s="341"/>
      <c r="VHB25" s="341"/>
      <c r="VHC25" s="341"/>
      <c r="VHD25" s="341"/>
      <c r="VHE25" s="341"/>
      <c r="VHF25" s="341"/>
      <c r="VHG25" s="341"/>
      <c r="VHH25" s="341"/>
      <c r="VHI25" s="341"/>
      <c r="VHJ25" s="341"/>
      <c r="VHK25" s="341"/>
      <c r="VHL25" s="341"/>
      <c r="VHM25" s="341"/>
      <c r="VHN25" s="341"/>
      <c r="VHO25" s="341"/>
      <c r="VHP25" s="341"/>
      <c r="VHQ25" s="341"/>
      <c r="VHR25" s="341"/>
      <c r="VHS25" s="341"/>
      <c r="VHT25" s="341"/>
      <c r="VHU25" s="341"/>
      <c r="VHV25" s="341"/>
      <c r="VHW25" s="341"/>
      <c r="VHX25" s="341"/>
      <c r="VHY25" s="341"/>
      <c r="VHZ25" s="341"/>
      <c r="VIA25" s="341"/>
      <c r="VIB25" s="341"/>
      <c r="VIC25" s="341"/>
      <c r="VID25" s="341"/>
      <c r="VIE25" s="341"/>
      <c r="VIF25" s="341"/>
      <c r="VIG25" s="341"/>
      <c r="VIH25" s="341"/>
      <c r="VII25" s="341"/>
      <c r="VIJ25" s="341"/>
      <c r="VIK25" s="341"/>
      <c r="VIL25" s="341"/>
      <c r="VIM25" s="341"/>
      <c r="VIN25" s="341"/>
      <c r="VIO25" s="341"/>
      <c r="VIP25" s="341"/>
      <c r="VIQ25" s="341"/>
      <c r="VIR25" s="341"/>
      <c r="VIS25" s="341"/>
      <c r="VIT25" s="341"/>
      <c r="VIU25" s="341"/>
      <c r="VIV25" s="341"/>
      <c r="VIW25" s="341"/>
      <c r="VIX25" s="341"/>
      <c r="VIY25" s="341"/>
      <c r="VIZ25" s="341"/>
      <c r="VJA25" s="341"/>
      <c r="VJB25" s="341"/>
      <c r="VJC25" s="341"/>
      <c r="VJD25" s="341"/>
      <c r="VJE25" s="341"/>
      <c r="VJF25" s="341"/>
      <c r="VJG25" s="341"/>
      <c r="VJH25" s="341"/>
      <c r="VJI25" s="341"/>
      <c r="VJJ25" s="341"/>
      <c r="VJK25" s="341"/>
      <c r="VJL25" s="341"/>
      <c r="VJM25" s="341"/>
      <c r="VJN25" s="341"/>
      <c r="VJO25" s="341"/>
      <c r="VJP25" s="341"/>
      <c r="VJQ25" s="341"/>
      <c r="VJR25" s="341"/>
      <c r="VJS25" s="341"/>
      <c r="VJT25" s="341"/>
      <c r="VJU25" s="341"/>
      <c r="VJV25" s="341"/>
      <c r="VJW25" s="341"/>
      <c r="VJX25" s="341"/>
      <c r="VJY25" s="341"/>
      <c r="VJZ25" s="341"/>
      <c r="VKA25" s="341"/>
      <c r="VKB25" s="341"/>
      <c r="VKC25" s="341"/>
      <c r="VKD25" s="341"/>
      <c r="VKE25" s="341"/>
      <c r="VKF25" s="341"/>
      <c r="VKG25" s="341"/>
      <c r="VKH25" s="341"/>
      <c r="VKI25" s="341"/>
      <c r="VKJ25" s="341"/>
      <c r="VKK25" s="341"/>
      <c r="VKL25" s="341"/>
      <c r="VKM25" s="341"/>
      <c r="VKN25" s="341"/>
      <c r="VKO25" s="341"/>
      <c r="VKP25" s="341"/>
      <c r="VKQ25" s="341"/>
      <c r="VKR25" s="341"/>
      <c r="VKS25" s="341"/>
      <c r="VKT25" s="341"/>
      <c r="VKU25" s="341"/>
      <c r="VKV25" s="341"/>
      <c r="VKW25" s="341"/>
      <c r="VKX25" s="341"/>
      <c r="VKY25" s="341"/>
      <c r="VKZ25" s="341"/>
      <c r="VLA25" s="341"/>
      <c r="VLB25" s="341"/>
      <c r="VLC25" s="341"/>
      <c r="VLD25" s="341"/>
      <c r="VLE25" s="341"/>
      <c r="VLF25" s="341"/>
      <c r="VLG25" s="341"/>
      <c r="VLH25" s="341"/>
      <c r="VLI25" s="341"/>
      <c r="VLJ25" s="341"/>
      <c r="VLK25" s="341"/>
      <c r="VLL25" s="341"/>
      <c r="VLM25" s="341"/>
      <c r="VLN25" s="341"/>
      <c r="VLO25" s="341"/>
      <c r="VLP25" s="341"/>
      <c r="VLQ25" s="341"/>
      <c r="VLR25" s="341"/>
      <c r="VLS25" s="341"/>
      <c r="VLT25" s="341"/>
      <c r="VLU25" s="341"/>
      <c r="VLV25" s="341"/>
      <c r="VLW25" s="341"/>
      <c r="VLX25" s="341"/>
      <c r="VLY25" s="341"/>
      <c r="VLZ25" s="341"/>
      <c r="VMA25" s="341"/>
      <c r="VMB25" s="341"/>
      <c r="VMC25" s="341"/>
      <c r="VMD25" s="341"/>
      <c r="VME25" s="341"/>
      <c r="VMF25" s="341"/>
      <c r="VMG25" s="341"/>
      <c r="VMH25" s="341"/>
      <c r="VMI25" s="341"/>
      <c r="VMJ25" s="341"/>
      <c r="VMK25" s="341"/>
      <c r="VML25" s="341"/>
      <c r="VMM25" s="341"/>
      <c r="VMN25" s="341"/>
      <c r="VMO25" s="341"/>
      <c r="VMP25" s="341"/>
      <c r="VMQ25" s="341"/>
      <c r="VMR25" s="341"/>
      <c r="VMS25" s="341"/>
      <c r="VMT25" s="341"/>
      <c r="VMU25" s="341"/>
      <c r="VMV25" s="341"/>
      <c r="VMW25" s="341"/>
      <c r="VMX25" s="341"/>
      <c r="VMY25" s="341"/>
      <c r="VMZ25" s="341"/>
      <c r="VNA25" s="341"/>
      <c r="VNB25" s="341"/>
      <c r="VNC25" s="341"/>
      <c r="VND25" s="341"/>
      <c r="VNE25" s="341"/>
      <c r="VNF25" s="341"/>
      <c r="VNG25" s="341"/>
      <c r="VNH25" s="341"/>
      <c r="VNI25" s="341"/>
      <c r="VNJ25" s="341"/>
      <c r="VNK25" s="341"/>
      <c r="VNL25" s="341"/>
      <c r="VNM25" s="341"/>
      <c r="VNN25" s="341"/>
      <c r="VNO25" s="341"/>
      <c r="VNP25" s="341"/>
      <c r="VNQ25" s="341"/>
      <c r="VNR25" s="341"/>
      <c r="VNS25" s="341"/>
      <c r="VNT25" s="341"/>
      <c r="VNU25" s="341"/>
      <c r="VNV25" s="341"/>
      <c r="VNW25" s="341"/>
      <c r="VNX25" s="341"/>
      <c r="VNY25" s="341"/>
      <c r="VNZ25" s="341"/>
      <c r="VOA25" s="341"/>
      <c r="VOB25" s="341"/>
      <c r="VOC25" s="341"/>
      <c r="VOD25" s="341"/>
      <c r="VOE25" s="341"/>
      <c r="VOF25" s="341"/>
      <c r="VOG25" s="341"/>
      <c r="VOH25" s="341"/>
      <c r="VOI25" s="341"/>
      <c r="VOJ25" s="341"/>
      <c r="VOK25" s="341"/>
      <c r="VOL25" s="341"/>
      <c r="VOM25" s="341"/>
      <c r="VON25" s="341"/>
      <c r="VOO25" s="341"/>
      <c r="VOP25" s="341"/>
      <c r="VOQ25" s="341"/>
      <c r="VOR25" s="341"/>
      <c r="VOS25" s="341"/>
      <c r="VOT25" s="341"/>
      <c r="VOU25" s="341"/>
      <c r="VOV25" s="341"/>
      <c r="VOW25" s="341"/>
      <c r="VOX25" s="341"/>
      <c r="VOY25" s="341"/>
      <c r="VOZ25" s="341"/>
      <c r="VPA25" s="341"/>
      <c r="VPB25" s="341"/>
      <c r="VPC25" s="341"/>
      <c r="VPD25" s="341"/>
      <c r="VPE25" s="341"/>
      <c r="VPF25" s="341"/>
      <c r="VPG25" s="341"/>
      <c r="VPH25" s="341"/>
      <c r="VPI25" s="341"/>
      <c r="VPJ25" s="341"/>
      <c r="VPK25" s="341"/>
      <c r="VPL25" s="341"/>
      <c r="VPM25" s="341"/>
      <c r="VPN25" s="341"/>
      <c r="VPO25" s="341"/>
      <c r="VPP25" s="341"/>
      <c r="VPQ25" s="341"/>
      <c r="VPR25" s="341"/>
      <c r="VPS25" s="341"/>
      <c r="VPT25" s="341"/>
      <c r="VPU25" s="341"/>
      <c r="VPV25" s="341"/>
      <c r="VPW25" s="341"/>
      <c r="VPX25" s="341"/>
      <c r="VPY25" s="341"/>
      <c r="VPZ25" s="341"/>
      <c r="VQA25" s="341"/>
      <c r="VQB25" s="341"/>
      <c r="VQC25" s="341"/>
      <c r="VQD25" s="341"/>
      <c r="VQE25" s="341"/>
      <c r="VQF25" s="341"/>
      <c r="VQG25" s="341"/>
      <c r="VQH25" s="341"/>
      <c r="VQI25" s="341"/>
      <c r="VQJ25" s="341"/>
      <c r="VQK25" s="341"/>
      <c r="VQL25" s="341"/>
      <c r="VQM25" s="341"/>
      <c r="VQN25" s="341"/>
      <c r="VQO25" s="341"/>
      <c r="VQP25" s="341"/>
      <c r="VQQ25" s="341"/>
      <c r="VQR25" s="341"/>
      <c r="VQS25" s="341"/>
      <c r="VQT25" s="341"/>
      <c r="VQU25" s="341"/>
      <c r="VQV25" s="341"/>
      <c r="VQW25" s="341"/>
      <c r="VQX25" s="341"/>
      <c r="VQY25" s="341"/>
      <c r="VQZ25" s="341"/>
      <c r="VRA25" s="341"/>
      <c r="VRB25" s="341"/>
      <c r="VRC25" s="341"/>
      <c r="VRD25" s="341"/>
      <c r="VRE25" s="341"/>
      <c r="VRF25" s="341"/>
      <c r="VRG25" s="341"/>
      <c r="VRH25" s="341"/>
      <c r="VRI25" s="341"/>
      <c r="VRJ25" s="341"/>
      <c r="VRK25" s="341"/>
      <c r="VRL25" s="341"/>
      <c r="VRM25" s="341"/>
      <c r="VRN25" s="341"/>
      <c r="VRO25" s="341"/>
      <c r="VRP25" s="341"/>
      <c r="VRQ25" s="341"/>
      <c r="VRR25" s="341"/>
      <c r="VRS25" s="341"/>
      <c r="VRT25" s="341"/>
      <c r="VRU25" s="341"/>
      <c r="VRV25" s="341"/>
      <c r="VRW25" s="341"/>
      <c r="VRX25" s="341"/>
      <c r="VRY25" s="341"/>
      <c r="VRZ25" s="341"/>
      <c r="VSA25" s="341"/>
      <c r="VSB25" s="341"/>
      <c r="VSC25" s="341"/>
      <c r="VSD25" s="341"/>
      <c r="VSE25" s="341"/>
      <c r="VSF25" s="341"/>
      <c r="VSG25" s="341"/>
      <c r="VSH25" s="341"/>
      <c r="VSI25" s="341"/>
      <c r="VSJ25" s="341"/>
      <c r="VSK25" s="341"/>
      <c r="VSL25" s="341"/>
      <c r="VSM25" s="341"/>
      <c r="VSN25" s="341"/>
      <c r="VSO25" s="341"/>
      <c r="VSP25" s="341"/>
      <c r="VSQ25" s="341"/>
      <c r="VSR25" s="341"/>
      <c r="VSS25" s="341"/>
      <c r="VST25" s="341"/>
      <c r="VSU25" s="341"/>
      <c r="VSV25" s="341"/>
      <c r="VSW25" s="341"/>
      <c r="VSX25" s="341"/>
      <c r="VSY25" s="341"/>
      <c r="VSZ25" s="341"/>
      <c r="VTA25" s="341"/>
      <c r="VTB25" s="341"/>
      <c r="VTC25" s="341"/>
      <c r="VTD25" s="341"/>
      <c r="VTE25" s="341"/>
      <c r="VTF25" s="341"/>
      <c r="VTG25" s="341"/>
      <c r="VTH25" s="341"/>
      <c r="VTI25" s="341"/>
      <c r="VTJ25" s="341"/>
      <c r="VTK25" s="341"/>
      <c r="VTL25" s="341"/>
      <c r="VTM25" s="341"/>
      <c r="VTN25" s="341"/>
      <c r="VTO25" s="341"/>
      <c r="VTP25" s="341"/>
      <c r="VTQ25" s="341"/>
      <c r="VTR25" s="341"/>
      <c r="VTS25" s="341"/>
      <c r="VTT25" s="341"/>
      <c r="VTU25" s="341"/>
      <c r="VTV25" s="341"/>
      <c r="VTW25" s="341"/>
      <c r="VTX25" s="341"/>
      <c r="VTY25" s="341"/>
      <c r="VTZ25" s="341"/>
      <c r="VUA25" s="341"/>
      <c r="VUB25" s="341"/>
      <c r="VUC25" s="341"/>
      <c r="VUD25" s="341"/>
      <c r="VUE25" s="341"/>
      <c r="VUF25" s="341"/>
      <c r="VUG25" s="341"/>
      <c r="VUH25" s="341"/>
      <c r="VUI25" s="341"/>
      <c r="VUJ25" s="341"/>
      <c r="VUK25" s="341"/>
      <c r="VUL25" s="341"/>
      <c r="VUM25" s="341"/>
      <c r="VUN25" s="341"/>
      <c r="VUO25" s="341"/>
      <c r="VUP25" s="341"/>
      <c r="VUQ25" s="341"/>
      <c r="VUR25" s="341"/>
      <c r="VUS25" s="341"/>
      <c r="VUT25" s="341"/>
      <c r="VUU25" s="341"/>
      <c r="VUV25" s="341"/>
      <c r="VUW25" s="341"/>
      <c r="VUX25" s="341"/>
      <c r="VUY25" s="341"/>
      <c r="VUZ25" s="341"/>
      <c r="VVA25" s="341"/>
      <c r="VVB25" s="341"/>
      <c r="VVC25" s="341"/>
      <c r="VVD25" s="341"/>
      <c r="VVE25" s="341"/>
      <c r="VVF25" s="341"/>
      <c r="VVG25" s="341"/>
      <c r="VVH25" s="341"/>
      <c r="VVI25" s="341"/>
      <c r="VVJ25" s="341"/>
      <c r="VVK25" s="341"/>
      <c r="VVL25" s="341"/>
      <c r="VVM25" s="341"/>
      <c r="VVN25" s="341"/>
      <c r="VVO25" s="341"/>
      <c r="VVP25" s="341"/>
      <c r="VVQ25" s="341"/>
      <c r="VVR25" s="341"/>
      <c r="VVS25" s="341"/>
      <c r="VVT25" s="341"/>
      <c r="VVU25" s="341"/>
      <c r="VVV25" s="341"/>
      <c r="VVW25" s="341"/>
      <c r="VVX25" s="341"/>
      <c r="VVY25" s="341"/>
      <c r="VVZ25" s="341"/>
      <c r="VWA25" s="341"/>
      <c r="VWB25" s="341"/>
      <c r="VWC25" s="341"/>
      <c r="VWD25" s="341"/>
      <c r="VWE25" s="341"/>
      <c r="VWF25" s="341"/>
      <c r="VWG25" s="341"/>
      <c r="VWH25" s="341"/>
      <c r="VWI25" s="341"/>
      <c r="VWJ25" s="341"/>
      <c r="VWK25" s="341"/>
      <c r="VWL25" s="341"/>
      <c r="VWM25" s="341"/>
      <c r="VWN25" s="341"/>
      <c r="VWO25" s="341"/>
      <c r="VWP25" s="341"/>
      <c r="VWQ25" s="341"/>
      <c r="VWR25" s="341"/>
      <c r="VWS25" s="341"/>
      <c r="VWT25" s="341"/>
      <c r="VWU25" s="341"/>
      <c r="VWV25" s="341"/>
      <c r="VWW25" s="341"/>
      <c r="VWX25" s="341"/>
      <c r="VWY25" s="341"/>
      <c r="VWZ25" s="341"/>
      <c r="VXA25" s="341"/>
      <c r="VXB25" s="341"/>
      <c r="VXC25" s="341"/>
      <c r="VXD25" s="341"/>
      <c r="VXE25" s="341"/>
      <c r="VXF25" s="341"/>
      <c r="VXG25" s="341"/>
      <c r="VXH25" s="341"/>
      <c r="VXI25" s="341"/>
      <c r="VXJ25" s="341"/>
      <c r="VXK25" s="341"/>
      <c r="VXL25" s="341"/>
      <c r="VXM25" s="341"/>
      <c r="VXN25" s="341"/>
      <c r="VXO25" s="341"/>
      <c r="VXP25" s="341"/>
      <c r="VXQ25" s="341"/>
      <c r="VXR25" s="341"/>
      <c r="VXS25" s="341"/>
      <c r="VXT25" s="341"/>
      <c r="VXU25" s="341"/>
      <c r="VXV25" s="341"/>
      <c r="VXW25" s="341"/>
      <c r="VXX25" s="341"/>
      <c r="VXY25" s="341"/>
      <c r="VXZ25" s="341"/>
      <c r="VYA25" s="341"/>
      <c r="VYB25" s="341"/>
      <c r="VYC25" s="341"/>
      <c r="VYD25" s="341"/>
      <c r="VYE25" s="341"/>
      <c r="VYF25" s="341"/>
      <c r="VYG25" s="341"/>
      <c r="VYH25" s="341"/>
      <c r="VYI25" s="341"/>
      <c r="VYJ25" s="341"/>
      <c r="VYK25" s="341"/>
      <c r="VYL25" s="341"/>
      <c r="VYM25" s="341"/>
      <c r="VYN25" s="341"/>
      <c r="VYO25" s="341"/>
      <c r="VYP25" s="341"/>
      <c r="VYQ25" s="341"/>
      <c r="VYR25" s="341"/>
      <c r="VYS25" s="341"/>
      <c r="VYT25" s="341"/>
      <c r="VYU25" s="341"/>
      <c r="VYV25" s="341"/>
      <c r="VYW25" s="341"/>
      <c r="VYX25" s="341"/>
      <c r="VYY25" s="341"/>
      <c r="VYZ25" s="341"/>
      <c r="VZA25" s="341"/>
      <c r="VZB25" s="341"/>
      <c r="VZC25" s="341"/>
      <c r="VZD25" s="341"/>
      <c r="VZE25" s="341"/>
      <c r="VZF25" s="341"/>
      <c r="VZG25" s="341"/>
      <c r="VZH25" s="341"/>
      <c r="VZI25" s="341"/>
      <c r="VZJ25" s="341"/>
      <c r="VZK25" s="341"/>
      <c r="VZL25" s="341"/>
      <c r="VZM25" s="341"/>
      <c r="VZN25" s="341"/>
      <c r="VZO25" s="341"/>
      <c r="VZP25" s="341"/>
      <c r="VZQ25" s="341"/>
      <c r="VZR25" s="341"/>
      <c r="VZS25" s="341"/>
      <c r="VZT25" s="341"/>
      <c r="VZU25" s="341"/>
      <c r="VZV25" s="341"/>
      <c r="VZW25" s="341"/>
      <c r="VZX25" s="341"/>
      <c r="VZY25" s="341"/>
      <c r="VZZ25" s="341"/>
      <c r="WAA25" s="341"/>
      <c r="WAB25" s="341"/>
      <c r="WAC25" s="341"/>
      <c r="WAD25" s="341"/>
      <c r="WAE25" s="341"/>
      <c r="WAF25" s="341"/>
      <c r="WAG25" s="341"/>
      <c r="WAH25" s="341"/>
      <c r="WAI25" s="341"/>
      <c r="WAJ25" s="341"/>
      <c r="WAK25" s="341"/>
      <c r="WAL25" s="341"/>
      <c r="WAM25" s="341"/>
      <c r="WAN25" s="341"/>
      <c r="WAO25" s="341"/>
      <c r="WAP25" s="341"/>
      <c r="WAQ25" s="341"/>
      <c r="WAR25" s="341"/>
      <c r="WAS25" s="341"/>
      <c r="WAT25" s="341"/>
      <c r="WAU25" s="341"/>
      <c r="WAV25" s="341"/>
      <c r="WAW25" s="341"/>
      <c r="WAX25" s="341"/>
      <c r="WAY25" s="341"/>
      <c r="WAZ25" s="341"/>
      <c r="WBA25" s="341"/>
      <c r="WBB25" s="341"/>
      <c r="WBC25" s="341"/>
      <c r="WBD25" s="341"/>
      <c r="WBE25" s="341"/>
      <c r="WBF25" s="341"/>
      <c r="WBG25" s="341"/>
      <c r="WBH25" s="341"/>
      <c r="WBI25" s="341"/>
      <c r="WBJ25" s="341"/>
      <c r="WBK25" s="341"/>
      <c r="WBL25" s="341"/>
      <c r="WBM25" s="341"/>
      <c r="WBN25" s="341"/>
      <c r="WBO25" s="341"/>
      <c r="WBP25" s="341"/>
      <c r="WBQ25" s="341"/>
      <c r="WBR25" s="341"/>
      <c r="WBS25" s="341"/>
      <c r="WBT25" s="341"/>
      <c r="WBU25" s="341"/>
      <c r="WBV25" s="341"/>
      <c r="WBW25" s="341"/>
      <c r="WBX25" s="341"/>
      <c r="WBY25" s="341"/>
      <c r="WBZ25" s="341"/>
      <c r="WCA25" s="341"/>
      <c r="WCB25" s="341"/>
      <c r="WCC25" s="341"/>
      <c r="WCD25" s="341"/>
      <c r="WCE25" s="341"/>
      <c r="WCF25" s="341"/>
      <c r="WCG25" s="341"/>
      <c r="WCH25" s="341"/>
      <c r="WCI25" s="341"/>
      <c r="WCJ25" s="341"/>
      <c r="WCK25" s="341"/>
      <c r="WCL25" s="341"/>
      <c r="WCM25" s="341"/>
      <c r="WCN25" s="341"/>
      <c r="WCO25" s="341"/>
      <c r="WCP25" s="341"/>
      <c r="WCQ25" s="341"/>
      <c r="WCR25" s="341"/>
      <c r="WCS25" s="341"/>
      <c r="WCT25" s="341"/>
      <c r="WCU25" s="341"/>
      <c r="WCV25" s="341"/>
      <c r="WCW25" s="341"/>
      <c r="WCX25" s="341"/>
      <c r="WCY25" s="341"/>
      <c r="WCZ25" s="341"/>
      <c r="WDA25" s="341"/>
      <c r="WDB25" s="341"/>
      <c r="WDC25" s="341"/>
      <c r="WDD25" s="341"/>
      <c r="WDE25" s="341"/>
      <c r="WDF25" s="341"/>
      <c r="WDG25" s="341"/>
      <c r="WDH25" s="341"/>
      <c r="WDI25" s="341"/>
      <c r="WDJ25" s="341"/>
      <c r="WDK25" s="341"/>
      <c r="WDL25" s="341"/>
      <c r="WDM25" s="341"/>
      <c r="WDN25" s="341"/>
      <c r="WDO25" s="341"/>
      <c r="WDP25" s="341"/>
      <c r="WDQ25" s="341"/>
      <c r="WDR25" s="341"/>
      <c r="WDS25" s="341"/>
      <c r="WDT25" s="341"/>
      <c r="WDU25" s="341"/>
      <c r="WDV25" s="341"/>
      <c r="WDW25" s="341"/>
      <c r="WDX25" s="341"/>
      <c r="WDY25" s="341"/>
      <c r="WDZ25" s="341"/>
      <c r="WEA25" s="341"/>
      <c r="WEB25" s="341"/>
      <c r="WEC25" s="341"/>
      <c r="WED25" s="341"/>
      <c r="WEE25" s="341"/>
      <c r="WEF25" s="341"/>
      <c r="WEG25" s="341"/>
      <c r="WEH25" s="341"/>
      <c r="WEI25" s="341"/>
      <c r="WEJ25" s="341"/>
      <c r="WEK25" s="341"/>
      <c r="WEL25" s="341"/>
      <c r="WEM25" s="341"/>
      <c r="WEN25" s="341"/>
      <c r="WEO25" s="341"/>
      <c r="WEP25" s="341"/>
      <c r="WEQ25" s="341"/>
      <c r="WER25" s="341"/>
      <c r="WES25" s="341"/>
      <c r="WET25" s="341"/>
      <c r="WEU25" s="341"/>
      <c r="WEV25" s="341"/>
      <c r="WEW25" s="341"/>
      <c r="WEX25" s="341"/>
      <c r="WEY25" s="341"/>
      <c r="WEZ25" s="341"/>
      <c r="WFA25" s="341"/>
      <c r="WFB25" s="341"/>
      <c r="WFC25" s="341"/>
      <c r="WFD25" s="341"/>
      <c r="WFE25" s="341"/>
      <c r="WFF25" s="341"/>
      <c r="WFG25" s="341"/>
      <c r="WFH25" s="341"/>
      <c r="WFI25" s="341"/>
      <c r="WFJ25" s="341"/>
      <c r="WFK25" s="341"/>
      <c r="WFL25" s="341"/>
      <c r="WFM25" s="341"/>
      <c r="WFN25" s="341"/>
      <c r="WFO25" s="341"/>
      <c r="WFP25" s="341"/>
      <c r="WFQ25" s="341"/>
      <c r="WFR25" s="341"/>
      <c r="WFS25" s="341"/>
      <c r="WFT25" s="341"/>
      <c r="WFU25" s="341"/>
      <c r="WFV25" s="341"/>
      <c r="WFW25" s="341"/>
      <c r="WFX25" s="341"/>
      <c r="WFY25" s="341"/>
      <c r="WFZ25" s="341"/>
      <c r="WGA25" s="341"/>
      <c r="WGB25" s="341"/>
      <c r="WGC25" s="341"/>
      <c r="WGD25" s="341"/>
      <c r="WGE25" s="341"/>
      <c r="WGF25" s="341"/>
      <c r="WGG25" s="341"/>
      <c r="WGH25" s="341"/>
      <c r="WGI25" s="341"/>
      <c r="WGJ25" s="341"/>
      <c r="WGK25" s="341"/>
      <c r="WGL25" s="341"/>
      <c r="WGM25" s="341"/>
      <c r="WGN25" s="341"/>
      <c r="WGO25" s="341"/>
      <c r="WGP25" s="341"/>
      <c r="WGQ25" s="341"/>
      <c r="WGR25" s="341"/>
      <c r="WGS25" s="341"/>
      <c r="WGT25" s="341"/>
      <c r="WGU25" s="341"/>
      <c r="WGV25" s="341"/>
      <c r="WGW25" s="341"/>
      <c r="WGX25" s="341"/>
      <c r="WGY25" s="341"/>
      <c r="WGZ25" s="341"/>
      <c r="WHA25" s="341"/>
      <c r="WHB25" s="341"/>
      <c r="WHC25" s="341"/>
      <c r="WHD25" s="341"/>
      <c r="WHE25" s="341"/>
      <c r="WHF25" s="341"/>
      <c r="WHG25" s="341"/>
      <c r="WHH25" s="341"/>
      <c r="WHI25" s="341"/>
      <c r="WHJ25" s="341"/>
      <c r="WHK25" s="341"/>
      <c r="WHL25" s="341"/>
      <c r="WHM25" s="341"/>
      <c r="WHN25" s="341"/>
      <c r="WHO25" s="341"/>
      <c r="WHP25" s="341"/>
      <c r="WHQ25" s="341"/>
      <c r="WHR25" s="341"/>
      <c r="WHS25" s="341"/>
      <c r="WHT25" s="341"/>
      <c r="WHU25" s="341"/>
      <c r="WHV25" s="341"/>
      <c r="WHW25" s="341"/>
      <c r="WHX25" s="341"/>
      <c r="WHY25" s="341"/>
      <c r="WHZ25" s="341"/>
      <c r="WIA25" s="341"/>
      <c r="WIB25" s="341"/>
      <c r="WIC25" s="341"/>
      <c r="WID25" s="341"/>
      <c r="WIE25" s="341"/>
      <c r="WIF25" s="341"/>
      <c r="WIG25" s="341"/>
      <c r="WIH25" s="341"/>
      <c r="WII25" s="341"/>
      <c r="WIJ25" s="341"/>
      <c r="WIK25" s="341"/>
      <c r="WIL25" s="341"/>
      <c r="WIM25" s="341"/>
      <c r="WIN25" s="341"/>
      <c r="WIO25" s="341"/>
      <c r="WIP25" s="341"/>
      <c r="WIQ25" s="341"/>
      <c r="WIR25" s="341"/>
      <c r="WIS25" s="341"/>
      <c r="WIT25" s="341"/>
      <c r="WIU25" s="341"/>
      <c r="WIV25" s="341"/>
      <c r="WIW25" s="341"/>
      <c r="WIX25" s="341"/>
      <c r="WIY25" s="341"/>
      <c r="WIZ25" s="341"/>
      <c r="WJA25" s="341"/>
      <c r="WJB25" s="341"/>
      <c r="WJC25" s="341"/>
      <c r="WJD25" s="341"/>
      <c r="WJE25" s="341"/>
      <c r="WJF25" s="341"/>
      <c r="WJG25" s="341"/>
      <c r="WJH25" s="341"/>
      <c r="WJI25" s="341"/>
      <c r="WJJ25" s="341"/>
      <c r="WJK25" s="341"/>
      <c r="WJL25" s="341"/>
      <c r="WJM25" s="341"/>
      <c r="WJN25" s="341"/>
      <c r="WJO25" s="341"/>
      <c r="WJP25" s="341"/>
      <c r="WJQ25" s="341"/>
      <c r="WJR25" s="341"/>
      <c r="WJS25" s="341"/>
      <c r="WJT25" s="341"/>
      <c r="WJU25" s="341"/>
      <c r="WJV25" s="341"/>
      <c r="WJW25" s="341"/>
      <c r="WJX25" s="341"/>
      <c r="WJY25" s="341"/>
      <c r="WJZ25" s="341"/>
      <c r="WKA25" s="341"/>
      <c r="WKB25" s="341"/>
      <c r="WKC25" s="341"/>
      <c r="WKD25" s="341"/>
      <c r="WKE25" s="341"/>
      <c r="WKF25" s="341"/>
      <c r="WKG25" s="341"/>
      <c r="WKH25" s="341"/>
      <c r="WKI25" s="341"/>
      <c r="WKJ25" s="341"/>
      <c r="WKK25" s="341"/>
      <c r="WKL25" s="341"/>
      <c r="WKM25" s="341"/>
      <c r="WKN25" s="341"/>
      <c r="WKO25" s="341"/>
      <c r="WKP25" s="341"/>
      <c r="WKQ25" s="341"/>
      <c r="WKR25" s="341"/>
      <c r="WKS25" s="341"/>
      <c r="WKT25" s="341"/>
      <c r="WKU25" s="341"/>
      <c r="WKV25" s="341"/>
      <c r="WKW25" s="341"/>
      <c r="WKX25" s="341"/>
      <c r="WKY25" s="341"/>
      <c r="WKZ25" s="341"/>
      <c r="WLA25" s="341"/>
      <c r="WLB25" s="341"/>
      <c r="WLC25" s="341"/>
      <c r="WLD25" s="341"/>
      <c r="WLE25" s="341"/>
      <c r="WLF25" s="341"/>
      <c r="WLG25" s="341"/>
      <c r="WLH25" s="341"/>
      <c r="WLI25" s="341"/>
      <c r="WLJ25" s="341"/>
      <c r="WLK25" s="341"/>
      <c r="WLL25" s="341"/>
      <c r="WLM25" s="341"/>
      <c r="WLN25" s="341"/>
      <c r="WLO25" s="341"/>
      <c r="WLP25" s="341"/>
      <c r="WLQ25" s="341"/>
      <c r="WLR25" s="341"/>
      <c r="WLS25" s="341"/>
      <c r="WLT25" s="341"/>
      <c r="WLU25" s="341"/>
      <c r="WLV25" s="341"/>
      <c r="WLW25" s="341"/>
      <c r="WLX25" s="341"/>
      <c r="WLY25" s="341"/>
      <c r="WLZ25" s="341"/>
      <c r="WMA25" s="341"/>
      <c r="WMB25" s="341"/>
      <c r="WMC25" s="341"/>
      <c r="WMD25" s="341"/>
      <c r="WME25" s="341"/>
      <c r="WMF25" s="341"/>
      <c r="WMG25" s="341"/>
      <c r="WMH25" s="341"/>
      <c r="WMI25" s="341"/>
      <c r="WMJ25" s="341"/>
      <c r="WMK25" s="341"/>
      <c r="WML25" s="341"/>
      <c r="WMM25" s="341"/>
      <c r="WMN25" s="341"/>
      <c r="WMO25" s="341"/>
      <c r="WMP25" s="341"/>
      <c r="WMQ25" s="341"/>
      <c r="WMR25" s="341"/>
      <c r="WMS25" s="341"/>
      <c r="WMT25" s="341"/>
      <c r="WMU25" s="341"/>
      <c r="WMV25" s="341"/>
      <c r="WMW25" s="341"/>
      <c r="WMX25" s="341"/>
      <c r="WMY25" s="341"/>
      <c r="WMZ25" s="341"/>
      <c r="WNA25" s="341"/>
      <c r="WNB25" s="341"/>
      <c r="WNC25" s="341"/>
      <c r="WND25" s="341"/>
      <c r="WNE25" s="341"/>
      <c r="WNF25" s="341"/>
      <c r="WNG25" s="341"/>
      <c r="WNH25" s="341"/>
      <c r="WNI25" s="341"/>
      <c r="WNJ25" s="341"/>
      <c r="WNK25" s="341"/>
      <c r="WNL25" s="341"/>
      <c r="WNM25" s="341"/>
      <c r="WNN25" s="341"/>
      <c r="WNO25" s="341"/>
      <c r="WNP25" s="341"/>
      <c r="WNQ25" s="341"/>
      <c r="WNR25" s="341"/>
      <c r="WNS25" s="341"/>
      <c r="WNT25" s="341"/>
      <c r="WNU25" s="341"/>
      <c r="WNV25" s="341"/>
      <c r="WNW25" s="341"/>
      <c r="WNX25" s="341"/>
      <c r="WNY25" s="341"/>
      <c r="WNZ25" s="341"/>
      <c r="WOA25" s="341"/>
      <c r="WOB25" s="341"/>
      <c r="WOC25" s="341"/>
      <c r="WOD25" s="341"/>
      <c r="WOE25" s="341"/>
      <c r="WOF25" s="341"/>
      <c r="WOG25" s="341"/>
      <c r="WOH25" s="341"/>
      <c r="WOI25" s="341"/>
      <c r="WOJ25" s="341"/>
      <c r="WOK25" s="341"/>
      <c r="WOL25" s="341"/>
      <c r="WOM25" s="341"/>
      <c r="WON25" s="341"/>
      <c r="WOO25" s="341"/>
      <c r="WOP25" s="341"/>
      <c r="WOQ25" s="341"/>
      <c r="WOR25" s="341"/>
      <c r="WOS25" s="341"/>
      <c r="WOT25" s="341"/>
      <c r="WOU25" s="341"/>
      <c r="WOV25" s="341"/>
      <c r="WOW25" s="341"/>
      <c r="WOX25" s="341"/>
      <c r="WOY25" s="341"/>
      <c r="WOZ25" s="341"/>
      <c r="WPA25" s="341"/>
      <c r="WPB25" s="341"/>
      <c r="WPC25" s="341"/>
      <c r="WPD25" s="341"/>
      <c r="WPE25" s="341"/>
      <c r="WPF25" s="341"/>
      <c r="WPG25" s="341"/>
      <c r="WPH25" s="341"/>
      <c r="WPI25" s="341"/>
      <c r="WPJ25" s="341"/>
      <c r="WPK25" s="341"/>
      <c r="WPL25" s="341"/>
      <c r="WPM25" s="341"/>
      <c r="WPN25" s="341"/>
      <c r="WPO25" s="341"/>
      <c r="WPP25" s="341"/>
      <c r="WPQ25" s="341"/>
      <c r="WPR25" s="341"/>
      <c r="WPS25" s="341"/>
      <c r="WPT25" s="341"/>
      <c r="WPU25" s="341"/>
      <c r="WPV25" s="341"/>
      <c r="WPW25" s="341"/>
      <c r="WPX25" s="341"/>
      <c r="WPY25" s="341"/>
      <c r="WPZ25" s="341"/>
      <c r="WQA25" s="341"/>
      <c r="WQB25" s="341"/>
      <c r="WQC25" s="341"/>
      <c r="WQD25" s="341"/>
      <c r="WQE25" s="341"/>
      <c r="WQF25" s="341"/>
      <c r="WQG25" s="341"/>
      <c r="WQH25" s="341"/>
      <c r="WQI25" s="341"/>
      <c r="WQJ25" s="341"/>
      <c r="WQK25" s="341"/>
      <c r="WQL25" s="341"/>
      <c r="WQM25" s="341"/>
      <c r="WQN25" s="341"/>
      <c r="WQO25" s="341"/>
      <c r="WQP25" s="341"/>
      <c r="WQQ25" s="341"/>
      <c r="WQR25" s="341"/>
      <c r="WQS25" s="341"/>
      <c r="WQT25" s="341"/>
      <c r="WQU25" s="341"/>
      <c r="WQV25" s="341"/>
      <c r="WQW25" s="341"/>
      <c r="WQX25" s="341"/>
      <c r="WQY25" s="341"/>
      <c r="WQZ25" s="341"/>
      <c r="WRA25" s="341"/>
      <c r="WRB25" s="341"/>
      <c r="WRC25" s="341"/>
      <c r="WRD25" s="341"/>
      <c r="WRE25" s="341"/>
      <c r="WRF25" s="341"/>
      <c r="WRG25" s="341"/>
      <c r="WRH25" s="341"/>
      <c r="WRI25" s="341"/>
      <c r="WRJ25" s="341"/>
      <c r="WRK25" s="341"/>
      <c r="WRL25" s="341"/>
      <c r="WRM25" s="341"/>
      <c r="WRN25" s="341"/>
      <c r="WRO25" s="341"/>
      <c r="WRP25" s="341"/>
      <c r="WRQ25" s="341"/>
      <c r="WRR25" s="341"/>
      <c r="WRS25" s="341"/>
      <c r="WRT25" s="341"/>
      <c r="WRU25" s="341"/>
      <c r="WRV25" s="341"/>
      <c r="WRW25" s="341"/>
      <c r="WRX25" s="341"/>
      <c r="WRY25" s="341"/>
      <c r="WRZ25" s="341"/>
      <c r="WSA25" s="341"/>
      <c r="WSB25" s="341"/>
      <c r="WSC25" s="341"/>
      <c r="WSD25" s="341"/>
      <c r="WSE25" s="341"/>
      <c r="WSF25" s="341"/>
      <c r="WSG25" s="341"/>
      <c r="WSH25" s="341"/>
      <c r="WSI25" s="341"/>
      <c r="WSJ25" s="341"/>
      <c r="WSK25" s="341"/>
      <c r="WSL25" s="341"/>
      <c r="WSM25" s="341"/>
      <c r="WSN25" s="341"/>
      <c r="WSO25" s="341"/>
      <c r="WSP25" s="341"/>
      <c r="WSQ25" s="341"/>
      <c r="WSR25" s="341"/>
      <c r="WSS25" s="341"/>
      <c r="WST25" s="341"/>
      <c r="WSU25" s="341"/>
      <c r="WSV25" s="341"/>
      <c r="WSW25" s="341"/>
      <c r="WSX25" s="341"/>
      <c r="WSY25" s="341"/>
      <c r="WSZ25" s="341"/>
      <c r="WTA25" s="341"/>
      <c r="WTB25" s="341"/>
      <c r="WTC25" s="341"/>
      <c r="WTD25" s="341"/>
      <c r="WTE25" s="341"/>
      <c r="WTF25" s="341"/>
      <c r="WTG25" s="341"/>
      <c r="WTH25" s="341"/>
      <c r="WTI25" s="341"/>
      <c r="WTJ25" s="341"/>
      <c r="WTK25" s="341"/>
      <c r="WTL25" s="341"/>
      <c r="WTM25" s="341"/>
      <c r="WTN25" s="341"/>
      <c r="WTO25" s="341"/>
      <c r="WTP25" s="341"/>
      <c r="WTQ25" s="341"/>
      <c r="WTR25" s="341"/>
      <c r="WTS25" s="341"/>
      <c r="WTT25" s="341"/>
      <c r="WTU25" s="341"/>
      <c r="WTV25" s="341"/>
      <c r="WTW25" s="341"/>
      <c r="WTX25" s="341"/>
      <c r="WTY25" s="341"/>
      <c r="WTZ25" s="341"/>
      <c r="WUA25" s="341"/>
      <c r="WUB25" s="341"/>
      <c r="WUC25" s="341"/>
      <c r="WUD25" s="341"/>
      <c r="WUE25" s="341"/>
      <c r="WUF25" s="341"/>
      <c r="WUG25" s="341"/>
      <c r="WUH25" s="341"/>
      <c r="WUI25" s="341"/>
      <c r="WUJ25" s="341"/>
      <c r="WUK25" s="341"/>
      <c r="WUL25" s="341"/>
      <c r="WUM25" s="341"/>
      <c r="WUN25" s="341"/>
      <c r="WUO25" s="341"/>
      <c r="WUP25" s="341"/>
      <c r="WUQ25" s="341"/>
      <c r="WUR25" s="341"/>
      <c r="WUS25" s="341"/>
      <c r="WUT25" s="341"/>
      <c r="WUU25" s="341"/>
      <c r="WUV25" s="341"/>
      <c r="WUW25" s="341"/>
      <c r="WUX25" s="341"/>
      <c r="WUY25" s="341"/>
      <c r="WUZ25" s="341"/>
      <c r="WVA25" s="341"/>
      <c r="WVB25" s="341"/>
      <c r="WVC25" s="341"/>
      <c r="WVD25" s="341"/>
      <c r="WVE25" s="341"/>
      <c r="WVF25" s="341"/>
      <c r="WVG25" s="341"/>
      <c r="WVH25" s="341"/>
      <c r="WVI25" s="341"/>
      <c r="WVJ25" s="341"/>
      <c r="WVK25" s="341"/>
      <c r="WVL25" s="341"/>
      <c r="WVM25" s="341"/>
      <c r="WVN25" s="341"/>
      <c r="WVO25" s="341"/>
      <c r="WVP25" s="341"/>
      <c r="WVQ25" s="341"/>
      <c r="WVR25" s="341"/>
      <c r="WVS25" s="341"/>
      <c r="WVT25" s="341"/>
      <c r="WVU25" s="341"/>
      <c r="WVV25" s="341"/>
      <c r="WVW25" s="341"/>
      <c r="WVX25" s="341"/>
      <c r="WVY25" s="341"/>
      <c r="WVZ25" s="341"/>
      <c r="WWA25" s="341"/>
      <c r="WWB25" s="341"/>
      <c r="WWC25" s="341"/>
      <c r="WWD25" s="341"/>
      <c r="WWE25" s="341"/>
      <c r="WWF25" s="341"/>
      <c r="WWG25" s="341"/>
      <c r="WWH25" s="341"/>
      <c r="WWI25" s="341"/>
      <c r="WWJ25" s="341"/>
      <c r="WWK25" s="341"/>
      <c r="WWL25" s="341"/>
      <c r="WWM25" s="341"/>
      <c r="WWN25" s="341"/>
      <c r="WWO25" s="341"/>
      <c r="WWP25" s="341"/>
      <c r="WWQ25" s="341"/>
      <c r="WWR25" s="341"/>
      <c r="WWS25" s="341"/>
      <c r="WWT25" s="341"/>
      <c r="WWU25" s="341"/>
      <c r="WWV25" s="341"/>
      <c r="WWW25" s="341"/>
      <c r="WWX25" s="341"/>
      <c r="WWY25" s="341"/>
      <c r="WWZ25" s="341"/>
      <c r="WXA25" s="341"/>
      <c r="WXB25" s="341"/>
      <c r="WXC25" s="341"/>
      <c r="WXD25" s="341"/>
      <c r="WXE25" s="341"/>
      <c r="WXF25" s="341"/>
      <c r="WXG25" s="341"/>
      <c r="WXH25" s="341"/>
      <c r="WXI25" s="341"/>
      <c r="WXJ25" s="341"/>
      <c r="WXK25" s="341"/>
      <c r="WXL25" s="341"/>
      <c r="WXM25" s="341"/>
      <c r="WXN25" s="341"/>
      <c r="WXO25" s="341"/>
      <c r="WXP25" s="341"/>
      <c r="WXQ25" s="341"/>
      <c r="WXR25" s="341"/>
      <c r="WXS25" s="341"/>
      <c r="WXT25" s="341"/>
      <c r="WXU25" s="341"/>
      <c r="WXV25" s="341"/>
      <c r="WXW25" s="341"/>
      <c r="WXX25" s="341"/>
      <c r="WXY25" s="341"/>
      <c r="WXZ25" s="341"/>
      <c r="WYA25" s="341"/>
      <c r="WYB25" s="341"/>
      <c r="WYC25" s="341"/>
      <c r="WYD25" s="341"/>
      <c r="WYE25" s="341"/>
      <c r="WYF25" s="341"/>
      <c r="WYG25" s="341"/>
      <c r="WYH25" s="341"/>
      <c r="WYI25" s="341"/>
      <c r="WYJ25" s="341"/>
      <c r="WYK25" s="341"/>
      <c r="WYL25" s="341"/>
      <c r="WYM25" s="341"/>
      <c r="WYN25" s="341"/>
      <c r="WYO25" s="341"/>
      <c r="WYP25" s="341"/>
      <c r="WYQ25" s="341"/>
      <c r="WYR25" s="341"/>
      <c r="WYS25" s="341"/>
      <c r="WYT25" s="341"/>
      <c r="WYU25" s="341"/>
      <c r="WYV25" s="341"/>
      <c r="WYW25" s="341"/>
      <c r="WYX25" s="341"/>
      <c r="WYY25" s="341"/>
      <c r="WYZ25" s="341"/>
      <c r="WZA25" s="341"/>
      <c r="WZB25" s="341"/>
      <c r="WZC25" s="341"/>
      <c r="WZD25" s="341"/>
      <c r="WZE25" s="341"/>
      <c r="WZF25" s="341"/>
      <c r="WZG25" s="341"/>
      <c r="WZH25" s="341"/>
      <c r="WZI25" s="341"/>
      <c r="WZJ25" s="341"/>
      <c r="WZK25" s="341"/>
      <c r="WZL25" s="341"/>
      <c r="WZM25" s="341"/>
      <c r="WZN25" s="341"/>
      <c r="WZO25" s="341"/>
      <c r="WZP25" s="341"/>
      <c r="WZQ25" s="341"/>
      <c r="WZR25" s="341"/>
      <c r="WZS25" s="341"/>
      <c r="WZT25" s="341"/>
      <c r="WZU25" s="341"/>
      <c r="WZV25" s="341"/>
      <c r="WZW25" s="341"/>
      <c r="WZX25" s="341"/>
      <c r="WZY25" s="341"/>
      <c r="WZZ25" s="341"/>
      <c r="XAA25" s="341"/>
      <c r="XAB25" s="341"/>
      <c r="XAC25" s="341"/>
      <c r="XAD25" s="341"/>
      <c r="XAE25" s="341"/>
      <c r="XAF25" s="341"/>
      <c r="XAG25" s="341"/>
      <c r="XAH25" s="341"/>
      <c r="XAI25" s="341"/>
      <c r="XAJ25" s="341"/>
      <c r="XAK25" s="341"/>
      <c r="XAL25" s="341"/>
      <c r="XAM25" s="341"/>
      <c r="XAN25" s="341"/>
      <c r="XAO25" s="341"/>
      <c r="XAP25" s="341"/>
      <c r="XAQ25" s="341"/>
      <c r="XAR25" s="341"/>
      <c r="XAS25" s="341"/>
      <c r="XAT25" s="341"/>
      <c r="XAU25" s="341"/>
      <c r="XAV25" s="341"/>
      <c r="XAW25" s="341"/>
      <c r="XAX25" s="341"/>
      <c r="XAY25" s="341"/>
      <c r="XAZ25" s="341"/>
      <c r="XBA25" s="341"/>
      <c r="XBB25" s="341"/>
      <c r="XBC25" s="341"/>
      <c r="XBD25" s="341"/>
      <c r="XBE25" s="341"/>
      <c r="XBF25" s="341"/>
      <c r="XBG25" s="341"/>
      <c r="XBH25" s="341"/>
      <c r="XBI25" s="341"/>
      <c r="XBJ25" s="341"/>
      <c r="XBK25" s="341"/>
      <c r="XBL25" s="341"/>
      <c r="XBM25" s="341"/>
      <c r="XBN25" s="341"/>
      <c r="XBO25" s="341"/>
      <c r="XBP25" s="341"/>
      <c r="XBQ25" s="341"/>
      <c r="XBR25" s="341"/>
      <c r="XBS25" s="341"/>
      <c r="XBT25" s="341"/>
      <c r="XBU25" s="341"/>
      <c r="XBV25" s="341"/>
      <c r="XBW25" s="341"/>
      <c r="XBX25" s="341"/>
      <c r="XBY25" s="341"/>
      <c r="XBZ25" s="341"/>
      <c r="XCA25" s="341"/>
      <c r="XCB25" s="341"/>
      <c r="XCC25" s="341"/>
      <c r="XCD25" s="341"/>
      <c r="XCE25" s="341"/>
      <c r="XCF25" s="341"/>
      <c r="XCG25" s="341"/>
      <c r="XCH25" s="341"/>
      <c r="XCI25" s="341"/>
      <c r="XCJ25" s="341"/>
      <c r="XCK25" s="341"/>
      <c r="XCL25" s="341"/>
      <c r="XCM25" s="341"/>
      <c r="XCN25" s="341"/>
      <c r="XCO25" s="341"/>
      <c r="XCP25" s="341"/>
      <c r="XCQ25" s="341"/>
      <c r="XCR25" s="341"/>
      <c r="XCS25" s="341"/>
      <c r="XCT25" s="341"/>
      <c r="XCU25" s="341"/>
      <c r="XCV25" s="341"/>
      <c r="XCW25" s="341"/>
      <c r="XCX25" s="341"/>
      <c r="XCY25" s="341"/>
      <c r="XCZ25" s="341"/>
      <c r="XDA25" s="341"/>
      <c r="XDB25" s="341"/>
      <c r="XDC25" s="341"/>
      <c r="XDD25" s="341"/>
      <c r="XDE25" s="341"/>
      <c r="XDF25" s="341"/>
      <c r="XDG25" s="341"/>
      <c r="XDH25" s="341"/>
      <c r="XDI25" s="341"/>
      <c r="XDJ25" s="341"/>
      <c r="XDK25" s="341"/>
      <c r="XDL25" s="341"/>
      <c r="XDM25" s="341"/>
      <c r="XDN25" s="341"/>
      <c r="XDO25" s="341"/>
      <c r="XDP25" s="341"/>
      <c r="XDQ25" s="341"/>
      <c r="XDR25" s="341"/>
      <c r="XDS25" s="341"/>
      <c r="XDT25" s="341"/>
      <c r="XDU25" s="341"/>
      <c r="XDV25" s="341"/>
      <c r="XDW25" s="341"/>
      <c r="XDX25" s="341"/>
      <c r="XDY25" s="341"/>
      <c r="XDZ25" s="341"/>
      <c r="XEA25" s="341"/>
      <c r="XEB25" s="341"/>
      <c r="XEC25" s="341"/>
      <c r="XED25" s="341"/>
      <c r="XEE25" s="341"/>
      <c r="XEF25" s="341"/>
      <c r="XEG25" s="341"/>
      <c r="XEH25" s="341"/>
      <c r="XEI25" s="341"/>
      <c r="XEJ25" s="341"/>
      <c r="XEK25" s="341"/>
      <c r="XEL25" s="341"/>
      <c r="XEM25" s="341"/>
      <c r="XEN25" s="341"/>
      <c r="XEO25" s="341"/>
      <c r="XEP25" s="341"/>
      <c r="XEQ25" s="341"/>
      <c r="XER25" s="341"/>
      <c r="XES25" s="341"/>
      <c r="XET25" s="341"/>
      <c r="XEU25" s="341"/>
      <c r="XEV25" s="341"/>
      <c r="XEW25" s="341"/>
      <c r="XEX25" s="341"/>
      <c r="XEY25" s="341"/>
      <c r="XEZ25" s="341"/>
      <c r="XFA25" s="341"/>
      <c r="XFB25" s="341"/>
      <c r="XFC25" s="341"/>
      <c r="XFD25" s="341"/>
    </row>
    <row r="26" spans="1:16384" s="16" customFormat="1" ht="37.5" customHeight="1" x14ac:dyDescent="0.3">
      <c r="A26" s="341" t="s">
        <v>18</v>
      </c>
      <c r="B26" s="341"/>
      <c r="C26" s="341"/>
      <c r="D26" s="341"/>
      <c r="E26" s="341"/>
      <c r="F26" s="341"/>
      <c r="G26" s="341"/>
      <c r="H26" s="341"/>
      <c r="I26" s="341"/>
      <c r="J26" s="341"/>
      <c r="K26" s="341"/>
      <c r="L26" s="341"/>
      <c r="M26" s="341"/>
      <c r="N26" s="341"/>
      <c r="O26" s="341"/>
      <c r="P26" s="341"/>
      <c r="Q26" s="341"/>
      <c r="R26" s="341"/>
      <c r="S26" s="341"/>
      <c r="T26" s="341"/>
      <c r="U26" s="341"/>
      <c r="V26" s="341"/>
      <c r="W26" s="341"/>
      <c r="X26" s="341"/>
      <c r="Y26" s="341"/>
      <c r="Z26" s="341"/>
      <c r="AA26" s="341"/>
      <c r="AB26" s="341"/>
      <c r="AC26" s="341"/>
      <c r="AD26" s="341"/>
      <c r="AE26" s="341"/>
      <c r="AF26" s="341"/>
      <c r="AG26" s="341"/>
      <c r="AH26" s="341"/>
      <c r="AI26" s="341"/>
      <c r="AJ26" s="341"/>
      <c r="AK26" s="341"/>
      <c r="AL26" s="341"/>
      <c r="AM26" s="341"/>
      <c r="AN26" s="341"/>
      <c r="AO26" s="341"/>
      <c r="AP26" s="341"/>
      <c r="AQ26" s="341"/>
      <c r="AR26" s="341"/>
      <c r="AS26" s="341"/>
      <c r="AT26" s="341"/>
      <c r="AU26" s="341"/>
      <c r="AV26" s="341"/>
      <c r="AW26" s="341"/>
      <c r="AX26" s="341"/>
      <c r="AY26" s="341"/>
      <c r="AZ26" s="341"/>
      <c r="BA26" s="341"/>
      <c r="BB26" s="341"/>
      <c r="BC26" s="341"/>
      <c r="BD26" s="341"/>
      <c r="BE26" s="341"/>
      <c r="BF26" s="341"/>
      <c r="BG26" s="341"/>
      <c r="BH26" s="341"/>
      <c r="BI26" s="341"/>
      <c r="BJ26" s="341"/>
      <c r="BK26" s="341"/>
      <c r="BL26" s="341"/>
      <c r="BM26" s="341"/>
      <c r="BN26" s="341"/>
      <c r="BO26" s="341"/>
      <c r="BP26" s="341"/>
      <c r="BQ26" s="341"/>
      <c r="BR26" s="341"/>
      <c r="BS26" s="341"/>
      <c r="BT26" s="341"/>
      <c r="BU26" s="341"/>
      <c r="BV26" s="341"/>
      <c r="BW26" s="341"/>
      <c r="BX26" s="341"/>
      <c r="BY26" s="341"/>
      <c r="BZ26" s="341"/>
      <c r="CA26" s="341"/>
      <c r="CB26" s="341"/>
      <c r="CC26" s="341"/>
      <c r="CD26" s="341"/>
      <c r="CE26" s="341"/>
      <c r="CF26" s="341"/>
      <c r="CG26" s="341"/>
      <c r="CH26" s="341"/>
      <c r="CI26" s="341"/>
      <c r="CJ26" s="341"/>
      <c r="CK26" s="341"/>
      <c r="CL26" s="341"/>
      <c r="CM26" s="341"/>
      <c r="CN26" s="341"/>
      <c r="CO26" s="341"/>
      <c r="CP26" s="341"/>
      <c r="CQ26" s="341"/>
      <c r="CR26" s="341"/>
      <c r="CS26" s="341"/>
      <c r="CT26" s="341"/>
      <c r="CU26" s="341"/>
      <c r="CV26" s="341"/>
      <c r="CW26" s="341"/>
      <c r="CX26" s="341"/>
      <c r="CY26" s="341"/>
      <c r="CZ26" s="341"/>
      <c r="DA26" s="341"/>
      <c r="DB26" s="341"/>
      <c r="DC26" s="341"/>
      <c r="DD26" s="341"/>
      <c r="DE26" s="341"/>
      <c r="DF26" s="341"/>
      <c r="DG26" s="341"/>
      <c r="DH26" s="341"/>
      <c r="DI26" s="341"/>
      <c r="DJ26" s="341"/>
      <c r="DK26" s="341"/>
      <c r="DL26" s="341"/>
      <c r="DM26" s="341"/>
      <c r="DN26" s="341"/>
      <c r="DO26" s="341"/>
      <c r="DP26" s="341"/>
      <c r="DQ26" s="341"/>
      <c r="DR26" s="341"/>
      <c r="DS26" s="341"/>
      <c r="DT26" s="341"/>
      <c r="DU26" s="341"/>
      <c r="DV26" s="341"/>
      <c r="DW26" s="341"/>
      <c r="DX26" s="341"/>
      <c r="DY26" s="341"/>
      <c r="DZ26" s="341"/>
      <c r="EA26" s="341"/>
      <c r="EB26" s="341"/>
      <c r="EC26" s="341"/>
      <c r="ED26" s="341"/>
      <c r="EE26" s="341"/>
      <c r="EF26" s="341"/>
      <c r="EG26" s="341"/>
      <c r="EH26" s="341"/>
      <c r="EI26" s="341"/>
      <c r="EJ26" s="341"/>
      <c r="EK26" s="341"/>
      <c r="EL26" s="341"/>
      <c r="EM26" s="341"/>
      <c r="EN26" s="341"/>
      <c r="EO26" s="341"/>
      <c r="EP26" s="341"/>
      <c r="EQ26" s="341"/>
      <c r="ER26" s="341"/>
      <c r="ES26" s="341"/>
      <c r="ET26" s="341"/>
      <c r="EU26" s="341"/>
      <c r="EV26" s="341"/>
      <c r="EW26" s="341"/>
      <c r="EX26" s="341"/>
      <c r="EY26" s="341"/>
      <c r="EZ26" s="341"/>
      <c r="FA26" s="341"/>
      <c r="FB26" s="341"/>
      <c r="FC26" s="341"/>
      <c r="FD26" s="341"/>
      <c r="FE26" s="341"/>
      <c r="FF26" s="341"/>
      <c r="FG26" s="341"/>
      <c r="FH26" s="341"/>
      <c r="FI26" s="341"/>
      <c r="FJ26" s="341"/>
      <c r="FK26" s="341"/>
      <c r="FL26" s="341"/>
      <c r="FM26" s="341"/>
      <c r="FN26" s="341"/>
      <c r="FO26" s="341"/>
      <c r="FP26" s="341"/>
      <c r="FQ26" s="341"/>
      <c r="FR26" s="341"/>
      <c r="FS26" s="341"/>
      <c r="FT26" s="341"/>
      <c r="FU26" s="341"/>
      <c r="FV26" s="341"/>
      <c r="FW26" s="341"/>
      <c r="FX26" s="341"/>
      <c r="FY26" s="341"/>
      <c r="FZ26" s="341"/>
      <c r="GA26" s="341"/>
      <c r="GB26" s="341"/>
      <c r="GC26" s="341"/>
      <c r="GD26" s="341"/>
      <c r="GE26" s="341"/>
      <c r="GF26" s="341"/>
      <c r="GG26" s="341"/>
      <c r="GH26" s="341"/>
      <c r="GI26" s="341"/>
      <c r="GJ26" s="341"/>
      <c r="GK26" s="341"/>
      <c r="GL26" s="341"/>
      <c r="GM26" s="341"/>
      <c r="GN26" s="341"/>
      <c r="GO26" s="341"/>
      <c r="GP26" s="341"/>
      <c r="GQ26" s="341"/>
      <c r="GR26" s="341"/>
      <c r="GS26" s="341"/>
      <c r="GT26" s="341"/>
      <c r="GU26" s="341"/>
      <c r="GV26" s="341"/>
      <c r="GW26" s="341"/>
      <c r="GX26" s="341"/>
      <c r="GY26" s="341"/>
      <c r="GZ26" s="341"/>
      <c r="HA26" s="341"/>
      <c r="HB26" s="341"/>
      <c r="HC26" s="341"/>
      <c r="HD26" s="341"/>
      <c r="HE26" s="341"/>
      <c r="HF26" s="341"/>
      <c r="HG26" s="341"/>
      <c r="HH26" s="341"/>
      <c r="HI26" s="341"/>
      <c r="HJ26" s="341"/>
      <c r="HK26" s="341"/>
      <c r="HL26" s="341"/>
      <c r="HM26" s="341"/>
      <c r="HN26" s="341"/>
      <c r="HO26" s="341"/>
      <c r="HP26" s="341"/>
      <c r="HQ26" s="341"/>
      <c r="HR26" s="341"/>
      <c r="HS26" s="341"/>
      <c r="HT26" s="341"/>
      <c r="HU26" s="341"/>
      <c r="HV26" s="341"/>
      <c r="HW26" s="341"/>
      <c r="HX26" s="341"/>
      <c r="HY26" s="341"/>
      <c r="HZ26" s="341"/>
      <c r="IA26" s="341"/>
      <c r="IB26" s="341"/>
      <c r="IC26" s="341"/>
      <c r="ID26" s="341"/>
      <c r="IE26" s="341"/>
      <c r="IF26" s="341"/>
      <c r="IG26" s="341"/>
      <c r="IH26" s="341"/>
      <c r="II26" s="341"/>
      <c r="IJ26" s="341"/>
      <c r="IK26" s="341"/>
      <c r="IL26" s="341"/>
      <c r="IM26" s="341"/>
      <c r="IN26" s="341"/>
      <c r="IO26" s="341"/>
      <c r="IP26" s="341"/>
      <c r="IQ26" s="341"/>
      <c r="IR26" s="341"/>
      <c r="IS26" s="341"/>
      <c r="IT26" s="341"/>
      <c r="IU26" s="341"/>
      <c r="IV26" s="341"/>
      <c r="IW26" s="341"/>
      <c r="IX26" s="341"/>
      <c r="IY26" s="341"/>
      <c r="IZ26" s="341"/>
      <c r="JA26" s="341"/>
      <c r="JB26" s="341"/>
      <c r="JC26" s="341"/>
      <c r="JD26" s="341"/>
      <c r="JE26" s="341"/>
      <c r="JF26" s="341"/>
      <c r="JG26" s="341"/>
      <c r="JH26" s="341"/>
      <c r="JI26" s="341"/>
      <c r="JJ26" s="341"/>
      <c r="JK26" s="341"/>
      <c r="JL26" s="341"/>
      <c r="JM26" s="341"/>
      <c r="JN26" s="341"/>
      <c r="JO26" s="341"/>
      <c r="JP26" s="341"/>
      <c r="JQ26" s="341"/>
      <c r="JR26" s="341"/>
      <c r="JS26" s="341"/>
      <c r="JT26" s="341"/>
      <c r="JU26" s="341"/>
      <c r="JV26" s="341"/>
      <c r="JW26" s="341"/>
      <c r="JX26" s="341"/>
      <c r="JY26" s="341"/>
      <c r="JZ26" s="341"/>
      <c r="KA26" s="341"/>
      <c r="KB26" s="341"/>
      <c r="KC26" s="341"/>
      <c r="KD26" s="341"/>
      <c r="KE26" s="341"/>
      <c r="KF26" s="341"/>
      <c r="KG26" s="341"/>
      <c r="KH26" s="341"/>
      <c r="KI26" s="341"/>
      <c r="KJ26" s="341"/>
      <c r="KK26" s="341"/>
      <c r="KL26" s="341"/>
      <c r="KM26" s="341"/>
      <c r="KN26" s="341"/>
      <c r="KO26" s="341"/>
      <c r="KP26" s="341"/>
      <c r="KQ26" s="341"/>
      <c r="KR26" s="341"/>
      <c r="KS26" s="341"/>
      <c r="KT26" s="341"/>
      <c r="KU26" s="341"/>
      <c r="KV26" s="341"/>
      <c r="KW26" s="341"/>
      <c r="KX26" s="341"/>
      <c r="KY26" s="341"/>
      <c r="KZ26" s="341"/>
      <c r="LA26" s="341"/>
      <c r="LB26" s="341"/>
      <c r="LC26" s="341"/>
      <c r="LD26" s="341"/>
      <c r="LE26" s="341"/>
      <c r="LF26" s="341"/>
      <c r="LG26" s="341"/>
      <c r="LH26" s="341"/>
      <c r="LI26" s="341"/>
      <c r="LJ26" s="341"/>
      <c r="LK26" s="341"/>
      <c r="LL26" s="341"/>
      <c r="LM26" s="341"/>
      <c r="LN26" s="341"/>
      <c r="LO26" s="341"/>
      <c r="LP26" s="341"/>
      <c r="LQ26" s="341"/>
      <c r="LR26" s="341"/>
      <c r="LS26" s="341"/>
      <c r="LT26" s="341"/>
      <c r="LU26" s="341"/>
      <c r="LV26" s="341"/>
      <c r="LW26" s="341"/>
      <c r="LX26" s="341"/>
      <c r="LY26" s="341"/>
      <c r="LZ26" s="341"/>
      <c r="MA26" s="341"/>
      <c r="MB26" s="341"/>
      <c r="MC26" s="341"/>
      <c r="MD26" s="341"/>
      <c r="ME26" s="341"/>
      <c r="MF26" s="341"/>
      <c r="MG26" s="341"/>
      <c r="MH26" s="341"/>
      <c r="MI26" s="341"/>
      <c r="MJ26" s="341"/>
      <c r="MK26" s="341"/>
      <c r="ML26" s="341"/>
      <c r="MM26" s="341"/>
      <c r="MN26" s="341"/>
      <c r="MO26" s="341"/>
      <c r="MP26" s="341"/>
      <c r="MQ26" s="341"/>
      <c r="MR26" s="341"/>
      <c r="MS26" s="341"/>
      <c r="MT26" s="341"/>
      <c r="MU26" s="341"/>
      <c r="MV26" s="341"/>
      <c r="MW26" s="341"/>
      <c r="MX26" s="341"/>
      <c r="MY26" s="341"/>
      <c r="MZ26" s="341"/>
      <c r="NA26" s="341"/>
      <c r="NB26" s="341"/>
      <c r="NC26" s="341"/>
      <c r="ND26" s="341"/>
      <c r="NE26" s="341"/>
      <c r="NF26" s="341"/>
      <c r="NG26" s="341"/>
      <c r="NH26" s="341"/>
      <c r="NI26" s="341"/>
      <c r="NJ26" s="341"/>
      <c r="NK26" s="341"/>
      <c r="NL26" s="341"/>
      <c r="NM26" s="341"/>
      <c r="NN26" s="341"/>
      <c r="NO26" s="341"/>
      <c r="NP26" s="341"/>
      <c r="NQ26" s="341"/>
      <c r="NR26" s="341"/>
      <c r="NS26" s="341"/>
      <c r="NT26" s="341"/>
      <c r="NU26" s="341"/>
      <c r="NV26" s="341"/>
      <c r="NW26" s="341"/>
      <c r="NX26" s="341"/>
      <c r="NY26" s="341"/>
      <c r="NZ26" s="341"/>
      <c r="OA26" s="341"/>
      <c r="OB26" s="341"/>
      <c r="OC26" s="341"/>
      <c r="OD26" s="341"/>
      <c r="OE26" s="341"/>
      <c r="OF26" s="341"/>
      <c r="OG26" s="341"/>
      <c r="OH26" s="341"/>
      <c r="OI26" s="341"/>
      <c r="OJ26" s="341"/>
      <c r="OK26" s="341"/>
      <c r="OL26" s="341"/>
      <c r="OM26" s="341"/>
      <c r="ON26" s="341"/>
      <c r="OO26" s="341"/>
      <c r="OP26" s="341"/>
      <c r="OQ26" s="341"/>
      <c r="OR26" s="341"/>
      <c r="OS26" s="341"/>
      <c r="OT26" s="341"/>
      <c r="OU26" s="341"/>
      <c r="OV26" s="341"/>
      <c r="OW26" s="341"/>
      <c r="OX26" s="341"/>
      <c r="OY26" s="341"/>
      <c r="OZ26" s="341"/>
      <c r="PA26" s="341"/>
      <c r="PB26" s="341"/>
      <c r="PC26" s="341"/>
      <c r="PD26" s="341"/>
      <c r="PE26" s="341"/>
      <c r="PF26" s="341"/>
      <c r="PG26" s="341"/>
      <c r="PH26" s="341"/>
      <c r="PI26" s="341"/>
      <c r="PJ26" s="341"/>
      <c r="PK26" s="341"/>
      <c r="PL26" s="341"/>
      <c r="PM26" s="341"/>
      <c r="PN26" s="341"/>
      <c r="PO26" s="341"/>
      <c r="PP26" s="341"/>
      <c r="PQ26" s="341"/>
      <c r="PR26" s="341"/>
      <c r="PS26" s="341"/>
      <c r="PT26" s="341"/>
      <c r="PU26" s="341"/>
      <c r="PV26" s="341"/>
      <c r="PW26" s="341"/>
      <c r="PX26" s="341"/>
      <c r="PY26" s="341"/>
      <c r="PZ26" s="341"/>
      <c r="QA26" s="341"/>
      <c r="QB26" s="341"/>
      <c r="QC26" s="341"/>
      <c r="QD26" s="341"/>
      <c r="QE26" s="341"/>
      <c r="QF26" s="341"/>
      <c r="QG26" s="341"/>
      <c r="QH26" s="341"/>
      <c r="QI26" s="341"/>
      <c r="QJ26" s="341"/>
      <c r="QK26" s="341"/>
      <c r="QL26" s="341"/>
      <c r="QM26" s="341"/>
      <c r="QN26" s="341"/>
      <c r="QO26" s="341"/>
      <c r="QP26" s="341"/>
      <c r="QQ26" s="341"/>
      <c r="QR26" s="341"/>
      <c r="QS26" s="341"/>
      <c r="QT26" s="341"/>
      <c r="QU26" s="341"/>
      <c r="QV26" s="341"/>
      <c r="QW26" s="341"/>
      <c r="QX26" s="341"/>
      <c r="QY26" s="341"/>
      <c r="QZ26" s="341"/>
      <c r="RA26" s="341"/>
      <c r="RB26" s="341"/>
      <c r="RC26" s="341"/>
      <c r="RD26" s="341"/>
      <c r="RE26" s="341"/>
      <c r="RF26" s="341"/>
      <c r="RG26" s="341"/>
      <c r="RH26" s="341"/>
      <c r="RI26" s="341"/>
      <c r="RJ26" s="341"/>
      <c r="RK26" s="341"/>
      <c r="RL26" s="341"/>
      <c r="RM26" s="341"/>
      <c r="RN26" s="341"/>
      <c r="RO26" s="341"/>
      <c r="RP26" s="341"/>
      <c r="RQ26" s="341"/>
      <c r="RR26" s="341"/>
      <c r="RS26" s="341"/>
      <c r="RT26" s="341"/>
      <c r="RU26" s="341"/>
      <c r="RV26" s="341"/>
      <c r="RW26" s="341"/>
      <c r="RX26" s="341"/>
      <c r="RY26" s="341"/>
      <c r="RZ26" s="341"/>
      <c r="SA26" s="341"/>
      <c r="SB26" s="341"/>
      <c r="SC26" s="341"/>
      <c r="SD26" s="341"/>
      <c r="SE26" s="341"/>
      <c r="SF26" s="341"/>
      <c r="SG26" s="341"/>
      <c r="SH26" s="341"/>
      <c r="SI26" s="341"/>
      <c r="SJ26" s="341"/>
      <c r="SK26" s="341"/>
      <c r="SL26" s="341"/>
      <c r="SM26" s="341"/>
      <c r="SN26" s="341"/>
      <c r="SO26" s="341"/>
      <c r="SP26" s="341"/>
      <c r="SQ26" s="341"/>
      <c r="SR26" s="341"/>
      <c r="SS26" s="341"/>
      <c r="ST26" s="341"/>
      <c r="SU26" s="341"/>
      <c r="SV26" s="341"/>
      <c r="SW26" s="341"/>
      <c r="SX26" s="341"/>
      <c r="SY26" s="341"/>
      <c r="SZ26" s="341"/>
      <c r="TA26" s="341"/>
      <c r="TB26" s="341"/>
      <c r="TC26" s="341"/>
      <c r="TD26" s="341"/>
      <c r="TE26" s="341"/>
      <c r="TF26" s="341"/>
      <c r="TG26" s="341"/>
      <c r="TH26" s="341"/>
      <c r="TI26" s="341"/>
      <c r="TJ26" s="341"/>
      <c r="TK26" s="341"/>
      <c r="TL26" s="341"/>
      <c r="TM26" s="341"/>
      <c r="TN26" s="341"/>
      <c r="TO26" s="341"/>
      <c r="TP26" s="341"/>
      <c r="TQ26" s="341"/>
      <c r="TR26" s="341"/>
      <c r="TS26" s="341"/>
      <c r="TT26" s="341"/>
      <c r="TU26" s="341"/>
      <c r="TV26" s="341"/>
      <c r="TW26" s="341"/>
      <c r="TX26" s="341"/>
      <c r="TY26" s="341"/>
      <c r="TZ26" s="341"/>
      <c r="UA26" s="341"/>
      <c r="UB26" s="341"/>
      <c r="UC26" s="341"/>
      <c r="UD26" s="341"/>
      <c r="UE26" s="341"/>
      <c r="UF26" s="341"/>
      <c r="UG26" s="341"/>
      <c r="UH26" s="341"/>
      <c r="UI26" s="341"/>
      <c r="UJ26" s="341"/>
      <c r="UK26" s="341"/>
      <c r="UL26" s="341"/>
      <c r="UM26" s="341"/>
      <c r="UN26" s="341"/>
      <c r="UO26" s="341"/>
      <c r="UP26" s="341"/>
      <c r="UQ26" s="341"/>
      <c r="UR26" s="341"/>
      <c r="US26" s="341"/>
      <c r="UT26" s="341"/>
      <c r="UU26" s="341"/>
      <c r="UV26" s="341"/>
      <c r="UW26" s="341"/>
      <c r="UX26" s="341"/>
      <c r="UY26" s="341"/>
      <c r="UZ26" s="341"/>
      <c r="VA26" s="341"/>
      <c r="VB26" s="341"/>
      <c r="VC26" s="341"/>
      <c r="VD26" s="341"/>
      <c r="VE26" s="341"/>
      <c r="VF26" s="341"/>
      <c r="VG26" s="341"/>
      <c r="VH26" s="341"/>
      <c r="VI26" s="341"/>
      <c r="VJ26" s="341"/>
      <c r="VK26" s="341"/>
      <c r="VL26" s="341"/>
      <c r="VM26" s="341"/>
      <c r="VN26" s="341"/>
      <c r="VO26" s="341"/>
      <c r="VP26" s="341"/>
      <c r="VQ26" s="341"/>
      <c r="VR26" s="341"/>
      <c r="VS26" s="341"/>
      <c r="VT26" s="341"/>
      <c r="VU26" s="341"/>
      <c r="VV26" s="341"/>
      <c r="VW26" s="341"/>
      <c r="VX26" s="341"/>
      <c r="VY26" s="341"/>
      <c r="VZ26" s="341"/>
      <c r="WA26" s="341"/>
      <c r="WB26" s="341"/>
      <c r="WC26" s="341"/>
      <c r="WD26" s="341"/>
      <c r="WE26" s="341"/>
      <c r="WF26" s="341"/>
      <c r="WG26" s="341"/>
      <c r="WH26" s="341"/>
      <c r="WI26" s="341"/>
      <c r="WJ26" s="341"/>
      <c r="WK26" s="341"/>
      <c r="WL26" s="341"/>
      <c r="WM26" s="341"/>
      <c r="WN26" s="341"/>
      <c r="WO26" s="341"/>
      <c r="WP26" s="341"/>
      <c r="WQ26" s="341"/>
      <c r="WR26" s="341"/>
      <c r="WS26" s="341"/>
      <c r="WT26" s="341"/>
      <c r="WU26" s="341"/>
      <c r="WV26" s="341"/>
      <c r="WW26" s="341"/>
      <c r="WX26" s="341"/>
      <c r="WY26" s="341"/>
      <c r="WZ26" s="341"/>
      <c r="XA26" s="341"/>
      <c r="XB26" s="341"/>
      <c r="XC26" s="341"/>
      <c r="XD26" s="341"/>
      <c r="XE26" s="341"/>
      <c r="XF26" s="341"/>
      <c r="XG26" s="341"/>
      <c r="XH26" s="341"/>
      <c r="XI26" s="341"/>
      <c r="XJ26" s="341"/>
      <c r="XK26" s="341"/>
      <c r="XL26" s="341"/>
      <c r="XM26" s="341"/>
      <c r="XN26" s="341"/>
      <c r="XO26" s="341"/>
      <c r="XP26" s="341"/>
      <c r="XQ26" s="341"/>
      <c r="XR26" s="341"/>
      <c r="XS26" s="341"/>
      <c r="XT26" s="341"/>
      <c r="XU26" s="341"/>
      <c r="XV26" s="341"/>
      <c r="XW26" s="341"/>
      <c r="XX26" s="341"/>
      <c r="XY26" s="341"/>
      <c r="XZ26" s="341"/>
      <c r="YA26" s="341"/>
      <c r="YB26" s="341"/>
      <c r="YC26" s="341"/>
      <c r="YD26" s="341"/>
      <c r="YE26" s="341"/>
      <c r="YF26" s="341"/>
      <c r="YG26" s="341"/>
      <c r="YH26" s="341"/>
      <c r="YI26" s="341"/>
      <c r="YJ26" s="341"/>
      <c r="YK26" s="341"/>
      <c r="YL26" s="341"/>
      <c r="YM26" s="341"/>
      <c r="YN26" s="341"/>
      <c r="YO26" s="341"/>
      <c r="YP26" s="341"/>
      <c r="YQ26" s="341"/>
      <c r="YR26" s="341"/>
      <c r="YS26" s="341"/>
      <c r="YT26" s="341"/>
      <c r="YU26" s="341"/>
      <c r="YV26" s="341"/>
      <c r="YW26" s="341"/>
      <c r="YX26" s="341"/>
      <c r="YY26" s="341"/>
      <c r="YZ26" s="341"/>
      <c r="ZA26" s="341"/>
      <c r="ZB26" s="341"/>
      <c r="ZC26" s="341"/>
      <c r="ZD26" s="341"/>
      <c r="ZE26" s="341"/>
      <c r="ZF26" s="341"/>
      <c r="ZG26" s="341"/>
      <c r="ZH26" s="341"/>
      <c r="ZI26" s="341"/>
      <c r="ZJ26" s="341"/>
      <c r="ZK26" s="341"/>
      <c r="ZL26" s="341"/>
      <c r="ZM26" s="341"/>
      <c r="ZN26" s="341"/>
      <c r="ZO26" s="341"/>
      <c r="ZP26" s="341"/>
      <c r="ZQ26" s="341"/>
      <c r="ZR26" s="341"/>
      <c r="ZS26" s="341"/>
      <c r="ZT26" s="341"/>
      <c r="ZU26" s="341"/>
      <c r="ZV26" s="341"/>
      <c r="ZW26" s="341"/>
      <c r="ZX26" s="341"/>
      <c r="ZY26" s="341"/>
      <c r="ZZ26" s="341"/>
      <c r="AAA26" s="341"/>
      <c r="AAB26" s="341"/>
      <c r="AAC26" s="341"/>
      <c r="AAD26" s="341"/>
      <c r="AAE26" s="341"/>
      <c r="AAF26" s="341"/>
      <c r="AAG26" s="341"/>
      <c r="AAH26" s="341"/>
      <c r="AAI26" s="341"/>
      <c r="AAJ26" s="341"/>
      <c r="AAK26" s="341"/>
      <c r="AAL26" s="341"/>
      <c r="AAM26" s="341"/>
      <c r="AAN26" s="341"/>
      <c r="AAO26" s="341"/>
      <c r="AAP26" s="341"/>
      <c r="AAQ26" s="341"/>
      <c r="AAR26" s="341"/>
      <c r="AAS26" s="341"/>
      <c r="AAT26" s="341"/>
      <c r="AAU26" s="341"/>
      <c r="AAV26" s="341"/>
      <c r="AAW26" s="341"/>
      <c r="AAX26" s="341"/>
      <c r="AAY26" s="341"/>
      <c r="AAZ26" s="341"/>
      <c r="ABA26" s="341"/>
      <c r="ABB26" s="341"/>
      <c r="ABC26" s="341"/>
      <c r="ABD26" s="341"/>
      <c r="ABE26" s="341"/>
      <c r="ABF26" s="341"/>
      <c r="ABG26" s="341"/>
      <c r="ABH26" s="341"/>
      <c r="ABI26" s="341"/>
      <c r="ABJ26" s="341"/>
      <c r="ABK26" s="341"/>
      <c r="ABL26" s="341"/>
      <c r="ABM26" s="341"/>
      <c r="ABN26" s="341"/>
      <c r="ABO26" s="341"/>
      <c r="ABP26" s="341"/>
      <c r="ABQ26" s="341"/>
      <c r="ABR26" s="341"/>
      <c r="ABS26" s="341"/>
      <c r="ABT26" s="341"/>
      <c r="ABU26" s="341"/>
      <c r="ABV26" s="341"/>
      <c r="ABW26" s="341"/>
      <c r="ABX26" s="341"/>
      <c r="ABY26" s="341"/>
      <c r="ABZ26" s="341"/>
      <c r="ACA26" s="341"/>
      <c r="ACB26" s="341"/>
      <c r="ACC26" s="341"/>
      <c r="ACD26" s="341"/>
      <c r="ACE26" s="341"/>
      <c r="ACF26" s="341"/>
      <c r="ACG26" s="341"/>
      <c r="ACH26" s="341"/>
      <c r="ACI26" s="341"/>
      <c r="ACJ26" s="341"/>
      <c r="ACK26" s="341"/>
      <c r="ACL26" s="341"/>
      <c r="ACM26" s="341"/>
      <c r="ACN26" s="341"/>
      <c r="ACO26" s="341"/>
      <c r="ACP26" s="341"/>
      <c r="ACQ26" s="341"/>
      <c r="ACR26" s="341"/>
      <c r="ACS26" s="341"/>
      <c r="ACT26" s="341"/>
      <c r="ACU26" s="341"/>
      <c r="ACV26" s="341"/>
      <c r="ACW26" s="341"/>
      <c r="ACX26" s="341"/>
      <c r="ACY26" s="341"/>
      <c r="ACZ26" s="341"/>
      <c r="ADA26" s="341"/>
      <c r="ADB26" s="341"/>
      <c r="ADC26" s="341"/>
      <c r="ADD26" s="341"/>
      <c r="ADE26" s="341"/>
      <c r="ADF26" s="341"/>
      <c r="ADG26" s="341"/>
      <c r="ADH26" s="341"/>
      <c r="ADI26" s="341"/>
      <c r="ADJ26" s="341"/>
      <c r="ADK26" s="341"/>
      <c r="ADL26" s="341"/>
      <c r="ADM26" s="341"/>
      <c r="ADN26" s="341"/>
      <c r="ADO26" s="341"/>
      <c r="ADP26" s="341"/>
      <c r="ADQ26" s="341"/>
      <c r="ADR26" s="341"/>
      <c r="ADS26" s="341"/>
      <c r="ADT26" s="341"/>
      <c r="ADU26" s="341"/>
      <c r="ADV26" s="341"/>
      <c r="ADW26" s="341"/>
      <c r="ADX26" s="341"/>
      <c r="ADY26" s="341"/>
      <c r="ADZ26" s="341"/>
      <c r="AEA26" s="341"/>
      <c r="AEB26" s="341"/>
      <c r="AEC26" s="341"/>
      <c r="AED26" s="341"/>
      <c r="AEE26" s="341"/>
      <c r="AEF26" s="341"/>
      <c r="AEG26" s="341"/>
      <c r="AEH26" s="341"/>
      <c r="AEI26" s="341"/>
      <c r="AEJ26" s="341"/>
      <c r="AEK26" s="341"/>
      <c r="AEL26" s="341"/>
      <c r="AEM26" s="341"/>
      <c r="AEN26" s="341"/>
      <c r="AEO26" s="341"/>
      <c r="AEP26" s="341"/>
      <c r="AEQ26" s="341"/>
      <c r="AER26" s="341"/>
      <c r="AES26" s="341"/>
      <c r="AET26" s="341"/>
      <c r="AEU26" s="341"/>
      <c r="AEV26" s="341"/>
      <c r="AEW26" s="341"/>
      <c r="AEX26" s="341"/>
      <c r="AEY26" s="341"/>
      <c r="AEZ26" s="341"/>
      <c r="AFA26" s="341"/>
      <c r="AFB26" s="341"/>
      <c r="AFC26" s="341"/>
      <c r="AFD26" s="341"/>
      <c r="AFE26" s="341"/>
      <c r="AFF26" s="341"/>
      <c r="AFG26" s="341"/>
      <c r="AFH26" s="341"/>
      <c r="AFI26" s="341"/>
      <c r="AFJ26" s="341"/>
      <c r="AFK26" s="341"/>
      <c r="AFL26" s="341"/>
      <c r="AFM26" s="341"/>
      <c r="AFN26" s="341"/>
      <c r="AFO26" s="341"/>
      <c r="AFP26" s="341"/>
      <c r="AFQ26" s="341"/>
      <c r="AFR26" s="341"/>
      <c r="AFS26" s="341"/>
      <c r="AFT26" s="341"/>
      <c r="AFU26" s="341"/>
      <c r="AFV26" s="341"/>
      <c r="AFW26" s="341"/>
      <c r="AFX26" s="341"/>
      <c r="AFY26" s="341"/>
      <c r="AFZ26" s="341"/>
      <c r="AGA26" s="341"/>
      <c r="AGB26" s="341"/>
      <c r="AGC26" s="341"/>
      <c r="AGD26" s="341"/>
      <c r="AGE26" s="341"/>
      <c r="AGF26" s="341"/>
      <c r="AGG26" s="341"/>
      <c r="AGH26" s="341"/>
      <c r="AGI26" s="341"/>
      <c r="AGJ26" s="341"/>
      <c r="AGK26" s="341"/>
      <c r="AGL26" s="341"/>
      <c r="AGM26" s="341"/>
      <c r="AGN26" s="341"/>
      <c r="AGO26" s="341"/>
      <c r="AGP26" s="341"/>
      <c r="AGQ26" s="341"/>
      <c r="AGR26" s="341"/>
      <c r="AGS26" s="341"/>
      <c r="AGT26" s="341"/>
      <c r="AGU26" s="341"/>
      <c r="AGV26" s="341"/>
      <c r="AGW26" s="341"/>
      <c r="AGX26" s="341"/>
      <c r="AGY26" s="341"/>
      <c r="AGZ26" s="341"/>
      <c r="AHA26" s="341"/>
      <c r="AHB26" s="341"/>
      <c r="AHC26" s="341"/>
      <c r="AHD26" s="341"/>
      <c r="AHE26" s="341"/>
      <c r="AHF26" s="341"/>
      <c r="AHG26" s="341"/>
      <c r="AHH26" s="341"/>
      <c r="AHI26" s="341"/>
      <c r="AHJ26" s="341"/>
      <c r="AHK26" s="341"/>
      <c r="AHL26" s="341"/>
      <c r="AHM26" s="341"/>
      <c r="AHN26" s="341"/>
      <c r="AHO26" s="341"/>
      <c r="AHP26" s="341"/>
      <c r="AHQ26" s="341"/>
      <c r="AHR26" s="341"/>
      <c r="AHS26" s="341"/>
      <c r="AHT26" s="341"/>
      <c r="AHU26" s="341"/>
      <c r="AHV26" s="341"/>
      <c r="AHW26" s="341"/>
      <c r="AHX26" s="341"/>
      <c r="AHY26" s="341"/>
      <c r="AHZ26" s="341"/>
      <c r="AIA26" s="341"/>
      <c r="AIB26" s="341"/>
      <c r="AIC26" s="341"/>
      <c r="AID26" s="341"/>
      <c r="AIE26" s="341"/>
      <c r="AIF26" s="341"/>
      <c r="AIG26" s="341"/>
      <c r="AIH26" s="341"/>
      <c r="AII26" s="341"/>
      <c r="AIJ26" s="341"/>
      <c r="AIK26" s="341"/>
      <c r="AIL26" s="341"/>
      <c r="AIM26" s="341"/>
      <c r="AIN26" s="341"/>
      <c r="AIO26" s="341"/>
      <c r="AIP26" s="341"/>
      <c r="AIQ26" s="341"/>
      <c r="AIR26" s="341"/>
      <c r="AIS26" s="341"/>
      <c r="AIT26" s="341"/>
      <c r="AIU26" s="341"/>
      <c r="AIV26" s="341"/>
      <c r="AIW26" s="341"/>
      <c r="AIX26" s="341"/>
      <c r="AIY26" s="341"/>
      <c r="AIZ26" s="341"/>
      <c r="AJA26" s="341"/>
      <c r="AJB26" s="341"/>
      <c r="AJC26" s="341"/>
      <c r="AJD26" s="341"/>
      <c r="AJE26" s="341"/>
      <c r="AJF26" s="341"/>
      <c r="AJG26" s="341"/>
      <c r="AJH26" s="341"/>
      <c r="AJI26" s="341"/>
      <c r="AJJ26" s="341"/>
      <c r="AJK26" s="341"/>
      <c r="AJL26" s="341"/>
      <c r="AJM26" s="341"/>
      <c r="AJN26" s="341"/>
      <c r="AJO26" s="341"/>
      <c r="AJP26" s="341"/>
      <c r="AJQ26" s="341"/>
      <c r="AJR26" s="341"/>
      <c r="AJS26" s="341"/>
      <c r="AJT26" s="341"/>
      <c r="AJU26" s="341"/>
      <c r="AJV26" s="341"/>
      <c r="AJW26" s="341"/>
      <c r="AJX26" s="341"/>
      <c r="AJY26" s="341"/>
      <c r="AJZ26" s="341"/>
      <c r="AKA26" s="341"/>
      <c r="AKB26" s="341"/>
      <c r="AKC26" s="341"/>
      <c r="AKD26" s="341"/>
      <c r="AKE26" s="341"/>
      <c r="AKF26" s="341"/>
      <c r="AKG26" s="341"/>
      <c r="AKH26" s="341"/>
      <c r="AKI26" s="341"/>
      <c r="AKJ26" s="341"/>
      <c r="AKK26" s="341"/>
      <c r="AKL26" s="341"/>
      <c r="AKM26" s="341"/>
      <c r="AKN26" s="341"/>
      <c r="AKO26" s="341"/>
      <c r="AKP26" s="341"/>
      <c r="AKQ26" s="341"/>
      <c r="AKR26" s="341"/>
      <c r="AKS26" s="341"/>
      <c r="AKT26" s="341"/>
      <c r="AKU26" s="341"/>
      <c r="AKV26" s="341"/>
      <c r="AKW26" s="341"/>
      <c r="AKX26" s="341"/>
      <c r="AKY26" s="341"/>
      <c r="AKZ26" s="341"/>
      <c r="ALA26" s="341"/>
      <c r="ALB26" s="341"/>
      <c r="ALC26" s="341"/>
      <c r="ALD26" s="341"/>
      <c r="ALE26" s="341"/>
      <c r="ALF26" s="341"/>
      <c r="ALG26" s="341"/>
      <c r="ALH26" s="341"/>
      <c r="ALI26" s="341"/>
      <c r="ALJ26" s="341"/>
      <c r="ALK26" s="341"/>
      <c r="ALL26" s="341"/>
      <c r="ALM26" s="341"/>
      <c r="ALN26" s="341"/>
      <c r="ALO26" s="341"/>
      <c r="ALP26" s="341"/>
      <c r="ALQ26" s="341"/>
      <c r="ALR26" s="341"/>
      <c r="ALS26" s="341"/>
      <c r="ALT26" s="341"/>
      <c r="ALU26" s="341"/>
      <c r="ALV26" s="341"/>
      <c r="ALW26" s="341"/>
      <c r="ALX26" s="341"/>
      <c r="ALY26" s="341"/>
      <c r="ALZ26" s="341"/>
      <c r="AMA26" s="341"/>
      <c r="AMB26" s="341"/>
      <c r="AMC26" s="341"/>
      <c r="AMD26" s="341"/>
      <c r="AME26" s="341"/>
      <c r="AMF26" s="341"/>
      <c r="AMG26" s="341"/>
      <c r="AMH26" s="341"/>
      <c r="AMI26" s="341"/>
      <c r="AMJ26" s="341"/>
      <c r="AMK26" s="341"/>
      <c r="AML26" s="341"/>
      <c r="AMM26" s="341"/>
      <c r="AMN26" s="341"/>
      <c r="AMO26" s="341"/>
      <c r="AMP26" s="341"/>
      <c r="AMQ26" s="341"/>
      <c r="AMR26" s="341"/>
      <c r="AMS26" s="341"/>
      <c r="AMT26" s="341"/>
      <c r="AMU26" s="341"/>
      <c r="AMV26" s="341"/>
      <c r="AMW26" s="341"/>
      <c r="AMX26" s="341"/>
      <c r="AMY26" s="341"/>
      <c r="AMZ26" s="341"/>
      <c r="ANA26" s="341"/>
      <c r="ANB26" s="341"/>
      <c r="ANC26" s="341"/>
      <c r="AND26" s="341"/>
      <c r="ANE26" s="341"/>
      <c r="ANF26" s="341"/>
      <c r="ANG26" s="341"/>
      <c r="ANH26" s="341"/>
      <c r="ANI26" s="341"/>
      <c r="ANJ26" s="341"/>
      <c r="ANK26" s="341"/>
      <c r="ANL26" s="341"/>
      <c r="ANM26" s="341"/>
      <c r="ANN26" s="341"/>
      <c r="ANO26" s="341"/>
      <c r="ANP26" s="341"/>
      <c r="ANQ26" s="341"/>
      <c r="ANR26" s="341"/>
      <c r="ANS26" s="341"/>
      <c r="ANT26" s="341"/>
      <c r="ANU26" s="341"/>
      <c r="ANV26" s="341"/>
      <c r="ANW26" s="341"/>
      <c r="ANX26" s="341"/>
      <c r="ANY26" s="341"/>
      <c r="ANZ26" s="341"/>
      <c r="AOA26" s="341"/>
      <c r="AOB26" s="341"/>
      <c r="AOC26" s="341"/>
      <c r="AOD26" s="341"/>
      <c r="AOE26" s="341"/>
      <c r="AOF26" s="341"/>
      <c r="AOG26" s="341"/>
      <c r="AOH26" s="341"/>
      <c r="AOI26" s="341"/>
      <c r="AOJ26" s="341"/>
      <c r="AOK26" s="341"/>
      <c r="AOL26" s="341"/>
      <c r="AOM26" s="341"/>
      <c r="AON26" s="341"/>
      <c r="AOO26" s="341"/>
      <c r="AOP26" s="341"/>
      <c r="AOQ26" s="341"/>
      <c r="AOR26" s="341"/>
      <c r="AOS26" s="341"/>
      <c r="AOT26" s="341"/>
      <c r="AOU26" s="341"/>
      <c r="AOV26" s="341"/>
      <c r="AOW26" s="341"/>
      <c r="AOX26" s="341"/>
      <c r="AOY26" s="341"/>
      <c r="AOZ26" s="341"/>
      <c r="APA26" s="341"/>
      <c r="APB26" s="341"/>
      <c r="APC26" s="341"/>
      <c r="APD26" s="341"/>
      <c r="APE26" s="341"/>
      <c r="APF26" s="341"/>
      <c r="APG26" s="341"/>
      <c r="APH26" s="341"/>
      <c r="API26" s="341"/>
      <c r="APJ26" s="341"/>
      <c r="APK26" s="341"/>
      <c r="APL26" s="341"/>
      <c r="APM26" s="341"/>
      <c r="APN26" s="341"/>
      <c r="APO26" s="341"/>
      <c r="APP26" s="341"/>
      <c r="APQ26" s="341"/>
      <c r="APR26" s="341"/>
      <c r="APS26" s="341"/>
      <c r="APT26" s="341"/>
      <c r="APU26" s="341"/>
      <c r="APV26" s="341"/>
      <c r="APW26" s="341"/>
      <c r="APX26" s="341"/>
      <c r="APY26" s="341"/>
      <c r="APZ26" s="341"/>
      <c r="AQA26" s="341"/>
      <c r="AQB26" s="341"/>
      <c r="AQC26" s="341"/>
      <c r="AQD26" s="341"/>
      <c r="AQE26" s="341"/>
      <c r="AQF26" s="341"/>
      <c r="AQG26" s="341"/>
      <c r="AQH26" s="341"/>
      <c r="AQI26" s="341"/>
      <c r="AQJ26" s="341"/>
      <c r="AQK26" s="341"/>
      <c r="AQL26" s="341"/>
      <c r="AQM26" s="341"/>
      <c r="AQN26" s="341"/>
      <c r="AQO26" s="341"/>
      <c r="AQP26" s="341"/>
      <c r="AQQ26" s="341"/>
      <c r="AQR26" s="341"/>
      <c r="AQS26" s="341"/>
      <c r="AQT26" s="341"/>
      <c r="AQU26" s="341"/>
      <c r="AQV26" s="341"/>
      <c r="AQW26" s="341"/>
      <c r="AQX26" s="341"/>
      <c r="AQY26" s="341"/>
      <c r="AQZ26" s="341"/>
      <c r="ARA26" s="341"/>
      <c r="ARB26" s="341"/>
      <c r="ARC26" s="341"/>
      <c r="ARD26" s="341"/>
      <c r="ARE26" s="341"/>
      <c r="ARF26" s="341"/>
      <c r="ARG26" s="341"/>
      <c r="ARH26" s="341"/>
      <c r="ARI26" s="341"/>
      <c r="ARJ26" s="341"/>
      <c r="ARK26" s="341"/>
      <c r="ARL26" s="341"/>
      <c r="ARM26" s="341"/>
      <c r="ARN26" s="341"/>
      <c r="ARO26" s="341"/>
      <c r="ARP26" s="341"/>
      <c r="ARQ26" s="341"/>
      <c r="ARR26" s="341"/>
      <c r="ARS26" s="341"/>
      <c r="ART26" s="341"/>
      <c r="ARU26" s="341"/>
      <c r="ARV26" s="341"/>
      <c r="ARW26" s="341"/>
      <c r="ARX26" s="341"/>
      <c r="ARY26" s="341"/>
      <c r="ARZ26" s="341"/>
      <c r="ASA26" s="341"/>
      <c r="ASB26" s="341"/>
      <c r="ASC26" s="341"/>
      <c r="ASD26" s="341"/>
      <c r="ASE26" s="341"/>
      <c r="ASF26" s="341"/>
      <c r="ASG26" s="341"/>
      <c r="ASH26" s="341"/>
      <c r="ASI26" s="341"/>
      <c r="ASJ26" s="341"/>
      <c r="ASK26" s="341"/>
      <c r="ASL26" s="341"/>
      <c r="ASM26" s="341"/>
      <c r="ASN26" s="341"/>
      <c r="ASO26" s="341"/>
      <c r="ASP26" s="341"/>
      <c r="ASQ26" s="341"/>
      <c r="ASR26" s="341"/>
      <c r="ASS26" s="341"/>
      <c r="AST26" s="341"/>
      <c r="ASU26" s="341"/>
      <c r="ASV26" s="341"/>
      <c r="ASW26" s="341"/>
      <c r="ASX26" s="341"/>
      <c r="ASY26" s="341"/>
      <c r="ASZ26" s="341"/>
      <c r="ATA26" s="341"/>
      <c r="ATB26" s="341"/>
      <c r="ATC26" s="341"/>
      <c r="ATD26" s="341"/>
      <c r="ATE26" s="341"/>
      <c r="ATF26" s="341"/>
      <c r="ATG26" s="341"/>
      <c r="ATH26" s="341"/>
      <c r="ATI26" s="341"/>
      <c r="ATJ26" s="341"/>
      <c r="ATK26" s="341"/>
      <c r="ATL26" s="341"/>
      <c r="ATM26" s="341"/>
      <c r="ATN26" s="341"/>
      <c r="ATO26" s="341"/>
      <c r="ATP26" s="341"/>
      <c r="ATQ26" s="341"/>
      <c r="ATR26" s="341"/>
      <c r="ATS26" s="341"/>
      <c r="ATT26" s="341"/>
      <c r="ATU26" s="341"/>
      <c r="ATV26" s="341"/>
      <c r="ATW26" s="341"/>
      <c r="ATX26" s="341"/>
      <c r="ATY26" s="341"/>
      <c r="ATZ26" s="341"/>
      <c r="AUA26" s="341"/>
      <c r="AUB26" s="341"/>
      <c r="AUC26" s="341"/>
      <c r="AUD26" s="341"/>
      <c r="AUE26" s="341"/>
      <c r="AUF26" s="341"/>
      <c r="AUG26" s="341"/>
      <c r="AUH26" s="341"/>
      <c r="AUI26" s="341"/>
      <c r="AUJ26" s="341"/>
      <c r="AUK26" s="341"/>
      <c r="AUL26" s="341"/>
      <c r="AUM26" s="341"/>
      <c r="AUN26" s="341"/>
      <c r="AUO26" s="341"/>
      <c r="AUP26" s="341"/>
      <c r="AUQ26" s="341"/>
      <c r="AUR26" s="341"/>
      <c r="AUS26" s="341"/>
      <c r="AUT26" s="341"/>
      <c r="AUU26" s="341"/>
      <c r="AUV26" s="341"/>
      <c r="AUW26" s="341"/>
      <c r="AUX26" s="341"/>
      <c r="AUY26" s="341"/>
      <c r="AUZ26" s="341"/>
      <c r="AVA26" s="341"/>
      <c r="AVB26" s="341"/>
      <c r="AVC26" s="341"/>
      <c r="AVD26" s="341"/>
      <c r="AVE26" s="341"/>
      <c r="AVF26" s="341"/>
      <c r="AVG26" s="341"/>
      <c r="AVH26" s="341"/>
      <c r="AVI26" s="341"/>
      <c r="AVJ26" s="341"/>
      <c r="AVK26" s="341"/>
      <c r="AVL26" s="341"/>
      <c r="AVM26" s="341"/>
      <c r="AVN26" s="341"/>
      <c r="AVO26" s="341"/>
      <c r="AVP26" s="341"/>
      <c r="AVQ26" s="341"/>
      <c r="AVR26" s="341"/>
      <c r="AVS26" s="341"/>
      <c r="AVT26" s="341"/>
      <c r="AVU26" s="341"/>
      <c r="AVV26" s="341"/>
      <c r="AVW26" s="341"/>
      <c r="AVX26" s="341"/>
      <c r="AVY26" s="341"/>
      <c r="AVZ26" s="341"/>
      <c r="AWA26" s="341"/>
      <c r="AWB26" s="341"/>
      <c r="AWC26" s="341"/>
      <c r="AWD26" s="341"/>
      <c r="AWE26" s="341"/>
      <c r="AWF26" s="341"/>
      <c r="AWG26" s="341"/>
      <c r="AWH26" s="341"/>
      <c r="AWI26" s="341"/>
      <c r="AWJ26" s="341"/>
      <c r="AWK26" s="341"/>
      <c r="AWL26" s="341"/>
      <c r="AWM26" s="341"/>
      <c r="AWN26" s="341"/>
      <c r="AWO26" s="341"/>
      <c r="AWP26" s="341"/>
      <c r="AWQ26" s="341"/>
      <c r="AWR26" s="341"/>
      <c r="AWS26" s="341"/>
      <c r="AWT26" s="341"/>
      <c r="AWU26" s="341"/>
      <c r="AWV26" s="341"/>
      <c r="AWW26" s="341"/>
      <c r="AWX26" s="341"/>
      <c r="AWY26" s="341"/>
      <c r="AWZ26" s="341"/>
      <c r="AXA26" s="341"/>
      <c r="AXB26" s="341"/>
      <c r="AXC26" s="341"/>
      <c r="AXD26" s="341"/>
      <c r="AXE26" s="341"/>
      <c r="AXF26" s="341"/>
      <c r="AXG26" s="341"/>
      <c r="AXH26" s="341"/>
      <c r="AXI26" s="341"/>
      <c r="AXJ26" s="341"/>
      <c r="AXK26" s="341"/>
      <c r="AXL26" s="341"/>
      <c r="AXM26" s="341"/>
      <c r="AXN26" s="341"/>
      <c r="AXO26" s="341"/>
      <c r="AXP26" s="341"/>
      <c r="AXQ26" s="341"/>
      <c r="AXR26" s="341"/>
      <c r="AXS26" s="341"/>
      <c r="AXT26" s="341"/>
      <c r="AXU26" s="341"/>
      <c r="AXV26" s="341"/>
      <c r="AXW26" s="341"/>
      <c r="AXX26" s="341"/>
      <c r="AXY26" s="341"/>
      <c r="AXZ26" s="341"/>
      <c r="AYA26" s="341"/>
      <c r="AYB26" s="341"/>
      <c r="AYC26" s="341"/>
      <c r="AYD26" s="341"/>
      <c r="AYE26" s="341"/>
      <c r="AYF26" s="341"/>
      <c r="AYG26" s="341"/>
      <c r="AYH26" s="341"/>
      <c r="AYI26" s="341"/>
      <c r="AYJ26" s="341"/>
      <c r="AYK26" s="341"/>
      <c r="AYL26" s="341"/>
      <c r="AYM26" s="341"/>
      <c r="AYN26" s="341"/>
      <c r="AYO26" s="341"/>
      <c r="AYP26" s="341"/>
      <c r="AYQ26" s="341"/>
      <c r="AYR26" s="341"/>
      <c r="AYS26" s="341"/>
      <c r="AYT26" s="341"/>
      <c r="AYU26" s="341"/>
      <c r="AYV26" s="341"/>
      <c r="AYW26" s="341"/>
      <c r="AYX26" s="341"/>
      <c r="AYY26" s="341"/>
      <c r="AYZ26" s="341"/>
      <c r="AZA26" s="341"/>
      <c r="AZB26" s="341"/>
      <c r="AZC26" s="341"/>
      <c r="AZD26" s="341"/>
      <c r="AZE26" s="341"/>
      <c r="AZF26" s="341"/>
      <c r="AZG26" s="341"/>
      <c r="AZH26" s="341"/>
      <c r="AZI26" s="341"/>
      <c r="AZJ26" s="341"/>
      <c r="AZK26" s="341"/>
      <c r="AZL26" s="341"/>
      <c r="AZM26" s="341"/>
      <c r="AZN26" s="341"/>
      <c r="AZO26" s="341"/>
      <c r="AZP26" s="341"/>
      <c r="AZQ26" s="341"/>
      <c r="AZR26" s="341"/>
      <c r="AZS26" s="341"/>
      <c r="AZT26" s="341"/>
      <c r="AZU26" s="341"/>
      <c r="AZV26" s="341"/>
      <c r="AZW26" s="341"/>
      <c r="AZX26" s="341"/>
      <c r="AZY26" s="341"/>
      <c r="AZZ26" s="341"/>
      <c r="BAA26" s="341"/>
      <c r="BAB26" s="341"/>
      <c r="BAC26" s="341"/>
      <c r="BAD26" s="341"/>
      <c r="BAE26" s="341"/>
      <c r="BAF26" s="341"/>
      <c r="BAG26" s="341"/>
      <c r="BAH26" s="341"/>
      <c r="BAI26" s="341"/>
      <c r="BAJ26" s="341"/>
      <c r="BAK26" s="341"/>
      <c r="BAL26" s="341"/>
      <c r="BAM26" s="341"/>
      <c r="BAN26" s="341"/>
      <c r="BAO26" s="341"/>
      <c r="BAP26" s="341"/>
      <c r="BAQ26" s="341"/>
      <c r="BAR26" s="341"/>
      <c r="BAS26" s="341"/>
      <c r="BAT26" s="341"/>
      <c r="BAU26" s="341"/>
      <c r="BAV26" s="341"/>
      <c r="BAW26" s="341"/>
      <c r="BAX26" s="341"/>
      <c r="BAY26" s="341"/>
      <c r="BAZ26" s="341"/>
      <c r="BBA26" s="341"/>
      <c r="BBB26" s="341"/>
      <c r="BBC26" s="341"/>
      <c r="BBD26" s="341"/>
      <c r="BBE26" s="341"/>
      <c r="BBF26" s="341"/>
      <c r="BBG26" s="341"/>
      <c r="BBH26" s="341"/>
      <c r="BBI26" s="341"/>
      <c r="BBJ26" s="341"/>
      <c r="BBK26" s="341"/>
      <c r="BBL26" s="341"/>
      <c r="BBM26" s="341"/>
      <c r="BBN26" s="341"/>
      <c r="BBO26" s="341"/>
      <c r="BBP26" s="341"/>
      <c r="BBQ26" s="341"/>
      <c r="BBR26" s="341"/>
      <c r="BBS26" s="341"/>
      <c r="BBT26" s="341"/>
      <c r="BBU26" s="341"/>
      <c r="BBV26" s="341"/>
      <c r="BBW26" s="341"/>
      <c r="BBX26" s="341"/>
      <c r="BBY26" s="341"/>
      <c r="BBZ26" s="341"/>
      <c r="BCA26" s="341"/>
      <c r="BCB26" s="341"/>
      <c r="BCC26" s="341"/>
      <c r="BCD26" s="341"/>
      <c r="BCE26" s="341"/>
      <c r="BCF26" s="341"/>
      <c r="BCG26" s="341"/>
      <c r="BCH26" s="341"/>
      <c r="BCI26" s="341"/>
      <c r="BCJ26" s="341"/>
      <c r="BCK26" s="341"/>
      <c r="BCL26" s="341"/>
      <c r="BCM26" s="341"/>
      <c r="BCN26" s="341"/>
      <c r="BCO26" s="341"/>
      <c r="BCP26" s="341"/>
      <c r="BCQ26" s="341"/>
      <c r="BCR26" s="341"/>
      <c r="BCS26" s="341"/>
      <c r="BCT26" s="341"/>
      <c r="BCU26" s="341"/>
      <c r="BCV26" s="341"/>
      <c r="BCW26" s="341"/>
      <c r="BCX26" s="341"/>
      <c r="BCY26" s="341"/>
      <c r="BCZ26" s="341"/>
      <c r="BDA26" s="341"/>
      <c r="BDB26" s="341"/>
      <c r="BDC26" s="341"/>
      <c r="BDD26" s="341"/>
      <c r="BDE26" s="341"/>
      <c r="BDF26" s="341"/>
      <c r="BDG26" s="341"/>
      <c r="BDH26" s="341"/>
      <c r="BDI26" s="341"/>
      <c r="BDJ26" s="341"/>
      <c r="BDK26" s="341"/>
      <c r="BDL26" s="341"/>
      <c r="BDM26" s="341"/>
      <c r="BDN26" s="341"/>
      <c r="BDO26" s="341"/>
      <c r="BDP26" s="341"/>
      <c r="BDQ26" s="341"/>
      <c r="BDR26" s="341"/>
      <c r="BDS26" s="341"/>
      <c r="BDT26" s="341"/>
      <c r="BDU26" s="341"/>
      <c r="BDV26" s="341"/>
      <c r="BDW26" s="341"/>
      <c r="BDX26" s="341"/>
      <c r="BDY26" s="341"/>
      <c r="BDZ26" s="341"/>
      <c r="BEA26" s="341"/>
      <c r="BEB26" s="341"/>
      <c r="BEC26" s="341"/>
      <c r="BED26" s="341"/>
      <c r="BEE26" s="341"/>
      <c r="BEF26" s="341"/>
      <c r="BEG26" s="341"/>
      <c r="BEH26" s="341"/>
      <c r="BEI26" s="341"/>
      <c r="BEJ26" s="341"/>
      <c r="BEK26" s="341"/>
      <c r="BEL26" s="341"/>
      <c r="BEM26" s="341"/>
      <c r="BEN26" s="341"/>
      <c r="BEO26" s="341"/>
      <c r="BEP26" s="341"/>
      <c r="BEQ26" s="341"/>
      <c r="BER26" s="341"/>
      <c r="BES26" s="341"/>
      <c r="BET26" s="341"/>
      <c r="BEU26" s="341"/>
      <c r="BEV26" s="341"/>
      <c r="BEW26" s="341"/>
      <c r="BEX26" s="341"/>
      <c r="BEY26" s="341"/>
      <c r="BEZ26" s="341"/>
      <c r="BFA26" s="341"/>
      <c r="BFB26" s="341"/>
      <c r="BFC26" s="341"/>
      <c r="BFD26" s="341"/>
      <c r="BFE26" s="341"/>
      <c r="BFF26" s="341"/>
      <c r="BFG26" s="341"/>
      <c r="BFH26" s="341"/>
      <c r="BFI26" s="341"/>
      <c r="BFJ26" s="341"/>
      <c r="BFK26" s="341"/>
      <c r="BFL26" s="341"/>
      <c r="BFM26" s="341"/>
      <c r="BFN26" s="341"/>
      <c r="BFO26" s="341"/>
      <c r="BFP26" s="341"/>
      <c r="BFQ26" s="341"/>
      <c r="BFR26" s="341"/>
      <c r="BFS26" s="341"/>
      <c r="BFT26" s="341"/>
      <c r="BFU26" s="341"/>
      <c r="BFV26" s="341"/>
      <c r="BFW26" s="341"/>
      <c r="BFX26" s="341"/>
      <c r="BFY26" s="341"/>
      <c r="BFZ26" s="341"/>
      <c r="BGA26" s="341"/>
      <c r="BGB26" s="341"/>
      <c r="BGC26" s="341"/>
      <c r="BGD26" s="341"/>
      <c r="BGE26" s="341"/>
      <c r="BGF26" s="341"/>
      <c r="BGG26" s="341"/>
      <c r="BGH26" s="341"/>
      <c r="BGI26" s="341"/>
      <c r="BGJ26" s="341"/>
      <c r="BGK26" s="341"/>
      <c r="BGL26" s="341"/>
      <c r="BGM26" s="341"/>
      <c r="BGN26" s="341"/>
      <c r="BGO26" s="341"/>
      <c r="BGP26" s="341"/>
      <c r="BGQ26" s="341"/>
      <c r="BGR26" s="341"/>
      <c r="BGS26" s="341"/>
      <c r="BGT26" s="341"/>
      <c r="BGU26" s="341"/>
      <c r="BGV26" s="341"/>
      <c r="BGW26" s="341"/>
      <c r="BGX26" s="341"/>
      <c r="BGY26" s="341"/>
      <c r="BGZ26" s="341"/>
      <c r="BHA26" s="341"/>
      <c r="BHB26" s="341"/>
      <c r="BHC26" s="341"/>
      <c r="BHD26" s="341"/>
      <c r="BHE26" s="341"/>
      <c r="BHF26" s="341"/>
      <c r="BHG26" s="341"/>
      <c r="BHH26" s="341"/>
      <c r="BHI26" s="341"/>
      <c r="BHJ26" s="341"/>
      <c r="BHK26" s="341"/>
      <c r="BHL26" s="341"/>
      <c r="BHM26" s="341"/>
      <c r="BHN26" s="341"/>
      <c r="BHO26" s="341"/>
      <c r="BHP26" s="341"/>
      <c r="BHQ26" s="341"/>
      <c r="BHR26" s="341"/>
      <c r="BHS26" s="341"/>
      <c r="BHT26" s="341"/>
      <c r="BHU26" s="341"/>
      <c r="BHV26" s="341"/>
      <c r="BHW26" s="341"/>
      <c r="BHX26" s="341"/>
      <c r="BHY26" s="341"/>
      <c r="BHZ26" s="341"/>
      <c r="BIA26" s="341"/>
      <c r="BIB26" s="341"/>
      <c r="BIC26" s="341"/>
      <c r="BID26" s="341"/>
      <c r="BIE26" s="341"/>
      <c r="BIF26" s="341"/>
      <c r="BIG26" s="341"/>
      <c r="BIH26" s="341"/>
      <c r="BII26" s="341"/>
      <c r="BIJ26" s="341"/>
      <c r="BIK26" s="341"/>
      <c r="BIL26" s="341"/>
      <c r="BIM26" s="341"/>
      <c r="BIN26" s="341"/>
      <c r="BIO26" s="341"/>
      <c r="BIP26" s="341"/>
      <c r="BIQ26" s="341"/>
      <c r="BIR26" s="341"/>
      <c r="BIS26" s="341"/>
      <c r="BIT26" s="341"/>
      <c r="BIU26" s="341"/>
      <c r="BIV26" s="341"/>
      <c r="BIW26" s="341"/>
      <c r="BIX26" s="341"/>
      <c r="BIY26" s="341"/>
      <c r="BIZ26" s="341"/>
      <c r="BJA26" s="341"/>
      <c r="BJB26" s="341"/>
      <c r="BJC26" s="341"/>
      <c r="BJD26" s="341"/>
      <c r="BJE26" s="341"/>
      <c r="BJF26" s="341"/>
      <c r="BJG26" s="341"/>
      <c r="BJH26" s="341"/>
      <c r="BJI26" s="341"/>
      <c r="BJJ26" s="341"/>
      <c r="BJK26" s="341"/>
      <c r="BJL26" s="341"/>
      <c r="BJM26" s="341"/>
      <c r="BJN26" s="341"/>
      <c r="BJO26" s="341"/>
      <c r="BJP26" s="341"/>
      <c r="BJQ26" s="341"/>
      <c r="BJR26" s="341"/>
      <c r="BJS26" s="341"/>
      <c r="BJT26" s="341"/>
      <c r="BJU26" s="341"/>
      <c r="BJV26" s="341"/>
      <c r="BJW26" s="341"/>
      <c r="BJX26" s="341"/>
      <c r="BJY26" s="341"/>
      <c r="BJZ26" s="341"/>
      <c r="BKA26" s="341"/>
      <c r="BKB26" s="341"/>
      <c r="BKC26" s="341"/>
      <c r="BKD26" s="341"/>
      <c r="BKE26" s="341"/>
      <c r="BKF26" s="341"/>
      <c r="BKG26" s="341"/>
      <c r="BKH26" s="341"/>
      <c r="BKI26" s="341"/>
      <c r="BKJ26" s="341"/>
      <c r="BKK26" s="341"/>
      <c r="BKL26" s="341"/>
      <c r="BKM26" s="341"/>
      <c r="BKN26" s="341"/>
      <c r="BKO26" s="341"/>
      <c r="BKP26" s="341"/>
      <c r="BKQ26" s="341"/>
      <c r="BKR26" s="341"/>
      <c r="BKS26" s="341"/>
      <c r="BKT26" s="341"/>
      <c r="BKU26" s="341"/>
      <c r="BKV26" s="341"/>
      <c r="BKW26" s="341"/>
      <c r="BKX26" s="341"/>
      <c r="BKY26" s="341"/>
      <c r="BKZ26" s="341"/>
      <c r="BLA26" s="341"/>
      <c r="BLB26" s="341"/>
      <c r="BLC26" s="341"/>
      <c r="BLD26" s="341"/>
      <c r="BLE26" s="341"/>
      <c r="BLF26" s="341"/>
      <c r="BLG26" s="341"/>
      <c r="BLH26" s="341"/>
      <c r="BLI26" s="341"/>
      <c r="BLJ26" s="341"/>
      <c r="BLK26" s="341"/>
      <c r="BLL26" s="341"/>
      <c r="BLM26" s="341"/>
      <c r="BLN26" s="341"/>
      <c r="BLO26" s="341"/>
      <c r="BLP26" s="341"/>
      <c r="BLQ26" s="341"/>
      <c r="BLR26" s="341"/>
      <c r="BLS26" s="341"/>
      <c r="BLT26" s="341"/>
      <c r="BLU26" s="341"/>
      <c r="BLV26" s="341"/>
      <c r="BLW26" s="341"/>
      <c r="BLX26" s="341"/>
      <c r="BLY26" s="341"/>
      <c r="BLZ26" s="341"/>
      <c r="BMA26" s="341"/>
      <c r="BMB26" s="341"/>
      <c r="BMC26" s="341"/>
      <c r="BMD26" s="341"/>
      <c r="BME26" s="341"/>
      <c r="BMF26" s="341"/>
      <c r="BMG26" s="341"/>
      <c r="BMH26" s="341"/>
      <c r="BMI26" s="341"/>
      <c r="BMJ26" s="341"/>
      <c r="BMK26" s="341"/>
      <c r="BML26" s="341"/>
      <c r="BMM26" s="341"/>
      <c r="BMN26" s="341"/>
      <c r="BMO26" s="341"/>
      <c r="BMP26" s="341"/>
      <c r="BMQ26" s="341"/>
      <c r="BMR26" s="341"/>
      <c r="BMS26" s="341"/>
      <c r="BMT26" s="341"/>
      <c r="BMU26" s="341"/>
      <c r="BMV26" s="341"/>
      <c r="BMW26" s="341"/>
      <c r="BMX26" s="341"/>
      <c r="BMY26" s="341"/>
      <c r="BMZ26" s="341"/>
      <c r="BNA26" s="341"/>
      <c r="BNB26" s="341"/>
      <c r="BNC26" s="341"/>
      <c r="BND26" s="341"/>
      <c r="BNE26" s="341"/>
      <c r="BNF26" s="341"/>
      <c r="BNG26" s="341"/>
      <c r="BNH26" s="341"/>
      <c r="BNI26" s="341"/>
      <c r="BNJ26" s="341"/>
      <c r="BNK26" s="341"/>
      <c r="BNL26" s="341"/>
      <c r="BNM26" s="341"/>
      <c r="BNN26" s="341"/>
      <c r="BNO26" s="341"/>
      <c r="BNP26" s="341"/>
      <c r="BNQ26" s="341"/>
      <c r="BNR26" s="341"/>
      <c r="BNS26" s="341"/>
      <c r="BNT26" s="341"/>
      <c r="BNU26" s="341"/>
      <c r="BNV26" s="341"/>
      <c r="BNW26" s="341"/>
      <c r="BNX26" s="341"/>
      <c r="BNY26" s="341"/>
      <c r="BNZ26" s="341"/>
      <c r="BOA26" s="341"/>
      <c r="BOB26" s="341"/>
      <c r="BOC26" s="341"/>
      <c r="BOD26" s="341"/>
      <c r="BOE26" s="341"/>
      <c r="BOF26" s="341"/>
      <c r="BOG26" s="341"/>
      <c r="BOH26" s="341"/>
      <c r="BOI26" s="341"/>
      <c r="BOJ26" s="341"/>
      <c r="BOK26" s="341"/>
      <c r="BOL26" s="341"/>
      <c r="BOM26" s="341"/>
      <c r="BON26" s="341"/>
      <c r="BOO26" s="341"/>
      <c r="BOP26" s="341"/>
      <c r="BOQ26" s="341"/>
      <c r="BOR26" s="341"/>
      <c r="BOS26" s="341"/>
      <c r="BOT26" s="341"/>
      <c r="BOU26" s="341"/>
      <c r="BOV26" s="341"/>
      <c r="BOW26" s="341"/>
      <c r="BOX26" s="341"/>
      <c r="BOY26" s="341"/>
      <c r="BOZ26" s="341"/>
      <c r="BPA26" s="341"/>
      <c r="BPB26" s="341"/>
      <c r="BPC26" s="341"/>
      <c r="BPD26" s="341"/>
      <c r="BPE26" s="341"/>
      <c r="BPF26" s="341"/>
      <c r="BPG26" s="341"/>
      <c r="BPH26" s="341"/>
      <c r="BPI26" s="341"/>
      <c r="BPJ26" s="341"/>
      <c r="BPK26" s="341"/>
      <c r="BPL26" s="341"/>
      <c r="BPM26" s="341"/>
      <c r="BPN26" s="341"/>
      <c r="BPO26" s="341"/>
      <c r="BPP26" s="341"/>
      <c r="BPQ26" s="341"/>
      <c r="BPR26" s="341"/>
      <c r="BPS26" s="341"/>
      <c r="BPT26" s="341"/>
      <c r="BPU26" s="341"/>
      <c r="BPV26" s="341"/>
      <c r="BPW26" s="341"/>
      <c r="BPX26" s="341"/>
      <c r="BPY26" s="341"/>
      <c r="BPZ26" s="341"/>
      <c r="BQA26" s="341"/>
      <c r="BQB26" s="341"/>
      <c r="BQC26" s="341"/>
      <c r="BQD26" s="341"/>
      <c r="BQE26" s="341"/>
      <c r="BQF26" s="341"/>
      <c r="BQG26" s="341"/>
      <c r="BQH26" s="341"/>
      <c r="BQI26" s="341"/>
      <c r="BQJ26" s="341"/>
      <c r="BQK26" s="341"/>
      <c r="BQL26" s="341"/>
      <c r="BQM26" s="341"/>
      <c r="BQN26" s="341"/>
      <c r="BQO26" s="341"/>
      <c r="BQP26" s="341"/>
      <c r="BQQ26" s="341"/>
      <c r="BQR26" s="341"/>
      <c r="BQS26" s="341"/>
      <c r="BQT26" s="341"/>
      <c r="BQU26" s="341"/>
      <c r="BQV26" s="341"/>
      <c r="BQW26" s="341"/>
      <c r="BQX26" s="341"/>
      <c r="BQY26" s="341"/>
      <c r="BQZ26" s="341"/>
      <c r="BRA26" s="341"/>
      <c r="BRB26" s="341"/>
      <c r="BRC26" s="341"/>
      <c r="BRD26" s="341"/>
      <c r="BRE26" s="341"/>
      <c r="BRF26" s="341"/>
      <c r="BRG26" s="341"/>
      <c r="BRH26" s="341"/>
      <c r="BRI26" s="341"/>
      <c r="BRJ26" s="341"/>
      <c r="BRK26" s="341"/>
      <c r="BRL26" s="341"/>
      <c r="BRM26" s="341"/>
      <c r="BRN26" s="341"/>
      <c r="BRO26" s="341"/>
      <c r="BRP26" s="341"/>
      <c r="BRQ26" s="341"/>
      <c r="BRR26" s="341"/>
      <c r="BRS26" s="341"/>
      <c r="BRT26" s="341"/>
      <c r="BRU26" s="341"/>
      <c r="BRV26" s="341"/>
      <c r="BRW26" s="341"/>
      <c r="BRX26" s="341"/>
      <c r="BRY26" s="341"/>
      <c r="BRZ26" s="341"/>
      <c r="BSA26" s="341"/>
      <c r="BSB26" s="341"/>
      <c r="BSC26" s="341"/>
      <c r="BSD26" s="341"/>
      <c r="BSE26" s="341"/>
      <c r="BSF26" s="341"/>
      <c r="BSG26" s="341"/>
      <c r="BSH26" s="341"/>
      <c r="BSI26" s="341"/>
      <c r="BSJ26" s="341"/>
      <c r="BSK26" s="341"/>
      <c r="BSL26" s="341"/>
      <c r="BSM26" s="341"/>
      <c r="BSN26" s="341"/>
      <c r="BSO26" s="341"/>
      <c r="BSP26" s="341"/>
      <c r="BSQ26" s="341"/>
      <c r="BSR26" s="341"/>
      <c r="BSS26" s="341"/>
      <c r="BST26" s="341"/>
      <c r="BSU26" s="341"/>
      <c r="BSV26" s="341"/>
      <c r="BSW26" s="341"/>
      <c r="BSX26" s="341"/>
      <c r="BSY26" s="341"/>
      <c r="BSZ26" s="341"/>
      <c r="BTA26" s="341"/>
      <c r="BTB26" s="341"/>
      <c r="BTC26" s="341"/>
      <c r="BTD26" s="341"/>
      <c r="BTE26" s="341"/>
      <c r="BTF26" s="341"/>
      <c r="BTG26" s="341"/>
      <c r="BTH26" s="341"/>
      <c r="BTI26" s="341"/>
      <c r="BTJ26" s="341"/>
      <c r="BTK26" s="341"/>
      <c r="BTL26" s="341"/>
      <c r="BTM26" s="341"/>
      <c r="BTN26" s="341"/>
      <c r="BTO26" s="341"/>
      <c r="BTP26" s="341"/>
      <c r="BTQ26" s="341"/>
      <c r="BTR26" s="341"/>
      <c r="BTS26" s="341"/>
      <c r="BTT26" s="341"/>
      <c r="BTU26" s="341"/>
      <c r="BTV26" s="341"/>
      <c r="BTW26" s="341"/>
      <c r="BTX26" s="341"/>
      <c r="BTY26" s="341"/>
      <c r="BTZ26" s="341"/>
      <c r="BUA26" s="341"/>
      <c r="BUB26" s="341"/>
      <c r="BUC26" s="341"/>
      <c r="BUD26" s="341"/>
      <c r="BUE26" s="341"/>
      <c r="BUF26" s="341"/>
      <c r="BUG26" s="341"/>
      <c r="BUH26" s="341"/>
      <c r="BUI26" s="341"/>
      <c r="BUJ26" s="341"/>
      <c r="BUK26" s="341"/>
      <c r="BUL26" s="341"/>
      <c r="BUM26" s="341"/>
      <c r="BUN26" s="341"/>
      <c r="BUO26" s="341"/>
      <c r="BUP26" s="341"/>
      <c r="BUQ26" s="341"/>
      <c r="BUR26" s="341"/>
      <c r="BUS26" s="341"/>
      <c r="BUT26" s="341"/>
      <c r="BUU26" s="341"/>
      <c r="BUV26" s="341"/>
      <c r="BUW26" s="341"/>
      <c r="BUX26" s="341"/>
      <c r="BUY26" s="341"/>
      <c r="BUZ26" s="341"/>
      <c r="BVA26" s="341"/>
      <c r="BVB26" s="341"/>
      <c r="BVC26" s="341"/>
      <c r="BVD26" s="341"/>
      <c r="BVE26" s="341"/>
      <c r="BVF26" s="341"/>
      <c r="BVG26" s="341"/>
      <c r="BVH26" s="341"/>
      <c r="BVI26" s="341"/>
      <c r="BVJ26" s="341"/>
      <c r="BVK26" s="341"/>
      <c r="BVL26" s="341"/>
      <c r="BVM26" s="341"/>
      <c r="BVN26" s="341"/>
      <c r="BVO26" s="341"/>
      <c r="BVP26" s="341"/>
      <c r="BVQ26" s="341"/>
      <c r="BVR26" s="341"/>
      <c r="BVS26" s="341"/>
      <c r="BVT26" s="341"/>
      <c r="BVU26" s="341"/>
      <c r="BVV26" s="341"/>
      <c r="BVW26" s="341"/>
      <c r="BVX26" s="341"/>
      <c r="BVY26" s="341"/>
      <c r="BVZ26" s="341"/>
      <c r="BWA26" s="341"/>
      <c r="BWB26" s="341"/>
      <c r="BWC26" s="341"/>
      <c r="BWD26" s="341"/>
      <c r="BWE26" s="341"/>
      <c r="BWF26" s="341"/>
      <c r="BWG26" s="341"/>
      <c r="BWH26" s="341"/>
      <c r="BWI26" s="341"/>
      <c r="BWJ26" s="341"/>
      <c r="BWK26" s="341"/>
      <c r="BWL26" s="341"/>
      <c r="BWM26" s="341"/>
      <c r="BWN26" s="341"/>
      <c r="BWO26" s="341"/>
      <c r="BWP26" s="341"/>
      <c r="BWQ26" s="341"/>
      <c r="BWR26" s="341"/>
      <c r="BWS26" s="341"/>
      <c r="BWT26" s="341"/>
      <c r="BWU26" s="341"/>
      <c r="BWV26" s="341"/>
      <c r="BWW26" s="341"/>
      <c r="BWX26" s="341"/>
      <c r="BWY26" s="341"/>
      <c r="BWZ26" s="341"/>
      <c r="BXA26" s="341"/>
      <c r="BXB26" s="341"/>
      <c r="BXC26" s="341"/>
      <c r="BXD26" s="341"/>
      <c r="BXE26" s="341"/>
      <c r="BXF26" s="341"/>
      <c r="BXG26" s="341"/>
      <c r="BXH26" s="341"/>
      <c r="BXI26" s="341"/>
      <c r="BXJ26" s="341"/>
      <c r="BXK26" s="341"/>
      <c r="BXL26" s="341"/>
      <c r="BXM26" s="341"/>
      <c r="BXN26" s="341"/>
      <c r="BXO26" s="341"/>
      <c r="BXP26" s="341"/>
      <c r="BXQ26" s="341"/>
      <c r="BXR26" s="341"/>
      <c r="BXS26" s="341"/>
      <c r="BXT26" s="341"/>
      <c r="BXU26" s="341"/>
      <c r="BXV26" s="341"/>
      <c r="BXW26" s="341"/>
      <c r="BXX26" s="341"/>
      <c r="BXY26" s="341"/>
      <c r="BXZ26" s="341"/>
      <c r="BYA26" s="341"/>
      <c r="BYB26" s="341"/>
      <c r="BYC26" s="341"/>
      <c r="BYD26" s="341"/>
      <c r="BYE26" s="341"/>
      <c r="BYF26" s="341"/>
      <c r="BYG26" s="341"/>
      <c r="BYH26" s="341"/>
      <c r="BYI26" s="341"/>
      <c r="BYJ26" s="341"/>
      <c r="BYK26" s="341"/>
      <c r="BYL26" s="341"/>
      <c r="BYM26" s="341"/>
      <c r="BYN26" s="341"/>
      <c r="BYO26" s="341"/>
      <c r="BYP26" s="341"/>
      <c r="BYQ26" s="341"/>
      <c r="BYR26" s="341"/>
      <c r="BYS26" s="341"/>
      <c r="BYT26" s="341"/>
      <c r="BYU26" s="341"/>
      <c r="BYV26" s="341"/>
      <c r="BYW26" s="341"/>
      <c r="BYX26" s="341"/>
      <c r="BYY26" s="341"/>
      <c r="BYZ26" s="341"/>
      <c r="BZA26" s="341"/>
      <c r="BZB26" s="341"/>
      <c r="BZC26" s="341"/>
      <c r="BZD26" s="341"/>
      <c r="BZE26" s="341"/>
      <c r="BZF26" s="341"/>
      <c r="BZG26" s="341"/>
      <c r="BZH26" s="341"/>
      <c r="BZI26" s="341"/>
      <c r="BZJ26" s="341"/>
      <c r="BZK26" s="341"/>
      <c r="BZL26" s="341"/>
      <c r="BZM26" s="341"/>
      <c r="BZN26" s="341"/>
      <c r="BZO26" s="341"/>
      <c r="BZP26" s="341"/>
      <c r="BZQ26" s="341"/>
      <c r="BZR26" s="341"/>
      <c r="BZS26" s="341"/>
      <c r="BZT26" s="341"/>
      <c r="BZU26" s="341"/>
      <c r="BZV26" s="341"/>
      <c r="BZW26" s="341"/>
      <c r="BZX26" s="341"/>
      <c r="BZY26" s="341"/>
      <c r="BZZ26" s="341"/>
      <c r="CAA26" s="341"/>
      <c r="CAB26" s="341"/>
      <c r="CAC26" s="341"/>
      <c r="CAD26" s="341"/>
      <c r="CAE26" s="341"/>
      <c r="CAF26" s="341"/>
      <c r="CAG26" s="341"/>
      <c r="CAH26" s="341"/>
      <c r="CAI26" s="341"/>
      <c r="CAJ26" s="341"/>
      <c r="CAK26" s="341"/>
      <c r="CAL26" s="341"/>
      <c r="CAM26" s="341"/>
      <c r="CAN26" s="341"/>
      <c r="CAO26" s="341"/>
      <c r="CAP26" s="341"/>
      <c r="CAQ26" s="341"/>
      <c r="CAR26" s="341"/>
      <c r="CAS26" s="341"/>
      <c r="CAT26" s="341"/>
      <c r="CAU26" s="341"/>
      <c r="CAV26" s="341"/>
      <c r="CAW26" s="341"/>
      <c r="CAX26" s="341"/>
      <c r="CAY26" s="341"/>
      <c r="CAZ26" s="341"/>
      <c r="CBA26" s="341"/>
      <c r="CBB26" s="341"/>
      <c r="CBC26" s="341"/>
      <c r="CBD26" s="341"/>
      <c r="CBE26" s="341"/>
      <c r="CBF26" s="341"/>
      <c r="CBG26" s="341"/>
      <c r="CBH26" s="341"/>
      <c r="CBI26" s="341"/>
      <c r="CBJ26" s="341"/>
      <c r="CBK26" s="341"/>
      <c r="CBL26" s="341"/>
      <c r="CBM26" s="341"/>
      <c r="CBN26" s="341"/>
      <c r="CBO26" s="341"/>
      <c r="CBP26" s="341"/>
      <c r="CBQ26" s="341"/>
      <c r="CBR26" s="341"/>
      <c r="CBS26" s="341"/>
      <c r="CBT26" s="341"/>
      <c r="CBU26" s="341"/>
      <c r="CBV26" s="341"/>
      <c r="CBW26" s="341"/>
      <c r="CBX26" s="341"/>
      <c r="CBY26" s="341"/>
      <c r="CBZ26" s="341"/>
      <c r="CCA26" s="341"/>
      <c r="CCB26" s="341"/>
      <c r="CCC26" s="341"/>
      <c r="CCD26" s="341"/>
      <c r="CCE26" s="341"/>
      <c r="CCF26" s="341"/>
      <c r="CCG26" s="341"/>
      <c r="CCH26" s="341"/>
      <c r="CCI26" s="341"/>
      <c r="CCJ26" s="341"/>
      <c r="CCK26" s="341"/>
      <c r="CCL26" s="341"/>
      <c r="CCM26" s="341"/>
      <c r="CCN26" s="341"/>
      <c r="CCO26" s="341"/>
      <c r="CCP26" s="341"/>
      <c r="CCQ26" s="341"/>
      <c r="CCR26" s="341"/>
      <c r="CCS26" s="341"/>
      <c r="CCT26" s="341"/>
      <c r="CCU26" s="341"/>
      <c r="CCV26" s="341"/>
      <c r="CCW26" s="341"/>
      <c r="CCX26" s="341"/>
      <c r="CCY26" s="341"/>
      <c r="CCZ26" s="341"/>
      <c r="CDA26" s="341"/>
      <c r="CDB26" s="341"/>
      <c r="CDC26" s="341"/>
      <c r="CDD26" s="341"/>
      <c r="CDE26" s="341"/>
      <c r="CDF26" s="341"/>
      <c r="CDG26" s="341"/>
      <c r="CDH26" s="341"/>
      <c r="CDI26" s="341"/>
      <c r="CDJ26" s="341"/>
      <c r="CDK26" s="341"/>
      <c r="CDL26" s="341"/>
      <c r="CDM26" s="341"/>
      <c r="CDN26" s="341"/>
      <c r="CDO26" s="341"/>
      <c r="CDP26" s="341"/>
      <c r="CDQ26" s="341"/>
      <c r="CDR26" s="341"/>
      <c r="CDS26" s="341"/>
      <c r="CDT26" s="341"/>
      <c r="CDU26" s="341"/>
      <c r="CDV26" s="341"/>
      <c r="CDW26" s="341"/>
      <c r="CDX26" s="341"/>
      <c r="CDY26" s="341"/>
      <c r="CDZ26" s="341"/>
      <c r="CEA26" s="341"/>
      <c r="CEB26" s="341"/>
      <c r="CEC26" s="341"/>
      <c r="CED26" s="341"/>
      <c r="CEE26" s="341"/>
      <c r="CEF26" s="341"/>
      <c r="CEG26" s="341"/>
      <c r="CEH26" s="341"/>
      <c r="CEI26" s="341"/>
      <c r="CEJ26" s="341"/>
      <c r="CEK26" s="341"/>
      <c r="CEL26" s="341"/>
      <c r="CEM26" s="341"/>
      <c r="CEN26" s="341"/>
      <c r="CEO26" s="341"/>
      <c r="CEP26" s="341"/>
      <c r="CEQ26" s="341"/>
      <c r="CER26" s="341"/>
      <c r="CES26" s="341"/>
      <c r="CET26" s="341"/>
      <c r="CEU26" s="341"/>
      <c r="CEV26" s="341"/>
      <c r="CEW26" s="341"/>
      <c r="CEX26" s="341"/>
      <c r="CEY26" s="341"/>
      <c r="CEZ26" s="341"/>
      <c r="CFA26" s="341"/>
      <c r="CFB26" s="341"/>
      <c r="CFC26" s="341"/>
      <c r="CFD26" s="341"/>
      <c r="CFE26" s="341"/>
      <c r="CFF26" s="341"/>
      <c r="CFG26" s="341"/>
      <c r="CFH26" s="341"/>
      <c r="CFI26" s="341"/>
      <c r="CFJ26" s="341"/>
      <c r="CFK26" s="341"/>
      <c r="CFL26" s="341"/>
      <c r="CFM26" s="341"/>
      <c r="CFN26" s="341"/>
      <c r="CFO26" s="341"/>
      <c r="CFP26" s="341"/>
      <c r="CFQ26" s="341"/>
      <c r="CFR26" s="341"/>
      <c r="CFS26" s="341"/>
      <c r="CFT26" s="341"/>
      <c r="CFU26" s="341"/>
      <c r="CFV26" s="341"/>
      <c r="CFW26" s="341"/>
      <c r="CFX26" s="341"/>
      <c r="CFY26" s="341"/>
      <c r="CFZ26" s="341"/>
      <c r="CGA26" s="341"/>
      <c r="CGB26" s="341"/>
      <c r="CGC26" s="341"/>
      <c r="CGD26" s="341"/>
      <c r="CGE26" s="341"/>
      <c r="CGF26" s="341"/>
      <c r="CGG26" s="341"/>
      <c r="CGH26" s="341"/>
      <c r="CGI26" s="341"/>
      <c r="CGJ26" s="341"/>
      <c r="CGK26" s="341"/>
      <c r="CGL26" s="341"/>
      <c r="CGM26" s="341"/>
      <c r="CGN26" s="341"/>
      <c r="CGO26" s="341"/>
      <c r="CGP26" s="341"/>
      <c r="CGQ26" s="341"/>
      <c r="CGR26" s="341"/>
      <c r="CGS26" s="341"/>
      <c r="CGT26" s="341"/>
      <c r="CGU26" s="341"/>
      <c r="CGV26" s="341"/>
      <c r="CGW26" s="341"/>
      <c r="CGX26" s="341"/>
      <c r="CGY26" s="341"/>
      <c r="CGZ26" s="341"/>
      <c r="CHA26" s="341"/>
      <c r="CHB26" s="341"/>
      <c r="CHC26" s="341"/>
      <c r="CHD26" s="341"/>
      <c r="CHE26" s="341"/>
      <c r="CHF26" s="341"/>
      <c r="CHG26" s="341"/>
      <c r="CHH26" s="341"/>
      <c r="CHI26" s="341"/>
      <c r="CHJ26" s="341"/>
      <c r="CHK26" s="341"/>
      <c r="CHL26" s="341"/>
      <c r="CHM26" s="341"/>
      <c r="CHN26" s="341"/>
      <c r="CHO26" s="341"/>
      <c r="CHP26" s="341"/>
      <c r="CHQ26" s="341"/>
      <c r="CHR26" s="341"/>
      <c r="CHS26" s="341"/>
      <c r="CHT26" s="341"/>
      <c r="CHU26" s="341"/>
      <c r="CHV26" s="341"/>
      <c r="CHW26" s="341"/>
      <c r="CHX26" s="341"/>
      <c r="CHY26" s="341"/>
      <c r="CHZ26" s="341"/>
      <c r="CIA26" s="341"/>
      <c r="CIB26" s="341"/>
      <c r="CIC26" s="341"/>
      <c r="CID26" s="341"/>
      <c r="CIE26" s="341"/>
      <c r="CIF26" s="341"/>
      <c r="CIG26" s="341"/>
      <c r="CIH26" s="341"/>
      <c r="CII26" s="341"/>
      <c r="CIJ26" s="341"/>
      <c r="CIK26" s="341"/>
      <c r="CIL26" s="341"/>
      <c r="CIM26" s="341"/>
      <c r="CIN26" s="341"/>
      <c r="CIO26" s="341"/>
      <c r="CIP26" s="341"/>
      <c r="CIQ26" s="341"/>
      <c r="CIR26" s="341"/>
      <c r="CIS26" s="341"/>
      <c r="CIT26" s="341"/>
      <c r="CIU26" s="341"/>
      <c r="CIV26" s="341"/>
      <c r="CIW26" s="341"/>
      <c r="CIX26" s="341"/>
      <c r="CIY26" s="341"/>
      <c r="CIZ26" s="341"/>
      <c r="CJA26" s="341"/>
      <c r="CJB26" s="341"/>
      <c r="CJC26" s="341"/>
      <c r="CJD26" s="341"/>
      <c r="CJE26" s="341"/>
      <c r="CJF26" s="341"/>
      <c r="CJG26" s="341"/>
      <c r="CJH26" s="341"/>
      <c r="CJI26" s="341"/>
      <c r="CJJ26" s="341"/>
      <c r="CJK26" s="341"/>
      <c r="CJL26" s="341"/>
      <c r="CJM26" s="341"/>
      <c r="CJN26" s="341"/>
      <c r="CJO26" s="341"/>
      <c r="CJP26" s="341"/>
      <c r="CJQ26" s="341"/>
      <c r="CJR26" s="341"/>
      <c r="CJS26" s="341"/>
      <c r="CJT26" s="341"/>
      <c r="CJU26" s="341"/>
      <c r="CJV26" s="341"/>
      <c r="CJW26" s="341"/>
      <c r="CJX26" s="341"/>
      <c r="CJY26" s="341"/>
      <c r="CJZ26" s="341"/>
      <c r="CKA26" s="341"/>
      <c r="CKB26" s="341"/>
      <c r="CKC26" s="341"/>
      <c r="CKD26" s="341"/>
      <c r="CKE26" s="341"/>
      <c r="CKF26" s="341"/>
      <c r="CKG26" s="341"/>
      <c r="CKH26" s="341"/>
      <c r="CKI26" s="341"/>
      <c r="CKJ26" s="341"/>
      <c r="CKK26" s="341"/>
      <c r="CKL26" s="341"/>
      <c r="CKM26" s="341"/>
      <c r="CKN26" s="341"/>
      <c r="CKO26" s="341"/>
      <c r="CKP26" s="341"/>
      <c r="CKQ26" s="341"/>
      <c r="CKR26" s="341"/>
      <c r="CKS26" s="341"/>
      <c r="CKT26" s="341"/>
      <c r="CKU26" s="341"/>
      <c r="CKV26" s="341"/>
      <c r="CKW26" s="341"/>
      <c r="CKX26" s="341"/>
      <c r="CKY26" s="341"/>
      <c r="CKZ26" s="341"/>
      <c r="CLA26" s="341"/>
      <c r="CLB26" s="341"/>
      <c r="CLC26" s="341"/>
      <c r="CLD26" s="341"/>
      <c r="CLE26" s="341"/>
      <c r="CLF26" s="341"/>
      <c r="CLG26" s="341"/>
      <c r="CLH26" s="341"/>
      <c r="CLI26" s="341"/>
      <c r="CLJ26" s="341"/>
      <c r="CLK26" s="341"/>
      <c r="CLL26" s="341"/>
      <c r="CLM26" s="341"/>
      <c r="CLN26" s="341"/>
      <c r="CLO26" s="341"/>
      <c r="CLP26" s="341"/>
      <c r="CLQ26" s="341"/>
      <c r="CLR26" s="341"/>
      <c r="CLS26" s="341"/>
      <c r="CLT26" s="341"/>
      <c r="CLU26" s="341"/>
      <c r="CLV26" s="341"/>
      <c r="CLW26" s="341"/>
      <c r="CLX26" s="341"/>
      <c r="CLY26" s="341"/>
      <c r="CLZ26" s="341"/>
      <c r="CMA26" s="341"/>
      <c r="CMB26" s="341"/>
      <c r="CMC26" s="341"/>
      <c r="CMD26" s="341"/>
      <c r="CME26" s="341"/>
      <c r="CMF26" s="341"/>
      <c r="CMG26" s="341"/>
      <c r="CMH26" s="341"/>
      <c r="CMI26" s="341"/>
      <c r="CMJ26" s="341"/>
      <c r="CMK26" s="341"/>
      <c r="CML26" s="341"/>
      <c r="CMM26" s="341"/>
      <c r="CMN26" s="341"/>
      <c r="CMO26" s="341"/>
      <c r="CMP26" s="341"/>
      <c r="CMQ26" s="341"/>
      <c r="CMR26" s="341"/>
      <c r="CMS26" s="341"/>
      <c r="CMT26" s="341"/>
      <c r="CMU26" s="341"/>
      <c r="CMV26" s="341"/>
      <c r="CMW26" s="341"/>
      <c r="CMX26" s="341"/>
      <c r="CMY26" s="341"/>
      <c r="CMZ26" s="341"/>
      <c r="CNA26" s="341"/>
      <c r="CNB26" s="341"/>
      <c r="CNC26" s="341"/>
      <c r="CND26" s="341"/>
      <c r="CNE26" s="341"/>
      <c r="CNF26" s="341"/>
      <c r="CNG26" s="341"/>
      <c r="CNH26" s="341"/>
      <c r="CNI26" s="341"/>
      <c r="CNJ26" s="341"/>
      <c r="CNK26" s="341"/>
      <c r="CNL26" s="341"/>
      <c r="CNM26" s="341"/>
      <c r="CNN26" s="341"/>
      <c r="CNO26" s="341"/>
      <c r="CNP26" s="341"/>
      <c r="CNQ26" s="341"/>
      <c r="CNR26" s="341"/>
      <c r="CNS26" s="341"/>
      <c r="CNT26" s="341"/>
      <c r="CNU26" s="341"/>
      <c r="CNV26" s="341"/>
      <c r="CNW26" s="341"/>
      <c r="CNX26" s="341"/>
      <c r="CNY26" s="341"/>
      <c r="CNZ26" s="341"/>
      <c r="COA26" s="341"/>
      <c r="COB26" s="341"/>
      <c r="COC26" s="341"/>
      <c r="COD26" s="341"/>
      <c r="COE26" s="341"/>
      <c r="COF26" s="341"/>
      <c r="COG26" s="341"/>
      <c r="COH26" s="341"/>
      <c r="COI26" s="341"/>
      <c r="COJ26" s="341"/>
      <c r="COK26" s="341"/>
      <c r="COL26" s="341"/>
      <c r="COM26" s="341"/>
      <c r="CON26" s="341"/>
      <c r="COO26" s="341"/>
      <c r="COP26" s="341"/>
      <c r="COQ26" s="341"/>
      <c r="COR26" s="341"/>
      <c r="COS26" s="341"/>
      <c r="COT26" s="341"/>
      <c r="COU26" s="341"/>
      <c r="COV26" s="341"/>
      <c r="COW26" s="341"/>
      <c r="COX26" s="341"/>
      <c r="COY26" s="341"/>
      <c r="COZ26" s="341"/>
      <c r="CPA26" s="341"/>
      <c r="CPB26" s="341"/>
      <c r="CPC26" s="341"/>
      <c r="CPD26" s="341"/>
      <c r="CPE26" s="341"/>
      <c r="CPF26" s="341"/>
      <c r="CPG26" s="341"/>
      <c r="CPH26" s="341"/>
      <c r="CPI26" s="341"/>
      <c r="CPJ26" s="341"/>
      <c r="CPK26" s="341"/>
      <c r="CPL26" s="341"/>
      <c r="CPM26" s="341"/>
      <c r="CPN26" s="341"/>
      <c r="CPO26" s="341"/>
      <c r="CPP26" s="341"/>
      <c r="CPQ26" s="341"/>
      <c r="CPR26" s="341"/>
      <c r="CPS26" s="341"/>
      <c r="CPT26" s="341"/>
      <c r="CPU26" s="341"/>
      <c r="CPV26" s="341"/>
      <c r="CPW26" s="341"/>
      <c r="CPX26" s="341"/>
      <c r="CPY26" s="341"/>
      <c r="CPZ26" s="341"/>
      <c r="CQA26" s="341"/>
      <c r="CQB26" s="341"/>
      <c r="CQC26" s="341"/>
      <c r="CQD26" s="341"/>
      <c r="CQE26" s="341"/>
      <c r="CQF26" s="341"/>
      <c r="CQG26" s="341"/>
      <c r="CQH26" s="341"/>
      <c r="CQI26" s="341"/>
      <c r="CQJ26" s="341"/>
      <c r="CQK26" s="341"/>
      <c r="CQL26" s="341"/>
      <c r="CQM26" s="341"/>
      <c r="CQN26" s="341"/>
      <c r="CQO26" s="341"/>
      <c r="CQP26" s="341"/>
      <c r="CQQ26" s="341"/>
      <c r="CQR26" s="341"/>
      <c r="CQS26" s="341"/>
      <c r="CQT26" s="341"/>
      <c r="CQU26" s="341"/>
      <c r="CQV26" s="341"/>
      <c r="CQW26" s="341"/>
      <c r="CQX26" s="341"/>
      <c r="CQY26" s="341"/>
      <c r="CQZ26" s="341"/>
      <c r="CRA26" s="341"/>
      <c r="CRB26" s="341"/>
      <c r="CRC26" s="341"/>
      <c r="CRD26" s="341"/>
      <c r="CRE26" s="341"/>
      <c r="CRF26" s="341"/>
      <c r="CRG26" s="341"/>
      <c r="CRH26" s="341"/>
      <c r="CRI26" s="341"/>
      <c r="CRJ26" s="341"/>
      <c r="CRK26" s="341"/>
      <c r="CRL26" s="341"/>
      <c r="CRM26" s="341"/>
      <c r="CRN26" s="341"/>
      <c r="CRO26" s="341"/>
      <c r="CRP26" s="341"/>
      <c r="CRQ26" s="341"/>
      <c r="CRR26" s="341"/>
      <c r="CRS26" s="341"/>
      <c r="CRT26" s="341"/>
      <c r="CRU26" s="341"/>
      <c r="CRV26" s="341"/>
      <c r="CRW26" s="341"/>
      <c r="CRX26" s="341"/>
      <c r="CRY26" s="341"/>
      <c r="CRZ26" s="341"/>
      <c r="CSA26" s="341"/>
      <c r="CSB26" s="341"/>
      <c r="CSC26" s="341"/>
      <c r="CSD26" s="341"/>
      <c r="CSE26" s="341"/>
      <c r="CSF26" s="341"/>
      <c r="CSG26" s="341"/>
      <c r="CSH26" s="341"/>
      <c r="CSI26" s="341"/>
      <c r="CSJ26" s="341"/>
      <c r="CSK26" s="341"/>
      <c r="CSL26" s="341"/>
      <c r="CSM26" s="341"/>
      <c r="CSN26" s="341"/>
      <c r="CSO26" s="341"/>
      <c r="CSP26" s="341"/>
      <c r="CSQ26" s="341"/>
      <c r="CSR26" s="341"/>
      <c r="CSS26" s="341"/>
      <c r="CST26" s="341"/>
      <c r="CSU26" s="341"/>
      <c r="CSV26" s="341"/>
      <c r="CSW26" s="341"/>
      <c r="CSX26" s="341"/>
      <c r="CSY26" s="341"/>
      <c r="CSZ26" s="341"/>
      <c r="CTA26" s="341"/>
      <c r="CTB26" s="341"/>
      <c r="CTC26" s="341"/>
      <c r="CTD26" s="341"/>
      <c r="CTE26" s="341"/>
      <c r="CTF26" s="341"/>
      <c r="CTG26" s="341"/>
      <c r="CTH26" s="341"/>
      <c r="CTI26" s="341"/>
      <c r="CTJ26" s="341"/>
      <c r="CTK26" s="341"/>
      <c r="CTL26" s="341"/>
      <c r="CTM26" s="341"/>
      <c r="CTN26" s="341"/>
      <c r="CTO26" s="341"/>
      <c r="CTP26" s="341"/>
      <c r="CTQ26" s="341"/>
      <c r="CTR26" s="341"/>
      <c r="CTS26" s="341"/>
      <c r="CTT26" s="341"/>
      <c r="CTU26" s="341"/>
      <c r="CTV26" s="341"/>
      <c r="CTW26" s="341"/>
      <c r="CTX26" s="341"/>
      <c r="CTY26" s="341"/>
      <c r="CTZ26" s="341"/>
      <c r="CUA26" s="341"/>
      <c r="CUB26" s="341"/>
      <c r="CUC26" s="341"/>
      <c r="CUD26" s="341"/>
      <c r="CUE26" s="341"/>
      <c r="CUF26" s="341"/>
      <c r="CUG26" s="341"/>
      <c r="CUH26" s="341"/>
      <c r="CUI26" s="341"/>
      <c r="CUJ26" s="341"/>
      <c r="CUK26" s="341"/>
      <c r="CUL26" s="341"/>
      <c r="CUM26" s="341"/>
      <c r="CUN26" s="341"/>
      <c r="CUO26" s="341"/>
      <c r="CUP26" s="341"/>
      <c r="CUQ26" s="341"/>
      <c r="CUR26" s="341"/>
      <c r="CUS26" s="341"/>
      <c r="CUT26" s="341"/>
      <c r="CUU26" s="341"/>
      <c r="CUV26" s="341"/>
      <c r="CUW26" s="341"/>
      <c r="CUX26" s="341"/>
      <c r="CUY26" s="341"/>
      <c r="CUZ26" s="341"/>
      <c r="CVA26" s="341"/>
      <c r="CVB26" s="341"/>
      <c r="CVC26" s="341"/>
      <c r="CVD26" s="341"/>
      <c r="CVE26" s="341"/>
      <c r="CVF26" s="341"/>
      <c r="CVG26" s="341"/>
      <c r="CVH26" s="341"/>
      <c r="CVI26" s="341"/>
      <c r="CVJ26" s="341"/>
      <c r="CVK26" s="341"/>
      <c r="CVL26" s="341"/>
      <c r="CVM26" s="341"/>
      <c r="CVN26" s="341"/>
      <c r="CVO26" s="341"/>
      <c r="CVP26" s="341"/>
      <c r="CVQ26" s="341"/>
      <c r="CVR26" s="341"/>
      <c r="CVS26" s="341"/>
      <c r="CVT26" s="341"/>
      <c r="CVU26" s="341"/>
      <c r="CVV26" s="341"/>
      <c r="CVW26" s="341"/>
      <c r="CVX26" s="341"/>
      <c r="CVY26" s="341"/>
      <c r="CVZ26" s="341"/>
      <c r="CWA26" s="341"/>
      <c r="CWB26" s="341"/>
      <c r="CWC26" s="341"/>
      <c r="CWD26" s="341"/>
      <c r="CWE26" s="341"/>
      <c r="CWF26" s="341"/>
      <c r="CWG26" s="341"/>
      <c r="CWH26" s="341"/>
      <c r="CWI26" s="341"/>
      <c r="CWJ26" s="341"/>
      <c r="CWK26" s="341"/>
      <c r="CWL26" s="341"/>
      <c r="CWM26" s="341"/>
      <c r="CWN26" s="341"/>
      <c r="CWO26" s="341"/>
      <c r="CWP26" s="341"/>
      <c r="CWQ26" s="341"/>
      <c r="CWR26" s="341"/>
      <c r="CWS26" s="341"/>
      <c r="CWT26" s="341"/>
      <c r="CWU26" s="341"/>
      <c r="CWV26" s="341"/>
      <c r="CWW26" s="341"/>
      <c r="CWX26" s="341"/>
      <c r="CWY26" s="341"/>
      <c r="CWZ26" s="341"/>
      <c r="CXA26" s="341"/>
      <c r="CXB26" s="341"/>
      <c r="CXC26" s="341"/>
      <c r="CXD26" s="341"/>
      <c r="CXE26" s="341"/>
      <c r="CXF26" s="341"/>
      <c r="CXG26" s="341"/>
      <c r="CXH26" s="341"/>
      <c r="CXI26" s="341"/>
      <c r="CXJ26" s="341"/>
      <c r="CXK26" s="341"/>
      <c r="CXL26" s="341"/>
      <c r="CXM26" s="341"/>
      <c r="CXN26" s="341"/>
      <c r="CXO26" s="341"/>
      <c r="CXP26" s="341"/>
      <c r="CXQ26" s="341"/>
      <c r="CXR26" s="341"/>
      <c r="CXS26" s="341"/>
      <c r="CXT26" s="341"/>
      <c r="CXU26" s="341"/>
      <c r="CXV26" s="341"/>
      <c r="CXW26" s="341"/>
      <c r="CXX26" s="341"/>
      <c r="CXY26" s="341"/>
      <c r="CXZ26" s="341"/>
      <c r="CYA26" s="341"/>
      <c r="CYB26" s="341"/>
      <c r="CYC26" s="341"/>
      <c r="CYD26" s="341"/>
      <c r="CYE26" s="341"/>
      <c r="CYF26" s="341"/>
      <c r="CYG26" s="341"/>
      <c r="CYH26" s="341"/>
      <c r="CYI26" s="341"/>
      <c r="CYJ26" s="341"/>
      <c r="CYK26" s="341"/>
      <c r="CYL26" s="341"/>
      <c r="CYM26" s="341"/>
      <c r="CYN26" s="341"/>
      <c r="CYO26" s="341"/>
      <c r="CYP26" s="341"/>
      <c r="CYQ26" s="341"/>
      <c r="CYR26" s="341"/>
      <c r="CYS26" s="341"/>
      <c r="CYT26" s="341"/>
      <c r="CYU26" s="341"/>
      <c r="CYV26" s="341"/>
      <c r="CYW26" s="341"/>
      <c r="CYX26" s="341"/>
      <c r="CYY26" s="341"/>
      <c r="CYZ26" s="341"/>
      <c r="CZA26" s="341"/>
      <c r="CZB26" s="341"/>
      <c r="CZC26" s="341"/>
      <c r="CZD26" s="341"/>
      <c r="CZE26" s="341"/>
      <c r="CZF26" s="341"/>
      <c r="CZG26" s="341"/>
      <c r="CZH26" s="341"/>
      <c r="CZI26" s="341"/>
      <c r="CZJ26" s="341"/>
      <c r="CZK26" s="341"/>
      <c r="CZL26" s="341"/>
      <c r="CZM26" s="341"/>
      <c r="CZN26" s="341"/>
      <c r="CZO26" s="341"/>
      <c r="CZP26" s="341"/>
      <c r="CZQ26" s="341"/>
      <c r="CZR26" s="341"/>
      <c r="CZS26" s="341"/>
      <c r="CZT26" s="341"/>
      <c r="CZU26" s="341"/>
      <c r="CZV26" s="341"/>
      <c r="CZW26" s="341"/>
      <c r="CZX26" s="341"/>
      <c r="CZY26" s="341"/>
      <c r="CZZ26" s="341"/>
      <c r="DAA26" s="341"/>
      <c r="DAB26" s="341"/>
      <c r="DAC26" s="341"/>
      <c r="DAD26" s="341"/>
      <c r="DAE26" s="341"/>
      <c r="DAF26" s="341"/>
      <c r="DAG26" s="341"/>
      <c r="DAH26" s="341"/>
      <c r="DAI26" s="341"/>
      <c r="DAJ26" s="341"/>
      <c r="DAK26" s="341"/>
      <c r="DAL26" s="341"/>
      <c r="DAM26" s="341"/>
      <c r="DAN26" s="341"/>
      <c r="DAO26" s="341"/>
      <c r="DAP26" s="341"/>
      <c r="DAQ26" s="341"/>
      <c r="DAR26" s="341"/>
      <c r="DAS26" s="341"/>
      <c r="DAT26" s="341"/>
      <c r="DAU26" s="341"/>
      <c r="DAV26" s="341"/>
      <c r="DAW26" s="341"/>
      <c r="DAX26" s="341"/>
      <c r="DAY26" s="341"/>
      <c r="DAZ26" s="341"/>
      <c r="DBA26" s="341"/>
      <c r="DBB26" s="341"/>
      <c r="DBC26" s="341"/>
      <c r="DBD26" s="341"/>
      <c r="DBE26" s="341"/>
      <c r="DBF26" s="341"/>
      <c r="DBG26" s="341"/>
      <c r="DBH26" s="341"/>
      <c r="DBI26" s="341"/>
      <c r="DBJ26" s="341"/>
      <c r="DBK26" s="341"/>
      <c r="DBL26" s="341"/>
      <c r="DBM26" s="341"/>
      <c r="DBN26" s="341"/>
      <c r="DBO26" s="341"/>
      <c r="DBP26" s="341"/>
      <c r="DBQ26" s="341"/>
      <c r="DBR26" s="341"/>
      <c r="DBS26" s="341"/>
      <c r="DBT26" s="341"/>
      <c r="DBU26" s="341"/>
      <c r="DBV26" s="341"/>
      <c r="DBW26" s="341"/>
      <c r="DBX26" s="341"/>
      <c r="DBY26" s="341"/>
      <c r="DBZ26" s="341"/>
      <c r="DCA26" s="341"/>
      <c r="DCB26" s="341"/>
      <c r="DCC26" s="341"/>
      <c r="DCD26" s="341"/>
      <c r="DCE26" s="341"/>
      <c r="DCF26" s="341"/>
      <c r="DCG26" s="341"/>
      <c r="DCH26" s="341"/>
      <c r="DCI26" s="341"/>
      <c r="DCJ26" s="341"/>
      <c r="DCK26" s="341"/>
      <c r="DCL26" s="341"/>
      <c r="DCM26" s="341"/>
      <c r="DCN26" s="341"/>
      <c r="DCO26" s="341"/>
      <c r="DCP26" s="341"/>
      <c r="DCQ26" s="341"/>
      <c r="DCR26" s="341"/>
      <c r="DCS26" s="341"/>
      <c r="DCT26" s="341"/>
      <c r="DCU26" s="341"/>
      <c r="DCV26" s="341"/>
      <c r="DCW26" s="341"/>
      <c r="DCX26" s="341"/>
      <c r="DCY26" s="341"/>
      <c r="DCZ26" s="341"/>
      <c r="DDA26" s="341"/>
      <c r="DDB26" s="341"/>
      <c r="DDC26" s="341"/>
      <c r="DDD26" s="341"/>
      <c r="DDE26" s="341"/>
      <c r="DDF26" s="341"/>
      <c r="DDG26" s="341"/>
      <c r="DDH26" s="341"/>
      <c r="DDI26" s="341"/>
      <c r="DDJ26" s="341"/>
      <c r="DDK26" s="341"/>
      <c r="DDL26" s="341"/>
      <c r="DDM26" s="341"/>
      <c r="DDN26" s="341"/>
      <c r="DDO26" s="341"/>
      <c r="DDP26" s="341"/>
      <c r="DDQ26" s="341"/>
      <c r="DDR26" s="341"/>
      <c r="DDS26" s="341"/>
      <c r="DDT26" s="341"/>
      <c r="DDU26" s="341"/>
      <c r="DDV26" s="341"/>
      <c r="DDW26" s="341"/>
      <c r="DDX26" s="341"/>
      <c r="DDY26" s="341"/>
      <c r="DDZ26" s="341"/>
      <c r="DEA26" s="341"/>
      <c r="DEB26" s="341"/>
      <c r="DEC26" s="341"/>
      <c r="DED26" s="341"/>
      <c r="DEE26" s="341"/>
      <c r="DEF26" s="341"/>
      <c r="DEG26" s="341"/>
      <c r="DEH26" s="341"/>
      <c r="DEI26" s="341"/>
      <c r="DEJ26" s="341"/>
      <c r="DEK26" s="341"/>
      <c r="DEL26" s="341"/>
      <c r="DEM26" s="341"/>
      <c r="DEN26" s="341"/>
      <c r="DEO26" s="341"/>
      <c r="DEP26" s="341"/>
      <c r="DEQ26" s="341"/>
      <c r="DER26" s="341"/>
      <c r="DES26" s="341"/>
      <c r="DET26" s="341"/>
      <c r="DEU26" s="341"/>
      <c r="DEV26" s="341"/>
      <c r="DEW26" s="341"/>
      <c r="DEX26" s="341"/>
      <c r="DEY26" s="341"/>
      <c r="DEZ26" s="341"/>
      <c r="DFA26" s="341"/>
      <c r="DFB26" s="341"/>
      <c r="DFC26" s="341"/>
      <c r="DFD26" s="341"/>
      <c r="DFE26" s="341"/>
      <c r="DFF26" s="341"/>
      <c r="DFG26" s="341"/>
      <c r="DFH26" s="341"/>
      <c r="DFI26" s="341"/>
      <c r="DFJ26" s="341"/>
      <c r="DFK26" s="341"/>
      <c r="DFL26" s="341"/>
      <c r="DFM26" s="341"/>
      <c r="DFN26" s="341"/>
      <c r="DFO26" s="341"/>
      <c r="DFP26" s="341"/>
      <c r="DFQ26" s="341"/>
      <c r="DFR26" s="341"/>
      <c r="DFS26" s="341"/>
      <c r="DFT26" s="341"/>
      <c r="DFU26" s="341"/>
      <c r="DFV26" s="341"/>
      <c r="DFW26" s="341"/>
      <c r="DFX26" s="341"/>
      <c r="DFY26" s="341"/>
      <c r="DFZ26" s="341"/>
      <c r="DGA26" s="341"/>
      <c r="DGB26" s="341"/>
      <c r="DGC26" s="341"/>
      <c r="DGD26" s="341"/>
      <c r="DGE26" s="341"/>
      <c r="DGF26" s="341"/>
      <c r="DGG26" s="341"/>
      <c r="DGH26" s="341"/>
      <c r="DGI26" s="341"/>
      <c r="DGJ26" s="341"/>
      <c r="DGK26" s="341"/>
      <c r="DGL26" s="341"/>
      <c r="DGM26" s="341"/>
      <c r="DGN26" s="341"/>
      <c r="DGO26" s="341"/>
      <c r="DGP26" s="341"/>
      <c r="DGQ26" s="341"/>
      <c r="DGR26" s="341"/>
      <c r="DGS26" s="341"/>
      <c r="DGT26" s="341"/>
      <c r="DGU26" s="341"/>
      <c r="DGV26" s="341"/>
      <c r="DGW26" s="341"/>
      <c r="DGX26" s="341"/>
      <c r="DGY26" s="341"/>
      <c r="DGZ26" s="341"/>
      <c r="DHA26" s="341"/>
      <c r="DHB26" s="341"/>
      <c r="DHC26" s="341"/>
      <c r="DHD26" s="341"/>
      <c r="DHE26" s="341"/>
      <c r="DHF26" s="341"/>
      <c r="DHG26" s="341"/>
      <c r="DHH26" s="341"/>
      <c r="DHI26" s="341"/>
      <c r="DHJ26" s="341"/>
      <c r="DHK26" s="341"/>
      <c r="DHL26" s="341"/>
      <c r="DHM26" s="341"/>
      <c r="DHN26" s="341"/>
      <c r="DHO26" s="341"/>
      <c r="DHP26" s="341"/>
      <c r="DHQ26" s="341"/>
      <c r="DHR26" s="341"/>
      <c r="DHS26" s="341"/>
      <c r="DHT26" s="341"/>
      <c r="DHU26" s="341"/>
      <c r="DHV26" s="341"/>
      <c r="DHW26" s="341"/>
      <c r="DHX26" s="341"/>
      <c r="DHY26" s="341"/>
      <c r="DHZ26" s="341"/>
      <c r="DIA26" s="341"/>
      <c r="DIB26" s="341"/>
      <c r="DIC26" s="341"/>
      <c r="DID26" s="341"/>
      <c r="DIE26" s="341"/>
      <c r="DIF26" s="341"/>
      <c r="DIG26" s="341"/>
      <c r="DIH26" s="341"/>
      <c r="DII26" s="341"/>
      <c r="DIJ26" s="341"/>
      <c r="DIK26" s="341"/>
      <c r="DIL26" s="341"/>
      <c r="DIM26" s="341"/>
      <c r="DIN26" s="341"/>
      <c r="DIO26" s="341"/>
      <c r="DIP26" s="341"/>
      <c r="DIQ26" s="341"/>
      <c r="DIR26" s="341"/>
      <c r="DIS26" s="341"/>
      <c r="DIT26" s="341"/>
      <c r="DIU26" s="341"/>
      <c r="DIV26" s="341"/>
      <c r="DIW26" s="341"/>
      <c r="DIX26" s="341"/>
      <c r="DIY26" s="341"/>
      <c r="DIZ26" s="341"/>
      <c r="DJA26" s="341"/>
      <c r="DJB26" s="341"/>
      <c r="DJC26" s="341"/>
      <c r="DJD26" s="341"/>
      <c r="DJE26" s="341"/>
      <c r="DJF26" s="341"/>
      <c r="DJG26" s="341"/>
      <c r="DJH26" s="341"/>
      <c r="DJI26" s="341"/>
      <c r="DJJ26" s="341"/>
      <c r="DJK26" s="341"/>
      <c r="DJL26" s="341"/>
      <c r="DJM26" s="341"/>
      <c r="DJN26" s="341"/>
      <c r="DJO26" s="341"/>
      <c r="DJP26" s="341"/>
      <c r="DJQ26" s="341"/>
      <c r="DJR26" s="341"/>
      <c r="DJS26" s="341"/>
      <c r="DJT26" s="341"/>
      <c r="DJU26" s="341"/>
      <c r="DJV26" s="341"/>
      <c r="DJW26" s="341"/>
      <c r="DJX26" s="341"/>
      <c r="DJY26" s="341"/>
      <c r="DJZ26" s="341"/>
      <c r="DKA26" s="341"/>
      <c r="DKB26" s="341"/>
      <c r="DKC26" s="341"/>
      <c r="DKD26" s="341"/>
      <c r="DKE26" s="341"/>
      <c r="DKF26" s="341"/>
      <c r="DKG26" s="341"/>
      <c r="DKH26" s="341"/>
      <c r="DKI26" s="341"/>
      <c r="DKJ26" s="341"/>
      <c r="DKK26" s="341"/>
      <c r="DKL26" s="341"/>
      <c r="DKM26" s="341"/>
      <c r="DKN26" s="341"/>
      <c r="DKO26" s="341"/>
      <c r="DKP26" s="341"/>
      <c r="DKQ26" s="341"/>
      <c r="DKR26" s="341"/>
      <c r="DKS26" s="341"/>
      <c r="DKT26" s="341"/>
      <c r="DKU26" s="341"/>
      <c r="DKV26" s="341"/>
      <c r="DKW26" s="341"/>
      <c r="DKX26" s="341"/>
      <c r="DKY26" s="341"/>
      <c r="DKZ26" s="341"/>
      <c r="DLA26" s="341"/>
      <c r="DLB26" s="341"/>
      <c r="DLC26" s="341"/>
      <c r="DLD26" s="341"/>
      <c r="DLE26" s="341"/>
      <c r="DLF26" s="341"/>
      <c r="DLG26" s="341"/>
      <c r="DLH26" s="341"/>
      <c r="DLI26" s="341"/>
      <c r="DLJ26" s="341"/>
      <c r="DLK26" s="341"/>
      <c r="DLL26" s="341"/>
      <c r="DLM26" s="341"/>
      <c r="DLN26" s="341"/>
      <c r="DLO26" s="341"/>
      <c r="DLP26" s="341"/>
      <c r="DLQ26" s="341"/>
      <c r="DLR26" s="341"/>
      <c r="DLS26" s="341"/>
      <c r="DLT26" s="341"/>
      <c r="DLU26" s="341"/>
      <c r="DLV26" s="341"/>
      <c r="DLW26" s="341"/>
      <c r="DLX26" s="341"/>
      <c r="DLY26" s="341"/>
      <c r="DLZ26" s="341"/>
      <c r="DMA26" s="341"/>
      <c r="DMB26" s="341"/>
      <c r="DMC26" s="341"/>
      <c r="DMD26" s="341"/>
      <c r="DME26" s="341"/>
      <c r="DMF26" s="341"/>
      <c r="DMG26" s="341"/>
      <c r="DMH26" s="341"/>
      <c r="DMI26" s="341"/>
      <c r="DMJ26" s="341"/>
      <c r="DMK26" s="341"/>
      <c r="DML26" s="341"/>
      <c r="DMM26" s="341"/>
      <c r="DMN26" s="341"/>
      <c r="DMO26" s="341"/>
      <c r="DMP26" s="341"/>
      <c r="DMQ26" s="341"/>
      <c r="DMR26" s="341"/>
      <c r="DMS26" s="341"/>
      <c r="DMT26" s="341"/>
      <c r="DMU26" s="341"/>
      <c r="DMV26" s="341"/>
      <c r="DMW26" s="341"/>
      <c r="DMX26" s="341"/>
      <c r="DMY26" s="341"/>
      <c r="DMZ26" s="341"/>
      <c r="DNA26" s="341"/>
      <c r="DNB26" s="341"/>
      <c r="DNC26" s="341"/>
      <c r="DND26" s="341"/>
      <c r="DNE26" s="341"/>
      <c r="DNF26" s="341"/>
      <c r="DNG26" s="341"/>
      <c r="DNH26" s="341"/>
      <c r="DNI26" s="341"/>
      <c r="DNJ26" s="341"/>
      <c r="DNK26" s="341"/>
      <c r="DNL26" s="341"/>
      <c r="DNM26" s="341"/>
      <c r="DNN26" s="341"/>
      <c r="DNO26" s="341"/>
      <c r="DNP26" s="341"/>
      <c r="DNQ26" s="341"/>
      <c r="DNR26" s="341"/>
      <c r="DNS26" s="341"/>
      <c r="DNT26" s="341"/>
      <c r="DNU26" s="341"/>
      <c r="DNV26" s="341"/>
      <c r="DNW26" s="341"/>
      <c r="DNX26" s="341"/>
      <c r="DNY26" s="341"/>
      <c r="DNZ26" s="341"/>
      <c r="DOA26" s="341"/>
      <c r="DOB26" s="341"/>
      <c r="DOC26" s="341"/>
      <c r="DOD26" s="341"/>
      <c r="DOE26" s="341"/>
      <c r="DOF26" s="341"/>
      <c r="DOG26" s="341"/>
      <c r="DOH26" s="341"/>
      <c r="DOI26" s="341"/>
      <c r="DOJ26" s="341"/>
      <c r="DOK26" s="341"/>
      <c r="DOL26" s="341"/>
      <c r="DOM26" s="341"/>
      <c r="DON26" s="341"/>
      <c r="DOO26" s="341"/>
      <c r="DOP26" s="341"/>
      <c r="DOQ26" s="341"/>
      <c r="DOR26" s="341"/>
      <c r="DOS26" s="341"/>
      <c r="DOT26" s="341"/>
      <c r="DOU26" s="341"/>
      <c r="DOV26" s="341"/>
      <c r="DOW26" s="341"/>
      <c r="DOX26" s="341"/>
      <c r="DOY26" s="341"/>
      <c r="DOZ26" s="341"/>
      <c r="DPA26" s="341"/>
      <c r="DPB26" s="341"/>
      <c r="DPC26" s="341"/>
      <c r="DPD26" s="341"/>
      <c r="DPE26" s="341"/>
      <c r="DPF26" s="341"/>
      <c r="DPG26" s="341"/>
      <c r="DPH26" s="341"/>
      <c r="DPI26" s="341"/>
      <c r="DPJ26" s="341"/>
      <c r="DPK26" s="341"/>
      <c r="DPL26" s="341"/>
      <c r="DPM26" s="341"/>
      <c r="DPN26" s="341"/>
      <c r="DPO26" s="341"/>
      <c r="DPP26" s="341"/>
      <c r="DPQ26" s="341"/>
      <c r="DPR26" s="341"/>
      <c r="DPS26" s="341"/>
      <c r="DPT26" s="341"/>
      <c r="DPU26" s="341"/>
      <c r="DPV26" s="341"/>
      <c r="DPW26" s="341"/>
      <c r="DPX26" s="341"/>
      <c r="DPY26" s="341"/>
      <c r="DPZ26" s="341"/>
      <c r="DQA26" s="341"/>
      <c r="DQB26" s="341"/>
      <c r="DQC26" s="341"/>
      <c r="DQD26" s="341"/>
      <c r="DQE26" s="341"/>
      <c r="DQF26" s="341"/>
      <c r="DQG26" s="341"/>
      <c r="DQH26" s="341"/>
      <c r="DQI26" s="341"/>
      <c r="DQJ26" s="341"/>
      <c r="DQK26" s="341"/>
      <c r="DQL26" s="341"/>
      <c r="DQM26" s="341"/>
      <c r="DQN26" s="341"/>
      <c r="DQO26" s="341"/>
      <c r="DQP26" s="341"/>
      <c r="DQQ26" s="341"/>
      <c r="DQR26" s="341"/>
      <c r="DQS26" s="341"/>
      <c r="DQT26" s="341"/>
      <c r="DQU26" s="341"/>
      <c r="DQV26" s="341"/>
      <c r="DQW26" s="341"/>
      <c r="DQX26" s="341"/>
      <c r="DQY26" s="341"/>
      <c r="DQZ26" s="341"/>
      <c r="DRA26" s="341"/>
      <c r="DRB26" s="341"/>
      <c r="DRC26" s="341"/>
      <c r="DRD26" s="341"/>
      <c r="DRE26" s="341"/>
      <c r="DRF26" s="341"/>
      <c r="DRG26" s="341"/>
      <c r="DRH26" s="341"/>
      <c r="DRI26" s="341"/>
      <c r="DRJ26" s="341"/>
      <c r="DRK26" s="341"/>
      <c r="DRL26" s="341"/>
      <c r="DRM26" s="341"/>
      <c r="DRN26" s="341"/>
      <c r="DRO26" s="341"/>
      <c r="DRP26" s="341"/>
      <c r="DRQ26" s="341"/>
      <c r="DRR26" s="341"/>
      <c r="DRS26" s="341"/>
      <c r="DRT26" s="341"/>
      <c r="DRU26" s="341"/>
      <c r="DRV26" s="341"/>
      <c r="DRW26" s="341"/>
      <c r="DRX26" s="341"/>
      <c r="DRY26" s="341"/>
      <c r="DRZ26" s="341"/>
      <c r="DSA26" s="341"/>
      <c r="DSB26" s="341"/>
      <c r="DSC26" s="341"/>
      <c r="DSD26" s="341"/>
      <c r="DSE26" s="341"/>
      <c r="DSF26" s="341"/>
      <c r="DSG26" s="341"/>
      <c r="DSH26" s="341"/>
      <c r="DSI26" s="341"/>
      <c r="DSJ26" s="341"/>
      <c r="DSK26" s="341"/>
      <c r="DSL26" s="341"/>
      <c r="DSM26" s="341"/>
      <c r="DSN26" s="341"/>
      <c r="DSO26" s="341"/>
      <c r="DSP26" s="341"/>
      <c r="DSQ26" s="341"/>
      <c r="DSR26" s="341"/>
      <c r="DSS26" s="341"/>
      <c r="DST26" s="341"/>
      <c r="DSU26" s="341"/>
      <c r="DSV26" s="341"/>
      <c r="DSW26" s="341"/>
      <c r="DSX26" s="341"/>
      <c r="DSY26" s="341"/>
      <c r="DSZ26" s="341"/>
      <c r="DTA26" s="341"/>
      <c r="DTB26" s="341"/>
      <c r="DTC26" s="341"/>
      <c r="DTD26" s="341"/>
      <c r="DTE26" s="341"/>
      <c r="DTF26" s="341"/>
      <c r="DTG26" s="341"/>
      <c r="DTH26" s="341"/>
      <c r="DTI26" s="341"/>
      <c r="DTJ26" s="341"/>
      <c r="DTK26" s="341"/>
      <c r="DTL26" s="341"/>
      <c r="DTM26" s="341"/>
      <c r="DTN26" s="341"/>
      <c r="DTO26" s="341"/>
      <c r="DTP26" s="341"/>
      <c r="DTQ26" s="341"/>
      <c r="DTR26" s="341"/>
      <c r="DTS26" s="341"/>
      <c r="DTT26" s="341"/>
      <c r="DTU26" s="341"/>
      <c r="DTV26" s="341"/>
      <c r="DTW26" s="341"/>
      <c r="DTX26" s="341"/>
      <c r="DTY26" s="341"/>
      <c r="DTZ26" s="341"/>
      <c r="DUA26" s="341"/>
      <c r="DUB26" s="341"/>
      <c r="DUC26" s="341"/>
      <c r="DUD26" s="341"/>
      <c r="DUE26" s="341"/>
      <c r="DUF26" s="341"/>
      <c r="DUG26" s="341"/>
      <c r="DUH26" s="341"/>
      <c r="DUI26" s="341"/>
      <c r="DUJ26" s="341"/>
      <c r="DUK26" s="341"/>
      <c r="DUL26" s="341"/>
      <c r="DUM26" s="341"/>
      <c r="DUN26" s="341"/>
      <c r="DUO26" s="341"/>
      <c r="DUP26" s="341"/>
      <c r="DUQ26" s="341"/>
      <c r="DUR26" s="341"/>
      <c r="DUS26" s="341"/>
      <c r="DUT26" s="341"/>
      <c r="DUU26" s="341"/>
      <c r="DUV26" s="341"/>
      <c r="DUW26" s="341"/>
      <c r="DUX26" s="341"/>
      <c r="DUY26" s="341"/>
      <c r="DUZ26" s="341"/>
      <c r="DVA26" s="341"/>
      <c r="DVB26" s="341"/>
      <c r="DVC26" s="341"/>
      <c r="DVD26" s="341"/>
      <c r="DVE26" s="341"/>
      <c r="DVF26" s="341"/>
      <c r="DVG26" s="341"/>
      <c r="DVH26" s="341"/>
      <c r="DVI26" s="341"/>
      <c r="DVJ26" s="341"/>
      <c r="DVK26" s="341"/>
      <c r="DVL26" s="341"/>
      <c r="DVM26" s="341"/>
      <c r="DVN26" s="341"/>
      <c r="DVO26" s="341"/>
      <c r="DVP26" s="341"/>
      <c r="DVQ26" s="341"/>
      <c r="DVR26" s="341"/>
      <c r="DVS26" s="341"/>
      <c r="DVT26" s="341"/>
      <c r="DVU26" s="341"/>
      <c r="DVV26" s="341"/>
      <c r="DVW26" s="341"/>
      <c r="DVX26" s="341"/>
      <c r="DVY26" s="341"/>
      <c r="DVZ26" s="341"/>
      <c r="DWA26" s="341"/>
      <c r="DWB26" s="341"/>
      <c r="DWC26" s="341"/>
      <c r="DWD26" s="341"/>
      <c r="DWE26" s="341"/>
      <c r="DWF26" s="341"/>
      <c r="DWG26" s="341"/>
      <c r="DWH26" s="341"/>
      <c r="DWI26" s="341"/>
      <c r="DWJ26" s="341"/>
      <c r="DWK26" s="341"/>
      <c r="DWL26" s="341"/>
      <c r="DWM26" s="341"/>
      <c r="DWN26" s="341"/>
      <c r="DWO26" s="341"/>
      <c r="DWP26" s="341"/>
      <c r="DWQ26" s="341"/>
      <c r="DWR26" s="341"/>
      <c r="DWS26" s="341"/>
      <c r="DWT26" s="341"/>
      <c r="DWU26" s="341"/>
      <c r="DWV26" s="341"/>
      <c r="DWW26" s="341"/>
      <c r="DWX26" s="341"/>
      <c r="DWY26" s="341"/>
      <c r="DWZ26" s="341"/>
      <c r="DXA26" s="341"/>
      <c r="DXB26" s="341"/>
      <c r="DXC26" s="341"/>
      <c r="DXD26" s="341"/>
      <c r="DXE26" s="341"/>
      <c r="DXF26" s="341"/>
      <c r="DXG26" s="341"/>
      <c r="DXH26" s="341"/>
      <c r="DXI26" s="341"/>
      <c r="DXJ26" s="341"/>
      <c r="DXK26" s="341"/>
      <c r="DXL26" s="341"/>
      <c r="DXM26" s="341"/>
      <c r="DXN26" s="341"/>
      <c r="DXO26" s="341"/>
      <c r="DXP26" s="341"/>
      <c r="DXQ26" s="341"/>
      <c r="DXR26" s="341"/>
      <c r="DXS26" s="341"/>
      <c r="DXT26" s="341"/>
      <c r="DXU26" s="341"/>
      <c r="DXV26" s="341"/>
      <c r="DXW26" s="341"/>
      <c r="DXX26" s="341"/>
      <c r="DXY26" s="341"/>
      <c r="DXZ26" s="341"/>
      <c r="DYA26" s="341"/>
      <c r="DYB26" s="341"/>
      <c r="DYC26" s="341"/>
      <c r="DYD26" s="341"/>
      <c r="DYE26" s="341"/>
      <c r="DYF26" s="341"/>
      <c r="DYG26" s="341"/>
      <c r="DYH26" s="341"/>
      <c r="DYI26" s="341"/>
      <c r="DYJ26" s="341"/>
      <c r="DYK26" s="341"/>
      <c r="DYL26" s="341"/>
      <c r="DYM26" s="341"/>
      <c r="DYN26" s="341"/>
      <c r="DYO26" s="341"/>
      <c r="DYP26" s="341"/>
      <c r="DYQ26" s="341"/>
      <c r="DYR26" s="341"/>
      <c r="DYS26" s="341"/>
      <c r="DYT26" s="341"/>
      <c r="DYU26" s="341"/>
      <c r="DYV26" s="341"/>
      <c r="DYW26" s="341"/>
      <c r="DYX26" s="341"/>
      <c r="DYY26" s="341"/>
      <c r="DYZ26" s="341"/>
      <c r="DZA26" s="341"/>
      <c r="DZB26" s="341"/>
      <c r="DZC26" s="341"/>
      <c r="DZD26" s="341"/>
      <c r="DZE26" s="341"/>
      <c r="DZF26" s="341"/>
      <c r="DZG26" s="341"/>
      <c r="DZH26" s="341"/>
      <c r="DZI26" s="341"/>
      <c r="DZJ26" s="341"/>
      <c r="DZK26" s="341"/>
      <c r="DZL26" s="341"/>
      <c r="DZM26" s="341"/>
      <c r="DZN26" s="341"/>
      <c r="DZO26" s="341"/>
      <c r="DZP26" s="341"/>
      <c r="DZQ26" s="341"/>
      <c r="DZR26" s="341"/>
      <c r="DZS26" s="341"/>
      <c r="DZT26" s="341"/>
      <c r="DZU26" s="341"/>
      <c r="DZV26" s="341"/>
      <c r="DZW26" s="341"/>
      <c r="DZX26" s="341"/>
      <c r="DZY26" s="341"/>
      <c r="DZZ26" s="341"/>
      <c r="EAA26" s="341"/>
      <c r="EAB26" s="341"/>
      <c r="EAC26" s="341"/>
      <c r="EAD26" s="341"/>
      <c r="EAE26" s="341"/>
      <c r="EAF26" s="341"/>
      <c r="EAG26" s="341"/>
      <c r="EAH26" s="341"/>
      <c r="EAI26" s="341"/>
      <c r="EAJ26" s="341"/>
      <c r="EAK26" s="341"/>
      <c r="EAL26" s="341"/>
      <c r="EAM26" s="341"/>
      <c r="EAN26" s="341"/>
      <c r="EAO26" s="341"/>
      <c r="EAP26" s="341"/>
      <c r="EAQ26" s="341"/>
      <c r="EAR26" s="341"/>
      <c r="EAS26" s="341"/>
      <c r="EAT26" s="341"/>
      <c r="EAU26" s="341"/>
      <c r="EAV26" s="341"/>
      <c r="EAW26" s="341"/>
      <c r="EAX26" s="341"/>
      <c r="EAY26" s="341"/>
      <c r="EAZ26" s="341"/>
      <c r="EBA26" s="341"/>
      <c r="EBB26" s="341"/>
      <c r="EBC26" s="341"/>
      <c r="EBD26" s="341"/>
      <c r="EBE26" s="341"/>
      <c r="EBF26" s="341"/>
      <c r="EBG26" s="341"/>
      <c r="EBH26" s="341"/>
      <c r="EBI26" s="341"/>
      <c r="EBJ26" s="341"/>
      <c r="EBK26" s="341"/>
      <c r="EBL26" s="341"/>
      <c r="EBM26" s="341"/>
      <c r="EBN26" s="341"/>
      <c r="EBO26" s="341"/>
      <c r="EBP26" s="341"/>
      <c r="EBQ26" s="341"/>
      <c r="EBR26" s="341"/>
      <c r="EBS26" s="341"/>
      <c r="EBT26" s="341"/>
      <c r="EBU26" s="341"/>
      <c r="EBV26" s="341"/>
      <c r="EBW26" s="341"/>
      <c r="EBX26" s="341"/>
      <c r="EBY26" s="341"/>
      <c r="EBZ26" s="341"/>
      <c r="ECA26" s="341"/>
      <c r="ECB26" s="341"/>
      <c r="ECC26" s="341"/>
      <c r="ECD26" s="341"/>
      <c r="ECE26" s="341"/>
      <c r="ECF26" s="341"/>
      <c r="ECG26" s="341"/>
      <c r="ECH26" s="341"/>
      <c r="ECI26" s="341"/>
      <c r="ECJ26" s="341"/>
      <c r="ECK26" s="341"/>
      <c r="ECL26" s="341"/>
      <c r="ECM26" s="341"/>
      <c r="ECN26" s="341"/>
      <c r="ECO26" s="341"/>
      <c r="ECP26" s="341"/>
      <c r="ECQ26" s="341"/>
      <c r="ECR26" s="341"/>
      <c r="ECS26" s="341"/>
      <c r="ECT26" s="341"/>
      <c r="ECU26" s="341"/>
      <c r="ECV26" s="341"/>
      <c r="ECW26" s="341"/>
      <c r="ECX26" s="341"/>
      <c r="ECY26" s="341"/>
      <c r="ECZ26" s="341"/>
      <c r="EDA26" s="341"/>
      <c r="EDB26" s="341"/>
      <c r="EDC26" s="341"/>
      <c r="EDD26" s="341"/>
      <c r="EDE26" s="341"/>
      <c r="EDF26" s="341"/>
      <c r="EDG26" s="341"/>
      <c r="EDH26" s="341"/>
      <c r="EDI26" s="341"/>
      <c r="EDJ26" s="341"/>
      <c r="EDK26" s="341"/>
      <c r="EDL26" s="341"/>
      <c r="EDM26" s="341"/>
      <c r="EDN26" s="341"/>
      <c r="EDO26" s="341"/>
      <c r="EDP26" s="341"/>
      <c r="EDQ26" s="341"/>
      <c r="EDR26" s="341"/>
      <c r="EDS26" s="341"/>
      <c r="EDT26" s="341"/>
      <c r="EDU26" s="341"/>
      <c r="EDV26" s="341"/>
      <c r="EDW26" s="341"/>
      <c r="EDX26" s="341"/>
      <c r="EDY26" s="341"/>
      <c r="EDZ26" s="341"/>
      <c r="EEA26" s="341"/>
      <c r="EEB26" s="341"/>
      <c r="EEC26" s="341"/>
      <c r="EED26" s="341"/>
      <c r="EEE26" s="341"/>
      <c r="EEF26" s="341"/>
      <c r="EEG26" s="341"/>
      <c r="EEH26" s="341"/>
      <c r="EEI26" s="341"/>
      <c r="EEJ26" s="341"/>
      <c r="EEK26" s="341"/>
      <c r="EEL26" s="341"/>
      <c r="EEM26" s="341"/>
      <c r="EEN26" s="341"/>
      <c r="EEO26" s="341"/>
      <c r="EEP26" s="341"/>
      <c r="EEQ26" s="341"/>
      <c r="EER26" s="341"/>
      <c r="EES26" s="341"/>
      <c r="EET26" s="341"/>
      <c r="EEU26" s="341"/>
      <c r="EEV26" s="341"/>
      <c r="EEW26" s="341"/>
      <c r="EEX26" s="341"/>
      <c r="EEY26" s="341"/>
      <c r="EEZ26" s="341"/>
      <c r="EFA26" s="341"/>
      <c r="EFB26" s="341"/>
      <c r="EFC26" s="341"/>
      <c r="EFD26" s="341"/>
      <c r="EFE26" s="341"/>
      <c r="EFF26" s="341"/>
      <c r="EFG26" s="341"/>
      <c r="EFH26" s="341"/>
      <c r="EFI26" s="341"/>
      <c r="EFJ26" s="341"/>
      <c r="EFK26" s="341"/>
      <c r="EFL26" s="341"/>
      <c r="EFM26" s="341"/>
      <c r="EFN26" s="341"/>
      <c r="EFO26" s="341"/>
      <c r="EFP26" s="341"/>
      <c r="EFQ26" s="341"/>
      <c r="EFR26" s="341"/>
      <c r="EFS26" s="341"/>
      <c r="EFT26" s="341"/>
      <c r="EFU26" s="341"/>
      <c r="EFV26" s="341"/>
      <c r="EFW26" s="341"/>
      <c r="EFX26" s="341"/>
      <c r="EFY26" s="341"/>
      <c r="EFZ26" s="341"/>
      <c r="EGA26" s="341"/>
      <c r="EGB26" s="341"/>
      <c r="EGC26" s="341"/>
      <c r="EGD26" s="341"/>
      <c r="EGE26" s="341"/>
      <c r="EGF26" s="341"/>
      <c r="EGG26" s="341"/>
      <c r="EGH26" s="341"/>
      <c r="EGI26" s="341"/>
      <c r="EGJ26" s="341"/>
      <c r="EGK26" s="341"/>
      <c r="EGL26" s="341"/>
      <c r="EGM26" s="341"/>
      <c r="EGN26" s="341"/>
      <c r="EGO26" s="341"/>
      <c r="EGP26" s="341"/>
      <c r="EGQ26" s="341"/>
      <c r="EGR26" s="341"/>
      <c r="EGS26" s="341"/>
      <c r="EGT26" s="341"/>
      <c r="EGU26" s="341"/>
      <c r="EGV26" s="341"/>
      <c r="EGW26" s="341"/>
      <c r="EGX26" s="341"/>
      <c r="EGY26" s="341"/>
      <c r="EGZ26" s="341"/>
      <c r="EHA26" s="341"/>
      <c r="EHB26" s="341"/>
      <c r="EHC26" s="341"/>
      <c r="EHD26" s="341"/>
      <c r="EHE26" s="341"/>
      <c r="EHF26" s="341"/>
      <c r="EHG26" s="341"/>
      <c r="EHH26" s="341"/>
      <c r="EHI26" s="341"/>
      <c r="EHJ26" s="341"/>
      <c r="EHK26" s="341"/>
      <c r="EHL26" s="341"/>
      <c r="EHM26" s="341"/>
      <c r="EHN26" s="341"/>
      <c r="EHO26" s="341"/>
      <c r="EHP26" s="341"/>
      <c r="EHQ26" s="341"/>
      <c r="EHR26" s="341"/>
      <c r="EHS26" s="341"/>
      <c r="EHT26" s="341"/>
      <c r="EHU26" s="341"/>
      <c r="EHV26" s="341"/>
      <c r="EHW26" s="341"/>
      <c r="EHX26" s="341"/>
      <c r="EHY26" s="341"/>
      <c r="EHZ26" s="341"/>
      <c r="EIA26" s="341"/>
      <c r="EIB26" s="341"/>
      <c r="EIC26" s="341"/>
      <c r="EID26" s="341"/>
      <c r="EIE26" s="341"/>
      <c r="EIF26" s="341"/>
      <c r="EIG26" s="341"/>
      <c r="EIH26" s="341"/>
      <c r="EII26" s="341"/>
      <c r="EIJ26" s="341"/>
      <c r="EIK26" s="341"/>
      <c r="EIL26" s="341"/>
      <c r="EIM26" s="341"/>
      <c r="EIN26" s="341"/>
      <c r="EIO26" s="341"/>
      <c r="EIP26" s="341"/>
      <c r="EIQ26" s="341"/>
      <c r="EIR26" s="341"/>
      <c r="EIS26" s="341"/>
      <c r="EIT26" s="341"/>
      <c r="EIU26" s="341"/>
      <c r="EIV26" s="341"/>
      <c r="EIW26" s="341"/>
      <c r="EIX26" s="341"/>
      <c r="EIY26" s="341"/>
      <c r="EIZ26" s="341"/>
      <c r="EJA26" s="341"/>
      <c r="EJB26" s="341"/>
      <c r="EJC26" s="341"/>
      <c r="EJD26" s="341"/>
      <c r="EJE26" s="341"/>
      <c r="EJF26" s="341"/>
      <c r="EJG26" s="341"/>
      <c r="EJH26" s="341"/>
      <c r="EJI26" s="341"/>
      <c r="EJJ26" s="341"/>
      <c r="EJK26" s="341"/>
      <c r="EJL26" s="341"/>
      <c r="EJM26" s="341"/>
      <c r="EJN26" s="341"/>
      <c r="EJO26" s="341"/>
      <c r="EJP26" s="341"/>
      <c r="EJQ26" s="341"/>
      <c r="EJR26" s="341"/>
      <c r="EJS26" s="341"/>
      <c r="EJT26" s="341"/>
      <c r="EJU26" s="341"/>
      <c r="EJV26" s="341"/>
      <c r="EJW26" s="341"/>
      <c r="EJX26" s="341"/>
      <c r="EJY26" s="341"/>
      <c r="EJZ26" s="341"/>
      <c r="EKA26" s="341"/>
      <c r="EKB26" s="341"/>
      <c r="EKC26" s="341"/>
      <c r="EKD26" s="341"/>
      <c r="EKE26" s="341"/>
      <c r="EKF26" s="341"/>
      <c r="EKG26" s="341"/>
      <c r="EKH26" s="341"/>
      <c r="EKI26" s="341"/>
      <c r="EKJ26" s="341"/>
      <c r="EKK26" s="341"/>
      <c r="EKL26" s="341"/>
      <c r="EKM26" s="341"/>
      <c r="EKN26" s="341"/>
      <c r="EKO26" s="341"/>
      <c r="EKP26" s="341"/>
      <c r="EKQ26" s="341"/>
      <c r="EKR26" s="341"/>
      <c r="EKS26" s="341"/>
      <c r="EKT26" s="341"/>
      <c r="EKU26" s="341"/>
      <c r="EKV26" s="341"/>
      <c r="EKW26" s="341"/>
      <c r="EKX26" s="341"/>
      <c r="EKY26" s="341"/>
      <c r="EKZ26" s="341"/>
      <c r="ELA26" s="341"/>
      <c r="ELB26" s="341"/>
      <c r="ELC26" s="341"/>
      <c r="ELD26" s="341"/>
      <c r="ELE26" s="341"/>
      <c r="ELF26" s="341"/>
      <c r="ELG26" s="341"/>
      <c r="ELH26" s="341"/>
      <c r="ELI26" s="341"/>
      <c r="ELJ26" s="341"/>
      <c r="ELK26" s="341"/>
      <c r="ELL26" s="341"/>
      <c r="ELM26" s="341"/>
      <c r="ELN26" s="341"/>
      <c r="ELO26" s="341"/>
      <c r="ELP26" s="341"/>
      <c r="ELQ26" s="341"/>
      <c r="ELR26" s="341"/>
      <c r="ELS26" s="341"/>
      <c r="ELT26" s="341"/>
      <c r="ELU26" s="341"/>
      <c r="ELV26" s="341"/>
      <c r="ELW26" s="341"/>
      <c r="ELX26" s="341"/>
      <c r="ELY26" s="341"/>
      <c r="ELZ26" s="341"/>
      <c r="EMA26" s="341"/>
      <c r="EMB26" s="341"/>
      <c r="EMC26" s="341"/>
      <c r="EMD26" s="341"/>
      <c r="EME26" s="341"/>
      <c r="EMF26" s="341"/>
      <c r="EMG26" s="341"/>
      <c r="EMH26" s="341"/>
      <c r="EMI26" s="341"/>
      <c r="EMJ26" s="341"/>
      <c r="EMK26" s="341"/>
      <c r="EML26" s="341"/>
      <c r="EMM26" s="341"/>
      <c r="EMN26" s="341"/>
      <c r="EMO26" s="341"/>
      <c r="EMP26" s="341"/>
      <c r="EMQ26" s="341"/>
      <c r="EMR26" s="341"/>
      <c r="EMS26" s="341"/>
      <c r="EMT26" s="341"/>
      <c r="EMU26" s="341"/>
      <c r="EMV26" s="341"/>
      <c r="EMW26" s="341"/>
      <c r="EMX26" s="341"/>
      <c r="EMY26" s="341"/>
      <c r="EMZ26" s="341"/>
      <c r="ENA26" s="341"/>
      <c r="ENB26" s="341"/>
      <c r="ENC26" s="341"/>
      <c r="END26" s="341"/>
      <c r="ENE26" s="341"/>
      <c r="ENF26" s="341"/>
      <c r="ENG26" s="341"/>
      <c r="ENH26" s="341"/>
      <c r="ENI26" s="341"/>
      <c r="ENJ26" s="341"/>
      <c r="ENK26" s="341"/>
      <c r="ENL26" s="341"/>
      <c r="ENM26" s="341"/>
      <c r="ENN26" s="341"/>
      <c r="ENO26" s="341"/>
      <c r="ENP26" s="341"/>
      <c r="ENQ26" s="341"/>
      <c r="ENR26" s="341"/>
      <c r="ENS26" s="341"/>
      <c r="ENT26" s="341"/>
      <c r="ENU26" s="341"/>
      <c r="ENV26" s="341"/>
      <c r="ENW26" s="341"/>
      <c r="ENX26" s="341"/>
      <c r="ENY26" s="341"/>
      <c r="ENZ26" s="341"/>
      <c r="EOA26" s="341"/>
      <c r="EOB26" s="341"/>
      <c r="EOC26" s="341"/>
      <c r="EOD26" s="341"/>
      <c r="EOE26" s="341"/>
      <c r="EOF26" s="341"/>
      <c r="EOG26" s="341"/>
      <c r="EOH26" s="341"/>
      <c r="EOI26" s="341"/>
      <c r="EOJ26" s="341"/>
      <c r="EOK26" s="341"/>
      <c r="EOL26" s="341"/>
      <c r="EOM26" s="341"/>
      <c r="EON26" s="341"/>
      <c r="EOO26" s="341"/>
      <c r="EOP26" s="341"/>
      <c r="EOQ26" s="341"/>
      <c r="EOR26" s="341"/>
      <c r="EOS26" s="341"/>
      <c r="EOT26" s="341"/>
      <c r="EOU26" s="341"/>
      <c r="EOV26" s="341"/>
      <c r="EOW26" s="341"/>
      <c r="EOX26" s="341"/>
      <c r="EOY26" s="341"/>
      <c r="EOZ26" s="341"/>
      <c r="EPA26" s="341"/>
      <c r="EPB26" s="341"/>
      <c r="EPC26" s="341"/>
      <c r="EPD26" s="341"/>
      <c r="EPE26" s="341"/>
      <c r="EPF26" s="341"/>
      <c r="EPG26" s="341"/>
      <c r="EPH26" s="341"/>
      <c r="EPI26" s="341"/>
      <c r="EPJ26" s="341"/>
      <c r="EPK26" s="341"/>
      <c r="EPL26" s="341"/>
      <c r="EPM26" s="341"/>
      <c r="EPN26" s="341"/>
      <c r="EPO26" s="341"/>
      <c r="EPP26" s="341"/>
      <c r="EPQ26" s="341"/>
      <c r="EPR26" s="341"/>
      <c r="EPS26" s="341"/>
      <c r="EPT26" s="341"/>
      <c r="EPU26" s="341"/>
      <c r="EPV26" s="341"/>
      <c r="EPW26" s="341"/>
      <c r="EPX26" s="341"/>
      <c r="EPY26" s="341"/>
      <c r="EPZ26" s="341"/>
      <c r="EQA26" s="341"/>
      <c r="EQB26" s="341"/>
      <c r="EQC26" s="341"/>
      <c r="EQD26" s="341"/>
      <c r="EQE26" s="341"/>
      <c r="EQF26" s="341"/>
      <c r="EQG26" s="341"/>
      <c r="EQH26" s="341"/>
      <c r="EQI26" s="341"/>
      <c r="EQJ26" s="341"/>
      <c r="EQK26" s="341"/>
      <c r="EQL26" s="341"/>
      <c r="EQM26" s="341"/>
      <c r="EQN26" s="341"/>
      <c r="EQO26" s="341"/>
      <c r="EQP26" s="341"/>
      <c r="EQQ26" s="341"/>
      <c r="EQR26" s="341"/>
      <c r="EQS26" s="341"/>
      <c r="EQT26" s="341"/>
      <c r="EQU26" s="341"/>
      <c r="EQV26" s="341"/>
      <c r="EQW26" s="341"/>
      <c r="EQX26" s="341"/>
      <c r="EQY26" s="341"/>
      <c r="EQZ26" s="341"/>
      <c r="ERA26" s="341"/>
      <c r="ERB26" s="341"/>
      <c r="ERC26" s="341"/>
      <c r="ERD26" s="341"/>
      <c r="ERE26" s="341"/>
      <c r="ERF26" s="341"/>
      <c r="ERG26" s="341"/>
      <c r="ERH26" s="341"/>
      <c r="ERI26" s="341"/>
      <c r="ERJ26" s="341"/>
      <c r="ERK26" s="341"/>
      <c r="ERL26" s="341"/>
      <c r="ERM26" s="341"/>
      <c r="ERN26" s="341"/>
      <c r="ERO26" s="341"/>
      <c r="ERP26" s="341"/>
      <c r="ERQ26" s="341"/>
      <c r="ERR26" s="341"/>
      <c r="ERS26" s="341"/>
      <c r="ERT26" s="341"/>
      <c r="ERU26" s="341"/>
      <c r="ERV26" s="341"/>
      <c r="ERW26" s="341"/>
      <c r="ERX26" s="341"/>
      <c r="ERY26" s="341"/>
      <c r="ERZ26" s="341"/>
      <c r="ESA26" s="341"/>
      <c r="ESB26" s="341"/>
      <c r="ESC26" s="341"/>
      <c r="ESD26" s="341"/>
      <c r="ESE26" s="341"/>
      <c r="ESF26" s="341"/>
      <c r="ESG26" s="341"/>
      <c r="ESH26" s="341"/>
      <c r="ESI26" s="341"/>
      <c r="ESJ26" s="341"/>
      <c r="ESK26" s="341"/>
      <c r="ESL26" s="341"/>
      <c r="ESM26" s="341"/>
      <c r="ESN26" s="341"/>
      <c r="ESO26" s="341"/>
      <c r="ESP26" s="341"/>
      <c r="ESQ26" s="341"/>
      <c r="ESR26" s="341"/>
      <c r="ESS26" s="341"/>
      <c r="EST26" s="341"/>
      <c r="ESU26" s="341"/>
      <c r="ESV26" s="341"/>
      <c r="ESW26" s="341"/>
      <c r="ESX26" s="341"/>
      <c r="ESY26" s="341"/>
      <c r="ESZ26" s="341"/>
      <c r="ETA26" s="341"/>
      <c r="ETB26" s="341"/>
      <c r="ETC26" s="341"/>
      <c r="ETD26" s="341"/>
      <c r="ETE26" s="341"/>
      <c r="ETF26" s="341"/>
      <c r="ETG26" s="341"/>
      <c r="ETH26" s="341"/>
      <c r="ETI26" s="341"/>
      <c r="ETJ26" s="341"/>
      <c r="ETK26" s="341"/>
      <c r="ETL26" s="341"/>
      <c r="ETM26" s="341"/>
      <c r="ETN26" s="341"/>
      <c r="ETO26" s="341"/>
      <c r="ETP26" s="341"/>
      <c r="ETQ26" s="341"/>
      <c r="ETR26" s="341"/>
      <c r="ETS26" s="341"/>
      <c r="ETT26" s="341"/>
      <c r="ETU26" s="341"/>
      <c r="ETV26" s="341"/>
      <c r="ETW26" s="341"/>
      <c r="ETX26" s="341"/>
      <c r="ETY26" s="341"/>
      <c r="ETZ26" s="341"/>
      <c r="EUA26" s="341"/>
      <c r="EUB26" s="341"/>
      <c r="EUC26" s="341"/>
      <c r="EUD26" s="341"/>
      <c r="EUE26" s="341"/>
      <c r="EUF26" s="341"/>
      <c r="EUG26" s="341"/>
      <c r="EUH26" s="341"/>
      <c r="EUI26" s="341"/>
      <c r="EUJ26" s="341"/>
      <c r="EUK26" s="341"/>
      <c r="EUL26" s="341"/>
      <c r="EUM26" s="341"/>
      <c r="EUN26" s="341"/>
      <c r="EUO26" s="341"/>
      <c r="EUP26" s="341"/>
      <c r="EUQ26" s="341"/>
      <c r="EUR26" s="341"/>
      <c r="EUS26" s="341"/>
      <c r="EUT26" s="341"/>
      <c r="EUU26" s="341"/>
      <c r="EUV26" s="341"/>
      <c r="EUW26" s="341"/>
      <c r="EUX26" s="341"/>
      <c r="EUY26" s="341"/>
      <c r="EUZ26" s="341"/>
      <c r="EVA26" s="341"/>
      <c r="EVB26" s="341"/>
      <c r="EVC26" s="341"/>
      <c r="EVD26" s="341"/>
      <c r="EVE26" s="341"/>
      <c r="EVF26" s="341"/>
      <c r="EVG26" s="341"/>
      <c r="EVH26" s="341"/>
      <c r="EVI26" s="341"/>
      <c r="EVJ26" s="341"/>
      <c r="EVK26" s="341"/>
      <c r="EVL26" s="341"/>
      <c r="EVM26" s="341"/>
      <c r="EVN26" s="341"/>
      <c r="EVO26" s="341"/>
      <c r="EVP26" s="341"/>
      <c r="EVQ26" s="341"/>
      <c r="EVR26" s="341"/>
      <c r="EVS26" s="341"/>
      <c r="EVT26" s="341"/>
      <c r="EVU26" s="341"/>
      <c r="EVV26" s="341"/>
      <c r="EVW26" s="341"/>
      <c r="EVX26" s="341"/>
      <c r="EVY26" s="341"/>
      <c r="EVZ26" s="341"/>
      <c r="EWA26" s="341"/>
      <c r="EWB26" s="341"/>
      <c r="EWC26" s="341"/>
      <c r="EWD26" s="341"/>
      <c r="EWE26" s="341"/>
      <c r="EWF26" s="341"/>
      <c r="EWG26" s="341"/>
      <c r="EWH26" s="341"/>
      <c r="EWI26" s="341"/>
      <c r="EWJ26" s="341"/>
      <c r="EWK26" s="341"/>
      <c r="EWL26" s="341"/>
      <c r="EWM26" s="341"/>
      <c r="EWN26" s="341"/>
      <c r="EWO26" s="341"/>
      <c r="EWP26" s="341"/>
      <c r="EWQ26" s="341"/>
      <c r="EWR26" s="341"/>
      <c r="EWS26" s="341"/>
      <c r="EWT26" s="341"/>
      <c r="EWU26" s="341"/>
      <c r="EWV26" s="341"/>
      <c r="EWW26" s="341"/>
      <c r="EWX26" s="341"/>
      <c r="EWY26" s="341"/>
      <c r="EWZ26" s="341"/>
      <c r="EXA26" s="341"/>
      <c r="EXB26" s="341"/>
      <c r="EXC26" s="341"/>
      <c r="EXD26" s="341"/>
      <c r="EXE26" s="341"/>
      <c r="EXF26" s="341"/>
      <c r="EXG26" s="341"/>
      <c r="EXH26" s="341"/>
      <c r="EXI26" s="341"/>
      <c r="EXJ26" s="341"/>
      <c r="EXK26" s="341"/>
      <c r="EXL26" s="341"/>
      <c r="EXM26" s="341"/>
      <c r="EXN26" s="341"/>
      <c r="EXO26" s="341"/>
      <c r="EXP26" s="341"/>
      <c r="EXQ26" s="341"/>
      <c r="EXR26" s="341"/>
      <c r="EXS26" s="341"/>
      <c r="EXT26" s="341"/>
      <c r="EXU26" s="341"/>
      <c r="EXV26" s="341"/>
      <c r="EXW26" s="341"/>
      <c r="EXX26" s="341"/>
      <c r="EXY26" s="341"/>
      <c r="EXZ26" s="341"/>
      <c r="EYA26" s="341"/>
      <c r="EYB26" s="341"/>
      <c r="EYC26" s="341"/>
      <c r="EYD26" s="341"/>
      <c r="EYE26" s="341"/>
      <c r="EYF26" s="341"/>
      <c r="EYG26" s="341"/>
      <c r="EYH26" s="341"/>
      <c r="EYI26" s="341"/>
      <c r="EYJ26" s="341"/>
      <c r="EYK26" s="341"/>
      <c r="EYL26" s="341"/>
      <c r="EYM26" s="341"/>
      <c r="EYN26" s="341"/>
      <c r="EYO26" s="341"/>
      <c r="EYP26" s="341"/>
      <c r="EYQ26" s="341"/>
      <c r="EYR26" s="341"/>
      <c r="EYS26" s="341"/>
      <c r="EYT26" s="341"/>
      <c r="EYU26" s="341"/>
      <c r="EYV26" s="341"/>
      <c r="EYW26" s="341"/>
      <c r="EYX26" s="341"/>
      <c r="EYY26" s="341"/>
      <c r="EYZ26" s="341"/>
      <c r="EZA26" s="341"/>
      <c r="EZB26" s="341"/>
      <c r="EZC26" s="341"/>
      <c r="EZD26" s="341"/>
      <c r="EZE26" s="341"/>
      <c r="EZF26" s="341"/>
      <c r="EZG26" s="341"/>
      <c r="EZH26" s="341"/>
      <c r="EZI26" s="341"/>
      <c r="EZJ26" s="341"/>
      <c r="EZK26" s="341"/>
      <c r="EZL26" s="341"/>
      <c r="EZM26" s="341"/>
      <c r="EZN26" s="341"/>
      <c r="EZO26" s="341"/>
      <c r="EZP26" s="341"/>
      <c r="EZQ26" s="341"/>
      <c r="EZR26" s="341"/>
      <c r="EZS26" s="341"/>
      <c r="EZT26" s="341"/>
      <c r="EZU26" s="341"/>
      <c r="EZV26" s="341"/>
      <c r="EZW26" s="341"/>
      <c r="EZX26" s="341"/>
      <c r="EZY26" s="341"/>
      <c r="EZZ26" s="341"/>
      <c r="FAA26" s="341"/>
      <c r="FAB26" s="341"/>
      <c r="FAC26" s="341"/>
      <c r="FAD26" s="341"/>
      <c r="FAE26" s="341"/>
      <c r="FAF26" s="341"/>
      <c r="FAG26" s="341"/>
      <c r="FAH26" s="341"/>
      <c r="FAI26" s="341"/>
      <c r="FAJ26" s="341"/>
      <c r="FAK26" s="341"/>
      <c r="FAL26" s="341"/>
      <c r="FAM26" s="341"/>
      <c r="FAN26" s="341"/>
      <c r="FAO26" s="341"/>
      <c r="FAP26" s="341"/>
      <c r="FAQ26" s="341"/>
      <c r="FAR26" s="341"/>
      <c r="FAS26" s="341"/>
      <c r="FAT26" s="341"/>
      <c r="FAU26" s="341"/>
      <c r="FAV26" s="341"/>
      <c r="FAW26" s="341"/>
      <c r="FAX26" s="341"/>
      <c r="FAY26" s="341"/>
      <c r="FAZ26" s="341"/>
      <c r="FBA26" s="341"/>
      <c r="FBB26" s="341"/>
      <c r="FBC26" s="341"/>
      <c r="FBD26" s="341"/>
      <c r="FBE26" s="341"/>
      <c r="FBF26" s="341"/>
      <c r="FBG26" s="341"/>
      <c r="FBH26" s="341"/>
      <c r="FBI26" s="341"/>
      <c r="FBJ26" s="341"/>
      <c r="FBK26" s="341"/>
      <c r="FBL26" s="341"/>
      <c r="FBM26" s="341"/>
      <c r="FBN26" s="341"/>
      <c r="FBO26" s="341"/>
      <c r="FBP26" s="341"/>
      <c r="FBQ26" s="341"/>
      <c r="FBR26" s="341"/>
      <c r="FBS26" s="341"/>
      <c r="FBT26" s="341"/>
      <c r="FBU26" s="341"/>
      <c r="FBV26" s="341"/>
      <c r="FBW26" s="341"/>
      <c r="FBX26" s="341"/>
      <c r="FBY26" s="341"/>
      <c r="FBZ26" s="341"/>
      <c r="FCA26" s="341"/>
      <c r="FCB26" s="341"/>
      <c r="FCC26" s="341"/>
      <c r="FCD26" s="341"/>
      <c r="FCE26" s="341"/>
      <c r="FCF26" s="341"/>
      <c r="FCG26" s="341"/>
      <c r="FCH26" s="341"/>
      <c r="FCI26" s="341"/>
      <c r="FCJ26" s="341"/>
      <c r="FCK26" s="341"/>
      <c r="FCL26" s="341"/>
      <c r="FCM26" s="341"/>
      <c r="FCN26" s="341"/>
      <c r="FCO26" s="341"/>
      <c r="FCP26" s="341"/>
      <c r="FCQ26" s="341"/>
      <c r="FCR26" s="341"/>
      <c r="FCS26" s="341"/>
      <c r="FCT26" s="341"/>
      <c r="FCU26" s="341"/>
      <c r="FCV26" s="341"/>
      <c r="FCW26" s="341"/>
      <c r="FCX26" s="341"/>
      <c r="FCY26" s="341"/>
      <c r="FCZ26" s="341"/>
      <c r="FDA26" s="341"/>
      <c r="FDB26" s="341"/>
      <c r="FDC26" s="341"/>
      <c r="FDD26" s="341"/>
      <c r="FDE26" s="341"/>
      <c r="FDF26" s="341"/>
      <c r="FDG26" s="341"/>
      <c r="FDH26" s="341"/>
      <c r="FDI26" s="341"/>
      <c r="FDJ26" s="341"/>
      <c r="FDK26" s="341"/>
      <c r="FDL26" s="341"/>
      <c r="FDM26" s="341"/>
      <c r="FDN26" s="341"/>
      <c r="FDO26" s="341"/>
      <c r="FDP26" s="341"/>
      <c r="FDQ26" s="341"/>
      <c r="FDR26" s="341"/>
      <c r="FDS26" s="341"/>
      <c r="FDT26" s="341"/>
      <c r="FDU26" s="341"/>
      <c r="FDV26" s="341"/>
      <c r="FDW26" s="341"/>
      <c r="FDX26" s="341"/>
      <c r="FDY26" s="341"/>
      <c r="FDZ26" s="341"/>
      <c r="FEA26" s="341"/>
      <c r="FEB26" s="341"/>
      <c r="FEC26" s="341"/>
      <c r="FED26" s="341"/>
      <c r="FEE26" s="341"/>
      <c r="FEF26" s="341"/>
      <c r="FEG26" s="341"/>
      <c r="FEH26" s="341"/>
      <c r="FEI26" s="341"/>
      <c r="FEJ26" s="341"/>
      <c r="FEK26" s="341"/>
      <c r="FEL26" s="341"/>
      <c r="FEM26" s="341"/>
      <c r="FEN26" s="341"/>
      <c r="FEO26" s="341"/>
      <c r="FEP26" s="341"/>
      <c r="FEQ26" s="341"/>
      <c r="FER26" s="341"/>
      <c r="FES26" s="341"/>
      <c r="FET26" s="341"/>
      <c r="FEU26" s="341"/>
      <c r="FEV26" s="341"/>
      <c r="FEW26" s="341"/>
      <c r="FEX26" s="341"/>
      <c r="FEY26" s="341"/>
      <c r="FEZ26" s="341"/>
      <c r="FFA26" s="341"/>
      <c r="FFB26" s="341"/>
      <c r="FFC26" s="341"/>
      <c r="FFD26" s="341"/>
      <c r="FFE26" s="341"/>
      <c r="FFF26" s="341"/>
      <c r="FFG26" s="341"/>
      <c r="FFH26" s="341"/>
      <c r="FFI26" s="341"/>
      <c r="FFJ26" s="341"/>
      <c r="FFK26" s="341"/>
      <c r="FFL26" s="341"/>
      <c r="FFM26" s="341"/>
      <c r="FFN26" s="341"/>
      <c r="FFO26" s="341"/>
      <c r="FFP26" s="341"/>
      <c r="FFQ26" s="341"/>
      <c r="FFR26" s="341"/>
      <c r="FFS26" s="341"/>
      <c r="FFT26" s="341"/>
      <c r="FFU26" s="341"/>
      <c r="FFV26" s="341"/>
      <c r="FFW26" s="341"/>
      <c r="FFX26" s="341"/>
      <c r="FFY26" s="341"/>
      <c r="FFZ26" s="341"/>
      <c r="FGA26" s="341"/>
      <c r="FGB26" s="341"/>
      <c r="FGC26" s="341"/>
      <c r="FGD26" s="341"/>
      <c r="FGE26" s="341"/>
      <c r="FGF26" s="341"/>
      <c r="FGG26" s="341"/>
      <c r="FGH26" s="341"/>
      <c r="FGI26" s="341"/>
      <c r="FGJ26" s="341"/>
      <c r="FGK26" s="341"/>
      <c r="FGL26" s="341"/>
      <c r="FGM26" s="341"/>
      <c r="FGN26" s="341"/>
      <c r="FGO26" s="341"/>
      <c r="FGP26" s="341"/>
      <c r="FGQ26" s="341"/>
      <c r="FGR26" s="341"/>
      <c r="FGS26" s="341"/>
      <c r="FGT26" s="341"/>
      <c r="FGU26" s="341"/>
      <c r="FGV26" s="341"/>
      <c r="FGW26" s="341"/>
      <c r="FGX26" s="341"/>
      <c r="FGY26" s="341"/>
      <c r="FGZ26" s="341"/>
      <c r="FHA26" s="341"/>
      <c r="FHB26" s="341"/>
      <c r="FHC26" s="341"/>
      <c r="FHD26" s="341"/>
      <c r="FHE26" s="341"/>
      <c r="FHF26" s="341"/>
      <c r="FHG26" s="341"/>
      <c r="FHH26" s="341"/>
      <c r="FHI26" s="341"/>
      <c r="FHJ26" s="341"/>
      <c r="FHK26" s="341"/>
      <c r="FHL26" s="341"/>
      <c r="FHM26" s="341"/>
      <c r="FHN26" s="341"/>
      <c r="FHO26" s="341"/>
      <c r="FHP26" s="341"/>
      <c r="FHQ26" s="341"/>
      <c r="FHR26" s="341"/>
      <c r="FHS26" s="341"/>
      <c r="FHT26" s="341"/>
      <c r="FHU26" s="341"/>
      <c r="FHV26" s="341"/>
      <c r="FHW26" s="341"/>
      <c r="FHX26" s="341"/>
      <c r="FHY26" s="341"/>
      <c r="FHZ26" s="341"/>
      <c r="FIA26" s="341"/>
      <c r="FIB26" s="341"/>
      <c r="FIC26" s="341"/>
      <c r="FID26" s="341"/>
      <c r="FIE26" s="341"/>
      <c r="FIF26" s="341"/>
      <c r="FIG26" s="341"/>
      <c r="FIH26" s="341"/>
      <c r="FII26" s="341"/>
      <c r="FIJ26" s="341"/>
      <c r="FIK26" s="341"/>
      <c r="FIL26" s="341"/>
      <c r="FIM26" s="341"/>
      <c r="FIN26" s="341"/>
      <c r="FIO26" s="341"/>
      <c r="FIP26" s="341"/>
      <c r="FIQ26" s="341"/>
      <c r="FIR26" s="341"/>
      <c r="FIS26" s="341"/>
      <c r="FIT26" s="341"/>
      <c r="FIU26" s="341"/>
      <c r="FIV26" s="341"/>
      <c r="FIW26" s="341"/>
      <c r="FIX26" s="341"/>
      <c r="FIY26" s="341"/>
      <c r="FIZ26" s="341"/>
      <c r="FJA26" s="341"/>
      <c r="FJB26" s="341"/>
      <c r="FJC26" s="341"/>
      <c r="FJD26" s="341"/>
      <c r="FJE26" s="341"/>
      <c r="FJF26" s="341"/>
      <c r="FJG26" s="341"/>
      <c r="FJH26" s="341"/>
      <c r="FJI26" s="341"/>
      <c r="FJJ26" s="341"/>
      <c r="FJK26" s="341"/>
      <c r="FJL26" s="341"/>
      <c r="FJM26" s="341"/>
      <c r="FJN26" s="341"/>
      <c r="FJO26" s="341"/>
      <c r="FJP26" s="341"/>
      <c r="FJQ26" s="341"/>
      <c r="FJR26" s="341"/>
      <c r="FJS26" s="341"/>
      <c r="FJT26" s="341"/>
      <c r="FJU26" s="341"/>
      <c r="FJV26" s="341"/>
      <c r="FJW26" s="341"/>
      <c r="FJX26" s="341"/>
      <c r="FJY26" s="341"/>
      <c r="FJZ26" s="341"/>
      <c r="FKA26" s="341"/>
      <c r="FKB26" s="341"/>
      <c r="FKC26" s="341"/>
      <c r="FKD26" s="341"/>
      <c r="FKE26" s="341"/>
      <c r="FKF26" s="341"/>
      <c r="FKG26" s="341"/>
      <c r="FKH26" s="341"/>
      <c r="FKI26" s="341"/>
      <c r="FKJ26" s="341"/>
      <c r="FKK26" s="341"/>
      <c r="FKL26" s="341"/>
      <c r="FKM26" s="341"/>
      <c r="FKN26" s="341"/>
      <c r="FKO26" s="341"/>
      <c r="FKP26" s="341"/>
      <c r="FKQ26" s="341"/>
      <c r="FKR26" s="341"/>
      <c r="FKS26" s="341"/>
      <c r="FKT26" s="341"/>
      <c r="FKU26" s="341"/>
      <c r="FKV26" s="341"/>
      <c r="FKW26" s="341"/>
      <c r="FKX26" s="341"/>
      <c r="FKY26" s="341"/>
      <c r="FKZ26" s="341"/>
      <c r="FLA26" s="341"/>
      <c r="FLB26" s="341"/>
      <c r="FLC26" s="341"/>
      <c r="FLD26" s="341"/>
      <c r="FLE26" s="341"/>
      <c r="FLF26" s="341"/>
      <c r="FLG26" s="341"/>
      <c r="FLH26" s="341"/>
      <c r="FLI26" s="341"/>
      <c r="FLJ26" s="341"/>
      <c r="FLK26" s="341"/>
      <c r="FLL26" s="341"/>
      <c r="FLM26" s="341"/>
      <c r="FLN26" s="341"/>
      <c r="FLO26" s="341"/>
      <c r="FLP26" s="341"/>
      <c r="FLQ26" s="341"/>
      <c r="FLR26" s="341"/>
      <c r="FLS26" s="341"/>
      <c r="FLT26" s="341"/>
      <c r="FLU26" s="341"/>
      <c r="FLV26" s="341"/>
      <c r="FLW26" s="341"/>
      <c r="FLX26" s="341"/>
      <c r="FLY26" s="341"/>
      <c r="FLZ26" s="341"/>
      <c r="FMA26" s="341"/>
      <c r="FMB26" s="341"/>
      <c r="FMC26" s="341"/>
      <c r="FMD26" s="341"/>
      <c r="FME26" s="341"/>
      <c r="FMF26" s="341"/>
      <c r="FMG26" s="341"/>
      <c r="FMH26" s="341"/>
      <c r="FMI26" s="341"/>
      <c r="FMJ26" s="341"/>
      <c r="FMK26" s="341"/>
      <c r="FML26" s="341"/>
      <c r="FMM26" s="341"/>
      <c r="FMN26" s="341"/>
      <c r="FMO26" s="341"/>
      <c r="FMP26" s="341"/>
      <c r="FMQ26" s="341"/>
      <c r="FMR26" s="341"/>
      <c r="FMS26" s="341"/>
      <c r="FMT26" s="341"/>
      <c r="FMU26" s="341"/>
      <c r="FMV26" s="341"/>
      <c r="FMW26" s="341"/>
      <c r="FMX26" s="341"/>
      <c r="FMY26" s="341"/>
      <c r="FMZ26" s="341"/>
      <c r="FNA26" s="341"/>
      <c r="FNB26" s="341"/>
      <c r="FNC26" s="341"/>
      <c r="FND26" s="341"/>
      <c r="FNE26" s="341"/>
      <c r="FNF26" s="341"/>
      <c r="FNG26" s="341"/>
      <c r="FNH26" s="341"/>
      <c r="FNI26" s="341"/>
      <c r="FNJ26" s="341"/>
      <c r="FNK26" s="341"/>
      <c r="FNL26" s="341"/>
      <c r="FNM26" s="341"/>
      <c r="FNN26" s="341"/>
      <c r="FNO26" s="341"/>
      <c r="FNP26" s="341"/>
      <c r="FNQ26" s="341"/>
      <c r="FNR26" s="341"/>
      <c r="FNS26" s="341"/>
      <c r="FNT26" s="341"/>
      <c r="FNU26" s="341"/>
      <c r="FNV26" s="341"/>
      <c r="FNW26" s="341"/>
      <c r="FNX26" s="341"/>
      <c r="FNY26" s="341"/>
      <c r="FNZ26" s="341"/>
      <c r="FOA26" s="341"/>
      <c r="FOB26" s="341"/>
      <c r="FOC26" s="341"/>
      <c r="FOD26" s="341"/>
      <c r="FOE26" s="341"/>
      <c r="FOF26" s="341"/>
      <c r="FOG26" s="341"/>
      <c r="FOH26" s="341"/>
      <c r="FOI26" s="341"/>
      <c r="FOJ26" s="341"/>
      <c r="FOK26" s="341"/>
      <c r="FOL26" s="341"/>
      <c r="FOM26" s="341"/>
      <c r="FON26" s="341"/>
      <c r="FOO26" s="341"/>
      <c r="FOP26" s="341"/>
      <c r="FOQ26" s="341"/>
      <c r="FOR26" s="341"/>
      <c r="FOS26" s="341"/>
      <c r="FOT26" s="341"/>
      <c r="FOU26" s="341"/>
      <c r="FOV26" s="341"/>
      <c r="FOW26" s="341"/>
      <c r="FOX26" s="341"/>
      <c r="FOY26" s="341"/>
      <c r="FOZ26" s="341"/>
      <c r="FPA26" s="341"/>
      <c r="FPB26" s="341"/>
      <c r="FPC26" s="341"/>
      <c r="FPD26" s="341"/>
      <c r="FPE26" s="341"/>
      <c r="FPF26" s="341"/>
      <c r="FPG26" s="341"/>
      <c r="FPH26" s="341"/>
      <c r="FPI26" s="341"/>
      <c r="FPJ26" s="341"/>
      <c r="FPK26" s="341"/>
      <c r="FPL26" s="341"/>
      <c r="FPM26" s="341"/>
      <c r="FPN26" s="341"/>
      <c r="FPO26" s="341"/>
      <c r="FPP26" s="341"/>
      <c r="FPQ26" s="341"/>
      <c r="FPR26" s="341"/>
      <c r="FPS26" s="341"/>
      <c r="FPT26" s="341"/>
      <c r="FPU26" s="341"/>
      <c r="FPV26" s="341"/>
      <c r="FPW26" s="341"/>
      <c r="FPX26" s="341"/>
      <c r="FPY26" s="341"/>
      <c r="FPZ26" s="341"/>
      <c r="FQA26" s="341"/>
      <c r="FQB26" s="341"/>
      <c r="FQC26" s="341"/>
      <c r="FQD26" s="341"/>
      <c r="FQE26" s="341"/>
      <c r="FQF26" s="341"/>
      <c r="FQG26" s="341"/>
      <c r="FQH26" s="341"/>
      <c r="FQI26" s="341"/>
      <c r="FQJ26" s="341"/>
      <c r="FQK26" s="341"/>
      <c r="FQL26" s="341"/>
      <c r="FQM26" s="341"/>
      <c r="FQN26" s="341"/>
      <c r="FQO26" s="341"/>
      <c r="FQP26" s="341"/>
      <c r="FQQ26" s="341"/>
      <c r="FQR26" s="341"/>
      <c r="FQS26" s="341"/>
      <c r="FQT26" s="341"/>
      <c r="FQU26" s="341"/>
      <c r="FQV26" s="341"/>
      <c r="FQW26" s="341"/>
      <c r="FQX26" s="341"/>
      <c r="FQY26" s="341"/>
      <c r="FQZ26" s="341"/>
      <c r="FRA26" s="341"/>
      <c r="FRB26" s="341"/>
      <c r="FRC26" s="341"/>
      <c r="FRD26" s="341"/>
      <c r="FRE26" s="341"/>
      <c r="FRF26" s="341"/>
      <c r="FRG26" s="341"/>
      <c r="FRH26" s="341"/>
      <c r="FRI26" s="341"/>
      <c r="FRJ26" s="341"/>
      <c r="FRK26" s="341"/>
      <c r="FRL26" s="341"/>
      <c r="FRM26" s="341"/>
      <c r="FRN26" s="341"/>
      <c r="FRO26" s="341"/>
      <c r="FRP26" s="341"/>
      <c r="FRQ26" s="341"/>
      <c r="FRR26" s="341"/>
      <c r="FRS26" s="341"/>
      <c r="FRT26" s="341"/>
      <c r="FRU26" s="341"/>
      <c r="FRV26" s="341"/>
      <c r="FRW26" s="341"/>
      <c r="FRX26" s="341"/>
      <c r="FRY26" s="341"/>
      <c r="FRZ26" s="341"/>
      <c r="FSA26" s="341"/>
      <c r="FSB26" s="341"/>
      <c r="FSC26" s="341"/>
      <c r="FSD26" s="341"/>
      <c r="FSE26" s="341"/>
      <c r="FSF26" s="341"/>
      <c r="FSG26" s="341"/>
      <c r="FSH26" s="341"/>
      <c r="FSI26" s="341"/>
      <c r="FSJ26" s="341"/>
      <c r="FSK26" s="341"/>
      <c r="FSL26" s="341"/>
      <c r="FSM26" s="341"/>
      <c r="FSN26" s="341"/>
      <c r="FSO26" s="341"/>
      <c r="FSP26" s="341"/>
      <c r="FSQ26" s="341"/>
      <c r="FSR26" s="341"/>
      <c r="FSS26" s="341"/>
      <c r="FST26" s="341"/>
      <c r="FSU26" s="341"/>
      <c r="FSV26" s="341"/>
      <c r="FSW26" s="341"/>
      <c r="FSX26" s="341"/>
      <c r="FSY26" s="341"/>
      <c r="FSZ26" s="341"/>
      <c r="FTA26" s="341"/>
      <c r="FTB26" s="341"/>
      <c r="FTC26" s="341"/>
      <c r="FTD26" s="341"/>
      <c r="FTE26" s="341"/>
      <c r="FTF26" s="341"/>
      <c r="FTG26" s="341"/>
      <c r="FTH26" s="341"/>
      <c r="FTI26" s="341"/>
      <c r="FTJ26" s="341"/>
      <c r="FTK26" s="341"/>
      <c r="FTL26" s="341"/>
      <c r="FTM26" s="341"/>
      <c r="FTN26" s="341"/>
      <c r="FTO26" s="341"/>
      <c r="FTP26" s="341"/>
      <c r="FTQ26" s="341"/>
      <c r="FTR26" s="341"/>
      <c r="FTS26" s="341"/>
      <c r="FTT26" s="341"/>
      <c r="FTU26" s="341"/>
      <c r="FTV26" s="341"/>
      <c r="FTW26" s="341"/>
      <c r="FTX26" s="341"/>
      <c r="FTY26" s="341"/>
      <c r="FTZ26" s="341"/>
      <c r="FUA26" s="341"/>
      <c r="FUB26" s="341"/>
      <c r="FUC26" s="341"/>
      <c r="FUD26" s="341"/>
      <c r="FUE26" s="341"/>
      <c r="FUF26" s="341"/>
      <c r="FUG26" s="341"/>
      <c r="FUH26" s="341"/>
      <c r="FUI26" s="341"/>
      <c r="FUJ26" s="341"/>
      <c r="FUK26" s="341"/>
      <c r="FUL26" s="341"/>
      <c r="FUM26" s="341"/>
      <c r="FUN26" s="341"/>
      <c r="FUO26" s="341"/>
      <c r="FUP26" s="341"/>
      <c r="FUQ26" s="341"/>
      <c r="FUR26" s="341"/>
      <c r="FUS26" s="341"/>
      <c r="FUT26" s="341"/>
      <c r="FUU26" s="341"/>
      <c r="FUV26" s="341"/>
      <c r="FUW26" s="341"/>
      <c r="FUX26" s="341"/>
      <c r="FUY26" s="341"/>
      <c r="FUZ26" s="341"/>
      <c r="FVA26" s="341"/>
      <c r="FVB26" s="341"/>
      <c r="FVC26" s="341"/>
      <c r="FVD26" s="341"/>
      <c r="FVE26" s="341"/>
      <c r="FVF26" s="341"/>
      <c r="FVG26" s="341"/>
      <c r="FVH26" s="341"/>
      <c r="FVI26" s="341"/>
      <c r="FVJ26" s="341"/>
      <c r="FVK26" s="341"/>
      <c r="FVL26" s="341"/>
      <c r="FVM26" s="341"/>
      <c r="FVN26" s="341"/>
      <c r="FVO26" s="341"/>
      <c r="FVP26" s="341"/>
      <c r="FVQ26" s="341"/>
      <c r="FVR26" s="341"/>
      <c r="FVS26" s="341"/>
      <c r="FVT26" s="341"/>
      <c r="FVU26" s="341"/>
      <c r="FVV26" s="341"/>
      <c r="FVW26" s="341"/>
      <c r="FVX26" s="341"/>
      <c r="FVY26" s="341"/>
      <c r="FVZ26" s="341"/>
      <c r="FWA26" s="341"/>
      <c r="FWB26" s="341"/>
      <c r="FWC26" s="341"/>
      <c r="FWD26" s="341"/>
      <c r="FWE26" s="341"/>
      <c r="FWF26" s="341"/>
      <c r="FWG26" s="341"/>
      <c r="FWH26" s="341"/>
      <c r="FWI26" s="341"/>
      <c r="FWJ26" s="341"/>
      <c r="FWK26" s="341"/>
      <c r="FWL26" s="341"/>
      <c r="FWM26" s="341"/>
      <c r="FWN26" s="341"/>
      <c r="FWO26" s="341"/>
      <c r="FWP26" s="341"/>
      <c r="FWQ26" s="341"/>
      <c r="FWR26" s="341"/>
      <c r="FWS26" s="341"/>
      <c r="FWT26" s="341"/>
      <c r="FWU26" s="341"/>
      <c r="FWV26" s="341"/>
      <c r="FWW26" s="341"/>
      <c r="FWX26" s="341"/>
      <c r="FWY26" s="341"/>
      <c r="FWZ26" s="341"/>
      <c r="FXA26" s="341"/>
      <c r="FXB26" s="341"/>
      <c r="FXC26" s="341"/>
      <c r="FXD26" s="341"/>
      <c r="FXE26" s="341"/>
      <c r="FXF26" s="341"/>
      <c r="FXG26" s="341"/>
      <c r="FXH26" s="341"/>
      <c r="FXI26" s="341"/>
      <c r="FXJ26" s="341"/>
      <c r="FXK26" s="341"/>
      <c r="FXL26" s="341"/>
      <c r="FXM26" s="341"/>
      <c r="FXN26" s="341"/>
      <c r="FXO26" s="341"/>
      <c r="FXP26" s="341"/>
      <c r="FXQ26" s="341"/>
      <c r="FXR26" s="341"/>
      <c r="FXS26" s="341"/>
      <c r="FXT26" s="341"/>
      <c r="FXU26" s="341"/>
      <c r="FXV26" s="341"/>
      <c r="FXW26" s="341"/>
      <c r="FXX26" s="341"/>
      <c r="FXY26" s="341"/>
      <c r="FXZ26" s="341"/>
      <c r="FYA26" s="341"/>
      <c r="FYB26" s="341"/>
      <c r="FYC26" s="341"/>
      <c r="FYD26" s="341"/>
      <c r="FYE26" s="341"/>
      <c r="FYF26" s="341"/>
      <c r="FYG26" s="341"/>
      <c r="FYH26" s="341"/>
      <c r="FYI26" s="341"/>
      <c r="FYJ26" s="341"/>
      <c r="FYK26" s="341"/>
      <c r="FYL26" s="341"/>
      <c r="FYM26" s="341"/>
      <c r="FYN26" s="341"/>
      <c r="FYO26" s="341"/>
      <c r="FYP26" s="341"/>
      <c r="FYQ26" s="341"/>
      <c r="FYR26" s="341"/>
      <c r="FYS26" s="341"/>
      <c r="FYT26" s="341"/>
      <c r="FYU26" s="341"/>
      <c r="FYV26" s="341"/>
      <c r="FYW26" s="341"/>
      <c r="FYX26" s="341"/>
      <c r="FYY26" s="341"/>
      <c r="FYZ26" s="341"/>
      <c r="FZA26" s="341"/>
      <c r="FZB26" s="341"/>
      <c r="FZC26" s="341"/>
      <c r="FZD26" s="341"/>
      <c r="FZE26" s="341"/>
      <c r="FZF26" s="341"/>
      <c r="FZG26" s="341"/>
      <c r="FZH26" s="341"/>
      <c r="FZI26" s="341"/>
      <c r="FZJ26" s="341"/>
      <c r="FZK26" s="341"/>
      <c r="FZL26" s="341"/>
      <c r="FZM26" s="341"/>
      <c r="FZN26" s="341"/>
      <c r="FZO26" s="341"/>
      <c r="FZP26" s="341"/>
      <c r="FZQ26" s="341"/>
      <c r="FZR26" s="341"/>
      <c r="FZS26" s="341"/>
      <c r="FZT26" s="341"/>
      <c r="FZU26" s="341"/>
      <c r="FZV26" s="341"/>
      <c r="FZW26" s="341"/>
      <c r="FZX26" s="341"/>
      <c r="FZY26" s="341"/>
      <c r="FZZ26" s="341"/>
      <c r="GAA26" s="341"/>
      <c r="GAB26" s="341"/>
      <c r="GAC26" s="341"/>
      <c r="GAD26" s="341"/>
      <c r="GAE26" s="341"/>
      <c r="GAF26" s="341"/>
      <c r="GAG26" s="341"/>
      <c r="GAH26" s="341"/>
      <c r="GAI26" s="341"/>
      <c r="GAJ26" s="341"/>
      <c r="GAK26" s="341"/>
      <c r="GAL26" s="341"/>
      <c r="GAM26" s="341"/>
      <c r="GAN26" s="341"/>
      <c r="GAO26" s="341"/>
      <c r="GAP26" s="341"/>
      <c r="GAQ26" s="341"/>
      <c r="GAR26" s="341"/>
      <c r="GAS26" s="341"/>
      <c r="GAT26" s="341"/>
      <c r="GAU26" s="341"/>
      <c r="GAV26" s="341"/>
      <c r="GAW26" s="341"/>
      <c r="GAX26" s="341"/>
      <c r="GAY26" s="341"/>
      <c r="GAZ26" s="341"/>
      <c r="GBA26" s="341"/>
      <c r="GBB26" s="341"/>
      <c r="GBC26" s="341"/>
      <c r="GBD26" s="341"/>
      <c r="GBE26" s="341"/>
      <c r="GBF26" s="341"/>
      <c r="GBG26" s="341"/>
      <c r="GBH26" s="341"/>
      <c r="GBI26" s="341"/>
      <c r="GBJ26" s="341"/>
      <c r="GBK26" s="341"/>
      <c r="GBL26" s="341"/>
      <c r="GBM26" s="341"/>
      <c r="GBN26" s="341"/>
      <c r="GBO26" s="341"/>
      <c r="GBP26" s="341"/>
      <c r="GBQ26" s="341"/>
      <c r="GBR26" s="341"/>
      <c r="GBS26" s="341"/>
      <c r="GBT26" s="341"/>
      <c r="GBU26" s="341"/>
      <c r="GBV26" s="341"/>
      <c r="GBW26" s="341"/>
      <c r="GBX26" s="341"/>
      <c r="GBY26" s="341"/>
      <c r="GBZ26" s="341"/>
      <c r="GCA26" s="341"/>
      <c r="GCB26" s="341"/>
      <c r="GCC26" s="341"/>
      <c r="GCD26" s="341"/>
      <c r="GCE26" s="341"/>
      <c r="GCF26" s="341"/>
      <c r="GCG26" s="341"/>
      <c r="GCH26" s="341"/>
      <c r="GCI26" s="341"/>
      <c r="GCJ26" s="341"/>
      <c r="GCK26" s="341"/>
      <c r="GCL26" s="341"/>
      <c r="GCM26" s="341"/>
      <c r="GCN26" s="341"/>
      <c r="GCO26" s="341"/>
      <c r="GCP26" s="341"/>
      <c r="GCQ26" s="341"/>
      <c r="GCR26" s="341"/>
      <c r="GCS26" s="341"/>
      <c r="GCT26" s="341"/>
      <c r="GCU26" s="341"/>
      <c r="GCV26" s="341"/>
      <c r="GCW26" s="341"/>
      <c r="GCX26" s="341"/>
      <c r="GCY26" s="341"/>
      <c r="GCZ26" s="341"/>
      <c r="GDA26" s="341"/>
      <c r="GDB26" s="341"/>
      <c r="GDC26" s="341"/>
      <c r="GDD26" s="341"/>
      <c r="GDE26" s="341"/>
      <c r="GDF26" s="341"/>
      <c r="GDG26" s="341"/>
      <c r="GDH26" s="341"/>
      <c r="GDI26" s="341"/>
      <c r="GDJ26" s="341"/>
      <c r="GDK26" s="341"/>
      <c r="GDL26" s="341"/>
      <c r="GDM26" s="341"/>
      <c r="GDN26" s="341"/>
      <c r="GDO26" s="341"/>
      <c r="GDP26" s="341"/>
      <c r="GDQ26" s="341"/>
      <c r="GDR26" s="341"/>
      <c r="GDS26" s="341"/>
      <c r="GDT26" s="341"/>
      <c r="GDU26" s="341"/>
      <c r="GDV26" s="341"/>
      <c r="GDW26" s="341"/>
      <c r="GDX26" s="341"/>
      <c r="GDY26" s="341"/>
      <c r="GDZ26" s="341"/>
      <c r="GEA26" s="341"/>
      <c r="GEB26" s="341"/>
      <c r="GEC26" s="341"/>
      <c r="GED26" s="341"/>
      <c r="GEE26" s="341"/>
      <c r="GEF26" s="341"/>
      <c r="GEG26" s="341"/>
      <c r="GEH26" s="341"/>
      <c r="GEI26" s="341"/>
      <c r="GEJ26" s="341"/>
      <c r="GEK26" s="341"/>
      <c r="GEL26" s="341"/>
      <c r="GEM26" s="341"/>
      <c r="GEN26" s="341"/>
      <c r="GEO26" s="341"/>
      <c r="GEP26" s="341"/>
      <c r="GEQ26" s="341"/>
      <c r="GER26" s="341"/>
      <c r="GES26" s="341"/>
      <c r="GET26" s="341"/>
      <c r="GEU26" s="341"/>
      <c r="GEV26" s="341"/>
      <c r="GEW26" s="341"/>
      <c r="GEX26" s="341"/>
      <c r="GEY26" s="341"/>
      <c r="GEZ26" s="341"/>
      <c r="GFA26" s="341"/>
      <c r="GFB26" s="341"/>
      <c r="GFC26" s="341"/>
      <c r="GFD26" s="341"/>
      <c r="GFE26" s="341"/>
      <c r="GFF26" s="341"/>
      <c r="GFG26" s="341"/>
      <c r="GFH26" s="341"/>
      <c r="GFI26" s="341"/>
      <c r="GFJ26" s="341"/>
      <c r="GFK26" s="341"/>
      <c r="GFL26" s="341"/>
      <c r="GFM26" s="341"/>
      <c r="GFN26" s="341"/>
      <c r="GFO26" s="341"/>
      <c r="GFP26" s="341"/>
      <c r="GFQ26" s="341"/>
      <c r="GFR26" s="341"/>
      <c r="GFS26" s="341"/>
      <c r="GFT26" s="341"/>
      <c r="GFU26" s="341"/>
      <c r="GFV26" s="341"/>
      <c r="GFW26" s="341"/>
      <c r="GFX26" s="341"/>
      <c r="GFY26" s="341"/>
      <c r="GFZ26" s="341"/>
      <c r="GGA26" s="341"/>
      <c r="GGB26" s="341"/>
      <c r="GGC26" s="341"/>
      <c r="GGD26" s="341"/>
      <c r="GGE26" s="341"/>
      <c r="GGF26" s="341"/>
      <c r="GGG26" s="341"/>
      <c r="GGH26" s="341"/>
      <c r="GGI26" s="341"/>
      <c r="GGJ26" s="341"/>
      <c r="GGK26" s="341"/>
      <c r="GGL26" s="341"/>
      <c r="GGM26" s="341"/>
      <c r="GGN26" s="341"/>
      <c r="GGO26" s="341"/>
      <c r="GGP26" s="341"/>
      <c r="GGQ26" s="341"/>
      <c r="GGR26" s="341"/>
      <c r="GGS26" s="341"/>
      <c r="GGT26" s="341"/>
      <c r="GGU26" s="341"/>
      <c r="GGV26" s="341"/>
      <c r="GGW26" s="341"/>
      <c r="GGX26" s="341"/>
      <c r="GGY26" s="341"/>
      <c r="GGZ26" s="341"/>
      <c r="GHA26" s="341"/>
      <c r="GHB26" s="341"/>
      <c r="GHC26" s="341"/>
      <c r="GHD26" s="341"/>
      <c r="GHE26" s="341"/>
      <c r="GHF26" s="341"/>
      <c r="GHG26" s="341"/>
      <c r="GHH26" s="341"/>
      <c r="GHI26" s="341"/>
      <c r="GHJ26" s="341"/>
      <c r="GHK26" s="341"/>
      <c r="GHL26" s="341"/>
      <c r="GHM26" s="341"/>
      <c r="GHN26" s="341"/>
      <c r="GHO26" s="341"/>
      <c r="GHP26" s="341"/>
      <c r="GHQ26" s="341"/>
      <c r="GHR26" s="341"/>
      <c r="GHS26" s="341"/>
      <c r="GHT26" s="341"/>
      <c r="GHU26" s="341"/>
      <c r="GHV26" s="341"/>
      <c r="GHW26" s="341"/>
      <c r="GHX26" s="341"/>
      <c r="GHY26" s="341"/>
      <c r="GHZ26" s="341"/>
      <c r="GIA26" s="341"/>
      <c r="GIB26" s="341"/>
      <c r="GIC26" s="341"/>
      <c r="GID26" s="341"/>
      <c r="GIE26" s="341"/>
      <c r="GIF26" s="341"/>
      <c r="GIG26" s="341"/>
      <c r="GIH26" s="341"/>
      <c r="GII26" s="341"/>
      <c r="GIJ26" s="341"/>
      <c r="GIK26" s="341"/>
      <c r="GIL26" s="341"/>
      <c r="GIM26" s="341"/>
      <c r="GIN26" s="341"/>
      <c r="GIO26" s="341"/>
      <c r="GIP26" s="341"/>
      <c r="GIQ26" s="341"/>
      <c r="GIR26" s="341"/>
      <c r="GIS26" s="341"/>
      <c r="GIT26" s="341"/>
      <c r="GIU26" s="341"/>
      <c r="GIV26" s="341"/>
      <c r="GIW26" s="341"/>
      <c r="GIX26" s="341"/>
      <c r="GIY26" s="341"/>
      <c r="GIZ26" s="341"/>
      <c r="GJA26" s="341"/>
      <c r="GJB26" s="341"/>
      <c r="GJC26" s="341"/>
      <c r="GJD26" s="341"/>
      <c r="GJE26" s="341"/>
      <c r="GJF26" s="341"/>
      <c r="GJG26" s="341"/>
      <c r="GJH26" s="341"/>
      <c r="GJI26" s="341"/>
      <c r="GJJ26" s="341"/>
      <c r="GJK26" s="341"/>
      <c r="GJL26" s="341"/>
      <c r="GJM26" s="341"/>
      <c r="GJN26" s="341"/>
      <c r="GJO26" s="341"/>
      <c r="GJP26" s="341"/>
      <c r="GJQ26" s="341"/>
      <c r="GJR26" s="341"/>
      <c r="GJS26" s="341"/>
      <c r="GJT26" s="341"/>
      <c r="GJU26" s="341"/>
      <c r="GJV26" s="341"/>
      <c r="GJW26" s="341"/>
      <c r="GJX26" s="341"/>
      <c r="GJY26" s="341"/>
      <c r="GJZ26" s="341"/>
      <c r="GKA26" s="341"/>
      <c r="GKB26" s="341"/>
      <c r="GKC26" s="341"/>
      <c r="GKD26" s="341"/>
      <c r="GKE26" s="341"/>
      <c r="GKF26" s="341"/>
      <c r="GKG26" s="341"/>
      <c r="GKH26" s="341"/>
      <c r="GKI26" s="341"/>
      <c r="GKJ26" s="341"/>
      <c r="GKK26" s="341"/>
      <c r="GKL26" s="341"/>
      <c r="GKM26" s="341"/>
      <c r="GKN26" s="341"/>
      <c r="GKO26" s="341"/>
      <c r="GKP26" s="341"/>
      <c r="GKQ26" s="341"/>
      <c r="GKR26" s="341"/>
      <c r="GKS26" s="341"/>
      <c r="GKT26" s="341"/>
      <c r="GKU26" s="341"/>
      <c r="GKV26" s="341"/>
      <c r="GKW26" s="341"/>
      <c r="GKX26" s="341"/>
      <c r="GKY26" s="341"/>
      <c r="GKZ26" s="341"/>
      <c r="GLA26" s="341"/>
      <c r="GLB26" s="341"/>
      <c r="GLC26" s="341"/>
      <c r="GLD26" s="341"/>
      <c r="GLE26" s="341"/>
      <c r="GLF26" s="341"/>
      <c r="GLG26" s="341"/>
      <c r="GLH26" s="341"/>
      <c r="GLI26" s="341"/>
      <c r="GLJ26" s="341"/>
      <c r="GLK26" s="341"/>
      <c r="GLL26" s="341"/>
      <c r="GLM26" s="341"/>
      <c r="GLN26" s="341"/>
      <c r="GLO26" s="341"/>
      <c r="GLP26" s="341"/>
      <c r="GLQ26" s="341"/>
      <c r="GLR26" s="341"/>
      <c r="GLS26" s="341"/>
      <c r="GLT26" s="341"/>
      <c r="GLU26" s="341"/>
      <c r="GLV26" s="341"/>
      <c r="GLW26" s="341"/>
      <c r="GLX26" s="341"/>
      <c r="GLY26" s="341"/>
      <c r="GLZ26" s="341"/>
      <c r="GMA26" s="341"/>
      <c r="GMB26" s="341"/>
      <c r="GMC26" s="341"/>
      <c r="GMD26" s="341"/>
      <c r="GME26" s="341"/>
      <c r="GMF26" s="341"/>
      <c r="GMG26" s="341"/>
      <c r="GMH26" s="341"/>
      <c r="GMI26" s="341"/>
      <c r="GMJ26" s="341"/>
      <c r="GMK26" s="341"/>
      <c r="GML26" s="341"/>
      <c r="GMM26" s="341"/>
      <c r="GMN26" s="341"/>
      <c r="GMO26" s="341"/>
      <c r="GMP26" s="341"/>
      <c r="GMQ26" s="341"/>
      <c r="GMR26" s="341"/>
      <c r="GMS26" s="341"/>
      <c r="GMT26" s="341"/>
      <c r="GMU26" s="341"/>
      <c r="GMV26" s="341"/>
      <c r="GMW26" s="341"/>
      <c r="GMX26" s="341"/>
      <c r="GMY26" s="341"/>
      <c r="GMZ26" s="341"/>
      <c r="GNA26" s="341"/>
      <c r="GNB26" s="341"/>
      <c r="GNC26" s="341"/>
      <c r="GND26" s="341"/>
      <c r="GNE26" s="341"/>
      <c r="GNF26" s="341"/>
      <c r="GNG26" s="341"/>
      <c r="GNH26" s="341"/>
      <c r="GNI26" s="341"/>
      <c r="GNJ26" s="341"/>
      <c r="GNK26" s="341"/>
      <c r="GNL26" s="341"/>
      <c r="GNM26" s="341"/>
      <c r="GNN26" s="341"/>
      <c r="GNO26" s="341"/>
      <c r="GNP26" s="341"/>
      <c r="GNQ26" s="341"/>
      <c r="GNR26" s="341"/>
      <c r="GNS26" s="341"/>
      <c r="GNT26" s="341"/>
      <c r="GNU26" s="341"/>
      <c r="GNV26" s="341"/>
      <c r="GNW26" s="341"/>
      <c r="GNX26" s="341"/>
      <c r="GNY26" s="341"/>
      <c r="GNZ26" s="341"/>
      <c r="GOA26" s="341"/>
      <c r="GOB26" s="341"/>
      <c r="GOC26" s="341"/>
      <c r="GOD26" s="341"/>
      <c r="GOE26" s="341"/>
      <c r="GOF26" s="341"/>
      <c r="GOG26" s="341"/>
      <c r="GOH26" s="341"/>
      <c r="GOI26" s="341"/>
      <c r="GOJ26" s="341"/>
      <c r="GOK26" s="341"/>
      <c r="GOL26" s="341"/>
      <c r="GOM26" s="341"/>
      <c r="GON26" s="341"/>
      <c r="GOO26" s="341"/>
      <c r="GOP26" s="341"/>
      <c r="GOQ26" s="341"/>
      <c r="GOR26" s="341"/>
      <c r="GOS26" s="341"/>
      <c r="GOT26" s="341"/>
      <c r="GOU26" s="341"/>
      <c r="GOV26" s="341"/>
      <c r="GOW26" s="341"/>
      <c r="GOX26" s="341"/>
      <c r="GOY26" s="341"/>
      <c r="GOZ26" s="341"/>
      <c r="GPA26" s="341"/>
      <c r="GPB26" s="341"/>
      <c r="GPC26" s="341"/>
      <c r="GPD26" s="341"/>
      <c r="GPE26" s="341"/>
      <c r="GPF26" s="341"/>
      <c r="GPG26" s="341"/>
      <c r="GPH26" s="341"/>
      <c r="GPI26" s="341"/>
      <c r="GPJ26" s="341"/>
      <c r="GPK26" s="341"/>
      <c r="GPL26" s="341"/>
      <c r="GPM26" s="341"/>
      <c r="GPN26" s="341"/>
      <c r="GPO26" s="341"/>
      <c r="GPP26" s="341"/>
      <c r="GPQ26" s="341"/>
      <c r="GPR26" s="341"/>
      <c r="GPS26" s="341"/>
      <c r="GPT26" s="341"/>
      <c r="GPU26" s="341"/>
      <c r="GPV26" s="341"/>
      <c r="GPW26" s="341"/>
      <c r="GPX26" s="341"/>
      <c r="GPY26" s="341"/>
      <c r="GPZ26" s="341"/>
      <c r="GQA26" s="341"/>
      <c r="GQB26" s="341"/>
      <c r="GQC26" s="341"/>
      <c r="GQD26" s="341"/>
      <c r="GQE26" s="341"/>
      <c r="GQF26" s="341"/>
      <c r="GQG26" s="341"/>
      <c r="GQH26" s="341"/>
      <c r="GQI26" s="341"/>
      <c r="GQJ26" s="341"/>
      <c r="GQK26" s="341"/>
      <c r="GQL26" s="341"/>
      <c r="GQM26" s="341"/>
      <c r="GQN26" s="341"/>
      <c r="GQO26" s="341"/>
      <c r="GQP26" s="341"/>
      <c r="GQQ26" s="341"/>
      <c r="GQR26" s="341"/>
      <c r="GQS26" s="341"/>
      <c r="GQT26" s="341"/>
      <c r="GQU26" s="341"/>
      <c r="GQV26" s="341"/>
      <c r="GQW26" s="341"/>
      <c r="GQX26" s="341"/>
      <c r="GQY26" s="341"/>
      <c r="GQZ26" s="341"/>
      <c r="GRA26" s="341"/>
      <c r="GRB26" s="341"/>
      <c r="GRC26" s="341"/>
      <c r="GRD26" s="341"/>
      <c r="GRE26" s="341"/>
      <c r="GRF26" s="341"/>
      <c r="GRG26" s="341"/>
      <c r="GRH26" s="341"/>
      <c r="GRI26" s="341"/>
      <c r="GRJ26" s="341"/>
      <c r="GRK26" s="341"/>
      <c r="GRL26" s="341"/>
      <c r="GRM26" s="341"/>
      <c r="GRN26" s="341"/>
      <c r="GRO26" s="341"/>
      <c r="GRP26" s="341"/>
      <c r="GRQ26" s="341"/>
      <c r="GRR26" s="341"/>
      <c r="GRS26" s="341"/>
      <c r="GRT26" s="341"/>
      <c r="GRU26" s="341"/>
      <c r="GRV26" s="341"/>
      <c r="GRW26" s="341"/>
      <c r="GRX26" s="341"/>
      <c r="GRY26" s="341"/>
      <c r="GRZ26" s="341"/>
      <c r="GSA26" s="341"/>
      <c r="GSB26" s="341"/>
      <c r="GSC26" s="341"/>
      <c r="GSD26" s="341"/>
      <c r="GSE26" s="341"/>
      <c r="GSF26" s="341"/>
      <c r="GSG26" s="341"/>
      <c r="GSH26" s="341"/>
      <c r="GSI26" s="341"/>
      <c r="GSJ26" s="341"/>
      <c r="GSK26" s="341"/>
      <c r="GSL26" s="341"/>
      <c r="GSM26" s="341"/>
      <c r="GSN26" s="341"/>
      <c r="GSO26" s="341"/>
      <c r="GSP26" s="341"/>
      <c r="GSQ26" s="341"/>
      <c r="GSR26" s="341"/>
      <c r="GSS26" s="341"/>
      <c r="GST26" s="341"/>
      <c r="GSU26" s="341"/>
      <c r="GSV26" s="341"/>
      <c r="GSW26" s="341"/>
      <c r="GSX26" s="341"/>
      <c r="GSY26" s="341"/>
      <c r="GSZ26" s="341"/>
      <c r="GTA26" s="341"/>
      <c r="GTB26" s="341"/>
      <c r="GTC26" s="341"/>
      <c r="GTD26" s="341"/>
      <c r="GTE26" s="341"/>
      <c r="GTF26" s="341"/>
      <c r="GTG26" s="341"/>
      <c r="GTH26" s="341"/>
      <c r="GTI26" s="341"/>
      <c r="GTJ26" s="341"/>
      <c r="GTK26" s="341"/>
      <c r="GTL26" s="341"/>
      <c r="GTM26" s="341"/>
      <c r="GTN26" s="341"/>
      <c r="GTO26" s="341"/>
      <c r="GTP26" s="341"/>
      <c r="GTQ26" s="341"/>
      <c r="GTR26" s="341"/>
      <c r="GTS26" s="341"/>
      <c r="GTT26" s="341"/>
      <c r="GTU26" s="341"/>
      <c r="GTV26" s="341"/>
      <c r="GTW26" s="341"/>
      <c r="GTX26" s="341"/>
      <c r="GTY26" s="341"/>
      <c r="GTZ26" s="341"/>
      <c r="GUA26" s="341"/>
      <c r="GUB26" s="341"/>
      <c r="GUC26" s="341"/>
      <c r="GUD26" s="341"/>
      <c r="GUE26" s="341"/>
      <c r="GUF26" s="341"/>
      <c r="GUG26" s="341"/>
      <c r="GUH26" s="341"/>
      <c r="GUI26" s="341"/>
      <c r="GUJ26" s="341"/>
      <c r="GUK26" s="341"/>
      <c r="GUL26" s="341"/>
      <c r="GUM26" s="341"/>
      <c r="GUN26" s="341"/>
      <c r="GUO26" s="341"/>
      <c r="GUP26" s="341"/>
      <c r="GUQ26" s="341"/>
      <c r="GUR26" s="341"/>
      <c r="GUS26" s="341"/>
      <c r="GUT26" s="341"/>
      <c r="GUU26" s="341"/>
      <c r="GUV26" s="341"/>
      <c r="GUW26" s="341"/>
      <c r="GUX26" s="341"/>
      <c r="GUY26" s="341"/>
      <c r="GUZ26" s="341"/>
      <c r="GVA26" s="341"/>
      <c r="GVB26" s="341"/>
      <c r="GVC26" s="341"/>
      <c r="GVD26" s="341"/>
      <c r="GVE26" s="341"/>
      <c r="GVF26" s="341"/>
      <c r="GVG26" s="341"/>
      <c r="GVH26" s="341"/>
      <c r="GVI26" s="341"/>
      <c r="GVJ26" s="341"/>
      <c r="GVK26" s="341"/>
      <c r="GVL26" s="341"/>
      <c r="GVM26" s="341"/>
      <c r="GVN26" s="341"/>
      <c r="GVO26" s="341"/>
      <c r="GVP26" s="341"/>
      <c r="GVQ26" s="341"/>
      <c r="GVR26" s="341"/>
      <c r="GVS26" s="341"/>
      <c r="GVT26" s="341"/>
      <c r="GVU26" s="341"/>
      <c r="GVV26" s="341"/>
      <c r="GVW26" s="341"/>
      <c r="GVX26" s="341"/>
      <c r="GVY26" s="341"/>
      <c r="GVZ26" s="341"/>
      <c r="GWA26" s="341"/>
      <c r="GWB26" s="341"/>
      <c r="GWC26" s="341"/>
      <c r="GWD26" s="341"/>
      <c r="GWE26" s="341"/>
      <c r="GWF26" s="341"/>
      <c r="GWG26" s="341"/>
      <c r="GWH26" s="341"/>
      <c r="GWI26" s="341"/>
      <c r="GWJ26" s="341"/>
      <c r="GWK26" s="341"/>
      <c r="GWL26" s="341"/>
      <c r="GWM26" s="341"/>
      <c r="GWN26" s="341"/>
      <c r="GWO26" s="341"/>
      <c r="GWP26" s="341"/>
      <c r="GWQ26" s="341"/>
      <c r="GWR26" s="341"/>
      <c r="GWS26" s="341"/>
      <c r="GWT26" s="341"/>
      <c r="GWU26" s="341"/>
      <c r="GWV26" s="341"/>
      <c r="GWW26" s="341"/>
      <c r="GWX26" s="341"/>
      <c r="GWY26" s="341"/>
      <c r="GWZ26" s="341"/>
      <c r="GXA26" s="341"/>
      <c r="GXB26" s="341"/>
      <c r="GXC26" s="341"/>
      <c r="GXD26" s="341"/>
      <c r="GXE26" s="341"/>
      <c r="GXF26" s="341"/>
      <c r="GXG26" s="341"/>
      <c r="GXH26" s="341"/>
      <c r="GXI26" s="341"/>
      <c r="GXJ26" s="341"/>
      <c r="GXK26" s="341"/>
      <c r="GXL26" s="341"/>
      <c r="GXM26" s="341"/>
      <c r="GXN26" s="341"/>
      <c r="GXO26" s="341"/>
      <c r="GXP26" s="341"/>
      <c r="GXQ26" s="341"/>
      <c r="GXR26" s="341"/>
      <c r="GXS26" s="341"/>
      <c r="GXT26" s="341"/>
      <c r="GXU26" s="341"/>
      <c r="GXV26" s="341"/>
      <c r="GXW26" s="341"/>
      <c r="GXX26" s="341"/>
      <c r="GXY26" s="341"/>
      <c r="GXZ26" s="341"/>
      <c r="GYA26" s="341"/>
      <c r="GYB26" s="341"/>
      <c r="GYC26" s="341"/>
      <c r="GYD26" s="341"/>
      <c r="GYE26" s="341"/>
      <c r="GYF26" s="341"/>
      <c r="GYG26" s="341"/>
      <c r="GYH26" s="341"/>
      <c r="GYI26" s="341"/>
      <c r="GYJ26" s="341"/>
      <c r="GYK26" s="341"/>
      <c r="GYL26" s="341"/>
      <c r="GYM26" s="341"/>
      <c r="GYN26" s="341"/>
      <c r="GYO26" s="341"/>
      <c r="GYP26" s="341"/>
      <c r="GYQ26" s="341"/>
      <c r="GYR26" s="341"/>
      <c r="GYS26" s="341"/>
      <c r="GYT26" s="341"/>
      <c r="GYU26" s="341"/>
      <c r="GYV26" s="341"/>
      <c r="GYW26" s="341"/>
      <c r="GYX26" s="341"/>
      <c r="GYY26" s="341"/>
      <c r="GYZ26" s="341"/>
      <c r="GZA26" s="341"/>
      <c r="GZB26" s="341"/>
      <c r="GZC26" s="341"/>
      <c r="GZD26" s="341"/>
      <c r="GZE26" s="341"/>
      <c r="GZF26" s="341"/>
      <c r="GZG26" s="341"/>
      <c r="GZH26" s="341"/>
      <c r="GZI26" s="341"/>
      <c r="GZJ26" s="341"/>
      <c r="GZK26" s="341"/>
      <c r="GZL26" s="341"/>
      <c r="GZM26" s="341"/>
      <c r="GZN26" s="341"/>
      <c r="GZO26" s="341"/>
      <c r="GZP26" s="341"/>
      <c r="GZQ26" s="341"/>
      <c r="GZR26" s="341"/>
      <c r="GZS26" s="341"/>
      <c r="GZT26" s="341"/>
      <c r="GZU26" s="341"/>
      <c r="GZV26" s="341"/>
      <c r="GZW26" s="341"/>
      <c r="GZX26" s="341"/>
      <c r="GZY26" s="341"/>
      <c r="GZZ26" s="341"/>
      <c r="HAA26" s="341"/>
      <c r="HAB26" s="341"/>
      <c r="HAC26" s="341"/>
      <c r="HAD26" s="341"/>
      <c r="HAE26" s="341"/>
      <c r="HAF26" s="341"/>
      <c r="HAG26" s="341"/>
      <c r="HAH26" s="341"/>
      <c r="HAI26" s="341"/>
      <c r="HAJ26" s="341"/>
      <c r="HAK26" s="341"/>
      <c r="HAL26" s="341"/>
      <c r="HAM26" s="341"/>
      <c r="HAN26" s="341"/>
      <c r="HAO26" s="341"/>
      <c r="HAP26" s="341"/>
      <c r="HAQ26" s="341"/>
      <c r="HAR26" s="341"/>
      <c r="HAS26" s="341"/>
      <c r="HAT26" s="341"/>
      <c r="HAU26" s="341"/>
      <c r="HAV26" s="341"/>
      <c r="HAW26" s="341"/>
      <c r="HAX26" s="341"/>
      <c r="HAY26" s="341"/>
      <c r="HAZ26" s="341"/>
      <c r="HBA26" s="341"/>
      <c r="HBB26" s="341"/>
      <c r="HBC26" s="341"/>
      <c r="HBD26" s="341"/>
      <c r="HBE26" s="341"/>
      <c r="HBF26" s="341"/>
      <c r="HBG26" s="341"/>
      <c r="HBH26" s="341"/>
      <c r="HBI26" s="341"/>
      <c r="HBJ26" s="341"/>
      <c r="HBK26" s="341"/>
      <c r="HBL26" s="341"/>
      <c r="HBM26" s="341"/>
      <c r="HBN26" s="341"/>
      <c r="HBO26" s="341"/>
      <c r="HBP26" s="341"/>
      <c r="HBQ26" s="341"/>
      <c r="HBR26" s="341"/>
      <c r="HBS26" s="341"/>
      <c r="HBT26" s="341"/>
      <c r="HBU26" s="341"/>
      <c r="HBV26" s="341"/>
      <c r="HBW26" s="341"/>
      <c r="HBX26" s="341"/>
      <c r="HBY26" s="341"/>
      <c r="HBZ26" s="341"/>
      <c r="HCA26" s="341"/>
      <c r="HCB26" s="341"/>
      <c r="HCC26" s="341"/>
      <c r="HCD26" s="341"/>
      <c r="HCE26" s="341"/>
      <c r="HCF26" s="341"/>
      <c r="HCG26" s="341"/>
      <c r="HCH26" s="341"/>
      <c r="HCI26" s="341"/>
      <c r="HCJ26" s="341"/>
      <c r="HCK26" s="341"/>
      <c r="HCL26" s="341"/>
      <c r="HCM26" s="341"/>
      <c r="HCN26" s="341"/>
      <c r="HCO26" s="341"/>
      <c r="HCP26" s="341"/>
      <c r="HCQ26" s="341"/>
      <c r="HCR26" s="341"/>
      <c r="HCS26" s="341"/>
      <c r="HCT26" s="341"/>
      <c r="HCU26" s="341"/>
      <c r="HCV26" s="341"/>
      <c r="HCW26" s="341"/>
      <c r="HCX26" s="341"/>
      <c r="HCY26" s="341"/>
      <c r="HCZ26" s="341"/>
      <c r="HDA26" s="341"/>
      <c r="HDB26" s="341"/>
      <c r="HDC26" s="341"/>
      <c r="HDD26" s="341"/>
      <c r="HDE26" s="341"/>
      <c r="HDF26" s="341"/>
      <c r="HDG26" s="341"/>
      <c r="HDH26" s="341"/>
      <c r="HDI26" s="341"/>
      <c r="HDJ26" s="341"/>
      <c r="HDK26" s="341"/>
      <c r="HDL26" s="341"/>
      <c r="HDM26" s="341"/>
      <c r="HDN26" s="341"/>
      <c r="HDO26" s="341"/>
      <c r="HDP26" s="341"/>
      <c r="HDQ26" s="341"/>
      <c r="HDR26" s="341"/>
      <c r="HDS26" s="341"/>
      <c r="HDT26" s="341"/>
      <c r="HDU26" s="341"/>
      <c r="HDV26" s="341"/>
      <c r="HDW26" s="341"/>
      <c r="HDX26" s="341"/>
      <c r="HDY26" s="341"/>
      <c r="HDZ26" s="341"/>
      <c r="HEA26" s="341"/>
      <c r="HEB26" s="341"/>
      <c r="HEC26" s="341"/>
      <c r="HED26" s="341"/>
      <c r="HEE26" s="341"/>
      <c r="HEF26" s="341"/>
      <c r="HEG26" s="341"/>
      <c r="HEH26" s="341"/>
      <c r="HEI26" s="341"/>
      <c r="HEJ26" s="341"/>
      <c r="HEK26" s="341"/>
      <c r="HEL26" s="341"/>
      <c r="HEM26" s="341"/>
      <c r="HEN26" s="341"/>
      <c r="HEO26" s="341"/>
      <c r="HEP26" s="341"/>
      <c r="HEQ26" s="341"/>
      <c r="HER26" s="341"/>
      <c r="HES26" s="341"/>
      <c r="HET26" s="341"/>
      <c r="HEU26" s="341"/>
      <c r="HEV26" s="341"/>
      <c r="HEW26" s="341"/>
      <c r="HEX26" s="341"/>
      <c r="HEY26" s="341"/>
      <c r="HEZ26" s="341"/>
      <c r="HFA26" s="341"/>
      <c r="HFB26" s="341"/>
      <c r="HFC26" s="341"/>
      <c r="HFD26" s="341"/>
      <c r="HFE26" s="341"/>
      <c r="HFF26" s="341"/>
      <c r="HFG26" s="341"/>
      <c r="HFH26" s="341"/>
      <c r="HFI26" s="341"/>
      <c r="HFJ26" s="341"/>
      <c r="HFK26" s="341"/>
      <c r="HFL26" s="341"/>
      <c r="HFM26" s="341"/>
      <c r="HFN26" s="341"/>
      <c r="HFO26" s="341"/>
      <c r="HFP26" s="341"/>
      <c r="HFQ26" s="341"/>
      <c r="HFR26" s="341"/>
      <c r="HFS26" s="341"/>
      <c r="HFT26" s="341"/>
      <c r="HFU26" s="341"/>
      <c r="HFV26" s="341"/>
      <c r="HFW26" s="341"/>
      <c r="HFX26" s="341"/>
      <c r="HFY26" s="341"/>
      <c r="HFZ26" s="341"/>
      <c r="HGA26" s="341"/>
      <c r="HGB26" s="341"/>
      <c r="HGC26" s="341"/>
      <c r="HGD26" s="341"/>
      <c r="HGE26" s="341"/>
      <c r="HGF26" s="341"/>
      <c r="HGG26" s="341"/>
      <c r="HGH26" s="341"/>
      <c r="HGI26" s="341"/>
      <c r="HGJ26" s="341"/>
      <c r="HGK26" s="341"/>
      <c r="HGL26" s="341"/>
      <c r="HGM26" s="341"/>
      <c r="HGN26" s="341"/>
      <c r="HGO26" s="341"/>
      <c r="HGP26" s="341"/>
      <c r="HGQ26" s="341"/>
      <c r="HGR26" s="341"/>
      <c r="HGS26" s="341"/>
      <c r="HGT26" s="341"/>
      <c r="HGU26" s="341"/>
      <c r="HGV26" s="341"/>
      <c r="HGW26" s="341"/>
      <c r="HGX26" s="341"/>
      <c r="HGY26" s="341"/>
      <c r="HGZ26" s="341"/>
      <c r="HHA26" s="341"/>
      <c r="HHB26" s="341"/>
      <c r="HHC26" s="341"/>
      <c r="HHD26" s="341"/>
      <c r="HHE26" s="341"/>
      <c r="HHF26" s="341"/>
      <c r="HHG26" s="341"/>
      <c r="HHH26" s="341"/>
      <c r="HHI26" s="341"/>
      <c r="HHJ26" s="341"/>
      <c r="HHK26" s="341"/>
      <c r="HHL26" s="341"/>
      <c r="HHM26" s="341"/>
      <c r="HHN26" s="341"/>
      <c r="HHO26" s="341"/>
      <c r="HHP26" s="341"/>
      <c r="HHQ26" s="341"/>
      <c r="HHR26" s="341"/>
      <c r="HHS26" s="341"/>
      <c r="HHT26" s="341"/>
      <c r="HHU26" s="341"/>
      <c r="HHV26" s="341"/>
      <c r="HHW26" s="341"/>
      <c r="HHX26" s="341"/>
      <c r="HHY26" s="341"/>
      <c r="HHZ26" s="341"/>
      <c r="HIA26" s="341"/>
      <c r="HIB26" s="341"/>
      <c r="HIC26" s="341"/>
      <c r="HID26" s="341"/>
      <c r="HIE26" s="341"/>
      <c r="HIF26" s="341"/>
      <c r="HIG26" s="341"/>
      <c r="HIH26" s="341"/>
      <c r="HII26" s="341"/>
      <c r="HIJ26" s="341"/>
      <c r="HIK26" s="341"/>
      <c r="HIL26" s="341"/>
      <c r="HIM26" s="341"/>
      <c r="HIN26" s="341"/>
      <c r="HIO26" s="341"/>
      <c r="HIP26" s="341"/>
      <c r="HIQ26" s="341"/>
      <c r="HIR26" s="341"/>
      <c r="HIS26" s="341"/>
      <c r="HIT26" s="341"/>
      <c r="HIU26" s="341"/>
      <c r="HIV26" s="341"/>
      <c r="HIW26" s="341"/>
      <c r="HIX26" s="341"/>
      <c r="HIY26" s="341"/>
      <c r="HIZ26" s="341"/>
      <c r="HJA26" s="341"/>
      <c r="HJB26" s="341"/>
      <c r="HJC26" s="341"/>
      <c r="HJD26" s="341"/>
      <c r="HJE26" s="341"/>
      <c r="HJF26" s="341"/>
      <c r="HJG26" s="341"/>
      <c r="HJH26" s="341"/>
      <c r="HJI26" s="341"/>
      <c r="HJJ26" s="341"/>
      <c r="HJK26" s="341"/>
      <c r="HJL26" s="341"/>
      <c r="HJM26" s="341"/>
      <c r="HJN26" s="341"/>
      <c r="HJO26" s="341"/>
      <c r="HJP26" s="341"/>
      <c r="HJQ26" s="341"/>
      <c r="HJR26" s="341"/>
      <c r="HJS26" s="341"/>
      <c r="HJT26" s="341"/>
      <c r="HJU26" s="341"/>
      <c r="HJV26" s="341"/>
      <c r="HJW26" s="341"/>
      <c r="HJX26" s="341"/>
      <c r="HJY26" s="341"/>
      <c r="HJZ26" s="341"/>
      <c r="HKA26" s="341"/>
      <c r="HKB26" s="341"/>
      <c r="HKC26" s="341"/>
      <c r="HKD26" s="341"/>
      <c r="HKE26" s="341"/>
      <c r="HKF26" s="341"/>
      <c r="HKG26" s="341"/>
      <c r="HKH26" s="341"/>
      <c r="HKI26" s="341"/>
      <c r="HKJ26" s="341"/>
      <c r="HKK26" s="341"/>
      <c r="HKL26" s="341"/>
      <c r="HKM26" s="341"/>
      <c r="HKN26" s="341"/>
      <c r="HKO26" s="341"/>
      <c r="HKP26" s="341"/>
      <c r="HKQ26" s="341"/>
      <c r="HKR26" s="341"/>
      <c r="HKS26" s="341"/>
      <c r="HKT26" s="341"/>
      <c r="HKU26" s="341"/>
      <c r="HKV26" s="341"/>
      <c r="HKW26" s="341"/>
      <c r="HKX26" s="341"/>
      <c r="HKY26" s="341"/>
      <c r="HKZ26" s="341"/>
      <c r="HLA26" s="341"/>
      <c r="HLB26" s="341"/>
      <c r="HLC26" s="341"/>
      <c r="HLD26" s="341"/>
      <c r="HLE26" s="341"/>
      <c r="HLF26" s="341"/>
      <c r="HLG26" s="341"/>
      <c r="HLH26" s="341"/>
      <c r="HLI26" s="341"/>
      <c r="HLJ26" s="341"/>
      <c r="HLK26" s="341"/>
      <c r="HLL26" s="341"/>
      <c r="HLM26" s="341"/>
      <c r="HLN26" s="341"/>
      <c r="HLO26" s="341"/>
      <c r="HLP26" s="341"/>
      <c r="HLQ26" s="341"/>
      <c r="HLR26" s="341"/>
      <c r="HLS26" s="341"/>
      <c r="HLT26" s="341"/>
      <c r="HLU26" s="341"/>
      <c r="HLV26" s="341"/>
      <c r="HLW26" s="341"/>
      <c r="HLX26" s="341"/>
      <c r="HLY26" s="341"/>
      <c r="HLZ26" s="341"/>
      <c r="HMA26" s="341"/>
      <c r="HMB26" s="341"/>
      <c r="HMC26" s="341"/>
      <c r="HMD26" s="341"/>
      <c r="HME26" s="341"/>
      <c r="HMF26" s="341"/>
      <c r="HMG26" s="341"/>
      <c r="HMH26" s="341"/>
      <c r="HMI26" s="341"/>
      <c r="HMJ26" s="341"/>
      <c r="HMK26" s="341"/>
      <c r="HML26" s="341"/>
      <c r="HMM26" s="341"/>
      <c r="HMN26" s="341"/>
      <c r="HMO26" s="341"/>
      <c r="HMP26" s="341"/>
      <c r="HMQ26" s="341"/>
      <c r="HMR26" s="341"/>
      <c r="HMS26" s="341"/>
      <c r="HMT26" s="341"/>
      <c r="HMU26" s="341"/>
      <c r="HMV26" s="341"/>
      <c r="HMW26" s="341"/>
      <c r="HMX26" s="341"/>
      <c r="HMY26" s="341"/>
      <c r="HMZ26" s="341"/>
      <c r="HNA26" s="341"/>
      <c r="HNB26" s="341"/>
      <c r="HNC26" s="341"/>
      <c r="HND26" s="341"/>
      <c r="HNE26" s="341"/>
      <c r="HNF26" s="341"/>
      <c r="HNG26" s="341"/>
      <c r="HNH26" s="341"/>
      <c r="HNI26" s="341"/>
      <c r="HNJ26" s="341"/>
      <c r="HNK26" s="341"/>
      <c r="HNL26" s="341"/>
      <c r="HNM26" s="341"/>
      <c r="HNN26" s="341"/>
      <c r="HNO26" s="341"/>
      <c r="HNP26" s="341"/>
      <c r="HNQ26" s="341"/>
      <c r="HNR26" s="341"/>
      <c r="HNS26" s="341"/>
      <c r="HNT26" s="341"/>
      <c r="HNU26" s="341"/>
      <c r="HNV26" s="341"/>
      <c r="HNW26" s="341"/>
      <c r="HNX26" s="341"/>
      <c r="HNY26" s="341"/>
      <c r="HNZ26" s="341"/>
      <c r="HOA26" s="341"/>
      <c r="HOB26" s="341"/>
      <c r="HOC26" s="341"/>
      <c r="HOD26" s="341"/>
      <c r="HOE26" s="341"/>
      <c r="HOF26" s="341"/>
      <c r="HOG26" s="341"/>
      <c r="HOH26" s="341"/>
      <c r="HOI26" s="341"/>
      <c r="HOJ26" s="341"/>
      <c r="HOK26" s="341"/>
      <c r="HOL26" s="341"/>
      <c r="HOM26" s="341"/>
      <c r="HON26" s="341"/>
      <c r="HOO26" s="341"/>
      <c r="HOP26" s="341"/>
      <c r="HOQ26" s="341"/>
      <c r="HOR26" s="341"/>
      <c r="HOS26" s="341"/>
      <c r="HOT26" s="341"/>
      <c r="HOU26" s="341"/>
      <c r="HOV26" s="341"/>
      <c r="HOW26" s="341"/>
      <c r="HOX26" s="341"/>
      <c r="HOY26" s="341"/>
      <c r="HOZ26" s="341"/>
      <c r="HPA26" s="341"/>
      <c r="HPB26" s="341"/>
      <c r="HPC26" s="341"/>
      <c r="HPD26" s="341"/>
      <c r="HPE26" s="341"/>
      <c r="HPF26" s="341"/>
      <c r="HPG26" s="341"/>
      <c r="HPH26" s="341"/>
      <c r="HPI26" s="341"/>
      <c r="HPJ26" s="341"/>
      <c r="HPK26" s="341"/>
      <c r="HPL26" s="341"/>
      <c r="HPM26" s="341"/>
      <c r="HPN26" s="341"/>
      <c r="HPO26" s="341"/>
      <c r="HPP26" s="341"/>
      <c r="HPQ26" s="341"/>
      <c r="HPR26" s="341"/>
      <c r="HPS26" s="341"/>
      <c r="HPT26" s="341"/>
      <c r="HPU26" s="341"/>
      <c r="HPV26" s="341"/>
      <c r="HPW26" s="341"/>
      <c r="HPX26" s="341"/>
      <c r="HPY26" s="341"/>
      <c r="HPZ26" s="341"/>
      <c r="HQA26" s="341"/>
      <c r="HQB26" s="341"/>
      <c r="HQC26" s="341"/>
      <c r="HQD26" s="341"/>
      <c r="HQE26" s="341"/>
      <c r="HQF26" s="341"/>
      <c r="HQG26" s="341"/>
      <c r="HQH26" s="341"/>
      <c r="HQI26" s="341"/>
      <c r="HQJ26" s="341"/>
      <c r="HQK26" s="341"/>
      <c r="HQL26" s="341"/>
      <c r="HQM26" s="341"/>
      <c r="HQN26" s="341"/>
      <c r="HQO26" s="341"/>
      <c r="HQP26" s="341"/>
      <c r="HQQ26" s="341"/>
      <c r="HQR26" s="341"/>
      <c r="HQS26" s="341"/>
      <c r="HQT26" s="341"/>
      <c r="HQU26" s="341"/>
      <c r="HQV26" s="341"/>
      <c r="HQW26" s="341"/>
      <c r="HQX26" s="341"/>
      <c r="HQY26" s="341"/>
      <c r="HQZ26" s="341"/>
      <c r="HRA26" s="341"/>
      <c r="HRB26" s="341"/>
      <c r="HRC26" s="341"/>
      <c r="HRD26" s="341"/>
      <c r="HRE26" s="341"/>
      <c r="HRF26" s="341"/>
      <c r="HRG26" s="341"/>
      <c r="HRH26" s="341"/>
      <c r="HRI26" s="341"/>
      <c r="HRJ26" s="341"/>
      <c r="HRK26" s="341"/>
      <c r="HRL26" s="341"/>
      <c r="HRM26" s="341"/>
      <c r="HRN26" s="341"/>
      <c r="HRO26" s="341"/>
      <c r="HRP26" s="341"/>
      <c r="HRQ26" s="341"/>
      <c r="HRR26" s="341"/>
      <c r="HRS26" s="341"/>
      <c r="HRT26" s="341"/>
      <c r="HRU26" s="341"/>
      <c r="HRV26" s="341"/>
      <c r="HRW26" s="341"/>
      <c r="HRX26" s="341"/>
      <c r="HRY26" s="341"/>
      <c r="HRZ26" s="341"/>
      <c r="HSA26" s="341"/>
      <c r="HSB26" s="341"/>
      <c r="HSC26" s="341"/>
      <c r="HSD26" s="341"/>
      <c r="HSE26" s="341"/>
      <c r="HSF26" s="341"/>
      <c r="HSG26" s="341"/>
      <c r="HSH26" s="341"/>
      <c r="HSI26" s="341"/>
      <c r="HSJ26" s="341"/>
      <c r="HSK26" s="341"/>
      <c r="HSL26" s="341"/>
      <c r="HSM26" s="341"/>
      <c r="HSN26" s="341"/>
      <c r="HSO26" s="341"/>
      <c r="HSP26" s="341"/>
      <c r="HSQ26" s="341"/>
      <c r="HSR26" s="341"/>
      <c r="HSS26" s="341"/>
      <c r="HST26" s="341"/>
      <c r="HSU26" s="341"/>
      <c r="HSV26" s="341"/>
      <c r="HSW26" s="341"/>
      <c r="HSX26" s="341"/>
      <c r="HSY26" s="341"/>
      <c r="HSZ26" s="341"/>
      <c r="HTA26" s="341"/>
      <c r="HTB26" s="341"/>
      <c r="HTC26" s="341"/>
      <c r="HTD26" s="341"/>
      <c r="HTE26" s="341"/>
      <c r="HTF26" s="341"/>
      <c r="HTG26" s="341"/>
      <c r="HTH26" s="341"/>
      <c r="HTI26" s="341"/>
      <c r="HTJ26" s="341"/>
      <c r="HTK26" s="341"/>
      <c r="HTL26" s="341"/>
      <c r="HTM26" s="341"/>
      <c r="HTN26" s="341"/>
      <c r="HTO26" s="341"/>
      <c r="HTP26" s="341"/>
      <c r="HTQ26" s="341"/>
      <c r="HTR26" s="341"/>
      <c r="HTS26" s="341"/>
      <c r="HTT26" s="341"/>
      <c r="HTU26" s="341"/>
      <c r="HTV26" s="341"/>
      <c r="HTW26" s="341"/>
      <c r="HTX26" s="341"/>
      <c r="HTY26" s="341"/>
      <c r="HTZ26" s="341"/>
      <c r="HUA26" s="341"/>
      <c r="HUB26" s="341"/>
      <c r="HUC26" s="341"/>
      <c r="HUD26" s="341"/>
      <c r="HUE26" s="341"/>
      <c r="HUF26" s="341"/>
      <c r="HUG26" s="341"/>
      <c r="HUH26" s="341"/>
      <c r="HUI26" s="341"/>
      <c r="HUJ26" s="341"/>
      <c r="HUK26" s="341"/>
      <c r="HUL26" s="341"/>
      <c r="HUM26" s="341"/>
      <c r="HUN26" s="341"/>
      <c r="HUO26" s="341"/>
      <c r="HUP26" s="341"/>
      <c r="HUQ26" s="341"/>
      <c r="HUR26" s="341"/>
      <c r="HUS26" s="341"/>
      <c r="HUT26" s="341"/>
      <c r="HUU26" s="341"/>
      <c r="HUV26" s="341"/>
      <c r="HUW26" s="341"/>
      <c r="HUX26" s="341"/>
      <c r="HUY26" s="341"/>
      <c r="HUZ26" s="341"/>
      <c r="HVA26" s="341"/>
      <c r="HVB26" s="341"/>
      <c r="HVC26" s="341"/>
      <c r="HVD26" s="341"/>
      <c r="HVE26" s="341"/>
      <c r="HVF26" s="341"/>
      <c r="HVG26" s="341"/>
      <c r="HVH26" s="341"/>
      <c r="HVI26" s="341"/>
      <c r="HVJ26" s="341"/>
      <c r="HVK26" s="341"/>
      <c r="HVL26" s="341"/>
      <c r="HVM26" s="341"/>
      <c r="HVN26" s="341"/>
      <c r="HVO26" s="341"/>
      <c r="HVP26" s="341"/>
      <c r="HVQ26" s="341"/>
      <c r="HVR26" s="341"/>
      <c r="HVS26" s="341"/>
      <c r="HVT26" s="341"/>
      <c r="HVU26" s="341"/>
      <c r="HVV26" s="341"/>
      <c r="HVW26" s="341"/>
      <c r="HVX26" s="341"/>
      <c r="HVY26" s="341"/>
      <c r="HVZ26" s="341"/>
      <c r="HWA26" s="341"/>
      <c r="HWB26" s="341"/>
      <c r="HWC26" s="341"/>
      <c r="HWD26" s="341"/>
      <c r="HWE26" s="341"/>
      <c r="HWF26" s="341"/>
      <c r="HWG26" s="341"/>
      <c r="HWH26" s="341"/>
      <c r="HWI26" s="341"/>
      <c r="HWJ26" s="341"/>
      <c r="HWK26" s="341"/>
      <c r="HWL26" s="341"/>
      <c r="HWM26" s="341"/>
      <c r="HWN26" s="341"/>
      <c r="HWO26" s="341"/>
      <c r="HWP26" s="341"/>
      <c r="HWQ26" s="341"/>
      <c r="HWR26" s="341"/>
      <c r="HWS26" s="341"/>
      <c r="HWT26" s="341"/>
      <c r="HWU26" s="341"/>
      <c r="HWV26" s="341"/>
      <c r="HWW26" s="341"/>
      <c r="HWX26" s="341"/>
      <c r="HWY26" s="341"/>
      <c r="HWZ26" s="341"/>
      <c r="HXA26" s="341"/>
      <c r="HXB26" s="341"/>
      <c r="HXC26" s="341"/>
      <c r="HXD26" s="341"/>
      <c r="HXE26" s="341"/>
      <c r="HXF26" s="341"/>
      <c r="HXG26" s="341"/>
      <c r="HXH26" s="341"/>
      <c r="HXI26" s="341"/>
      <c r="HXJ26" s="341"/>
      <c r="HXK26" s="341"/>
      <c r="HXL26" s="341"/>
      <c r="HXM26" s="341"/>
      <c r="HXN26" s="341"/>
      <c r="HXO26" s="341"/>
      <c r="HXP26" s="341"/>
      <c r="HXQ26" s="341"/>
      <c r="HXR26" s="341"/>
      <c r="HXS26" s="341"/>
      <c r="HXT26" s="341"/>
      <c r="HXU26" s="341"/>
      <c r="HXV26" s="341"/>
      <c r="HXW26" s="341"/>
      <c r="HXX26" s="341"/>
      <c r="HXY26" s="341"/>
      <c r="HXZ26" s="341"/>
      <c r="HYA26" s="341"/>
      <c r="HYB26" s="341"/>
      <c r="HYC26" s="341"/>
      <c r="HYD26" s="341"/>
      <c r="HYE26" s="341"/>
      <c r="HYF26" s="341"/>
      <c r="HYG26" s="341"/>
      <c r="HYH26" s="341"/>
      <c r="HYI26" s="341"/>
      <c r="HYJ26" s="341"/>
      <c r="HYK26" s="341"/>
      <c r="HYL26" s="341"/>
      <c r="HYM26" s="341"/>
      <c r="HYN26" s="341"/>
      <c r="HYO26" s="341"/>
      <c r="HYP26" s="341"/>
      <c r="HYQ26" s="341"/>
      <c r="HYR26" s="341"/>
      <c r="HYS26" s="341"/>
      <c r="HYT26" s="341"/>
      <c r="HYU26" s="341"/>
      <c r="HYV26" s="341"/>
      <c r="HYW26" s="341"/>
      <c r="HYX26" s="341"/>
      <c r="HYY26" s="341"/>
      <c r="HYZ26" s="341"/>
      <c r="HZA26" s="341"/>
      <c r="HZB26" s="341"/>
      <c r="HZC26" s="341"/>
      <c r="HZD26" s="341"/>
      <c r="HZE26" s="341"/>
      <c r="HZF26" s="341"/>
      <c r="HZG26" s="341"/>
      <c r="HZH26" s="341"/>
      <c r="HZI26" s="341"/>
      <c r="HZJ26" s="341"/>
      <c r="HZK26" s="341"/>
      <c r="HZL26" s="341"/>
      <c r="HZM26" s="341"/>
      <c r="HZN26" s="341"/>
      <c r="HZO26" s="341"/>
      <c r="HZP26" s="341"/>
      <c r="HZQ26" s="341"/>
      <c r="HZR26" s="341"/>
      <c r="HZS26" s="341"/>
      <c r="HZT26" s="341"/>
      <c r="HZU26" s="341"/>
      <c r="HZV26" s="341"/>
      <c r="HZW26" s="341"/>
      <c r="HZX26" s="341"/>
      <c r="HZY26" s="341"/>
      <c r="HZZ26" s="341"/>
      <c r="IAA26" s="341"/>
      <c r="IAB26" s="341"/>
      <c r="IAC26" s="341"/>
      <c r="IAD26" s="341"/>
      <c r="IAE26" s="341"/>
      <c r="IAF26" s="341"/>
      <c r="IAG26" s="341"/>
      <c r="IAH26" s="341"/>
      <c r="IAI26" s="341"/>
      <c r="IAJ26" s="341"/>
      <c r="IAK26" s="341"/>
      <c r="IAL26" s="341"/>
      <c r="IAM26" s="341"/>
      <c r="IAN26" s="341"/>
      <c r="IAO26" s="341"/>
      <c r="IAP26" s="341"/>
      <c r="IAQ26" s="341"/>
      <c r="IAR26" s="341"/>
      <c r="IAS26" s="341"/>
      <c r="IAT26" s="341"/>
      <c r="IAU26" s="341"/>
      <c r="IAV26" s="341"/>
      <c r="IAW26" s="341"/>
      <c r="IAX26" s="341"/>
      <c r="IAY26" s="341"/>
      <c r="IAZ26" s="341"/>
      <c r="IBA26" s="341"/>
      <c r="IBB26" s="341"/>
      <c r="IBC26" s="341"/>
      <c r="IBD26" s="341"/>
      <c r="IBE26" s="341"/>
      <c r="IBF26" s="341"/>
      <c r="IBG26" s="341"/>
      <c r="IBH26" s="341"/>
      <c r="IBI26" s="341"/>
      <c r="IBJ26" s="341"/>
      <c r="IBK26" s="341"/>
      <c r="IBL26" s="341"/>
      <c r="IBM26" s="341"/>
      <c r="IBN26" s="341"/>
      <c r="IBO26" s="341"/>
      <c r="IBP26" s="341"/>
      <c r="IBQ26" s="341"/>
      <c r="IBR26" s="341"/>
      <c r="IBS26" s="341"/>
      <c r="IBT26" s="341"/>
      <c r="IBU26" s="341"/>
      <c r="IBV26" s="341"/>
      <c r="IBW26" s="341"/>
      <c r="IBX26" s="341"/>
      <c r="IBY26" s="341"/>
      <c r="IBZ26" s="341"/>
      <c r="ICA26" s="341"/>
      <c r="ICB26" s="341"/>
      <c r="ICC26" s="341"/>
      <c r="ICD26" s="341"/>
      <c r="ICE26" s="341"/>
      <c r="ICF26" s="341"/>
      <c r="ICG26" s="341"/>
      <c r="ICH26" s="341"/>
      <c r="ICI26" s="341"/>
      <c r="ICJ26" s="341"/>
      <c r="ICK26" s="341"/>
      <c r="ICL26" s="341"/>
      <c r="ICM26" s="341"/>
      <c r="ICN26" s="341"/>
      <c r="ICO26" s="341"/>
      <c r="ICP26" s="341"/>
      <c r="ICQ26" s="341"/>
      <c r="ICR26" s="341"/>
      <c r="ICS26" s="341"/>
      <c r="ICT26" s="341"/>
      <c r="ICU26" s="341"/>
      <c r="ICV26" s="341"/>
      <c r="ICW26" s="341"/>
      <c r="ICX26" s="341"/>
      <c r="ICY26" s="341"/>
      <c r="ICZ26" s="341"/>
      <c r="IDA26" s="341"/>
      <c r="IDB26" s="341"/>
      <c r="IDC26" s="341"/>
      <c r="IDD26" s="341"/>
      <c r="IDE26" s="341"/>
      <c r="IDF26" s="341"/>
      <c r="IDG26" s="341"/>
      <c r="IDH26" s="341"/>
      <c r="IDI26" s="341"/>
      <c r="IDJ26" s="341"/>
      <c r="IDK26" s="341"/>
      <c r="IDL26" s="341"/>
      <c r="IDM26" s="341"/>
      <c r="IDN26" s="341"/>
      <c r="IDO26" s="341"/>
      <c r="IDP26" s="341"/>
      <c r="IDQ26" s="341"/>
      <c r="IDR26" s="341"/>
      <c r="IDS26" s="341"/>
      <c r="IDT26" s="341"/>
      <c r="IDU26" s="341"/>
      <c r="IDV26" s="341"/>
      <c r="IDW26" s="341"/>
      <c r="IDX26" s="341"/>
      <c r="IDY26" s="341"/>
      <c r="IDZ26" s="341"/>
      <c r="IEA26" s="341"/>
      <c r="IEB26" s="341"/>
      <c r="IEC26" s="341"/>
      <c r="IED26" s="341"/>
      <c r="IEE26" s="341"/>
      <c r="IEF26" s="341"/>
      <c r="IEG26" s="341"/>
      <c r="IEH26" s="341"/>
      <c r="IEI26" s="341"/>
      <c r="IEJ26" s="341"/>
      <c r="IEK26" s="341"/>
      <c r="IEL26" s="341"/>
      <c r="IEM26" s="341"/>
      <c r="IEN26" s="341"/>
      <c r="IEO26" s="341"/>
      <c r="IEP26" s="341"/>
      <c r="IEQ26" s="341"/>
      <c r="IER26" s="341"/>
      <c r="IES26" s="341"/>
      <c r="IET26" s="341"/>
      <c r="IEU26" s="341"/>
      <c r="IEV26" s="341"/>
      <c r="IEW26" s="341"/>
      <c r="IEX26" s="341"/>
      <c r="IEY26" s="341"/>
      <c r="IEZ26" s="341"/>
      <c r="IFA26" s="341"/>
      <c r="IFB26" s="341"/>
      <c r="IFC26" s="341"/>
      <c r="IFD26" s="341"/>
      <c r="IFE26" s="341"/>
      <c r="IFF26" s="341"/>
      <c r="IFG26" s="341"/>
      <c r="IFH26" s="341"/>
      <c r="IFI26" s="341"/>
      <c r="IFJ26" s="341"/>
      <c r="IFK26" s="341"/>
      <c r="IFL26" s="341"/>
      <c r="IFM26" s="341"/>
      <c r="IFN26" s="341"/>
      <c r="IFO26" s="341"/>
      <c r="IFP26" s="341"/>
      <c r="IFQ26" s="341"/>
      <c r="IFR26" s="341"/>
      <c r="IFS26" s="341"/>
      <c r="IFT26" s="341"/>
      <c r="IFU26" s="341"/>
      <c r="IFV26" s="341"/>
      <c r="IFW26" s="341"/>
      <c r="IFX26" s="341"/>
      <c r="IFY26" s="341"/>
      <c r="IFZ26" s="341"/>
      <c r="IGA26" s="341"/>
      <c r="IGB26" s="341"/>
      <c r="IGC26" s="341"/>
      <c r="IGD26" s="341"/>
      <c r="IGE26" s="341"/>
      <c r="IGF26" s="341"/>
      <c r="IGG26" s="341"/>
      <c r="IGH26" s="341"/>
      <c r="IGI26" s="341"/>
      <c r="IGJ26" s="341"/>
      <c r="IGK26" s="341"/>
      <c r="IGL26" s="341"/>
      <c r="IGM26" s="341"/>
      <c r="IGN26" s="341"/>
      <c r="IGO26" s="341"/>
      <c r="IGP26" s="341"/>
      <c r="IGQ26" s="341"/>
      <c r="IGR26" s="341"/>
      <c r="IGS26" s="341"/>
      <c r="IGT26" s="341"/>
      <c r="IGU26" s="341"/>
      <c r="IGV26" s="341"/>
      <c r="IGW26" s="341"/>
      <c r="IGX26" s="341"/>
      <c r="IGY26" s="341"/>
      <c r="IGZ26" s="341"/>
      <c r="IHA26" s="341"/>
      <c r="IHB26" s="341"/>
      <c r="IHC26" s="341"/>
      <c r="IHD26" s="341"/>
      <c r="IHE26" s="341"/>
      <c r="IHF26" s="341"/>
      <c r="IHG26" s="341"/>
      <c r="IHH26" s="341"/>
      <c r="IHI26" s="341"/>
      <c r="IHJ26" s="341"/>
      <c r="IHK26" s="341"/>
      <c r="IHL26" s="341"/>
      <c r="IHM26" s="341"/>
      <c r="IHN26" s="341"/>
      <c r="IHO26" s="341"/>
      <c r="IHP26" s="341"/>
      <c r="IHQ26" s="341"/>
      <c r="IHR26" s="341"/>
      <c r="IHS26" s="341"/>
      <c r="IHT26" s="341"/>
      <c r="IHU26" s="341"/>
      <c r="IHV26" s="341"/>
      <c r="IHW26" s="341"/>
      <c r="IHX26" s="341"/>
      <c r="IHY26" s="341"/>
      <c r="IHZ26" s="341"/>
      <c r="IIA26" s="341"/>
      <c r="IIB26" s="341"/>
      <c r="IIC26" s="341"/>
      <c r="IID26" s="341"/>
      <c r="IIE26" s="341"/>
      <c r="IIF26" s="341"/>
      <c r="IIG26" s="341"/>
      <c r="IIH26" s="341"/>
      <c r="III26" s="341"/>
      <c r="IIJ26" s="341"/>
      <c r="IIK26" s="341"/>
      <c r="IIL26" s="341"/>
      <c r="IIM26" s="341"/>
      <c r="IIN26" s="341"/>
      <c r="IIO26" s="341"/>
      <c r="IIP26" s="341"/>
      <c r="IIQ26" s="341"/>
      <c r="IIR26" s="341"/>
      <c r="IIS26" s="341"/>
      <c r="IIT26" s="341"/>
      <c r="IIU26" s="341"/>
      <c r="IIV26" s="341"/>
      <c r="IIW26" s="341"/>
      <c r="IIX26" s="341"/>
      <c r="IIY26" s="341"/>
      <c r="IIZ26" s="341"/>
      <c r="IJA26" s="341"/>
      <c r="IJB26" s="341"/>
      <c r="IJC26" s="341"/>
      <c r="IJD26" s="341"/>
      <c r="IJE26" s="341"/>
      <c r="IJF26" s="341"/>
      <c r="IJG26" s="341"/>
      <c r="IJH26" s="341"/>
      <c r="IJI26" s="341"/>
      <c r="IJJ26" s="341"/>
      <c r="IJK26" s="341"/>
      <c r="IJL26" s="341"/>
      <c r="IJM26" s="341"/>
      <c r="IJN26" s="341"/>
      <c r="IJO26" s="341"/>
      <c r="IJP26" s="341"/>
      <c r="IJQ26" s="341"/>
      <c r="IJR26" s="341"/>
      <c r="IJS26" s="341"/>
      <c r="IJT26" s="341"/>
      <c r="IJU26" s="341"/>
      <c r="IJV26" s="341"/>
      <c r="IJW26" s="341"/>
      <c r="IJX26" s="341"/>
      <c r="IJY26" s="341"/>
      <c r="IJZ26" s="341"/>
      <c r="IKA26" s="341"/>
      <c r="IKB26" s="341"/>
      <c r="IKC26" s="341"/>
      <c r="IKD26" s="341"/>
      <c r="IKE26" s="341"/>
      <c r="IKF26" s="341"/>
      <c r="IKG26" s="341"/>
      <c r="IKH26" s="341"/>
      <c r="IKI26" s="341"/>
      <c r="IKJ26" s="341"/>
      <c r="IKK26" s="341"/>
      <c r="IKL26" s="341"/>
      <c r="IKM26" s="341"/>
      <c r="IKN26" s="341"/>
      <c r="IKO26" s="341"/>
      <c r="IKP26" s="341"/>
      <c r="IKQ26" s="341"/>
      <c r="IKR26" s="341"/>
      <c r="IKS26" s="341"/>
      <c r="IKT26" s="341"/>
      <c r="IKU26" s="341"/>
      <c r="IKV26" s="341"/>
      <c r="IKW26" s="341"/>
      <c r="IKX26" s="341"/>
      <c r="IKY26" s="341"/>
      <c r="IKZ26" s="341"/>
      <c r="ILA26" s="341"/>
      <c r="ILB26" s="341"/>
      <c r="ILC26" s="341"/>
      <c r="ILD26" s="341"/>
      <c r="ILE26" s="341"/>
      <c r="ILF26" s="341"/>
      <c r="ILG26" s="341"/>
      <c r="ILH26" s="341"/>
      <c r="ILI26" s="341"/>
      <c r="ILJ26" s="341"/>
      <c r="ILK26" s="341"/>
      <c r="ILL26" s="341"/>
      <c r="ILM26" s="341"/>
      <c r="ILN26" s="341"/>
      <c r="ILO26" s="341"/>
      <c r="ILP26" s="341"/>
      <c r="ILQ26" s="341"/>
      <c r="ILR26" s="341"/>
      <c r="ILS26" s="341"/>
      <c r="ILT26" s="341"/>
      <c r="ILU26" s="341"/>
      <c r="ILV26" s="341"/>
      <c r="ILW26" s="341"/>
      <c r="ILX26" s="341"/>
      <c r="ILY26" s="341"/>
      <c r="ILZ26" s="341"/>
      <c r="IMA26" s="341"/>
      <c r="IMB26" s="341"/>
      <c r="IMC26" s="341"/>
      <c r="IMD26" s="341"/>
      <c r="IME26" s="341"/>
      <c r="IMF26" s="341"/>
      <c r="IMG26" s="341"/>
      <c r="IMH26" s="341"/>
      <c r="IMI26" s="341"/>
      <c r="IMJ26" s="341"/>
      <c r="IMK26" s="341"/>
      <c r="IML26" s="341"/>
      <c r="IMM26" s="341"/>
      <c r="IMN26" s="341"/>
      <c r="IMO26" s="341"/>
      <c r="IMP26" s="341"/>
      <c r="IMQ26" s="341"/>
      <c r="IMR26" s="341"/>
      <c r="IMS26" s="341"/>
      <c r="IMT26" s="341"/>
      <c r="IMU26" s="341"/>
      <c r="IMV26" s="341"/>
      <c r="IMW26" s="341"/>
      <c r="IMX26" s="341"/>
      <c r="IMY26" s="341"/>
      <c r="IMZ26" s="341"/>
      <c r="INA26" s="341"/>
      <c r="INB26" s="341"/>
      <c r="INC26" s="341"/>
      <c r="IND26" s="341"/>
      <c r="INE26" s="341"/>
      <c r="INF26" s="341"/>
      <c r="ING26" s="341"/>
      <c r="INH26" s="341"/>
      <c r="INI26" s="341"/>
      <c r="INJ26" s="341"/>
      <c r="INK26" s="341"/>
      <c r="INL26" s="341"/>
      <c r="INM26" s="341"/>
      <c r="INN26" s="341"/>
      <c r="INO26" s="341"/>
      <c r="INP26" s="341"/>
      <c r="INQ26" s="341"/>
      <c r="INR26" s="341"/>
      <c r="INS26" s="341"/>
      <c r="INT26" s="341"/>
      <c r="INU26" s="341"/>
      <c r="INV26" s="341"/>
      <c r="INW26" s="341"/>
      <c r="INX26" s="341"/>
      <c r="INY26" s="341"/>
      <c r="INZ26" s="341"/>
      <c r="IOA26" s="341"/>
      <c r="IOB26" s="341"/>
      <c r="IOC26" s="341"/>
      <c r="IOD26" s="341"/>
      <c r="IOE26" s="341"/>
      <c r="IOF26" s="341"/>
      <c r="IOG26" s="341"/>
      <c r="IOH26" s="341"/>
      <c r="IOI26" s="341"/>
      <c r="IOJ26" s="341"/>
      <c r="IOK26" s="341"/>
      <c r="IOL26" s="341"/>
      <c r="IOM26" s="341"/>
      <c r="ION26" s="341"/>
      <c r="IOO26" s="341"/>
      <c r="IOP26" s="341"/>
      <c r="IOQ26" s="341"/>
      <c r="IOR26" s="341"/>
      <c r="IOS26" s="341"/>
      <c r="IOT26" s="341"/>
      <c r="IOU26" s="341"/>
      <c r="IOV26" s="341"/>
      <c r="IOW26" s="341"/>
      <c r="IOX26" s="341"/>
      <c r="IOY26" s="341"/>
      <c r="IOZ26" s="341"/>
      <c r="IPA26" s="341"/>
      <c r="IPB26" s="341"/>
      <c r="IPC26" s="341"/>
      <c r="IPD26" s="341"/>
      <c r="IPE26" s="341"/>
      <c r="IPF26" s="341"/>
      <c r="IPG26" s="341"/>
      <c r="IPH26" s="341"/>
      <c r="IPI26" s="341"/>
      <c r="IPJ26" s="341"/>
      <c r="IPK26" s="341"/>
      <c r="IPL26" s="341"/>
      <c r="IPM26" s="341"/>
      <c r="IPN26" s="341"/>
      <c r="IPO26" s="341"/>
      <c r="IPP26" s="341"/>
      <c r="IPQ26" s="341"/>
      <c r="IPR26" s="341"/>
      <c r="IPS26" s="341"/>
      <c r="IPT26" s="341"/>
      <c r="IPU26" s="341"/>
      <c r="IPV26" s="341"/>
      <c r="IPW26" s="341"/>
      <c r="IPX26" s="341"/>
      <c r="IPY26" s="341"/>
      <c r="IPZ26" s="341"/>
      <c r="IQA26" s="341"/>
      <c r="IQB26" s="341"/>
      <c r="IQC26" s="341"/>
      <c r="IQD26" s="341"/>
      <c r="IQE26" s="341"/>
      <c r="IQF26" s="341"/>
      <c r="IQG26" s="341"/>
      <c r="IQH26" s="341"/>
      <c r="IQI26" s="341"/>
      <c r="IQJ26" s="341"/>
      <c r="IQK26" s="341"/>
      <c r="IQL26" s="341"/>
      <c r="IQM26" s="341"/>
      <c r="IQN26" s="341"/>
      <c r="IQO26" s="341"/>
      <c r="IQP26" s="341"/>
      <c r="IQQ26" s="341"/>
      <c r="IQR26" s="341"/>
      <c r="IQS26" s="341"/>
      <c r="IQT26" s="341"/>
      <c r="IQU26" s="341"/>
      <c r="IQV26" s="341"/>
      <c r="IQW26" s="341"/>
      <c r="IQX26" s="341"/>
      <c r="IQY26" s="341"/>
      <c r="IQZ26" s="341"/>
      <c r="IRA26" s="341"/>
      <c r="IRB26" s="341"/>
      <c r="IRC26" s="341"/>
      <c r="IRD26" s="341"/>
      <c r="IRE26" s="341"/>
      <c r="IRF26" s="341"/>
      <c r="IRG26" s="341"/>
      <c r="IRH26" s="341"/>
      <c r="IRI26" s="341"/>
      <c r="IRJ26" s="341"/>
      <c r="IRK26" s="341"/>
      <c r="IRL26" s="341"/>
      <c r="IRM26" s="341"/>
      <c r="IRN26" s="341"/>
      <c r="IRO26" s="341"/>
      <c r="IRP26" s="341"/>
      <c r="IRQ26" s="341"/>
      <c r="IRR26" s="341"/>
      <c r="IRS26" s="341"/>
      <c r="IRT26" s="341"/>
      <c r="IRU26" s="341"/>
      <c r="IRV26" s="341"/>
      <c r="IRW26" s="341"/>
      <c r="IRX26" s="341"/>
      <c r="IRY26" s="341"/>
      <c r="IRZ26" s="341"/>
      <c r="ISA26" s="341"/>
      <c r="ISB26" s="341"/>
      <c r="ISC26" s="341"/>
      <c r="ISD26" s="341"/>
      <c r="ISE26" s="341"/>
      <c r="ISF26" s="341"/>
      <c r="ISG26" s="341"/>
      <c r="ISH26" s="341"/>
      <c r="ISI26" s="341"/>
      <c r="ISJ26" s="341"/>
      <c r="ISK26" s="341"/>
      <c r="ISL26" s="341"/>
      <c r="ISM26" s="341"/>
      <c r="ISN26" s="341"/>
      <c r="ISO26" s="341"/>
      <c r="ISP26" s="341"/>
      <c r="ISQ26" s="341"/>
      <c r="ISR26" s="341"/>
      <c r="ISS26" s="341"/>
      <c r="IST26" s="341"/>
      <c r="ISU26" s="341"/>
      <c r="ISV26" s="341"/>
      <c r="ISW26" s="341"/>
      <c r="ISX26" s="341"/>
      <c r="ISY26" s="341"/>
      <c r="ISZ26" s="341"/>
      <c r="ITA26" s="341"/>
      <c r="ITB26" s="341"/>
      <c r="ITC26" s="341"/>
      <c r="ITD26" s="341"/>
      <c r="ITE26" s="341"/>
      <c r="ITF26" s="341"/>
      <c r="ITG26" s="341"/>
      <c r="ITH26" s="341"/>
      <c r="ITI26" s="341"/>
      <c r="ITJ26" s="341"/>
      <c r="ITK26" s="341"/>
      <c r="ITL26" s="341"/>
      <c r="ITM26" s="341"/>
      <c r="ITN26" s="341"/>
      <c r="ITO26" s="341"/>
      <c r="ITP26" s="341"/>
      <c r="ITQ26" s="341"/>
      <c r="ITR26" s="341"/>
      <c r="ITS26" s="341"/>
      <c r="ITT26" s="341"/>
      <c r="ITU26" s="341"/>
      <c r="ITV26" s="341"/>
      <c r="ITW26" s="341"/>
      <c r="ITX26" s="341"/>
      <c r="ITY26" s="341"/>
      <c r="ITZ26" s="341"/>
      <c r="IUA26" s="341"/>
      <c r="IUB26" s="341"/>
      <c r="IUC26" s="341"/>
      <c r="IUD26" s="341"/>
      <c r="IUE26" s="341"/>
      <c r="IUF26" s="341"/>
      <c r="IUG26" s="341"/>
      <c r="IUH26" s="341"/>
      <c r="IUI26" s="341"/>
      <c r="IUJ26" s="341"/>
      <c r="IUK26" s="341"/>
      <c r="IUL26" s="341"/>
      <c r="IUM26" s="341"/>
      <c r="IUN26" s="341"/>
      <c r="IUO26" s="341"/>
      <c r="IUP26" s="341"/>
      <c r="IUQ26" s="341"/>
      <c r="IUR26" s="341"/>
      <c r="IUS26" s="341"/>
      <c r="IUT26" s="341"/>
      <c r="IUU26" s="341"/>
      <c r="IUV26" s="341"/>
      <c r="IUW26" s="341"/>
      <c r="IUX26" s="341"/>
      <c r="IUY26" s="341"/>
      <c r="IUZ26" s="341"/>
      <c r="IVA26" s="341"/>
      <c r="IVB26" s="341"/>
      <c r="IVC26" s="341"/>
      <c r="IVD26" s="341"/>
      <c r="IVE26" s="341"/>
      <c r="IVF26" s="341"/>
      <c r="IVG26" s="341"/>
      <c r="IVH26" s="341"/>
      <c r="IVI26" s="341"/>
      <c r="IVJ26" s="341"/>
      <c r="IVK26" s="341"/>
      <c r="IVL26" s="341"/>
      <c r="IVM26" s="341"/>
      <c r="IVN26" s="341"/>
      <c r="IVO26" s="341"/>
      <c r="IVP26" s="341"/>
      <c r="IVQ26" s="341"/>
      <c r="IVR26" s="341"/>
      <c r="IVS26" s="341"/>
      <c r="IVT26" s="341"/>
      <c r="IVU26" s="341"/>
      <c r="IVV26" s="341"/>
      <c r="IVW26" s="341"/>
      <c r="IVX26" s="341"/>
      <c r="IVY26" s="341"/>
      <c r="IVZ26" s="341"/>
      <c r="IWA26" s="341"/>
      <c r="IWB26" s="341"/>
      <c r="IWC26" s="341"/>
      <c r="IWD26" s="341"/>
      <c r="IWE26" s="341"/>
      <c r="IWF26" s="341"/>
      <c r="IWG26" s="341"/>
      <c r="IWH26" s="341"/>
      <c r="IWI26" s="341"/>
      <c r="IWJ26" s="341"/>
      <c r="IWK26" s="341"/>
      <c r="IWL26" s="341"/>
      <c r="IWM26" s="341"/>
      <c r="IWN26" s="341"/>
      <c r="IWO26" s="341"/>
      <c r="IWP26" s="341"/>
      <c r="IWQ26" s="341"/>
      <c r="IWR26" s="341"/>
      <c r="IWS26" s="341"/>
      <c r="IWT26" s="341"/>
      <c r="IWU26" s="341"/>
      <c r="IWV26" s="341"/>
      <c r="IWW26" s="341"/>
      <c r="IWX26" s="341"/>
      <c r="IWY26" s="341"/>
      <c r="IWZ26" s="341"/>
      <c r="IXA26" s="341"/>
      <c r="IXB26" s="341"/>
      <c r="IXC26" s="341"/>
      <c r="IXD26" s="341"/>
      <c r="IXE26" s="341"/>
      <c r="IXF26" s="341"/>
      <c r="IXG26" s="341"/>
      <c r="IXH26" s="341"/>
      <c r="IXI26" s="341"/>
      <c r="IXJ26" s="341"/>
      <c r="IXK26" s="341"/>
      <c r="IXL26" s="341"/>
      <c r="IXM26" s="341"/>
      <c r="IXN26" s="341"/>
      <c r="IXO26" s="341"/>
      <c r="IXP26" s="341"/>
      <c r="IXQ26" s="341"/>
      <c r="IXR26" s="341"/>
      <c r="IXS26" s="341"/>
      <c r="IXT26" s="341"/>
      <c r="IXU26" s="341"/>
      <c r="IXV26" s="341"/>
      <c r="IXW26" s="341"/>
      <c r="IXX26" s="341"/>
      <c r="IXY26" s="341"/>
      <c r="IXZ26" s="341"/>
      <c r="IYA26" s="341"/>
      <c r="IYB26" s="341"/>
      <c r="IYC26" s="341"/>
      <c r="IYD26" s="341"/>
      <c r="IYE26" s="341"/>
      <c r="IYF26" s="341"/>
      <c r="IYG26" s="341"/>
      <c r="IYH26" s="341"/>
      <c r="IYI26" s="341"/>
      <c r="IYJ26" s="341"/>
      <c r="IYK26" s="341"/>
      <c r="IYL26" s="341"/>
      <c r="IYM26" s="341"/>
      <c r="IYN26" s="341"/>
      <c r="IYO26" s="341"/>
      <c r="IYP26" s="341"/>
      <c r="IYQ26" s="341"/>
      <c r="IYR26" s="341"/>
      <c r="IYS26" s="341"/>
      <c r="IYT26" s="341"/>
      <c r="IYU26" s="341"/>
      <c r="IYV26" s="341"/>
      <c r="IYW26" s="341"/>
      <c r="IYX26" s="341"/>
      <c r="IYY26" s="341"/>
      <c r="IYZ26" s="341"/>
      <c r="IZA26" s="341"/>
      <c r="IZB26" s="341"/>
      <c r="IZC26" s="341"/>
      <c r="IZD26" s="341"/>
      <c r="IZE26" s="341"/>
      <c r="IZF26" s="341"/>
      <c r="IZG26" s="341"/>
      <c r="IZH26" s="341"/>
      <c r="IZI26" s="341"/>
      <c r="IZJ26" s="341"/>
      <c r="IZK26" s="341"/>
      <c r="IZL26" s="341"/>
      <c r="IZM26" s="341"/>
      <c r="IZN26" s="341"/>
      <c r="IZO26" s="341"/>
      <c r="IZP26" s="341"/>
      <c r="IZQ26" s="341"/>
      <c r="IZR26" s="341"/>
      <c r="IZS26" s="341"/>
      <c r="IZT26" s="341"/>
      <c r="IZU26" s="341"/>
      <c r="IZV26" s="341"/>
      <c r="IZW26" s="341"/>
      <c r="IZX26" s="341"/>
      <c r="IZY26" s="341"/>
      <c r="IZZ26" s="341"/>
      <c r="JAA26" s="341"/>
      <c r="JAB26" s="341"/>
      <c r="JAC26" s="341"/>
      <c r="JAD26" s="341"/>
      <c r="JAE26" s="341"/>
      <c r="JAF26" s="341"/>
      <c r="JAG26" s="341"/>
      <c r="JAH26" s="341"/>
      <c r="JAI26" s="341"/>
      <c r="JAJ26" s="341"/>
      <c r="JAK26" s="341"/>
      <c r="JAL26" s="341"/>
      <c r="JAM26" s="341"/>
      <c r="JAN26" s="341"/>
      <c r="JAO26" s="341"/>
      <c r="JAP26" s="341"/>
      <c r="JAQ26" s="341"/>
      <c r="JAR26" s="341"/>
      <c r="JAS26" s="341"/>
      <c r="JAT26" s="341"/>
      <c r="JAU26" s="341"/>
      <c r="JAV26" s="341"/>
      <c r="JAW26" s="341"/>
      <c r="JAX26" s="341"/>
      <c r="JAY26" s="341"/>
      <c r="JAZ26" s="341"/>
      <c r="JBA26" s="341"/>
      <c r="JBB26" s="341"/>
      <c r="JBC26" s="341"/>
      <c r="JBD26" s="341"/>
      <c r="JBE26" s="341"/>
      <c r="JBF26" s="341"/>
      <c r="JBG26" s="341"/>
      <c r="JBH26" s="341"/>
      <c r="JBI26" s="341"/>
      <c r="JBJ26" s="341"/>
      <c r="JBK26" s="341"/>
      <c r="JBL26" s="341"/>
      <c r="JBM26" s="341"/>
      <c r="JBN26" s="341"/>
      <c r="JBO26" s="341"/>
      <c r="JBP26" s="341"/>
      <c r="JBQ26" s="341"/>
      <c r="JBR26" s="341"/>
      <c r="JBS26" s="341"/>
      <c r="JBT26" s="341"/>
      <c r="JBU26" s="341"/>
      <c r="JBV26" s="341"/>
      <c r="JBW26" s="341"/>
      <c r="JBX26" s="341"/>
      <c r="JBY26" s="341"/>
      <c r="JBZ26" s="341"/>
      <c r="JCA26" s="341"/>
      <c r="JCB26" s="341"/>
      <c r="JCC26" s="341"/>
      <c r="JCD26" s="341"/>
      <c r="JCE26" s="341"/>
      <c r="JCF26" s="341"/>
      <c r="JCG26" s="341"/>
      <c r="JCH26" s="341"/>
      <c r="JCI26" s="341"/>
      <c r="JCJ26" s="341"/>
      <c r="JCK26" s="341"/>
      <c r="JCL26" s="341"/>
      <c r="JCM26" s="341"/>
      <c r="JCN26" s="341"/>
      <c r="JCO26" s="341"/>
      <c r="JCP26" s="341"/>
      <c r="JCQ26" s="341"/>
      <c r="JCR26" s="341"/>
      <c r="JCS26" s="341"/>
      <c r="JCT26" s="341"/>
      <c r="JCU26" s="341"/>
      <c r="JCV26" s="341"/>
      <c r="JCW26" s="341"/>
      <c r="JCX26" s="341"/>
      <c r="JCY26" s="341"/>
      <c r="JCZ26" s="341"/>
      <c r="JDA26" s="341"/>
      <c r="JDB26" s="341"/>
      <c r="JDC26" s="341"/>
      <c r="JDD26" s="341"/>
      <c r="JDE26" s="341"/>
      <c r="JDF26" s="341"/>
      <c r="JDG26" s="341"/>
      <c r="JDH26" s="341"/>
      <c r="JDI26" s="341"/>
      <c r="JDJ26" s="341"/>
      <c r="JDK26" s="341"/>
      <c r="JDL26" s="341"/>
      <c r="JDM26" s="341"/>
      <c r="JDN26" s="341"/>
      <c r="JDO26" s="341"/>
      <c r="JDP26" s="341"/>
      <c r="JDQ26" s="341"/>
      <c r="JDR26" s="341"/>
      <c r="JDS26" s="341"/>
      <c r="JDT26" s="341"/>
      <c r="JDU26" s="341"/>
      <c r="JDV26" s="341"/>
      <c r="JDW26" s="341"/>
      <c r="JDX26" s="341"/>
      <c r="JDY26" s="341"/>
      <c r="JDZ26" s="341"/>
      <c r="JEA26" s="341"/>
      <c r="JEB26" s="341"/>
      <c r="JEC26" s="341"/>
      <c r="JED26" s="341"/>
      <c r="JEE26" s="341"/>
      <c r="JEF26" s="341"/>
      <c r="JEG26" s="341"/>
      <c r="JEH26" s="341"/>
      <c r="JEI26" s="341"/>
      <c r="JEJ26" s="341"/>
      <c r="JEK26" s="341"/>
      <c r="JEL26" s="341"/>
      <c r="JEM26" s="341"/>
      <c r="JEN26" s="341"/>
      <c r="JEO26" s="341"/>
      <c r="JEP26" s="341"/>
      <c r="JEQ26" s="341"/>
      <c r="JER26" s="341"/>
      <c r="JES26" s="341"/>
      <c r="JET26" s="341"/>
      <c r="JEU26" s="341"/>
      <c r="JEV26" s="341"/>
      <c r="JEW26" s="341"/>
      <c r="JEX26" s="341"/>
      <c r="JEY26" s="341"/>
      <c r="JEZ26" s="341"/>
      <c r="JFA26" s="341"/>
      <c r="JFB26" s="341"/>
      <c r="JFC26" s="341"/>
      <c r="JFD26" s="341"/>
      <c r="JFE26" s="341"/>
      <c r="JFF26" s="341"/>
      <c r="JFG26" s="341"/>
      <c r="JFH26" s="341"/>
      <c r="JFI26" s="341"/>
      <c r="JFJ26" s="341"/>
      <c r="JFK26" s="341"/>
      <c r="JFL26" s="341"/>
      <c r="JFM26" s="341"/>
      <c r="JFN26" s="341"/>
      <c r="JFO26" s="341"/>
      <c r="JFP26" s="341"/>
      <c r="JFQ26" s="341"/>
      <c r="JFR26" s="341"/>
      <c r="JFS26" s="341"/>
      <c r="JFT26" s="341"/>
      <c r="JFU26" s="341"/>
      <c r="JFV26" s="341"/>
      <c r="JFW26" s="341"/>
      <c r="JFX26" s="341"/>
      <c r="JFY26" s="341"/>
      <c r="JFZ26" s="341"/>
      <c r="JGA26" s="341"/>
      <c r="JGB26" s="341"/>
      <c r="JGC26" s="341"/>
      <c r="JGD26" s="341"/>
      <c r="JGE26" s="341"/>
      <c r="JGF26" s="341"/>
      <c r="JGG26" s="341"/>
      <c r="JGH26" s="341"/>
      <c r="JGI26" s="341"/>
      <c r="JGJ26" s="341"/>
      <c r="JGK26" s="341"/>
      <c r="JGL26" s="341"/>
      <c r="JGM26" s="341"/>
      <c r="JGN26" s="341"/>
      <c r="JGO26" s="341"/>
      <c r="JGP26" s="341"/>
      <c r="JGQ26" s="341"/>
      <c r="JGR26" s="341"/>
      <c r="JGS26" s="341"/>
      <c r="JGT26" s="341"/>
      <c r="JGU26" s="341"/>
      <c r="JGV26" s="341"/>
      <c r="JGW26" s="341"/>
      <c r="JGX26" s="341"/>
      <c r="JGY26" s="341"/>
      <c r="JGZ26" s="341"/>
      <c r="JHA26" s="341"/>
      <c r="JHB26" s="341"/>
      <c r="JHC26" s="341"/>
      <c r="JHD26" s="341"/>
      <c r="JHE26" s="341"/>
      <c r="JHF26" s="341"/>
      <c r="JHG26" s="341"/>
      <c r="JHH26" s="341"/>
      <c r="JHI26" s="341"/>
      <c r="JHJ26" s="341"/>
      <c r="JHK26" s="341"/>
      <c r="JHL26" s="341"/>
      <c r="JHM26" s="341"/>
      <c r="JHN26" s="341"/>
      <c r="JHO26" s="341"/>
      <c r="JHP26" s="341"/>
      <c r="JHQ26" s="341"/>
      <c r="JHR26" s="341"/>
      <c r="JHS26" s="341"/>
      <c r="JHT26" s="341"/>
      <c r="JHU26" s="341"/>
      <c r="JHV26" s="341"/>
      <c r="JHW26" s="341"/>
      <c r="JHX26" s="341"/>
      <c r="JHY26" s="341"/>
      <c r="JHZ26" s="341"/>
      <c r="JIA26" s="341"/>
      <c r="JIB26" s="341"/>
      <c r="JIC26" s="341"/>
      <c r="JID26" s="341"/>
      <c r="JIE26" s="341"/>
      <c r="JIF26" s="341"/>
      <c r="JIG26" s="341"/>
      <c r="JIH26" s="341"/>
      <c r="JII26" s="341"/>
      <c r="JIJ26" s="341"/>
      <c r="JIK26" s="341"/>
      <c r="JIL26" s="341"/>
      <c r="JIM26" s="341"/>
      <c r="JIN26" s="341"/>
      <c r="JIO26" s="341"/>
      <c r="JIP26" s="341"/>
      <c r="JIQ26" s="341"/>
      <c r="JIR26" s="341"/>
      <c r="JIS26" s="341"/>
      <c r="JIT26" s="341"/>
      <c r="JIU26" s="341"/>
      <c r="JIV26" s="341"/>
      <c r="JIW26" s="341"/>
      <c r="JIX26" s="341"/>
      <c r="JIY26" s="341"/>
      <c r="JIZ26" s="341"/>
      <c r="JJA26" s="341"/>
      <c r="JJB26" s="341"/>
      <c r="JJC26" s="341"/>
      <c r="JJD26" s="341"/>
      <c r="JJE26" s="341"/>
      <c r="JJF26" s="341"/>
      <c r="JJG26" s="341"/>
      <c r="JJH26" s="341"/>
      <c r="JJI26" s="341"/>
      <c r="JJJ26" s="341"/>
      <c r="JJK26" s="341"/>
      <c r="JJL26" s="341"/>
      <c r="JJM26" s="341"/>
      <c r="JJN26" s="341"/>
      <c r="JJO26" s="341"/>
      <c r="JJP26" s="341"/>
      <c r="JJQ26" s="341"/>
      <c r="JJR26" s="341"/>
      <c r="JJS26" s="341"/>
      <c r="JJT26" s="341"/>
      <c r="JJU26" s="341"/>
      <c r="JJV26" s="341"/>
      <c r="JJW26" s="341"/>
      <c r="JJX26" s="341"/>
      <c r="JJY26" s="341"/>
      <c r="JJZ26" s="341"/>
      <c r="JKA26" s="341"/>
      <c r="JKB26" s="341"/>
      <c r="JKC26" s="341"/>
      <c r="JKD26" s="341"/>
      <c r="JKE26" s="341"/>
      <c r="JKF26" s="341"/>
      <c r="JKG26" s="341"/>
      <c r="JKH26" s="341"/>
      <c r="JKI26" s="341"/>
      <c r="JKJ26" s="341"/>
      <c r="JKK26" s="341"/>
      <c r="JKL26" s="341"/>
      <c r="JKM26" s="341"/>
      <c r="JKN26" s="341"/>
      <c r="JKO26" s="341"/>
      <c r="JKP26" s="341"/>
      <c r="JKQ26" s="341"/>
      <c r="JKR26" s="341"/>
      <c r="JKS26" s="341"/>
      <c r="JKT26" s="341"/>
      <c r="JKU26" s="341"/>
      <c r="JKV26" s="341"/>
      <c r="JKW26" s="341"/>
      <c r="JKX26" s="341"/>
      <c r="JKY26" s="341"/>
      <c r="JKZ26" s="341"/>
      <c r="JLA26" s="341"/>
      <c r="JLB26" s="341"/>
      <c r="JLC26" s="341"/>
      <c r="JLD26" s="341"/>
      <c r="JLE26" s="341"/>
      <c r="JLF26" s="341"/>
      <c r="JLG26" s="341"/>
      <c r="JLH26" s="341"/>
      <c r="JLI26" s="341"/>
      <c r="JLJ26" s="341"/>
      <c r="JLK26" s="341"/>
      <c r="JLL26" s="341"/>
      <c r="JLM26" s="341"/>
      <c r="JLN26" s="341"/>
      <c r="JLO26" s="341"/>
      <c r="JLP26" s="341"/>
      <c r="JLQ26" s="341"/>
      <c r="JLR26" s="341"/>
      <c r="JLS26" s="341"/>
      <c r="JLT26" s="341"/>
      <c r="JLU26" s="341"/>
      <c r="JLV26" s="341"/>
      <c r="JLW26" s="341"/>
      <c r="JLX26" s="341"/>
      <c r="JLY26" s="341"/>
      <c r="JLZ26" s="341"/>
      <c r="JMA26" s="341"/>
      <c r="JMB26" s="341"/>
      <c r="JMC26" s="341"/>
      <c r="JMD26" s="341"/>
      <c r="JME26" s="341"/>
      <c r="JMF26" s="341"/>
      <c r="JMG26" s="341"/>
      <c r="JMH26" s="341"/>
      <c r="JMI26" s="341"/>
      <c r="JMJ26" s="341"/>
      <c r="JMK26" s="341"/>
      <c r="JML26" s="341"/>
      <c r="JMM26" s="341"/>
      <c r="JMN26" s="341"/>
      <c r="JMO26" s="341"/>
      <c r="JMP26" s="341"/>
      <c r="JMQ26" s="341"/>
      <c r="JMR26" s="341"/>
      <c r="JMS26" s="341"/>
      <c r="JMT26" s="341"/>
      <c r="JMU26" s="341"/>
      <c r="JMV26" s="341"/>
      <c r="JMW26" s="341"/>
      <c r="JMX26" s="341"/>
      <c r="JMY26" s="341"/>
      <c r="JMZ26" s="341"/>
      <c r="JNA26" s="341"/>
      <c r="JNB26" s="341"/>
      <c r="JNC26" s="341"/>
      <c r="JND26" s="341"/>
      <c r="JNE26" s="341"/>
      <c r="JNF26" s="341"/>
      <c r="JNG26" s="341"/>
      <c r="JNH26" s="341"/>
      <c r="JNI26" s="341"/>
      <c r="JNJ26" s="341"/>
      <c r="JNK26" s="341"/>
      <c r="JNL26" s="341"/>
      <c r="JNM26" s="341"/>
      <c r="JNN26" s="341"/>
      <c r="JNO26" s="341"/>
      <c r="JNP26" s="341"/>
      <c r="JNQ26" s="341"/>
      <c r="JNR26" s="341"/>
      <c r="JNS26" s="341"/>
      <c r="JNT26" s="341"/>
      <c r="JNU26" s="341"/>
      <c r="JNV26" s="341"/>
      <c r="JNW26" s="341"/>
      <c r="JNX26" s="341"/>
      <c r="JNY26" s="341"/>
      <c r="JNZ26" s="341"/>
      <c r="JOA26" s="341"/>
      <c r="JOB26" s="341"/>
      <c r="JOC26" s="341"/>
      <c r="JOD26" s="341"/>
      <c r="JOE26" s="341"/>
      <c r="JOF26" s="341"/>
      <c r="JOG26" s="341"/>
      <c r="JOH26" s="341"/>
      <c r="JOI26" s="341"/>
      <c r="JOJ26" s="341"/>
      <c r="JOK26" s="341"/>
      <c r="JOL26" s="341"/>
      <c r="JOM26" s="341"/>
      <c r="JON26" s="341"/>
      <c r="JOO26" s="341"/>
      <c r="JOP26" s="341"/>
      <c r="JOQ26" s="341"/>
      <c r="JOR26" s="341"/>
      <c r="JOS26" s="341"/>
      <c r="JOT26" s="341"/>
      <c r="JOU26" s="341"/>
      <c r="JOV26" s="341"/>
      <c r="JOW26" s="341"/>
      <c r="JOX26" s="341"/>
      <c r="JOY26" s="341"/>
      <c r="JOZ26" s="341"/>
      <c r="JPA26" s="341"/>
      <c r="JPB26" s="341"/>
      <c r="JPC26" s="341"/>
      <c r="JPD26" s="341"/>
      <c r="JPE26" s="341"/>
      <c r="JPF26" s="341"/>
      <c r="JPG26" s="341"/>
      <c r="JPH26" s="341"/>
      <c r="JPI26" s="341"/>
      <c r="JPJ26" s="341"/>
      <c r="JPK26" s="341"/>
      <c r="JPL26" s="341"/>
      <c r="JPM26" s="341"/>
      <c r="JPN26" s="341"/>
      <c r="JPO26" s="341"/>
      <c r="JPP26" s="341"/>
      <c r="JPQ26" s="341"/>
      <c r="JPR26" s="341"/>
      <c r="JPS26" s="341"/>
      <c r="JPT26" s="341"/>
      <c r="JPU26" s="341"/>
      <c r="JPV26" s="341"/>
      <c r="JPW26" s="341"/>
      <c r="JPX26" s="341"/>
      <c r="JPY26" s="341"/>
      <c r="JPZ26" s="341"/>
      <c r="JQA26" s="341"/>
      <c r="JQB26" s="341"/>
      <c r="JQC26" s="341"/>
      <c r="JQD26" s="341"/>
      <c r="JQE26" s="341"/>
      <c r="JQF26" s="341"/>
      <c r="JQG26" s="341"/>
      <c r="JQH26" s="341"/>
      <c r="JQI26" s="341"/>
      <c r="JQJ26" s="341"/>
      <c r="JQK26" s="341"/>
      <c r="JQL26" s="341"/>
      <c r="JQM26" s="341"/>
      <c r="JQN26" s="341"/>
      <c r="JQO26" s="341"/>
      <c r="JQP26" s="341"/>
      <c r="JQQ26" s="341"/>
      <c r="JQR26" s="341"/>
      <c r="JQS26" s="341"/>
      <c r="JQT26" s="341"/>
      <c r="JQU26" s="341"/>
      <c r="JQV26" s="341"/>
      <c r="JQW26" s="341"/>
      <c r="JQX26" s="341"/>
      <c r="JQY26" s="341"/>
      <c r="JQZ26" s="341"/>
      <c r="JRA26" s="341"/>
      <c r="JRB26" s="341"/>
      <c r="JRC26" s="341"/>
      <c r="JRD26" s="341"/>
      <c r="JRE26" s="341"/>
      <c r="JRF26" s="341"/>
      <c r="JRG26" s="341"/>
      <c r="JRH26" s="341"/>
      <c r="JRI26" s="341"/>
      <c r="JRJ26" s="341"/>
      <c r="JRK26" s="341"/>
      <c r="JRL26" s="341"/>
      <c r="JRM26" s="341"/>
      <c r="JRN26" s="341"/>
      <c r="JRO26" s="341"/>
      <c r="JRP26" s="341"/>
      <c r="JRQ26" s="341"/>
      <c r="JRR26" s="341"/>
      <c r="JRS26" s="341"/>
      <c r="JRT26" s="341"/>
      <c r="JRU26" s="341"/>
      <c r="JRV26" s="341"/>
      <c r="JRW26" s="341"/>
      <c r="JRX26" s="341"/>
      <c r="JRY26" s="341"/>
      <c r="JRZ26" s="341"/>
      <c r="JSA26" s="341"/>
      <c r="JSB26" s="341"/>
      <c r="JSC26" s="341"/>
      <c r="JSD26" s="341"/>
      <c r="JSE26" s="341"/>
      <c r="JSF26" s="341"/>
      <c r="JSG26" s="341"/>
      <c r="JSH26" s="341"/>
      <c r="JSI26" s="341"/>
      <c r="JSJ26" s="341"/>
      <c r="JSK26" s="341"/>
      <c r="JSL26" s="341"/>
      <c r="JSM26" s="341"/>
      <c r="JSN26" s="341"/>
      <c r="JSO26" s="341"/>
      <c r="JSP26" s="341"/>
      <c r="JSQ26" s="341"/>
      <c r="JSR26" s="341"/>
      <c r="JSS26" s="341"/>
      <c r="JST26" s="341"/>
      <c r="JSU26" s="341"/>
      <c r="JSV26" s="341"/>
      <c r="JSW26" s="341"/>
      <c r="JSX26" s="341"/>
      <c r="JSY26" s="341"/>
      <c r="JSZ26" s="341"/>
      <c r="JTA26" s="341"/>
      <c r="JTB26" s="341"/>
      <c r="JTC26" s="341"/>
      <c r="JTD26" s="341"/>
      <c r="JTE26" s="341"/>
      <c r="JTF26" s="341"/>
      <c r="JTG26" s="341"/>
      <c r="JTH26" s="341"/>
      <c r="JTI26" s="341"/>
      <c r="JTJ26" s="341"/>
      <c r="JTK26" s="341"/>
      <c r="JTL26" s="341"/>
      <c r="JTM26" s="341"/>
      <c r="JTN26" s="341"/>
      <c r="JTO26" s="341"/>
      <c r="JTP26" s="341"/>
      <c r="JTQ26" s="341"/>
      <c r="JTR26" s="341"/>
      <c r="JTS26" s="341"/>
      <c r="JTT26" s="341"/>
      <c r="JTU26" s="341"/>
      <c r="JTV26" s="341"/>
      <c r="JTW26" s="341"/>
      <c r="JTX26" s="341"/>
      <c r="JTY26" s="341"/>
      <c r="JTZ26" s="341"/>
      <c r="JUA26" s="341"/>
      <c r="JUB26" s="341"/>
      <c r="JUC26" s="341"/>
      <c r="JUD26" s="341"/>
      <c r="JUE26" s="341"/>
      <c r="JUF26" s="341"/>
      <c r="JUG26" s="341"/>
      <c r="JUH26" s="341"/>
      <c r="JUI26" s="341"/>
      <c r="JUJ26" s="341"/>
      <c r="JUK26" s="341"/>
      <c r="JUL26" s="341"/>
      <c r="JUM26" s="341"/>
      <c r="JUN26" s="341"/>
      <c r="JUO26" s="341"/>
      <c r="JUP26" s="341"/>
      <c r="JUQ26" s="341"/>
      <c r="JUR26" s="341"/>
      <c r="JUS26" s="341"/>
      <c r="JUT26" s="341"/>
      <c r="JUU26" s="341"/>
      <c r="JUV26" s="341"/>
      <c r="JUW26" s="341"/>
      <c r="JUX26" s="341"/>
      <c r="JUY26" s="341"/>
      <c r="JUZ26" s="341"/>
      <c r="JVA26" s="341"/>
      <c r="JVB26" s="341"/>
      <c r="JVC26" s="341"/>
      <c r="JVD26" s="341"/>
      <c r="JVE26" s="341"/>
      <c r="JVF26" s="341"/>
      <c r="JVG26" s="341"/>
      <c r="JVH26" s="341"/>
      <c r="JVI26" s="341"/>
      <c r="JVJ26" s="341"/>
      <c r="JVK26" s="341"/>
      <c r="JVL26" s="341"/>
      <c r="JVM26" s="341"/>
      <c r="JVN26" s="341"/>
      <c r="JVO26" s="341"/>
      <c r="JVP26" s="341"/>
      <c r="JVQ26" s="341"/>
      <c r="JVR26" s="341"/>
      <c r="JVS26" s="341"/>
      <c r="JVT26" s="341"/>
      <c r="JVU26" s="341"/>
      <c r="JVV26" s="341"/>
      <c r="JVW26" s="341"/>
      <c r="JVX26" s="341"/>
      <c r="JVY26" s="341"/>
      <c r="JVZ26" s="341"/>
      <c r="JWA26" s="341"/>
      <c r="JWB26" s="341"/>
      <c r="JWC26" s="341"/>
      <c r="JWD26" s="341"/>
      <c r="JWE26" s="341"/>
      <c r="JWF26" s="341"/>
      <c r="JWG26" s="341"/>
      <c r="JWH26" s="341"/>
      <c r="JWI26" s="341"/>
      <c r="JWJ26" s="341"/>
      <c r="JWK26" s="341"/>
      <c r="JWL26" s="341"/>
      <c r="JWM26" s="341"/>
      <c r="JWN26" s="341"/>
      <c r="JWO26" s="341"/>
      <c r="JWP26" s="341"/>
      <c r="JWQ26" s="341"/>
      <c r="JWR26" s="341"/>
      <c r="JWS26" s="341"/>
      <c r="JWT26" s="341"/>
      <c r="JWU26" s="341"/>
      <c r="JWV26" s="341"/>
      <c r="JWW26" s="341"/>
      <c r="JWX26" s="341"/>
      <c r="JWY26" s="341"/>
      <c r="JWZ26" s="341"/>
      <c r="JXA26" s="341"/>
      <c r="JXB26" s="341"/>
      <c r="JXC26" s="341"/>
      <c r="JXD26" s="341"/>
      <c r="JXE26" s="341"/>
      <c r="JXF26" s="341"/>
      <c r="JXG26" s="341"/>
      <c r="JXH26" s="341"/>
      <c r="JXI26" s="341"/>
      <c r="JXJ26" s="341"/>
      <c r="JXK26" s="341"/>
      <c r="JXL26" s="341"/>
      <c r="JXM26" s="341"/>
      <c r="JXN26" s="341"/>
      <c r="JXO26" s="341"/>
      <c r="JXP26" s="341"/>
      <c r="JXQ26" s="341"/>
      <c r="JXR26" s="341"/>
      <c r="JXS26" s="341"/>
      <c r="JXT26" s="341"/>
      <c r="JXU26" s="341"/>
      <c r="JXV26" s="341"/>
      <c r="JXW26" s="341"/>
      <c r="JXX26" s="341"/>
      <c r="JXY26" s="341"/>
      <c r="JXZ26" s="341"/>
      <c r="JYA26" s="341"/>
      <c r="JYB26" s="341"/>
      <c r="JYC26" s="341"/>
      <c r="JYD26" s="341"/>
      <c r="JYE26" s="341"/>
      <c r="JYF26" s="341"/>
      <c r="JYG26" s="341"/>
      <c r="JYH26" s="341"/>
      <c r="JYI26" s="341"/>
      <c r="JYJ26" s="341"/>
      <c r="JYK26" s="341"/>
      <c r="JYL26" s="341"/>
      <c r="JYM26" s="341"/>
      <c r="JYN26" s="341"/>
      <c r="JYO26" s="341"/>
      <c r="JYP26" s="341"/>
      <c r="JYQ26" s="341"/>
      <c r="JYR26" s="341"/>
      <c r="JYS26" s="341"/>
      <c r="JYT26" s="341"/>
      <c r="JYU26" s="341"/>
      <c r="JYV26" s="341"/>
      <c r="JYW26" s="341"/>
      <c r="JYX26" s="341"/>
      <c r="JYY26" s="341"/>
      <c r="JYZ26" s="341"/>
      <c r="JZA26" s="341"/>
      <c r="JZB26" s="341"/>
      <c r="JZC26" s="341"/>
      <c r="JZD26" s="341"/>
      <c r="JZE26" s="341"/>
      <c r="JZF26" s="341"/>
      <c r="JZG26" s="341"/>
      <c r="JZH26" s="341"/>
      <c r="JZI26" s="341"/>
      <c r="JZJ26" s="341"/>
      <c r="JZK26" s="341"/>
      <c r="JZL26" s="341"/>
      <c r="JZM26" s="341"/>
      <c r="JZN26" s="341"/>
      <c r="JZO26" s="341"/>
      <c r="JZP26" s="341"/>
      <c r="JZQ26" s="341"/>
      <c r="JZR26" s="341"/>
      <c r="JZS26" s="341"/>
      <c r="JZT26" s="341"/>
      <c r="JZU26" s="341"/>
      <c r="JZV26" s="341"/>
      <c r="JZW26" s="341"/>
      <c r="JZX26" s="341"/>
      <c r="JZY26" s="341"/>
      <c r="JZZ26" s="341"/>
      <c r="KAA26" s="341"/>
      <c r="KAB26" s="341"/>
      <c r="KAC26" s="341"/>
      <c r="KAD26" s="341"/>
      <c r="KAE26" s="341"/>
      <c r="KAF26" s="341"/>
      <c r="KAG26" s="341"/>
      <c r="KAH26" s="341"/>
      <c r="KAI26" s="341"/>
      <c r="KAJ26" s="341"/>
      <c r="KAK26" s="341"/>
      <c r="KAL26" s="341"/>
      <c r="KAM26" s="341"/>
      <c r="KAN26" s="341"/>
      <c r="KAO26" s="341"/>
      <c r="KAP26" s="341"/>
      <c r="KAQ26" s="341"/>
      <c r="KAR26" s="341"/>
      <c r="KAS26" s="341"/>
      <c r="KAT26" s="341"/>
      <c r="KAU26" s="341"/>
      <c r="KAV26" s="341"/>
      <c r="KAW26" s="341"/>
      <c r="KAX26" s="341"/>
      <c r="KAY26" s="341"/>
      <c r="KAZ26" s="341"/>
      <c r="KBA26" s="341"/>
      <c r="KBB26" s="341"/>
      <c r="KBC26" s="341"/>
      <c r="KBD26" s="341"/>
      <c r="KBE26" s="341"/>
      <c r="KBF26" s="341"/>
      <c r="KBG26" s="341"/>
      <c r="KBH26" s="341"/>
      <c r="KBI26" s="341"/>
      <c r="KBJ26" s="341"/>
      <c r="KBK26" s="341"/>
      <c r="KBL26" s="341"/>
      <c r="KBM26" s="341"/>
      <c r="KBN26" s="341"/>
      <c r="KBO26" s="341"/>
      <c r="KBP26" s="341"/>
      <c r="KBQ26" s="341"/>
      <c r="KBR26" s="341"/>
      <c r="KBS26" s="341"/>
      <c r="KBT26" s="341"/>
      <c r="KBU26" s="341"/>
      <c r="KBV26" s="341"/>
      <c r="KBW26" s="341"/>
      <c r="KBX26" s="341"/>
      <c r="KBY26" s="341"/>
      <c r="KBZ26" s="341"/>
      <c r="KCA26" s="341"/>
      <c r="KCB26" s="341"/>
      <c r="KCC26" s="341"/>
      <c r="KCD26" s="341"/>
      <c r="KCE26" s="341"/>
      <c r="KCF26" s="341"/>
      <c r="KCG26" s="341"/>
      <c r="KCH26" s="341"/>
      <c r="KCI26" s="341"/>
      <c r="KCJ26" s="341"/>
      <c r="KCK26" s="341"/>
      <c r="KCL26" s="341"/>
      <c r="KCM26" s="341"/>
      <c r="KCN26" s="341"/>
      <c r="KCO26" s="341"/>
      <c r="KCP26" s="341"/>
      <c r="KCQ26" s="341"/>
      <c r="KCR26" s="341"/>
      <c r="KCS26" s="341"/>
      <c r="KCT26" s="341"/>
      <c r="KCU26" s="341"/>
      <c r="KCV26" s="341"/>
      <c r="KCW26" s="341"/>
      <c r="KCX26" s="341"/>
      <c r="KCY26" s="341"/>
      <c r="KCZ26" s="341"/>
      <c r="KDA26" s="341"/>
      <c r="KDB26" s="341"/>
      <c r="KDC26" s="341"/>
      <c r="KDD26" s="341"/>
      <c r="KDE26" s="341"/>
      <c r="KDF26" s="341"/>
      <c r="KDG26" s="341"/>
      <c r="KDH26" s="341"/>
      <c r="KDI26" s="341"/>
      <c r="KDJ26" s="341"/>
      <c r="KDK26" s="341"/>
      <c r="KDL26" s="341"/>
      <c r="KDM26" s="341"/>
      <c r="KDN26" s="341"/>
      <c r="KDO26" s="341"/>
      <c r="KDP26" s="341"/>
      <c r="KDQ26" s="341"/>
      <c r="KDR26" s="341"/>
      <c r="KDS26" s="341"/>
      <c r="KDT26" s="341"/>
      <c r="KDU26" s="341"/>
      <c r="KDV26" s="341"/>
      <c r="KDW26" s="341"/>
      <c r="KDX26" s="341"/>
      <c r="KDY26" s="341"/>
      <c r="KDZ26" s="341"/>
      <c r="KEA26" s="341"/>
      <c r="KEB26" s="341"/>
      <c r="KEC26" s="341"/>
      <c r="KED26" s="341"/>
      <c r="KEE26" s="341"/>
      <c r="KEF26" s="341"/>
      <c r="KEG26" s="341"/>
      <c r="KEH26" s="341"/>
      <c r="KEI26" s="341"/>
      <c r="KEJ26" s="341"/>
      <c r="KEK26" s="341"/>
      <c r="KEL26" s="341"/>
      <c r="KEM26" s="341"/>
      <c r="KEN26" s="341"/>
      <c r="KEO26" s="341"/>
      <c r="KEP26" s="341"/>
      <c r="KEQ26" s="341"/>
      <c r="KER26" s="341"/>
      <c r="KES26" s="341"/>
      <c r="KET26" s="341"/>
      <c r="KEU26" s="341"/>
      <c r="KEV26" s="341"/>
      <c r="KEW26" s="341"/>
      <c r="KEX26" s="341"/>
      <c r="KEY26" s="341"/>
      <c r="KEZ26" s="341"/>
      <c r="KFA26" s="341"/>
      <c r="KFB26" s="341"/>
      <c r="KFC26" s="341"/>
      <c r="KFD26" s="341"/>
      <c r="KFE26" s="341"/>
      <c r="KFF26" s="341"/>
      <c r="KFG26" s="341"/>
      <c r="KFH26" s="341"/>
      <c r="KFI26" s="341"/>
      <c r="KFJ26" s="341"/>
      <c r="KFK26" s="341"/>
      <c r="KFL26" s="341"/>
      <c r="KFM26" s="341"/>
      <c r="KFN26" s="341"/>
      <c r="KFO26" s="341"/>
      <c r="KFP26" s="341"/>
      <c r="KFQ26" s="341"/>
      <c r="KFR26" s="341"/>
      <c r="KFS26" s="341"/>
      <c r="KFT26" s="341"/>
      <c r="KFU26" s="341"/>
      <c r="KFV26" s="341"/>
      <c r="KFW26" s="341"/>
      <c r="KFX26" s="341"/>
      <c r="KFY26" s="341"/>
      <c r="KFZ26" s="341"/>
      <c r="KGA26" s="341"/>
      <c r="KGB26" s="341"/>
      <c r="KGC26" s="341"/>
      <c r="KGD26" s="341"/>
      <c r="KGE26" s="341"/>
      <c r="KGF26" s="341"/>
      <c r="KGG26" s="341"/>
      <c r="KGH26" s="341"/>
      <c r="KGI26" s="341"/>
      <c r="KGJ26" s="341"/>
      <c r="KGK26" s="341"/>
      <c r="KGL26" s="341"/>
      <c r="KGM26" s="341"/>
      <c r="KGN26" s="341"/>
      <c r="KGO26" s="341"/>
      <c r="KGP26" s="341"/>
      <c r="KGQ26" s="341"/>
      <c r="KGR26" s="341"/>
      <c r="KGS26" s="341"/>
      <c r="KGT26" s="341"/>
      <c r="KGU26" s="341"/>
      <c r="KGV26" s="341"/>
      <c r="KGW26" s="341"/>
      <c r="KGX26" s="341"/>
      <c r="KGY26" s="341"/>
      <c r="KGZ26" s="341"/>
      <c r="KHA26" s="341"/>
      <c r="KHB26" s="341"/>
      <c r="KHC26" s="341"/>
      <c r="KHD26" s="341"/>
      <c r="KHE26" s="341"/>
      <c r="KHF26" s="341"/>
      <c r="KHG26" s="341"/>
      <c r="KHH26" s="341"/>
      <c r="KHI26" s="341"/>
      <c r="KHJ26" s="341"/>
      <c r="KHK26" s="341"/>
      <c r="KHL26" s="341"/>
      <c r="KHM26" s="341"/>
      <c r="KHN26" s="341"/>
      <c r="KHO26" s="341"/>
      <c r="KHP26" s="341"/>
      <c r="KHQ26" s="341"/>
      <c r="KHR26" s="341"/>
      <c r="KHS26" s="341"/>
      <c r="KHT26" s="341"/>
      <c r="KHU26" s="341"/>
      <c r="KHV26" s="341"/>
      <c r="KHW26" s="341"/>
      <c r="KHX26" s="341"/>
      <c r="KHY26" s="341"/>
      <c r="KHZ26" s="341"/>
      <c r="KIA26" s="341"/>
      <c r="KIB26" s="341"/>
      <c r="KIC26" s="341"/>
      <c r="KID26" s="341"/>
      <c r="KIE26" s="341"/>
      <c r="KIF26" s="341"/>
      <c r="KIG26" s="341"/>
      <c r="KIH26" s="341"/>
      <c r="KII26" s="341"/>
      <c r="KIJ26" s="341"/>
      <c r="KIK26" s="341"/>
      <c r="KIL26" s="341"/>
      <c r="KIM26" s="341"/>
      <c r="KIN26" s="341"/>
      <c r="KIO26" s="341"/>
      <c r="KIP26" s="341"/>
      <c r="KIQ26" s="341"/>
      <c r="KIR26" s="341"/>
      <c r="KIS26" s="341"/>
      <c r="KIT26" s="341"/>
      <c r="KIU26" s="341"/>
      <c r="KIV26" s="341"/>
      <c r="KIW26" s="341"/>
      <c r="KIX26" s="341"/>
      <c r="KIY26" s="341"/>
      <c r="KIZ26" s="341"/>
      <c r="KJA26" s="341"/>
      <c r="KJB26" s="341"/>
      <c r="KJC26" s="341"/>
      <c r="KJD26" s="341"/>
      <c r="KJE26" s="341"/>
      <c r="KJF26" s="341"/>
      <c r="KJG26" s="341"/>
      <c r="KJH26" s="341"/>
      <c r="KJI26" s="341"/>
      <c r="KJJ26" s="341"/>
      <c r="KJK26" s="341"/>
      <c r="KJL26" s="341"/>
      <c r="KJM26" s="341"/>
      <c r="KJN26" s="341"/>
      <c r="KJO26" s="341"/>
      <c r="KJP26" s="341"/>
      <c r="KJQ26" s="341"/>
      <c r="KJR26" s="341"/>
      <c r="KJS26" s="341"/>
      <c r="KJT26" s="341"/>
      <c r="KJU26" s="341"/>
      <c r="KJV26" s="341"/>
      <c r="KJW26" s="341"/>
      <c r="KJX26" s="341"/>
      <c r="KJY26" s="341"/>
      <c r="KJZ26" s="341"/>
      <c r="KKA26" s="341"/>
      <c r="KKB26" s="341"/>
      <c r="KKC26" s="341"/>
      <c r="KKD26" s="341"/>
      <c r="KKE26" s="341"/>
      <c r="KKF26" s="341"/>
      <c r="KKG26" s="341"/>
      <c r="KKH26" s="341"/>
      <c r="KKI26" s="341"/>
      <c r="KKJ26" s="341"/>
      <c r="KKK26" s="341"/>
      <c r="KKL26" s="341"/>
      <c r="KKM26" s="341"/>
      <c r="KKN26" s="341"/>
      <c r="KKO26" s="341"/>
      <c r="KKP26" s="341"/>
      <c r="KKQ26" s="341"/>
      <c r="KKR26" s="341"/>
      <c r="KKS26" s="341"/>
      <c r="KKT26" s="341"/>
      <c r="KKU26" s="341"/>
      <c r="KKV26" s="341"/>
      <c r="KKW26" s="341"/>
      <c r="KKX26" s="341"/>
      <c r="KKY26" s="341"/>
      <c r="KKZ26" s="341"/>
      <c r="KLA26" s="341"/>
      <c r="KLB26" s="341"/>
      <c r="KLC26" s="341"/>
      <c r="KLD26" s="341"/>
      <c r="KLE26" s="341"/>
      <c r="KLF26" s="341"/>
      <c r="KLG26" s="341"/>
      <c r="KLH26" s="341"/>
      <c r="KLI26" s="341"/>
      <c r="KLJ26" s="341"/>
      <c r="KLK26" s="341"/>
      <c r="KLL26" s="341"/>
      <c r="KLM26" s="341"/>
      <c r="KLN26" s="341"/>
      <c r="KLO26" s="341"/>
      <c r="KLP26" s="341"/>
      <c r="KLQ26" s="341"/>
      <c r="KLR26" s="341"/>
      <c r="KLS26" s="341"/>
      <c r="KLT26" s="341"/>
      <c r="KLU26" s="341"/>
      <c r="KLV26" s="341"/>
      <c r="KLW26" s="341"/>
      <c r="KLX26" s="341"/>
      <c r="KLY26" s="341"/>
      <c r="KLZ26" s="341"/>
      <c r="KMA26" s="341"/>
      <c r="KMB26" s="341"/>
      <c r="KMC26" s="341"/>
      <c r="KMD26" s="341"/>
      <c r="KME26" s="341"/>
      <c r="KMF26" s="341"/>
      <c r="KMG26" s="341"/>
      <c r="KMH26" s="341"/>
      <c r="KMI26" s="341"/>
      <c r="KMJ26" s="341"/>
      <c r="KMK26" s="341"/>
      <c r="KML26" s="341"/>
      <c r="KMM26" s="341"/>
      <c r="KMN26" s="341"/>
      <c r="KMO26" s="341"/>
      <c r="KMP26" s="341"/>
      <c r="KMQ26" s="341"/>
      <c r="KMR26" s="341"/>
      <c r="KMS26" s="341"/>
      <c r="KMT26" s="341"/>
      <c r="KMU26" s="341"/>
      <c r="KMV26" s="341"/>
      <c r="KMW26" s="341"/>
      <c r="KMX26" s="341"/>
      <c r="KMY26" s="341"/>
      <c r="KMZ26" s="341"/>
      <c r="KNA26" s="341"/>
      <c r="KNB26" s="341"/>
      <c r="KNC26" s="341"/>
      <c r="KND26" s="341"/>
      <c r="KNE26" s="341"/>
      <c r="KNF26" s="341"/>
      <c r="KNG26" s="341"/>
      <c r="KNH26" s="341"/>
      <c r="KNI26" s="341"/>
      <c r="KNJ26" s="341"/>
      <c r="KNK26" s="341"/>
      <c r="KNL26" s="341"/>
      <c r="KNM26" s="341"/>
      <c r="KNN26" s="341"/>
      <c r="KNO26" s="341"/>
      <c r="KNP26" s="341"/>
      <c r="KNQ26" s="341"/>
      <c r="KNR26" s="341"/>
      <c r="KNS26" s="341"/>
      <c r="KNT26" s="341"/>
      <c r="KNU26" s="341"/>
      <c r="KNV26" s="341"/>
      <c r="KNW26" s="341"/>
      <c r="KNX26" s="341"/>
      <c r="KNY26" s="341"/>
      <c r="KNZ26" s="341"/>
      <c r="KOA26" s="341"/>
      <c r="KOB26" s="341"/>
      <c r="KOC26" s="341"/>
      <c r="KOD26" s="341"/>
      <c r="KOE26" s="341"/>
      <c r="KOF26" s="341"/>
      <c r="KOG26" s="341"/>
      <c r="KOH26" s="341"/>
      <c r="KOI26" s="341"/>
      <c r="KOJ26" s="341"/>
      <c r="KOK26" s="341"/>
      <c r="KOL26" s="341"/>
      <c r="KOM26" s="341"/>
      <c r="KON26" s="341"/>
      <c r="KOO26" s="341"/>
      <c r="KOP26" s="341"/>
      <c r="KOQ26" s="341"/>
      <c r="KOR26" s="341"/>
      <c r="KOS26" s="341"/>
      <c r="KOT26" s="341"/>
      <c r="KOU26" s="341"/>
      <c r="KOV26" s="341"/>
      <c r="KOW26" s="341"/>
      <c r="KOX26" s="341"/>
      <c r="KOY26" s="341"/>
      <c r="KOZ26" s="341"/>
      <c r="KPA26" s="341"/>
      <c r="KPB26" s="341"/>
      <c r="KPC26" s="341"/>
      <c r="KPD26" s="341"/>
      <c r="KPE26" s="341"/>
      <c r="KPF26" s="341"/>
      <c r="KPG26" s="341"/>
      <c r="KPH26" s="341"/>
      <c r="KPI26" s="341"/>
      <c r="KPJ26" s="341"/>
      <c r="KPK26" s="341"/>
      <c r="KPL26" s="341"/>
      <c r="KPM26" s="341"/>
      <c r="KPN26" s="341"/>
      <c r="KPO26" s="341"/>
      <c r="KPP26" s="341"/>
      <c r="KPQ26" s="341"/>
      <c r="KPR26" s="341"/>
      <c r="KPS26" s="341"/>
      <c r="KPT26" s="341"/>
      <c r="KPU26" s="341"/>
      <c r="KPV26" s="341"/>
      <c r="KPW26" s="341"/>
      <c r="KPX26" s="341"/>
      <c r="KPY26" s="341"/>
      <c r="KPZ26" s="341"/>
      <c r="KQA26" s="341"/>
      <c r="KQB26" s="341"/>
      <c r="KQC26" s="341"/>
      <c r="KQD26" s="341"/>
      <c r="KQE26" s="341"/>
      <c r="KQF26" s="341"/>
      <c r="KQG26" s="341"/>
      <c r="KQH26" s="341"/>
      <c r="KQI26" s="341"/>
      <c r="KQJ26" s="341"/>
      <c r="KQK26" s="341"/>
      <c r="KQL26" s="341"/>
      <c r="KQM26" s="341"/>
      <c r="KQN26" s="341"/>
      <c r="KQO26" s="341"/>
      <c r="KQP26" s="341"/>
      <c r="KQQ26" s="341"/>
      <c r="KQR26" s="341"/>
      <c r="KQS26" s="341"/>
      <c r="KQT26" s="341"/>
      <c r="KQU26" s="341"/>
      <c r="KQV26" s="341"/>
      <c r="KQW26" s="341"/>
      <c r="KQX26" s="341"/>
      <c r="KQY26" s="341"/>
      <c r="KQZ26" s="341"/>
      <c r="KRA26" s="341"/>
      <c r="KRB26" s="341"/>
      <c r="KRC26" s="341"/>
      <c r="KRD26" s="341"/>
      <c r="KRE26" s="341"/>
      <c r="KRF26" s="341"/>
      <c r="KRG26" s="341"/>
      <c r="KRH26" s="341"/>
      <c r="KRI26" s="341"/>
      <c r="KRJ26" s="341"/>
      <c r="KRK26" s="341"/>
      <c r="KRL26" s="341"/>
      <c r="KRM26" s="341"/>
      <c r="KRN26" s="341"/>
      <c r="KRO26" s="341"/>
      <c r="KRP26" s="341"/>
      <c r="KRQ26" s="341"/>
      <c r="KRR26" s="341"/>
      <c r="KRS26" s="341"/>
      <c r="KRT26" s="341"/>
      <c r="KRU26" s="341"/>
      <c r="KRV26" s="341"/>
      <c r="KRW26" s="341"/>
      <c r="KRX26" s="341"/>
      <c r="KRY26" s="341"/>
      <c r="KRZ26" s="341"/>
      <c r="KSA26" s="341"/>
      <c r="KSB26" s="341"/>
      <c r="KSC26" s="341"/>
      <c r="KSD26" s="341"/>
      <c r="KSE26" s="341"/>
      <c r="KSF26" s="341"/>
      <c r="KSG26" s="341"/>
      <c r="KSH26" s="341"/>
      <c r="KSI26" s="341"/>
      <c r="KSJ26" s="341"/>
      <c r="KSK26" s="341"/>
      <c r="KSL26" s="341"/>
      <c r="KSM26" s="341"/>
      <c r="KSN26" s="341"/>
      <c r="KSO26" s="341"/>
      <c r="KSP26" s="341"/>
      <c r="KSQ26" s="341"/>
      <c r="KSR26" s="341"/>
      <c r="KSS26" s="341"/>
      <c r="KST26" s="341"/>
      <c r="KSU26" s="341"/>
      <c r="KSV26" s="341"/>
      <c r="KSW26" s="341"/>
      <c r="KSX26" s="341"/>
      <c r="KSY26" s="341"/>
      <c r="KSZ26" s="341"/>
      <c r="KTA26" s="341"/>
      <c r="KTB26" s="341"/>
      <c r="KTC26" s="341"/>
      <c r="KTD26" s="341"/>
      <c r="KTE26" s="341"/>
      <c r="KTF26" s="341"/>
      <c r="KTG26" s="341"/>
      <c r="KTH26" s="341"/>
      <c r="KTI26" s="341"/>
      <c r="KTJ26" s="341"/>
      <c r="KTK26" s="341"/>
      <c r="KTL26" s="341"/>
      <c r="KTM26" s="341"/>
      <c r="KTN26" s="341"/>
      <c r="KTO26" s="341"/>
      <c r="KTP26" s="341"/>
      <c r="KTQ26" s="341"/>
      <c r="KTR26" s="341"/>
      <c r="KTS26" s="341"/>
      <c r="KTT26" s="341"/>
      <c r="KTU26" s="341"/>
      <c r="KTV26" s="341"/>
      <c r="KTW26" s="341"/>
      <c r="KTX26" s="341"/>
      <c r="KTY26" s="341"/>
      <c r="KTZ26" s="341"/>
      <c r="KUA26" s="341"/>
      <c r="KUB26" s="341"/>
      <c r="KUC26" s="341"/>
      <c r="KUD26" s="341"/>
      <c r="KUE26" s="341"/>
      <c r="KUF26" s="341"/>
      <c r="KUG26" s="341"/>
      <c r="KUH26" s="341"/>
      <c r="KUI26" s="341"/>
      <c r="KUJ26" s="341"/>
      <c r="KUK26" s="341"/>
      <c r="KUL26" s="341"/>
      <c r="KUM26" s="341"/>
      <c r="KUN26" s="341"/>
      <c r="KUO26" s="341"/>
      <c r="KUP26" s="341"/>
      <c r="KUQ26" s="341"/>
      <c r="KUR26" s="341"/>
      <c r="KUS26" s="341"/>
      <c r="KUT26" s="341"/>
      <c r="KUU26" s="341"/>
      <c r="KUV26" s="341"/>
      <c r="KUW26" s="341"/>
      <c r="KUX26" s="341"/>
      <c r="KUY26" s="341"/>
      <c r="KUZ26" s="341"/>
      <c r="KVA26" s="341"/>
      <c r="KVB26" s="341"/>
      <c r="KVC26" s="341"/>
      <c r="KVD26" s="341"/>
      <c r="KVE26" s="341"/>
      <c r="KVF26" s="341"/>
      <c r="KVG26" s="341"/>
      <c r="KVH26" s="341"/>
      <c r="KVI26" s="341"/>
      <c r="KVJ26" s="341"/>
      <c r="KVK26" s="341"/>
      <c r="KVL26" s="341"/>
      <c r="KVM26" s="341"/>
      <c r="KVN26" s="341"/>
      <c r="KVO26" s="341"/>
      <c r="KVP26" s="341"/>
      <c r="KVQ26" s="341"/>
      <c r="KVR26" s="341"/>
      <c r="KVS26" s="341"/>
      <c r="KVT26" s="341"/>
      <c r="KVU26" s="341"/>
      <c r="KVV26" s="341"/>
      <c r="KVW26" s="341"/>
      <c r="KVX26" s="341"/>
      <c r="KVY26" s="341"/>
      <c r="KVZ26" s="341"/>
      <c r="KWA26" s="341"/>
      <c r="KWB26" s="341"/>
      <c r="KWC26" s="341"/>
      <c r="KWD26" s="341"/>
      <c r="KWE26" s="341"/>
      <c r="KWF26" s="341"/>
      <c r="KWG26" s="341"/>
      <c r="KWH26" s="341"/>
      <c r="KWI26" s="341"/>
      <c r="KWJ26" s="341"/>
      <c r="KWK26" s="341"/>
      <c r="KWL26" s="341"/>
      <c r="KWM26" s="341"/>
      <c r="KWN26" s="341"/>
      <c r="KWO26" s="341"/>
      <c r="KWP26" s="341"/>
      <c r="KWQ26" s="341"/>
      <c r="KWR26" s="341"/>
      <c r="KWS26" s="341"/>
      <c r="KWT26" s="341"/>
      <c r="KWU26" s="341"/>
      <c r="KWV26" s="341"/>
      <c r="KWW26" s="341"/>
      <c r="KWX26" s="341"/>
      <c r="KWY26" s="341"/>
      <c r="KWZ26" s="341"/>
      <c r="KXA26" s="341"/>
      <c r="KXB26" s="341"/>
      <c r="KXC26" s="341"/>
      <c r="KXD26" s="341"/>
      <c r="KXE26" s="341"/>
      <c r="KXF26" s="341"/>
      <c r="KXG26" s="341"/>
      <c r="KXH26" s="341"/>
      <c r="KXI26" s="341"/>
      <c r="KXJ26" s="341"/>
      <c r="KXK26" s="341"/>
      <c r="KXL26" s="341"/>
      <c r="KXM26" s="341"/>
      <c r="KXN26" s="341"/>
      <c r="KXO26" s="341"/>
      <c r="KXP26" s="341"/>
      <c r="KXQ26" s="341"/>
      <c r="KXR26" s="341"/>
      <c r="KXS26" s="341"/>
      <c r="KXT26" s="341"/>
      <c r="KXU26" s="341"/>
      <c r="KXV26" s="341"/>
      <c r="KXW26" s="341"/>
      <c r="KXX26" s="341"/>
      <c r="KXY26" s="341"/>
      <c r="KXZ26" s="341"/>
      <c r="KYA26" s="341"/>
      <c r="KYB26" s="341"/>
      <c r="KYC26" s="341"/>
      <c r="KYD26" s="341"/>
      <c r="KYE26" s="341"/>
      <c r="KYF26" s="341"/>
      <c r="KYG26" s="341"/>
      <c r="KYH26" s="341"/>
      <c r="KYI26" s="341"/>
      <c r="KYJ26" s="341"/>
      <c r="KYK26" s="341"/>
      <c r="KYL26" s="341"/>
      <c r="KYM26" s="341"/>
      <c r="KYN26" s="341"/>
      <c r="KYO26" s="341"/>
      <c r="KYP26" s="341"/>
      <c r="KYQ26" s="341"/>
      <c r="KYR26" s="341"/>
      <c r="KYS26" s="341"/>
      <c r="KYT26" s="341"/>
      <c r="KYU26" s="341"/>
      <c r="KYV26" s="341"/>
      <c r="KYW26" s="341"/>
      <c r="KYX26" s="341"/>
      <c r="KYY26" s="341"/>
      <c r="KYZ26" s="341"/>
      <c r="KZA26" s="341"/>
      <c r="KZB26" s="341"/>
      <c r="KZC26" s="341"/>
      <c r="KZD26" s="341"/>
      <c r="KZE26" s="341"/>
      <c r="KZF26" s="341"/>
      <c r="KZG26" s="341"/>
      <c r="KZH26" s="341"/>
      <c r="KZI26" s="341"/>
      <c r="KZJ26" s="341"/>
      <c r="KZK26" s="341"/>
      <c r="KZL26" s="341"/>
      <c r="KZM26" s="341"/>
      <c r="KZN26" s="341"/>
      <c r="KZO26" s="341"/>
      <c r="KZP26" s="341"/>
      <c r="KZQ26" s="341"/>
      <c r="KZR26" s="341"/>
      <c r="KZS26" s="341"/>
      <c r="KZT26" s="341"/>
      <c r="KZU26" s="341"/>
      <c r="KZV26" s="341"/>
      <c r="KZW26" s="341"/>
      <c r="KZX26" s="341"/>
      <c r="KZY26" s="341"/>
      <c r="KZZ26" s="341"/>
      <c r="LAA26" s="341"/>
      <c r="LAB26" s="341"/>
      <c r="LAC26" s="341"/>
      <c r="LAD26" s="341"/>
      <c r="LAE26" s="341"/>
      <c r="LAF26" s="341"/>
      <c r="LAG26" s="341"/>
      <c r="LAH26" s="341"/>
      <c r="LAI26" s="341"/>
      <c r="LAJ26" s="341"/>
      <c r="LAK26" s="341"/>
      <c r="LAL26" s="341"/>
      <c r="LAM26" s="341"/>
      <c r="LAN26" s="341"/>
      <c r="LAO26" s="341"/>
      <c r="LAP26" s="341"/>
      <c r="LAQ26" s="341"/>
      <c r="LAR26" s="341"/>
      <c r="LAS26" s="341"/>
      <c r="LAT26" s="341"/>
      <c r="LAU26" s="341"/>
      <c r="LAV26" s="341"/>
      <c r="LAW26" s="341"/>
      <c r="LAX26" s="341"/>
      <c r="LAY26" s="341"/>
      <c r="LAZ26" s="341"/>
      <c r="LBA26" s="341"/>
      <c r="LBB26" s="341"/>
      <c r="LBC26" s="341"/>
      <c r="LBD26" s="341"/>
      <c r="LBE26" s="341"/>
      <c r="LBF26" s="341"/>
      <c r="LBG26" s="341"/>
      <c r="LBH26" s="341"/>
      <c r="LBI26" s="341"/>
      <c r="LBJ26" s="341"/>
      <c r="LBK26" s="341"/>
      <c r="LBL26" s="341"/>
      <c r="LBM26" s="341"/>
      <c r="LBN26" s="341"/>
      <c r="LBO26" s="341"/>
      <c r="LBP26" s="341"/>
      <c r="LBQ26" s="341"/>
      <c r="LBR26" s="341"/>
      <c r="LBS26" s="341"/>
      <c r="LBT26" s="341"/>
      <c r="LBU26" s="341"/>
      <c r="LBV26" s="341"/>
      <c r="LBW26" s="341"/>
      <c r="LBX26" s="341"/>
      <c r="LBY26" s="341"/>
      <c r="LBZ26" s="341"/>
      <c r="LCA26" s="341"/>
      <c r="LCB26" s="341"/>
      <c r="LCC26" s="341"/>
      <c r="LCD26" s="341"/>
      <c r="LCE26" s="341"/>
      <c r="LCF26" s="341"/>
      <c r="LCG26" s="341"/>
      <c r="LCH26" s="341"/>
      <c r="LCI26" s="341"/>
      <c r="LCJ26" s="341"/>
      <c r="LCK26" s="341"/>
      <c r="LCL26" s="341"/>
      <c r="LCM26" s="341"/>
      <c r="LCN26" s="341"/>
      <c r="LCO26" s="341"/>
      <c r="LCP26" s="341"/>
      <c r="LCQ26" s="341"/>
      <c r="LCR26" s="341"/>
      <c r="LCS26" s="341"/>
      <c r="LCT26" s="341"/>
      <c r="LCU26" s="341"/>
      <c r="LCV26" s="341"/>
      <c r="LCW26" s="341"/>
      <c r="LCX26" s="341"/>
      <c r="LCY26" s="341"/>
      <c r="LCZ26" s="341"/>
      <c r="LDA26" s="341"/>
      <c r="LDB26" s="341"/>
      <c r="LDC26" s="341"/>
      <c r="LDD26" s="341"/>
      <c r="LDE26" s="341"/>
      <c r="LDF26" s="341"/>
      <c r="LDG26" s="341"/>
      <c r="LDH26" s="341"/>
      <c r="LDI26" s="341"/>
      <c r="LDJ26" s="341"/>
      <c r="LDK26" s="341"/>
      <c r="LDL26" s="341"/>
      <c r="LDM26" s="341"/>
      <c r="LDN26" s="341"/>
      <c r="LDO26" s="341"/>
      <c r="LDP26" s="341"/>
      <c r="LDQ26" s="341"/>
      <c r="LDR26" s="341"/>
      <c r="LDS26" s="341"/>
      <c r="LDT26" s="341"/>
      <c r="LDU26" s="341"/>
      <c r="LDV26" s="341"/>
      <c r="LDW26" s="341"/>
      <c r="LDX26" s="341"/>
      <c r="LDY26" s="341"/>
      <c r="LDZ26" s="341"/>
      <c r="LEA26" s="341"/>
      <c r="LEB26" s="341"/>
      <c r="LEC26" s="341"/>
      <c r="LED26" s="341"/>
      <c r="LEE26" s="341"/>
      <c r="LEF26" s="341"/>
      <c r="LEG26" s="341"/>
      <c r="LEH26" s="341"/>
      <c r="LEI26" s="341"/>
      <c r="LEJ26" s="341"/>
      <c r="LEK26" s="341"/>
      <c r="LEL26" s="341"/>
      <c r="LEM26" s="341"/>
      <c r="LEN26" s="341"/>
      <c r="LEO26" s="341"/>
      <c r="LEP26" s="341"/>
      <c r="LEQ26" s="341"/>
      <c r="LER26" s="341"/>
      <c r="LES26" s="341"/>
      <c r="LET26" s="341"/>
      <c r="LEU26" s="341"/>
      <c r="LEV26" s="341"/>
      <c r="LEW26" s="341"/>
      <c r="LEX26" s="341"/>
      <c r="LEY26" s="341"/>
      <c r="LEZ26" s="341"/>
      <c r="LFA26" s="341"/>
      <c r="LFB26" s="341"/>
      <c r="LFC26" s="341"/>
      <c r="LFD26" s="341"/>
      <c r="LFE26" s="341"/>
      <c r="LFF26" s="341"/>
      <c r="LFG26" s="341"/>
      <c r="LFH26" s="341"/>
      <c r="LFI26" s="341"/>
      <c r="LFJ26" s="341"/>
      <c r="LFK26" s="341"/>
      <c r="LFL26" s="341"/>
      <c r="LFM26" s="341"/>
      <c r="LFN26" s="341"/>
      <c r="LFO26" s="341"/>
      <c r="LFP26" s="341"/>
      <c r="LFQ26" s="341"/>
      <c r="LFR26" s="341"/>
      <c r="LFS26" s="341"/>
      <c r="LFT26" s="341"/>
      <c r="LFU26" s="341"/>
      <c r="LFV26" s="341"/>
      <c r="LFW26" s="341"/>
      <c r="LFX26" s="341"/>
      <c r="LFY26" s="341"/>
      <c r="LFZ26" s="341"/>
      <c r="LGA26" s="341"/>
      <c r="LGB26" s="341"/>
      <c r="LGC26" s="341"/>
      <c r="LGD26" s="341"/>
      <c r="LGE26" s="341"/>
      <c r="LGF26" s="341"/>
      <c r="LGG26" s="341"/>
      <c r="LGH26" s="341"/>
      <c r="LGI26" s="341"/>
      <c r="LGJ26" s="341"/>
      <c r="LGK26" s="341"/>
      <c r="LGL26" s="341"/>
      <c r="LGM26" s="341"/>
      <c r="LGN26" s="341"/>
      <c r="LGO26" s="341"/>
      <c r="LGP26" s="341"/>
      <c r="LGQ26" s="341"/>
      <c r="LGR26" s="341"/>
      <c r="LGS26" s="341"/>
      <c r="LGT26" s="341"/>
      <c r="LGU26" s="341"/>
      <c r="LGV26" s="341"/>
      <c r="LGW26" s="341"/>
      <c r="LGX26" s="341"/>
      <c r="LGY26" s="341"/>
      <c r="LGZ26" s="341"/>
      <c r="LHA26" s="341"/>
      <c r="LHB26" s="341"/>
      <c r="LHC26" s="341"/>
      <c r="LHD26" s="341"/>
      <c r="LHE26" s="341"/>
      <c r="LHF26" s="341"/>
      <c r="LHG26" s="341"/>
      <c r="LHH26" s="341"/>
      <c r="LHI26" s="341"/>
      <c r="LHJ26" s="341"/>
      <c r="LHK26" s="341"/>
      <c r="LHL26" s="341"/>
      <c r="LHM26" s="341"/>
      <c r="LHN26" s="341"/>
      <c r="LHO26" s="341"/>
      <c r="LHP26" s="341"/>
      <c r="LHQ26" s="341"/>
      <c r="LHR26" s="341"/>
      <c r="LHS26" s="341"/>
      <c r="LHT26" s="341"/>
      <c r="LHU26" s="341"/>
      <c r="LHV26" s="341"/>
      <c r="LHW26" s="341"/>
      <c r="LHX26" s="341"/>
      <c r="LHY26" s="341"/>
      <c r="LHZ26" s="341"/>
      <c r="LIA26" s="341"/>
      <c r="LIB26" s="341"/>
      <c r="LIC26" s="341"/>
      <c r="LID26" s="341"/>
      <c r="LIE26" s="341"/>
      <c r="LIF26" s="341"/>
      <c r="LIG26" s="341"/>
      <c r="LIH26" s="341"/>
      <c r="LII26" s="341"/>
      <c r="LIJ26" s="341"/>
      <c r="LIK26" s="341"/>
      <c r="LIL26" s="341"/>
      <c r="LIM26" s="341"/>
      <c r="LIN26" s="341"/>
      <c r="LIO26" s="341"/>
      <c r="LIP26" s="341"/>
      <c r="LIQ26" s="341"/>
      <c r="LIR26" s="341"/>
      <c r="LIS26" s="341"/>
      <c r="LIT26" s="341"/>
      <c r="LIU26" s="341"/>
      <c r="LIV26" s="341"/>
      <c r="LIW26" s="341"/>
      <c r="LIX26" s="341"/>
      <c r="LIY26" s="341"/>
      <c r="LIZ26" s="341"/>
      <c r="LJA26" s="341"/>
      <c r="LJB26" s="341"/>
      <c r="LJC26" s="341"/>
      <c r="LJD26" s="341"/>
      <c r="LJE26" s="341"/>
      <c r="LJF26" s="341"/>
      <c r="LJG26" s="341"/>
      <c r="LJH26" s="341"/>
      <c r="LJI26" s="341"/>
      <c r="LJJ26" s="341"/>
      <c r="LJK26" s="341"/>
      <c r="LJL26" s="341"/>
      <c r="LJM26" s="341"/>
      <c r="LJN26" s="341"/>
      <c r="LJO26" s="341"/>
      <c r="LJP26" s="341"/>
      <c r="LJQ26" s="341"/>
      <c r="LJR26" s="341"/>
      <c r="LJS26" s="341"/>
      <c r="LJT26" s="341"/>
      <c r="LJU26" s="341"/>
      <c r="LJV26" s="341"/>
      <c r="LJW26" s="341"/>
      <c r="LJX26" s="341"/>
      <c r="LJY26" s="341"/>
      <c r="LJZ26" s="341"/>
      <c r="LKA26" s="341"/>
      <c r="LKB26" s="341"/>
      <c r="LKC26" s="341"/>
      <c r="LKD26" s="341"/>
      <c r="LKE26" s="341"/>
      <c r="LKF26" s="341"/>
      <c r="LKG26" s="341"/>
      <c r="LKH26" s="341"/>
      <c r="LKI26" s="341"/>
      <c r="LKJ26" s="341"/>
      <c r="LKK26" s="341"/>
      <c r="LKL26" s="341"/>
      <c r="LKM26" s="341"/>
      <c r="LKN26" s="341"/>
      <c r="LKO26" s="341"/>
      <c r="LKP26" s="341"/>
      <c r="LKQ26" s="341"/>
      <c r="LKR26" s="341"/>
      <c r="LKS26" s="341"/>
      <c r="LKT26" s="341"/>
      <c r="LKU26" s="341"/>
      <c r="LKV26" s="341"/>
      <c r="LKW26" s="341"/>
      <c r="LKX26" s="341"/>
      <c r="LKY26" s="341"/>
      <c r="LKZ26" s="341"/>
      <c r="LLA26" s="341"/>
      <c r="LLB26" s="341"/>
      <c r="LLC26" s="341"/>
      <c r="LLD26" s="341"/>
      <c r="LLE26" s="341"/>
      <c r="LLF26" s="341"/>
      <c r="LLG26" s="341"/>
      <c r="LLH26" s="341"/>
      <c r="LLI26" s="341"/>
      <c r="LLJ26" s="341"/>
      <c r="LLK26" s="341"/>
      <c r="LLL26" s="341"/>
      <c r="LLM26" s="341"/>
      <c r="LLN26" s="341"/>
      <c r="LLO26" s="341"/>
      <c r="LLP26" s="341"/>
      <c r="LLQ26" s="341"/>
      <c r="LLR26" s="341"/>
      <c r="LLS26" s="341"/>
      <c r="LLT26" s="341"/>
      <c r="LLU26" s="341"/>
      <c r="LLV26" s="341"/>
      <c r="LLW26" s="341"/>
      <c r="LLX26" s="341"/>
      <c r="LLY26" s="341"/>
      <c r="LLZ26" s="341"/>
      <c r="LMA26" s="341"/>
      <c r="LMB26" s="341"/>
      <c r="LMC26" s="341"/>
      <c r="LMD26" s="341"/>
      <c r="LME26" s="341"/>
      <c r="LMF26" s="341"/>
      <c r="LMG26" s="341"/>
      <c r="LMH26" s="341"/>
      <c r="LMI26" s="341"/>
      <c r="LMJ26" s="341"/>
      <c r="LMK26" s="341"/>
      <c r="LML26" s="341"/>
      <c r="LMM26" s="341"/>
      <c r="LMN26" s="341"/>
      <c r="LMO26" s="341"/>
      <c r="LMP26" s="341"/>
      <c r="LMQ26" s="341"/>
      <c r="LMR26" s="341"/>
      <c r="LMS26" s="341"/>
      <c r="LMT26" s="341"/>
      <c r="LMU26" s="341"/>
      <c r="LMV26" s="341"/>
      <c r="LMW26" s="341"/>
      <c r="LMX26" s="341"/>
      <c r="LMY26" s="341"/>
      <c r="LMZ26" s="341"/>
      <c r="LNA26" s="341"/>
      <c r="LNB26" s="341"/>
      <c r="LNC26" s="341"/>
      <c r="LND26" s="341"/>
      <c r="LNE26" s="341"/>
      <c r="LNF26" s="341"/>
      <c r="LNG26" s="341"/>
      <c r="LNH26" s="341"/>
      <c r="LNI26" s="341"/>
      <c r="LNJ26" s="341"/>
      <c r="LNK26" s="341"/>
      <c r="LNL26" s="341"/>
      <c r="LNM26" s="341"/>
      <c r="LNN26" s="341"/>
      <c r="LNO26" s="341"/>
      <c r="LNP26" s="341"/>
      <c r="LNQ26" s="341"/>
      <c r="LNR26" s="341"/>
      <c r="LNS26" s="341"/>
      <c r="LNT26" s="341"/>
      <c r="LNU26" s="341"/>
      <c r="LNV26" s="341"/>
      <c r="LNW26" s="341"/>
      <c r="LNX26" s="341"/>
      <c r="LNY26" s="341"/>
      <c r="LNZ26" s="341"/>
      <c r="LOA26" s="341"/>
      <c r="LOB26" s="341"/>
      <c r="LOC26" s="341"/>
      <c r="LOD26" s="341"/>
      <c r="LOE26" s="341"/>
      <c r="LOF26" s="341"/>
      <c r="LOG26" s="341"/>
      <c r="LOH26" s="341"/>
      <c r="LOI26" s="341"/>
      <c r="LOJ26" s="341"/>
      <c r="LOK26" s="341"/>
      <c r="LOL26" s="341"/>
      <c r="LOM26" s="341"/>
      <c r="LON26" s="341"/>
      <c r="LOO26" s="341"/>
      <c r="LOP26" s="341"/>
      <c r="LOQ26" s="341"/>
      <c r="LOR26" s="341"/>
      <c r="LOS26" s="341"/>
      <c r="LOT26" s="341"/>
      <c r="LOU26" s="341"/>
      <c r="LOV26" s="341"/>
      <c r="LOW26" s="341"/>
      <c r="LOX26" s="341"/>
      <c r="LOY26" s="341"/>
      <c r="LOZ26" s="341"/>
      <c r="LPA26" s="341"/>
      <c r="LPB26" s="341"/>
      <c r="LPC26" s="341"/>
      <c r="LPD26" s="341"/>
      <c r="LPE26" s="341"/>
      <c r="LPF26" s="341"/>
      <c r="LPG26" s="341"/>
      <c r="LPH26" s="341"/>
      <c r="LPI26" s="341"/>
      <c r="LPJ26" s="341"/>
      <c r="LPK26" s="341"/>
      <c r="LPL26" s="341"/>
      <c r="LPM26" s="341"/>
      <c r="LPN26" s="341"/>
      <c r="LPO26" s="341"/>
      <c r="LPP26" s="341"/>
      <c r="LPQ26" s="341"/>
      <c r="LPR26" s="341"/>
      <c r="LPS26" s="341"/>
      <c r="LPT26" s="341"/>
      <c r="LPU26" s="341"/>
      <c r="LPV26" s="341"/>
      <c r="LPW26" s="341"/>
      <c r="LPX26" s="341"/>
      <c r="LPY26" s="341"/>
      <c r="LPZ26" s="341"/>
      <c r="LQA26" s="341"/>
      <c r="LQB26" s="341"/>
      <c r="LQC26" s="341"/>
      <c r="LQD26" s="341"/>
      <c r="LQE26" s="341"/>
      <c r="LQF26" s="341"/>
      <c r="LQG26" s="341"/>
      <c r="LQH26" s="341"/>
      <c r="LQI26" s="341"/>
      <c r="LQJ26" s="341"/>
      <c r="LQK26" s="341"/>
      <c r="LQL26" s="341"/>
      <c r="LQM26" s="341"/>
      <c r="LQN26" s="341"/>
      <c r="LQO26" s="341"/>
      <c r="LQP26" s="341"/>
      <c r="LQQ26" s="341"/>
      <c r="LQR26" s="341"/>
      <c r="LQS26" s="341"/>
      <c r="LQT26" s="341"/>
      <c r="LQU26" s="341"/>
      <c r="LQV26" s="341"/>
      <c r="LQW26" s="341"/>
      <c r="LQX26" s="341"/>
      <c r="LQY26" s="341"/>
      <c r="LQZ26" s="341"/>
      <c r="LRA26" s="341"/>
      <c r="LRB26" s="341"/>
      <c r="LRC26" s="341"/>
      <c r="LRD26" s="341"/>
      <c r="LRE26" s="341"/>
      <c r="LRF26" s="341"/>
      <c r="LRG26" s="341"/>
      <c r="LRH26" s="341"/>
      <c r="LRI26" s="341"/>
      <c r="LRJ26" s="341"/>
      <c r="LRK26" s="341"/>
      <c r="LRL26" s="341"/>
      <c r="LRM26" s="341"/>
      <c r="LRN26" s="341"/>
      <c r="LRO26" s="341"/>
      <c r="LRP26" s="341"/>
      <c r="LRQ26" s="341"/>
      <c r="LRR26" s="341"/>
      <c r="LRS26" s="341"/>
      <c r="LRT26" s="341"/>
      <c r="LRU26" s="341"/>
      <c r="LRV26" s="341"/>
      <c r="LRW26" s="341"/>
      <c r="LRX26" s="341"/>
      <c r="LRY26" s="341"/>
      <c r="LRZ26" s="341"/>
      <c r="LSA26" s="341"/>
      <c r="LSB26" s="341"/>
      <c r="LSC26" s="341"/>
      <c r="LSD26" s="341"/>
      <c r="LSE26" s="341"/>
      <c r="LSF26" s="341"/>
      <c r="LSG26" s="341"/>
      <c r="LSH26" s="341"/>
      <c r="LSI26" s="341"/>
      <c r="LSJ26" s="341"/>
      <c r="LSK26" s="341"/>
      <c r="LSL26" s="341"/>
      <c r="LSM26" s="341"/>
      <c r="LSN26" s="341"/>
      <c r="LSO26" s="341"/>
      <c r="LSP26" s="341"/>
      <c r="LSQ26" s="341"/>
      <c r="LSR26" s="341"/>
      <c r="LSS26" s="341"/>
      <c r="LST26" s="341"/>
      <c r="LSU26" s="341"/>
      <c r="LSV26" s="341"/>
      <c r="LSW26" s="341"/>
      <c r="LSX26" s="341"/>
      <c r="LSY26" s="341"/>
      <c r="LSZ26" s="341"/>
      <c r="LTA26" s="341"/>
      <c r="LTB26" s="341"/>
      <c r="LTC26" s="341"/>
      <c r="LTD26" s="341"/>
      <c r="LTE26" s="341"/>
      <c r="LTF26" s="341"/>
      <c r="LTG26" s="341"/>
      <c r="LTH26" s="341"/>
      <c r="LTI26" s="341"/>
      <c r="LTJ26" s="341"/>
      <c r="LTK26" s="341"/>
      <c r="LTL26" s="341"/>
      <c r="LTM26" s="341"/>
      <c r="LTN26" s="341"/>
      <c r="LTO26" s="341"/>
      <c r="LTP26" s="341"/>
      <c r="LTQ26" s="341"/>
      <c r="LTR26" s="341"/>
      <c r="LTS26" s="341"/>
      <c r="LTT26" s="341"/>
      <c r="LTU26" s="341"/>
      <c r="LTV26" s="341"/>
      <c r="LTW26" s="341"/>
      <c r="LTX26" s="341"/>
      <c r="LTY26" s="341"/>
      <c r="LTZ26" s="341"/>
      <c r="LUA26" s="341"/>
      <c r="LUB26" s="341"/>
      <c r="LUC26" s="341"/>
      <c r="LUD26" s="341"/>
      <c r="LUE26" s="341"/>
      <c r="LUF26" s="341"/>
      <c r="LUG26" s="341"/>
      <c r="LUH26" s="341"/>
      <c r="LUI26" s="341"/>
      <c r="LUJ26" s="341"/>
      <c r="LUK26" s="341"/>
      <c r="LUL26" s="341"/>
      <c r="LUM26" s="341"/>
      <c r="LUN26" s="341"/>
      <c r="LUO26" s="341"/>
      <c r="LUP26" s="341"/>
      <c r="LUQ26" s="341"/>
      <c r="LUR26" s="341"/>
      <c r="LUS26" s="341"/>
      <c r="LUT26" s="341"/>
      <c r="LUU26" s="341"/>
      <c r="LUV26" s="341"/>
      <c r="LUW26" s="341"/>
      <c r="LUX26" s="341"/>
      <c r="LUY26" s="341"/>
      <c r="LUZ26" s="341"/>
      <c r="LVA26" s="341"/>
      <c r="LVB26" s="341"/>
      <c r="LVC26" s="341"/>
      <c r="LVD26" s="341"/>
      <c r="LVE26" s="341"/>
      <c r="LVF26" s="341"/>
      <c r="LVG26" s="341"/>
      <c r="LVH26" s="341"/>
      <c r="LVI26" s="341"/>
      <c r="LVJ26" s="341"/>
      <c r="LVK26" s="341"/>
      <c r="LVL26" s="341"/>
      <c r="LVM26" s="341"/>
      <c r="LVN26" s="341"/>
      <c r="LVO26" s="341"/>
      <c r="LVP26" s="341"/>
      <c r="LVQ26" s="341"/>
      <c r="LVR26" s="341"/>
      <c r="LVS26" s="341"/>
      <c r="LVT26" s="341"/>
      <c r="LVU26" s="341"/>
      <c r="LVV26" s="341"/>
      <c r="LVW26" s="341"/>
      <c r="LVX26" s="341"/>
      <c r="LVY26" s="341"/>
      <c r="LVZ26" s="341"/>
      <c r="LWA26" s="341"/>
      <c r="LWB26" s="341"/>
      <c r="LWC26" s="341"/>
      <c r="LWD26" s="341"/>
      <c r="LWE26" s="341"/>
      <c r="LWF26" s="341"/>
      <c r="LWG26" s="341"/>
      <c r="LWH26" s="341"/>
      <c r="LWI26" s="341"/>
      <c r="LWJ26" s="341"/>
      <c r="LWK26" s="341"/>
      <c r="LWL26" s="341"/>
      <c r="LWM26" s="341"/>
      <c r="LWN26" s="341"/>
      <c r="LWO26" s="341"/>
      <c r="LWP26" s="341"/>
      <c r="LWQ26" s="341"/>
      <c r="LWR26" s="341"/>
      <c r="LWS26" s="341"/>
      <c r="LWT26" s="341"/>
      <c r="LWU26" s="341"/>
      <c r="LWV26" s="341"/>
      <c r="LWW26" s="341"/>
      <c r="LWX26" s="341"/>
      <c r="LWY26" s="341"/>
      <c r="LWZ26" s="341"/>
      <c r="LXA26" s="341"/>
      <c r="LXB26" s="341"/>
      <c r="LXC26" s="341"/>
      <c r="LXD26" s="341"/>
      <c r="LXE26" s="341"/>
      <c r="LXF26" s="341"/>
      <c r="LXG26" s="341"/>
      <c r="LXH26" s="341"/>
      <c r="LXI26" s="341"/>
      <c r="LXJ26" s="341"/>
      <c r="LXK26" s="341"/>
      <c r="LXL26" s="341"/>
      <c r="LXM26" s="341"/>
      <c r="LXN26" s="341"/>
      <c r="LXO26" s="341"/>
      <c r="LXP26" s="341"/>
      <c r="LXQ26" s="341"/>
      <c r="LXR26" s="341"/>
      <c r="LXS26" s="341"/>
      <c r="LXT26" s="341"/>
      <c r="LXU26" s="341"/>
      <c r="LXV26" s="341"/>
      <c r="LXW26" s="341"/>
      <c r="LXX26" s="341"/>
      <c r="LXY26" s="341"/>
      <c r="LXZ26" s="341"/>
      <c r="LYA26" s="341"/>
      <c r="LYB26" s="341"/>
      <c r="LYC26" s="341"/>
      <c r="LYD26" s="341"/>
      <c r="LYE26" s="341"/>
      <c r="LYF26" s="341"/>
      <c r="LYG26" s="341"/>
      <c r="LYH26" s="341"/>
      <c r="LYI26" s="341"/>
      <c r="LYJ26" s="341"/>
      <c r="LYK26" s="341"/>
      <c r="LYL26" s="341"/>
      <c r="LYM26" s="341"/>
      <c r="LYN26" s="341"/>
      <c r="LYO26" s="341"/>
      <c r="LYP26" s="341"/>
      <c r="LYQ26" s="341"/>
      <c r="LYR26" s="341"/>
      <c r="LYS26" s="341"/>
      <c r="LYT26" s="341"/>
      <c r="LYU26" s="341"/>
      <c r="LYV26" s="341"/>
      <c r="LYW26" s="341"/>
      <c r="LYX26" s="341"/>
      <c r="LYY26" s="341"/>
      <c r="LYZ26" s="341"/>
      <c r="LZA26" s="341"/>
      <c r="LZB26" s="341"/>
      <c r="LZC26" s="341"/>
      <c r="LZD26" s="341"/>
      <c r="LZE26" s="341"/>
      <c r="LZF26" s="341"/>
      <c r="LZG26" s="341"/>
      <c r="LZH26" s="341"/>
      <c r="LZI26" s="341"/>
      <c r="LZJ26" s="341"/>
      <c r="LZK26" s="341"/>
      <c r="LZL26" s="341"/>
      <c r="LZM26" s="341"/>
      <c r="LZN26" s="341"/>
      <c r="LZO26" s="341"/>
      <c r="LZP26" s="341"/>
      <c r="LZQ26" s="341"/>
      <c r="LZR26" s="341"/>
      <c r="LZS26" s="341"/>
      <c r="LZT26" s="341"/>
      <c r="LZU26" s="341"/>
      <c r="LZV26" s="341"/>
      <c r="LZW26" s="341"/>
      <c r="LZX26" s="341"/>
      <c r="LZY26" s="341"/>
      <c r="LZZ26" s="341"/>
      <c r="MAA26" s="341"/>
      <c r="MAB26" s="341"/>
      <c r="MAC26" s="341"/>
      <c r="MAD26" s="341"/>
      <c r="MAE26" s="341"/>
      <c r="MAF26" s="341"/>
      <c r="MAG26" s="341"/>
      <c r="MAH26" s="341"/>
      <c r="MAI26" s="341"/>
      <c r="MAJ26" s="341"/>
      <c r="MAK26" s="341"/>
      <c r="MAL26" s="341"/>
      <c r="MAM26" s="341"/>
      <c r="MAN26" s="341"/>
      <c r="MAO26" s="341"/>
      <c r="MAP26" s="341"/>
      <c r="MAQ26" s="341"/>
      <c r="MAR26" s="341"/>
      <c r="MAS26" s="341"/>
      <c r="MAT26" s="341"/>
      <c r="MAU26" s="341"/>
      <c r="MAV26" s="341"/>
      <c r="MAW26" s="341"/>
      <c r="MAX26" s="341"/>
      <c r="MAY26" s="341"/>
      <c r="MAZ26" s="341"/>
      <c r="MBA26" s="341"/>
      <c r="MBB26" s="341"/>
      <c r="MBC26" s="341"/>
      <c r="MBD26" s="341"/>
      <c r="MBE26" s="341"/>
      <c r="MBF26" s="341"/>
      <c r="MBG26" s="341"/>
      <c r="MBH26" s="341"/>
      <c r="MBI26" s="341"/>
      <c r="MBJ26" s="341"/>
      <c r="MBK26" s="341"/>
      <c r="MBL26" s="341"/>
      <c r="MBM26" s="341"/>
      <c r="MBN26" s="341"/>
      <c r="MBO26" s="341"/>
      <c r="MBP26" s="341"/>
      <c r="MBQ26" s="341"/>
      <c r="MBR26" s="341"/>
      <c r="MBS26" s="341"/>
      <c r="MBT26" s="341"/>
      <c r="MBU26" s="341"/>
      <c r="MBV26" s="341"/>
      <c r="MBW26" s="341"/>
      <c r="MBX26" s="341"/>
      <c r="MBY26" s="341"/>
      <c r="MBZ26" s="341"/>
      <c r="MCA26" s="341"/>
      <c r="MCB26" s="341"/>
      <c r="MCC26" s="341"/>
      <c r="MCD26" s="341"/>
      <c r="MCE26" s="341"/>
      <c r="MCF26" s="341"/>
      <c r="MCG26" s="341"/>
      <c r="MCH26" s="341"/>
      <c r="MCI26" s="341"/>
      <c r="MCJ26" s="341"/>
      <c r="MCK26" s="341"/>
      <c r="MCL26" s="341"/>
      <c r="MCM26" s="341"/>
      <c r="MCN26" s="341"/>
      <c r="MCO26" s="341"/>
      <c r="MCP26" s="341"/>
      <c r="MCQ26" s="341"/>
      <c r="MCR26" s="341"/>
      <c r="MCS26" s="341"/>
      <c r="MCT26" s="341"/>
      <c r="MCU26" s="341"/>
      <c r="MCV26" s="341"/>
      <c r="MCW26" s="341"/>
      <c r="MCX26" s="341"/>
      <c r="MCY26" s="341"/>
      <c r="MCZ26" s="341"/>
      <c r="MDA26" s="341"/>
      <c r="MDB26" s="341"/>
      <c r="MDC26" s="341"/>
      <c r="MDD26" s="341"/>
      <c r="MDE26" s="341"/>
      <c r="MDF26" s="341"/>
      <c r="MDG26" s="341"/>
      <c r="MDH26" s="341"/>
      <c r="MDI26" s="341"/>
      <c r="MDJ26" s="341"/>
      <c r="MDK26" s="341"/>
      <c r="MDL26" s="341"/>
      <c r="MDM26" s="341"/>
      <c r="MDN26" s="341"/>
      <c r="MDO26" s="341"/>
      <c r="MDP26" s="341"/>
      <c r="MDQ26" s="341"/>
      <c r="MDR26" s="341"/>
      <c r="MDS26" s="341"/>
      <c r="MDT26" s="341"/>
      <c r="MDU26" s="341"/>
      <c r="MDV26" s="341"/>
      <c r="MDW26" s="341"/>
      <c r="MDX26" s="341"/>
      <c r="MDY26" s="341"/>
      <c r="MDZ26" s="341"/>
      <c r="MEA26" s="341"/>
      <c r="MEB26" s="341"/>
      <c r="MEC26" s="341"/>
      <c r="MED26" s="341"/>
      <c r="MEE26" s="341"/>
      <c r="MEF26" s="341"/>
      <c r="MEG26" s="341"/>
      <c r="MEH26" s="341"/>
      <c r="MEI26" s="341"/>
      <c r="MEJ26" s="341"/>
      <c r="MEK26" s="341"/>
      <c r="MEL26" s="341"/>
      <c r="MEM26" s="341"/>
      <c r="MEN26" s="341"/>
      <c r="MEO26" s="341"/>
      <c r="MEP26" s="341"/>
      <c r="MEQ26" s="341"/>
      <c r="MER26" s="341"/>
      <c r="MES26" s="341"/>
      <c r="MET26" s="341"/>
      <c r="MEU26" s="341"/>
      <c r="MEV26" s="341"/>
      <c r="MEW26" s="341"/>
      <c r="MEX26" s="341"/>
      <c r="MEY26" s="341"/>
      <c r="MEZ26" s="341"/>
      <c r="MFA26" s="341"/>
      <c r="MFB26" s="341"/>
      <c r="MFC26" s="341"/>
      <c r="MFD26" s="341"/>
      <c r="MFE26" s="341"/>
      <c r="MFF26" s="341"/>
      <c r="MFG26" s="341"/>
      <c r="MFH26" s="341"/>
      <c r="MFI26" s="341"/>
      <c r="MFJ26" s="341"/>
      <c r="MFK26" s="341"/>
      <c r="MFL26" s="341"/>
      <c r="MFM26" s="341"/>
      <c r="MFN26" s="341"/>
      <c r="MFO26" s="341"/>
      <c r="MFP26" s="341"/>
      <c r="MFQ26" s="341"/>
      <c r="MFR26" s="341"/>
      <c r="MFS26" s="341"/>
      <c r="MFT26" s="341"/>
      <c r="MFU26" s="341"/>
      <c r="MFV26" s="341"/>
      <c r="MFW26" s="341"/>
      <c r="MFX26" s="341"/>
      <c r="MFY26" s="341"/>
      <c r="MFZ26" s="341"/>
      <c r="MGA26" s="341"/>
      <c r="MGB26" s="341"/>
      <c r="MGC26" s="341"/>
      <c r="MGD26" s="341"/>
      <c r="MGE26" s="341"/>
      <c r="MGF26" s="341"/>
      <c r="MGG26" s="341"/>
      <c r="MGH26" s="341"/>
      <c r="MGI26" s="341"/>
      <c r="MGJ26" s="341"/>
      <c r="MGK26" s="341"/>
      <c r="MGL26" s="341"/>
      <c r="MGM26" s="341"/>
      <c r="MGN26" s="341"/>
      <c r="MGO26" s="341"/>
      <c r="MGP26" s="341"/>
      <c r="MGQ26" s="341"/>
      <c r="MGR26" s="341"/>
      <c r="MGS26" s="341"/>
      <c r="MGT26" s="341"/>
      <c r="MGU26" s="341"/>
      <c r="MGV26" s="341"/>
      <c r="MGW26" s="341"/>
      <c r="MGX26" s="341"/>
      <c r="MGY26" s="341"/>
      <c r="MGZ26" s="341"/>
      <c r="MHA26" s="341"/>
      <c r="MHB26" s="341"/>
      <c r="MHC26" s="341"/>
      <c r="MHD26" s="341"/>
      <c r="MHE26" s="341"/>
      <c r="MHF26" s="341"/>
      <c r="MHG26" s="341"/>
      <c r="MHH26" s="341"/>
      <c r="MHI26" s="341"/>
      <c r="MHJ26" s="341"/>
      <c r="MHK26" s="341"/>
      <c r="MHL26" s="341"/>
      <c r="MHM26" s="341"/>
      <c r="MHN26" s="341"/>
      <c r="MHO26" s="341"/>
      <c r="MHP26" s="341"/>
      <c r="MHQ26" s="341"/>
      <c r="MHR26" s="341"/>
      <c r="MHS26" s="341"/>
      <c r="MHT26" s="341"/>
      <c r="MHU26" s="341"/>
      <c r="MHV26" s="341"/>
      <c r="MHW26" s="341"/>
      <c r="MHX26" s="341"/>
      <c r="MHY26" s="341"/>
      <c r="MHZ26" s="341"/>
      <c r="MIA26" s="341"/>
      <c r="MIB26" s="341"/>
      <c r="MIC26" s="341"/>
      <c r="MID26" s="341"/>
      <c r="MIE26" s="341"/>
      <c r="MIF26" s="341"/>
      <c r="MIG26" s="341"/>
      <c r="MIH26" s="341"/>
      <c r="MII26" s="341"/>
      <c r="MIJ26" s="341"/>
      <c r="MIK26" s="341"/>
      <c r="MIL26" s="341"/>
      <c r="MIM26" s="341"/>
      <c r="MIN26" s="341"/>
      <c r="MIO26" s="341"/>
      <c r="MIP26" s="341"/>
      <c r="MIQ26" s="341"/>
      <c r="MIR26" s="341"/>
      <c r="MIS26" s="341"/>
      <c r="MIT26" s="341"/>
      <c r="MIU26" s="341"/>
      <c r="MIV26" s="341"/>
      <c r="MIW26" s="341"/>
      <c r="MIX26" s="341"/>
      <c r="MIY26" s="341"/>
      <c r="MIZ26" s="341"/>
      <c r="MJA26" s="341"/>
      <c r="MJB26" s="341"/>
      <c r="MJC26" s="341"/>
      <c r="MJD26" s="341"/>
      <c r="MJE26" s="341"/>
      <c r="MJF26" s="341"/>
      <c r="MJG26" s="341"/>
      <c r="MJH26" s="341"/>
      <c r="MJI26" s="341"/>
      <c r="MJJ26" s="341"/>
      <c r="MJK26" s="341"/>
      <c r="MJL26" s="341"/>
      <c r="MJM26" s="341"/>
      <c r="MJN26" s="341"/>
      <c r="MJO26" s="341"/>
      <c r="MJP26" s="341"/>
      <c r="MJQ26" s="341"/>
      <c r="MJR26" s="341"/>
      <c r="MJS26" s="341"/>
      <c r="MJT26" s="341"/>
      <c r="MJU26" s="341"/>
      <c r="MJV26" s="341"/>
      <c r="MJW26" s="341"/>
      <c r="MJX26" s="341"/>
      <c r="MJY26" s="341"/>
      <c r="MJZ26" s="341"/>
      <c r="MKA26" s="341"/>
      <c r="MKB26" s="341"/>
      <c r="MKC26" s="341"/>
      <c r="MKD26" s="341"/>
      <c r="MKE26" s="341"/>
      <c r="MKF26" s="341"/>
      <c r="MKG26" s="341"/>
      <c r="MKH26" s="341"/>
      <c r="MKI26" s="341"/>
      <c r="MKJ26" s="341"/>
      <c r="MKK26" s="341"/>
      <c r="MKL26" s="341"/>
      <c r="MKM26" s="341"/>
      <c r="MKN26" s="341"/>
      <c r="MKO26" s="341"/>
      <c r="MKP26" s="341"/>
      <c r="MKQ26" s="341"/>
      <c r="MKR26" s="341"/>
      <c r="MKS26" s="341"/>
      <c r="MKT26" s="341"/>
      <c r="MKU26" s="341"/>
      <c r="MKV26" s="341"/>
      <c r="MKW26" s="341"/>
      <c r="MKX26" s="341"/>
      <c r="MKY26" s="341"/>
      <c r="MKZ26" s="341"/>
      <c r="MLA26" s="341"/>
      <c r="MLB26" s="341"/>
      <c r="MLC26" s="341"/>
      <c r="MLD26" s="341"/>
      <c r="MLE26" s="341"/>
      <c r="MLF26" s="341"/>
      <c r="MLG26" s="341"/>
      <c r="MLH26" s="341"/>
      <c r="MLI26" s="341"/>
      <c r="MLJ26" s="341"/>
      <c r="MLK26" s="341"/>
      <c r="MLL26" s="341"/>
      <c r="MLM26" s="341"/>
      <c r="MLN26" s="341"/>
      <c r="MLO26" s="341"/>
      <c r="MLP26" s="341"/>
      <c r="MLQ26" s="341"/>
      <c r="MLR26" s="341"/>
      <c r="MLS26" s="341"/>
      <c r="MLT26" s="341"/>
      <c r="MLU26" s="341"/>
      <c r="MLV26" s="341"/>
      <c r="MLW26" s="341"/>
      <c r="MLX26" s="341"/>
      <c r="MLY26" s="341"/>
      <c r="MLZ26" s="341"/>
      <c r="MMA26" s="341"/>
      <c r="MMB26" s="341"/>
      <c r="MMC26" s="341"/>
      <c r="MMD26" s="341"/>
      <c r="MME26" s="341"/>
      <c r="MMF26" s="341"/>
      <c r="MMG26" s="341"/>
      <c r="MMH26" s="341"/>
      <c r="MMI26" s="341"/>
      <c r="MMJ26" s="341"/>
      <c r="MMK26" s="341"/>
      <c r="MML26" s="341"/>
      <c r="MMM26" s="341"/>
      <c r="MMN26" s="341"/>
      <c r="MMO26" s="341"/>
      <c r="MMP26" s="341"/>
      <c r="MMQ26" s="341"/>
      <c r="MMR26" s="341"/>
      <c r="MMS26" s="341"/>
      <c r="MMT26" s="341"/>
      <c r="MMU26" s="341"/>
      <c r="MMV26" s="341"/>
      <c r="MMW26" s="341"/>
      <c r="MMX26" s="341"/>
      <c r="MMY26" s="341"/>
      <c r="MMZ26" s="341"/>
      <c r="MNA26" s="341"/>
      <c r="MNB26" s="341"/>
      <c r="MNC26" s="341"/>
      <c r="MND26" s="341"/>
      <c r="MNE26" s="341"/>
      <c r="MNF26" s="341"/>
      <c r="MNG26" s="341"/>
      <c r="MNH26" s="341"/>
      <c r="MNI26" s="341"/>
      <c r="MNJ26" s="341"/>
      <c r="MNK26" s="341"/>
      <c r="MNL26" s="341"/>
      <c r="MNM26" s="341"/>
      <c r="MNN26" s="341"/>
      <c r="MNO26" s="341"/>
      <c r="MNP26" s="341"/>
      <c r="MNQ26" s="341"/>
      <c r="MNR26" s="341"/>
      <c r="MNS26" s="341"/>
      <c r="MNT26" s="341"/>
      <c r="MNU26" s="341"/>
      <c r="MNV26" s="341"/>
      <c r="MNW26" s="341"/>
      <c r="MNX26" s="341"/>
      <c r="MNY26" s="341"/>
      <c r="MNZ26" s="341"/>
      <c r="MOA26" s="341"/>
      <c r="MOB26" s="341"/>
      <c r="MOC26" s="341"/>
      <c r="MOD26" s="341"/>
      <c r="MOE26" s="341"/>
      <c r="MOF26" s="341"/>
      <c r="MOG26" s="341"/>
      <c r="MOH26" s="341"/>
      <c r="MOI26" s="341"/>
      <c r="MOJ26" s="341"/>
      <c r="MOK26" s="341"/>
      <c r="MOL26" s="341"/>
      <c r="MOM26" s="341"/>
      <c r="MON26" s="341"/>
      <c r="MOO26" s="341"/>
      <c r="MOP26" s="341"/>
      <c r="MOQ26" s="341"/>
      <c r="MOR26" s="341"/>
      <c r="MOS26" s="341"/>
      <c r="MOT26" s="341"/>
      <c r="MOU26" s="341"/>
      <c r="MOV26" s="341"/>
      <c r="MOW26" s="341"/>
      <c r="MOX26" s="341"/>
      <c r="MOY26" s="341"/>
      <c r="MOZ26" s="341"/>
      <c r="MPA26" s="341"/>
      <c r="MPB26" s="341"/>
      <c r="MPC26" s="341"/>
      <c r="MPD26" s="341"/>
      <c r="MPE26" s="341"/>
      <c r="MPF26" s="341"/>
      <c r="MPG26" s="341"/>
      <c r="MPH26" s="341"/>
      <c r="MPI26" s="341"/>
      <c r="MPJ26" s="341"/>
      <c r="MPK26" s="341"/>
      <c r="MPL26" s="341"/>
      <c r="MPM26" s="341"/>
      <c r="MPN26" s="341"/>
      <c r="MPO26" s="341"/>
      <c r="MPP26" s="341"/>
      <c r="MPQ26" s="341"/>
      <c r="MPR26" s="341"/>
      <c r="MPS26" s="341"/>
      <c r="MPT26" s="341"/>
      <c r="MPU26" s="341"/>
      <c r="MPV26" s="341"/>
      <c r="MPW26" s="341"/>
      <c r="MPX26" s="341"/>
      <c r="MPY26" s="341"/>
      <c r="MPZ26" s="341"/>
      <c r="MQA26" s="341"/>
      <c r="MQB26" s="341"/>
      <c r="MQC26" s="341"/>
      <c r="MQD26" s="341"/>
      <c r="MQE26" s="341"/>
      <c r="MQF26" s="341"/>
      <c r="MQG26" s="341"/>
      <c r="MQH26" s="341"/>
      <c r="MQI26" s="341"/>
      <c r="MQJ26" s="341"/>
      <c r="MQK26" s="341"/>
      <c r="MQL26" s="341"/>
      <c r="MQM26" s="341"/>
      <c r="MQN26" s="341"/>
      <c r="MQO26" s="341"/>
      <c r="MQP26" s="341"/>
      <c r="MQQ26" s="341"/>
      <c r="MQR26" s="341"/>
      <c r="MQS26" s="341"/>
      <c r="MQT26" s="341"/>
      <c r="MQU26" s="341"/>
      <c r="MQV26" s="341"/>
      <c r="MQW26" s="341"/>
      <c r="MQX26" s="341"/>
      <c r="MQY26" s="341"/>
      <c r="MQZ26" s="341"/>
      <c r="MRA26" s="341"/>
      <c r="MRB26" s="341"/>
      <c r="MRC26" s="341"/>
      <c r="MRD26" s="341"/>
      <c r="MRE26" s="341"/>
      <c r="MRF26" s="341"/>
      <c r="MRG26" s="341"/>
      <c r="MRH26" s="341"/>
      <c r="MRI26" s="341"/>
      <c r="MRJ26" s="341"/>
      <c r="MRK26" s="341"/>
      <c r="MRL26" s="341"/>
      <c r="MRM26" s="341"/>
      <c r="MRN26" s="341"/>
      <c r="MRO26" s="341"/>
      <c r="MRP26" s="341"/>
      <c r="MRQ26" s="341"/>
      <c r="MRR26" s="341"/>
      <c r="MRS26" s="341"/>
      <c r="MRT26" s="341"/>
      <c r="MRU26" s="341"/>
      <c r="MRV26" s="341"/>
      <c r="MRW26" s="341"/>
      <c r="MRX26" s="341"/>
      <c r="MRY26" s="341"/>
      <c r="MRZ26" s="341"/>
      <c r="MSA26" s="341"/>
      <c r="MSB26" s="341"/>
      <c r="MSC26" s="341"/>
      <c r="MSD26" s="341"/>
      <c r="MSE26" s="341"/>
      <c r="MSF26" s="341"/>
      <c r="MSG26" s="341"/>
      <c r="MSH26" s="341"/>
      <c r="MSI26" s="341"/>
      <c r="MSJ26" s="341"/>
      <c r="MSK26" s="341"/>
      <c r="MSL26" s="341"/>
      <c r="MSM26" s="341"/>
      <c r="MSN26" s="341"/>
      <c r="MSO26" s="341"/>
      <c r="MSP26" s="341"/>
      <c r="MSQ26" s="341"/>
      <c r="MSR26" s="341"/>
      <c r="MSS26" s="341"/>
      <c r="MST26" s="341"/>
      <c r="MSU26" s="341"/>
      <c r="MSV26" s="341"/>
      <c r="MSW26" s="341"/>
      <c r="MSX26" s="341"/>
      <c r="MSY26" s="341"/>
      <c r="MSZ26" s="341"/>
      <c r="MTA26" s="341"/>
      <c r="MTB26" s="341"/>
      <c r="MTC26" s="341"/>
      <c r="MTD26" s="341"/>
      <c r="MTE26" s="341"/>
      <c r="MTF26" s="341"/>
      <c r="MTG26" s="341"/>
      <c r="MTH26" s="341"/>
      <c r="MTI26" s="341"/>
      <c r="MTJ26" s="341"/>
      <c r="MTK26" s="341"/>
      <c r="MTL26" s="341"/>
      <c r="MTM26" s="341"/>
      <c r="MTN26" s="341"/>
      <c r="MTO26" s="341"/>
      <c r="MTP26" s="341"/>
      <c r="MTQ26" s="341"/>
      <c r="MTR26" s="341"/>
      <c r="MTS26" s="341"/>
      <c r="MTT26" s="341"/>
      <c r="MTU26" s="341"/>
      <c r="MTV26" s="341"/>
      <c r="MTW26" s="341"/>
      <c r="MTX26" s="341"/>
      <c r="MTY26" s="341"/>
      <c r="MTZ26" s="341"/>
      <c r="MUA26" s="341"/>
      <c r="MUB26" s="341"/>
      <c r="MUC26" s="341"/>
      <c r="MUD26" s="341"/>
      <c r="MUE26" s="341"/>
      <c r="MUF26" s="341"/>
      <c r="MUG26" s="341"/>
      <c r="MUH26" s="341"/>
      <c r="MUI26" s="341"/>
      <c r="MUJ26" s="341"/>
      <c r="MUK26" s="341"/>
      <c r="MUL26" s="341"/>
      <c r="MUM26" s="341"/>
      <c r="MUN26" s="341"/>
      <c r="MUO26" s="341"/>
      <c r="MUP26" s="341"/>
      <c r="MUQ26" s="341"/>
      <c r="MUR26" s="341"/>
      <c r="MUS26" s="341"/>
      <c r="MUT26" s="341"/>
      <c r="MUU26" s="341"/>
      <c r="MUV26" s="341"/>
      <c r="MUW26" s="341"/>
      <c r="MUX26" s="341"/>
      <c r="MUY26" s="341"/>
      <c r="MUZ26" s="341"/>
      <c r="MVA26" s="341"/>
      <c r="MVB26" s="341"/>
      <c r="MVC26" s="341"/>
      <c r="MVD26" s="341"/>
      <c r="MVE26" s="341"/>
      <c r="MVF26" s="341"/>
      <c r="MVG26" s="341"/>
      <c r="MVH26" s="341"/>
      <c r="MVI26" s="341"/>
      <c r="MVJ26" s="341"/>
      <c r="MVK26" s="341"/>
      <c r="MVL26" s="341"/>
      <c r="MVM26" s="341"/>
      <c r="MVN26" s="341"/>
      <c r="MVO26" s="341"/>
      <c r="MVP26" s="341"/>
      <c r="MVQ26" s="341"/>
      <c r="MVR26" s="341"/>
      <c r="MVS26" s="341"/>
      <c r="MVT26" s="341"/>
      <c r="MVU26" s="341"/>
      <c r="MVV26" s="341"/>
      <c r="MVW26" s="341"/>
      <c r="MVX26" s="341"/>
      <c r="MVY26" s="341"/>
      <c r="MVZ26" s="341"/>
      <c r="MWA26" s="341"/>
      <c r="MWB26" s="341"/>
      <c r="MWC26" s="341"/>
      <c r="MWD26" s="341"/>
      <c r="MWE26" s="341"/>
      <c r="MWF26" s="341"/>
      <c r="MWG26" s="341"/>
      <c r="MWH26" s="341"/>
      <c r="MWI26" s="341"/>
      <c r="MWJ26" s="341"/>
      <c r="MWK26" s="341"/>
      <c r="MWL26" s="341"/>
      <c r="MWM26" s="341"/>
      <c r="MWN26" s="341"/>
      <c r="MWO26" s="341"/>
      <c r="MWP26" s="341"/>
      <c r="MWQ26" s="341"/>
      <c r="MWR26" s="341"/>
      <c r="MWS26" s="341"/>
      <c r="MWT26" s="341"/>
      <c r="MWU26" s="341"/>
      <c r="MWV26" s="341"/>
      <c r="MWW26" s="341"/>
      <c r="MWX26" s="341"/>
      <c r="MWY26" s="341"/>
      <c r="MWZ26" s="341"/>
      <c r="MXA26" s="341"/>
      <c r="MXB26" s="341"/>
      <c r="MXC26" s="341"/>
      <c r="MXD26" s="341"/>
      <c r="MXE26" s="341"/>
      <c r="MXF26" s="341"/>
      <c r="MXG26" s="341"/>
      <c r="MXH26" s="341"/>
      <c r="MXI26" s="341"/>
      <c r="MXJ26" s="341"/>
      <c r="MXK26" s="341"/>
      <c r="MXL26" s="341"/>
      <c r="MXM26" s="341"/>
      <c r="MXN26" s="341"/>
      <c r="MXO26" s="341"/>
      <c r="MXP26" s="341"/>
      <c r="MXQ26" s="341"/>
      <c r="MXR26" s="341"/>
      <c r="MXS26" s="341"/>
      <c r="MXT26" s="341"/>
      <c r="MXU26" s="341"/>
      <c r="MXV26" s="341"/>
      <c r="MXW26" s="341"/>
      <c r="MXX26" s="341"/>
      <c r="MXY26" s="341"/>
      <c r="MXZ26" s="341"/>
      <c r="MYA26" s="341"/>
      <c r="MYB26" s="341"/>
      <c r="MYC26" s="341"/>
      <c r="MYD26" s="341"/>
      <c r="MYE26" s="341"/>
      <c r="MYF26" s="341"/>
      <c r="MYG26" s="341"/>
      <c r="MYH26" s="341"/>
      <c r="MYI26" s="341"/>
      <c r="MYJ26" s="341"/>
      <c r="MYK26" s="341"/>
      <c r="MYL26" s="341"/>
      <c r="MYM26" s="341"/>
      <c r="MYN26" s="341"/>
      <c r="MYO26" s="341"/>
      <c r="MYP26" s="341"/>
      <c r="MYQ26" s="341"/>
      <c r="MYR26" s="341"/>
      <c r="MYS26" s="341"/>
      <c r="MYT26" s="341"/>
      <c r="MYU26" s="341"/>
      <c r="MYV26" s="341"/>
      <c r="MYW26" s="341"/>
      <c r="MYX26" s="341"/>
      <c r="MYY26" s="341"/>
      <c r="MYZ26" s="341"/>
      <c r="MZA26" s="341"/>
      <c r="MZB26" s="341"/>
      <c r="MZC26" s="341"/>
      <c r="MZD26" s="341"/>
      <c r="MZE26" s="341"/>
      <c r="MZF26" s="341"/>
      <c r="MZG26" s="341"/>
      <c r="MZH26" s="341"/>
      <c r="MZI26" s="341"/>
      <c r="MZJ26" s="341"/>
      <c r="MZK26" s="341"/>
      <c r="MZL26" s="341"/>
      <c r="MZM26" s="341"/>
      <c r="MZN26" s="341"/>
      <c r="MZO26" s="341"/>
      <c r="MZP26" s="341"/>
      <c r="MZQ26" s="341"/>
      <c r="MZR26" s="341"/>
      <c r="MZS26" s="341"/>
      <c r="MZT26" s="341"/>
      <c r="MZU26" s="341"/>
      <c r="MZV26" s="341"/>
      <c r="MZW26" s="341"/>
      <c r="MZX26" s="341"/>
      <c r="MZY26" s="341"/>
      <c r="MZZ26" s="341"/>
      <c r="NAA26" s="341"/>
      <c r="NAB26" s="341"/>
      <c r="NAC26" s="341"/>
      <c r="NAD26" s="341"/>
      <c r="NAE26" s="341"/>
      <c r="NAF26" s="341"/>
      <c r="NAG26" s="341"/>
      <c r="NAH26" s="341"/>
      <c r="NAI26" s="341"/>
      <c r="NAJ26" s="341"/>
      <c r="NAK26" s="341"/>
      <c r="NAL26" s="341"/>
      <c r="NAM26" s="341"/>
      <c r="NAN26" s="341"/>
      <c r="NAO26" s="341"/>
      <c r="NAP26" s="341"/>
      <c r="NAQ26" s="341"/>
      <c r="NAR26" s="341"/>
      <c r="NAS26" s="341"/>
      <c r="NAT26" s="341"/>
      <c r="NAU26" s="341"/>
      <c r="NAV26" s="341"/>
      <c r="NAW26" s="341"/>
      <c r="NAX26" s="341"/>
      <c r="NAY26" s="341"/>
      <c r="NAZ26" s="341"/>
      <c r="NBA26" s="341"/>
      <c r="NBB26" s="341"/>
      <c r="NBC26" s="341"/>
      <c r="NBD26" s="341"/>
      <c r="NBE26" s="341"/>
      <c r="NBF26" s="341"/>
      <c r="NBG26" s="341"/>
      <c r="NBH26" s="341"/>
      <c r="NBI26" s="341"/>
      <c r="NBJ26" s="341"/>
      <c r="NBK26" s="341"/>
      <c r="NBL26" s="341"/>
      <c r="NBM26" s="341"/>
      <c r="NBN26" s="341"/>
      <c r="NBO26" s="341"/>
      <c r="NBP26" s="341"/>
      <c r="NBQ26" s="341"/>
      <c r="NBR26" s="341"/>
      <c r="NBS26" s="341"/>
      <c r="NBT26" s="341"/>
      <c r="NBU26" s="341"/>
      <c r="NBV26" s="341"/>
      <c r="NBW26" s="341"/>
      <c r="NBX26" s="341"/>
      <c r="NBY26" s="341"/>
      <c r="NBZ26" s="341"/>
      <c r="NCA26" s="341"/>
      <c r="NCB26" s="341"/>
      <c r="NCC26" s="341"/>
      <c r="NCD26" s="341"/>
      <c r="NCE26" s="341"/>
      <c r="NCF26" s="341"/>
      <c r="NCG26" s="341"/>
      <c r="NCH26" s="341"/>
      <c r="NCI26" s="341"/>
      <c r="NCJ26" s="341"/>
      <c r="NCK26" s="341"/>
      <c r="NCL26" s="341"/>
      <c r="NCM26" s="341"/>
      <c r="NCN26" s="341"/>
      <c r="NCO26" s="341"/>
      <c r="NCP26" s="341"/>
      <c r="NCQ26" s="341"/>
      <c r="NCR26" s="341"/>
      <c r="NCS26" s="341"/>
      <c r="NCT26" s="341"/>
      <c r="NCU26" s="341"/>
      <c r="NCV26" s="341"/>
      <c r="NCW26" s="341"/>
      <c r="NCX26" s="341"/>
      <c r="NCY26" s="341"/>
      <c r="NCZ26" s="341"/>
      <c r="NDA26" s="341"/>
      <c r="NDB26" s="341"/>
      <c r="NDC26" s="341"/>
      <c r="NDD26" s="341"/>
      <c r="NDE26" s="341"/>
      <c r="NDF26" s="341"/>
      <c r="NDG26" s="341"/>
      <c r="NDH26" s="341"/>
      <c r="NDI26" s="341"/>
      <c r="NDJ26" s="341"/>
      <c r="NDK26" s="341"/>
      <c r="NDL26" s="341"/>
      <c r="NDM26" s="341"/>
      <c r="NDN26" s="341"/>
      <c r="NDO26" s="341"/>
      <c r="NDP26" s="341"/>
      <c r="NDQ26" s="341"/>
      <c r="NDR26" s="341"/>
      <c r="NDS26" s="341"/>
      <c r="NDT26" s="341"/>
      <c r="NDU26" s="341"/>
      <c r="NDV26" s="341"/>
      <c r="NDW26" s="341"/>
      <c r="NDX26" s="341"/>
      <c r="NDY26" s="341"/>
      <c r="NDZ26" s="341"/>
      <c r="NEA26" s="341"/>
      <c r="NEB26" s="341"/>
      <c r="NEC26" s="341"/>
      <c r="NED26" s="341"/>
      <c r="NEE26" s="341"/>
      <c r="NEF26" s="341"/>
      <c r="NEG26" s="341"/>
      <c r="NEH26" s="341"/>
      <c r="NEI26" s="341"/>
      <c r="NEJ26" s="341"/>
      <c r="NEK26" s="341"/>
      <c r="NEL26" s="341"/>
      <c r="NEM26" s="341"/>
      <c r="NEN26" s="341"/>
      <c r="NEO26" s="341"/>
      <c r="NEP26" s="341"/>
      <c r="NEQ26" s="341"/>
      <c r="NER26" s="341"/>
      <c r="NES26" s="341"/>
      <c r="NET26" s="341"/>
      <c r="NEU26" s="341"/>
      <c r="NEV26" s="341"/>
      <c r="NEW26" s="341"/>
      <c r="NEX26" s="341"/>
      <c r="NEY26" s="341"/>
      <c r="NEZ26" s="341"/>
      <c r="NFA26" s="341"/>
      <c r="NFB26" s="341"/>
      <c r="NFC26" s="341"/>
      <c r="NFD26" s="341"/>
      <c r="NFE26" s="341"/>
      <c r="NFF26" s="341"/>
      <c r="NFG26" s="341"/>
      <c r="NFH26" s="341"/>
      <c r="NFI26" s="341"/>
      <c r="NFJ26" s="341"/>
      <c r="NFK26" s="341"/>
      <c r="NFL26" s="341"/>
      <c r="NFM26" s="341"/>
      <c r="NFN26" s="341"/>
      <c r="NFO26" s="341"/>
      <c r="NFP26" s="341"/>
      <c r="NFQ26" s="341"/>
      <c r="NFR26" s="341"/>
      <c r="NFS26" s="341"/>
      <c r="NFT26" s="341"/>
      <c r="NFU26" s="341"/>
      <c r="NFV26" s="341"/>
      <c r="NFW26" s="341"/>
      <c r="NFX26" s="341"/>
      <c r="NFY26" s="341"/>
      <c r="NFZ26" s="341"/>
      <c r="NGA26" s="341"/>
      <c r="NGB26" s="341"/>
      <c r="NGC26" s="341"/>
      <c r="NGD26" s="341"/>
      <c r="NGE26" s="341"/>
      <c r="NGF26" s="341"/>
      <c r="NGG26" s="341"/>
      <c r="NGH26" s="341"/>
      <c r="NGI26" s="341"/>
      <c r="NGJ26" s="341"/>
      <c r="NGK26" s="341"/>
      <c r="NGL26" s="341"/>
      <c r="NGM26" s="341"/>
      <c r="NGN26" s="341"/>
      <c r="NGO26" s="341"/>
      <c r="NGP26" s="341"/>
      <c r="NGQ26" s="341"/>
      <c r="NGR26" s="341"/>
      <c r="NGS26" s="341"/>
      <c r="NGT26" s="341"/>
      <c r="NGU26" s="341"/>
      <c r="NGV26" s="341"/>
      <c r="NGW26" s="341"/>
      <c r="NGX26" s="341"/>
      <c r="NGY26" s="341"/>
      <c r="NGZ26" s="341"/>
      <c r="NHA26" s="341"/>
      <c r="NHB26" s="341"/>
      <c r="NHC26" s="341"/>
      <c r="NHD26" s="341"/>
      <c r="NHE26" s="341"/>
      <c r="NHF26" s="341"/>
      <c r="NHG26" s="341"/>
      <c r="NHH26" s="341"/>
      <c r="NHI26" s="341"/>
      <c r="NHJ26" s="341"/>
      <c r="NHK26" s="341"/>
      <c r="NHL26" s="341"/>
      <c r="NHM26" s="341"/>
      <c r="NHN26" s="341"/>
      <c r="NHO26" s="341"/>
      <c r="NHP26" s="341"/>
      <c r="NHQ26" s="341"/>
      <c r="NHR26" s="341"/>
      <c r="NHS26" s="341"/>
      <c r="NHT26" s="341"/>
      <c r="NHU26" s="341"/>
      <c r="NHV26" s="341"/>
      <c r="NHW26" s="341"/>
      <c r="NHX26" s="341"/>
      <c r="NHY26" s="341"/>
      <c r="NHZ26" s="341"/>
      <c r="NIA26" s="341"/>
      <c r="NIB26" s="341"/>
      <c r="NIC26" s="341"/>
      <c r="NID26" s="341"/>
      <c r="NIE26" s="341"/>
      <c r="NIF26" s="341"/>
      <c r="NIG26" s="341"/>
      <c r="NIH26" s="341"/>
      <c r="NII26" s="341"/>
      <c r="NIJ26" s="341"/>
      <c r="NIK26" s="341"/>
      <c r="NIL26" s="341"/>
      <c r="NIM26" s="341"/>
      <c r="NIN26" s="341"/>
      <c r="NIO26" s="341"/>
      <c r="NIP26" s="341"/>
      <c r="NIQ26" s="341"/>
      <c r="NIR26" s="341"/>
      <c r="NIS26" s="341"/>
      <c r="NIT26" s="341"/>
      <c r="NIU26" s="341"/>
      <c r="NIV26" s="341"/>
      <c r="NIW26" s="341"/>
      <c r="NIX26" s="341"/>
      <c r="NIY26" s="341"/>
      <c r="NIZ26" s="341"/>
      <c r="NJA26" s="341"/>
      <c r="NJB26" s="341"/>
      <c r="NJC26" s="341"/>
      <c r="NJD26" s="341"/>
      <c r="NJE26" s="341"/>
      <c r="NJF26" s="341"/>
      <c r="NJG26" s="341"/>
      <c r="NJH26" s="341"/>
      <c r="NJI26" s="341"/>
      <c r="NJJ26" s="341"/>
      <c r="NJK26" s="341"/>
      <c r="NJL26" s="341"/>
      <c r="NJM26" s="341"/>
      <c r="NJN26" s="341"/>
      <c r="NJO26" s="341"/>
      <c r="NJP26" s="341"/>
      <c r="NJQ26" s="341"/>
      <c r="NJR26" s="341"/>
      <c r="NJS26" s="341"/>
      <c r="NJT26" s="341"/>
      <c r="NJU26" s="341"/>
      <c r="NJV26" s="341"/>
      <c r="NJW26" s="341"/>
      <c r="NJX26" s="341"/>
      <c r="NJY26" s="341"/>
      <c r="NJZ26" s="341"/>
      <c r="NKA26" s="341"/>
      <c r="NKB26" s="341"/>
      <c r="NKC26" s="341"/>
      <c r="NKD26" s="341"/>
      <c r="NKE26" s="341"/>
      <c r="NKF26" s="341"/>
      <c r="NKG26" s="341"/>
      <c r="NKH26" s="341"/>
      <c r="NKI26" s="341"/>
      <c r="NKJ26" s="341"/>
      <c r="NKK26" s="341"/>
      <c r="NKL26" s="341"/>
      <c r="NKM26" s="341"/>
      <c r="NKN26" s="341"/>
      <c r="NKO26" s="341"/>
      <c r="NKP26" s="341"/>
      <c r="NKQ26" s="341"/>
      <c r="NKR26" s="341"/>
      <c r="NKS26" s="341"/>
      <c r="NKT26" s="341"/>
      <c r="NKU26" s="341"/>
      <c r="NKV26" s="341"/>
      <c r="NKW26" s="341"/>
      <c r="NKX26" s="341"/>
      <c r="NKY26" s="341"/>
      <c r="NKZ26" s="341"/>
      <c r="NLA26" s="341"/>
      <c r="NLB26" s="341"/>
      <c r="NLC26" s="341"/>
      <c r="NLD26" s="341"/>
      <c r="NLE26" s="341"/>
      <c r="NLF26" s="341"/>
      <c r="NLG26" s="341"/>
      <c r="NLH26" s="341"/>
      <c r="NLI26" s="341"/>
      <c r="NLJ26" s="341"/>
      <c r="NLK26" s="341"/>
      <c r="NLL26" s="341"/>
      <c r="NLM26" s="341"/>
      <c r="NLN26" s="341"/>
      <c r="NLO26" s="341"/>
      <c r="NLP26" s="341"/>
      <c r="NLQ26" s="341"/>
      <c r="NLR26" s="341"/>
      <c r="NLS26" s="341"/>
      <c r="NLT26" s="341"/>
      <c r="NLU26" s="341"/>
      <c r="NLV26" s="341"/>
      <c r="NLW26" s="341"/>
      <c r="NLX26" s="341"/>
      <c r="NLY26" s="341"/>
      <c r="NLZ26" s="341"/>
      <c r="NMA26" s="341"/>
      <c r="NMB26" s="341"/>
      <c r="NMC26" s="341"/>
      <c r="NMD26" s="341"/>
      <c r="NME26" s="341"/>
      <c r="NMF26" s="341"/>
      <c r="NMG26" s="341"/>
      <c r="NMH26" s="341"/>
      <c r="NMI26" s="341"/>
      <c r="NMJ26" s="341"/>
      <c r="NMK26" s="341"/>
      <c r="NML26" s="341"/>
      <c r="NMM26" s="341"/>
      <c r="NMN26" s="341"/>
      <c r="NMO26" s="341"/>
      <c r="NMP26" s="341"/>
      <c r="NMQ26" s="341"/>
      <c r="NMR26" s="341"/>
      <c r="NMS26" s="341"/>
      <c r="NMT26" s="341"/>
      <c r="NMU26" s="341"/>
      <c r="NMV26" s="341"/>
      <c r="NMW26" s="341"/>
      <c r="NMX26" s="341"/>
      <c r="NMY26" s="341"/>
      <c r="NMZ26" s="341"/>
      <c r="NNA26" s="341"/>
      <c r="NNB26" s="341"/>
      <c r="NNC26" s="341"/>
      <c r="NND26" s="341"/>
      <c r="NNE26" s="341"/>
      <c r="NNF26" s="341"/>
      <c r="NNG26" s="341"/>
      <c r="NNH26" s="341"/>
      <c r="NNI26" s="341"/>
      <c r="NNJ26" s="341"/>
      <c r="NNK26" s="341"/>
      <c r="NNL26" s="341"/>
      <c r="NNM26" s="341"/>
      <c r="NNN26" s="341"/>
      <c r="NNO26" s="341"/>
      <c r="NNP26" s="341"/>
      <c r="NNQ26" s="341"/>
      <c r="NNR26" s="341"/>
      <c r="NNS26" s="341"/>
      <c r="NNT26" s="341"/>
      <c r="NNU26" s="341"/>
      <c r="NNV26" s="341"/>
      <c r="NNW26" s="341"/>
      <c r="NNX26" s="341"/>
      <c r="NNY26" s="341"/>
      <c r="NNZ26" s="341"/>
      <c r="NOA26" s="341"/>
      <c r="NOB26" s="341"/>
      <c r="NOC26" s="341"/>
      <c r="NOD26" s="341"/>
      <c r="NOE26" s="341"/>
      <c r="NOF26" s="341"/>
      <c r="NOG26" s="341"/>
      <c r="NOH26" s="341"/>
      <c r="NOI26" s="341"/>
      <c r="NOJ26" s="341"/>
      <c r="NOK26" s="341"/>
      <c r="NOL26" s="341"/>
      <c r="NOM26" s="341"/>
      <c r="NON26" s="341"/>
      <c r="NOO26" s="341"/>
      <c r="NOP26" s="341"/>
      <c r="NOQ26" s="341"/>
      <c r="NOR26" s="341"/>
      <c r="NOS26" s="341"/>
      <c r="NOT26" s="341"/>
      <c r="NOU26" s="341"/>
      <c r="NOV26" s="341"/>
      <c r="NOW26" s="341"/>
      <c r="NOX26" s="341"/>
      <c r="NOY26" s="341"/>
      <c r="NOZ26" s="341"/>
      <c r="NPA26" s="341"/>
      <c r="NPB26" s="341"/>
      <c r="NPC26" s="341"/>
      <c r="NPD26" s="341"/>
      <c r="NPE26" s="341"/>
      <c r="NPF26" s="341"/>
      <c r="NPG26" s="341"/>
      <c r="NPH26" s="341"/>
      <c r="NPI26" s="341"/>
      <c r="NPJ26" s="341"/>
      <c r="NPK26" s="341"/>
      <c r="NPL26" s="341"/>
      <c r="NPM26" s="341"/>
      <c r="NPN26" s="341"/>
      <c r="NPO26" s="341"/>
      <c r="NPP26" s="341"/>
      <c r="NPQ26" s="341"/>
      <c r="NPR26" s="341"/>
      <c r="NPS26" s="341"/>
      <c r="NPT26" s="341"/>
      <c r="NPU26" s="341"/>
      <c r="NPV26" s="341"/>
      <c r="NPW26" s="341"/>
      <c r="NPX26" s="341"/>
      <c r="NPY26" s="341"/>
      <c r="NPZ26" s="341"/>
      <c r="NQA26" s="341"/>
      <c r="NQB26" s="341"/>
      <c r="NQC26" s="341"/>
      <c r="NQD26" s="341"/>
      <c r="NQE26" s="341"/>
      <c r="NQF26" s="341"/>
      <c r="NQG26" s="341"/>
      <c r="NQH26" s="341"/>
      <c r="NQI26" s="341"/>
      <c r="NQJ26" s="341"/>
      <c r="NQK26" s="341"/>
      <c r="NQL26" s="341"/>
      <c r="NQM26" s="341"/>
      <c r="NQN26" s="341"/>
      <c r="NQO26" s="341"/>
      <c r="NQP26" s="341"/>
      <c r="NQQ26" s="341"/>
      <c r="NQR26" s="341"/>
      <c r="NQS26" s="341"/>
      <c r="NQT26" s="341"/>
      <c r="NQU26" s="341"/>
      <c r="NQV26" s="341"/>
      <c r="NQW26" s="341"/>
      <c r="NQX26" s="341"/>
      <c r="NQY26" s="341"/>
      <c r="NQZ26" s="341"/>
      <c r="NRA26" s="341"/>
      <c r="NRB26" s="341"/>
      <c r="NRC26" s="341"/>
      <c r="NRD26" s="341"/>
      <c r="NRE26" s="341"/>
      <c r="NRF26" s="341"/>
      <c r="NRG26" s="341"/>
      <c r="NRH26" s="341"/>
      <c r="NRI26" s="341"/>
      <c r="NRJ26" s="341"/>
      <c r="NRK26" s="341"/>
      <c r="NRL26" s="341"/>
      <c r="NRM26" s="341"/>
      <c r="NRN26" s="341"/>
      <c r="NRO26" s="341"/>
      <c r="NRP26" s="341"/>
      <c r="NRQ26" s="341"/>
      <c r="NRR26" s="341"/>
      <c r="NRS26" s="341"/>
      <c r="NRT26" s="341"/>
      <c r="NRU26" s="341"/>
      <c r="NRV26" s="341"/>
      <c r="NRW26" s="341"/>
      <c r="NRX26" s="341"/>
      <c r="NRY26" s="341"/>
      <c r="NRZ26" s="341"/>
      <c r="NSA26" s="341"/>
      <c r="NSB26" s="341"/>
      <c r="NSC26" s="341"/>
      <c r="NSD26" s="341"/>
      <c r="NSE26" s="341"/>
      <c r="NSF26" s="341"/>
      <c r="NSG26" s="341"/>
      <c r="NSH26" s="341"/>
      <c r="NSI26" s="341"/>
      <c r="NSJ26" s="341"/>
      <c r="NSK26" s="341"/>
      <c r="NSL26" s="341"/>
      <c r="NSM26" s="341"/>
      <c r="NSN26" s="341"/>
      <c r="NSO26" s="341"/>
      <c r="NSP26" s="341"/>
      <c r="NSQ26" s="341"/>
      <c r="NSR26" s="341"/>
      <c r="NSS26" s="341"/>
      <c r="NST26" s="341"/>
      <c r="NSU26" s="341"/>
      <c r="NSV26" s="341"/>
      <c r="NSW26" s="341"/>
      <c r="NSX26" s="341"/>
      <c r="NSY26" s="341"/>
      <c r="NSZ26" s="341"/>
      <c r="NTA26" s="341"/>
      <c r="NTB26" s="341"/>
      <c r="NTC26" s="341"/>
      <c r="NTD26" s="341"/>
      <c r="NTE26" s="341"/>
      <c r="NTF26" s="341"/>
      <c r="NTG26" s="341"/>
      <c r="NTH26" s="341"/>
      <c r="NTI26" s="341"/>
      <c r="NTJ26" s="341"/>
      <c r="NTK26" s="341"/>
      <c r="NTL26" s="341"/>
      <c r="NTM26" s="341"/>
      <c r="NTN26" s="341"/>
      <c r="NTO26" s="341"/>
      <c r="NTP26" s="341"/>
      <c r="NTQ26" s="341"/>
      <c r="NTR26" s="341"/>
      <c r="NTS26" s="341"/>
      <c r="NTT26" s="341"/>
      <c r="NTU26" s="341"/>
      <c r="NTV26" s="341"/>
      <c r="NTW26" s="341"/>
      <c r="NTX26" s="341"/>
      <c r="NTY26" s="341"/>
      <c r="NTZ26" s="341"/>
      <c r="NUA26" s="341"/>
      <c r="NUB26" s="341"/>
      <c r="NUC26" s="341"/>
      <c r="NUD26" s="341"/>
      <c r="NUE26" s="341"/>
      <c r="NUF26" s="341"/>
      <c r="NUG26" s="341"/>
      <c r="NUH26" s="341"/>
      <c r="NUI26" s="341"/>
      <c r="NUJ26" s="341"/>
      <c r="NUK26" s="341"/>
      <c r="NUL26" s="341"/>
      <c r="NUM26" s="341"/>
      <c r="NUN26" s="341"/>
      <c r="NUO26" s="341"/>
      <c r="NUP26" s="341"/>
      <c r="NUQ26" s="341"/>
      <c r="NUR26" s="341"/>
      <c r="NUS26" s="341"/>
      <c r="NUT26" s="341"/>
      <c r="NUU26" s="341"/>
      <c r="NUV26" s="341"/>
      <c r="NUW26" s="341"/>
      <c r="NUX26" s="341"/>
      <c r="NUY26" s="341"/>
      <c r="NUZ26" s="341"/>
      <c r="NVA26" s="341"/>
      <c r="NVB26" s="341"/>
      <c r="NVC26" s="341"/>
      <c r="NVD26" s="341"/>
      <c r="NVE26" s="341"/>
      <c r="NVF26" s="341"/>
      <c r="NVG26" s="341"/>
      <c r="NVH26" s="341"/>
      <c r="NVI26" s="341"/>
      <c r="NVJ26" s="341"/>
      <c r="NVK26" s="341"/>
      <c r="NVL26" s="341"/>
      <c r="NVM26" s="341"/>
      <c r="NVN26" s="341"/>
      <c r="NVO26" s="341"/>
      <c r="NVP26" s="341"/>
      <c r="NVQ26" s="341"/>
      <c r="NVR26" s="341"/>
      <c r="NVS26" s="341"/>
      <c r="NVT26" s="341"/>
      <c r="NVU26" s="341"/>
      <c r="NVV26" s="341"/>
      <c r="NVW26" s="341"/>
      <c r="NVX26" s="341"/>
      <c r="NVY26" s="341"/>
      <c r="NVZ26" s="341"/>
      <c r="NWA26" s="341"/>
      <c r="NWB26" s="341"/>
      <c r="NWC26" s="341"/>
      <c r="NWD26" s="341"/>
      <c r="NWE26" s="341"/>
      <c r="NWF26" s="341"/>
      <c r="NWG26" s="341"/>
      <c r="NWH26" s="341"/>
      <c r="NWI26" s="341"/>
      <c r="NWJ26" s="341"/>
      <c r="NWK26" s="341"/>
      <c r="NWL26" s="341"/>
      <c r="NWM26" s="341"/>
      <c r="NWN26" s="341"/>
      <c r="NWO26" s="341"/>
      <c r="NWP26" s="341"/>
      <c r="NWQ26" s="341"/>
      <c r="NWR26" s="341"/>
      <c r="NWS26" s="341"/>
      <c r="NWT26" s="341"/>
      <c r="NWU26" s="341"/>
      <c r="NWV26" s="341"/>
      <c r="NWW26" s="341"/>
      <c r="NWX26" s="341"/>
      <c r="NWY26" s="341"/>
      <c r="NWZ26" s="341"/>
      <c r="NXA26" s="341"/>
      <c r="NXB26" s="341"/>
      <c r="NXC26" s="341"/>
      <c r="NXD26" s="341"/>
      <c r="NXE26" s="341"/>
      <c r="NXF26" s="341"/>
      <c r="NXG26" s="341"/>
      <c r="NXH26" s="341"/>
      <c r="NXI26" s="341"/>
      <c r="NXJ26" s="341"/>
      <c r="NXK26" s="341"/>
      <c r="NXL26" s="341"/>
      <c r="NXM26" s="341"/>
      <c r="NXN26" s="341"/>
      <c r="NXO26" s="341"/>
      <c r="NXP26" s="341"/>
      <c r="NXQ26" s="341"/>
      <c r="NXR26" s="341"/>
      <c r="NXS26" s="341"/>
      <c r="NXT26" s="341"/>
      <c r="NXU26" s="341"/>
      <c r="NXV26" s="341"/>
      <c r="NXW26" s="341"/>
      <c r="NXX26" s="341"/>
      <c r="NXY26" s="341"/>
      <c r="NXZ26" s="341"/>
      <c r="NYA26" s="341"/>
      <c r="NYB26" s="341"/>
      <c r="NYC26" s="341"/>
      <c r="NYD26" s="341"/>
      <c r="NYE26" s="341"/>
      <c r="NYF26" s="341"/>
      <c r="NYG26" s="341"/>
      <c r="NYH26" s="341"/>
      <c r="NYI26" s="341"/>
      <c r="NYJ26" s="341"/>
      <c r="NYK26" s="341"/>
      <c r="NYL26" s="341"/>
      <c r="NYM26" s="341"/>
      <c r="NYN26" s="341"/>
      <c r="NYO26" s="341"/>
      <c r="NYP26" s="341"/>
      <c r="NYQ26" s="341"/>
      <c r="NYR26" s="341"/>
      <c r="NYS26" s="341"/>
      <c r="NYT26" s="341"/>
      <c r="NYU26" s="341"/>
      <c r="NYV26" s="341"/>
      <c r="NYW26" s="341"/>
      <c r="NYX26" s="341"/>
      <c r="NYY26" s="341"/>
      <c r="NYZ26" s="341"/>
      <c r="NZA26" s="341"/>
      <c r="NZB26" s="341"/>
      <c r="NZC26" s="341"/>
      <c r="NZD26" s="341"/>
      <c r="NZE26" s="341"/>
      <c r="NZF26" s="341"/>
      <c r="NZG26" s="341"/>
      <c r="NZH26" s="341"/>
      <c r="NZI26" s="341"/>
      <c r="NZJ26" s="341"/>
      <c r="NZK26" s="341"/>
      <c r="NZL26" s="341"/>
      <c r="NZM26" s="341"/>
      <c r="NZN26" s="341"/>
      <c r="NZO26" s="341"/>
      <c r="NZP26" s="341"/>
      <c r="NZQ26" s="341"/>
      <c r="NZR26" s="341"/>
      <c r="NZS26" s="341"/>
      <c r="NZT26" s="341"/>
      <c r="NZU26" s="341"/>
      <c r="NZV26" s="341"/>
      <c r="NZW26" s="341"/>
      <c r="NZX26" s="341"/>
      <c r="NZY26" s="341"/>
      <c r="NZZ26" s="341"/>
      <c r="OAA26" s="341"/>
      <c r="OAB26" s="341"/>
      <c r="OAC26" s="341"/>
      <c r="OAD26" s="341"/>
      <c r="OAE26" s="341"/>
      <c r="OAF26" s="341"/>
      <c r="OAG26" s="341"/>
      <c r="OAH26" s="341"/>
      <c r="OAI26" s="341"/>
      <c r="OAJ26" s="341"/>
      <c r="OAK26" s="341"/>
      <c r="OAL26" s="341"/>
      <c r="OAM26" s="341"/>
      <c r="OAN26" s="341"/>
      <c r="OAO26" s="341"/>
      <c r="OAP26" s="341"/>
      <c r="OAQ26" s="341"/>
      <c r="OAR26" s="341"/>
      <c r="OAS26" s="341"/>
      <c r="OAT26" s="341"/>
      <c r="OAU26" s="341"/>
      <c r="OAV26" s="341"/>
      <c r="OAW26" s="341"/>
      <c r="OAX26" s="341"/>
      <c r="OAY26" s="341"/>
      <c r="OAZ26" s="341"/>
      <c r="OBA26" s="341"/>
      <c r="OBB26" s="341"/>
      <c r="OBC26" s="341"/>
      <c r="OBD26" s="341"/>
      <c r="OBE26" s="341"/>
      <c r="OBF26" s="341"/>
      <c r="OBG26" s="341"/>
      <c r="OBH26" s="341"/>
      <c r="OBI26" s="341"/>
      <c r="OBJ26" s="341"/>
      <c r="OBK26" s="341"/>
      <c r="OBL26" s="341"/>
      <c r="OBM26" s="341"/>
      <c r="OBN26" s="341"/>
      <c r="OBO26" s="341"/>
      <c r="OBP26" s="341"/>
      <c r="OBQ26" s="341"/>
      <c r="OBR26" s="341"/>
      <c r="OBS26" s="341"/>
      <c r="OBT26" s="341"/>
      <c r="OBU26" s="341"/>
      <c r="OBV26" s="341"/>
      <c r="OBW26" s="341"/>
      <c r="OBX26" s="341"/>
      <c r="OBY26" s="341"/>
      <c r="OBZ26" s="341"/>
      <c r="OCA26" s="341"/>
      <c r="OCB26" s="341"/>
      <c r="OCC26" s="341"/>
      <c r="OCD26" s="341"/>
      <c r="OCE26" s="341"/>
      <c r="OCF26" s="341"/>
      <c r="OCG26" s="341"/>
      <c r="OCH26" s="341"/>
      <c r="OCI26" s="341"/>
      <c r="OCJ26" s="341"/>
      <c r="OCK26" s="341"/>
      <c r="OCL26" s="341"/>
      <c r="OCM26" s="341"/>
      <c r="OCN26" s="341"/>
      <c r="OCO26" s="341"/>
      <c r="OCP26" s="341"/>
      <c r="OCQ26" s="341"/>
      <c r="OCR26" s="341"/>
      <c r="OCS26" s="341"/>
      <c r="OCT26" s="341"/>
      <c r="OCU26" s="341"/>
      <c r="OCV26" s="341"/>
      <c r="OCW26" s="341"/>
      <c r="OCX26" s="341"/>
      <c r="OCY26" s="341"/>
      <c r="OCZ26" s="341"/>
      <c r="ODA26" s="341"/>
      <c r="ODB26" s="341"/>
      <c r="ODC26" s="341"/>
      <c r="ODD26" s="341"/>
      <c r="ODE26" s="341"/>
      <c r="ODF26" s="341"/>
      <c r="ODG26" s="341"/>
      <c r="ODH26" s="341"/>
      <c r="ODI26" s="341"/>
      <c r="ODJ26" s="341"/>
      <c r="ODK26" s="341"/>
      <c r="ODL26" s="341"/>
      <c r="ODM26" s="341"/>
      <c r="ODN26" s="341"/>
      <c r="ODO26" s="341"/>
      <c r="ODP26" s="341"/>
      <c r="ODQ26" s="341"/>
      <c r="ODR26" s="341"/>
      <c r="ODS26" s="341"/>
      <c r="ODT26" s="341"/>
      <c r="ODU26" s="341"/>
      <c r="ODV26" s="341"/>
      <c r="ODW26" s="341"/>
      <c r="ODX26" s="341"/>
      <c r="ODY26" s="341"/>
      <c r="ODZ26" s="341"/>
      <c r="OEA26" s="341"/>
      <c r="OEB26" s="341"/>
      <c r="OEC26" s="341"/>
      <c r="OED26" s="341"/>
      <c r="OEE26" s="341"/>
      <c r="OEF26" s="341"/>
      <c r="OEG26" s="341"/>
      <c r="OEH26" s="341"/>
      <c r="OEI26" s="341"/>
      <c r="OEJ26" s="341"/>
      <c r="OEK26" s="341"/>
      <c r="OEL26" s="341"/>
      <c r="OEM26" s="341"/>
      <c r="OEN26" s="341"/>
      <c r="OEO26" s="341"/>
      <c r="OEP26" s="341"/>
      <c r="OEQ26" s="341"/>
      <c r="OER26" s="341"/>
      <c r="OES26" s="341"/>
      <c r="OET26" s="341"/>
      <c r="OEU26" s="341"/>
      <c r="OEV26" s="341"/>
      <c r="OEW26" s="341"/>
      <c r="OEX26" s="341"/>
      <c r="OEY26" s="341"/>
      <c r="OEZ26" s="341"/>
      <c r="OFA26" s="341"/>
      <c r="OFB26" s="341"/>
      <c r="OFC26" s="341"/>
      <c r="OFD26" s="341"/>
      <c r="OFE26" s="341"/>
      <c r="OFF26" s="341"/>
      <c r="OFG26" s="341"/>
      <c r="OFH26" s="341"/>
      <c r="OFI26" s="341"/>
      <c r="OFJ26" s="341"/>
      <c r="OFK26" s="341"/>
      <c r="OFL26" s="341"/>
      <c r="OFM26" s="341"/>
      <c r="OFN26" s="341"/>
      <c r="OFO26" s="341"/>
      <c r="OFP26" s="341"/>
      <c r="OFQ26" s="341"/>
      <c r="OFR26" s="341"/>
      <c r="OFS26" s="341"/>
      <c r="OFT26" s="341"/>
      <c r="OFU26" s="341"/>
      <c r="OFV26" s="341"/>
      <c r="OFW26" s="341"/>
      <c r="OFX26" s="341"/>
      <c r="OFY26" s="341"/>
      <c r="OFZ26" s="341"/>
      <c r="OGA26" s="341"/>
      <c r="OGB26" s="341"/>
      <c r="OGC26" s="341"/>
      <c r="OGD26" s="341"/>
      <c r="OGE26" s="341"/>
      <c r="OGF26" s="341"/>
      <c r="OGG26" s="341"/>
      <c r="OGH26" s="341"/>
      <c r="OGI26" s="341"/>
      <c r="OGJ26" s="341"/>
      <c r="OGK26" s="341"/>
      <c r="OGL26" s="341"/>
      <c r="OGM26" s="341"/>
      <c r="OGN26" s="341"/>
      <c r="OGO26" s="341"/>
      <c r="OGP26" s="341"/>
      <c r="OGQ26" s="341"/>
      <c r="OGR26" s="341"/>
      <c r="OGS26" s="341"/>
      <c r="OGT26" s="341"/>
      <c r="OGU26" s="341"/>
      <c r="OGV26" s="341"/>
      <c r="OGW26" s="341"/>
      <c r="OGX26" s="341"/>
      <c r="OGY26" s="341"/>
      <c r="OGZ26" s="341"/>
      <c r="OHA26" s="341"/>
      <c r="OHB26" s="341"/>
      <c r="OHC26" s="341"/>
      <c r="OHD26" s="341"/>
      <c r="OHE26" s="341"/>
      <c r="OHF26" s="341"/>
      <c r="OHG26" s="341"/>
      <c r="OHH26" s="341"/>
      <c r="OHI26" s="341"/>
      <c r="OHJ26" s="341"/>
      <c r="OHK26" s="341"/>
      <c r="OHL26" s="341"/>
      <c r="OHM26" s="341"/>
      <c r="OHN26" s="341"/>
      <c r="OHO26" s="341"/>
      <c r="OHP26" s="341"/>
      <c r="OHQ26" s="341"/>
      <c r="OHR26" s="341"/>
      <c r="OHS26" s="341"/>
      <c r="OHT26" s="341"/>
      <c r="OHU26" s="341"/>
      <c r="OHV26" s="341"/>
      <c r="OHW26" s="341"/>
      <c r="OHX26" s="341"/>
      <c r="OHY26" s="341"/>
      <c r="OHZ26" s="341"/>
      <c r="OIA26" s="341"/>
      <c r="OIB26" s="341"/>
      <c r="OIC26" s="341"/>
      <c r="OID26" s="341"/>
      <c r="OIE26" s="341"/>
      <c r="OIF26" s="341"/>
      <c r="OIG26" s="341"/>
      <c r="OIH26" s="341"/>
      <c r="OII26" s="341"/>
      <c r="OIJ26" s="341"/>
      <c r="OIK26" s="341"/>
      <c r="OIL26" s="341"/>
      <c r="OIM26" s="341"/>
      <c r="OIN26" s="341"/>
      <c r="OIO26" s="341"/>
      <c r="OIP26" s="341"/>
      <c r="OIQ26" s="341"/>
      <c r="OIR26" s="341"/>
      <c r="OIS26" s="341"/>
      <c r="OIT26" s="341"/>
      <c r="OIU26" s="341"/>
      <c r="OIV26" s="341"/>
      <c r="OIW26" s="341"/>
      <c r="OIX26" s="341"/>
      <c r="OIY26" s="341"/>
      <c r="OIZ26" s="341"/>
      <c r="OJA26" s="341"/>
      <c r="OJB26" s="341"/>
      <c r="OJC26" s="341"/>
      <c r="OJD26" s="341"/>
      <c r="OJE26" s="341"/>
      <c r="OJF26" s="341"/>
      <c r="OJG26" s="341"/>
      <c r="OJH26" s="341"/>
      <c r="OJI26" s="341"/>
      <c r="OJJ26" s="341"/>
      <c r="OJK26" s="341"/>
      <c r="OJL26" s="341"/>
      <c r="OJM26" s="341"/>
      <c r="OJN26" s="341"/>
      <c r="OJO26" s="341"/>
      <c r="OJP26" s="341"/>
      <c r="OJQ26" s="341"/>
      <c r="OJR26" s="341"/>
      <c r="OJS26" s="341"/>
      <c r="OJT26" s="341"/>
      <c r="OJU26" s="341"/>
      <c r="OJV26" s="341"/>
      <c r="OJW26" s="341"/>
      <c r="OJX26" s="341"/>
      <c r="OJY26" s="341"/>
      <c r="OJZ26" s="341"/>
      <c r="OKA26" s="341"/>
      <c r="OKB26" s="341"/>
      <c r="OKC26" s="341"/>
      <c r="OKD26" s="341"/>
      <c r="OKE26" s="341"/>
      <c r="OKF26" s="341"/>
      <c r="OKG26" s="341"/>
      <c r="OKH26" s="341"/>
      <c r="OKI26" s="341"/>
      <c r="OKJ26" s="341"/>
      <c r="OKK26" s="341"/>
      <c r="OKL26" s="341"/>
      <c r="OKM26" s="341"/>
      <c r="OKN26" s="341"/>
      <c r="OKO26" s="341"/>
      <c r="OKP26" s="341"/>
      <c r="OKQ26" s="341"/>
      <c r="OKR26" s="341"/>
      <c r="OKS26" s="341"/>
      <c r="OKT26" s="341"/>
      <c r="OKU26" s="341"/>
      <c r="OKV26" s="341"/>
      <c r="OKW26" s="341"/>
      <c r="OKX26" s="341"/>
      <c r="OKY26" s="341"/>
      <c r="OKZ26" s="341"/>
      <c r="OLA26" s="341"/>
      <c r="OLB26" s="341"/>
      <c r="OLC26" s="341"/>
      <c r="OLD26" s="341"/>
      <c r="OLE26" s="341"/>
      <c r="OLF26" s="341"/>
      <c r="OLG26" s="341"/>
      <c r="OLH26" s="341"/>
      <c r="OLI26" s="341"/>
      <c r="OLJ26" s="341"/>
      <c r="OLK26" s="341"/>
      <c r="OLL26" s="341"/>
      <c r="OLM26" s="341"/>
      <c r="OLN26" s="341"/>
      <c r="OLO26" s="341"/>
      <c r="OLP26" s="341"/>
      <c r="OLQ26" s="341"/>
      <c r="OLR26" s="341"/>
      <c r="OLS26" s="341"/>
      <c r="OLT26" s="341"/>
      <c r="OLU26" s="341"/>
      <c r="OLV26" s="341"/>
      <c r="OLW26" s="341"/>
      <c r="OLX26" s="341"/>
      <c r="OLY26" s="341"/>
      <c r="OLZ26" s="341"/>
      <c r="OMA26" s="341"/>
      <c r="OMB26" s="341"/>
      <c r="OMC26" s="341"/>
      <c r="OMD26" s="341"/>
      <c r="OME26" s="341"/>
      <c r="OMF26" s="341"/>
      <c r="OMG26" s="341"/>
      <c r="OMH26" s="341"/>
      <c r="OMI26" s="341"/>
      <c r="OMJ26" s="341"/>
      <c r="OMK26" s="341"/>
      <c r="OML26" s="341"/>
      <c r="OMM26" s="341"/>
      <c r="OMN26" s="341"/>
      <c r="OMO26" s="341"/>
      <c r="OMP26" s="341"/>
      <c r="OMQ26" s="341"/>
      <c r="OMR26" s="341"/>
      <c r="OMS26" s="341"/>
      <c r="OMT26" s="341"/>
      <c r="OMU26" s="341"/>
      <c r="OMV26" s="341"/>
      <c r="OMW26" s="341"/>
      <c r="OMX26" s="341"/>
      <c r="OMY26" s="341"/>
      <c r="OMZ26" s="341"/>
      <c r="ONA26" s="341"/>
      <c r="ONB26" s="341"/>
      <c r="ONC26" s="341"/>
      <c r="OND26" s="341"/>
      <c r="ONE26" s="341"/>
      <c r="ONF26" s="341"/>
      <c r="ONG26" s="341"/>
      <c r="ONH26" s="341"/>
      <c r="ONI26" s="341"/>
      <c r="ONJ26" s="341"/>
      <c r="ONK26" s="341"/>
      <c r="ONL26" s="341"/>
      <c r="ONM26" s="341"/>
      <c r="ONN26" s="341"/>
      <c r="ONO26" s="341"/>
      <c r="ONP26" s="341"/>
      <c r="ONQ26" s="341"/>
      <c r="ONR26" s="341"/>
      <c r="ONS26" s="341"/>
      <c r="ONT26" s="341"/>
      <c r="ONU26" s="341"/>
      <c r="ONV26" s="341"/>
      <c r="ONW26" s="341"/>
      <c r="ONX26" s="341"/>
      <c r="ONY26" s="341"/>
      <c r="ONZ26" s="341"/>
      <c r="OOA26" s="341"/>
      <c r="OOB26" s="341"/>
      <c r="OOC26" s="341"/>
      <c r="OOD26" s="341"/>
      <c r="OOE26" s="341"/>
      <c r="OOF26" s="341"/>
      <c r="OOG26" s="341"/>
      <c r="OOH26" s="341"/>
      <c r="OOI26" s="341"/>
      <c r="OOJ26" s="341"/>
      <c r="OOK26" s="341"/>
      <c r="OOL26" s="341"/>
      <c r="OOM26" s="341"/>
      <c r="OON26" s="341"/>
      <c r="OOO26" s="341"/>
      <c r="OOP26" s="341"/>
      <c r="OOQ26" s="341"/>
      <c r="OOR26" s="341"/>
      <c r="OOS26" s="341"/>
      <c r="OOT26" s="341"/>
      <c r="OOU26" s="341"/>
      <c r="OOV26" s="341"/>
      <c r="OOW26" s="341"/>
      <c r="OOX26" s="341"/>
      <c r="OOY26" s="341"/>
      <c r="OOZ26" s="341"/>
      <c r="OPA26" s="341"/>
      <c r="OPB26" s="341"/>
      <c r="OPC26" s="341"/>
      <c r="OPD26" s="341"/>
      <c r="OPE26" s="341"/>
      <c r="OPF26" s="341"/>
      <c r="OPG26" s="341"/>
      <c r="OPH26" s="341"/>
      <c r="OPI26" s="341"/>
      <c r="OPJ26" s="341"/>
      <c r="OPK26" s="341"/>
      <c r="OPL26" s="341"/>
      <c r="OPM26" s="341"/>
      <c r="OPN26" s="341"/>
      <c r="OPO26" s="341"/>
      <c r="OPP26" s="341"/>
      <c r="OPQ26" s="341"/>
      <c r="OPR26" s="341"/>
      <c r="OPS26" s="341"/>
      <c r="OPT26" s="341"/>
      <c r="OPU26" s="341"/>
      <c r="OPV26" s="341"/>
      <c r="OPW26" s="341"/>
      <c r="OPX26" s="341"/>
      <c r="OPY26" s="341"/>
      <c r="OPZ26" s="341"/>
      <c r="OQA26" s="341"/>
      <c r="OQB26" s="341"/>
      <c r="OQC26" s="341"/>
      <c r="OQD26" s="341"/>
      <c r="OQE26" s="341"/>
      <c r="OQF26" s="341"/>
      <c r="OQG26" s="341"/>
      <c r="OQH26" s="341"/>
      <c r="OQI26" s="341"/>
      <c r="OQJ26" s="341"/>
      <c r="OQK26" s="341"/>
      <c r="OQL26" s="341"/>
      <c r="OQM26" s="341"/>
      <c r="OQN26" s="341"/>
      <c r="OQO26" s="341"/>
      <c r="OQP26" s="341"/>
      <c r="OQQ26" s="341"/>
      <c r="OQR26" s="341"/>
      <c r="OQS26" s="341"/>
      <c r="OQT26" s="341"/>
      <c r="OQU26" s="341"/>
      <c r="OQV26" s="341"/>
      <c r="OQW26" s="341"/>
      <c r="OQX26" s="341"/>
      <c r="OQY26" s="341"/>
      <c r="OQZ26" s="341"/>
      <c r="ORA26" s="341"/>
      <c r="ORB26" s="341"/>
      <c r="ORC26" s="341"/>
      <c r="ORD26" s="341"/>
      <c r="ORE26" s="341"/>
      <c r="ORF26" s="341"/>
      <c r="ORG26" s="341"/>
      <c r="ORH26" s="341"/>
      <c r="ORI26" s="341"/>
      <c r="ORJ26" s="341"/>
      <c r="ORK26" s="341"/>
      <c r="ORL26" s="341"/>
      <c r="ORM26" s="341"/>
      <c r="ORN26" s="341"/>
      <c r="ORO26" s="341"/>
      <c r="ORP26" s="341"/>
      <c r="ORQ26" s="341"/>
      <c r="ORR26" s="341"/>
      <c r="ORS26" s="341"/>
      <c r="ORT26" s="341"/>
      <c r="ORU26" s="341"/>
      <c r="ORV26" s="341"/>
      <c r="ORW26" s="341"/>
      <c r="ORX26" s="341"/>
      <c r="ORY26" s="341"/>
      <c r="ORZ26" s="341"/>
      <c r="OSA26" s="341"/>
      <c r="OSB26" s="341"/>
      <c r="OSC26" s="341"/>
      <c r="OSD26" s="341"/>
      <c r="OSE26" s="341"/>
      <c r="OSF26" s="341"/>
      <c r="OSG26" s="341"/>
      <c r="OSH26" s="341"/>
      <c r="OSI26" s="341"/>
      <c r="OSJ26" s="341"/>
      <c r="OSK26" s="341"/>
      <c r="OSL26" s="341"/>
      <c r="OSM26" s="341"/>
      <c r="OSN26" s="341"/>
      <c r="OSO26" s="341"/>
      <c r="OSP26" s="341"/>
      <c r="OSQ26" s="341"/>
      <c r="OSR26" s="341"/>
      <c r="OSS26" s="341"/>
      <c r="OST26" s="341"/>
      <c r="OSU26" s="341"/>
      <c r="OSV26" s="341"/>
      <c r="OSW26" s="341"/>
      <c r="OSX26" s="341"/>
      <c r="OSY26" s="341"/>
      <c r="OSZ26" s="341"/>
      <c r="OTA26" s="341"/>
      <c r="OTB26" s="341"/>
      <c r="OTC26" s="341"/>
      <c r="OTD26" s="341"/>
      <c r="OTE26" s="341"/>
      <c r="OTF26" s="341"/>
      <c r="OTG26" s="341"/>
      <c r="OTH26" s="341"/>
      <c r="OTI26" s="341"/>
      <c r="OTJ26" s="341"/>
      <c r="OTK26" s="341"/>
      <c r="OTL26" s="341"/>
      <c r="OTM26" s="341"/>
      <c r="OTN26" s="341"/>
      <c r="OTO26" s="341"/>
      <c r="OTP26" s="341"/>
      <c r="OTQ26" s="341"/>
      <c r="OTR26" s="341"/>
      <c r="OTS26" s="341"/>
      <c r="OTT26" s="341"/>
      <c r="OTU26" s="341"/>
      <c r="OTV26" s="341"/>
      <c r="OTW26" s="341"/>
      <c r="OTX26" s="341"/>
      <c r="OTY26" s="341"/>
      <c r="OTZ26" s="341"/>
      <c r="OUA26" s="341"/>
      <c r="OUB26" s="341"/>
      <c r="OUC26" s="341"/>
      <c r="OUD26" s="341"/>
      <c r="OUE26" s="341"/>
      <c r="OUF26" s="341"/>
      <c r="OUG26" s="341"/>
      <c r="OUH26" s="341"/>
      <c r="OUI26" s="341"/>
      <c r="OUJ26" s="341"/>
      <c r="OUK26" s="341"/>
      <c r="OUL26" s="341"/>
      <c r="OUM26" s="341"/>
      <c r="OUN26" s="341"/>
      <c r="OUO26" s="341"/>
      <c r="OUP26" s="341"/>
      <c r="OUQ26" s="341"/>
      <c r="OUR26" s="341"/>
      <c r="OUS26" s="341"/>
      <c r="OUT26" s="341"/>
      <c r="OUU26" s="341"/>
      <c r="OUV26" s="341"/>
      <c r="OUW26" s="341"/>
      <c r="OUX26" s="341"/>
      <c r="OUY26" s="341"/>
      <c r="OUZ26" s="341"/>
      <c r="OVA26" s="341"/>
      <c r="OVB26" s="341"/>
      <c r="OVC26" s="341"/>
      <c r="OVD26" s="341"/>
      <c r="OVE26" s="341"/>
      <c r="OVF26" s="341"/>
      <c r="OVG26" s="341"/>
      <c r="OVH26" s="341"/>
      <c r="OVI26" s="341"/>
      <c r="OVJ26" s="341"/>
      <c r="OVK26" s="341"/>
      <c r="OVL26" s="341"/>
      <c r="OVM26" s="341"/>
      <c r="OVN26" s="341"/>
      <c r="OVO26" s="341"/>
      <c r="OVP26" s="341"/>
      <c r="OVQ26" s="341"/>
      <c r="OVR26" s="341"/>
      <c r="OVS26" s="341"/>
      <c r="OVT26" s="341"/>
      <c r="OVU26" s="341"/>
      <c r="OVV26" s="341"/>
      <c r="OVW26" s="341"/>
      <c r="OVX26" s="341"/>
      <c r="OVY26" s="341"/>
      <c r="OVZ26" s="341"/>
      <c r="OWA26" s="341"/>
      <c r="OWB26" s="341"/>
      <c r="OWC26" s="341"/>
      <c r="OWD26" s="341"/>
      <c r="OWE26" s="341"/>
      <c r="OWF26" s="341"/>
      <c r="OWG26" s="341"/>
      <c r="OWH26" s="341"/>
      <c r="OWI26" s="341"/>
      <c r="OWJ26" s="341"/>
      <c r="OWK26" s="341"/>
      <c r="OWL26" s="341"/>
      <c r="OWM26" s="341"/>
      <c r="OWN26" s="341"/>
      <c r="OWO26" s="341"/>
      <c r="OWP26" s="341"/>
      <c r="OWQ26" s="341"/>
      <c r="OWR26" s="341"/>
      <c r="OWS26" s="341"/>
      <c r="OWT26" s="341"/>
      <c r="OWU26" s="341"/>
      <c r="OWV26" s="341"/>
      <c r="OWW26" s="341"/>
      <c r="OWX26" s="341"/>
      <c r="OWY26" s="341"/>
      <c r="OWZ26" s="341"/>
      <c r="OXA26" s="341"/>
      <c r="OXB26" s="341"/>
      <c r="OXC26" s="341"/>
      <c r="OXD26" s="341"/>
      <c r="OXE26" s="341"/>
      <c r="OXF26" s="341"/>
      <c r="OXG26" s="341"/>
      <c r="OXH26" s="341"/>
      <c r="OXI26" s="341"/>
      <c r="OXJ26" s="341"/>
      <c r="OXK26" s="341"/>
      <c r="OXL26" s="341"/>
      <c r="OXM26" s="341"/>
      <c r="OXN26" s="341"/>
      <c r="OXO26" s="341"/>
      <c r="OXP26" s="341"/>
      <c r="OXQ26" s="341"/>
      <c r="OXR26" s="341"/>
      <c r="OXS26" s="341"/>
      <c r="OXT26" s="341"/>
      <c r="OXU26" s="341"/>
      <c r="OXV26" s="341"/>
      <c r="OXW26" s="341"/>
      <c r="OXX26" s="341"/>
      <c r="OXY26" s="341"/>
      <c r="OXZ26" s="341"/>
      <c r="OYA26" s="341"/>
      <c r="OYB26" s="341"/>
      <c r="OYC26" s="341"/>
      <c r="OYD26" s="341"/>
      <c r="OYE26" s="341"/>
      <c r="OYF26" s="341"/>
      <c r="OYG26" s="341"/>
      <c r="OYH26" s="341"/>
      <c r="OYI26" s="341"/>
      <c r="OYJ26" s="341"/>
      <c r="OYK26" s="341"/>
      <c r="OYL26" s="341"/>
      <c r="OYM26" s="341"/>
      <c r="OYN26" s="341"/>
      <c r="OYO26" s="341"/>
      <c r="OYP26" s="341"/>
      <c r="OYQ26" s="341"/>
      <c r="OYR26" s="341"/>
      <c r="OYS26" s="341"/>
      <c r="OYT26" s="341"/>
      <c r="OYU26" s="341"/>
      <c r="OYV26" s="341"/>
      <c r="OYW26" s="341"/>
      <c r="OYX26" s="341"/>
      <c r="OYY26" s="341"/>
      <c r="OYZ26" s="341"/>
      <c r="OZA26" s="341"/>
      <c r="OZB26" s="341"/>
      <c r="OZC26" s="341"/>
      <c r="OZD26" s="341"/>
      <c r="OZE26" s="341"/>
      <c r="OZF26" s="341"/>
      <c r="OZG26" s="341"/>
      <c r="OZH26" s="341"/>
      <c r="OZI26" s="341"/>
      <c r="OZJ26" s="341"/>
      <c r="OZK26" s="341"/>
      <c r="OZL26" s="341"/>
      <c r="OZM26" s="341"/>
      <c r="OZN26" s="341"/>
      <c r="OZO26" s="341"/>
      <c r="OZP26" s="341"/>
      <c r="OZQ26" s="341"/>
      <c r="OZR26" s="341"/>
      <c r="OZS26" s="341"/>
      <c r="OZT26" s="341"/>
      <c r="OZU26" s="341"/>
      <c r="OZV26" s="341"/>
      <c r="OZW26" s="341"/>
      <c r="OZX26" s="341"/>
      <c r="OZY26" s="341"/>
      <c r="OZZ26" s="341"/>
      <c r="PAA26" s="341"/>
      <c r="PAB26" s="341"/>
      <c r="PAC26" s="341"/>
      <c r="PAD26" s="341"/>
      <c r="PAE26" s="341"/>
      <c r="PAF26" s="341"/>
      <c r="PAG26" s="341"/>
      <c r="PAH26" s="341"/>
      <c r="PAI26" s="341"/>
      <c r="PAJ26" s="341"/>
      <c r="PAK26" s="341"/>
      <c r="PAL26" s="341"/>
      <c r="PAM26" s="341"/>
      <c r="PAN26" s="341"/>
      <c r="PAO26" s="341"/>
      <c r="PAP26" s="341"/>
      <c r="PAQ26" s="341"/>
      <c r="PAR26" s="341"/>
      <c r="PAS26" s="341"/>
      <c r="PAT26" s="341"/>
      <c r="PAU26" s="341"/>
      <c r="PAV26" s="341"/>
      <c r="PAW26" s="341"/>
      <c r="PAX26" s="341"/>
      <c r="PAY26" s="341"/>
      <c r="PAZ26" s="341"/>
      <c r="PBA26" s="341"/>
      <c r="PBB26" s="341"/>
      <c r="PBC26" s="341"/>
      <c r="PBD26" s="341"/>
      <c r="PBE26" s="341"/>
      <c r="PBF26" s="341"/>
      <c r="PBG26" s="341"/>
      <c r="PBH26" s="341"/>
      <c r="PBI26" s="341"/>
      <c r="PBJ26" s="341"/>
      <c r="PBK26" s="341"/>
      <c r="PBL26" s="341"/>
      <c r="PBM26" s="341"/>
      <c r="PBN26" s="341"/>
      <c r="PBO26" s="341"/>
      <c r="PBP26" s="341"/>
      <c r="PBQ26" s="341"/>
      <c r="PBR26" s="341"/>
      <c r="PBS26" s="341"/>
      <c r="PBT26" s="341"/>
      <c r="PBU26" s="341"/>
      <c r="PBV26" s="341"/>
      <c r="PBW26" s="341"/>
      <c r="PBX26" s="341"/>
      <c r="PBY26" s="341"/>
      <c r="PBZ26" s="341"/>
      <c r="PCA26" s="341"/>
      <c r="PCB26" s="341"/>
      <c r="PCC26" s="341"/>
      <c r="PCD26" s="341"/>
      <c r="PCE26" s="341"/>
      <c r="PCF26" s="341"/>
      <c r="PCG26" s="341"/>
      <c r="PCH26" s="341"/>
      <c r="PCI26" s="341"/>
      <c r="PCJ26" s="341"/>
      <c r="PCK26" s="341"/>
      <c r="PCL26" s="341"/>
      <c r="PCM26" s="341"/>
      <c r="PCN26" s="341"/>
      <c r="PCO26" s="341"/>
      <c r="PCP26" s="341"/>
      <c r="PCQ26" s="341"/>
      <c r="PCR26" s="341"/>
      <c r="PCS26" s="341"/>
      <c r="PCT26" s="341"/>
      <c r="PCU26" s="341"/>
      <c r="PCV26" s="341"/>
      <c r="PCW26" s="341"/>
      <c r="PCX26" s="341"/>
      <c r="PCY26" s="341"/>
      <c r="PCZ26" s="341"/>
      <c r="PDA26" s="341"/>
      <c r="PDB26" s="341"/>
      <c r="PDC26" s="341"/>
      <c r="PDD26" s="341"/>
      <c r="PDE26" s="341"/>
      <c r="PDF26" s="341"/>
      <c r="PDG26" s="341"/>
      <c r="PDH26" s="341"/>
      <c r="PDI26" s="341"/>
      <c r="PDJ26" s="341"/>
      <c r="PDK26" s="341"/>
      <c r="PDL26" s="341"/>
      <c r="PDM26" s="341"/>
      <c r="PDN26" s="341"/>
      <c r="PDO26" s="341"/>
      <c r="PDP26" s="341"/>
      <c r="PDQ26" s="341"/>
      <c r="PDR26" s="341"/>
      <c r="PDS26" s="341"/>
      <c r="PDT26" s="341"/>
      <c r="PDU26" s="341"/>
      <c r="PDV26" s="341"/>
      <c r="PDW26" s="341"/>
      <c r="PDX26" s="341"/>
      <c r="PDY26" s="341"/>
      <c r="PDZ26" s="341"/>
      <c r="PEA26" s="341"/>
      <c r="PEB26" s="341"/>
      <c r="PEC26" s="341"/>
      <c r="PED26" s="341"/>
      <c r="PEE26" s="341"/>
      <c r="PEF26" s="341"/>
      <c r="PEG26" s="341"/>
      <c r="PEH26" s="341"/>
      <c r="PEI26" s="341"/>
      <c r="PEJ26" s="341"/>
      <c r="PEK26" s="341"/>
      <c r="PEL26" s="341"/>
      <c r="PEM26" s="341"/>
      <c r="PEN26" s="341"/>
      <c r="PEO26" s="341"/>
      <c r="PEP26" s="341"/>
      <c r="PEQ26" s="341"/>
      <c r="PER26" s="341"/>
      <c r="PES26" s="341"/>
      <c r="PET26" s="341"/>
      <c r="PEU26" s="341"/>
      <c r="PEV26" s="341"/>
      <c r="PEW26" s="341"/>
      <c r="PEX26" s="341"/>
      <c r="PEY26" s="341"/>
      <c r="PEZ26" s="341"/>
      <c r="PFA26" s="341"/>
      <c r="PFB26" s="341"/>
      <c r="PFC26" s="341"/>
      <c r="PFD26" s="341"/>
      <c r="PFE26" s="341"/>
      <c r="PFF26" s="341"/>
      <c r="PFG26" s="341"/>
      <c r="PFH26" s="341"/>
      <c r="PFI26" s="341"/>
      <c r="PFJ26" s="341"/>
      <c r="PFK26" s="341"/>
      <c r="PFL26" s="341"/>
      <c r="PFM26" s="341"/>
      <c r="PFN26" s="341"/>
      <c r="PFO26" s="341"/>
      <c r="PFP26" s="341"/>
      <c r="PFQ26" s="341"/>
      <c r="PFR26" s="341"/>
      <c r="PFS26" s="341"/>
      <c r="PFT26" s="341"/>
      <c r="PFU26" s="341"/>
      <c r="PFV26" s="341"/>
      <c r="PFW26" s="341"/>
      <c r="PFX26" s="341"/>
      <c r="PFY26" s="341"/>
      <c r="PFZ26" s="341"/>
      <c r="PGA26" s="341"/>
      <c r="PGB26" s="341"/>
      <c r="PGC26" s="341"/>
      <c r="PGD26" s="341"/>
      <c r="PGE26" s="341"/>
      <c r="PGF26" s="341"/>
      <c r="PGG26" s="341"/>
      <c r="PGH26" s="341"/>
      <c r="PGI26" s="341"/>
      <c r="PGJ26" s="341"/>
      <c r="PGK26" s="341"/>
      <c r="PGL26" s="341"/>
      <c r="PGM26" s="341"/>
      <c r="PGN26" s="341"/>
      <c r="PGO26" s="341"/>
      <c r="PGP26" s="341"/>
      <c r="PGQ26" s="341"/>
      <c r="PGR26" s="341"/>
      <c r="PGS26" s="341"/>
      <c r="PGT26" s="341"/>
      <c r="PGU26" s="341"/>
      <c r="PGV26" s="341"/>
      <c r="PGW26" s="341"/>
      <c r="PGX26" s="341"/>
      <c r="PGY26" s="341"/>
      <c r="PGZ26" s="341"/>
      <c r="PHA26" s="341"/>
      <c r="PHB26" s="341"/>
      <c r="PHC26" s="341"/>
      <c r="PHD26" s="341"/>
      <c r="PHE26" s="341"/>
      <c r="PHF26" s="341"/>
      <c r="PHG26" s="341"/>
      <c r="PHH26" s="341"/>
      <c r="PHI26" s="341"/>
      <c r="PHJ26" s="341"/>
      <c r="PHK26" s="341"/>
      <c r="PHL26" s="341"/>
      <c r="PHM26" s="341"/>
      <c r="PHN26" s="341"/>
      <c r="PHO26" s="341"/>
      <c r="PHP26" s="341"/>
      <c r="PHQ26" s="341"/>
      <c r="PHR26" s="341"/>
      <c r="PHS26" s="341"/>
      <c r="PHT26" s="341"/>
      <c r="PHU26" s="341"/>
      <c r="PHV26" s="341"/>
      <c r="PHW26" s="341"/>
      <c r="PHX26" s="341"/>
      <c r="PHY26" s="341"/>
      <c r="PHZ26" s="341"/>
      <c r="PIA26" s="341"/>
      <c r="PIB26" s="341"/>
      <c r="PIC26" s="341"/>
      <c r="PID26" s="341"/>
      <c r="PIE26" s="341"/>
      <c r="PIF26" s="341"/>
      <c r="PIG26" s="341"/>
      <c r="PIH26" s="341"/>
      <c r="PII26" s="341"/>
      <c r="PIJ26" s="341"/>
      <c r="PIK26" s="341"/>
      <c r="PIL26" s="341"/>
      <c r="PIM26" s="341"/>
      <c r="PIN26" s="341"/>
      <c r="PIO26" s="341"/>
      <c r="PIP26" s="341"/>
      <c r="PIQ26" s="341"/>
      <c r="PIR26" s="341"/>
      <c r="PIS26" s="341"/>
      <c r="PIT26" s="341"/>
      <c r="PIU26" s="341"/>
      <c r="PIV26" s="341"/>
      <c r="PIW26" s="341"/>
      <c r="PIX26" s="341"/>
      <c r="PIY26" s="341"/>
      <c r="PIZ26" s="341"/>
      <c r="PJA26" s="341"/>
      <c r="PJB26" s="341"/>
      <c r="PJC26" s="341"/>
      <c r="PJD26" s="341"/>
      <c r="PJE26" s="341"/>
      <c r="PJF26" s="341"/>
      <c r="PJG26" s="341"/>
      <c r="PJH26" s="341"/>
      <c r="PJI26" s="341"/>
      <c r="PJJ26" s="341"/>
      <c r="PJK26" s="341"/>
      <c r="PJL26" s="341"/>
      <c r="PJM26" s="341"/>
      <c r="PJN26" s="341"/>
      <c r="PJO26" s="341"/>
      <c r="PJP26" s="341"/>
      <c r="PJQ26" s="341"/>
      <c r="PJR26" s="341"/>
      <c r="PJS26" s="341"/>
      <c r="PJT26" s="341"/>
      <c r="PJU26" s="341"/>
      <c r="PJV26" s="341"/>
      <c r="PJW26" s="341"/>
      <c r="PJX26" s="341"/>
      <c r="PJY26" s="341"/>
      <c r="PJZ26" s="341"/>
      <c r="PKA26" s="341"/>
      <c r="PKB26" s="341"/>
      <c r="PKC26" s="341"/>
      <c r="PKD26" s="341"/>
      <c r="PKE26" s="341"/>
      <c r="PKF26" s="341"/>
      <c r="PKG26" s="341"/>
      <c r="PKH26" s="341"/>
      <c r="PKI26" s="341"/>
      <c r="PKJ26" s="341"/>
      <c r="PKK26" s="341"/>
      <c r="PKL26" s="341"/>
      <c r="PKM26" s="341"/>
      <c r="PKN26" s="341"/>
      <c r="PKO26" s="341"/>
      <c r="PKP26" s="341"/>
      <c r="PKQ26" s="341"/>
      <c r="PKR26" s="341"/>
      <c r="PKS26" s="341"/>
      <c r="PKT26" s="341"/>
      <c r="PKU26" s="341"/>
      <c r="PKV26" s="341"/>
      <c r="PKW26" s="341"/>
      <c r="PKX26" s="341"/>
      <c r="PKY26" s="341"/>
      <c r="PKZ26" s="341"/>
      <c r="PLA26" s="341"/>
      <c r="PLB26" s="341"/>
      <c r="PLC26" s="341"/>
      <c r="PLD26" s="341"/>
      <c r="PLE26" s="341"/>
      <c r="PLF26" s="341"/>
      <c r="PLG26" s="341"/>
      <c r="PLH26" s="341"/>
      <c r="PLI26" s="341"/>
      <c r="PLJ26" s="341"/>
      <c r="PLK26" s="341"/>
      <c r="PLL26" s="341"/>
      <c r="PLM26" s="341"/>
      <c r="PLN26" s="341"/>
      <c r="PLO26" s="341"/>
      <c r="PLP26" s="341"/>
      <c r="PLQ26" s="341"/>
      <c r="PLR26" s="341"/>
      <c r="PLS26" s="341"/>
      <c r="PLT26" s="341"/>
      <c r="PLU26" s="341"/>
      <c r="PLV26" s="341"/>
      <c r="PLW26" s="341"/>
      <c r="PLX26" s="341"/>
      <c r="PLY26" s="341"/>
      <c r="PLZ26" s="341"/>
      <c r="PMA26" s="341"/>
      <c r="PMB26" s="341"/>
      <c r="PMC26" s="341"/>
      <c r="PMD26" s="341"/>
      <c r="PME26" s="341"/>
      <c r="PMF26" s="341"/>
      <c r="PMG26" s="341"/>
      <c r="PMH26" s="341"/>
      <c r="PMI26" s="341"/>
      <c r="PMJ26" s="341"/>
      <c r="PMK26" s="341"/>
      <c r="PML26" s="341"/>
      <c r="PMM26" s="341"/>
      <c r="PMN26" s="341"/>
      <c r="PMO26" s="341"/>
      <c r="PMP26" s="341"/>
      <c r="PMQ26" s="341"/>
      <c r="PMR26" s="341"/>
      <c r="PMS26" s="341"/>
      <c r="PMT26" s="341"/>
      <c r="PMU26" s="341"/>
      <c r="PMV26" s="341"/>
      <c r="PMW26" s="341"/>
      <c r="PMX26" s="341"/>
      <c r="PMY26" s="341"/>
      <c r="PMZ26" s="341"/>
      <c r="PNA26" s="341"/>
      <c r="PNB26" s="341"/>
      <c r="PNC26" s="341"/>
      <c r="PND26" s="341"/>
      <c r="PNE26" s="341"/>
      <c r="PNF26" s="341"/>
      <c r="PNG26" s="341"/>
      <c r="PNH26" s="341"/>
      <c r="PNI26" s="341"/>
      <c r="PNJ26" s="341"/>
      <c r="PNK26" s="341"/>
      <c r="PNL26" s="341"/>
      <c r="PNM26" s="341"/>
      <c r="PNN26" s="341"/>
      <c r="PNO26" s="341"/>
      <c r="PNP26" s="341"/>
      <c r="PNQ26" s="341"/>
      <c r="PNR26" s="341"/>
      <c r="PNS26" s="341"/>
      <c r="PNT26" s="341"/>
      <c r="PNU26" s="341"/>
      <c r="PNV26" s="341"/>
      <c r="PNW26" s="341"/>
      <c r="PNX26" s="341"/>
      <c r="PNY26" s="341"/>
      <c r="PNZ26" s="341"/>
      <c r="POA26" s="341"/>
      <c r="POB26" s="341"/>
      <c r="POC26" s="341"/>
      <c r="POD26" s="341"/>
      <c r="POE26" s="341"/>
      <c r="POF26" s="341"/>
      <c r="POG26" s="341"/>
      <c r="POH26" s="341"/>
      <c r="POI26" s="341"/>
      <c r="POJ26" s="341"/>
      <c r="POK26" s="341"/>
      <c r="POL26" s="341"/>
      <c r="POM26" s="341"/>
      <c r="PON26" s="341"/>
      <c r="POO26" s="341"/>
      <c r="POP26" s="341"/>
      <c r="POQ26" s="341"/>
      <c r="POR26" s="341"/>
      <c r="POS26" s="341"/>
      <c r="POT26" s="341"/>
      <c r="POU26" s="341"/>
      <c r="POV26" s="341"/>
      <c r="POW26" s="341"/>
      <c r="POX26" s="341"/>
      <c r="POY26" s="341"/>
      <c r="POZ26" s="341"/>
      <c r="PPA26" s="341"/>
      <c r="PPB26" s="341"/>
      <c r="PPC26" s="341"/>
      <c r="PPD26" s="341"/>
      <c r="PPE26" s="341"/>
      <c r="PPF26" s="341"/>
      <c r="PPG26" s="341"/>
      <c r="PPH26" s="341"/>
      <c r="PPI26" s="341"/>
      <c r="PPJ26" s="341"/>
      <c r="PPK26" s="341"/>
      <c r="PPL26" s="341"/>
      <c r="PPM26" s="341"/>
      <c r="PPN26" s="341"/>
      <c r="PPO26" s="341"/>
      <c r="PPP26" s="341"/>
      <c r="PPQ26" s="341"/>
      <c r="PPR26" s="341"/>
      <c r="PPS26" s="341"/>
      <c r="PPT26" s="341"/>
      <c r="PPU26" s="341"/>
      <c r="PPV26" s="341"/>
      <c r="PPW26" s="341"/>
      <c r="PPX26" s="341"/>
      <c r="PPY26" s="341"/>
      <c r="PPZ26" s="341"/>
      <c r="PQA26" s="341"/>
      <c r="PQB26" s="341"/>
      <c r="PQC26" s="341"/>
      <c r="PQD26" s="341"/>
      <c r="PQE26" s="341"/>
      <c r="PQF26" s="341"/>
      <c r="PQG26" s="341"/>
      <c r="PQH26" s="341"/>
      <c r="PQI26" s="341"/>
      <c r="PQJ26" s="341"/>
      <c r="PQK26" s="341"/>
      <c r="PQL26" s="341"/>
      <c r="PQM26" s="341"/>
      <c r="PQN26" s="341"/>
      <c r="PQO26" s="341"/>
      <c r="PQP26" s="341"/>
      <c r="PQQ26" s="341"/>
      <c r="PQR26" s="341"/>
      <c r="PQS26" s="341"/>
      <c r="PQT26" s="341"/>
      <c r="PQU26" s="341"/>
      <c r="PQV26" s="341"/>
      <c r="PQW26" s="341"/>
      <c r="PQX26" s="341"/>
      <c r="PQY26" s="341"/>
      <c r="PQZ26" s="341"/>
      <c r="PRA26" s="341"/>
      <c r="PRB26" s="341"/>
      <c r="PRC26" s="341"/>
      <c r="PRD26" s="341"/>
      <c r="PRE26" s="341"/>
      <c r="PRF26" s="341"/>
      <c r="PRG26" s="341"/>
      <c r="PRH26" s="341"/>
      <c r="PRI26" s="341"/>
      <c r="PRJ26" s="341"/>
      <c r="PRK26" s="341"/>
      <c r="PRL26" s="341"/>
      <c r="PRM26" s="341"/>
      <c r="PRN26" s="341"/>
      <c r="PRO26" s="341"/>
      <c r="PRP26" s="341"/>
      <c r="PRQ26" s="341"/>
      <c r="PRR26" s="341"/>
      <c r="PRS26" s="341"/>
      <c r="PRT26" s="341"/>
      <c r="PRU26" s="341"/>
      <c r="PRV26" s="341"/>
      <c r="PRW26" s="341"/>
      <c r="PRX26" s="341"/>
      <c r="PRY26" s="341"/>
      <c r="PRZ26" s="341"/>
      <c r="PSA26" s="341"/>
      <c r="PSB26" s="341"/>
      <c r="PSC26" s="341"/>
      <c r="PSD26" s="341"/>
      <c r="PSE26" s="341"/>
      <c r="PSF26" s="341"/>
      <c r="PSG26" s="341"/>
      <c r="PSH26" s="341"/>
      <c r="PSI26" s="341"/>
      <c r="PSJ26" s="341"/>
      <c r="PSK26" s="341"/>
      <c r="PSL26" s="341"/>
      <c r="PSM26" s="341"/>
      <c r="PSN26" s="341"/>
      <c r="PSO26" s="341"/>
      <c r="PSP26" s="341"/>
      <c r="PSQ26" s="341"/>
      <c r="PSR26" s="341"/>
      <c r="PSS26" s="341"/>
      <c r="PST26" s="341"/>
      <c r="PSU26" s="341"/>
      <c r="PSV26" s="341"/>
      <c r="PSW26" s="341"/>
      <c r="PSX26" s="341"/>
      <c r="PSY26" s="341"/>
      <c r="PSZ26" s="341"/>
      <c r="PTA26" s="341"/>
      <c r="PTB26" s="341"/>
      <c r="PTC26" s="341"/>
      <c r="PTD26" s="341"/>
      <c r="PTE26" s="341"/>
      <c r="PTF26" s="341"/>
      <c r="PTG26" s="341"/>
      <c r="PTH26" s="341"/>
      <c r="PTI26" s="341"/>
      <c r="PTJ26" s="341"/>
      <c r="PTK26" s="341"/>
      <c r="PTL26" s="341"/>
      <c r="PTM26" s="341"/>
      <c r="PTN26" s="341"/>
      <c r="PTO26" s="341"/>
      <c r="PTP26" s="341"/>
      <c r="PTQ26" s="341"/>
      <c r="PTR26" s="341"/>
      <c r="PTS26" s="341"/>
      <c r="PTT26" s="341"/>
      <c r="PTU26" s="341"/>
      <c r="PTV26" s="341"/>
      <c r="PTW26" s="341"/>
      <c r="PTX26" s="341"/>
      <c r="PTY26" s="341"/>
      <c r="PTZ26" s="341"/>
      <c r="PUA26" s="341"/>
      <c r="PUB26" s="341"/>
      <c r="PUC26" s="341"/>
      <c r="PUD26" s="341"/>
      <c r="PUE26" s="341"/>
      <c r="PUF26" s="341"/>
      <c r="PUG26" s="341"/>
      <c r="PUH26" s="341"/>
      <c r="PUI26" s="341"/>
      <c r="PUJ26" s="341"/>
      <c r="PUK26" s="341"/>
      <c r="PUL26" s="341"/>
      <c r="PUM26" s="341"/>
      <c r="PUN26" s="341"/>
      <c r="PUO26" s="341"/>
      <c r="PUP26" s="341"/>
      <c r="PUQ26" s="341"/>
      <c r="PUR26" s="341"/>
      <c r="PUS26" s="341"/>
      <c r="PUT26" s="341"/>
      <c r="PUU26" s="341"/>
      <c r="PUV26" s="341"/>
      <c r="PUW26" s="341"/>
      <c r="PUX26" s="341"/>
      <c r="PUY26" s="341"/>
      <c r="PUZ26" s="341"/>
      <c r="PVA26" s="341"/>
      <c r="PVB26" s="341"/>
      <c r="PVC26" s="341"/>
      <c r="PVD26" s="341"/>
      <c r="PVE26" s="341"/>
      <c r="PVF26" s="341"/>
      <c r="PVG26" s="341"/>
      <c r="PVH26" s="341"/>
      <c r="PVI26" s="341"/>
      <c r="PVJ26" s="341"/>
      <c r="PVK26" s="341"/>
      <c r="PVL26" s="341"/>
      <c r="PVM26" s="341"/>
      <c r="PVN26" s="341"/>
      <c r="PVO26" s="341"/>
      <c r="PVP26" s="341"/>
      <c r="PVQ26" s="341"/>
      <c r="PVR26" s="341"/>
      <c r="PVS26" s="341"/>
      <c r="PVT26" s="341"/>
      <c r="PVU26" s="341"/>
      <c r="PVV26" s="341"/>
      <c r="PVW26" s="341"/>
      <c r="PVX26" s="341"/>
      <c r="PVY26" s="341"/>
      <c r="PVZ26" s="341"/>
      <c r="PWA26" s="341"/>
      <c r="PWB26" s="341"/>
      <c r="PWC26" s="341"/>
      <c r="PWD26" s="341"/>
      <c r="PWE26" s="341"/>
      <c r="PWF26" s="341"/>
      <c r="PWG26" s="341"/>
      <c r="PWH26" s="341"/>
      <c r="PWI26" s="341"/>
      <c r="PWJ26" s="341"/>
      <c r="PWK26" s="341"/>
      <c r="PWL26" s="341"/>
      <c r="PWM26" s="341"/>
      <c r="PWN26" s="341"/>
      <c r="PWO26" s="341"/>
      <c r="PWP26" s="341"/>
      <c r="PWQ26" s="341"/>
      <c r="PWR26" s="341"/>
      <c r="PWS26" s="341"/>
      <c r="PWT26" s="341"/>
      <c r="PWU26" s="341"/>
      <c r="PWV26" s="341"/>
      <c r="PWW26" s="341"/>
      <c r="PWX26" s="341"/>
      <c r="PWY26" s="341"/>
      <c r="PWZ26" s="341"/>
      <c r="PXA26" s="341"/>
      <c r="PXB26" s="341"/>
      <c r="PXC26" s="341"/>
      <c r="PXD26" s="341"/>
      <c r="PXE26" s="341"/>
      <c r="PXF26" s="341"/>
      <c r="PXG26" s="341"/>
      <c r="PXH26" s="341"/>
      <c r="PXI26" s="341"/>
      <c r="PXJ26" s="341"/>
      <c r="PXK26" s="341"/>
      <c r="PXL26" s="341"/>
      <c r="PXM26" s="341"/>
      <c r="PXN26" s="341"/>
      <c r="PXO26" s="341"/>
      <c r="PXP26" s="341"/>
      <c r="PXQ26" s="341"/>
      <c r="PXR26" s="341"/>
      <c r="PXS26" s="341"/>
      <c r="PXT26" s="341"/>
      <c r="PXU26" s="341"/>
      <c r="PXV26" s="341"/>
      <c r="PXW26" s="341"/>
      <c r="PXX26" s="341"/>
      <c r="PXY26" s="341"/>
      <c r="PXZ26" s="341"/>
      <c r="PYA26" s="341"/>
      <c r="PYB26" s="341"/>
      <c r="PYC26" s="341"/>
      <c r="PYD26" s="341"/>
      <c r="PYE26" s="341"/>
      <c r="PYF26" s="341"/>
      <c r="PYG26" s="341"/>
      <c r="PYH26" s="341"/>
      <c r="PYI26" s="341"/>
      <c r="PYJ26" s="341"/>
      <c r="PYK26" s="341"/>
      <c r="PYL26" s="341"/>
      <c r="PYM26" s="341"/>
      <c r="PYN26" s="341"/>
      <c r="PYO26" s="341"/>
      <c r="PYP26" s="341"/>
      <c r="PYQ26" s="341"/>
      <c r="PYR26" s="341"/>
      <c r="PYS26" s="341"/>
      <c r="PYT26" s="341"/>
      <c r="PYU26" s="341"/>
      <c r="PYV26" s="341"/>
      <c r="PYW26" s="341"/>
      <c r="PYX26" s="341"/>
      <c r="PYY26" s="341"/>
      <c r="PYZ26" s="341"/>
      <c r="PZA26" s="341"/>
      <c r="PZB26" s="341"/>
      <c r="PZC26" s="341"/>
      <c r="PZD26" s="341"/>
      <c r="PZE26" s="341"/>
      <c r="PZF26" s="341"/>
      <c r="PZG26" s="341"/>
      <c r="PZH26" s="341"/>
      <c r="PZI26" s="341"/>
      <c r="PZJ26" s="341"/>
      <c r="PZK26" s="341"/>
      <c r="PZL26" s="341"/>
      <c r="PZM26" s="341"/>
      <c r="PZN26" s="341"/>
      <c r="PZO26" s="341"/>
      <c r="PZP26" s="341"/>
      <c r="PZQ26" s="341"/>
      <c r="PZR26" s="341"/>
      <c r="PZS26" s="341"/>
      <c r="PZT26" s="341"/>
      <c r="PZU26" s="341"/>
      <c r="PZV26" s="341"/>
      <c r="PZW26" s="341"/>
      <c r="PZX26" s="341"/>
      <c r="PZY26" s="341"/>
      <c r="PZZ26" s="341"/>
      <c r="QAA26" s="341"/>
      <c r="QAB26" s="341"/>
      <c r="QAC26" s="341"/>
      <c r="QAD26" s="341"/>
      <c r="QAE26" s="341"/>
      <c r="QAF26" s="341"/>
      <c r="QAG26" s="341"/>
      <c r="QAH26" s="341"/>
      <c r="QAI26" s="341"/>
      <c r="QAJ26" s="341"/>
      <c r="QAK26" s="341"/>
      <c r="QAL26" s="341"/>
      <c r="QAM26" s="341"/>
      <c r="QAN26" s="341"/>
      <c r="QAO26" s="341"/>
      <c r="QAP26" s="341"/>
      <c r="QAQ26" s="341"/>
      <c r="QAR26" s="341"/>
      <c r="QAS26" s="341"/>
      <c r="QAT26" s="341"/>
      <c r="QAU26" s="341"/>
      <c r="QAV26" s="341"/>
      <c r="QAW26" s="341"/>
      <c r="QAX26" s="341"/>
      <c r="QAY26" s="341"/>
      <c r="QAZ26" s="341"/>
      <c r="QBA26" s="341"/>
      <c r="QBB26" s="341"/>
      <c r="QBC26" s="341"/>
      <c r="QBD26" s="341"/>
      <c r="QBE26" s="341"/>
      <c r="QBF26" s="341"/>
      <c r="QBG26" s="341"/>
      <c r="QBH26" s="341"/>
      <c r="QBI26" s="341"/>
      <c r="QBJ26" s="341"/>
      <c r="QBK26" s="341"/>
      <c r="QBL26" s="341"/>
      <c r="QBM26" s="341"/>
      <c r="QBN26" s="341"/>
      <c r="QBO26" s="341"/>
      <c r="QBP26" s="341"/>
      <c r="QBQ26" s="341"/>
      <c r="QBR26" s="341"/>
      <c r="QBS26" s="341"/>
      <c r="QBT26" s="341"/>
      <c r="QBU26" s="341"/>
      <c r="QBV26" s="341"/>
      <c r="QBW26" s="341"/>
      <c r="QBX26" s="341"/>
      <c r="QBY26" s="341"/>
      <c r="QBZ26" s="341"/>
      <c r="QCA26" s="341"/>
      <c r="QCB26" s="341"/>
      <c r="QCC26" s="341"/>
      <c r="QCD26" s="341"/>
      <c r="QCE26" s="341"/>
      <c r="QCF26" s="341"/>
      <c r="QCG26" s="341"/>
      <c r="QCH26" s="341"/>
      <c r="QCI26" s="341"/>
      <c r="QCJ26" s="341"/>
      <c r="QCK26" s="341"/>
      <c r="QCL26" s="341"/>
      <c r="QCM26" s="341"/>
      <c r="QCN26" s="341"/>
      <c r="QCO26" s="341"/>
      <c r="QCP26" s="341"/>
      <c r="QCQ26" s="341"/>
      <c r="QCR26" s="341"/>
      <c r="QCS26" s="341"/>
      <c r="QCT26" s="341"/>
      <c r="QCU26" s="341"/>
      <c r="QCV26" s="341"/>
      <c r="QCW26" s="341"/>
      <c r="QCX26" s="341"/>
      <c r="QCY26" s="341"/>
      <c r="QCZ26" s="341"/>
      <c r="QDA26" s="341"/>
      <c r="QDB26" s="341"/>
      <c r="QDC26" s="341"/>
      <c r="QDD26" s="341"/>
      <c r="QDE26" s="341"/>
      <c r="QDF26" s="341"/>
      <c r="QDG26" s="341"/>
      <c r="QDH26" s="341"/>
      <c r="QDI26" s="341"/>
      <c r="QDJ26" s="341"/>
      <c r="QDK26" s="341"/>
      <c r="QDL26" s="341"/>
      <c r="QDM26" s="341"/>
      <c r="QDN26" s="341"/>
      <c r="QDO26" s="341"/>
      <c r="QDP26" s="341"/>
      <c r="QDQ26" s="341"/>
      <c r="QDR26" s="341"/>
      <c r="QDS26" s="341"/>
      <c r="QDT26" s="341"/>
      <c r="QDU26" s="341"/>
      <c r="QDV26" s="341"/>
      <c r="QDW26" s="341"/>
      <c r="QDX26" s="341"/>
      <c r="QDY26" s="341"/>
      <c r="QDZ26" s="341"/>
      <c r="QEA26" s="341"/>
      <c r="QEB26" s="341"/>
      <c r="QEC26" s="341"/>
      <c r="QED26" s="341"/>
      <c r="QEE26" s="341"/>
      <c r="QEF26" s="341"/>
      <c r="QEG26" s="341"/>
      <c r="QEH26" s="341"/>
      <c r="QEI26" s="341"/>
      <c r="QEJ26" s="341"/>
      <c r="QEK26" s="341"/>
      <c r="QEL26" s="341"/>
      <c r="QEM26" s="341"/>
      <c r="QEN26" s="341"/>
      <c r="QEO26" s="341"/>
      <c r="QEP26" s="341"/>
      <c r="QEQ26" s="341"/>
      <c r="QER26" s="341"/>
      <c r="QES26" s="341"/>
      <c r="QET26" s="341"/>
      <c r="QEU26" s="341"/>
      <c r="QEV26" s="341"/>
      <c r="QEW26" s="341"/>
      <c r="QEX26" s="341"/>
      <c r="QEY26" s="341"/>
      <c r="QEZ26" s="341"/>
      <c r="QFA26" s="341"/>
      <c r="QFB26" s="341"/>
      <c r="QFC26" s="341"/>
      <c r="QFD26" s="341"/>
      <c r="QFE26" s="341"/>
      <c r="QFF26" s="341"/>
      <c r="QFG26" s="341"/>
      <c r="QFH26" s="341"/>
      <c r="QFI26" s="341"/>
      <c r="QFJ26" s="341"/>
      <c r="QFK26" s="341"/>
      <c r="QFL26" s="341"/>
      <c r="QFM26" s="341"/>
      <c r="QFN26" s="341"/>
      <c r="QFO26" s="341"/>
      <c r="QFP26" s="341"/>
      <c r="QFQ26" s="341"/>
      <c r="QFR26" s="341"/>
      <c r="QFS26" s="341"/>
      <c r="QFT26" s="341"/>
      <c r="QFU26" s="341"/>
      <c r="QFV26" s="341"/>
      <c r="QFW26" s="341"/>
      <c r="QFX26" s="341"/>
      <c r="QFY26" s="341"/>
      <c r="QFZ26" s="341"/>
      <c r="QGA26" s="341"/>
      <c r="QGB26" s="341"/>
      <c r="QGC26" s="341"/>
      <c r="QGD26" s="341"/>
      <c r="QGE26" s="341"/>
      <c r="QGF26" s="341"/>
      <c r="QGG26" s="341"/>
      <c r="QGH26" s="341"/>
      <c r="QGI26" s="341"/>
      <c r="QGJ26" s="341"/>
      <c r="QGK26" s="341"/>
      <c r="QGL26" s="341"/>
      <c r="QGM26" s="341"/>
      <c r="QGN26" s="341"/>
      <c r="QGO26" s="341"/>
      <c r="QGP26" s="341"/>
      <c r="QGQ26" s="341"/>
      <c r="QGR26" s="341"/>
      <c r="QGS26" s="341"/>
      <c r="QGT26" s="341"/>
      <c r="QGU26" s="341"/>
      <c r="QGV26" s="341"/>
      <c r="QGW26" s="341"/>
      <c r="QGX26" s="341"/>
      <c r="QGY26" s="341"/>
      <c r="QGZ26" s="341"/>
      <c r="QHA26" s="341"/>
      <c r="QHB26" s="341"/>
      <c r="QHC26" s="341"/>
      <c r="QHD26" s="341"/>
      <c r="QHE26" s="341"/>
      <c r="QHF26" s="341"/>
      <c r="QHG26" s="341"/>
      <c r="QHH26" s="341"/>
      <c r="QHI26" s="341"/>
      <c r="QHJ26" s="341"/>
      <c r="QHK26" s="341"/>
      <c r="QHL26" s="341"/>
      <c r="QHM26" s="341"/>
      <c r="QHN26" s="341"/>
      <c r="QHO26" s="341"/>
      <c r="QHP26" s="341"/>
      <c r="QHQ26" s="341"/>
      <c r="QHR26" s="341"/>
      <c r="QHS26" s="341"/>
      <c r="QHT26" s="341"/>
      <c r="QHU26" s="341"/>
      <c r="QHV26" s="341"/>
      <c r="QHW26" s="341"/>
      <c r="QHX26" s="341"/>
      <c r="QHY26" s="341"/>
      <c r="QHZ26" s="341"/>
      <c r="QIA26" s="341"/>
      <c r="QIB26" s="341"/>
      <c r="QIC26" s="341"/>
      <c r="QID26" s="341"/>
      <c r="QIE26" s="341"/>
      <c r="QIF26" s="341"/>
      <c r="QIG26" s="341"/>
      <c r="QIH26" s="341"/>
      <c r="QII26" s="341"/>
      <c r="QIJ26" s="341"/>
      <c r="QIK26" s="341"/>
      <c r="QIL26" s="341"/>
      <c r="QIM26" s="341"/>
      <c r="QIN26" s="341"/>
      <c r="QIO26" s="341"/>
      <c r="QIP26" s="341"/>
      <c r="QIQ26" s="341"/>
      <c r="QIR26" s="341"/>
      <c r="QIS26" s="341"/>
      <c r="QIT26" s="341"/>
      <c r="QIU26" s="341"/>
      <c r="QIV26" s="341"/>
      <c r="QIW26" s="341"/>
      <c r="QIX26" s="341"/>
      <c r="QIY26" s="341"/>
      <c r="QIZ26" s="341"/>
      <c r="QJA26" s="341"/>
      <c r="QJB26" s="341"/>
      <c r="QJC26" s="341"/>
      <c r="QJD26" s="341"/>
      <c r="QJE26" s="341"/>
      <c r="QJF26" s="341"/>
      <c r="QJG26" s="341"/>
      <c r="QJH26" s="341"/>
      <c r="QJI26" s="341"/>
      <c r="QJJ26" s="341"/>
      <c r="QJK26" s="341"/>
      <c r="QJL26" s="341"/>
      <c r="QJM26" s="341"/>
      <c r="QJN26" s="341"/>
      <c r="QJO26" s="341"/>
      <c r="QJP26" s="341"/>
      <c r="QJQ26" s="341"/>
      <c r="QJR26" s="341"/>
      <c r="QJS26" s="341"/>
      <c r="QJT26" s="341"/>
      <c r="QJU26" s="341"/>
      <c r="QJV26" s="341"/>
      <c r="QJW26" s="341"/>
      <c r="QJX26" s="341"/>
      <c r="QJY26" s="341"/>
      <c r="QJZ26" s="341"/>
      <c r="QKA26" s="341"/>
      <c r="QKB26" s="341"/>
      <c r="QKC26" s="341"/>
      <c r="QKD26" s="341"/>
      <c r="QKE26" s="341"/>
      <c r="QKF26" s="341"/>
      <c r="QKG26" s="341"/>
      <c r="QKH26" s="341"/>
      <c r="QKI26" s="341"/>
      <c r="QKJ26" s="341"/>
      <c r="QKK26" s="341"/>
      <c r="QKL26" s="341"/>
      <c r="QKM26" s="341"/>
      <c r="QKN26" s="341"/>
      <c r="QKO26" s="341"/>
      <c r="QKP26" s="341"/>
      <c r="QKQ26" s="341"/>
      <c r="QKR26" s="341"/>
      <c r="QKS26" s="341"/>
      <c r="QKT26" s="341"/>
      <c r="QKU26" s="341"/>
      <c r="QKV26" s="341"/>
      <c r="QKW26" s="341"/>
      <c r="QKX26" s="341"/>
      <c r="QKY26" s="341"/>
      <c r="QKZ26" s="341"/>
      <c r="QLA26" s="341"/>
      <c r="QLB26" s="341"/>
      <c r="QLC26" s="341"/>
      <c r="QLD26" s="341"/>
      <c r="QLE26" s="341"/>
      <c r="QLF26" s="341"/>
      <c r="QLG26" s="341"/>
      <c r="QLH26" s="341"/>
      <c r="QLI26" s="341"/>
      <c r="QLJ26" s="341"/>
      <c r="QLK26" s="341"/>
      <c r="QLL26" s="341"/>
      <c r="QLM26" s="341"/>
      <c r="QLN26" s="341"/>
      <c r="QLO26" s="341"/>
      <c r="QLP26" s="341"/>
      <c r="QLQ26" s="341"/>
      <c r="QLR26" s="341"/>
      <c r="QLS26" s="341"/>
      <c r="QLT26" s="341"/>
      <c r="QLU26" s="341"/>
      <c r="QLV26" s="341"/>
      <c r="QLW26" s="341"/>
      <c r="QLX26" s="341"/>
      <c r="QLY26" s="341"/>
      <c r="QLZ26" s="341"/>
      <c r="QMA26" s="341"/>
      <c r="QMB26" s="341"/>
      <c r="QMC26" s="341"/>
      <c r="QMD26" s="341"/>
      <c r="QME26" s="341"/>
      <c r="QMF26" s="341"/>
      <c r="QMG26" s="341"/>
      <c r="QMH26" s="341"/>
      <c r="QMI26" s="341"/>
      <c r="QMJ26" s="341"/>
      <c r="QMK26" s="341"/>
      <c r="QML26" s="341"/>
      <c r="QMM26" s="341"/>
      <c r="QMN26" s="341"/>
      <c r="QMO26" s="341"/>
      <c r="QMP26" s="341"/>
      <c r="QMQ26" s="341"/>
      <c r="QMR26" s="341"/>
      <c r="QMS26" s="341"/>
      <c r="QMT26" s="341"/>
      <c r="QMU26" s="341"/>
      <c r="QMV26" s="341"/>
      <c r="QMW26" s="341"/>
      <c r="QMX26" s="341"/>
      <c r="QMY26" s="341"/>
      <c r="QMZ26" s="341"/>
      <c r="QNA26" s="341"/>
      <c r="QNB26" s="341"/>
      <c r="QNC26" s="341"/>
      <c r="QND26" s="341"/>
      <c r="QNE26" s="341"/>
      <c r="QNF26" s="341"/>
      <c r="QNG26" s="341"/>
      <c r="QNH26" s="341"/>
      <c r="QNI26" s="341"/>
      <c r="QNJ26" s="341"/>
      <c r="QNK26" s="341"/>
      <c r="QNL26" s="341"/>
      <c r="QNM26" s="341"/>
      <c r="QNN26" s="341"/>
      <c r="QNO26" s="341"/>
      <c r="QNP26" s="341"/>
      <c r="QNQ26" s="341"/>
      <c r="QNR26" s="341"/>
      <c r="QNS26" s="341"/>
      <c r="QNT26" s="341"/>
      <c r="QNU26" s="341"/>
      <c r="QNV26" s="341"/>
      <c r="QNW26" s="341"/>
      <c r="QNX26" s="341"/>
      <c r="QNY26" s="341"/>
      <c r="QNZ26" s="341"/>
      <c r="QOA26" s="341"/>
      <c r="QOB26" s="341"/>
      <c r="QOC26" s="341"/>
      <c r="QOD26" s="341"/>
      <c r="QOE26" s="341"/>
      <c r="QOF26" s="341"/>
      <c r="QOG26" s="341"/>
      <c r="QOH26" s="341"/>
      <c r="QOI26" s="341"/>
      <c r="QOJ26" s="341"/>
      <c r="QOK26" s="341"/>
      <c r="QOL26" s="341"/>
      <c r="QOM26" s="341"/>
      <c r="QON26" s="341"/>
      <c r="QOO26" s="341"/>
      <c r="QOP26" s="341"/>
      <c r="QOQ26" s="341"/>
      <c r="QOR26" s="341"/>
      <c r="QOS26" s="341"/>
      <c r="QOT26" s="341"/>
      <c r="QOU26" s="341"/>
      <c r="QOV26" s="341"/>
      <c r="QOW26" s="341"/>
      <c r="QOX26" s="341"/>
      <c r="QOY26" s="341"/>
      <c r="QOZ26" s="341"/>
      <c r="QPA26" s="341"/>
      <c r="QPB26" s="341"/>
      <c r="QPC26" s="341"/>
      <c r="QPD26" s="341"/>
      <c r="QPE26" s="341"/>
      <c r="QPF26" s="341"/>
      <c r="QPG26" s="341"/>
      <c r="QPH26" s="341"/>
      <c r="QPI26" s="341"/>
      <c r="QPJ26" s="341"/>
      <c r="QPK26" s="341"/>
      <c r="QPL26" s="341"/>
      <c r="QPM26" s="341"/>
      <c r="QPN26" s="341"/>
      <c r="QPO26" s="341"/>
      <c r="QPP26" s="341"/>
      <c r="QPQ26" s="341"/>
      <c r="QPR26" s="341"/>
      <c r="QPS26" s="341"/>
      <c r="QPT26" s="341"/>
      <c r="QPU26" s="341"/>
      <c r="QPV26" s="341"/>
      <c r="QPW26" s="341"/>
      <c r="QPX26" s="341"/>
      <c r="QPY26" s="341"/>
      <c r="QPZ26" s="341"/>
      <c r="QQA26" s="341"/>
      <c r="QQB26" s="341"/>
      <c r="QQC26" s="341"/>
      <c r="QQD26" s="341"/>
      <c r="QQE26" s="341"/>
      <c r="QQF26" s="341"/>
      <c r="QQG26" s="341"/>
      <c r="QQH26" s="341"/>
      <c r="QQI26" s="341"/>
      <c r="QQJ26" s="341"/>
      <c r="QQK26" s="341"/>
      <c r="QQL26" s="341"/>
      <c r="QQM26" s="341"/>
      <c r="QQN26" s="341"/>
      <c r="QQO26" s="341"/>
      <c r="QQP26" s="341"/>
      <c r="QQQ26" s="341"/>
      <c r="QQR26" s="341"/>
      <c r="QQS26" s="341"/>
      <c r="QQT26" s="341"/>
      <c r="QQU26" s="341"/>
      <c r="QQV26" s="341"/>
      <c r="QQW26" s="341"/>
      <c r="QQX26" s="341"/>
      <c r="QQY26" s="341"/>
      <c r="QQZ26" s="341"/>
      <c r="QRA26" s="341"/>
      <c r="QRB26" s="341"/>
      <c r="QRC26" s="341"/>
      <c r="QRD26" s="341"/>
      <c r="QRE26" s="341"/>
      <c r="QRF26" s="341"/>
      <c r="QRG26" s="341"/>
      <c r="QRH26" s="341"/>
      <c r="QRI26" s="341"/>
      <c r="QRJ26" s="341"/>
      <c r="QRK26" s="341"/>
      <c r="QRL26" s="341"/>
      <c r="QRM26" s="341"/>
      <c r="QRN26" s="341"/>
      <c r="QRO26" s="341"/>
      <c r="QRP26" s="341"/>
      <c r="QRQ26" s="341"/>
      <c r="QRR26" s="341"/>
      <c r="QRS26" s="341"/>
      <c r="QRT26" s="341"/>
      <c r="QRU26" s="341"/>
      <c r="QRV26" s="341"/>
      <c r="QRW26" s="341"/>
      <c r="QRX26" s="341"/>
      <c r="QRY26" s="341"/>
      <c r="QRZ26" s="341"/>
      <c r="QSA26" s="341"/>
      <c r="QSB26" s="341"/>
      <c r="QSC26" s="341"/>
      <c r="QSD26" s="341"/>
      <c r="QSE26" s="341"/>
      <c r="QSF26" s="341"/>
      <c r="QSG26" s="341"/>
      <c r="QSH26" s="341"/>
      <c r="QSI26" s="341"/>
      <c r="QSJ26" s="341"/>
      <c r="QSK26" s="341"/>
      <c r="QSL26" s="341"/>
      <c r="QSM26" s="341"/>
      <c r="QSN26" s="341"/>
      <c r="QSO26" s="341"/>
      <c r="QSP26" s="341"/>
      <c r="QSQ26" s="341"/>
      <c r="QSR26" s="341"/>
      <c r="QSS26" s="341"/>
      <c r="QST26" s="341"/>
      <c r="QSU26" s="341"/>
      <c r="QSV26" s="341"/>
      <c r="QSW26" s="341"/>
      <c r="QSX26" s="341"/>
      <c r="QSY26" s="341"/>
      <c r="QSZ26" s="341"/>
      <c r="QTA26" s="341"/>
      <c r="QTB26" s="341"/>
      <c r="QTC26" s="341"/>
      <c r="QTD26" s="341"/>
      <c r="QTE26" s="341"/>
      <c r="QTF26" s="341"/>
      <c r="QTG26" s="341"/>
      <c r="QTH26" s="341"/>
      <c r="QTI26" s="341"/>
      <c r="QTJ26" s="341"/>
      <c r="QTK26" s="341"/>
      <c r="QTL26" s="341"/>
      <c r="QTM26" s="341"/>
      <c r="QTN26" s="341"/>
      <c r="QTO26" s="341"/>
      <c r="QTP26" s="341"/>
      <c r="QTQ26" s="341"/>
      <c r="QTR26" s="341"/>
      <c r="QTS26" s="341"/>
      <c r="QTT26" s="341"/>
      <c r="QTU26" s="341"/>
      <c r="QTV26" s="341"/>
      <c r="QTW26" s="341"/>
      <c r="QTX26" s="341"/>
      <c r="QTY26" s="341"/>
      <c r="QTZ26" s="341"/>
      <c r="QUA26" s="341"/>
      <c r="QUB26" s="341"/>
      <c r="QUC26" s="341"/>
      <c r="QUD26" s="341"/>
      <c r="QUE26" s="341"/>
      <c r="QUF26" s="341"/>
      <c r="QUG26" s="341"/>
      <c r="QUH26" s="341"/>
      <c r="QUI26" s="341"/>
      <c r="QUJ26" s="341"/>
      <c r="QUK26" s="341"/>
      <c r="QUL26" s="341"/>
      <c r="QUM26" s="341"/>
      <c r="QUN26" s="341"/>
      <c r="QUO26" s="341"/>
      <c r="QUP26" s="341"/>
      <c r="QUQ26" s="341"/>
      <c r="QUR26" s="341"/>
      <c r="QUS26" s="341"/>
      <c r="QUT26" s="341"/>
      <c r="QUU26" s="341"/>
      <c r="QUV26" s="341"/>
      <c r="QUW26" s="341"/>
      <c r="QUX26" s="341"/>
      <c r="QUY26" s="341"/>
      <c r="QUZ26" s="341"/>
      <c r="QVA26" s="341"/>
      <c r="QVB26" s="341"/>
      <c r="QVC26" s="341"/>
      <c r="QVD26" s="341"/>
      <c r="QVE26" s="341"/>
      <c r="QVF26" s="341"/>
      <c r="QVG26" s="341"/>
      <c r="QVH26" s="341"/>
      <c r="QVI26" s="341"/>
      <c r="QVJ26" s="341"/>
      <c r="QVK26" s="341"/>
      <c r="QVL26" s="341"/>
      <c r="QVM26" s="341"/>
      <c r="QVN26" s="341"/>
      <c r="QVO26" s="341"/>
      <c r="QVP26" s="341"/>
      <c r="QVQ26" s="341"/>
      <c r="QVR26" s="341"/>
      <c r="QVS26" s="341"/>
      <c r="QVT26" s="341"/>
      <c r="QVU26" s="341"/>
      <c r="QVV26" s="341"/>
      <c r="QVW26" s="341"/>
      <c r="QVX26" s="341"/>
      <c r="QVY26" s="341"/>
      <c r="QVZ26" s="341"/>
      <c r="QWA26" s="341"/>
      <c r="QWB26" s="341"/>
      <c r="QWC26" s="341"/>
      <c r="QWD26" s="341"/>
      <c r="QWE26" s="341"/>
      <c r="QWF26" s="341"/>
      <c r="QWG26" s="341"/>
      <c r="QWH26" s="341"/>
      <c r="QWI26" s="341"/>
      <c r="QWJ26" s="341"/>
      <c r="QWK26" s="341"/>
      <c r="QWL26" s="341"/>
      <c r="QWM26" s="341"/>
      <c r="QWN26" s="341"/>
      <c r="QWO26" s="341"/>
      <c r="QWP26" s="341"/>
      <c r="QWQ26" s="341"/>
      <c r="QWR26" s="341"/>
      <c r="QWS26" s="341"/>
      <c r="QWT26" s="341"/>
      <c r="QWU26" s="341"/>
      <c r="QWV26" s="341"/>
      <c r="QWW26" s="341"/>
      <c r="QWX26" s="341"/>
      <c r="QWY26" s="341"/>
      <c r="QWZ26" s="341"/>
      <c r="QXA26" s="341"/>
      <c r="QXB26" s="341"/>
      <c r="QXC26" s="341"/>
      <c r="QXD26" s="341"/>
      <c r="QXE26" s="341"/>
      <c r="QXF26" s="341"/>
      <c r="QXG26" s="341"/>
      <c r="QXH26" s="341"/>
      <c r="QXI26" s="341"/>
      <c r="QXJ26" s="341"/>
      <c r="QXK26" s="341"/>
      <c r="QXL26" s="341"/>
      <c r="QXM26" s="341"/>
      <c r="QXN26" s="341"/>
      <c r="QXO26" s="341"/>
      <c r="QXP26" s="341"/>
      <c r="QXQ26" s="341"/>
      <c r="QXR26" s="341"/>
      <c r="QXS26" s="341"/>
      <c r="QXT26" s="341"/>
      <c r="QXU26" s="341"/>
      <c r="QXV26" s="341"/>
      <c r="QXW26" s="341"/>
      <c r="QXX26" s="341"/>
      <c r="QXY26" s="341"/>
      <c r="QXZ26" s="341"/>
      <c r="QYA26" s="341"/>
      <c r="QYB26" s="341"/>
      <c r="QYC26" s="341"/>
      <c r="QYD26" s="341"/>
      <c r="QYE26" s="341"/>
      <c r="QYF26" s="341"/>
      <c r="QYG26" s="341"/>
      <c r="QYH26" s="341"/>
      <c r="QYI26" s="341"/>
      <c r="QYJ26" s="341"/>
      <c r="QYK26" s="341"/>
      <c r="QYL26" s="341"/>
      <c r="QYM26" s="341"/>
      <c r="QYN26" s="341"/>
      <c r="QYO26" s="341"/>
      <c r="QYP26" s="341"/>
      <c r="QYQ26" s="341"/>
      <c r="QYR26" s="341"/>
      <c r="QYS26" s="341"/>
      <c r="QYT26" s="341"/>
      <c r="QYU26" s="341"/>
      <c r="QYV26" s="341"/>
      <c r="QYW26" s="341"/>
      <c r="QYX26" s="341"/>
      <c r="QYY26" s="341"/>
      <c r="QYZ26" s="341"/>
      <c r="QZA26" s="341"/>
      <c r="QZB26" s="341"/>
      <c r="QZC26" s="341"/>
      <c r="QZD26" s="341"/>
      <c r="QZE26" s="341"/>
      <c r="QZF26" s="341"/>
      <c r="QZG26" s="341"/>
      <c r="QZH26" s="341"/>
      <c r="QZI26" s="341"/>
      <c r="QZJ26" s="341"/>
      <c r="QZK26" s="341"/>
      <c r="QZL26" s="341"/>
      <c r="QZM26" s="341"/>
      <c r="QZN26" s="341"/>
      <c r="QZO26" s="341"/>
      <c r="QZP26" s="341"/>
      <c r="QZQ26" s="341"/>
      <c r="QZR26" s="341"/>
      <c r="QZS26" s="341"/>
      <c r="QZT26" s="341"/>
      <c r="QZU26" s="341"/>
      <c r="QZV26" s="341"/>
      <c r="QZW26" s="341"/>
      <c r="QZX26" s="341"/>
      <c r="QZY26" s="341"/>
      <c r="QZZ26" s="341"/>
      <c r="RAA26" s="341"/>
      <c r="RAB26" s="341"/>
      <c r="RAC26" s="341"/>
      <c r="RAD26" s="341"/>
      <c r="RAE26" s="341"/>
      <c r="RAF26" s="341"/>
      <c r="RAG26" s="341"/>
      <c r="RAH26" s="341"/>
      <c r="RAI26" s="341"/>
      <c r="RAJ26" s="341"/>
      <c r="RAK26" s="341"/>
      <c r="RAL26" s="341"/>
      <c r="RAM26" s="341"/>
      <c r="RAN26" s="341"/>
      <c r="RAO26" s="341"/>
      <c r="RAP26" s="341"/>
      <c r="RAQ26" s="341"/>
      <c r="RAR26" s="341"/>
      <c r="RAS26" s="341"/>
      <c r="RAT26" s="341"/>
      <c r="RAU26" s="341"/>
      <c r="RAV26" s="341"/>
      <c r="RAW26" s="341"/>
      <c r="RAX26" s="341"/>
      <c r="RAY26" s="341"/>
      <c r="RAZ26" s="341"/>
      <c r="RBA26" s="341"/>
      <c r="RBB26" s="341"/>
      <c r="RBC26" s="341"/>
      <c r="RBD26" s="341"/>
      <c r="RBE26" s="341"/>
      <c r="RBF26" s="341"/>
      <c r="RBG26" s="341"/>
      <c r="RBH26" s="341"/>
      <c r="RBI26" s="341"/>
      <c r="RBJ26" s="341"/>
      <c r="RBK26" s="341"/>
      <c r="RBL26" s="341"/>
      <c r="RBM26" s="341"/>
      <c r="RBN26" s="341"/>
      <c r="RBO26" s="341"/>
      <c r="RBP26" s="341"/>
      <c r="RBQ26" s="341"/>
      <c r="RBR26" s="341"/>
      <c r="RBS26" s="341"/>
      <c r="RBT26" s="341"/>
      <c r="RBU26" s="341"/>
      <c r="RBV26" s="341"/>
      <c r="RBW26" s="341"/>
      <c r="RBX26" s="341"/>
      <c r="RBY26" s="341"/>
      <c r="RBZ26" s="341"/>
      <c r="RCA26" s="341"/>
      <c r="RCB26" s="341"/>
      <c r="RCC26" s="341"/>
      <c r="RCD26" s="341"/>
      <c r="RCE26" s="341"/>
      <c r="RCF26" s="341"/>
      <c r="RCG26" s="341"/>
      <c r="RCH26" s="341"/>
      <c r="RCI26" s="341"/>
      <c r="RCJ26" s="341"/>
      <c r="RCK26" s="341"/>
      <c r="RCL26" s="341"/>
      <c r="RCM26" s="341"/>
      <c r="RCN26" s="341"/>
      <c r="RCO26" s="341"/>
      <c r="RCP26" s="341"/>
      <c r="RCQ26" s="341"/>
      <c r="RCR26" s="341"/>
      <c r="RCS26" s="341"/>
      <c r="RCT26" s="341"/>
      <c r="RCU26" s="341"/>
      <c r="RCV26" s="341"/>
      <c r="RCW26" s="341"/>
      <c r="RCX26" s="341"/>
      <c r="RCY26" s="341"/>
      <c r="RCZ26" s="341"/>
      <c r="RDA26" s="341"/>
      <c r="RDB26" s="341"/>
      <c r="RDC26" s="341"/>
      <c r="RDD26" s="341"/>
      <c r="RDE26" s="341"/>
      <c r="RDF26" s="341"/>
      <c r="RDG26" s="341"/>
      <c r="RDH26" s="341"/>
      <c r="RDI26" s="341"/>
      <c r="RDJ26" s="341"/>
      <c r="RDK26" s="341"/>
      <c r="RDL26" s="341"/>
      <c r="RDM26" s="341"/>
      <c r="RDN26" s="341"/>
      <c r="RDO26" s="341"/>
      <c r="RDP26" s="341"/>
      <c r="RDQ26" s="341"/>
      <c r="RDR26" s="341"/>
      <c r="RDS26" s="341"/>
      <c r="RDT26" s="341"/>
      <c r="RDU26" s="341"/>
      <c r="RDV26" s="341"/>
      <c r="RDW26" s="341"/>
      <c r="RDX26" s="341"/>
      <c r="RDY26" s="341"/>
      <c r="RDZ26" s="341"/>
      <c r="REA26" s="341"/>
      <c r="REB26" s="341"/>
      <c r="REC26" s="341"/>
      <c r="RED26" s="341"/>
      <c r="REE26" s="341"/>
      <c r="REF26" s="341"/>
      <c r="REG26" s="341"/>
      <c r="REH26" s="341"/>
      <c r="REI26" s="341"/>
      <c r="REJ26" s="341"/>
      <c r="REK26" s="341"/>
      <c r="REL26" s="341"/>
      <c r="REM26" s="341"/>
      <c r="REN26" s="341"/>
      <c r="REO26" s="341"/>
      <c r="REP26" s="341"/>
      <c r="REQ26" s="341"/>
      <c r="RER26" s="341"/>
      <c r="RES26" s="341"/>
      <c r="RET26" s="341"/>
      <c r="REU26" s="341"/>
      <c r="REV26" s="341"/>
      <c r="REW26" s="341"/>
      <c r="REX26" s="341"/>
      <c r="REY26" s="341"/>
      <c r="REZ26" s="341"/>
      <c r="RFA26" s="341"/>
      <c r="RFB26" s="341"/>
      <c r="RFC26" s="341"/>
      <c r="RFD26" s="341"/>
      <c r="RFE26" s="341"/>
      <c r="RFF26" s="341"/>
      <c r="RFG26" s="341"/>
      <c r="RFH26" s="341"/>
      <c r="RFI26" s="341"/>
      <c r="RFJ26" s="341"/>
      <c r="RFK26" s="341"/>
      <c r="RFL26" s="341"/>
      <c r="RFM26" s="341"/>
      <c r="RFN26" s="341"/>
      <c r="RFO26" s="341"/>
      <c r="RFP26" s="341"/>
      <c r="RFQ26" s="341"/>
      <c r="RFR26" s="341"/>
      <c r="RFS26" s="341"/>
      <c r="RFT26" s="341"/>
      <c r="RFU26" s="341"/>
      <c r="RFV26" s="341"/>
      <c r="RFW26" s="341"/>
      <c r="RFX26" s="341"/>
      <c r="RFY26" s="341"/>
      <c r="RFZ26" s="341"/>
      <c r="RGA26" s="341"/>
      <c r="RGB26" s="341"/>
      <c r="RGC26" s="341"/>
      <c r="RGD26" s="341"/>
      <c r="RGE26" s="341"/>
      <c r="RGF26" s="341"/>
      <c r="RGG26" s="341"/>
      <c r="RGH26" s="341"/>
      <c r="RGI26" s="341"/>
      <c r="RGJ26" s="341"/>
      <c r="RGK26" s="341"/>
      <c r="RGL26" s="341"/>
      <c r="RGM26" s="341"/>
      <c r="RGN26" s="341"/>
      <c r="RGO26" s="341"/>
      <c r="RGP26" s="341"/>
      <c r="RGQ26" s="341"/>
      <c r="RGR26" s="341"/>
      <c r="RGS26" s="341"/>
      <c r="RGT26" s="341"/>
      <c r="RGU26" s="341"/>
      <c r="RGV26" s="341"/>
      <c r="RGW26" s="341"/>
      <c r="RGX26" s="341"/>
      <c r="RGY26" s="341"/>
      <c r="RGZ26" s="341"/>
      <c r="RHA26" s="341"/>
      <c r="RHB26" s="341"/>
      <c r="RHC26" s="341"/>
      <c r="RHD26" s="341"/>
      <c r="RHE26" s="341"/>
      <c r="RHF26" s="341"/>
      <c r="RHG26" s="341"/>
      <c r="RHH26" s="341"/>
      <c r="RHI26" s="341"/>
      <c r="RHJ26" s="341"/>
      <c r="RHK26" s="341"/>
      <c r="RHL26" s="341"/>
      <c r="RHM26" s="341"/>
      <c r="RHN26" s="341"/>
      <c r="RHO26" s="341"/>
      <c r="RHP26" s="341"/>
      <c r="RHQ26" s="341"/>
      <c r="RHR26" s="341"/>
      <c r="RHS26" s="341"/>
      <c r="RHT26" s="341"/>
      <c r="RHU26" s="341"/>
      <c r="RHV26" s="341"/>
      <c r="RHW26" s="341"/>
      <c r="RHX26" s="341"/>
      <c r="RHY26" s="341"/>
      <c r="RHZ26" s="341"/>
      <c r="RIA26" s="341"/>
      <c r="RIB26" s="341"/>
      <c r="RIC26" s="341"/>
      <c r="RID26" s="341"/>
      <c r="RIE26" s="341"/>
      <c r="RIF26" s="341"/>
      <c r="RIG26" s="341"/>
      <c r="RIH26" s="341"/>
      <c r="RII26" s="341"/>
      <c r="RIJ26" s="341"/>
      <c r="RIK26" s="341"/>
      <c r="RIL26" s="341"/>
      <c r="RIM26" s="341"/>
      <c r="RIN26" s="341"/>
      <c r="RIO26" s="341"/>
      <c r="RIP26" s="341"/>
      <c r="RIQ26" s="341"/>
      <c r="RIR26" s="341"/>
      <c r="RIS26" s="341"/>
      <c r="RIT26" s="341"/>
      <c r="RIU26" s="341"/>
      <c r="RIV26" s="341"/>
      <c r="RIW26" s="341"/>
      <c r="RIX26" s="341"/>
      <c r="RIY26" s="341"/>
      <c r="RIZ26" s="341"/>
      <c r="RJA26" s="341"/>
      <c r="RJB26" s="341"/>
      <c r="RJC26" s="341"/>
      <c r="RJD26" s="341"/>
      <c r="RJE26" s="341"/>
      <c r="RJF26" s="341"/>
      <c r="RJG26" s="341"/>
      <c r="RJH26" s="341"/>
      <c r="RJI26" s="341"/>
      <c r="RJJ26" s="341"/>
      <c r="RJK26" s="341"/>
      <c r="RJL26" s="341"/>
      <c r="RJM26" s="341"/>
      <c r="RJN26" s="341"/>
      <c r="RJO26" s="341"/>
      <c r="RJP26" s="341"/>
      <c r="RJQ26" s="341"/>
      <c r="RJR26" s="341"/>
      <c r="RJS26" s="341"/>
      <c r="RJT26" s="341"/>
      <c r="RJU26" s="341"/>
      <c r="RJV26" s="341"/>
      <c r="RJW26" s="341"/>
      <c r="RJX26" s="341"/>
      <c r="RJY26" s="341"/>
      <c r="RJZ26" s="341"/>
      <c r="RKA26" s="341"/>
      <c r="RKB26" s="341"/>
      <c r="RKC26" s="341"/>
      <c r="RKD26" s="341"/>
      <c r="RKE26" s="341"/>
      <c r="RKF26" s="341"/>
      <c r="RKG26" s="341"/>
      <c r="RKH26" s="341"/>
      <c r="RKI26" s="341"/>
      <c r="RKJ26" s="341"/>
      <c r="RKK26" s="341"/>
      <c r="RKL26" s="341"/>
      <c r="RKM26" s="341"/>
      <c r="RKN26" s="341"/>
      <c r="RKO26" s="341"/>
      <c r="RKP26" s="341"/>
      <c r="RKQ26" s="341"/>
      <c r="RKR26" s="341"/>
      <c r="RKS26" s="341"/>
      <c r="RKT26" s="341"/>
      <c r="RKU26" s="341"/>
      <c r="RKV26" s="341"/>
      <c r="RKW26" s="341"/>
      <c r="RKX26" s="341"/>
      <c r="RKY26" s="341"/>
      <c r="RKZ26" s="341"/>
      <c r="RLA26" s="341"/>
      <c r="RLB26" s="341"/>
      <c r="RLC26" s="341"/>
      <c r="RLD26" s="341"/>
      <c r="RLE26" s="341"/>
      <c r="RLF26" s="341"/>
      <c r="RLG26" s="341"/>
      <c r="RLH26" s="341"/>
      <c r="RLI26" s="341"/>
      <c r="RLJ26" s="341"/>
      <c r="RLK26" s="341"/>
      <c r="RLL26" s="341"/>
      <c r="RLM26" s="341"/>
      <c r="RLN26" s="341"/>
      <c r="RLO26" s="341"/>
      <c r="RLP26" s="341"/>
      <c r="RLQ26" s="341"/>
      <c r="RLR26" s="341"/>
      <c r="RLS26" s="341"/>
      <c r="RLT26" s="341"/>
      <c r="RLU26" s="341"/>
      <c r="RLV26" s="341"/>
      <c r="RLW26" s="341"/>
      <c r="RLX26" s="341"/>
      <c r="RLY26" s="341"/>
      <c r="RLZ26" s="341"/>
      <c r="RMA26" s="341"/>
      <c r="RMB26" s="341"/>
      <c r="RMC26" s="341"/>
      <c r="RMD26" s="341"/>
      <c r="RME26" s="341"/>
      <c r="RMF26" s="341"/>
      <c r="RMG26" s="341"/>
      <c r="RMH26" s="341"/>
      <c r="RMI26" s="341"/>
      <c r="RMJ26" s="341"/>
      <c r="RMK26" s="341"/>
      <c r="RML26" s="341"/>
      <c r="RMM26" s="341"/>
      <c r="RMN26" s="341"/>
      <c r="RMO26" s="341"/>
      <c r="RMP26" s="341"/>
      <c r="RMQ26" s="341"/>
      <c r="RMR26" s="341"/>
      <c r="RMS26" s="341"/>
      <c r="RMT26" s="341"/>
      <c r="RMU26" s="341"/>
      <c r="RMV26" s="341"/>
      <c r="RMW26" s="341"/>
      <c r="RMX26" s="341"/>
      <c r="RMY26" s="341"/>
      <c r="RMZ26" s="341"/>
      <c r="RNA26" s="341"/>
      <c r="RNB26" s="341"/>
      <c r="RNC26" s="341"/>
      <c r="RND26" s="341"/>
      <c r="RNE26" s="341"/>
      <c r="RNF26" s="341"/>
      <c r="RNG26" s="341"/>
      <c r="RNH26" s="341"/>
      <c r="RNI26" s="341"/>
      <c r="RNJ26" s="341"/>
      <c r="RNK26" s="341"/>
      <c r="RNL26" s="341"/>
      <c r="RNM26" s="341"/>
      <c r="RNN26" s="341"/>
      <c r="RNO26" s="341"/>
      <c r="RNP26" s="341"/>
      <c r="RNQ26" s="341"/>
      <c r="RNR26" s="341"/>
      <c r="RNS26" s="341"/>
      <c r="RNT26" s="341"/>
      <c r="RNU26" s="341"/>
      <c r="RNV26" s="341"/>
      <c r="RNW26" s="341"/>
      <c r="RNX26" s="341"/>
      <c r="RNY26" s="341"/>
      <c r="RNZ26" s="341"/>
      <c r="ROA26" s="341"/>
      <c r="ROB26" s="341"/>
      <c r="ROC26" s="341"/>
      <c r="ROD26" s="341"/>
      <c r="ROE26" s="341"/>
      <c r="ROF26" s="341"/>
      <c r="ROG26" s="341"/>
      <c r="ROH26" s="341"/>
      <c r="ROI26" s="341"/>
      <c r="ROJ26" s="341"/>
      <c r="ROK26" s="341"/>
      <c r="ROL26" s="341"/>
      <c r="ROM26" s="341"/>
      <c r="RON26" s="341"/>
      <c r="ROO26" s="341"/>
      <c r="ROP26" s="341"/>
      <c r="ROQ26" s="341"/>
      <c r="ROR26" s="341"/>
      <c r="ROS26" s="341"/>
      <c r="ROT26" s="341"/>
      <c r="ROU26" s="341"/>
      <c r="ROV26" s="341"/>
      <c r="ROW26" s="341"/>
      <c r="ROX26" s="341"/>
      <c r="ROY26" s="341"/>
      <c r="ROZ26" s="341"/>
      <c r="RPA26" s="341"/>
      <c r="RPB26" s="341"/>
      <c r="RPC26" s="341"/>
      <c r="RPD26" s="341"/>
      <c r="RPE26" s="341"/>
      <c r="RPF26" s="341"/>
      <c r="RPG26" s="341"/>
      <c r="RPH26" s="341"/>
      <c r="RPI26" s="341"/>
      <c r="RPJ26" s="341"/>
      <c r="RPK26" s="341"/>
      <c r="RPL26" s="341"/>
      <c r="RPM26" s="341"/>
      <c r="RPN26" s="341"/>
      <c r="RPO26" s="341"/>
      <c r="RPP26" s="341"/>
      <c r="RPQ26" s="341"/>
      <c r="RPR26" s="341"/>
      <c r="RPS26" s="341"/>
      <c r="RPT26" s="341"/>
      <c r="RPU26" s="341"/>
      <c r="RPV26" s="341"/>
      <c r="RPW26" s="341"/>
      <c r="RPX26" s="341"/>
      <c r="RPY26" s="341"/>
      <c r="RPZ26" s="341"/>
      <c r="RQA26" s="341"/>
      <c r="RQB26" s="341"/>
      <c r="RQC26" s="341"/>
      <c r="RQD26" s="341"/>
      <c r="RQE26" s="341"/>
      <c r="RQF26" s="341"/>
      <c r="RQG26" s="341"/>
      <c r="RQH26" s="341"/>
      <c r="RQI26" s="341"/>
      <c r="RQJ26" s="341"/>
      <c r="RQK26" s="341"/>
      <c r="RQL26" s="341"/>
      <c r="RQM26" s="341"/>
      <c r="RQN26" s="341"/>
      <c r="RQO26" s="341"/>
      <c r="RQP26" s="341"/>
      <c r="RQQ26" s="341"/>
      <c r="RQR26" s="341"/>
      <c r="RQS26" s="341"/>
      <c r="RQT26" s="341"/>
      <c r="RQU26" s="341"/>
      <c r="RQV26" s="341"/>
      <c r="RQW26" s="341"/>
      <c r="RQX26" s="341"/>
      <c r="RQY26" s="341"/>
      <c r="RQZ26" s="341"/>
      <c r="RRA26" s="341"/>
      <c r="RRB26" s="341"/>
      <c r="RRC26" s="341"/>
      <c r="RRD26" s="341"/>
      <c r="RRE26" s="341"/>
      <c r="RRF26" s="341"/>
      <c r="RRG26" s="341"/>
      <c r="RRH26" s="341"/>
      <c r="RRI26" s="341"/>
      <c r="RRJ26" s="341"/>
      <c r="RRK26" s="341"/>
      <c r="RRL26" s="341"/>
      <c r="RRM26" s="341"/>
      <c r="RRN26" s="341"/>
      <c r="RRO26" s="341"/>
      <c r="RRP26" s="341"/>
      <c r="RRQ26" s="341"/>
      <c r="RRR26" s="341"/>
      <c r="RRS26" s="341"/>
      <c r="RRT26" s="341"/>
      <c r="RRU26" s="341"/>
      <c r="RRV26" s="341"/>
      <c r="RRW26" s="341"/>
      <c r="RRX26" s="341"/>
      <c r="RRY26" s="341"/>
      <c r="RRZ26" s="341"/>
      <c r="RSA26" s="341"/>
      <c r="RSB26" s="341"/>
      <c r="RSC26" s="341"/>
      <c r="RSD26" s="341"/>
      <c r="RSE26" s="341"/>
      <c r="RSF26" s="341"/>
      <c r="RSG26" s="341"/>
      <c r="RSH26" s="341"/>
      <c r="RSI26" s="341"/>
      <c r="RSJ26" s="341"/>
      <c r="RSK26" s="341"/>
      <c r="RSL26" s="341"/>
      <c r="RSM26" s="341"/>
      <c r="RSN26" s="341"/>
      <c r="RSO26" s="341"/>
      <c r="RSP26" s="341"/>
      <c r="RSQ26" s="341"/>
      <c r="RSR26" s="341"/>
      <c r="RSS26" s="341"/>
      <c r="RST26" s="341"/>
      <c r="RSU26" s="341"/>
      <c r="RSV26" s="341"/>
      <c r="RSW26" s="341"/>
      <c r="RSX26" s="341"/>
      <c r="RSY26" s="341"/>
      <c r="RSZ26" s="341"/>
      <c r="RTA26" s="341"/>
      <c r="RTB26" s="341"/>
      <c r="RTC26" s="341"/>
      <c r="RTD26" s="341"/>
      <c r="RTE26" s="341"/>
      <c r="RTF26" s="341"/>
      <c r="RTG26" s="341"/>
      <c r="RTH26" s="341"/>
      <c r="RTI26" s="341"/>
      <c r="RTJ26" s="341"/>
      <c r="RTK26" s="341"/>
      <c r="RTL26" s="341"/>
      <c r="RTM26" s="341"/>
      <c r="RTN26" s="341"/>
      <c r="RTO26" s="341"/>
      <c r="RTP26" s="341"/>
      <c r="RTQ26" s="341"/>
      <c r="RTR26" s="341"/>
      <c r="RTS26" s="341"/>
      <c r="RTT26" s="341"/>
      <c r="RTU26" s="341"/>
      <c r="RTV26" s="341"/>
      <c r="RTW26" s="341"/>
      <c r="RTX26" s="341"/>
      <c r="RTY26" s="341"/>
      <c r="RTZ26" s="341"/>
      <c r="RUA26" s="341"/>
      <c r="RUB26" s="341"/>
      <c r="RUC26" s="341"/>
      <c r="RUD26" s="341"/>
      <c r="RUE26" s="341"/>
      <c r="RUF26" s="341"/>
      <c r="RUG26" s="341"/>
      <c r="RUH26" s="341"/>
      <c r="RUI26" s="341"/>
      <c r="RUJ26" s="341"/>
      <c r="RUK26" s="341"/>
      <c r="RUL26" s="341"/>
      <c r="RUM26" s="341"/>
      <c r="RUN26" s="341"/>
      <c r="RUO26" s="341"/>
      <c r="RUP26" s="341"/>
      <c r="RUQ26" s="341"/>
      <c r="RUR26" s="341"/>
      <c r="RUS26" s="341"/>
      <c r="RUT26" s="341"/>
      <c r="RUU26" s="341"/>
      <c r="RUV26" s="341"/>
      <c r="RUW26" s="341"/>
      <c r="RUX26" s="341"/>
      <c r="RUY26" s="341"/>
      <c r="RUZ26" s="341"/>
      <c r="RVA26" s="341"/>
      <c r="RVB26" s="341"/>
      <c r="RVC26" s="341"/>
      <c r="RVD26" s="341"/>
      <c r="RVE26" s="341"/>
      <c r="RVF26" s="341"/>
      <c r="RVG26" s="341"/>
      <c r="RVH26" s="341"/>
      <c r="RVI26" s="341"/>
      <c r="RVJ26" s="341"/>
      <c r="RVK26" s="341"/>
      <c r="RVL26" s="341"/>
      <c r="RVM26" s="341"/>
      <c r="RVN26" s="341"/>
      <c r="RVO26" s="341"/>
      <c r="RVP26" s="341"/>
      <c r="RVQ26" s="341"/>
      <c r="RVR26" s="341"/>
      <c r="RVS26" s="341"/>
      <c r="RVT26" s="341"/>
      <c r="RVU26" s="341"/>
      <c r="RVV26" s="341"/>
      <c r="RVW26" s="341"/>
      <c r="RVX26" s="341"/>
      <c r="RVY26" s="341"/>
      <c r="RVZ26" s="341"/>
      <c r="RWA26" s="341"/>
      <c r="RWB26" s="341"/>
      <c r="RWC26" s="341"/>
      <c r="RWD26" s="341"/>
      <c r="RWE26" s="341"/>
      <c r="RWF26" s="341"/>
      <c r="RWG26" s="341"/>
      <c r="RWH26" s="341"/>
      <c r="RWI26" s="341"/>
      <c r="RWJ26" s="341"/>
      <c r="RWK26" s="341"/>
      <c r="RWL26" s="341"/>
      <c r="RWM26" s="341"/>
      <c r="RWN26" s="341"/>
      <c r="RWO26" s="341"/>
      <c r="RWP26" s="341"/>
      <c r="RWQ26" s="341"/>
      <c r="RWR26" s="341"/>
      <c r="RWS26" s="341"/>
      <c r="RWT26" s="341"/>
      <c r="RWU26" s="341"/>
      <c r="RWV26" s="341"/>
      <c r="RWW26" s="341"/>
      <c r="RWX26" s="341"/>
      <c r="RWY26" s="341"/>
      <c r="RWZ26" s="341"/>
      <c r="RXA26" s="341"/>
      <c r="RXB26" s="341"/>
      <c r="RXC26" s="341"/>
      <c r="RXD26" s="341"/>
      <c r="RXE26" s="341"/>
      <c r="RXF26" s="341"/>
      <c r="RXG26" s="341"/>
      <c r="RXH26" s="341"/>
      <c r="RXI26" s="341"/>
      <c r="RXJ26" s="341"/>
      <c r="RXK26" s="341"/>
      <c r="RXL26" s="341"/>
      <c r="RXM26" s="341"/>
      <c r="RXN26" s="341"/>
      <c r="RXO26" s="341"/>
      <c r="RXP26" s="341"/>
      <c r="RXQ26" s="341"/>
      <c r="RXR26" s="341"/>
      <c r="RXS26" s="341"/>
      <c r="RXT26" s="341"/>
      <c r="RXU26" s="341"/>
      <c r="RXV26" s="341"/>
      <c r="RXW26" s="341"/>
      <c r="RXX26" s="341"/>
      <c r="RXY26" s="341"/>
      <c r="RXZ26" s="341"/>
      <c r="RYA26" s="341"/>
      <c r="RYB26" s="341"/>
      <c r="RYC26" s="341"/>
      <c r="RYD26" s="341"/>
      <c r="RYE26" s="341"/>
      <c r="RYF26" s="341"/>
      <c r="RYG26" s="341"/>
      <c r="RYH26" s="341"/>
      <c r="RYI26" s="341"/>
      <c r="RYJ26" s="341"/>
      <c r="RYK26" s="341"/>
      <c r="RYL26" s="341"/>
      <c r="RYM26" s="341"/>
      <c r="RYN26" s="341"/>
      <c r="RYO26" s="341"/>
      <c r="RYP26" s="341"/>
      <c r="RYQ26" s="341"/>
      <c r="RYR26" s="341"/>
      <c r="RYS26" s="341"/>
      <c r="RYT26" s="341"/>
      <c r="RYU26" s="341"/>
      <c r="RYV26" s="341"/>
      <c r="RYW26" s="341"/>
      <c r="RYX26" s="341"/>
      <c r="RYY26" s="341"/>
      <c r="RYZ26" s="341"/>
      <c r="RZA26" s="341"/>
      <c r="RZB26" s="341"/>
      <c r="RZC26" s="341"/>
      <c r="RZD26" s="341"/>
      <c r="RZE26" s="341"/>
      <c r="RZF26" s="341"/>
      <c r="RZG26" s="341"/>
      <c r="RZH26" s="341"/>
      <c r="RZI26" s="341"/>
      <c r="RZJ26" s="341"/>
      <c r="RZK26" s="341"/>
      <c r="RZL26" s="341"/>
      <c r="RZM26" s="341"/>
      <c r="RZN26" s="341"/>
      <c r="RZO26" s="341"/>
      <c r="RZP26" s="341"/>
      <c r="RZQ26" s="341"/>
      <c r="RZR26" s="341"/>
      <c r="RZS26" s="341"/>
      <c r="RZT26" s="341"/>
      <c r="RZU26" s="341"/>
      <c r="RZV26" s="341"/>
      <c r="RZW26" s="341"/>
      <c r="RZX26" s="341"/>
      <c r="RZY26" s="341"/>
      <c r="RZZ26" s="341"/>
      <c r="SAA26" s="341"/>
      <c r="SAB26" s="341"/>
      <c r="SAC26" s="341"/>
      <c r="SAD26" s="341"/>
      <c r="SAE26" s="341"/>
      <c r="SAF26" s="341"/>
      <c r="SAG26" s="341"/>
      <c r="SAH26" s="341"/>
      <c r="SAI26" s="341"/>
      <c r="SAJ26" s="341"/>
      <c r="SAK26" s="341"/>
      <c r="SAL26" s="341"/>
      <c r="SAM26" s="341"/>
      <c r="SAN26" s="341"/>
      <c r="SAO26" s="341"/>
      <c r="SAP26" s="341"/>
      <c r="SAQ26" s="341"/>
      <c r="SAR26" s="341"/>
      <c r="SAS26" s="341"/>
      <c r="SAT26" s="341"/>
      <c r="SAU26" s="341"/>
      <c r="SAV26" s="341"/>
      <c r="SAW26" s="341"/>
      <c r="SAX26" s="341"/>
      <c r="SAY26" s="341"/>
      <c r="SAZ26" s="341"/>
      <c r="SBA26" s="341"/>
      <c r="SBB26" s="341"/>
      <c r="SBC26" s="341"/>
      <c r="SBD26" s="341"/>
      <c r="SBE26" s="341"/>
      <c r="SBF26" s="341"/>
      <c r="SBG26" s="341"/>
      <c r="SBH26" s="341"/>
      <c r="SBI26" s="341"/>
      <c r="SBJ26" s="341"/>
      <c r="SBK26" s="341"/>
      <c r="SBL26" s="341"/>
      <c r="SBM26" s="341"/>
      <c r="SBN26" s="341"/>
      <c r="SBO26" s="341"/>
      <c r="SBP26" s="341"/>
      <c r="SBQ26" s="341"/>
      <c r="SBR26" s="341"/>
      <c r="SBS26" s="341"/>
      <c r="SBT26" s="341"/>
      <c r="SBU26" s="341"/>
      <c r="SBV26" s="341"/>
      <c r="SBW26" s="341"/>
      <c r="SBX26" s="341"/>
      <c r="SBY26" s="341"/>
      <c r="SBZ26" s="341"/>
      <c r="SCA26" s="341"/>
      <c r="SCB26" s="341"/>
      <c r="SCC26" s="341"/>
      <c r="SCD26" s="341"/>
      <c r="SCE26" s="341"/>
      <c r="SCF26" s="341"/>
      <c r="SCG26" s="341"/>
      <c r="SCH26" s="341"/>
      <c r="SCI26" s="341"/>
      <c r="SCJ26" s="341"/>
      <c r="SCK26" s="341"/>
      <c r="SCL26" s="341"/>
      <c r="SCM26" s="341"/>
      <c r="SCN26" s="341"/>
      <c r="SCO26" s="341"/>
      <c r="SCP26" s="341"/>
      <c r="SCQ26" s="341"/>
      <c r="SCR26" s="341"/>
      <c r="SCS26" s="341"/>
      <c r="SCT26" s="341"/>
      <c r="SCU26" s="341"/>
      <c r="SCV26" s="341"/>
      <c r="SCW26" s="341"/>
      <c r="SCX26" s="341"/>
      <c r="SCY26" s="341"/>
      <c r="SCZ26" s="341"/>
      <c r="SDA26" s="341"/>
      <c r="SDB26" s="341"/>
      <c r="SDC26" s="341"/>
      <c r="SDD26" s="341"/>
      <c r="SDE26" s="341"/>
      <c r="SDF26" s="341"/>
      <c r="SDG26" s="341"/>
      <c r="SDH26" s="341"/>
      <c r="SDI26" s="341"/>
      <c r="SDJ26" s="341"/>
      <c r="SDK26" s="341"/>
      <c r="SDL26" s="341"/>
      <c r="SDM26" s="341"/>
      <c r="SDN26" s="341"/>
      <c r="SDO26" s="341"/>
      <c r="SDP26" s="341"/>
      <c r="SDQ26" s="341"/>
      <c r="SDR26" s="341"/>
      <c r="SDS26" s="341"/>
      <c r="SDT26" s="341"/>
      <c r="SDU26" s="341"/>
      <c r="SDV26" s="341"/>
      <c r="SDW26" s="341"/>
      <c r="SDX26" s="341"/>
      <c r="SDY26" s="341"/>
      <c r="SDZ26" s="341"/>
      <c r="SEA26" s="341"/>
      <c r="SEB26" s="341"/>
      <c r="SEC26" s="341"/>
      <c r="SED26" s="341"/>
      <c r="SEE26" s="341"/>
      <c r="SEF26" s="341"/>
      <c r="SEG26" s="341"/>
      <c r="SEH26" s="341"/>
      <c r="SEI26" s="341"/>
      <c r="SEJ26" s="341"/>
      <c r="SEK26" s="341"/>
      <c r="SEL26" s="341"/>
      <c r="SEM26" s="341"/>
      <c r="SEN26" s="341"/>
      <c r="SEO26" s="341"/>
      <c r="SEP26" s="341"/>
      <c r="SEQ26" s="341"/>
      <c r="SER26" s="341"/>
      <c r="SES26" s="341"/>
      <c r="SET26" s="341"/>
      <c r="SEU26" s="341"/>
      <c r="SEV26" s="341"/>
      <c r="SEW26" s="341"/>
      <c r="SEX26" s="341"/>
      <c r="SEY26" s="341"/>
      <c r="SEZ26" s="341"/>
      <c r="SFA26" s="341"/>
      <c r="SFB26" s="341"/>
      <c r="SFC26" s="341"/>
      <c r="SFD26" s="341"/>
      <c r="SFE26" s="341"/>
      <c r="SFF26" s="341"/>
      <c r="SFG26" s="341"/>
      <c r="SFH26" s="341"/>
      <c r="SFI26" s="341"/>
      <c r="SFJ26" s="341"/>
      <c r="SFK26" s="341"/>
      <c r="SFL26" s="341"/>
      <c r="SFM26" s="341"/>
      <c r="SFN26" s="341"/>
      <c r="SFO26" s="341"/>
      <c r="SFP26" s="341"/>
      <c r="SFQ26" s="341"/>
      <c r="SFR26" s="341"/>
      <c r="SFS26" s="341"/>
      <c r="SFT26" s="341"/>
      <c r="SFU26" s="341"/>
      <c r="SFV26" s="341"/>
      <c r="SFW26" s="341"/>
      <c r="SFX26" s="341"/>
      <c r="SFY26" s="341"/>
      <c r="SFZ26" s="341"/>
      <c r="SGA26" s="341"/>
      <c r="SGB26" s="341"/>
      <c r="SGC26" s="341"/>
      <c r="SGD26" s="341"/>
      <c r="SGE26" s="341"/>
      <c r="SGF26" s="341"/>
      <c r="SGG26" s="341"/>
      <c r="SGH26" s="341"/>
      <c r="SGI26" s="341"/>
      <c r="SGJ26" s="341"/>
      <c r="SGK26" s="341"/>
      <c r="SGL26" s="341"/>
      <c r="SGM26" s="341"/>
      <c r="SGN26" s="341"/>
      <c r="SGO26" s="341"/>
      <c r="SGP26" s="341"/>
      <c r="SGQ26" s="341"/>
      <c r="SGR26" s="341"/>
      <c r="SGS26" s="341"/>
      <c r="SGT26" s="341"/>
      <c r="SGU26" s="341"/>
      <c r="SGV26" s="341"/>
      <c r="SGW26" s="341"/>
      <c r="SGX26" s="341"/>
      <c r="SGY26" s="341"/>
      <c r="SGZ26" s="341"/>
      <c r="SHA26" s="341"/>
      <c r="SHB26" s="341"/>
      <c r="SHC26" s="341"/>
      <c r="SHD26" s="341"/>
      <c r="SHE26" s="341"/>
      <c r="SHF26" s="341"/>
      <c r="SHG26" s="341"/>
      <c r="SHH26" s="341"/>
      <c r="SHI26" s="341"/>
      <c r="SHJ26" s="341"/>
      <c r="SHK26" s="341"/>
      <c r="SHL26" s="341"/>
      <c r="SHM26" s="341"/>
      <c r="SHN26" s="341"/>
      <c r="SHO26" s="341"/>
      <c r="SHP26" s="341"/>
      <c r="SHQ26" s="341"/>
      <c r="SHR26" s="341"/>
      <c r="SHS26" s="341"/>
      <c r="SHT26" s="341"/>
      <c r="SHU26" s="341"/>
      <c r="SHV26" s="341"/>
      <c r="SHW26" s="341"/>
      <c r="SHX26" s="341"/>
      <c r="SHY26" s="341"/>
      <c r="SHZ26" s="341"/>
      <c r="SIA26" s="341"/>
      <c r="SIB26" s="341"/>
      <c r="SIC26" s="341"/>
      <c r="SID26" s="341"/>
      <c r="SIE26" s="341"/>
      <c r="SIF26" s="341"/>
      <c r="SIG26" s="341"/>
      <c r="SIH26" s="341"/>
      <c r="SII26" s="341"/>
      <c r="SIJ26" s="341"/>
      <c r="SIK26" s="341"/>
      <c r="SIL26" s="341"/>
      <c r="SIM26" s="341"/>
      <c r="SIN26" s="341"/>
      <c r="SIO26" s="341"/>
      <c r="SIP26" s="341"/>
      <c r="SIQ26" s="341"/>
      <c r="SIR26" s="341"/>
      <c r="SIS26" s="341"/>
      <c r="SIT26" s="341"/>
      <c r="SIU26" s="341"/>
      <c r="SIV26" s="341"/>
      <c r="SIW26" s="341"/>
      <c r="SIX26" s="341"/>
      <c r="SIY26" s="341"/>
      <c r="SIZ26" s="341"/>
      <c r="SJA26" s="341"/>
      <c r="SJB26" s="341"/>
      <c r="SJC26" s="341"/>
      <c r="SJD26" s="341"/>
      <c r="SJE26" s="341"/>
      <c r="SJF26" s="341"/>
      <c r="SJG26" s="341"/>
      <c r="SJH26" s="341"/>
      <c r="SJI26" s="341"/>
      <c r="SJJ26" s="341"/>
      <c r="SJK26" s="341"/>
      <c r="SJL26" s="341"/>
      <c r="SJM26" s="341"/>
      <c r="SJN26" s="341"/>
      <c r="SJO26" s="341"/>
      <c r="SJP26" s="341"/>
      <c r="SJQ26" s="341"/>
      <c r="SJR26" s="341"/>
      <c r="SJS26" s="341"/>
      <c r="SJT26" s="341"/>
      <c r="SJU26" s="341"/>
      <c r="SJV26" s="341"/>
      <c r="SJW26" s="341"/>
      <c r="SJX26" s="341"/>
      <c r="SJY26" s="341"/>
      <c r="SJZ26" s="341"/>
      <c r="SKA26" s="341"/>
      <c r="SKB26" s="341"/>
      <c r="SKC26" s="341"/>
      <c r="SKD26" s="341"/>
      <c r="SKE26" s="341"/>
      <c r="SKF26" s="341"/>
      <c r="SKG26" s="341"/>
      <c r="SKH26" s="341"/>
      <c r="SKI26" s="341"/>
      <c r="SKJ26" s="341"/>
      <c r="SKK26" s="341"/>
      <c r="SKL26" s="341"/>
      <c r="SKM26" s="341"/>
      <c r="SKN26" s="341"/>
      <c r="SKO26" s="341"/>
      <c r="SKP26" s="341"/>
      <c r="SKQ26" s="341"/>
      <c r="SKR26" s="341"/>
      <c r="SKS26" s="341"/>
      <c r="SKT26" s="341"/>
      <c r="SKU26" s="341"/>
      <c r="SKV26" s="341"/>
      <c r="SKW26" s="341"/>
      <c r="SKX26" s="341"/>
      <c r="SKY26" s="341"/>
      <c r="SKZ26" s="341"/>
      <c r="SLA26" s="341"/>
      <c r="SLB26" s="341"/>
      <c r="SLC26" s="341"/>
      <c r="SLD26" s="341"/>
      <c r="SLE26" s="341"/>
      <c r="SLF26" s="341"/>
      <c r="SLG26" s="341"/>
      <c r="SLH26" s="341"/>
      <c r="SLI26" s="341"/>
      <c r="SLJ26" s="341"/>
      <c r="SLK26" s="341"/>
      <c r="SLL26" s="341"/>
      <c r="SLM26" s="341"/>
      <c r="SLN26" s="341"/>
      <c r="SLO26" s="341"/>
      <c r="SLP26" s="341"/>
      <c r="SLQ26" s="341"/>
      <c r="SLR26" s="341"/>
      <c r="SLS26" s="341"/>
      <c r="SLT26" s="341"/>
      <c r="SLU26" s="341"/>
      <c r="SLV26" s="341"/>
      <c r="SLW26" s="341"/>
      <c r="SLX26" s="341"/>
      <c r="SLY26" s="341"/>
      <c r="SLZ26" s="341"/>
      <c r="SMA26" s="341"/>
      <c r="SMB26" s="341"/>
      <c r="SMC26" s="341"/>
      <c r="SMD26" s="341"/>
      <c r="SME26" s="341"/>
      <c r="SMF26" s="341"/>
      <c r="SMG26" s="341"/>
      <c r="SMH26" s="341"/>
      <c r="SMI26" s="341"/>
      <c r="SMJ26" s="341"/>
      <c r="SMK26" s="341"/>
      <c r="SML26" s="341"/>
      <c r="SMM26" s="341"/>
      <c r="SMN26" s="341"/>
      <c r="SMO26" s="341"/>
      <c r="SMP26" s="341"/>
      <c r="SMQ26" s="341"/>
      <c r="SMR26" s="341"/>
      <c r="SMS26" s="341"/>
      <c r="SMT26" s="341"/>
      <c r="SMU26" s="341"/>
      <c r="SMV26" s="341"/>
      <c r="SMW26" s="341"/>
      <c r="SMX26" s="341"/>
      <c r="SMY26" s="341"/>
      <c r="SMZ26" s="341"/>
      <c r="SNA26" s="341"/>
      <c r="SNB26" s="341"/>
      <c r="SNC26" s="341"/>
      <c r="SND26" s="341"/>
      <c r="SNE26" s="341"/>
      <c r="SNF26" s="341"/>
      <c r="SNG26" s="341"/>
      <c r="SNH26" s="341"/>
      <c r="SNI26" s="341"/>
      <c r="SNJ26" s="341"/>
      <c r="SNK26" s="341"/>
      <c r="SNL26" s="341"/>
      <c r="SNM26" s="341"/>
      <c r="SNN26" s="341"/>
      <c r="SNO26" s="341"/>
      <c r="SNP26" s="341"/>
      <c r="SNQ26" s="341"/>
      <c r="SNR26" s="341"/>
      <c r="SNS26" s="341"/>
      <c r="SNT26" s="341"/>
      <c r="SNU26" s="341"/>
      <c r="SNV26" s="341"/>
      <c r="SNW26" s="341"/>
      <c r="SNX26" s="341"/>
      <c r="SNY26" s="341"/>
      <c r="SNZ26" s="341"/>
      <c r="SOA26" s="341"/>
      <c r="SOB26" s="341"/>
      <c r="SOC26" s="341"/>
      <c r="SOD26" s="341"/>
      <c r="SOE26" s="341"/>
      <c r="SOF26" s="341"/>
      <c r="SOG26" s="341"/>
      <c r="SOH26" s="341"/>
      <c r="SOI26" s="341"/>
      <c r="SOJ26" s="341"/>
      <c r="SOK26" s="341"/>
      <c r="SOL26" s="341"/>
      <c r="SOM26" s="341"/>
      <c r="SON26" s="341"/>
      <c r="SOO26" s="341"/>
      <c r="SOP26" s="341"/>
      <c r="SOQ26" s="341"/>
      <c r="SOR26" s="341"/>
      <c r="SOS26" s="341"/>
      <c r="SOT26" s="341"/>
      <c r="SOU26" s="341"/>
      <c r="SOV26" s="341"/>
      <c r="SOW26" s="341"/>
      <c r="SOX26" s="341"/>
      <c r="SOY26" s="341"/>
      <c r="SOZ26" s="341"/>
      <c r="SPA26" s="341"/>
      <c r="SPB26" s="341"/>
      <c r="SPC26" s="341"/>
      <c r="SPD26" s="341"/>
      <c r="SPE26" s="341"/>
      <c r="SPF26" s="341"/>
      <c r="SPG26" s="341"/>
      <c r="SPH26" s="341"/>
      <c r="SPI26" s="341"/>
      <c r="SPJ26" s="341"/>
      <c r="SPK26" s="341"/>
      <c r="SPL26" s="341"/>
      <c r="SPM26" s="341"/>
      <c r="SPN26" s="341"/>
      <c r="SPO26" s="341"/>
      <c r="SPP26" s="341"/>
      <c r="SPQ26" s="341"/>
      <c r="SPR26" s="341"/>
      <c r="SPS26" s="341"/>
      <c r="SPT26" s="341"/>
      <c r="SPU26" s="341"/>
      <c r="SPV26" s="341"/>
      <c r="SPW26" s="341"/>
      <c r="SPX26" s="341"/>
      <c r="SPY26" s="341"/>
      <c r="SPZ26" s="341"/>
      <c r="SQA26" s="341"/>
      <c r="SQB26" s="341"/>
      <c r="SQC26" s="341"/>
      <c r="SQD26" s="341"/>
      <c r="SQE26" s="341"/>
      <c r="SQF26" s="341"/>
      <c r="SQG26" s="341"/>
      <c r="SQH26" s="341"/>
      <c r="SQI26" s="341"/>
      <c r="SQJ26" s="341"/>
      <c r="SQK26" s="341"/>
      <c r="SQL26" s="341"/>
      <c r="SQM26" s="341"/>
      <c r="SQN26" s="341"/>
      <c r="SQO26" s="341"/>
      <c r="SQP26" s="341"/>
      <c r="SQQ26" s="341"/>
      <c r="SQR26" s="341"/>
      <c r="SQS26" s="341"/>
      <c r="SQT26" s="341"/>
      <c r="SQU26" s="341"/>
      <c r="SQV26" s="341"/>
      <c r="SQW26" s="341"/>
      <c r="SQX26" s="341"/>
      <c r="SQY26" s="341"/>
      <c r="SQZ26" s="341"/>
      <c r="SRA26" s="341"/>
      <c r="SRB26" s="341"/>
      <c r="SRC26" s="341"/>
      <c r="SRD26" s="341"/>
      <c r="SRE26" s="341"/>
      <c r="SRF26" s="341"/>
      <c r="SRG26" s="341"/>
      <c r="SRH26" s="341"/>
      <c r="SRI26" s="341"/>
      <c r="SRJ26" s="341"/>
      <c r="SRK26" s="341"/>
      <c r="SRL26" s="341"/>
      <c r="SRM26" s="341"/>
      <c r="SRN26" s="341"/>
      <c r="SRO26" s="341"/>
      <c r="SRP26" s="341"/>
      <c r="SRQ26" s="341"/>
      <c r="SRR26" s="341"/>
      <c r="SRS26" s="341"/>
      <c r="SRT26" s="341"/>
      <c r="SRU26" s="341"/>
      <c r="SRV26" s="341"/>
      <c r="SRW26" s="341"/>
      <c r="SRX26" s="341"/>
      <c r="SRY26" s="341"/>
      <c r="SRZ26" s="341"/>
      <c r="SSA26" s="341"/>
      <c r="SSB26" s="341"/>
      <c r="SSC26" s="341"/>
      <c r="SSD26" s="341"/>
      <c r="SSE26" s="341"/>
      <c r="SSF26" s="341"/>
      <c r="SSG26" s="341"/>
      <c r="SSH26" s="341"/>
      <c r="SSI26" s="341"/>
      <c r="SSJ26" s="341"/>
      <c r="SSK26" s="341"/>
      <c r="SSL26" s="341"/>
      <c r="SSM26" s="341"/>
      <c r="SSN26" s="341"/>
      <c r="SSO26" s="341"/>
      <c r="SSP26" s="341"/>
      <c r="SSQ26" s="341"/>
      <c r="SSR26" s="341"/>
      <c r="SSS26" s="341"/>
      <c r="SST26" s="341"/>
      <c r="SSU26" s="341"/>
      <c r="SSV26" s="341"/>
      <c r="SSW26" s="341"/>
      <c r="SSX26" s="341"/>
      <c r="SSY26" s="341"/>
      <c r="SSZ26" s="341"/>
      <c r="STA26" s="341"/>
      <c r="STB26" s="341"/>
      <c r="STC26" s="341"/>
      <c r="STD26" s="341"/>
      <c r="STE26" s="341"/>
      <c r="STF26" s="341"/>
      <c r="STG26" s="341"/>
      <c r="STH26" s="341"/>
      <c r="STI26" s="341"/>
      <c r="STJ26" s="341"/>
      <c r="STK26" s="341"/>
      <c r="STL26" s="341"/>
      <c r="STM26" s="341"/>
      <c r="STN26" s="341"/>
      <c r="STO26" s="341"/>
      <c r="STP26" s="341"/>
      <c r="STQ26" s="341"/>
      <c r="STR26" s="341"/>
      <c r="STS26" s="341"/>
      <c r="STT26" s="341"/>
      <c r="STU26" s="341"/>
      <c r="STV26" s="341"/>
      <c r="STW26" s="341"/>
      <c r="STX26" s="341"/>
      <c r="STY26" s="341"/>
      <c r="STZ26" s="341"/>
      <c r="SUA26" s="341"/>
      <c r="SUB26" s="341"/>
      <c r="SUC26" s="341"/>
      <c r="SUD26" s="341"/>
      <c r="SUE26" s="341"/>
      <c r="SUF26" s="341"/>
      <c r="SUG26" s="341"/>
      <c r="SUH26" s="341"/>
      <c r="SUI26" s="341"/>
      <c r="SUJ26" s="341"/>
      <c r="SUK26" s="341"/>
      <c r="SUL26" s="341"/>
      <c r="SUM26" s="341"/>
      <c r="SUN26" s="341"/>
      <c r="SUO26" s="341"/>
      <c r="SUP26" s="341"/>
      <c r="SUQ26" s="341"/>
      <c r="SUR26" s="341"/>
      <c r="SUS26" s="341"/>
      <c r="SUT26" s="341"/>
      <c r="SUU26" s="341"/>
      <c r="SUV26" s="341"/>
      <c r="SUW26" s="341"/>
      <c r="SUX26" s="341"/>
      <c r="SUY26" s="341"/>
      <c r="SUZ26" s="341"/>
      <c r="SVA26" s="341"/>
      <c r="SVB26" s="341"/>
      <c r="SVC26" s="341"/>
      <c r="SVD26" s="341"/>
      <c r="SVE26" s="341"/>
      <c r="SVF26" s="341"/>
      <c r="SVG26" s="341"/>
      <c r="SVH26" s="341"/>
      <c r="SVI26" s="341"/>
      <c r="SVJ26" s="341"/>
      <c r="SVK26" s="341"/>
      <c r="SVL26" s="341"/>
      <c r="SVM26" s="341"/>
      <c r="SVN26" s="341"/>
      <c r="SVO26" s="341"/>
      <c r="SVP26" s="341"/>
      <c r="SVQ26" s="341"/>
      <c r="SVR26" s="341"/>
      <c r="SVS26" s="341"/>
      <c r="SVT26" s="341"/>
      <c r="SVU26" s="341"/>
      <c r="SVV26" s="341"/>
      <c r="SVW26" s="341"/>
      <c r="SVX26" s="341"/>
      <c r="SVY26" s="341"/>
      <c r="SVZ26" s="341"/>
      <c r="SWA26" s="341"/>
      <c r="SWB26" s="341"/>
      <c r="SWC26" s="341"/>
      <c r="SWD26" s="341"/>
      <c r="SWE26" s="341"/>
      <c r="SWF26" s="341"/>
      <c r="SWG26" s="341"/>
      <c r="SWH26" s="341"/>
      <c r="SWI26" s="341"/>
      <c r="SWJ26" s="341"/>
      <c r="SWK26" s="341"/>
      <c r="SWL26" s="341"/>
      <c r="SWM26" s="341"/>
      <c r="SWN26" s="341"/>
      <c r="SWO26" s="341"/>
      <c r="SWP26" s="341"/>
      <c r="SWQ26" s="341"/>
      <c r="SWR26" s="341"/>
      <c r="SWS26" s="341"/>
      <c r="SWT26" s="341"/>
      <c r="SWU26" s="341"/>
      <c r="SWV26" s="341"/>
      <c r="SWW26" s="341"/>
      <c r="SWX26" s="341"/>
      <c r="SWY26" s="341"/>
      <c r="SWZ26" s="341"/>
      <c r="SXA26" s="341"/>
      <c r="SXB26" s="341"/>
      <c r="SXC26" s="341"/>
      <c r="SXD26" s="341"/>
      <c r="SXE26" s="341"/>
      <c r="SXF26" s="341"/>
      <c r="SXG26" s="341"/>
      <c r="SXH26" s="341"/>
      <c r="SXI26" s="341"/>
      <c r="SXJ26" s="341"/>
      <c r="SXK26" s="341"/>
      <c r="SXL26" s="341"/>
      <c r="SXM26" s="341"/>
      <c r="SXN26" s="341"/>
      <c r="SXO26" s="341"/>
      <c r="SXP26" s="341"/>
      <c r="SXQ26" s="341"/>
      <c r="SXR26" s="341"/>
      <c r="SXS26" s="341"/>
      <c r="SXT26" s="341"/>
      <c r="SXU26" s="341"/>
      <c r="SXV26" s="341"/>
      <c r="SXW26" s="341"/>
      <c r="SXX26" s="341"/>
      <c r="SXY26" s="341"/>
      <c r="SXZ26" s="341"/>
      <c r="SYA26" s="341"/>
      <c r="SYB26" s="341"/>
      <c r="SYC26" s="341"/>
      <c r="SYD26" s="341"/>
      <c r="SYE26" s="341"/>
      <c r="SYF26" s="341"/>
      <c r="SYG26" s="341"/>
      <c r="SYH26" s="341"/>
      <c r="SYI26" s="341"/>
      <c r="SYJ26" s="341"/>
      <c r="SYK26" s="341"/>
      <c r="SYL26" s="341"/>
      <c r="SYM26" s="341"/>
      <c r="SYN26" s="341"/>
      <c r="SYO26" s="341"/>
      <c r="SYP26" s="341"/>
      <c r="SYQ26" s="341"/>
      <c r="SYR26" s="341"/>
      <c r="SYS26" s="341"/>
      <c r="SYT26" s="341"/>
      <c r="SYU26" s="341"/>
      <c r="SYV26" s="341"/>
      <c r="SYW26" s="341"/>
      <c r="SYX26" s="341"/>
      <c r="SYY26" s="341"/>
      <c r="SYZ26" s="341"/>
      <c r="SZA26" s="341"/>
      <c r="SZB26" s="341"/>
      <c r="SZC26" s="341"/>
      <c r="SZD26" s="341"/>
      <c r="SZE26" s="341"/>
      <c r="SZF26" s="341"/>
      <c r="SZG26" s="341"/>
      <c r="SZH26" s="341"/>
      <c r="SZI26" s="341"/>
      <c r="SZJ26" s="341"/>
      <c r="SZK26" s="341"/>
      <c r="SZL26" s="341"/>
      <c r="SZM26" s="341"/>
      <c r="SZN26" s="341"/>
      <c r="SZO26" s="341"/>
      <c r="SZP26" s="341"/>
      <c r="SZQ26" s="341"/>
      <c r="SZR26" s="341"/>
      <c r="SZS26" s="341"/>
      <c r="SZT26" s="341"/>
      <c r="SZU26" s="341"/>
      <c r="SZV26" s="341"/>
      <c r="SZW26" s="341"/>
      <c r="SZX26" s="341"/>
      <c r="SZY26" s="341"/>
      <c r="SZZ26" s="341"/>
      <c r="TAA26" s="341"/>
      <c r="TAB26" s="341"/>
      <c r="TAC26" s="341"/>
      <c r="TAD26" s="341"/>
      <c r="TAE26" s="341"/>
      <c r="TAF26" s="341"/>
      <c r="TAG26" s="341"/>
      <c r="TAH26" s="341"/>
      <c r="TAI26" s="341"/>
      <c r="TAJ26" s="341"/>
      <c r="TAK26" s="341"/>
      <c r="TAL26" s="341"/>
      <c r="TAM26" s="341"/>
      <c r="TAN26" s="341"/>
      <c r="TAO26" s="341"/>
      <c r="TAP26" s="341"/>
      <c r="TAQ26" s="341"/>
      <c r="TAR26" s="341"/>
      <c r="TAS26" s="341"/>
      <c r="TAT26" s="341"/>
      <c r="TAU26" s="341"/>
      <c r="TAV26" s="341"/>
      <c r="TAW26" s="341"/>
      <c r="TAX26" s="341"/>
      <c r="TAY26" s="341"/>
      <c r="TAZ26" s="341"/>
      <c r="TBA26" s="341"/>
      <c r="TBB26" s="341"/>
      <c r="TBC26" s="341"/>
      <c r="TBD26" s="341"/>
      <c r="TBE26" s="341"/>
      <c r="TBF26" s="341"/>
      <c r="TBG26" s="341"/>
      <c r="TBH26" s="341"/>
      <c r="TBI26" s="341"/>
      <c r="TBJ26" s="341"/>
      <c r="TBK26" s="341"/>
      <c r="TBL26" s="341"/>
      <c r="TBM26" s="341"/>
      <c r="TBN26" s="341"/>
      <c r="TBO26" s="341"/>
      <c r="TBP26" s="341"/>
      <c r="TBQ26" s="341"/>
      <c r="TBR26" s="341"/>
      <c r="TBS26" s="341"/>
      <c r="TBT26" s="341"/>
      <c r="TBU26" s="341"/>
      <c r="TBV26" s="341"/>
      <c r="TBW26" s="341"/>
      <c r="TBX26" s="341"/>
      <c r="TBY26" s="341"/>
      <c r="TBZ26" s="341"/>
      <c r="TCA26" s="341"/>
      <c r="TCB26" s="341"/>
      <c r="TCC26" s="341"/>
      <c r="TCD26" s="341"/>
      <c r="TCE26" s="341"/>
      <c r="TCF26" s="341"/>
      <c r="TCG26" s="341"/>
      <c r="TCH26" s="341"/>
      <c r="TCI26" s="341"/>
      <c r="TCJ26" s="341"/>
      <c r="TCK26" s="341"/>
      <c r="TCL26" s="341"/>
      <c r="TCM26" s="341"/>
      <c r="TCN26" s="341"/>
      <c r="TCO26" s="341"/>
      <c r="TCP26" s="341"/>
      <c r="TCQ26" s="341"/>
      <c r="TCR26" s="341"/>
      <c r="TCS26" s="341"/>
      <c r="TCT26" s="341"/>
      <c r="TCU26" s="341"/>
      <c r="TCV26" s="341"/>
      <c r="TCW26" s="341"/>
      <c r="TCX26" s="341"/>
      <c r="TCY26" s="341"/>
      <c r="TCZ26" s="341"/>
      <c r="TDA26" s="341"/>
      <c r="TDB26" s="341"/>
      <c r="TDC26" s="341"/>
      <c r="TDD26" s="341"/>
      <c r="TDE26" s="341"/>
      <c r="TDF26" s="341"/>
      <c r="TDG26" s="341"/>
      <c r="TDH26" s="341"/>
      <c r="TDI26" s="341"/>
      <c r="TDJ26" s="341"/>
      <c r="TDK26" s="341"/>
      <c r="TDL26" s="341"/>
      <c r="TDM26" s="341"/>
      <c r="TDN26" s="341"/>
      <c r="TDO26" s="341"/>
      <c r="TDP26" s="341"/>
      <c r="TDQ26" s="341"/>
      <c r="TDR26" s="341"/>
      <c r="TDS26" s="341"/>
      <c r="TDT26" s="341"/>
      <c r="TDU26" s="341"/>
      <c r="TDV26" s="341"/>
      <c r="TDW26" s="341"/>
      <c r="TDX26" s="341"/>
      <c r="TDY26" s="341"/>
      <c r="TDZ26" s="341"/>
      <c r="TEA26" s="341"/>
      <c r="TEB26" s="341"/>
      <c r="TEC26" s="341"/>
      <c r="TED26" s="341"/>
      <c r="TEE26" s="341"/>
      <c r="TEF26" s="341"/>
      <c r="TEG26" s="341"/>
      <c r="TEH26" s="341"/>
      <c r="TEI26" s="341"/>
      <c r="TEJ26" s="341"/>
      <c r="TEK26" s="341"/>
      <c r="TEL26" s="341"/>
      <c r="TEM26" s="341"/>
      <c r="TEN26" s="341"/>
      <c r="TEO26" s="341"/>
      <c r="TEP26" s="341"/>
      <c r="TEQ26" s="341"/>
      <c r="TER26" s="341"/>
      <c r="TES26" s="341"/>
      <c r="TET26" s="341"/>
      <c r="TEU26" s="341"/>
      <c r="TEV26" s="341"/>
      <c r="TEW26" s="341"/>
      <c r="TEX26" s="341"/>
      <c r="TEY26" s="341"/>
      <c r="TEZ26" s="341"/>
      <c r="TFA26" s="341"/>
      <c r="TFB26" s="341"/>
      <c r="TFC26" s="341"/>
      <c r="TFD26" s="341"/>
      <c r="TFE26" s="341"/>
      <c r="TFF26" s="341"/>
      <c r="TFG26" s="341"/>
      <c r="TFH26" s="341"/>
      <c r="TFI26" s="341"/>
      <c r="TFJ26" s="341"/>
      <c r="TFK26" s="341"/>
      <c r="TFL26" s="341"/>
      <c r="TFM26" s="341"/>
      <c r="TFN26" s="341"/>
      <c r="TFO26" s="341"/>
      <c r="TFP26" s="341"/>
      <c r="TFQ26" s="341"/>
      <c r="TFR26" s="341"/>
      <c r="TFS26" s="341"/>
      <c r="TFT26" s="341"/>
      <c r="TFU26" s="341"/>
      <c r="TFV26" s="341"/>
      <c r="TFW26" s="341"/>
      <c r="TFX26" s="341"/>
      <c r="TFY26" s="341"/>
      <c r="TFZ26" s="341"/>
      <c r="TGA26" s="341"/>
      <c r="TGB26" s="341"/>
      <c r="TGC26" s="341"/>
      <c r="TGD26" s="341"/>
      <c r="TGE26" s="341"/>
      <c r="TGF26" s="341"/>
      <c r="TGG26" s="341"/>
      <c r="TGH26" s="341"/>
      <c r="TGI26" s="341"/>
      <c r="TGJ26" s="341"/>
      <c r="TGK26" s="341"/>
      <c r="TGL26" s="341"/>
      <c r="TGM26" s="341"/>
      <c r="TGN26" s="341"/>
      <c r="TGO26" s="341"/>
      <c r="TGP26" s="341"/>
      <c r="TGQ26" s="341"/>
      <c r="TGR26" s="341"/>
      <c r="TGS26" s="341"/>
      <c r="TGT26" s="341"/>
      <c r="TGU26" s="341"/>
      <c r="TGV26" s="341"/>
      <c r="TGW26" s="341"/>
      <c r="TGX26" s="341"/>
      <c r="TGY26" s="341"/>
      <c r="TGZ26" s="341"/>
      <c r="THA26" s="341"/>
      <c r="THB26" s="341"/>
      <c r="THC26" s="341"/>
      <c r="THD26" s="341"/>
      <c r="THE26" s="341"/>
      <c r="THF26" s="341"/>
      <c r="THG26" s="341"/>
      <c r="THH26" s="341"/>
      <c r="THI26" s="341"/>
      <c r="THJ26" s="341"/>
      <c r="THK26" s="341"/>
      <c r="THL26" s="341"/>
      <c r="THM26" s="341"/>
      <c r="THN26" s="341"/>
      <c r="THO26" s="341"/>
      <c r="THP26" s="341"/>
      <c r="THQ26" s="341"/>
      <c r="THR26" s="341"/>
      <c r="THS26" s="341"/>
      <c r="THT26" s="341"/>
      <c r="THU26" s="341"/>
      <c r="THV26" s="341"/>
      <c r="THW26" s="341"/>
      <c r="THX26" s="341"/>
      <c r="THY26" s="341"/>
      <c r="THZ26" s="341"/>
      <c r="TIA26" s="341"/>
      <c r="TIB26" s="341"/>
      <c r="TIC26" s="341"/>
      <c r="TID26" s="341"/>
      <c r="TIE26" s="341"/>
      <c r="TIF26" s="341"/>
      <c r="TIG26" s="341"/>
      <c r="TIH26" s="341"/>
      <c r="TII26" s="341"/>
      <c r="TIJ26" s="341"/>
      <c r="TIK26" s="341"/>
      <c r="TIL26" s="341"/>
      <c r="TIM26" s="341"/>
      <c r="TIN26" s="341"/>
      <c r="TIO26" s="341"/>
      <c r="TIP26" s="341"/>
      <c r="TIQ26" s="341"/>
      <c r="TIR26" s="341"/>
      <c r="TIS26" s="341"/>
      <c r="TIT26" s="341"/>
      <c r="TIU26" s="341"/>
      <c r="TIV26" s="341"/>
      <c r="TIW26" s="341"/>
      <c r="TIX26" s="341"/>
      <c r="TIY26" s="341"/>
      <c r="TIZ26" s="341"/>
      <c r="TJA26" s="341"/>
      <c r="TJB26" s="341"/>
      <c r="TJC26" s="341"/>
      <c r="TJD26" s="341"/>
      <c r="TJE26" s="341"/>
      <c r="TJF26" s="341"/>
      <c r="TJG26" s="341"/>
      <c r="TJH26" s="341"/>
      <c r="TJI26" s="341"/>
      <c r="TJJ26" s="341"/>
      <c r="TJK26" s="341"/>
      <c r="TJL26" s="341"/>
      <c r="TJM26" s="341"/>
      <c r="TJN26" s="341"/>
      <c r="TJO26" s="341"/>
      <c r="TJP26" s="341"/>
      <c r="TJQ26" s="341"/>
      <c r="TJR26" s="341"/>
      <c r="TJS26" s="341"/>
      <c r="TJT26" s="341"/>
      <c r="TJU26" s="341"/>
      <c r="TJV26" s="341"/>
      <c r="TJW26" s="341"/>
      <c r="TJX26" s="341"/>
      <c r="TJY26" s="341"/>
      <c r="TJZ26" s="341"/>
      <c r="TKA26" s="341"/>
      <c r="TKB26" s="341"/>
      <c r="TKC26" s="341"/>
      <c r="TKD26" s="341"/>
      <c r="TKE26" s="341"/>
      <c r="TKF26" s="341"/>
      <c r="TKG26" s="341"/>
      <c r="TKH26" s="341"/>
      <c r="TKI26" s="341"/>
      <c r="TKJ26" s="341"/>
      <c r="TKK26" s="341"/>
      <c r="TKL26" s="341"/>
      <c r="TKM26" s="341"/>
      <c r="TKN26" s="341"/>
      <c r="TKO26" s="341"/>
      <c r="TKP26" s="341"/>
      <c r="TKQ26" s="341"/>
      <c r="TKR26" s="341"/>
      <c r="TKS26" s="341"/>
      <c r="TKT26" s="341"/>
      <c r="TKU26" s="341"/>
      <c r="TKV26" s="341"/>
      <c r="TKW26" s="341"/>
      <c r="TKX26" s="341"/>
      <c r="TKY26" s="341"/>
      <c r="TKZ26" s="341"/>
      <c r="TLA26" s="341"/>
      <c r="TLB26" s="341"/>
      <c r="TLC26" s="341"/>
      <c r="TLD26" s="341"/>
      <c r="TLE26" s="341"/>
      <c r="TLF26" s="341"/>
      <c r="TLG26" s="341"/>
      <c r="TLH26" s="341"/>
      <c r="TLI26" s="341"/>
      <c r="TLJ26" s="341"/>
      <c r="TLK26" s="341"/>
      <c r="TLL26" s="341"/>
      <c r="TLM26" s="341"/>
      <c r="TLN26" s="341"/>
      <c r="TLO26" s="341"/>
      <c r="TLP26" s="341"/>
      <c r="TLQ26" s="341"/>
      <c r="TLR26" s="341"/>
      <c r="TLS26" s="341"/>
      <c r="TLT26" s="341"/>
      <c r="TLU26" s="341"/>
      <c r="TLV26" s="341"/>
      <c r="TLW26" s="341"/>
      <c r="TLX26" s="341"/>
      <c r="TLY26" s="341"/>
      <c r="TLZ26" s="341"/>
      <c r="TMA26" s="341"/>
      <c r="TMB26" s="341"/>
      <c r="TMC26" s="341"/>
      <c r="TMD26" s="341"/>
      <c r="TME26" s="341"/>
      <c r="TMF26" s="341"/>
      <c r="TMG26" s="341"/>
      <c r="TMH26" s="341"/>
      <c r="TMI26" s="341"/>
      <c r="TMJ26" s="341"/>
      <c r="TMK26" s="341"/>
      <c r="TML26" s="341"/>
      <c r="TMM26" s="341"/>
      <c r="TMN26" s="341"/>
      <c r="TMO26" s="341"/>
      <c r="TMP26" s="341"/>
      <c r="TMQ26" s="341"/>
      <c r="TMR26" s="341"/>
      <c r="TMS26" s="341"/>
      <c r="TMT26" s="341"/>
      <c r="TMU26" s="341"/>
      <c r="TMV26" s="341"/>
      <c r="TMW26" s="341"/>
      <c r="TMX26" s="341"/>
      <c r="TMY26" s="341"/>
      <c r="TMZ26" s="341"/>
      <c r="TNA26" s="341"/>
      <c r="TNB26" s="341"/>
      <c r="TNC26" s="341"/>
      <c r="TND26" s="341"/>
      <c r="TNE26" s="341"/>
      <c r="TNF26" s="341"/>
      <c r="TNG26" s="341"/>
      <c r="TNH26" s="341"/>
      <c r="TNI26" s="341"/>
      <c r="TNJ26" s="341"/>
      <c r="TNK26" s="341"/>
      <c r="TNL26" s="341"/>
      <c r="TNM26" s="341"/>
      <c r="TNN26" s="341"/>
      <c r="TNO26" s="341"/>
      <c r="TNP26" s="341"/>
      <c r="TNQ26" s="341"/>
      <c r="TNR26" s="341"/>
      <c r="TNS26" s="341"/>
      <c r="TNT26" s="341"/>
      <c r="TNU26" s="341"/>
      <c r="TNV26" s="341"/>
      <c r="TNW26" s="341"/>
      <c r="TNX26" s="341"/>
      <c r="TNY26" s="341"/>
      <c r="TNZ26" s="341"/>
      <c r="TOA26" s="341"/>
      <c r="TOB26" s="341"/>
      <c r="TOC26" s="341"/>
      <c r="TOD26" s="341"/>
      <c r="TOE26" s="341"/>
      <c r="TOF26" s="341"/>
      <c r="TOG26" s="341"/>
      <c r="TOH26" s="341"/>
      <c r="TOI26" s="341"/>
      <c r="TOJ26" s="341"/>
      <c r="TOK26" s="341"/>
      <c r="TOL26" s="341"/>
      <c r="TOM26" s="341"/>
      <c r="TON26" s="341"/>
      <c r="TOO26" s="341"/>
      <c r="TOP26" s="341"/>
      <c r="TOQ26" s="341"/>
      <c r="TOR26" s="341"/>
      <c r="TOS26" s="341"/>
      <c r="TOT26" s="341"/>
      <c r="TOU26" s="341"/>
      <c r="TOV26" s="341"/>
      <c r="TOW26" s="341"/>
      <c r="TOX26" s="341"/>
      <c r="TOY26" s="341"/>
      <c r="TOZ26" s="341"/>
      <c r="TPA26" s="341"/>
      <c r="TPB26" s="341"/>
      <c r="TPC26" s="341"/>
      <c r="TPD26" s="341"/>
      <c r="TPE26" s="341"/>
      <c r="TPF26" s="341"/>
      <c r="TPG26" s="341"/>
      <c r="TPH26" s="341"/>
      <c r="TPI26" s="341"/>
      <c r="TPJ26" s="341"/>
      <c r="TPK26" s="341"/>
      <c r="TPL26" s="341"/>
      <c r="TPM26" s="341"/>
      <c r="TPN26" s="341"/>
      <c r="TPO26" s="341"/>
      <c r="TPP26" s="341"/>
      <c r="TPQ26" s="341"/>
      <c r="TPR26" s="341"/>
      <c r="TPS26" s="341"/>
      <c r="TPT26" s="341"/>
      <c r="TPU26" s="341"/>
      <c r="TPV26" s="341"/>
      <c r="TPW26" s="341"/>
      <c r="TPX26" s="341"/>
      <c r="TPY26" s="341"/>
      <c r="TPZ26" s="341"/>
      <c r="TQA26" s="341"/>
      <c r="TQB26" s="341"/>
      <c r="TQC26" s="341"/>
      <c r="TQD26" s="341"/>
      <c r="TQE26" s="341"/>
      <c r="TQF26" s="341"/>
      <c r="TQG26" s="341"/>
      <c r="TQH26" s="341"/>
      <c r="TQI26" s="341"/>
      <c r="TQJ26" s="341"/>
      <c r="TQK26" s="341"/>
      <c r="TQL26" s="341"/>
      <c r="TQM26" s="341"/>
      <c r="TQN26" s="341"/>
      <c r="TQO26" s="341"/>
      <c r="TQP26" s="341"/>
      <c r="TQQ26" s="341"/>
      <c r="TQR26" s="341"/>
      <c r="TQS26" s="341"/>
      <c r="TQT26" s="341"/>
      <c r="TQU26" s="341"/>
      <c r="TQV26" s="341"/>
      <c r="TQW26" s="341"/>
      <c r="TQX26" s="341"/>
      <c r="TQY26" s="341"/>
      <c r="TQZ26" s="341"/>
      <c r="TRA26" s="341"/>
      <c r="TRB26" s="341"/>
      <c r="TRC26" s="341"/>
      <c r="TRD26" s="341"/>
      <c r="TRE26" s="341"/>
      <c r="TRF26" s="341"/>
      <c r="TRG26" s="341"/>
      <c r="TRH26" s="341"/>
      <c r="TRI26" s="341"/>
      <c r="TRJ26" s="341"/>
      <c r="TRK26" s="341"/>
      <c r="TRL26" s="341"/>
      <c r="TRM26" s="341"/>
      <c r="TRN26" s="341"/>
      <c r="TRO26" s="341"/>
      <c r="TRP26" s="341"/>
      <c r="TRQ26" s="341"/>
      <c r="TRR26" s="341"/>
      <c r="TRS26" s="341"/>
      <c r="TRT26" s="341"/>
      <c r="TRU26" s="341"/>
      <c r="TRV26" s="341"/>
      <c r="TRW26" s="341"/>
      <c r="TRX26" s="341"/>
      <c r="TRY26" s="341"/>
      <c r="TRZ26" s="341"/>
      <c r="TSA26" s="341"/>
      <c r="TSB26" s="341"/>
      <c r="TSC26" s="341"/>
      <c r="TSD26" s="341"/>
      <c r="TSE26" s="341"/>
      <c r="TSF26" s="341"/>
      <c r="TSG26" s="341"/>
      <c r="TSH26" s="341"/>
      <c r="TSI26" s="341"/>
      <c r="TSJ26" s="341"/>
      <c r="TSK26" s="341"/>
      <c r="TSL26" s="341"/>
      <c r="TSM26" s="341"/>
      <c r="TSN26" s="341"/>
      <c r="TSO26" s="341"/>
      <c r="TSP26" s="341"/>
      <c r="TSQ26" s="341"/>
      <c r="TSR26" s="341"/>
      <c r="TSS26" s="341"/>
      <c r="TST26" s="341"/>
      <c r="TSU26" s="341"/>
      <c r="TSV26" s="341"/>
      <c r="TSW26" s="341"/>
      <c r="TSX26" s="341"/>
      <c r="TSY26" s="341"/>
      <c r="TSZ26" s="341"/>
      <c r="TTA26" s="341"/>
      <c r="TTB26" s="341"/>
      <c r="TTC26" s="341"/>
      <c r="TTD26" s="341"/>
      <c r="TTE26" s="341"/>
      <c r="TTF26" s="341"/>
      <c r="TTG26" s="341"/>
      <c r="TTH26" s="341"/>
      <c r="TTI26" s="341"/>
      <c r="TTJ26" s="341"/>
      <c r="TTK26" s="341"/>
      <c r="TTL26" s="341"/>
      <c r="TTM26" s="341"/>
      <c r="TTN26" s="341"/>
      <c r="TTO26" s="341"/>
      <c r="TTP26" s="341"/>
      <c r="TTQ26" s="341"/>
      <c r="TTR26" s="341"/>
      <c r="TTS26" s="341"/>
      <c r="TTT26" s="341"/>
      <c r="TTU26" s="341"/>
      <c r="TTV26" s="341"/>
      <c r="TTW26" s="341"/>
      <c r="TTX26" s="341"/>
      <c r="TTY26" s="341"/>
      <c r="TTZ26" s="341"/>
      <c r="TUA26" s="341"/>
      <c r="TUB26" s="341"/>
      <c r="TUC26" s="341"/>
      <c r="TUD26" s="341"/>
      <c r="TUE26" s="341"/>
      <c r="TUF26" s="341"/>
      <c r="TUG26" s="341"/>
      <c r="TUH26" s="341"/>
      <c r="TUI26" s="341"/>
      <c r="TUJ26" s="341"/>
      <c r="TUK26" s="341"/>
      <c r="TUL26" s="341"/>
      <c r="TUM26" s="341"/>
      <c r="TUN26" s="341"/>
      <c r="TUO26" s="341"/>
      <c r="TUP26" s="341"/>
      <c r="TUQ26" s="341"/>
      <c r="TUR26" s="341"/>
      <c r="TUS26" s="341"/>
      <c r="TUT26" s="341"/>
      <c r="TUU26" s="341"/>
      <c r="TUV26" s="341"/>
      <c r="TUW26" s="341"/>
      <c r="TUX26" s="341"/>
      <c r="TUY26" s="341"/>
      <c r="TUZ26" s="341"/>
      <c r="TVA26" s="341"/>
      <c r="TVB26" s="341"/>
      <c r="TVC26" s="341"/>
      <c r="TVD26" s="341"/>
      <c r="TVE26" s="341"/>
      <c r="TVF26" s="341"/>
      <c r="TVG26" s="341"/>
      <c r="TVH26" s="341"/>
      <c r="TVI26" s="341"/>
      <c r="TVJ26" s="341"/>
      <c r="TVK26" s="341"/>
      <c r="TVL26" s="341"/>
      <c r="TVM26" s="341"/>
      <c r="TVN26" s="341"/>
      <c r="TVO26" s="341"/>
      <c r="TVP26" s="341"/>
      <c r="TVQ26" s="341"/>
      <c r="TVR26" s="341"/>
      <c r="TVS26" s="341"/>
      <c r="TVT26" s="341"/>
      <c r="TVU26" s="341"/>
      <c r="TVV26" s="341"/>
      <c r="TVW26" s="341"/>
      <c r="TVX26" s="341"/>
      <c r="TVY26" s="341"/>
      <c r="TVZ26" s="341"/>
      <c r="TWA26" s="341"/>
      <c r="TWB26" s="341"/>
      <c r="TWC26" s="341"/>
      <c r="TWD26" s="341"/>
      <c r="TWE26" s="341"/>
      <c r="TWF26" s="341"/>
      <c r="TWG26" s="341"/>
      <c r="TWH26" s="341"/>
      <c r="TWI26" s="341"/>
      <c r="TWJ26" s="341"/>
      <c r="TWK26" s="341"/>
      <c r="TWL26" s="341"/>
      <c r="TWM26" s="341"/>
      <c r="TWN26" s="341"/>
      <c r="TWO26" s="341"/>
      <c r="TWP26" s="341"/>
      <c r="TWQ26" s="341"/>
      <c r="TWR26" s="341"/>
      <c r="TWS26" s="341"/>
      <c r="TWT26" s="341"/>
      <c r="TWU26" s="341"/>
      <c r="TWV26" s="341"/>
      <c r="TWW26" s="341"/>
      <c r="TWX26" s="341"/>
      <c r="TWY26" s="341"/>
      <c r="TWZ26" s="341"/>
      <c r="TXA26" s="341"/>
      <c r="TXB26" s="341"/>
      <c r="TXC26" s="341"/>
      <c r="TXD26" s="341"/>
      <c r="TXE26" s="341"/>
      <c r="TXF26" s="341"/>
      <c r="TXG26" s="341"/>
      <c r="TXH26" s="341"/>
      <c r="TXI26" s="341"/>
      <c r="TXJ26" s="341"/>
      <c r="TXK26" s="341"/>
      <c r="TXL26" s="341"/>
      <c r="TXM26" s="341"/>
      <c r="TXN26" s="341"/>
      <c r="TXO26" s="341"/>
      <c r="TXP26" s="341"/>
      <c r="TXQ26" s="341"/>
      <c r="TXR26" s="341"/>
      <c r="TXS26" s="341"/>
      <c r="TXT26" s="341"/>
      <c r="TXU26" s="341"/>
      <c r="TXV26" s="341"/>
      <c r="TXW26" s="341"/>
      <c r="TXX26" s="341"/>
      <c r="TXY26" s="341"/>
      <c r="TXZ26" s="341"/>
      <c r="TYA26" s="341"/>
      <c r="TYB26" s="341"/>
      <c r="TYC26" s="341"/>
      <c r="TYD26" s="341"/>
      <c r="TYE26" s="341"/>
      <c r="TYF26" s="341"/>
      <c r="TYG26" s="341"/>
      <c r="TYH26" s="341"/>
      <c r="TYI26" s="341"/>
      <c r="TYJ26" s="341"/>
      <c r="TYK26" s="341"/>
      <c r="TYL26" s="341"/>
      <c r="TYM26" s="341"/>
      <c r="TYN26" s="341"/>
      <c r="TYO26" s="341"/>
      <c r="TYP26" s="341"/>
      <c r="TYQ26" s="341"/>
      <c r="TYR26" s="341"/>
      <c r="TYS26" s="341"/>
      <c r="TYT26" s="341"/>
      <c r="TYU26" s="341"/>
      <c r="TYV26" s="341"/>
      <c r="TYW26" s="341"/>
      <c r="TYX26" s="341"/>
      <c r="TYY26" s="341"/>
      <c r="TYZ26" s="341"/>
      <c r="TZA26" s="341"/>
      <c r="TZB26" s="341"/>
      <c r="TZC26" s="341"/>
      <c r="TZD26" s="341"/>
      <c r="TZE26" s="341"/>
      <c r="TZF26" s="341"/>
      <c r="TZG26" s="341"/>
      <c r="TZH26" s="341"/>
      <c r="TZI26" s="341"/>
      <c r="TZJ26" s="341"/>
      <c r="TZK26" s="341"/>
      <c r="TZL26" s="341"/>
      <c r="TZM26" s="341"/>
      <c r="TZN26" s="341"/>
      <c r="TZO26" s="341"/>
      <c r="TZP26" s="341"/>
      <c r="TZQ26" s="341"/>
      <c r="TZR26" s="341"/>
      <c r="TZS26" s="341"/>
      <c r="TZT26" s="341"/>
      <c r="TZU26" s="341"/>
      <c r="TZV26" s="341"/>
      <c r="TZW26" s="341"/>
      <c r="TZX26" s="341"/>
      <c r="TZY26" s="341"/>
      <c r="TZZ26" s="341"/>
      <c r="UAA26" s="341"/>
      <c r="UAB26" s="341"/>
      <c r="UAC26" s="341"/>
      <c r="UAD26" s="341"/>
      <c r="UAE26" s="341"/>
      <c r="UAF26" s="341"/>
      <c r="UAG26" s="341"/>
      <c r="UAH26" s="341"/>
      <c r="UAI26" s="341"/>
      <c r="UAJ26" s="341"/>
      <c r="UAK26" s="341"/>
      <c r="UAL26" s="341"/>
      <c r="UAM26" s="341"/>
      <c r="UAN26" s="341"/>
      <c r="UAO26" s="341"/>
      <c r="UAP26" s="341"/>
      <c r="UAQ26" s="341"/>
      <c r="UAR26" s="341"/>
      <c r="UAS26" s="341"/>
      <c r="UAT26" s="341"/>
      <c r="UAU26" s="341"/>
      <c r="UAV26" s="341"/>
      <c r="UAW26" s="341"/>
      <c r="UAX26" s="341"/>
      <c r="UAY26" s="341"/>
      <c r="UAZ26" s="341"/>
      <c r="UBA26" s="341"/>
      <c r="UBB26" s="341"/>
      <c r="UBC26" s="341"/>
      <c r="UBD26" s="341"/>
      <c r="UBE26" s="341"/>
      <c r="UBF26" s="341"/>
      <c r="UBG26" s="341"/>
      <c r="UBH26" s="341"/>
      <c r="UBI26" s="341"/>
      <c r="UBJ26" s="341"/>
      <c r="UBK26" s="341"/>
      <c r="UBL26" s="341"/>
      <c r="UBM26" s="341"/>
      <c r="UBN26" s="341"/>
      <c r="UBO26" s="341"/>
      <c r="UBP26" s="341"/>
      <c r="UBQ26" s="341"/>
      <c r="UBR26" s="341"/>
      <c r="UBS26" s="341"/>
      <c r="UBT26" s="341"/>
      <c r="UBU26" s="341"/>
      <c r="UBV26" s="341"/>
      <c r="UBW26" s="341"/>
      <c r="UBX26" s="341"/>
      <c r="UBY26" s="341"/>
      <c r="UBZ26" s="341"/>
      <c r="UCA26" s="341"/>
      <c r="UCB26" s="341"/>
      <c r="UCC26" s="341"/>
      <c r="UCD26" s="341"/>
      <c r="UCE26" s="341"/>
      <c r="UCF26" s="341"/>
      <c r="UCG26" s="341"/>
      <c r="UCH26" s="341"/>
      <c r="UCI26" s="341"/>
      <c r="UCJ26" s="341"/>
      <c r="UCK26" s="341"/>
      <c r="UCL26" s="341"/>
      <c r="UCM26" s="341"/>
      <c r="UCN26" s="341"/>
      <c r="UCO26" s="341"/>
      <c r="UCP26" s="341"/>
      <c r="UCQ26" s="341"/>
      <c r="UCR26" s="341"/>
      <c r="UCS26" s="341"/>
      <c r="UCT26" s="341"/>
      <c r="UCU26" s="341"/>
      <c r="UCV26" s="341"/>
      <c r="UCW26" s="341"/>
      <c r="UCX26" s="341"/>
      <c r="UCY26" s="341"/>
      <c r="UCZ26" s="341"/>
      <c r="UDA26" s="341"/>
      <c r="UDB26" s="341"/>
      <c r="UDC26" s="341"/>
      <c r="UDD26" s="341"/>
      <c r="UDE26" s="341"/>
      <c r="UDF26" s="341"/>
      <c r="UDG26" s="341"/>
      <c r="UDH26" s="341"/>
      <c r="UDI26" s="341"/>
      <c r="UDJ26" s="341"/>
      <c r="UDK26" s="341"/>
      <c r="UDL26" s="341"/>
      <c r="UDM26" s="341"/>
      <c r="UDN26" s="341"/>
      <c r="UDO26" s="341"/>
      <c r="UDP26" s="341"/>
      <c r="UDQ26" s="341"/>
      <c r="UDR26" s="341"/>
      <c r="UDS26" s="341"/>
      <c r="UDT26" s="341"/>
      <c r="UDU26" s="341"/>
      <c r="UDV26" s="341"/>
      <c r="UDW26" s="341"/>
      <c r="UDX26" s="341"/>
      <c r="UDY26" s="341"/>
      <c r="UDZ26" s="341"/>
      <c r="UEA26" s="341"/>
      <c r="UEB26" s="341"/>
      <c r="UEC26" s="341"/>
      <c r="UED26" s="341"/>
      <c r="UEE26" s="341"/>
      <c r="UEF26" s="341"/>
      <c r="UEG26" s="341"/>
      <c r="UEH26" s="341"/>
      <c r="UEI26" s="341"/>
      <c r="UEJ26" s="341"/>
      <c r="UEK26" s="341"/>
      <c r="UEL26" s="341"/>
      <c r="UEM26" s="341"/>
      <c r="UEN26" s="341"/>
      <c r="UEO26" s="341"/>
      <c r="UEP26" s="341"/>
      <c r="UEQ26" s="341"/>
      <c r="UER26" s="341"/>
      <c r="UES26" s="341"/>
      <c r="UET26" s="341"/>
      <c r="UEU26" s="341"/>
      <c r="UEV26" s="341"/>
      <c r="UEW26" s="341"/>
      <c r="UEX26" s="341"/>
      <c r="UEY26" s="341"/>
      <c r="UEZ26" s="341"/>
      <c r="UFA26" s="341"/>
      <c r="UFB26" s="341"/>
      <c r="UFC26" s="341"/>
      <c r="UFD26" s="341"/>
      <c r="UFE26" s="341"/>
      <c r="UFF26" s="341"/>
      <c r="UFG26" s="341"/>
      <c r="UFH26" s="341"/>
      <c r="UFI26" s="341"/>
      <c r="UFJ26" s="341"/>
      <c r="UFK26" s="341"/>
      <c r="UFL26" s="341"/>
      <c r="UFM26" s="341"/>
      <c r="UFN26" s="341"/>
      <c r="UFO26" s="341"/>
      <c r="UFP26" s="341"/>
      <c r="UFQ26" s="341"/>
      <c r="UFR26" s="341"/>
      <c r="UFS26" s="341"/>
      <c r="UFT26" s="341"/>
      <c r="UFU26" s="341"/>
      <c r="UFV26" s="341"/>
      <c r="UFW26" s="341"/>
      <c r="UFX26" s="341"/>
      <c r="UFY26" s="341"/>
      <c r="UFZ26" s="341"/>
      <c r="UGA26" s="341"/>
      <c r="UGB26" s="341"/>
      <c r="UGC26" s="341"/>
      <c r="UGD26" s="341"/>
      <c r="UGE26" s="341"/>
      <c r="UGF26" s="341"/>
      <c r="UGG26" s="341"/>
      <c r="UGH26" s="341"/>
      <c r="UGI26" s="341"/>
      <c r="UGJ26" s="341"/>
      <c r="UGK26" s="341"/>
      <c r="UGL26" s="341"/>
      <c r="UGM26" s="341"/>
      <c r="UGN26" s="341"/>
      <c r="UGO26" s="341"/>
      <c r="UGP26" s="341"/>
      <c r="UGQ26" s="341"/>
      <c r="UGR26" s="341"/>
      <c r="UGS26" s="341"/>
      <c r="UGT26" s="341"/>
      <c r="UGU26" s="341"/>
      <c r="UGV26" s="341"/>
      <c r="UGW26" s="341"/>
      <c r="UGX26" s="341"/>
      <c r="UGY26" s="341"/>
      <c r="UGZ26" s="341"/>
      <c r="UHA26" s="341"/>
      <c r="UHB26" s="341"/>
      <c r="UHC26" s="341"/>
      <c r="UHD26" s="341"/>
      <c r="UHE26" s="341"/>
      <c r="UHF26" s="341"/>
      <c r="UHG26" s="341"/>
      <c r="UHH26" s="341"/>
      <c r="UHI26" s="341"/>
      <c r="UHJ26" s="341"/>
      <c r="UHK26" s="341"/>
      <c r="UHL26" s="341"/>
      <c r="UHM26" s="341"/>
      <c r="UHN26" s="341"/>
      <c r="UHO26" s="341"/>
      <c r="UHP26" s="341"/>
      <c r="UHQ26" s="341"/>
      <c r="UHR26" s="341"/>
      <c r="UHS26" s="341"/>
      <c r="UHT26" s="341"/>
      <c r="UHU26" s="341"/>
      <c r="UHV26" s="341"/>
      <c r="UHW26" s="341"/>
      <c r="UHX26" s="341"/>
      <c r="UHY26" s="341"/>
      <c r="UHZ26" s="341"/>
      <c r="UIA26" s="341"/>
      <c r="UIB26" s="341"/>
      <c r="UIC26" s="341"/>
      <c r="UID26" s="341"/>
      <c r="UIE26" s="341"/>
      <c r="UIF26" s="341"/>
      <c r="UIG26" s="341"/>
      <c r="UIH26" s="341"/>
      <c r="UII26" s="341"/>
      <c r="UIJ26" s="341"/>
      <c r="UIK26" s="341"/>
      <c r="UIL26" s="341"/>
      <c r="UIM26" s="341"/>
      <c r="UIN26" s="341"/>
      <c r="UIO26" s="341"/>
      <c r="UIP26" s="341"/>
      <c r="UIQ26" s="341"/>
      <c r="UIR26" s="341"/>
      <c r="UIS26" s="341"/>
      <c r="UIT26" s="341"/>
      <c r="UIU26" s="341"/>
      <c r="UIV26" s="341"/>
      <c r="UIW26" s="341"/>
      <c r="UIX26" s="341"/>
      <c r="UIY26" s="341"/>
      <c r="UIZ26" s="341"/>
      <c r="UJA26" s="341"/>
      <c r="UJB26" s="341"/>
      <c r="UJC26" s="341"/>
      <c r="UJD26" s="341"/>
      <c r="UJE26" s="341"/>
      <c r="UJF26" s="341"/>
      <c r="UJG26" s="341"/>
      <c r="UJH26" s="341"/>
      <c r="UJI26" s="341"/>
      <c r="UJJ26" s="341"/>
      <c r="UJK26" s="341"/>
      <c r="UJL26" s="341"/>
      <c r="UJM26" s="341"/>
      <c r="UJN26" s="341"/>
      <c r="UJO26" s="341"/>
      <c r="UJP26" s="341"/>
      <c r="UJQ26" s="341"/>
      <c r="UJR26" s="341"/>
      <c r="UJS26" s="341"/>
      <c r="UJT26" s="341"/>
      <c r="UJU26" s="341"/>
      <c r="UJV26" s="341"/>
      <c r="UJW26" s="341"/>
      <c r="UJX26" s="341"/>
      <c r="UJY26" s="341"/>
      <c r="UJZ26" s="341"/>
      <c r="UKA26" s="341"/>
      <c r="UKB26" s="341"/>
      <c r="UKC26" s="341"/>
      <c r="UKD26" s="341"/>
      <c r="UKE26" s="341"/>
      <c r="UKF26" s="341"/>
      <c r="UKG26" s="341"/>
      <c r="UKH26" s="341"/>
      <c r="UKI26" s="341"/>
      <c r="UKJ26" s="341"/>
      <c r="UKK26" s="341"/>
      <c r="UKL26" s="341"/>
      <c r="UKM26" s="341"/>
      <c r="UKN26" s="341"/>
      <c r="UKO26" s="341"/>
      <c r="UKP26" s="341"/>
      <c r="UKQ26" s="341"/>
      <c r="UKR26" s="341"/>
      <c r="UKS26" s="341"/>
      <c r="UKT26" s="341"/>
      <c r="UKU26" s="341"/>
      <c r="UKV26" s="341"/>
      <c r="UKW26" s="341"/>
      <c r="UKX26" s="341"/>
      <c r="UKY26" s="341"/>
      <c r="UKZ26" s="341"/>
      <c r="ULA26" s="341"/>
      <c r="ULB26" s="341"/>
      <c r="ULC26" s="341"/>
      <c r="ULD26" s="341"/>
      <c r="ULE26" s="341"/>
      <c r="ULF26" s="341"/>
      <c r="ULG26" s="341"/>
      <c r="ULH26" s="341"/>
      <c r="ULI26" s="341"/>
      <c r="ULJ26" s="341"/>
      <c r="ULK26" s="341"/>
      <c r="ULL26" s="341"/>
      <c r="ULM26" s="341"/>
      <c r="ULN26" s="341"/>
      <c r="ULO26" s="341"/>
      <c r="ULP26" s="341"/>
      <c r="ULQ26" s="341"/>
      <c r="ULR26" s="341"/>
      <c r="ULS26" s="341"/>
      <c r="ULT26" s="341"/>
      <c r="ULU26" s="341"/>
      <c r="ULV26" s="341"/>
      <c r="ULW26" s="341"/>
      <c r="ULX26" s="341"/>
      <c r="ULY26" s="341"/>
      <c r="ULZ26" s="341"/>
      <c r="UMA26" s="341"/>
      <c r="UMB26" s="341"/>
      <c r="UMC26" s="341"/>
      <c r="UMD26" s="341"/>
      <c r="UME26" s="341"/>
      <c r="UMF26" s="341"/>
      <c r="UMG26" s="341"/>
      <c r="UMH26" s="341"/>
      <c r="UMI26" s="341"/>
      <c r="UMJ26" s="341"/>
      <c r="UMK26" s="341"/>
      <c r="UML26" s="341"/>
      <c r="UMM26" s="341"/>
      <c r="UMN26" s="341"/>
      <c r="UMO26" s="341"/>
      <c r="UMP26" s="341"/>
      <c r="UMQ26" s="341"/>
      <c r="UMR26" s="341"/>
      <c r="UMS26" s="341"/>
      <c r="UMT26" s="341"/>
      <c r="UMU26" s="341"/>
      <c r="UMV26" s="341"/>
      <c r="UMW26" s="341"/>
      <c r="UMX26" s="341"/>
      <c r="UMY26" s="341"/>
      <c r="UMZ26" s="341"/>
      <c r="UNA26" s="341"/>
      <c r="UNB26" s="341"/>
      <c r="UNC26" s="341"/>
      <c r="UND26" s="341"/>
      <c r="UNE26" s="341"/>
      <c r="UNF26" s="341"/>
      <c r="UNG26" s="341"/>
      <c r="UNH26" s="341"/>
      <c r="UNI26" s="341"/>
      <c r="UNJ26" s="341"/>
      <c r="UNK26" s="341"/>
      <c r="UNL26" s="341"/>
      <c r="UNM26" s="341"/>
      <c r="UNN26" s="341"/>
      <c r="UNO26" s="341"/>
      <c r="UNP26" s="341"/>
      <c r="UNQ26" s="341"/>
      <c r="UNR26" s="341"/>
      <c r="UNS26" s="341"/>
      <c r="UNT26" s="341"/>
      <c r="UNU26" s="341"/>
      <c r="UNV26" s="341"/>
      <c r="UNW26" s="341"/>
      <c r="UNX26" s="341"/>
      <c r="UNY26" s="341"/>
      <c r="UNZ26" s="341"/>
      <c r="UOA26" s="341"/>
      <c r="UOB26" s="341"/>
      <c r="UOC26" s="341"/>
      <c r="UOD26" s="341"/>
      <c r="UOE26" s="341"/>
      <c r="UOF26" s="341"/>
      <c r="UOG26" s="341"/>
      <c r="UOH26" s="341"/>
      <c r="UOI26" s="341"/>
      <c r="UOJ26" s="341"/>
      <c r="UOK26" s="341"/>
      <c r="UOL26" s="341"/>
      <c r="UOM26" s="341"/>
      <c r="UON26" s="341"/>
      <c r="UOO26" s="341"/>
      <c r="UOP26" s="341"/>
      <c r="UOQ26" s="341"/>
      <c r="UOR26" s="341"/>
      <c r="UOS26" s="341"/>
      <c r="UOT26" s="341"/>
      <c r="UOU26" s="341"/>
      <c r="UOV26" s="341"/>
      <c r="UOW26" s="341"/>
      <c r="UOX26" s="341"/>
      <c r="UOY26" s="341"/>
      <c r="UOZ26" s="341"/>
      <c r="UPA26" s="341"/>
      <c r="UPB26" s="341"/>
      <c r="UPC26" s="341"/>
      <c r="UPD26" s="341"/>
      <c r="UPE26" s="341"/>
      <c r="UPF26" s="341"/>
      <c r="UPG26" s="341"/>
      <c r="UPH26" s="341"/>
      <c r="UPI26" s="341"/>
      <c r="UPJ26" s="341"/>
      <c r="UPK26" s="341"/>
      <c r="UPL26" s="341"/>
      <c r="UPM26" s="341"/>
      <c r="UPN26" s="341"/>
      <c r="UPO26" s="341"/>
      <c r="UPP26" s="341"/>
      <c r="UPQ26" s="341"/>
      <c r="UPR26" s="341"/>
      <c r="UPS26" s="341"/>
      <c r="UPT26" s="341"/>
      <c r="UPU26" s="341"/>
      <c r="UPV26" s="341"/>
      <c r="UPW26" s="341"/>
      <c r="UPX26" s="341"/>
      <c r="UPY26" s="341"/>
      <c r="UPZ26" s="341"/>
      <c r="UQA26" s="341"/>
      <c r="UQB26" s="341"/>
      <c r="UQC26" s="341"/>
      <c r="UQD26" s="341"/>
      <c r="UQE26" s="341"/>
      <c r="UQF26" s="341"/>
      <c r="UQG26" s="341"/>
      <c r="UQH26" s="341"/>
      <c r="UQI26" s="341"/>
      <c r="UQJ26" s="341"/>
      <c r="UQK26" s="341"/>
      <c r="UQL26" s="341"/>
      <c r="UQM26" s="341"/>
      <c r="UQN26" s="341"/>
      <c r="UQO26" s="341"/>
      <c r="UQP26" s="341"/>
      <c r="UQQ26" s="341"/>
      <c r="UQR26" s="341"/>
      <c r="UQS26" s="341"/>
      <c r="UQT26" s="341"/>
      <c r="UQU26" s="341"/>
      <c r="UQV26" s="341"/>
      <c r="UQW26" s="341"/>
      <c r="UQX26" s="341"/>
      <c r="UQY26" s="341"/>
      <c r="UQZ26" s="341"/>
      <c r="URA26" s="341"/>
      <c r="URB26" s="341"/>
      <c r="URC26" s="341"/>
      <c r="URD26" s="341"/>
      <c r="URE26" s="341"/>
      <c r="URF26" s="341"/>
      <c r="URG26" s="341"/>
      <c r="URH26" s="341"/>
      <c r="URI26" s="341"/>
      <c r="URJ26" s="341"/>
      <c r="URK26" s="341"/>
      <c r="URL26" s="341"/>
      <c r="URM26" s="341"/>
      <c r="URN26" s="341"/>
      <c r="URO26" s="341"/>
      <c r="URP26" s="341"/>
      <c r="URQ26" s="341"/>
      <c r="URR26" s="341"/>
      <c r="URS26" s="341"/>
      <c r="URT26" s="341"/>
      <c r="URU26" s="341"/>
      <c r="URV26" s="341"/>
      <c r="URW26" s="341"/>
      <c r="URX26" s="341"/>
      <c r="URY26" s="341"/>
      <c r="URZ26" s="341"/>
      <c r="USA26" s="341"/>
      <c r="USB26" s="341"/>
      <c r="USC26" s="341"/>
      <c r="USD26" s="341"/>
      <c r="USE26" s="341"/>
      <c r="USF26" s="341"/>
      <c r="USG26" s="341"/>
      <c r="USH26" s="341"/>
      <c r="USI26" s="341"/>
      <c r="USJ26" s="341"/>
      <c r="USK26" s="341"/>
      <c r="USL26" s="341"/>
      <c r="USM26" s="341"/>
      <c r="USN26" s="341"/>
      <c r="USO26" s="341"/>
      <c r="USP26" s="341"/>
      <c r="USQ26" s="341"/>
      <c r="USR26" s="341"/>
      <c r="USS26" s="341"/>
      <c r="UST26" s="341"/>
      <c r="USU26" s="341"/>
      <c r="USV26" s="341"/>
      <c r="USW26" s="341"/>
      <c r="USX26" s="341"/>
      <c r="USY26" s="341"/>
      <c r="USZ26" s="341"/>
      <c r="UTA26" s="341"/>
      <c r="UTB26" s="341"/>
      <c r="UTC26" s="341"/>
      <c r="UTD26" s="341"/>
      <c r="UTE26" s="341"/>
      <c r="UTF26" s="341"/>
      <c r="UTG26" s="341"/>
      <c r="UTH26" s="341"/>
      <c r="UTI26" s="341"/>
      <c r="UTJ26" s="341"/>
      <c r="UTK26" s="341"/>
      <c r="UTL26" s="341"/>
      <c r="UTM26" s="341"/>
      <c r="UTN26" s="341"/>
      <c r="UTO26" s="341"/>
      <c r="UTP26" s="341"/>
      <c r="UTQ26" s="341"/>
      <c r="UTR26" s="341"/>
      <c r="UTS26" s="341"/>
      <c r="UTT26" s="341"/>
      <c r="UTU26" s="341"/>
      <c r="UTV26" s="341"/>
      <c r="UTW26" s="341"/>
      <c r="UTX26" s="341"/>
      <c r="UTY26" s="341"/>
      <c r="UTZ26" s="341"/>
      <c r="UUA26" s="341"/>
      <c r="UUB26" s="341"/>
      <c r="UUC26" s="341"/>
      <c r="UUD26" s="341"/>
      <c r="UUE26" s="341"/>
      <c r="UUF26" s="341"/>
      <c r="UUG26" s="341"/>
      <c r="UUH26" s="341"/>
      <c r="UUI26" s="341"/>
      <c r="UUJ26" s="341"/>
      <c r="UUK26" s="341"/>
      <c r="UUL26" s="341"/>
      <c r="UUM26" s="341"/>
      <c r="UUN26" s="341"/>
      <c r="UUO26" s="341"/>
      <c r="UUP26" s="341"/>
      <c r="UUQ26" s="341"/>
      <c r="UUR26" s="341"/>
      <c r="UUS26" s="341"/>
      <c r="UUT26" s="341"/>
      <c r="UUU26" s="341"/>
      <c r="UUV26" s="341"/>
      <c r="UUW26" s="341"/>
      <c r="UUX26" s="341"/>
      <c r="UUY26" s="341"/>
      <c r="UUZ26" s="341"/>
      <c r="UVA26" s="341"/>
      <c r="UVB26" s="341"/>
      <c r="UVC26" s="341"/>
      <c r="UVD26" s="341"/>
      <c r="UVE26" s="341"/>
      <c r="UVF26" s="341"/>
      <c r="UVG26" s="341"/>
      <c r="UVH26" s="341"/>
      <c r="UVI26" s="341"/>
      <c r="UVJ26" s="341"/>
      <c r="UVK26" s="341"/>
      <c r="UVL26" s="341"/>
      <c r="UVM26" s="341"/>
      <c r="UVN26" s="341"/>
      <c r="UVO26" s="341"/>
      <c r="UVP26" s="341"/>
      <c r="UVQ26" s="341"/>
      <c r="UVR26" s="341"/>
      <c r="UVS26" s="341"/>
      <c r="UVT26" s="341"/>
      <c r="UVU26" s="341"/>
      <c r="UVV26" s="341"/>
      <c r="UVW26" s="341"/>
      <c r="UVX26" s="341"/>
      <c r="UVY26" s="341"/>
      <c r="UVZ26" s="341"/>
      <c r="UWA26" s="341"/>
      <c r="UWB26" s="341"/>
      <c r="UWC26" s="341"/>
      <c r="UWD26" s="341"/>
      <c r="UWE26" s="341"/>
      <c r="UWF26" s="341"/>
      <c r="UWG26" s="341"/>
      <c r="UWH26" s="341"/>
      <c r="UWI26" s="341"/>
      <c r="UWJ26" s="341"/>
      <c r="UWK26" s="341"/>
      <c r="UWL26" s="341"/>
      <c r="UWM26" s="341"/>
      <c r="UWN26" s="341"/>
      <c r="UWO26" s="341"/>
      <c r="UWP26" s="341"/>
      <c r="UWQ26" s="341"/>
      <c r="UWR26" s="341"/>
      <c r="UWS26" s="341"/>
      <c r="UWT26" s="341"/>
      <c r="UWU26" s="341"/>
      <c r="UWV26" s="341"/>
      <c r="UWW26" s="341"/>
      <c r="UWX26" s="341"/>
      <c r="UWY26" s="341"/>
      <c r="UWZ26" s="341"/>
      <c r="UXA26" s="341"/>
      <c r="UXB26" s="341"/>
      <c r="UXC26" s="341"/>
      <c r="UXD26" s="341"/>
      <c r="UXE26" s="341"/>
      <c r="UXF26" s="341"/>
      <c r="UXG26" s="341"/>
      <c r="UXH26" s="341"/>
      <c r="UXI26" s="341"/>
      <c r="UXJ26" s="341"/>
      <c r="UXK26" s="341"/>
      <c r="UXL26" s="341"/>
      <c r="UXM26" s="341"/>
      <c r="UXN26" s="341"/>
      <c r="UXO26" s="341"/>
      <c r="UXP26" s="341"/>
      <c r="UXQ26" s="341"/>
      <c r="UXR26" s="341"/>
      <c r="UXS26" s="341"/>
      <c r="UXT26" s="341"/>
      <c r="UXU26" s="341"/>
      <c r="UXV26" s="341"/>
      <c r="UXW26" s="341"/>
      <c r="UXX26" s="341"/>
      <c r="UXY26" s="341"/>
      <c r="UXZ26" s="341"/>
      <c r="UYA26" s="341"/>
      <c r="UYB26" s="341"/>
      <c r="UYC26" s="341"/>
      <c r="UYD26" s="341"/>
      <c r="UYE26" s="341"/>
      <c r="UYF26" s="341"/>
      <c r="UYG26" s="341"/>
      <c r="UYH26" s="341"/>
      <c r="UYI26" s="341"/>
      <c r="UYJ26" s="341"/>
      <c r="UYK26" s="341"/>
      <c r="UYL26" s="341"/>
      <c r="UYM26" s="341"/>
      <c r="UYN26" s="341"/>
      <c r="UYO26" s="341"/>
      <c r="UYP26" s="341"/>
      <c r="UYQ26" s="341"/>
      <c r="UYR26" s="341"/>
      <c r="UYS26" s="341"/>
      <c r="UYT26" s="341"/>
      <c r="UYU26" s="341"/>
      <c r="UYV26" s="341"/>
      <c r="UYW26" s="341"/>
      <c r="UYX26" s="341"/>
      <c r="UYY26" s="341"/>
      <c r="UYZ26" s="341"/>
      <c r="UZA26" s="341"/>
      <c r="UZB26" s="341"/>
      <c r="UZC26" s="341"/>
      <c r="UZD26" s="341"/>
      <c r="UZE26" s="341"/>
      <c r="UZF26" s="341"/>
      <c r="UZG26" s="341"/>
      <c r="UZH26" s="341"/>
      <c r="UZI26" s="341"/>
      <c r="UZJ26" s="341"/>
      <c r="UZK26" s="341"/>
      <c r="UZL26" s="341"/>
      <c r="UZM26" s="341"/>
      <c r="UZN26" s="341"/>
      <c r="UZO26" s="341"/>
      <c r="UZP26" s="341"/>
      <c r="UZQ26" s="341"/>
      <c r="UZR26" s="341"/>
      <c r="UZS26" s="341"/>
      <c r="UZT26" s="341"/>
      <c r="UZU26" s="341"/>
      <c r="UZV26" s="341"/>
      <c r="UZW26" s="341"/>
      <c r="UZX26" s="341"/>
      <c r="UZY26" s="341"/>
      <c r="UZZ26" s="341"/>
      <c r="VAA26" s="341"/>
      <c r="VAB26" s="341"/>
      <c r="VAC26" s="341"/>
      <c r="VAD26" s="341"/>
      <c r="VAE26" s="341"/>
      <c r="VAF26" s="341"/>
      <c r="VAG26" s="341"/>
      <c r="VAH26" s="341"/>
      <c r="VAI26" s="341"/>
      <c r="VAJ26" s="341"/>
      <c r="VAK26" s="341"/>
      <c r="VAL26" s="341"/>
      <c r="VAM26" s="341"/>
      <c r="VAN26" s="341"/>
      <c r="VAO26" s="341"/>
      <c r="VAP26" s="341"/>
      <c r="VAQ26" s="341"/>
      <c r="VAR26" s="341"/>
      <c r="VAS26" s="341"/>
      <c r="VAT26" s="341"/>
      <c r="VAU26" s="341"/>
      <c r="VAV26" s="341"/>
      <c r="VAW26" s="341"/>
      <c r="VAX26" s="341"/>
      <c r="VAY26" s="341"/>
      <c r="VAZ26" s="341"/>
      <c r="VBA26" s="341"/>
      <c r="VBB26" s="341"/>
      <c r="VBC26" s="341"/>
      <c r="VBD26" s="341"/>
      <c r="VBE26" s="341"/>
      <c r="VBF26" s="341"/>
      <c r="VBG26" s="341"/>
      <c r="VBH26" s="341"/>
      <c r="VBI26" s="341"/>
      <c r="VBJ26" s="341"/>
      <c r="VBK26" s="341"/>
      <c r="VBL26" s="341"/>
      <c r="VBM26" s="341"/>
      <c r="VBN26" s="341"/>
      <c r="VBO26" s="341"/>
      <c r="VBP26" s="341"/>
      <c r="VBQ26" s="341"/>
      <c r="VBR26" s="341"/>
      <c r="VBS26" s="341"/>
      <c r="VBT26" s="341"/>
      <c r="VBU26" s="341"/>
      <c r="VBV26" s="341"/>
      <c r="VBW26" s="341"/>
      <c r="VBX26" s="341"/>
      <c r="VBY26" s="341"/>
      <c r="VBZ26" s="341"/>
      <c r="VCA26" s="341"/>
      <c r="VCB26" s="341"/>
      <c r="VCC26" s="341"/>
      <c r="VCD26" s="341"/>
      <c r="VCE26" s="341"/>
      <c r="VCF26" s="341"/>
      <c r="VCG26" s="341"/>
      <c r="VCH26" s="341"/>
      <c r="VCI26" s="341"/>
      <c r="VCJ26" s="341"/>
      <c r="VCK26" s="341"/>
      <c r="VCL26" s="341"/>
      <c r="VCM26" s="341"/>
      <c r="VCN26" s="341"/>
      <c r="VCO26" s="341"/>
      <c r="VCP26" s="341"/>
      <c r="VCQ26" s="341"/>
      <c r="VCR26" s="341"/>
      <c r="VCS26" s="341"/>
      <c r="VCT26" s="341"/>
      <c r="VCU26" s="341"/>
      <c r="VCV26" s="341"/>
      <c r="VCW26" s="341"/>
      <c r="VCX26" s="341"/>
      <c r="VCY26" s="341"/>
      <c r="VCZ26" s="341"/>
      <c r="VDA26" s="341"/>
      <c r="VDB26" s="341"/>
      <c r="VDC26" s="341"/>
      <c r="VDD26" s="341"/>
      <c r="VDE26" s="341"/>
      <c r="VDF26" s="341"/>
      <c r="VDG26" s="341"/>
      <c r="VDH26" s="341"/>
      <c r="VDI26" s="341"/>
      <c r="VDJ26" s="341"/>
      <c r="VDK26" s="341"/>
      <c r="VDL26" s="341"/>
      <c r="VDM26" s="341"/>
      <c r="VDN26" s="341"/>
      <c r="VDO26" s="341"/>
      <c r="VDP26" s="341"/>
      <c r="VDQ26" s="341"/>
      <c r="VDR26" s="341"/>
      <c r="VDS26" s="341"/>
      <c r="VDT26" s="341"/>
      <c r="VDU26" s="341"/>
      <c r="VDV26" s="341"/>
      <c r="VDW26" s="341"/>
      <c r="VDX26" s="341"/>
      <c r="VDY26" s="341"/>
      <c r="VDZ26" s="341"/>
      <c r="VEA26" s="341"/>
      <c r="VEB26" s="341"/>
      <c r="VEC26" s="341"/>
      <c r="VED26" s="341"/>
      <c r="VEE26" s="341"/>
      <c r="VEF26" s="341"/>
      <c r="VEG26" s="341"/>
      <c r="VEH26" s="341"/>
      <c r="VEI26" s="341"/>
      <c r="VEJ26" s="341"/>
      <c r="VEK26" s="341"/>
      <c r="VEL26" s="341"/>
      <c r="VEM26" s="341"/>
      <c r="VEN26" s="341"/>
      <c r="VEO26" s="341"/>
      <c r="VEP26" s="341"/>
      <c r="VEQ26" s="341"/>
      <c r="VER26" s="341"/>
      <c r="VES26" s="341"/>
      <c r="VET26" s="341"/>
      <c r="VEU26" s="341"/>
      <c r="VEV26" s="341"/>
      <c r="VEW26" s="341"/>
      <c r="VEX26" s="341"/>
      <c r="VEY26" s="341"/>
      <c r="VEZ26" s="341"/>
      <c r="VFA26" s="341"/>
      <c r="VFB26" s="341"/>
      <c r="VFC26" s="341"/>
      <c r="VFD26" s="341"/>
      <c r="VFE26" s="341"/>
      <c r="VFF26" s="341"/>
      <c r="VFG26" s="341"/>
      <c r="VFH26" s="341"/>
      <c r="VFI26" s="341"/>
      <c r="VFJ26" s="341"/>
      <c r="VFK26" s="341"/>
      <c r="VFL26" s="341"/>
      <c r="VFM26" s="341"/>
      <c r="VFN26" s="341"/>
      <c r="VFO26" s="341"/>
      <c r="VFP26" s="341"/>
      <c r="VFQ26" s="341"/>
      <c r="VFR26" s="341"/>
      <c r="VFS26" s="341"/>
      <c r="VFT26" s="341"/>
      <c r="VFU26" s="341"/>
      <c r="VFV26" s="341"/>
      <c r="VFW26" s="341"/>
      <c r="VFX26" s="341"/>
      <c r="VFY26" s="341"/>
      <c r="VFZ26" s="341"/>
      <c r="VGA26" s="341"/>
      <c r="VGB26" s="341"/>
      <c r="VGC26" s="341"/>
      <c r="VGD26" s="341"/>
      <c r="VGE26" s="341"/>
      <c r="VGF26" s="341"/>
      <c r="VGG26" s="341"/>
      <c r="VGH26" s="341"/>
      <c r="VGI26" s="341"/>
      <c r="VGJ26" s="341"/>
      <c r="VGK26" s="341"/>
      <c r="VGL26" s="341"/>
      <c r="VGM26" s="341"/>
      <c r="VGN26" s="341"/>
      <c r="VGO26" s="341"/>
      <c r="VGP26" s="341"/>
      <c r="VGQ26" s="341"/>
      <c r="VGR26" s="341"/>
      <c r="VGS26" s="341"/>
      <c r="VGT26" s="341"/>
      <c r="VGU26" s="341"/>
      <c r="VGV26" s="341"/>
      <c r="VGW26" s="341"/>
      <c r="VGX26" s="341"/>
      <c r="VGY26" s="341"/>
      <c r="VGZ26" s="341"/>
      <c r="VHA26" s="341"/>
      <c r="VHB26" s="341"/>
      <c r="VHC26" s="341"/>
      <c r="VHD26" s="341"/>
      <c r="VHE26" s="341"/>
      <c r="VHF26" s="341"/>
      <c r="VHG26" s="341"/>
      <c r="VHH26" s="341"/>
      <c r="VHI26" s="341"/>
      <c r="VHJ26" s="341"/>
      <c r="VHK26" s="341"/>
      <c r="VHL26" s="341"/>
      <c r="VHM26" s="341"/>
      <c r="VHN26" s="341"/>
      <c r="VHO26" s="341"/>
      <c r="VHP26" s="341"/>
      <c r="VHQ26" s="341"/>
      <c r="VHR26" s="341"/>
      <c r="VHS26" s="341"/>
      <c r="VHT26" s="341"/>
      <c r="VHU26" s="341"/>
      <c r="VHV26" s="341"/>
      <c r="VHW26" s="341"/>
      <c r="VHX26" s="341"/>
      <c r="VHY26" s="341"/>
      <c r="VHZ26" s="341"/>
      <c r="VIA26" s="341"/>
      <c r="VIB26" s="341"/>
      <c r="VIC26" s="341"/>
      <c r="VID26" s="341"/>
      <c r="VIE26" s="341"/>
      <c r="VIF26" s="341"/>
      <c r="VIG26" s="341"/>
      <c r="VIH26" s="341"/>
      <c r="VII26" s="341"/>
      <c r="VIJ26" s="341"/>
      <c r="VIK26" s="341"/>
      <c r="VIL26" s="341"/>
      <c r="VIM26" s="341"/>
      <c r="VIN26" s="341"/>
      <c r="VIO26" s="341"/>
      <c r="VIP26" s="341"/>
      <c r="VIQ26" s="341"/>
      <c r="VIR26" s="341"/>
      <c r="VIS26" s="341"/>
      <c r="VIT26" s="341"/>
      <c r="VIU26" s="341"/>
      <c r="VIV26" s="341"/>
      <c r="VIW26" s="341"/>
      <c r="VIX26" s="341"/>
      <c r="VIY26" s="341"/>
      <c r="VIZ26" s="341"/>
      <c r="VJA26" s="341"/>
      <c r="VJB26" s="341"/>
      <c r="VJC26" s="341"/>
      <c r="VJD26" s="341"/>
      <c r="VJE26" s="341"/>
      <c r="VJF26" s="341"/>
      <c r="VJG26" s="341"/>
      <c r="VJH26" s="341"/>
      <c r="VJI26" s="341"/>
      <c r="VJJ26" s="341"/>
      <c r="VJK26" s="341"/>
      <c r="VJL26" s="341"/>
      <c r="VJM26" s="341"/>
      <c r="VJN26" s="341"/>
      <c r="VJO26" s="341"/>
      <c r="VJP26" s="341"/>
      <c r="VJQ26" s="341"/>
      <c r="VJR26" s="341"/>
      <c r="VJS26" s="341"/>
      <c r="VJT26" s="341"/>
      <c r="VJU26" s="341"/>
      <c r="VJV26" s="341"/>
      <c r="VJW26" s="341"/>
      <c r="VJX26" s="341"/>
      <c r="VJY26" s="341"/>
      <c r="VJZ26" s="341"/>
      <c r="VKA26" s="341"/>
      <c r="VKB26" s="341"/>
      <c r="VKC26" s="341"/>
      <c r="VKD26" s="341"/>
      <c r="VKE26" s="341"/>
      <c r="VKF26" s="341"/>
      <c r="VKG26" s="341"/>
      <c r="VKH26" s="341"/>
      <c r="VKI26" s="341"/>
      <c r="VKJ26" s="341"/>
      <c r="VKK26" s="341"/>
      <c r="VKL26" s="341"/>
      <c r="VKM26" s="341"/>
      <c r="VKN26" s="341"/>
      <c r="VKO26" s="341"/>
      <c r="VKP26" s="341"/>
      <c r="VKQ26" s="341"/>
      <c r="VKR26" s="341"/>
      <c r="VKS26" s="341"/>
      <c r="VKT26" s="341"/>
      <c r="VKU26" s="341"/>
      <c r="VKV26" s="341"/>
      <c r="VKW26" s="341"/>
      <c r="VKX26" s="341"/>
      <c r="VKY26" s="341"/>
      <c r="VKZ26" s="341"/>
      <c r="VLA26" s="341"/>
      <c r="VLB26" s="341"/>
      <c r="VLC26" s="341"/>
      <c r="VLD26" s="341"/>
      <c r="VLE26" s="341"/>
      <c r="VLF26" s="341"/>
      <c r="VLG26" s="341"/>
      <c r="VLH26" s="341"/>
      <c r="VLI26" s="341"/>
      <c r="VLJ26" s="341"/>
      <c r="VLK26" s="341"/>
      <c r="VLL26" s="341"/>
      <c r="VLM26" s="341"/>
      <c r="VLN26" s="341"/>
      <c r="VLO26" s="341"/>
      <c r="VLP26" s="341"/>
      <c r="VLQ26" s="341"/>
      <c r="VLR26" s="341"/>
      <c r="VLS26" s="341"/>
      <c r="VLT26" s="341"/>
      <c r="VLU26" s="341"/>
      <c r="VLV26" s="341"/>
      <c r="VLW26" s="341"/>
      <c r="VLX26" s="341"/>
      <c r="VLY26" s="341"/>
      <c r="VLZ26" s="341"/>
      <c r="VMA26" s="341"/>
      <c r="VMB26" s="341"/>
      <c r="VMC26" s="341"/>
      <c r="VMD26" s="341"/>
      <c r="VME26" s="341"/>
      <c r="VMF26" s="341"/>
      <c r="VMG26" s="341"/>
      <c r="VMH26" s="341"/>
      <c r="VMI26" s="341"/>
      <c r="VMJ26" s="341"/>
      <c r="VMK26" s="341"/>
      <c r="VML26" s="341"/>
      <c r="VMM26" s="341"/>
      <c r="VMN26" s="341"/>
      <c r="VMO26" s="341"/>
      <c r="VMP26" s="341"/>
      <c r="VMQ26" s="341"/>
      <c r="VMR26" s="341"/>
      <c r="VMS26" s="341"/>
      <c r="VMT26" s="341"/>
      <c r="VMU26" s="341"/>
      <c r="VMV26" s="341"/>
      <c r="VMW26" s="341"/>
      <c r="VMX26" s="341"/>
      <c r="VMY26" s="341"/>
      <c r="VMZ26" s="341"/>
      <c r="VNA26" s="341"/>
      <c r="VNB26" s="341"/>
      <c r="VNC26" s="341"/>
      <c r="VND26" s="341"/>
      <c r="VNE26" s="341"/>
      <c r="VNF26" s="341"/>
      <c r="VNG26" s="341"/>
      <c r="VNH26" s="341"/>
      <c r="VNI26" s="341"/>
      <c r="VNJ26" s="341"/>
      <c r="VNK26" s="341"/>
      <c r="VNL26" s="341"/>
      <c r="VNM26" s="341"/>
      <c r="VNN26" s="341"/>
      <c r="VNO26" s="341"/>
      <c r="VNP26" s="341"/>
      <c r="VNQ26" s="341"/>
      <c r="VNR26" s="341"/>
      <c r="VNS26" s="341"/>
      <c r="VNT26" s="341"/>
      <c r="VNU26" s="341"/>
      <c r="VNV26" s="341"/>
      <c r="VNW26" s="341"/>
      <c r="VNX26" s="341"/>
      <c r="VNY26" s="341"/>
      <c r="VNZ26" s="341"/>
      <c r="VOA26" s="341"/>
      <c r="VOB26" s="341"/>
      <c r="VOC26" s="341"/>
      <c r="VOD26" s="341"/>
      <c r="VOE26" s="341"/>
      <c r="VOF26" s="341"/>
      <c r="VOG26" s="341"/>
      <c r="VOH26" s="341"/>
      <c r="VOI26" s="341"/>
      <c r="VOJ26" s="341"/>
      <c r="VOK26" s="341"/>
      <c r="VOL26" s="341"/>
      <c r="VOM26" s="341"/>
      <c r="VON26" s="341"/>
      <c r="VOO26" s="341"/>
      <c r="VOP26" s="341"/>
      <c r="VOQ26" s="341"/>
      <c r="VOR26" s="341"/>
      <c r="VOS26" s="341"/>
      <c r="VOT26" s="341"/>
      <c r="VOU26" s="341"/>
      <c r="VOV26" s="341"/>
      <c r="VOW26" s="341"/>
      <c r="VOX26" s="341"/>
      <c r="VOY26" s="341"/>
      <c r="VOZ26" s="341"/>
      <c r="VPA26" s="341"/>
      <c r="VPB26" s="341"/>
      <c r="VPC26" s="341"/>
      <c r="VPD26" s="341"/>
      <c r="VPE26" s="341"/>
      <c r="VPF26" s="341"/>
      <c r="VPG26" s="341"/>
      <c r="VPH26" s="341"/>
      <c r="VPI26" s="341"/>
      <c r="VPJ26" s="341"/>
      <c r="VPK26" s="341"/>
      <c r="VPL26" s="341"/>
      <c r="VPM26" s="341"/>
      <c r="VPN26" s="341"/>
      <c r="VPO26" s="341"/>
      <c r="VPP26" s="341"/>
      <c r="VPQ26" s="341"/>
      <c r="VPR26" s="341"/>
      <c r="VPS26" s="341"/>
      <c r="VPT26" s="341"/>
      <c r="VPU26" s="341"/>
      <c r="VPV26" s="341"/>
      <c r="VPW26" s="341"/>
      <c r="VPX26" s="341"/>
      <c r="VPY26" s="341"/>
      <c r="VPZ26" s="341"/>
      <c r="VQA26" s="341"/>
      <c r="VQB26" s="341"/>
      <c r="VQC26" s="341"/>
      <c r="VQD26" s="341"/>
      <c r="VQE26" s="341"/>
      <c r="VQF26" s="341"/>
      <c r="VQG26" s="341"/>
      <c r="VQH26" s="341"/>
      <c r="VQI26" s="341"/>
      <c r="VQJ26" s="341"/>
      <c r="VQK26" s="341"/>
      <c r="VQL26" s="341"/>
      <c r="VQM26" s="341"/>
      <c r="VQN26" s="341"/>
      <c r="VQO26" s="341"/>
      <c r="VQP26" s="341"/>
      <c r="VQQ26" s="341"/>
      <c r="VQR26" s="341"/>
      <c r="VQS26" s="341"/>
      <c r="VQT26" s="341"/>
      <c r="VQU26" s="341"/>
      <c r="VQV26" s="341"/>
      <c r="VQW26" s="341"/>
      <c r="VQX26" s="341"/>
      <c r="VQY26" s="341"/>
      <c r="VQZ26" s="341"/>
      <c r="VRA26" s="341"/>
      <c r="VRB26" s="341"/>
      <c r="VRC26" s="341"/>
      <c r="VRD26" s="341"/>
      <c r="VRE26" s="341"/>
      <c r="VRF26" s="341"/>
      <c r="VRG26" s="341"/>
      <c r="VRH26" s="341"/>
      <c r="VRI26" s="341"/>
      <c r="VRJ26" s="341"/>
      <c r="VRK26" s="341"/>
      <c r="VRL26" s="341"/>
      <c r="VRM26" s="341"/>
      <c r="VRN26" s="341"/>
      <c r="VRO26" s="341"/>
      <c r="VRP26" s="341"/>
      <c r="VRQ26" s="341"/>
      <c r="VRR26" s="341"/>
      <c r="VRS26" s="341"/>
      <c r="VRT26" s="341"/>
      <c r="VRU26" s="341"/>
      <c r="VRV26" s="341"/>
      <c r="VRW26" s="341"/>
      <c r="VRX26" s="341"/>
      <c r="VRY26" s="341"/>
      <c r="VRZ26" s="341"/>
      <c r="VSA26" s="341"/>
      <c r="VSB26" s="341"/>
      <c r="VSC26" s="341"/>
      <c r="VSD26" s="341"/>
      <c r="VSE26" s="341"/>
      <c r="VSF26" s="341"/>
      <c r="VSG26" s="341"/>
      <c r="VSH26" s="341"/>
      <c r="VSI26" s="341"/>
      <c r="VSJ26" s="341"/>
      <c r="VSK26" s="341"/>
      <c r="VSL26" s="341"/>
      <c r="VSM26" s="341"/>
      <c r="VSN26" s="341"/>
      <c r="VSO26" s="341"/>
      <c r="VSP26" s="341"/>
      <c r="VSQ26" s="341"/>
      <c r="VSR26" s="341"/>
      <c r="VSS26" s="341"/>
      <c r="VST26" s="341"/>
      <c r="VSU26" s="341"/>
      <c r="VSV26" s="341"/>
      <c r="VSW26" s="341"/>
      <c r="VSX26" s="341"/>
      <c r="VSY26" s="341"/>
      <c r="VSZ26" s="341"/>
      <c r="VTA26" s="341"/>
      <c r="VTB26" s="341"/>
      <c r="VTC26" s="341"/>
      <c r="VTD26" s="341"/>
      <c r="VTE26" s="341"/>
      <c r="VTF26" s="341"/>
      <c r="VTG26" s="341"/>
      <c r="VTH26" s="341"/>
      <c r="VTI26" s="341"/>
      <c r="VTJ26" s="341"/>
      <c r="VTK26" s="341"/>
      <c r="VTL26" s="341"/>
      <c r="VTM26" s="341"/>
      <c r="VTN26" s="341"/>
      <c r="VTO26" s="341"/>
      <c r="VTP26" s="341"/>
      <c r="VTQ26" s="341"/>
      <c r="VTR26" s="341"/>
      <c r="VTS26" s="341"/>
      <c r="VTT26" s="341"/>
      <c r="VTU26" s="341"/>
      <c r="VTV26" s="341"/>
      <c r="VTW26" s="341"/>
      <c r="VTX26" s="341"/>
      <c r="VTY26" s="341"/>
      <c r="VTZ26" s="341"/>
      <c r="VUA26" s="341"/>
      <c r="VUB26" s="341"/>
      <c r="VUC26" s="341"/>
      <c r="VUD26" s="341"/>
      <c r="VUE26" s="341"/>
      <c r="VUF26" s="341"/>
      <c r="VUG26" s="341"/>
      <c r="VUH26" s="341"/>
      <c r="VUI26" s="341"/>
      <c r="VUJ26" s="341"/>
      <c r="VUK26" s="341"/>
      <c r="VUL26" s="341"/>
      <c r="VUM26" s="341"/>
      <c r="VUN26" s="341"/>
      <c r="VUO26" s="341"/>
      <c r="VUP26" s="341"/>
      <c r="VUQ26" s="341"/>
      <c r="VUR26" s="341"/>
      <c r="VUS26" s="341"/>
      <c r="VUT26" s="341"/>
      <c r="VUU26" s="341"/>
      <c r="VUV26" s="341"/>
      <c r="VUW26" s="341"/>
      <c r="VUX26" s="341"/>
      <c r="VUY26" s="341"/>
      <c r="VUZ26" s="341"/>
      <c r="VVA26" s="341"/>
      <c r="VVB26" s="341"/>
      <c r="VVC26" s="341"/>
      <c r="VVD26" s="341"/>
      <c r="VVE26" s="341"/>
      <c r="VVF26" s="341"/>
      <c r="VVG26" s="341"/>
      <c r="VVH26" s="341"/>
      <c r="VVI26" s="341"/>
      <c r="VVJ26" s="341"/>
      <c r="VVK26" s="341"/>
      <c r="VVL26" s="341"/>
      <c r="VVM26" s="341"/>
      <c r="VVN26" s="341"/>
      <c r="VVO26" s="341"/>
      <c r="VVP26" s="341"/>
      <c r="VVQ26" s="341"/>
      <c r="VVR26" s="341"/>
      <c r="VVS26" s="341"/>
      <c r="VVT26" s="341"/>
      <c r="VVU26" s="341"/>
      <c r="VVV26" s="341"/>
      <c r="VVW26" s="341"/>
      <c r="VVX26" s="341"/>
      <c r="VVY26" s="341"/>
      <c r="VVZ26" s="341"/>
      <c r="VWA26" s="341"/>
      <c r="VWB26" s="341"/>
      <c r="VWC26" s="341"/>
      <c r="VWD26" s="341"/>
      <c r="VWE26" s="341"/>
      <c r="VWF26" s="341"/>
      <c r="VWG26" s="341"/>
      <c r="VWH26" s="341"/>
      <c r="VWI26" s="341"/>
      <c r="VWJ26" s="341"/>
      <c r="VWK26" s="341"/>
      <c r="VWL26" s="341"/>
      <c r="VWM26" s="341"/>
      <c r="VWN26" s="341"/>
      <c r="VWO26" s="341"/>
      <c r="VWP26" s="341"/>
      <c r="VWQ26" s="341"/>
      <c r="VWR26" s="341"/>
      <c r="VWS26" s="341"/>
      <c r="VWT26" s="341"/>
      <c r="VWU26" s="341"/>
      <c r="VWV26" s="341"/>
      <c r="VWW26" s="341"/>
      <c r="VWX26" s="341"/>
      <c r="VWY26" s="341"/>
      <c r="VWZ26" s="341"/>
      <c r="VXA26" s="341"/>
      <c r="VXB26" s="341"/>
      <c r="VXC26" s="341"/>
      <c r="VXD26" s="341"/>
      <c r="VXE26" s="341"/>
      <c r="VXF26" s="341"/>
      <c r="VXG26" s="341"/>
      <c r="VXH26" s="341"/>
      <c r="VXI26" s="341"/>
      <c r="VXJ26" s="341"/>
      <c r="VXK26" s="341"/>
      <c r="VXL26" s="341"/>
      <c r="VXM26" s="341"/>
      <c r="VXN26" s="341"/>
      <c r="VXO26" s="341"/>
      <c r="VXP26" s="341"/>
      <c r="VXQ26" s="341"/>
      <c r="VXR26" s="341"/>
      <c r="VXS26" s="341"/>
      <c r="VXT26" s="341"/>
      <c r="VXU26" s="341"/>
      <c r="VXV26" s="341"/>
      <c r="VXW26" s="341"/>
      <c r="VXX26" s="341"/>
      <c r="VXY26" s="341"/>
      <c r="VXZ26" s="341"/>
      <c r="VYA26" s="341"/>
      <c r="VYB26" s="341"/>
      <c r="VYC26" s="341"/>
      <c r="VYD26" s="341"/>
      <c r="VYE26" s="341"/>
      <c r="VYF26" s="341"/>
      <c r="VYG26" s="341"/>
      <c r="VYH26" s="341"/>
      <c r="VYI26" s="341"/>
      <c r="VYJ26" s="341"/>
      <c r="VYK26" s="341"/>
      <c r="VYL26" s="341"/>
      <c r="VYM26" s="341"/>
      <c r="VYN26" s="341"/>
      <c r="VYO26" s="341"/>
      <c r="VYP26" s="341"/>
      <c r="VYQ26" s="341"/>
      <c r="VYR26" s="341"/>
      <c r="VYS26" s="341"/>
      <c r="VYT26" s="341"/>
      <c r="VYU26" s="341"/>
      <c r="VYV26" s="341"/>
      <c r="VYW26" s="341"/>
      <c r="VYX26" s="341"/>
      <c r="VYY26" s="341"/>
      <c r="VYZ26" s="341"/>
      <c r="VZA26" s="341"/>
      <c r="VZB26" s="341"/>
      <c r="VZC26" s="341"/>
      <c r="VZD26" s="341"/>
      <c r="VZE26" s="341"/>
      <c r="VZF26" s="341"/>
      <c r="VZG26" s="341"/>
      <c r="VZH26" s="341"/>
      <c r="VZI26" s="341"/>
      <c r="VZJ26" s="341"/>
      <c r="VZK26" s="341"/>
      <c r="VZL26" s="341"/>
      <c r="VZM26" s="341"/>
      <c r="VZN26" s="341"/>
      <c r="VZO26" s="341"/>
      <c r="VZP26" s="341"/>
      <c r="VZQ26" s="341"/>
      <c r="VZR26" s="341"/>
      <c r="VZS26" s="341"/>
      <c r="VZT26" s="341"/>
      <c r="VZU26" s="341"/>
      <c r="VZV26" s="341"/>
      <c r="VZW26" s="341"/>
      <c r="VZX26" s="341"/>
      <c r="VZY26" s="341"/>
      <c r="VZZ26" s="341"/>
      <c r="WAA26" s="341"/>
      <c r="WAB26" s="341"/>
      <c r="WAC26" s="341"/>
      <c r="WAD26" s="341"/>
      <c r="WAE26" s="341"/>
      <c r="WAF26" s="341"/>
      <c r="WAG26" s="341"/>
      <c r="WAH26" s="341"/>
      <c r="WAI26" s="341"/>
      <c r="WAJ26" s="341"/>
      <c r="WAK26" s="341"/>
      <c r="WAL26" s="341"/>
      <c r="WAM26" s="341"/>
      <c r="WAN26" s="341"/>
      <c r="WAO26" s="341"/>
      <c r="WAP26" s="341"/>
      <c r="WAQ26" s="341"/>
      <c r="WAR26" s="341"/>
      <c r="WAS26" s="341"/>
      <c r="WAT26" s="341"/>
      <c r="WAU26" s="341"/>
      <c r="WAV26" s="341"/>
      <c r="WAW26" s="341"/>
      <c r="WAX26" s="341"/>
      <c r="WAY26" s="341"/>
      <c r="WAZ26" s="341"/>
      <c r="WBA26" s="341"/>
      <c r="WBB26" s="341"/>
      <c r="WBC26" s="341"/>
      <c r="WBD26" s="341"/>
      <c r="WBE26" s="341"/>
      <c r="WBF26" s="341"/>
      <c r="WBG26" s="341"/>
      <c r="WBH26" s="341"/>
      <c r="WBI26" s="341"/>
      <c r="WBJ26" s="341"/>
      <c r="WBK26" s="341"/>
      <c r="WBL26" s="341"/>
      <c r="WBM26" s="341"/>
      <c r="WBN26" s="341"/>
      <c r="WBO26" s="341"/>
      <c r="WBP26" s="341"/>
      <c r="WBQ26" s="341"/>
      <c r="WBR26" s="341"/>
      <c r="WBS26" s="341"/>
      <c r="WBT26" s="341"/>
      <c r="WBU26" s="341"/>
      <c r="WBV26" s="341"/>
      <c r="WBW26" s="341"/>
      <c r="WBX26" s="341"/>
      <c r="WBY26" s="341"/>
      <c r="WBZ26" s="341"/>
      <c r="WCA26" s="341"/>
      <c r="WCB26" s="341"/>
      <c r="WCC26" s="341"/>
      <c r="WCD26" s="341"/>
      <c r="WCE26" s="341"/>
      <c r="WCF26" s="341"/>
      <c r="WCG26" s="341"/>
      <c r="WCH26" s="341"/>
      <c r="WCI26" s="341"/>
      <c r="WCJ26" s="341"/>
      <c r="WCK26" s="341"/>
      <c r="WCL26" s="341"/>
      <c r="WCM26" s="341"/>
      <c r="WCN26" s="341"/>
      <c r="WCO26" s="341"/>
      <c r="WCP26" s="341"/>
      <c r="WCQ26" s="341"/>
      <c r="WCR26" s="341"/>
      <c r="WCS26" s="341"/>
      <c r="WCT26" s="341"/>
      <c r="WCU26" s="341"/>
      <c r="WCV26" s="341"/>
      <c r="WCW26" s="341"/>
      <c r="WCX26" s="341"/>
      <c r="WCY26" s="341"/>
      <c r="WCZ26" s="341"/>
      <c r="WDA26" s="341"/>
      <c r="WDB26" s="341"/>
      <c r="WDC26" s="341"/>
      <c r="WDD26" s="341"/>
      <c r="WDE26" s="341"/>
      <c r="WDF26" s="341"/>
      <c r="WDG26" s="341"/>
      <c r="WDH26" s="341"/>
      <c r="WDI26" s="341"/>
      <c r="WDJ26" s="341"/>
      <c r="WDK26" s="341"/>
      <c r="WDL26" s="341"/>
      <c r="WDM26" s="341"/>
      <c r="WDN26" s="341"/>
      <c r="WDO26" s="341"/>
      <c r="WDP26" s="341"/>
      <c r="WDQ26" s="341"/>
      <c r="WDR26" s="341"/>
      <c r="WDS26" s="341"/>
      <c r="WDT26" s="341"/>
      <c r="WDU26" s="341"/>
      <c r="WDV26" s="341"/>
      <c r="WDW26" s="341"/>
      <c r="WDX26" s="341"/>
      <c r="WDY26" s="341"/>
      <c r="WDZ26" s="341"/>
      <c r="WEA26" s="341"/>
      <c r="WEB26" s="341"/>
      <c r="WEC26" s="341"/>
      <c r="WED26" s="341"/>
      <c r="WEE26" s="341"/>
      <c r="WEF26" s="341"/>
      <c r="WEG26" s="341"/>
      <c r="WEH26" s="341"/>
      <c r="WEI26" s="341"/>
      <c r="WEJ26" s="341"/>
      <c r="WEK26" s="341"/>
      <c r="WEL26" s="341"/>
      <c r="WEM26" s="341"/>
      <c r="WEN26" s="341"/>
      <c r="WEO26" s="341"/>
      <c r="WEP26" s="341"/>
      <c r="WEQ26" s="341"/>
      <c r="WER26" s="341"/>
      <c r="WES26" s="341"/>
      <c r="WET26" s="341"/>
      <c r="WEU26" s="341"/>
      <c r="WEV26" s="341"/>
      <c r="WEW26" s="341"/>
      <c r="WEX26" s="341"/>
      <c r="WEY26" s="341"/>
      <c r="WEZ26" s="341"/>
      <c r="WFA26" s="341"/>
      <c r="WFB26" s="341"/>
      <c r="WFC26" s="341"/>
      <c r="WFD26" s="341"/>
      <c r="WFE26" s="341"/>
      <c r="WFF26" s="341"/>
      <c r="WFG26" s="341"/>
      <c r="WFH26" s="341"/>
      <c r="WFI26" s="341"/>
      <c r="WFJ26" s="341"/>
      <c r="WFK26" s="341"/>
      <c r="WFL26" s="341"/>
      <c r="WFM26" s="341"/>
      <c r="WFN26" s="341"/>
      <c r="WFO26" s="341"/>
      <c r="WFP26" s="341"/>
      <c r="WFQ26" s="341"/>
      <c r="WFR26" s="341"/>
      <c r="WFS26" s="341"/>
      <c r="WFT26" s="341"/>
      <c r="WFU26" s="341"/>
      <c r="WFV26" s="341"/>
      <c r="WFW26" s="341"/>
      <c r="WFX26" s="341"/>
      <c r="WFY26" s="341"/>
      <c r="WFZ26" s="341"/>
      <c r="WGA26" s="341"/>
      <c r="WGB26" s="341"/>
      <c r="WGC26" s="341"/>
      <c r="WGD26" s="341"/>
      <c r="WGE26" s="341"/>
      <c r="WGF26" s="341"/>
      <c r="WGG26" s="341"/>
      <c r="WGH26" s="341"/>
      <c r="WGI26" s="341"/>
      <c r="WGJ26" s="341"/>
      <c r="WGK26" s="341"/>
      <c r="WGL26" s="341"/>
      <c r="WGM26" s="341"/>
      <c r="WGN26" s="341"/>
      <c r="WGO26" s="341"/>
      <c r="WGP26" s="341"/>
      <c r="WGQ26" s="341"/>
      <c r="WGR26" s="341"/>
      <c r="WGS26" s="341"/>
      <c r="WGT26" s="341"/>
      <c r="WGU26" s="341"/>
      <c r="WGV26" s="341"/>
      <c r="WGW26" s="341"/>
      <c r="WGX26" s="341"/>
      <c r="WGY26" s="341"/>
      <c r="WGZ26" s="341"/>
      <c r="WHA26" s="341"/>
      <c r="WHB26" s="341"/>
      <c r="WHC26" s="341"/>
      <c r="WHD26" s="341"/>
      <c r="WHE26" s="341"/>
      <c r="WHF26" s="341"/>
      <c r="WHG26" s="341"/>
      <c r="WHH26" s="341"/>
      <c r="WHI26" s="341"/>
      <c r="WHJ26" s="341"/>
      <c r="WHK26" s="341"/>
      <c r="WHL26" s="341"/>
      <c r="WHM26" s="341"/>
      <c r="WHN26" s="341"/>
      <c r="WHO26" s="341"/>
      <c r="WHP26" s="341"/>
      <c r="WHQ26" s="341"/>
      <c r="WHR26" s="341"/>
      <c r="WHS26" s="341"/>
      <c r="WHT26" s="341"/>
      <c r="WHU26" s="341"/>
      <c r="WHV26" s="341"/>
      <c r="WHW26" s="341"/>
      <c r="WHX26" s="341"/>
      <c r="WHY26" s="341"/>
      <c r="WHZ26" s="341"/>
      <c r="WIA26" s="341"/>
      <c r="WIB26" s="341"/>
      <c r="WIC26" s="341"/>
      <c r="WID26" s="341"/>
      <c r="WIE26" s="341"/>
      <c r="WIF26" s="341"/>
      <c r="WIG26" s="341"/>
      <c r="WIH26" s="341"/>
      <c r="WII26" s="341"/>
      <c r="WIJ26" s="341"/>
      <c r="WIK26" s="341"/>
      <c r="WIL26" s="341"/>
      <c r="WIM26" s="341"/>
      <c r="WIN26" s="341"/>
      <c r="WIO26" s="341"/>
      <c r="WIP26" s="341"/>
      <c r="WIQ26" s="341"/>
      <c r="WIR26" s="341"/>
      <c r="WIS26" s="341"/>
      <c r="WIT26" s="341"/>
      <c r="WIU26" s="341"/>
      <c r="WIV26" s="341"/>
      <c r="WIW26" s="341"/>
      <c r="WIX26" s="341"/>
      <c r="WIY26" s="341"/>
      <c r="WIZ26" s="341"/>
      <c r="WJA26" s="341"/>
      <c r="WJB26" s="341"/>
      <c r="WJC26" s="341"/>
      <c r="WJD26" s="341"/>
      <c r="WJE26" s="341"/>
      <c r="WJF26" s="341"/>
      <c r="WJG26" s="341"/>
      <c r="WJH26" s="341"/>
      <c r="WJI26" s="341"/>
      <c r="WJJ26" s="341"/>
      <c r="WJK26" s="341"/>
      <c r="WJL26" s="341"/>
      <c r="WJM26" s="341"/>
      <c r="WJN26" s="341"/>
      <c r="WJO26" s="341"/>
      <c r="WJP26" s="341"/>
      <c r="WJQ26" s="341"/>
      <c r="WJR26" s="341"/>
      <c r="WJS26" s="341"/>
      <c r="WJT26" s="341"/>
      <c r="WJU26" s="341"/>
      <c r="WJV26" s="341"/>
      <c r="WJW26" s="341"/>
      <c r="WJX26" s="341"/>
      <c r="WJY26" s="341"/>
      <c r="WJZ26" s="341"/>
      <c r="WKA26" s="341"/>
      <c r="WKB26" s="341"/>
      <c r="WKC26" s="341"/>
      <c r="WKD26" s="341"/>
      <c r="WKE26" s="341"/>
      <c r="WKF26" s="341"/>
      <c r="WKG26" s="341"/>
      <c r="WKH26" s="341"/>
      <c r="WKI26" s="341"/>
      <c r="WKJ26" s="341"/>
      <c r="WKK26" s="341"/>
      <c r="WKL26" s="341"/>
      <c r="WKM26" s="341"/>
      <c r="WKN26" s="341"/>
      <c r="WKO26" s="341"/>
      <c r="WKP26" s="341"/>
      <c r="WKQ26" s="341"/>
      <c r="WKR26" s="341"/>
      <c r="WKS26" s="341"/>
      <c r="WKT26" s="341"/>
      <c r="WKU26" s="341"/>
      <c r="WKV26" s="341"/>
      <c r="WKW26" s="341"/>
      <c r="WKX26" s="341"/>
      <c r="WKY26" s="341"/>
      <c r="WKZ26" s="341"/>
      <c r="WLA26" s="341"/>
      <c r="WLB26" s="341"/>
      <c r="WLC26" s="341"/>
      <c r="WLD26" s="341"/>
      <c r="WLE26" s="341"/>
      <c r="WLF26" s="341"/>
      <c r="WLG26" s="341"/>
      <c r="WLH26" s="341"/>
      <c r="WLI26" s="341"/>
      <c r="WLJ26" s="341"/>
      <c r="WLK26" s="341"/>
      <c r="WLL26" s="341"/>
      <c r="WLM26" s="341"/>
      <c r="WLN26" s="341"/>
      <c r="WLO26" s="341"/>
      <c r="WLP26" s="341"/>
      <c r="WLQ26" s="341"/>
      <c r="WLR26" s="341"/>
      <c r="WLS26" s="341"/>
      <c r="WLT26" s="341"/>
      <c r="WLU26" s="341"/>
      <c r="WLV26" s="341"/>
      <c r="WLW26" s="341"/>
      <c r="WLX26" s="341"/>
      <c r="WLY26" s="341"/>
      <c r="WLZ26" s="341"/>
      <c r="WMA26" s="341"/>
      <c r="WMB26" s="341"/>
      <c r="WMC26" s="341"/>
      <c r="WMD26" s="341"/>
      <c r="WME26" s="341"/>
      <c r="WMF26" s="341"/>
      <c r="WMG26" s="341"/>
      <c r="WMH26" s="341"/>
      <c r="WMI26" s="341"/>
      <c r="WMJ26" s="341"/>
      <c r="WMK26" s="341"/>
      <c r="WML26" s="341"/>
      <c r="WMM26" s="341"/>
      <c r="WMN26" s="341"/>
      <c r="WMO26" s="341"/>
      <c r="WMP26" s="341"/>
      <c r="WMQ26" s="341"/>
      <c r="WMR26" s="341"/>
      <c r="WMS26" s="341"/>
      <c r="WMT26" s="341"/>
      <c r="WMU26" s="341"/>
      <c r="WMV26" s="341"/>
      <c r="WMW26" s="341"/>
      <c r="WMX26" s="341"/>
      <c r="WMY26" s="341"/>
      <c r="WMZ26" s="341"/>
      <c r="WNA26" s="341"/>
      <c r="WNB26" s="341"/>
      <c r="WNC26" s="341"/>
      <c r="WND26" s="341"/>
      <c r="WNE26" s="341"/>
      <c r="WNF26" s="341"/>
      <c r="WNG26" s="341"/>
      <c r="WNH26" s="341"/>
      <c r="WNI26" s="341"/>
      <c r="WNJ26" s="341"/>
      <c r="WNK26" s="341"/>
      <c r="WNL26" s="341"/>
      <c r="WNM26" s="341"/>
      <c r="WNN26" s="341"/>
      <c r="WNO26" s="341"/>
      <c r="WNP26" s="341"/>
      <c r="WNQ26" s="341"/>
      <c r="WNR26" s="341"/>
      <c r="WNS26" s="341"/>
      <c r="WNT26" s="341"/>
      <c r="WNU26" s="341"/>
      <c r="WNV26" s="341"/>
      <c r="WNW26" s="341"/>
      <c r="WNX26" s="341"/>
      <c r="WNY26" s="341"/>
      <c r="WNZ26" s="341"/>
      <c r="WOA26" s="341"/>
      <c r="WOB26" s="341"/>
      <c r="WOC26" s="341"/>
      <c r="WOD26" s="341"/>
      <c r="WOE26" s="341"/>
      <c r="WOF26" s="341"/>
      <c r="WOG26" s="341"/>
      <c r="WOH26" s="341"/>
      <c r="WOI26" s="341"/>
      <c r="WOJ26" s="341"/>
      <c r="WOK26" s="341"/>
      <c r="WOL26" s="341"/>
      <c r="WOM26" s="341"/>
      <c r="WON26" s="341"/>
      <c r="WOO26" s="341"/>
      <c r="WOP26" s="341"/>
      <c r="WOQ26" s="341"/>
      <c r="WOR26" s="341"/>
      <c r="WOS26" s="341"/>
      <c r="WOT26" s="341"/>
      <c r="WOU26" s="341"/>
      <c r="WOV26" s="341"/>
      <c r="WOW26" s="341"/>
      <c r="WOX26" s="341"/>
      <c r="WOY26" s="341"/>
      <c r="WOZ26" s="341"/>
      <c r="WPA26" s="341"/>
      <c r="WPB26" s="341"/>
      <c r="WPC26" s="341"/>
      <c r="WPD26" s="341"/>
      <c r="WPE26" s="341"/>
      <c r="WPF26" s="341"/>
      <c r="WPG26" s="341"/>
      <c r="WPH26" s="341"/>
      <c r="WPI26" s="341"/>
      <c r="WPJ26" s="341"/>
      <c r="WPK26" s="341"/>
      <c r="WPL26" s="341"/>
      <c r="WPM26" s="341"/>
      <c r="WPN26" s="341"/>
      <c r="WPO26" s="341"/>
      <c r="WPP26" s="341"/>
      <c r="WPQ26" s="341"/>
      <c r="WPR26" s="341"/>
      <c r="WPS26" s="341"/>
      <c r="WPT26" s="341"/>
      <c r="WPU26" s="341"/>
      <c r="WPV26" s="341"/>
      <c r="WPW26" s="341"/>
      <c r="WPX26" s="341"/>
      <c r="WPY26" s="341"/>
      <c r="WPZ26" s="341"/>
      <c r="WQA26" s="341"/>
      <c r="WQB26" s="341"/>
      <c r="WQC26" s="341"/>
      <c r="WQD26" s="341"/>
      <c r="WQE26" s="341"/>
      <c r="WQF26" s="341"/>
      <c r="WQG26" s="341"/>
      <c r="WQH26" s="341"/>
      <c r="WQI26" s="341"/>
      <c r="WQJ26" s="341"/>
      <c r="WQK26" s="341"/>
      <c r="WQL26" s="341"/>
      <c r="WQM26" s="341"/>
      <c r="WQN26" s="341"/>
      <c r="WQO26" s="341"/>
      <c r="WQP26" s="341"/>
      <c r="WQQ26" s="341"/>
      <c r="WQR26" s="341"/>
      <c r="WQS26" s="341"/>
      <c r="WQT26" s="341"/>
      <c r="WQU26" s="341"/>
      <c r="WQV26" s="341"/>
      <c r="WQW26" s="341"/>
      <c r="WQX26" s="341"/>
      <c r="WQY26" s="341"/>
      <c r="WQZ26" s="341"/>
      <c r="WRA26" s="341"/>
      <c r="WRB26" s="341"/>
      <c r="WRC26" s="341"/>
      <c r="WRD26" s="341"/>
      <c r="WRE26" s="341"/>
      <c r="WRF26" s="341"/>
      <c r="WRG26" s="341"/>
      <c r="WRH26" s="341"/>
      <c r="WRI26" s="341"/>
      <c r="WRJ26" s="341"/>
      <c r="WRK26" s="341"/>
      <c r="WRL26" s="341"/>
      <c r="WRM26" s="341"/>
      <c r="WRN26" s="341"/>
      <c r="WRO26" s="341"/>
      <c r="WRP26" s="341"/>
      <c r="WRQ26" s="341"/>
      <c r="WRR26" s="341"/>
      <c r="WRS26" s="341"/>
      <c r="WRT26" s="341"/>
      <c r="WRU26" s="341"/>
      <c r="WRV26" s="341"/>
      <c r="WRW26" s="341"/>
      <c r="WRX26" s="341"/>
      <c r="WRY26" s="341"/>
      <c r="WRZ26" s="341"/>
      <c r="WSA26" s="341"/>
      <c r="WSB26" s="341"/>
      <c r="WSC26" s="341"/>
      <c r="WSD26" s="341"/>
      <c r="WSE26" s="341"/>
      <c r="WSF26" s="341"/>
      <c r="WSG26" s="341"/>
      <c r="WSH26" s="341"/>
      <c r="WSI26" s="341"/>
      <c r="WSJ26" s="341"/>
      <c r="WSK26" s="341"/>
      <c r="WSL26" s="341"/>
      <c r="WSM26" s="341"/>
      <c r="WSN26" s="341"/>
      <c r="WSO26" s="341"/>
      <c r="WSP26" s="341"/>
      <c r="WSQ26" s="341"/>
      <c r="WSR26" s="341"/>
      <c r="WSS26" s="341"/>
      <c r="WST26" s="341"/>
      <c r="WSU26" s="341"/>
      <c r="WSV26" s="341"/>
      <c r="WSW26" s="341"/>
      <c r="WSX26" s="341"/>
      <c r="WSY26" s="341"/>
      <c r="WSZ26" s="341"/>
      <c r="WTA26" s="341"/>
      <c r="WTB26" s="341"/>
      <c r="WTC26" s="341"/>
      <c r="WTD26" s="341"/>
      <c r="WTE26" s="341"/>
      <c r="WTF26" s="341"/>
      <c r="WTG26" s="341"/>
      <c r="WTH26" s="341"/>
      <c r="WTI26" s="341"/>
      <c r="WTJ26" s="341"/>
      <c r="WTK26" s="341"/>
      <c r="WTL26" s="341"/>
      <c r="WTM26" s="341"/>
      <c r="WTN26" s="341"/>
      <c r="WTO26" s="341"/>
      <c r="WTP26" s="341"/>
      <c r="WTQ26" s="341"/>
      <c r="WTR26" s="341"/>
      <c r="WTS26" s="341"/>
      <c r="WTT26" s="341"/>
      <c r="WTU26" s="341"/>
      <c r="WTV26" s="341"/>
      <c r="WTW26" s="341"/>
      <c r="WTX26" s="341"/>
      <c r="WTY26" s="341"/>
      <c r="WTZ26" s="341"/>
      <c r="WUA26" s="341"/>
      <c r="WUB26" s="341"/>
      <c r="WUC26" s="341"/>
      <c r="WUD26" s="341"/>
      <c r="WUE26" s="341"/>
      <c r="WUF26" s="341"/>
      <c r="WUG26" s="341"/>
      <c r="WUH26" s="341"/>
      <c r="WUI26" s="341"/>
      <c r="WUJ26" s="341"/>
      <c r="WUK26" s="341"/>
      <c r="WUL26" s="341"/>
      <c r="WUM26" s="341"/>
      <c r="WUN26" s="341"/>
      <c r="WUO26" s="341"/>
      <c r="WUP26" s="341"/>
      <c r="WUQ26" s="341"/>
      <c r="WUR26" s="341"/>
      <c r="WUS26" s="341"/>
      <c r="WUT26" s="341"/>
      <c r="WUU26" s="341"/>
      <c r="WUV26" s="341"/>
      <c r="WUW26" s="341"/>
      <c r="WUX26" s="341"/>
      <c r="WUY26" s="341"/>
      <c r="WUZ26" s="341"/>
      <c r="WVA26" s="341"/>
      <c r="WVB26" s="341"/>
      <c r="WVC26" s="341"/>
      <c r="WVD26" s="341"/>
      <c r="WVE26" s="341"/>
      <c r="WVF26" s="341"/>
      <c r="WVG26" s="341"/>
      <c r="WVH26" s="341"/>
      <c r="WVI26" s="341"/>
      <c r="WVJ26" s="341"/>
      <c r="WVK26" s="341"/>
      <c r="WVL26" s="341"/>
      <c r="WVM26" s="341"/>
      <c r="WVN26" s="341"/>
      <c r="WVO26" s="341"/>
      <c r="WVP26" s="341"/>
      <c r="WVQ26" s="341"/>
      <c r="WVR26" s="341"/>
      <c r="WVS26" s="341"/>
      <c r="WVT26" s="341"/>
      <c r="WVU26" s="341"/>
      <c r="WVV26" s="341"/>
      <c r="WVW26" s="341"/>
      <c r="WVX26" s="341"/>
      <c r="WVY26" s="341"/>
      <c r="WVZ26" s="341"/>
      <c r="WWA26" s="341"/>
      <c r="WWB26" s="341"/>
      <c r="WWC26" s="341"/>
      <c r="WWD26" s="341"/>
      <c r="WWE26" s="341"/>
      <c r="WWF26" s="341"/>
      <c r="WWG26" s="341"/>
      <c r="WWH26" s="341"/>
      <c r="WWI26" s="341"/>
      <c r="WWJ26" s="341"/>
      <c r="WWK26" s="341"/>
      <c r="WWL26" s="341"/>
      <c r="WWM26" s="341"/>
      <c r="WWN26" s="341"/>
      <c r="WWO26" s="341"/>
      <c r="WWP26" s="341"/>
      <c r="WWQ26" s="341"/>
      <c r="WWR26" s="341"/>
      <c r="WWS26" s="341"/>
      <c r="WWT26" s="341"/>
      <c r="WWU26" s="341"/>
      <c r="WWV26" s="341"/>
      <c r="WWW26" s="341"/>
      <c r="WWX26" s="341"/>
      <c r="WWY26" s="341"/>
      <c r="WWZ26" s="341"/>
      <c r="WXA26" s="341"/>
      <c r="WXB26" s="341"/>
      <c r="WXC26" s="341"/>
      <c r="WXD26" s="341"/>
      <c r="WXE26" s="341"/>
      <c r="WXF26" s="341"/>
      <c r="WXG26" s="341"/>
      <c r="WXH26" s="341"/>
      <c r="WXI26" s="341"/>
      <c r="WXJ26" s="341"/>
      <c r="WXK26" s="341"/>
      <c r="WXL26" s="341"/>
      <c r="WXM26" s="341"/>
      <c r="WXN26" s="341"/>
      <c r="WXO26" s="341"/>
      <c r="WXP26" s="341"/>
      <c r="WXQ26" s="341"/>
      <c r="WXR26" s="341"/>
      <c r="WXS26" s="341"/>
      <c r="WXT26" s="341"/>
      <c r="WXU26" s="341"/>
      <c r="WXV26" s="341"/>
      <c r="WXW26" s="341"/>
      <c r="WXX26" s="341"/>
      <c r="WXY26" s="341"/>
      <c r="WXZ26" s="341"/>
      <c r="WYA26" s="341"/>
      <c r="WYB26" s="341"/>
      <c r="WYC26" s="341"/>
      <c r="WYD26" s="341"/>
      <c r="WYE26" s="341"/>
      <c r="WYF26" s="341"/>
      <c r="WYG26" s="341"/>
      <c r="WYH26" s="341"/>
      <c r="WYI26" s="341"/>
      <c r="WYJ26" s="341"/>
      <c r="WYK26" s="341"/>
      <c r="WYL26" s="341"/>
      <c r="WYM26" s="341"/>
      <c r="WYN26" s="341"/>
      <c r="WYO26" s="341"/>
      <c r="WYP26" s="341"/>
      <c r="WYQ26" s="341"/>
      <c r="WYR26" s="341"/>
      <c r="WYS26" s="341"/>
      <c r="WYT26" s="341"/>
      <c r="WYU26" s="341"/>
      <c r="WYV26" s="341"/>
      <c r="WYW26" s="341"/>
      <c r="WYX26" s="341"/>
      <c r="WYY26" s="341"/>
      <c r="WYZ26" s="341"/>
      <c r="WZA26" s="341"/>
      <c r="WZB26" s="341"/>
      <c r="WZC26" s="341"/>
      <c r="WZD26" s="341"/>
      <c r="WZE26" s="341"/>
      <c r="WZF26" s="341"/>
      <c r="WZG26" s="341"/>
      <c r="WZH26" s="341"/>
      <c r="WZI26" s="341"/>
      <c r="WZJ26" s="341"/>
      <c r="WZK26" s="341"/>
      <c r="WZL26" s="341"/>
      <c r="WZM26" s="341"/>
      <c r="WZN26" s="341"/>
      <c r="WZO26" s="341"/>
      <c r="WZP26" s="341"/>
      <c r="WZQ26" s="341"/>
      <c r="WZR26" s="341"/>
      <c r="WZS26" s="341"/>
      <c r="WZT26" s="341"/>
      <c r="WZU26" s="341"/>
      <c r="WZV26" s="341"/>
      <c r="WZW26" s="341"/>
      <c r="WZX26" s="341"/>
      <c r="WZY26" s="341"/>
      <c r="WZZ26" s="341"/>
      <c r="XAA26" s="341"/>
      <c r="XAB26" s="341"/>
      <c r="XAC26" s="341"/>
      <c r="XAD26" s="341"/>
      <c r="XAE26" s="341"/>
      <c r="XAF26" s="341"/>
      <c r="XAG26" s="341"/>
      <c r="XAH26" s="341"/>
      <c r="XAI26" s="341"/>
      <c r="XAJ26" s="341"/>
      <c r="XAK26" s="341"/>
      <c r="XAL26" s="341"/>
      <c r="XAM26" s="341"/>
      <c r="XAN26" s="341"/>
      <c r="XAO26" s="341"/>
      <c r="XAP26" s="341"/>
      <c r="XAQ26" s="341"/>
      <c r="XAR26" s="341"/>
      <c r="XAS26" s="341"/>
      <c r="XAT26" s="341"/>
      <c r="XAU26" s="341"/>
      <c r="XAV26" s="341"/>
      <c r="XAW26" s="341"/>
      <c r="XAX26" s="341"/>
      <c r="XAY26" s="341"/>
      <c r="XAZ26" s="341"/>
      <c r="XBA26" s="341"/>
      <c r="XBB26" s="341"/>
      <c r="XBC26" s="341"/>
      <c r="XBD26" s="341"/>
      <c r="XBE26" s="341"/>
      <c r="XBF26" s="341"/>
      <c r="XBG26" s="341"/>
      <c r="XBH26" s="341"/>
      <c r="XBI26" s="341"/>
      <c r="XBJ26" s="341"/>
      <c r="XBK26" s="341"/>
      <c r="XBL26" s="341"/>
      <c r="XBM26" s="341"/>
      <c r="XBN26" s="341"/>
      <c r="XBO26" s="341"/>
      <c r="XBP26" s="341"/>
      <c r="XBQ26" s="341"/>
      <c r="XBR26" s="341"/>
      <c r="XBS26" s="341"/>
      <c r="XBT26" s="341"/>
      <c r="XBU26" s="341"/>
      <c r="XBV26" s="341"/>
      <c r="XBW26" s="341"/>
      <c r="XBX26" s="341"/>
      <c r="XBY26" s="341"/>
      <c r="XBZ26" s="341"/>
      <c r="XCA26" s="341"/>
      <c r="XCB26" s="341"/>
      <c r="XCC26" s="341"/>
      <c r="XCD26" s="341"/>
      <c r="XCE26" s="341"/>
      <c r="XCF26" s="341"/>
      <c r="XCG26" s="341"/>
      <c r="XCH26" s="341"/>
      <c r="XCI26" s="341"/>
      <c r="XCJ26" s="341"/>
      <c r="XCK26" s="341"/>
      <c r="XCL26" s="341"/>
      <c r="XCM26" s="341"/>
      <c r="XCN26" s="341"/>
      <c r="XCO26" s="341"/>
      <c r="XCP26" s="341"/>
      <c r="XCQ26" s="341"/>
      <c r="XCR26" s="341"/>
      <c r="XCS26" s="341"/>
      <c r="XCT26" s="341"/>
      <c r="XCU26" s="341"/>
      <c r="XCV26" s="341"/>
      <c r="XCW26" s="341"/>
      <c r="XCX26" s="341"/>
      <c r="XCY26" s="341"/>
      <c r="XCZ26" s="341"/>
      <c r="XDA26" s="341"/>
      <c r="XDB26" s="341"/>
      <c r="XDC26" s="341"/>
      <c r="XDD26" s="341"/>
      <c r="XDE26" s="341"/>
      <c r="XDF26" s="341"/>
      <c r="XDG26" s="341"/>
      <c r="XDH26" s="341"/>
      <c r="XDI26" s="341"/>
      <c r="XDJ26" s="341"/>
      <c r="XDK26" s="341"/>
      <c r="XDL26" s="341"/>
      <c r="XDM26" s="341"/>
      <c r="XDN26" s="341"/>
      <c r="XDO26" s="341"/>
      <c r="XDP26" s="341"/>
      <c r="XDQ26" s="341"/>
      <c r="XDR26" s="341"/>
      <c r="XDS26" s="341"/>
      <c r="XDT26" s="341"/>
      <c r="XDU26" s="341"/>
      <c r="XDV26" s="341"/>
      <c r="XDW26" s="341"/>
      <c r="XDX26" s="341"/>
      <c r="XDY26" s="341"/>
      <c r="XDZ26" s="341"/>
      <c r="XEA26" s="341"/>
      <c r="XEB26" s="341"/>
      <c r="XEC26" s="341"/>
      <c r="XED26" s="341"/>
      <c r="XEE26" s="341"/>
      <c r="XEF26" s="341"/>
      <c r="XEG26" s="341"/>
      <c r="XEH26" s="341"/>
      <c r="XEI26" s="341"/>
      <c r="XEJ26" s="341"/>
      <c r="XEK26" s="341"/>
      <c r="XEL26" s="341"/>
      <c r="XEM26" s="341"/>
      <c r="XEN26" s="341"/>
      <c r="XEO26" s="341"/>
      <c r="XEP26" s="341"/>
      <c r="XEQ26" s="341"/>
      <c r="XER26" s="341"/>
      <c r="XES26" s="341"/>
      <c r="XET26" s="341"/>
      <c r="XEU26" s="341"/>
      <c r="XEV26" s="341"/>
      <c r="XEW26" s="341"/>
      <c r="XEX26" s="341"/>
      <c r="XEY26" s="341"/>
      <c r="XEZ26" s="341"/>
      <c r="XFA26" s="341"/>
      <c r="XFB26" s="341"/>
      <c r="XFC26" s="341"/>
      <c r="XFD26" s="341"/>
    </row>
    <row r="27" spans="1:16384" s="10" customFormat="1" ht="25.5" customHeight="1" x14ac:dyDescent="0.3">
      <c r="A27" s="9" t="s">
        <v>19</v>
      </c>
      <c r="B27" s="9"/>
      <c r="C27" s="9"/>
      <c r="D27" s="9"/>
      <c r="E27" s="9"/>
      <c r="F27" s="9"/>
      <c r="G27" s="9"/>
      <c r="H27" s="9"/>
      <c r="I27" s="9"/>
      <c r="J27" s="9"/>
      <c r="K27" s="9"/>
      <c r="L27" s="9"/>
    </row>
    <row r="28" spans="1:16384" s="16" customFormat="1" ht="21" customHeight="1" x14ac:dyDescent="0.3">
      <c r="A28" s="342" t="s">
        <v>195</v>
      </c>
      <c r="B28" s="342"/>
      <c r="C28" s="342"/>
      <c r="D28" s="342"/>
      <c r="E28" s="342"/>
      <c r="F28" s="342"/>
      <c r="G28" s="342"/>
      <c r="H28" s="342"/>
      <c r="I28" s="342"/>
      <c r="J28" s="342"/>
      <c r="K28" s="342"/>
      <c r="L28" s="342"/>
    </row>
    <row r="29" spans="1:16384" s="4" customFormat="1" ht="30" customHeight="1" x14ac:dyDescent="0.3">
      <c r="A29" s="12"/>
      <c r="B29" s="12"/>
      <c r="C29" s="12"/>
      <c r="D29" s="12"/>
      <c r="E29" s="12"/>
      <c r="F29" s="12"/>
      <c r="G29" s="12"/>
      <c r="H29" s="12"/>
      <c r="I29" s="12"/>
      <c r="J29" s="12"/>
      <c r="K29" s="12"/>
      <c r="L29" s="12"/>
    </row>
    <row r="30" spans="1:16384" s="4" customFormat="1" ht="20.100000000000001" customHeight="1" x14ac:dyDescent="0.3">
      <c r="A30" s="14" t="s">
        <v>20</v>
      </c>
      <c r="B30" s="12"/>
      <c r="C30" s="12"/>
      <c r="D30" s="12"/>
      <c r="E30" s="12"/>
      <c r="F30" s="12"/>
      <c r="G30" s="12"/>
      <c r="H30" s="12"/>
      <c r="I30" s="12"/>
      <c r="J30" s="12"/>
      <c r="K30" s="12"/>
      <c r="L30" s="12"/>
    </row>
    <row r="31" spans="1:16384" s="10" customFormat="1" ht="29.25" customHeight="1" x14ac:dyDescent="0.3">
      <c r="A31" s="9" t="s">
        <v>21</v>
      </c>
      <c r="B31" s="9"/>
      <c r="C31" s="9"/>
      <c r="D31" s="9"/>
      <c r="E31" s="9"/>
      <c r="F31" s="9"/>
      <c r="G31" s="9"/>
      <c r="H31" s="9"/>
      <c r="I31" s="9"/>
      <c r="J31" s="9"/>
      <c r="K31" s="9"/>
      <c r="L31" s="9"/>
    </row>
    <row r="32" spans="1:16384" s="10" customFormat="1" ht="29.25" customHeight="1" x14ac:dyDescent="0.3">
      <c r="A32" s="9" t="s">
        <v>22</v>
      </c>
      <c r="B32" s="9"/>
      <c r="C32" s="9"/>
      <c r="D32" s="9"/>
      <c r="E32" s="9"/>
      <c r="F32" s="9"/>
      <c r="G32" s="9"/>
      <c r="H32" s="9"/>
      <c r="I32" s="9"/>
      <c r="J32" s="9"/>
      <c r="K32" s="9"/>
      <c r="L32" s="9"/>
    </row>
    <row r="33" spans="1:16384" s="16" customFormat="1" ht="21" customHeight="1" x14ac:dyDescent="0.3">
      <c r="A33" s="342" t="s">
        <v>23</v>
      </c>
      <c r="B33" s="342"/>
      <c r="C33" s="342"/>
      <c r="D33" s="342"/>
      <c r="E33" s="342"/>
      <c r="F33" s="342"/>
      <c r="G33" s="342"/>
      <c r="H33" s="342"/>
      <c r="I33" s="342"/>
      <c r="J33" s="342"/>
      <c r="K33" s="342"/>
      <c r="L33" s="342"/>
    </row>
    <row r="34" spans="1:16384" s="16" customFormat="1" ht="39" customHeight="1" x14ac:dyDescent="0.3">
      <c r="A34" s="342" t="s">
        <v>24</v>
      </c>
      <c r="B34" s="342"/>
      <c r="C34" s="342"/>
      <c r="D34" s="342"/>
      <c r="E34" s="342"/>
      <c r="F34" s="342"/>
      <c r="G34" s="342"/>
      <c r="H34" s="342"/>
      <c r="I34" s="342"/>
      <c r="J34" s="342"/>
      <c r="K34" s="342"/>
      <c r="L34" s="342"/>
    </row>
    <row r="35" spans="1:16384" s="16" customFormat="1" ht="21" customHeight="1" x14ac:dyDescent="0.3">
      <c r="A35" s="341" t="s">
        <v>25</v>
      </c>
      <c r="B35" s="341"/>
      <c r="C35" s="341"/>
      <c r="D35" s="341"/>
      <c r="E35" s="341"/>
      <c r="F35" s="341"/>
      <c r="G35" s="341"/>
      <c r="H35" s="341"/>
      <c r="I35" s="341"/>
      <c r="J35" s="341"/>
      <c r="K35" s="341"/>
      <c r="L35" s="341"/>
    </row>
    <row r="36" spans="1:16384" s="16" customFormat="1" ht="30.75" customHeight="1" x14ac:dyDescent="0.3">
      <c r="A36" s="342" t="s">
        <v>26</v>
      </c>
      <c r="B36" s="342"/>
      <c r="C36" s="342"/>
      <c r="D36" s="342"/>
      <c r="E36" s="342"/>
      <c r="F36" s="342"/>
      <c r="G36" s="342"/>
      <c r="H36" s="342"/>
      <c r="I36" s="342"/>
      <c r="J36" s="342"/>
      <c r="K36" s="342"/>
      <c r="L36" s="342"/>
    </row>
    <row r="37" spans="1:16384" s="16" customFormat="1" ht="21" customHeight="1" x14ac:dyDescent="0.3">
      <c r="A37" s="342" t="s">
        <v>27</v>
      </c>
      <c r="B37" s="342"/>
      <c r="C37" s="342"/>
      <c r="D37" s="342"/>
      <c r="E37" s="342"/>
      <c r="F37" s="342"/>
      <c r="G37" s="342"/>
      <c r="H37" s="342"/>
      <c r="I37" s="342"/>
      <c r="J37" s="342"/>
      <c r="K37" s="342"/>
      <c r="L37" s="342"/>
    </row>
    <row r="38" spans="1:16384" s="4" customFormat="1" ht="20.100000000000001" customHeight="1" x14ac:dyDescent="0.3">
      <c r="A38" s="342"/>
      <c r="B38" s="342"/>
      <c r="C38" s="342"/>
      <c r="D38" s="342"/>
      <c r="E38" s="342"/>
      <c r="F38" s="342"/>
      <c r="G38" s="342"/>
      <c r="H38" s="342"/>
      <c r="I38" s="342"/>
      <c r="J38" s="342"/>
      <c r="K38" s="342"/>
      <c r="L38" s="342"/>
    </row>
    <row r="39" spans="1:16384" s="10" customFormat="1" ht="29.25" customHeight="1" x14ac:dyDescent="0.3">
      <c r="A39" s="14" t="s">
        <v>28</v>
      </c>
      <c r="B39" s="12"/>
      <c r="C39" s="12"/>
      <c r="D39" s="12"/>
      <c r="E39" s="12"/>
      <c r="F39" s="12"/>
      <c r="G39" s="12"/>
      <c r="H39" s="12"/>
      <c r="I39" s="12"/>
      <c r="J39" s="12"/>
      <c r="K39" s="12"/>
      <c r="L39" s="12"/>
    </row>
    <row r="40" spans="1:16384" s="16" customFormat="1" ht="37.5" customHeight="1" x14ac:dyDescent="0.3">
      <c r="A40" s="341" t="s">
        <v>29</v>
      </c>
      <c r="B40" s="341"/>
      <c r="C40" s="341"/>
      <c r="D40" s="341"/>
      <c r="E40" s="341"/>
      <c r="F40" s="341"/>
      <c r="G40" s="341"/>
      <c r="H40" s="341"/>
      <c r="I40" s="341"/>
      <c r="J40" s="341"/>
      <c r="K40" s="341"/>
      <c r="L40" s="341"/>
      <c r="M40" s="341"/>
      <c r="N40" s="341"/>
      <c r="O40" s="341"/>
      <c r="P40" s="341"/>
      <c r="Q40" s="341"/>
      <c r="R40" s="341"/>
      <c r="S40" s="341"/>
      <c r="T40" s="341"/>
      <c r="U40" s="341"/>
      <c r="V40" s="341"/>
      <c r="W40" s="341"/>
      <c r="X40" s="341"/>
      <c r="Y40" s="341"/>
      <c r="Z40" s="341"/>
      <c r="AA40" s="341"/>
      <c r="AB40" s="341"/>
      <c r="AC40" s="341"/>
      <c r="AD40" s="341"/>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c r="BA40" s="341"/>
      <c r="BB40" s="341"/>
      <c r="BC40" s="341"/>
      <c r="BD40" s="341"/>
      <c r="BE40" s="341"/>
      <c r="BF40" s="341"/>
      <c r="BG40" s="341"/>
      <c r="BH40" s="341"/>
      <c r="BI40" s="341"/>
      <c r="BJ40" s="341"/>
      <c r="BK40" s="341"/>
      <c r="BL40" s="341"/>
      <c r="BM40" s="341"/>
      <c r="BN40" s="341"/>
      <c r="BO40" s="341"/>
      <c r="BP40" s="341"/>
      <c r="BQ40" s="341"/>
      <c r="BR40" s="341"/>
      <c r="BS40" s="341"/>
      <c r="BT40" s="341"/>
      <c r="BU40" s="341"/>
      <c r="BV40" s="341"/>
      <c r="BW40" s="341"/>
      <c r="BX40" s="341"/>
      <c r="BY40" s="341"/>
      <c r="BZ40" s="341"/>
      <c r="CA40" s="341"/>
      <c r="CB40" s="341"/>
      <c r="CC40" s="341"/>
      <c r="CD40" s="341"/>
      <c r="CE40" s="341"/>
      <c r="CF40" s="341"/>
      <c r="CG40" s="341"/>
      <c r="CH40" s="341"/>
      <c r="CI40" s="341"/>
      <c r="CJ40" s="341"/>
      <c r="CK40" s="341"/>
      <c r="CL40" s="341"/>
      <c r="CM40" s="341"/>
      <c r="CN40" s="341"/>
      <c r="CO40" s="341"/>
      <c r="CP40" s="341"/>
      <c r="CQ40" s="341"/>
      <c r="CR40" s="341"/>
      <c r="CS40" s="341"/>
      <c r="CT40" s="341"/>
      <c r="CU40" s="341"/>
      <c r="CV40" s="341"/>
      <c r="CW40" s="341"/>
      <c r="CX40" s="341"/>
      <c r="CY40" s="341"/>
      <c r="CZ40" s="341"/>
      <c r="DA40" s="341"/>
      <c r="DB40" s="341"/>
      <c r="DC40" s="341"/>
      <c r="DD40" s="341"/>
      <c r="DE40" s="341"/>
      <c r="DF40" s="341"/>
      <c r="DG40" s="341"/>
      <c r="DH40" s="341"/>
      <c r="DI40" s="341"/>
      <c r="DJ40" s="341"/>
      <c r="DK40" s="341"/>
      <c r="DL40" s="341"/>
      <c r="DM40" s="341"/>
      <c r="DN40" s="341"/>
      <c r="DO40" s="341"/>
      <c r="DP40" s="341"/>
      <c r="DQ40" s="341"/>
      <c r="DR40" s="341"/>
      <c r="DS40" s="341"/>
      <c r="DT40" s="341"/>
      <c r="DU40" s="341"/>
      <c r="DV40" s="341"/>
      <c r="DW40" s="341"/>
      <c r="DX40" s="341"/>
      <c r="DY40" s="341"/>
      <c r="DZ40" s="341"/>
      <c r="EA40" s="341"/>
      <c r="EB40" s="341"/>
      <c r="EC40" s="341"/>
      <c r="ED40" s="341"/>
      <c r="EE40" s="341"/>
      <c r="EF40" s="341"/>
      <c r="EG40" s="341"/>
      <c r="EH40" s="341"/>
      <c r="EI40" s="341"/>
      <c r="EJ40" s="341"/>
      <c r="EK40" s="341"/>
      <c r="EL40" s="341"/>
      <c r="EM40" s="341"/>
      <c r="EN40" s="341"/>
      <c r="EO40" s="341"/>
      <c r="EP40" s="341"/>
      <c r="EQ40" s="341"/>
      <c r="ER40" s="341"/>
      <c r="ES40" s="341"/>
      <c r="ET40" s="341"/>
      <c r="EU40" s="341"/>
      <c r="EV40" s="341"/>
      <c r="EW40" s="341"/>
      <c r="EX40" s="341"/>
      <c r="EY40" s="341"/>
      <c r="EZ40" s="341"/>
      <c r="FA40" s="341"/>
      <c r="FB40" s="341"/>
      <c r="FC40" s="341"/>
      <c r="FD40" s="341"/>
      <c r="FE40" s="341"/>
      <c r="FF40" s="341"/>
      <c r="FG40" s="341"/>
      <c r="FH40" s="341"/>
      <c r="FI40" s="341"/>
      <c r="FJ40" s="341"/>
      <c r="FK40" s="341"/>
      <c r="FL40" s="341"/>
      <c r="FM40" s="341"/>
      <c r="FN40" s="341"/>
      <c r="FO40" s="341"/>
      <c r="FP40" s="341"/>
      <c r="FQ40" s="341"/>
      <c r="FR40" s="341"/>
      <c r="FS40" s="341"/>
      <c r="FT40" s="341"/>
      <c r="FU40" s="341"/>
      <c r="FV40" s="341"/>
      <c r="FW40" s="341"/>
      <c r="FX40" s="341"/>
      <c r="FY40" s="341"/>
      <c r="FZ40" s="341"/>
      <c r="GA40" s="341"/>
      <c r="GB40" s="341"/>
      <c r="GC40" s="341"/>
      <c r="GD40" s="341"/>
      <c r="GE40" s="341"/>
      <c r="GF40" s="341"/>
      <c r="GG40" s="341"/>
      <c r="GH40" s="341"/>
      <c r="GI40" s="341"/>
      <c r="GJ40" s="341"/>
      <c r="GK40" s="341"/>
      <c r="GL40" s="341"/>
      <c r="GM40" s="341"/>
      <c r="GN40" s="341"/>
      <c r="GO40" s="341"/>
      <c r="GP40" s="341"/>
      <c r="GQ40" s="341"/>
      <c r="GR40" s="341"/>
      <c r="GS40" s="341"/>
      <c r="GT40" s="341"/>
      <c r="GU40" s="341"/>
      <c r="GV40" s="341"/>
      <c r="GW40" s="341"/>
      <c r="GX40" s="341"/>
      <c r="GY40" s="341"/>
      <c r="GZ40" s="341"/>
      <c r="HA40" s="341"/>
      <c r="HB40" s="341"/>
      <c r="HC40" s="341"/>
      <c r="HD40" s="341"/>
      <c r="HE40" s="341"/>
      <c r="HF40" s="341"/>
      <c r="HG40" s="341"/>
      <c r="HH40" s="341"/>
      <c r="HI40" s="341"/>
      <c r="HJ40" s="341"/>
      <c r="HK40" s="341"/>
      <c r="HL40" s="341"/>
      <c r="HM40" s="341"/>
      <c r="HN40" s="341"/>
      <c r="HO40" s="341"/>
      <c r="HP40" s="341"/>
      <c r="HQ40" s="341"/>
      <c r="HR40" s="341"/>
      <c r="HS40" s="341"/>
      <c r="HT40" s="341"/>
      <c r="HU40" s="341"/>
      <c r="HV40" s="341"/>
      <c r="HW40" s="341"/>
      <c r="HX40" s="341"/>
      <c r="HY40" s="341"/>
      <c r="HZ40" s="341"/>
      <c r="IA40" s="341"/>
      <c r="IB40" s="341"/>
      <c r="IC40" s="341"/>
      <c r="ID40" s="341"/>
      <c r="IE40" s="341"/>
      <c r="IF40" s="341"/>
      <c r="IG40" s="341"/>
      <c r="IH40" s="341"/>
      <c r="II40" s="341"/>
      <c r="IJ40" s="341"/>
      <c r="IK40" s="341"/>
      <c r="IL40" s="341"/>
      <c r="IM40" s="341"/>
      <c r="IN40" s="341"/>
      <c r="IO40" s="341"/>
      <c r="IP40" s="341"/>
      <c r="IQ40" s="341"/>
      <c r="IR40" s="341"/>
      <c r="IS40" s="341"/>
      <c r="IT40" s="341"/>
      <c r="IU40" s="341"/>
      <c r="IV40" s="341"/>
      <c r="IW40" s="341"/>
      <c r="IX40" s="341"/>
      <c r="IY40" s="341"/>
      <c r="IZ40" s="341"/>
      <c r="JA40" s="341"/>
      <c r="JB40" s="341"/>
      <c r="JC40" s="341"/>
      <c r="JD40" s="341"/>
      <c r="JE40" s="341"/>
      <c r="JF40" s="341"/>
      <c r="JG40" s="341"/>
      <c r="JH40" s="341"/>
      <c r="JI40" s="341"/>
      <c r="JJ40" s="341"/>
      <c r="JK40" s="341"/>
      <c r="JL40" s="341"/>
      <c r="JM40" s="341"/>
      <c r="JN40" s="341"/>
      <c r="JO40" s="341"/>
      <c r="JP40" s="341"/>
      <c r="JQ40" s="341"/>
      <c r="JR40" s="341"/>
      <c r="JS40" s="341"/>
      <c r="JT40" s="341"/>
      <c r="JU40" s="341"/>
      <c r="JV40" s="341"/>
      <c r="JW40" s="341"/>
      <c r="JX40" s="341"/>
      <c r="JY40" s="341"/>
      <c r="JZ40" s="341"/>
      <c r="KA40" s="341"/>
      <c r="KB40" s="341"/>
      <c r="KC40" s="341"/>
      <c r="KD40" s="341"/>
      <c r="KE40" s="341"/>
      <c r="KF40" s="341"/>
      <c r="KG40" s="341"/>
      <c r="KH40" s="341"/>
      <c r="KI40" s="341"/>
      <c r="KJ40" s="341"/>
      <c r="KK40" s="341"/>
      <c r="KL40" s="341"/>
      <c r="KM40" s="341"/>
      <c r="KN40" s="341"/>
      <c r="KO40" s="341"/>
      <c r="KP40" s="341"/>
      <c r="KQ40" s="341"/>
      <c r="KR40" s="341"/>
      <c r="KS40" s="341"/>
      <c r="KT40" s="341"/>
      <c r="KU40" s="341"/>
      <c r="KV40" s="341"/>
      <c r="KW40" s="341"/>
      <c r="KX40" s="341"/>
      <c r="KY40" s="341"/>
      <c r="KZ40" s="341"/>
      <c r="LA40" s="341"/>
      <c r="LB40" s="341"/>
      <c r="LC40" s="341"/>
      <c r="LD40" s="341"/>
      <c r="LE40" s="341"/>
      <c r="LF40" s="341"/>
      <c r="LG40" s="341"/>
      <c r="LH40" s="341"/>
      <c r="LI40" s="341"/>
      <c r="LJ40" s="341"/>
      <c r="LK40" s="341"/>
      <c r="LL40" s="341"/>
      <c r="LM40" s="341"/>
      <c r="LN40" s="341"/>
      <c r="LO40" s="341"/>
      <c r="LP40" s="341"/>
      <c r="LQ40" s="341"/>
      <c r="LR40" s="341"/>
      <c r="LS40" s="341"/>
      <c r="LT40" s="341"/>
      <c r="LU40" s="341"/>
      <c r="LV40" s="341"/>
      <c r="LW40" s="341"/>
      <c r="LX40" s="341"/>
      <c r="LY40" s="341"/>
      <c r="LZ40" s="341"/>
      <c r="MA40" s="341"/>
      <c r="MB40" s="341"/>
      <c r="MC40" s="341"/>
      <c r="MD40" s="341"/>
      <c r="ME40" s="341"/>
      <c r="MF40" s="341"/>
      <c r="MG40" s="341"/>
      <c r="MH40" s="341"/>
      <c r="MI40" s="341"/>
      <c r="MJ40" s="341"/>
      <c r="MK40" s="341"/>
      <c r="ML40" s="341"/>
      <c r="MM40" s="341"/>
      <c r="MN40" s="341"/>
      <c r="MO40" s="341"/>
      <c r="MP40" s="341"/>
      <c r="MQ40" s="341"/>
      <c r="MR40" s="341"/>
      <c r="MS40" s="341"/>
      <c r="MT40" s="341"/>
      <c r="MU40" s="341"/>
      <c r="MV40" s="341"/>
      <c r="MW40" s="341"/>
      <c r="MX40" s="341"/>
      <c r="MY40" s="341"/>
      <c r="MZ40" s="341"/>
      <c r="NA40" s="341"/>
      <c r="NB40" s="341"/>
      <c r="NC40" s="341"/>
      <c r="ND40" s="341"/>
      <c r="NE40" s="341"/>
      <c r="NF40" s="341"/>
      <c r="NG40" s="341"/>
      <c r="NH40" s="341"/>
      <c r="NI40" s="341"/>
      <c r="NJ40" s="341"/>
      <c r="NK40" s="341"/>
      <c r="NL40" s="341"/>
      <c r="NM40" s="341"/>
      <c r="NN40" s="341"/>
      <c r="NO40" s="341"/>
      <c r="NP40" s="341"/>
      <c r="NQ40" s="341"/>
      <c r="NR40" s="341"/>
      <c r="NS40" s="341"/>
      <c r="NT40" s="341"/>
      <c r="NU40" s="341"/>
      <c r="NV40" s="341"/>
      <c r="NW40" s="341"/>
      <c r="NX40" s="341"/>
      <c r="NY40" s="341"/>
      <c r="NZ40" s="341"/>
      <c r="OA40" s="341"/>
      <c r="OB40" s="341"/>
      <c r="OC40" s="341"/>
      <c r="OD40" s="341"/>
      <c r="OE40" s="341"/>
      <c r="OF40" s="341"/>
      <c r="OG40" s="341"/>
      <c r="OH40" s="341"/>
      <c r="OI40" s="341"/>
      <c r="OJ40" s="341"/>
      <c r="OK40" s="341"/>
      <c r="OL40" s="341"/>
      <c r="OM40" s="341"/>
      <c r="ON40" s="341"/>
      <c r="OO40" s="341"/>
      <c r="OP40" s="341"/>
      <c r="OQ40" s="341"/>
      <c r="OR40" s="341"/>
      <c r="OS40" s="341"/>
      <c r="OT40" s="341"/>
      <c r="OU40" s="341"/>
      <c r="OV40" s="341"/>
      <c r="OW40" s="341"/>
      <c r="OX40" s="341"/>
      <c r="OY40" s="341"/>
      <c r="OZ40" s="341"/>
      <c r="PA40" s="341"/>
      <c r="PB40" s="341"/>
      <c r="PC40" s="341"/>
      <c r="PD40" s="341"/>
      <c r="PE40" s="341"/>
      <c r="PF40" s="341"/>
      <c r="PG40" s="341"/>
      <c r="PH40" s="341"/>
      <c r="PI40" s="341"/>
      <c r="PJ40" s="341"/>
      <c r="PK40" s="341"/>
      <c r="PL40" s="341"/>
      <c r="PM40" s="341"/>
      <c r="PN40" s="341"/>
      <c r="PO40" s="341"/>
      <c r="PP40" s="341"/>
      <c r="PQ40" s="341"/>
      <c r="PR40" s="341"/>
      <c r="PS40" s="341"/>
      <c r="PT40" s="341"/>
      <c r="PU40" s="341"/>
      <c r="PV40" s="341"/>
      <c r="PW40" s="341"/>
      <c r="PX40" s="341"/>
      <c r="PY40" s="341"/>
      <c r="PZ40" s="341"/>
      <c r="QA40" s="341"/>
      <c r="QB40" s="341"/>
      <c r="QC40" s="341"/>
      <c r="QD40" s="341"/>
      <c r="QE40" s="341"/>
      <c r="QF40" s="341"/>
      <c r="QG40" s="341"/>
      <c r="QH40" s="341"/>
      <c r="QI40" s="341"/>
      <c r="QJ40" s="341"/>
      <c r="QK40" s="341"/>
      <c r="QL40" s="341"/>
      <c r="QM40" s="341"/>
      <c r="QN40" s="341"/>
      <c r="QO40" s="341"/>
      <c r="QP40" s="341"/>
      <c r="QQ40" s="341"/>
      <c r="QR40" s="341"/>
      <c r="QS40" s="341"/>
      <c r="QT40" s="341"/>
      <c r="QU40" s="341"/>
      <c r="QV40" s="341"/>
      <c r="QW40" s="341"/>
      <c r="QX40" s="341"/>
      <c r="QY40" s="341"/>
      <c r="QZ40" s="341"/>
      <c r="RA40" s="341"/>
      <c r="RB40" s="341"/>
      <c r="RC40" s="341"/>
      <c r="RD40" s="341"/>
      <c r="RE40" s="341"/>
      <c r="RF40" s="341"/>
      <c r="RG40" s="341"/>
      <c r="RH40" s="341"/>
      <c r="RI40" s="341"/>
      <c r="RJ40" s="341"/>
      <c r="RK40" s="341"/>
      <c r="RL40" s="341"/>
      <c r="RM40" s="341"/>
      <c r="RN40" s="341"/>
      <c r="RO40" s="341"/>
      <c r="RP40" s="341"/>
      <c r="RQ40" s="341"/>
      <c r="RR40" s="341"/>
      <c r="RS40" s="341"/>
      <c r="RT40" s="341"/>
      <c r="RU40" s="341"/>
      <c r="RV40" s="341"/>
      <c r="RW40" s="341"/>
      <c r="RX40" s="341"/>
      <c r="RY40" s="341"/>
      <c r="RZ40" s="341"/>
      <c r="SA40" s="341"/>
      <c r="SB40" s="341"/>
      <c r="SC40" s="341"/>
      <c r="SD40" s="341"/>
      <c r="SE40" s="341"/>
      <c r="SF40" s="341"/>
      <c r="SG40" s="341"/>
      <c r="SH40" s="341"/>
      <c r="SI40" s="341"/>
      <c r="SJ40" s="341"/>
      <c r="SK40" s="341"/>
      <c r="SL40" s="341"/>
      <c r="SM40" s="341"/>
      <c r="SN40" s="341"/>
      <c r="SO40" s="341"/>
      <c r="SP40" s="341"/>
      <c r="SQ40" s="341"/>
      <c r="SR40" s="341"/>
      <c r="SS40" s="341"/>
      <c r="ST40" s="341"/>
      <c r="SU40" s="341"/>
      <c r="SV40" s="341"/>
      <c r="SW40" s="341"/>
      <c r="SX40" s="341"/>
      <c r="SY40" s="341"/>
      <c r="SZ40" s="341"/>
      <c r="TA40" s="341"/>
      <c r="TB40" s="341"/>
      <c r="TC40" s="341"/>
      <c r="TD40" s="341"/>
      <c r="TE40" s="341"/>
      <c r="TF40" s="341"/>
      <c r="TG40" s="341"/>
      <c r="TH40" s="341"/>
      <c r="TI40" s="341"/>
      <c r="TJ40" s="341"/>
      <c r="TK40" s="341"/>
      <c r="TL40" s="341"/>
      <c r="TM40" s="341"/>
      <c r="TN40" s="341"/>
      <c r="TO40" s="341"/>
      <c r="TP40" s="341"/>
      <c r="TQ40" s="341"/>
      <c r="TR40" s="341"/>
      <c r="TS40" s="341"/>
      <c r="TT40" s="341"/>
      <c r="TU40" s="341"/>
      <c r="TV40" s="341"/>
      <c r="TW40" s="341"/>
      <c r="TX40" s="341"/>
      <c r="TY40" s="341"/>
      <c r="TZ40" s="341"/>
      <c r="UA40" s="341"/>
      <c r="UB40" s="341"/>
      <c r="UC40" s="341"/>
      <c r="UD40" s="341"/>
      <c r="UE40" s="341"/>
      <c r="UF40" s="341"/>
      <c r="UG40" s="341"/>
      <c r="UH40" s="341"/>
      <c r="UI40" s="341"/>
      <c r="UJ40" s="341"/>
      <c r="UK40" s="341"/>
      <c r="UL40" s="341"/>
      <c r="UM40" s="341"/>
      <c r="UN40" s="341"/>
      <c r="UO40" s="341"/>
      <c r="UP40" s="341"/>
      <c r="UQ40" s="341"/>
      <c r="UR40" s="341"/>
      <c r="US40" s="341"/>
      <c r="UT40" s="341"/>
      <c r="UU40" s="341"/>
      <c r="UV40" s="341"/>
      <c r="UW40" s="341"/>
      <c r="UX40" s="341"/>
      <c r="UY40" s="341"/>
      <c r="UZ40" s="341"/>
      <c r="VA40" s="341"/>
      <c r="VB40" s="341"/>
      <c r="VC40" s="341"/>
      <c r="VD40" s="341"/>
      <c r="VE40" s="341"/>
      <c r="VF40" s="341"/>
      <c r="VG40" s="341"/>
      <c r="VH40" s="341"/>
      <c r="VI40" s="341"/>
      <c r="VJ40" s="341"/>
      <c r="VK40" s="341"/>
      <c r="VL40" s="341"/>
      <c r="VM40" s="341"/>
      <c r="VN40" s="341"/>
      <c r="VO40" s="341"/>
      <c r="VP40" s="341"/>
      <c r="VQ40" s="341"/>
      <c r="VR40" s="341"/>
      <c r="VS40" s="341"/>
      <c r="VT40" s="341"/>
      <c r="VU40" s="341"/>
      <c r="VV40" s="341"/>
      <c r="VW40" s="341"/>
      <c r="VX40" s="341"/>
      <c r="VY40" s="341"/>
      <c r="VZ40" s="341"/>
      <c r="WA40" s="341"/>
      <c r="WB40" s="341"/>
      <c r="WC40" s="341"/>
      <c r="WD40" s="341"/>
      <c r="WE40" s="341"/>
      <c r="WF40" s="341"/>
      <c r="WG40" s="341"/>
      <c r="WH40" s="341"/>
      <c r="WI40" s="341"/>
      <c r="WJ40" s="341"/>
      <c r="WK40" s="341"/>
      <c r="WL40" s="341"/>
      <c r="WM40" s="341"/>
      <c r="WN40" s="341"/>
      <c r="WO40" s="341"/>
      <c r="WP40" s="341"/>
      <c r="WQ40" s="341"/>
      <c r="WR40" s="341"/>
      <c r="WS40" s="341"/>
      <c r="WT40" s="341"/>
      <c r="WU40" s="341"/>
      <c r="WV40" s="341"/>
      <c r="WW40" s="341"/>
      <c r="WX40" s="341"/>
      <c r="WY40" s="341"/>
      <c r="WZ40" s="341"/>
      <c r="XA40" s="341"/>
      <c r="XB40" s="341"/>
      <c r="XC40" s="341"/>
      <c r="XD40" s="341"/>
      <c r="XE40" s="341"/>
      <c r="XF40" s="341"/>
      <c r="XG40" s="341"/>
      <c r="XH40" s="341"/>
      <c r="XI40" s="341"/>
      <c r="XJ40" s="341"/>
      <c r="XK40" s="341"/>
      <c r="XL40" s="341"/>
      <c r="XM40" s="341"/>
      <c r="XN40" s="341"/>
      <c r="XO40" s="341"/>
      <c r="XP40" s="341"/>
      <c r="XQ40" s="341"/>
      <c r="XR40" s="341"/>
      <c r="XS40" s="341"/>
      <c r="XT40" s="341"/>
      <c r="XU40" s="341"/>
      <c r="XV40" s="341"/>
      <c r="XW40" s="341"/>
      <c r="XX40" s="341"/>
      <c r="XY40" s="341"/>
      <c r="XZ40" s="341"/>
      <c r="YA40" s="341"/>
      <c r="YB40" s="341"/>
      <c r="YC40" s="341"/>
      <c r="YD40" s="341"/>
      <c r="YE40" s="341"/>
      <c r="YF40" s="341"/>
      <c r="YG40" s="341"/>
      <c r="YH40" s="341"/>
      <c r="YI40" s="341"/>
      <c r="YJ40" s="341"/>
      <c r="YK40" s="341"/>
      <c r="YL40" s="341"/>
      <c r="YM40" s="341"/>
      <c r="YN40" s="341"/>
      <c r="YO40" s="341"/>
      <c r="YP40" s="341"/>
      <c r="YQ40" s="341"/>
      <c r="YR40" s="341"/>
      <c r="YS40" s="341"/>
      <c r="YT40" s="341"/>
      <c r="YU40" s="341"/>
      <c r="YV40" s="341"/>
      <c r="YW40" s="341"/>
      <c r="YX40" s="341"/>
      <c r="YY40" s="341"/>
      <c r="YZ40" s="341"/>
      <c r="ZA40" s="341"/>
      <c r="ZB40" s="341"/>
      <c r="ZC40" s="341"/>
      <c r="ZD40" s="341"/>
      <c r="ZE40" s="341"/>
      <c r="ZF40" s="341"/>
      <c r="ZG40" s="341"/>
      <c r="ZH40" s="341"/>
      <c r="ZI40" s="341"/>
      <c r="ZJ40" s="341"/>
      <c r="ZK40" s="341"/>
      <c r="ZL40" s="341"/>
      <c r="ZM40" s="341"/>
      <c r="ZN40" s="341"/>
      <c r="ZO40" s="341"/>
      <c r="ZP40" s="341"/>
      <c r="ZQ40" s="341"/>
      <c r="ZR40" s="341"/>
      <c r="ZS40" s="341"/>
      <c r="ZT40" s="341"/>
      <c r="ZU40" s="341"/>
      <c r="ZV40" s="341"/>
      <c r="ZW40" s="341"/>
      <c r="ZX40" s="341"/>
      <c r="ZY40" s="341"/>
      <c r="ZZ40" s="341"/>
      <c r="AAA40" s="341"/>
      <c r="AAB40" s="341"/>
      <c r="AAC40" s="341"/>
      <c r="AAD40" s="341"/>
      <c r="AAE40" s="341"/>
      <c r="AAF40" s="341"/>
      <c r="AAG40" s="341"/>
      <c r="AAH40" s="341"/>
      <c r="AAI40" s="341"/>
      <c r="AAJ40" s="341"/>
      <c r="AAK40" s="341"/>
      <c r="AAL40" s="341"/>
      <c r="AAM40" s="341"/>
      <c r="AAN40" s="341"/>
      <c r="AAO40" s="341"/>
      <c r="AAP40" s="341"/>
      <c r="AAQ40" s="341"/>
      <c r="AAR40" s="341"/>
      <c r="AAS40" s="341"/>
      <c r="AAT40" s="341"/>
      <c r="AAU40" s="341"/>
      <c r="AAV40" s="341"/>
      <c r="AAW40" s="341"/>
      <c r="AAX40" s="341"/>
      <c r="AAY40" s="341"/>
      <c r="AAZ40" s="341"/>
      <c r="ABA40" s="341"/>
      <c r="ABB40" s="341"/>
      <c r="ABC40" s="341"/>
      <c r="ABD40" s="341"/>
      <c r="ABE40" s="341"/>
      <c r="ABF40" s="341"/>
      <c r="ABG40" s="341"/>
      <c r="ABH40" s="341"/>
      <c r="ABI40" s="341"/>
      <c r="ABJ40" s="341"/>
      <c r="ABK40" s="341"/>
      <c r="ABL40" s="341"/>
      <c r="ABM40" s="341"/>
      <c r="ABN40" s="341"/>
      <c r="ABO40" s="341"/>
      <c r="ABP40" s="341"/>
      <c r="ABQ40" s="341"/>
      <c r="ABR40" s="341"/>
      <c r="ABS40" s="341"/>
      <c r="ABT40" s="341"/>
      <c r="ABU40" s="341"/>
      <c r="ABV40" s="341"/>
      <c r="ABW40" s="341"/>
      <c r="ABX40" s="341"/>
      <c r="ABY40" s="341"/>
      <c r="ABZ40" s="341"/>
      <c r="ACA40" s="341"/>
      <c r="ACB40" s="341"/>
      <c r="ACC40" s="341"/>
      <c r="ACD40" s="341"/>
      <c r="ACE40" s="341"/>
      <c r="ACF40" s="341"/>
      <c r="ACG40" s="341"/>
      <c r="ACH40" s="341"/>
      <c r="ACI40" s="341"/>
      <c r="ACJ40" s="341"/>
      <c r="ACK40" s="341"/>
      <c r="ACL40" s="341"/>
      <c r="ACM40" s="341"/>
      <c r="ACN40" s="341"/>
      <c r="ACO40" s="341"/>
      <c r="ACP40" s="341"/>
      <c r="ACQ40" s="341"/>
      <c r="ACR40" s="341"/>
      <c r="ACS40" s="341"/>
      <c r="ACT40" s="341"/>
      <c r="ACU40" s="341"/>
      <c r="ACV40" s="341"/>
      <c r="ACW40" s="341"/>
      <c r="ACX40" s="341"/>
      <c r="ACY40" s="341"/>
      <c r="ACZ40" s="341"/>
      <c r="ADA40" s="341"/>
      <c r="ADB40" s="341"/>
      <c r="ADC40" s="341"/>
      <c r="ADD40" s="341"/>
      <c r="ADE40" s="341"/>
      <c r="ADF40" s="341"/>
      <c r="ADG40" s="341"/>
      <c r="ADH40" s="341"/>
      <c r="ADI40" s="341"/>
      <c r="ADJ40" s="341"/>
      <c r="ADK40" s="341"/>
      <c r="ADL40" s="341"/>
      <c r="ADM40" s="341"/>
      <c r="ADN40" s="341"/>
      <c r="ADO40" s="341"/>
      <c r="ADP40" s="341"/>
      <c r="ADQ40" s="341"/>
      <c r="ADR40" s="341"/>
      <c r="ADS40" s="341"/>
      <c r="ADT40" s="341"/>
      <c r="ADU40" s="341"/>
      <c r="ADV40" s="341"/>
      <c r="ADW40" s="341"/>
      <c r="ADX40" s="341"/>
      <c r="ADY40" s="341"/>
      <c r="ADZ40" s="341"/>
      <c r="AEA40" s="341"/>
      <c r="AEB40" s="341"/>
      <c r="AEC40" s="341"/>
      <c r="AED40" s="341"/>
      <c r="AEE40" s="341"/>
      <c r="AEF40" s="341"/>
      <c r="AEG40" s="341"/>
      <c r="AEH40" s="341"/>
      <c r="AEI40" s="341"/>
      <c r="AEJ40" s="341"/>
      <c r="AEK40" s="341"/>
      <c r="AEL40" s="341"/>
      <c r="AEM40" s="341"/>
      <c r="AEN40" s="341"/>
      <c r="AEO40" s="341"/>
      <c r="AEP40" s="341"/>
      <c r="AEQ40" s="341"/>
      <c r="AER40" s="341"/>
      <c r="AES40" s="341"/>
      <c r="AET40" s="341"/>
      <c r="AEU40" s="341"/>
      <c r="AEV40" s="341"/>
      <c r="AEW40" s="341"/>
      <c r="AEX40" s="341"/>
      <c r="AEY40" s="341"/>
      <c r="AEZ40" s="341"/>
      <c r="AFA40" s="341"/>
      <c r="AFB40" s="341"/>
      <c r="AFC40" s="341"/>
      <c r="AFD40" s="341"/>
      <c r="AFE40" s="341"/>
      <c r="AFF40" s="341"/>
      <c r="AFG40" s="341"/>
      <c r="AFH40" s="341"/>
      <c r="AFI40" s="341"/>
      <c r="AFJ40" s="341"/>
      <c r="AFK40" s="341"/>
      <c r="AFL40" s="341"/>
      <c r="AFM40" s="341"/>
      <c r="AFN40" s="341"/>
      <c r="AFO40" s="341"/>
      <c r="AFP40" s="341"/>
      <c r="AFQ40" s="341"/>
      <c r="AFR40" s="341"/>
      <c r="AFS40" s="341"/>
      <c r="AFT40" s="341"/>
      <c r="AFU40" s="341"/>
      <c r="AFV40" s="341"/>
      <c r="AFW40" s="341"/>
      <c r="AFX40" s="341"/>
      <c r="AFY40" s="341"/>
      <c r="AFZ40" s="341"/>
      <c r="AGA40" s="341"/>
      <c r="AGB40" s="341"/>
      <c r="AGC40" s="341"/>
      <c r="AGD40" s="341"/>
      <c r="AGE40" s="341"/>
      <c r="AGF40" s="341"/>
      <c r="AGG40" s="341"/>
      <c r="AGH40" s="341"/>
      <c r="AGI40" s="341"/>
      <c r="AGJ40" s="341"/>
      <c r="AGK40" s="341"/>
      <c r="AGL40" s="341"/>
      <c r="AGM40" s="341"/>
      <c r="AGN40" s="341"/>
      <c r="AGO40" s="341"/>
      <c r="AGP40" s="341"/>
      <c r="AGQ40" s="341"/>
      <c r="AGR40" s="341"/>
      <c r="AGS40" s="341"/>
      <c r="AGT40" s="341"/>
      <c r="AGU40" s="341"/>
      <c r="AGV40" s="341"/>
      <c r="AGW40" s="341"/>
      <c r="AGX40" s="341"/>
      <c r="AGY40" s="341"/>
      <c r="AGZ40" s="341"/>
      <c r="AHA40" s="341"/>
      <c r="AHB40" s="341"/>
      <c r="AHC40" s="341"/>
      <c r="AHD40" s="341"/>
      <c r="AHE40" s="341"/>
      <c r="AHF40" s="341"/>
      <c r="AHG40" s="341"/>
      <c r="AHH40" s="341"/>
      <c r="AHI40" s="341"/>
      <c r="AHJ40" s="341"/>
      <c r="AHK40" s="341"/>
      <c r="AHL40" s="341"/>
      <c r="AHM40" s="341"/>
      <c r="AHN40" s="341"/>
      <c r="AHO40" s="341"/>
      <c r="AHP40" s="341"/>
      <c r="AHQ40" s="341"/>
      <c r="AHR40" s="341"/>
      <c r="AHS40" s="341"/>
      <c r="AHT40" s="341"/>
      <c r="AHU40" s="341"/>
      <c r="AHV40" s="341"/>
      <c r="AHW40" s="341"/>
      <c r="AHX40" s="341"/>
      <c r="AHY40" s="341"/>
      <c r="AHZ40" s="341"/>
      <c r="AIA40" s="341"/>
      <c r="AIB40" s="341"/>
      <c r="AIC40" s="341"/>
      <c r="AID40" s="341"/>
      <c r="AIE40" s="341"/>
      <c r="AIF40" s="341"/>
      <c r="AIG40" s="341"/>
      <c r="AIH40" s="341"/>
      <c r="AII40" s="341"/>
      <c r="AIJ40" s="341"/>
      <c r="AIK40" s="341"/>
      <c r="AIL40" s="341"/>
      <c r="AIM40" s="341"/>
      <c r="AIN40" s="341"/>
      <c r="AIO40" s="341"/>
      <c r="AIP40" s="341"/>
      <c r="AIQ40" s="341"/>
      <c r="AIR40" s="341"/>
      <c r="AIS40" s="341"/>
      <c r="AIT40" s="341"/>
      <c r="AIU40" s="341"/>
      <c r="AIV40" s="341"/>
      <c r="AIW40" s="341"/>
      <c r="AIX40" s="341"/>
      <c r="AIY40" s="341"/>
      <c r="AIZ40" s="341"/>
      <c r="AJA40" s="341"/>
      <c r="AJB40" s="341"/>
      <c r="AJC40" s="341"/>
      <c r="AJD40" s="341"/>
      <c r="AJE40" s="341"/>
      <c r="AJF40" s="341"/>
      <c r="AJG40" s="341"/>
      <c r="AJH40" s="341"/>
      <c r="AJI40" s="341"/>
      <c r="AJJ40" s="341"/>
      <c r="AJK40" s="341"/>
      <c r="AJL40" s="341"/>
      <c r="AJM40" s="341"/>
      <c r="AJN40" s="341"/>
      <c r="AJO40" s="341"/>
      <c r="AJP40" s="341"/>
      <c r="AJQ40" s="341"/>
      <c r="AJR40" s="341"/>
      <c r="AJS40" s="341"/>
      <c r="AJT40" s="341"/>
      <c r="AJU40" s="341"/>
      <c r="AJV40" s="341"/>
      <c r="AJW40" s="341"/>
      <c r="AJX40" s="341"/>
      <c r="AJY40" s="341"/>
      <c r="AJZ40" s="341"/>
      <c r="AKA40" s="341"/>
      <c r="AKB40" s="341"/>
      <c r="AKC40" s="341"/>
      <c r="AKD40" s="341"/>
      <c r="AKE40" s="341"/>
      <c r="AKF40" s="341"/>
      <c r="AKG40" s="341"/>
      <c r="AKH40" s="341"/>
      <c r="AKI40" s="341"/>
      <c r="AKJ40" s="341"/>
      <c r="AKK40" s="341"/>
      <c r="AKL40" s="341"/>
      <c r="AKM40" s="341"/>
      <c r="AKN40" s="341"/>
      <c r="AKO40" s="341"/>
      <c r="AKP40" s="341"/>
      <c r="AKQ40" s="341"/>
      <c r="AKR40" s="341"/>
      <c r="AKS40" s="341"/>
      <c r="AKT40" s="341"/>
      <c r="AKU40" s="341"/>
      <c r="AKV40" s="341"/>
      <c r="AKW40" s="341"/>
      <c r="AKX40" s="341"/>
      <c r="AKY40" s="341"/>
      <c r="AKZ40" s="341"/>
      <c r="ALA40" s="341"/>
      <c r="ALB40" s="341"/>
      <c r="ALC40" s="341"/>
      <c r="ALD40" s="341"/>
      <c r="ALE40" s="341"/>
      <c r="ALF40" s="341"/>
      <c r="ALG40" s="341"/>
      <c r="ALH40" s="341"/>
      <c r="ALI40" s="341"/>
      <c r="ALJ40" s="341"/>
      <c r="ALK40" s="341"/>
      <c r="ALL40" s="341"/>
      <c r="ALM40" s="341"/>
      <c r="ALN40" s="341"/>
      <c r="ALO40" s="341"/>
      <c r="ALP40" s="341"/>
      <c r="ALQ40" s="341"/>
      <c r="ALR40" s="341"/>
      <c r="ALS40" s="341"/>
      <c r="ALT40" s="341"/>
      <c r="ALU40" s="341"/>
      <c r="ALV40" s="341"/>
      <c r="ALW40" s="341"/>
      <c r="ALX40" s="341"/>
      <c r="ALY40" s="341"/>
      <c r="ALZ40" s="341"/>
      <c r="AMA40" s="341"/>
      <c r="AMB40" s="341"/>
      <c r="AMC40" s="341"/>
      <c r="AMD40" s="341"/>
      <c r="AME40" s="341"/>
      <c r="AMF40" s="341"/>
      <c r="AMG40" s="341"/>
      <c r="AMH40" s="341"/>
      <c r="AMI40" s="341"/>
      <c r="AMJ40" s="341"/>
      <c r="AMK40" s="341"/>
      <c r="AML40" s="341"/>
      <c r="AMM40" s="341"/>
      <c r="AMN40" s="341"/>
      <c r="AMO40" s="341"/>
      <c r="AMP40" s="341"/>
      <c r="AMQ40" s="341"/>
      <c r="AMR40" s="341"/>
      <c r="AMS40" s="341"/>
      <c r="AMT40" s="341"/>
      <c r="AMU40" s="341"/>
      <c r="AMV40" s="341"/>
      <c r="AMW40" s="341"/>
      <c r="AMX40" s="341"/>
      <c r="AMY40" s="341"/>
      <c r="AMZ40" s="341"/>
      <c r="ANA40" s="341"/>
      <c r="ANB40" s="341"/>
      <c r="ANC40" s="341"/>
      <c r="AND40" s="341"/>
      <c r="ANE40" s="341"/>
      <c r="ANF40" s="341"/>
      <c r="ANG40" s="341"/>
      <c r="ANH40" s="341"/>
      <c r="ANI40" s="341"/>
      <c r="ANJ40" s="341"/>
      <c r="ANK40" s="341"/>
      <c r="ANL40" s="341"/>
      <c r="ANM40" s="341"/>
      <c r="ANN40" s="341"/>
      <c r="ANO40" s="341"/>
      <c r="ANP40" s="341"/>
      <c r="ANQ40" s="341"/>
      <c r="ANR40" s="341"/>
      <c r="ANS40" s="341"/>
      <c r="ANT40" s="341"/>
      <c r="ANU40" s="341"/>
      <c r="ANV40" s="341"/>
      <c r="ANW40" s="341"/>
      <c r="ANX40" s="341"/>
      <c r="ANY40" s="341"/>
      <c r="ANZ40" s="341"/>
      <c r="AOA40" s="341"/>
      <c r="AOB40" s="341"/>
      <c r="AOC40" s="341"/>
      <c r="AOD40" s="341"/>
      <c r="AOE40" s="341"/>
      <c r="AOF40" s="341"/>
      <c r="AOG40" s="341"/>
      <c r="AOH40" s="341"/>
      <c r="AOI40" s="341"/>
      <c r="AOJ40" s="341"/>
      <c r="AOK40" s="341"/>
      <c r="AOL40" s="341"/>
      <c r="AOM40" s="341"/>
      <c r="AON40" s="341"/>
      <c r="AOO40" s="341"/>
      <c r="AOP40" s="341"/>
      <c r="AOQ40" s="341"/>
      <c r="AOR40" s="341"/>
      <c r="AOS40" s="341"/>
      <c r="AOT40" s="341"/>
      <c r="AOU40" s="341"/>
      <c r="AOV40" s="341"/>
      <c r="AOW40" s="341"/>
      <c r="AOX40" s="341"/>
      <c r="AOY40" s="341"/>
      <c r="AOZ40" s="341"/>
      <c r="APA40" s="341"/>
      <c r="APB40" s="341"/>
      <c r="APC40" s="341"/>
      <c r="APD40" s="341"/>
      <c r="APE40" s="341"/>
      <c r="APF40" s="341"/>
      <c r="APG40" s="341"/>
      <c r="APH40" s="341"/>
      <c r="API40" s="341"/>
      <c r="APJ40" s="341"/>
      <c r="APK40" s="341"/>
      <c r="APL40" s="341"/>
      <c r="APM40" s="341"/>
      <c r="APN40" s="341"/>
      <c r="APO40" s="341"/>
      <c r="APP40" s="341"/>
      <c r="APQ40" s="341"/>
      <c r="APR40" s="341"/>
      <c r="APS40" s="341"/>
      <c r="APT40" s="341"/>
      <c r="APU40" s="341"/>
      <c r="APV40" s="341"/>
      <c r="APW40" s="341"/>
      <c r="APX40" s="341"/>
      <c r="APY40" s="341"/>
      <c r="APZ40" s="341"/>
      <c r="AQA40" s="341"/>
      <c r="AQB40" s="341"/>
      <c r="AQC40" s="341"/>
      <c r="AQD40" s="341"/>
      <c r="AQE40" s="341"/>
      <c r="AQF40" s="341"/>
      <c r="AQG40" s="341"/>
      <c r="AQH40" s="341"/>
      <c r="AQI40" s="341"/>
      <c r="AQJ40" s="341"/>
      <c r="AQK40" s="341"/>
      <c r="AQL40" s="341"/>
      <c r="AQM40" s="341"/>
      <c r="AQN40" s="341"/>
      <c r="AQO40" s="341"/>
      <c r="AQP40" s="341"/>
      <c r="AQQ40" s="341"/>
      <c r="AQR40" s="341"/>
      <c r="AQS40" s="341"/>
      <c r="AQT40" s="341"/>
      <c r="AQU40" s="341"/>
      <c r="AQV40" s="341"/>
      <c r="AQW40" s="341"/>
      <c r="AQX40" s="341"/>
      <c r="AQY40" s="341"/>
      <c r="AQZ40" s="341"/>
      <c r="ARA40" s="341"/>
      <c r="ARB40" s="341"/>
      <c r="ARC40" s="341"/>
      <c r="ARD40" s="341"/>
      <c r="ARE40" s="341"/>
      <c r="ARF40" s="341"/>
      <c r="ARG40" s="341"/>
      <c r="ARH40" s="341"/>
      <c r="ARI40" s="341"/>
      <c r="ARJ40" s="341"/>
      <c r="ARK40" s="341"/>
      <c r="ARL40" s="341"/>
      <c r="ARM40" s="341"/>
      <c r="ARN40" s="341"/>
      <c r="ARO40" s="341"/>
      <c r="ARP40" s="341"/>
      <c r="ARQ40" s="341"/>
      <c r="ARR40" s="341"/>
      <c r="ARS40" s="341"/>
      <c r="ART40" s="341"/>
      <c r="ARU40" s="341"/>
      <c r="ARV40" s="341"/>
      <c r="ARW40" s="341"/>
      <c r="ARX40" s="341"/>
      <c r="ARY40" s="341"/>
      <c r="ARZ40" s="341"/>
      <c r="ASA40" s="341"/>
      <c r="ASB40" s="341"/>
      <c r="ASC40" s="341"/>
      <c r="ASD40" s="341"/>
      <c r="ASE40" s="341"/>
      <c r="ASF40" s="341"/>
      <c r="ASG40" s="341"/>
      <c r="ASH40" s="341"/>
      <c r="ASI40" s="341"/>
      <c r="ASJ40" s="341"/>
      <c r="ASK40" s="341"/>
      <c r="ASL40" s="341"/>
      <c r="ASM40" s="341"/>
      <c r="ASN40" s="341"/>
      <c r="ASO40" s="341"/>
      <c r="ASP40" s="341"/>
      <c r="ASQ40" s="341"/>
      <c r="ASR40" s="341"/>
      <c r="ASS40" s="341"/>
      <c r="AST40" s="341"/>
      <c r="ASU40" s="341"/>
      <c r="ASV40" s="341"/>
      <c r="ASW40" s="341"/>
      <c r="ASX40" s="341"/>
      <c r="ASY40" s="341"/>
      <c r="ASZ40" s="341"/>
      <c r="ATA40" s="341"/>
      <c r="ATB40" s="341"/>
      <c r="ATC40" s="341"/>
      <c r="ATD40" s="341"/>
      <c r="ATE40" s="341"/>
      <c r="ATF40" s="341"/>
      <c r="ATG40" s="341"/>
      <c r="ATH40" s="341"/>
      <c r="ATI40" s="341"/>
      <c r="ATJ40" s="341"/>
      <c r="ATK40" s="341"/>
      <c r="ATL40" s="341"/>
      <c r="ATM40" s="341"/>
      <c r="ATN40" s="341"/>
      <c r="ATO40" s="341"/>
      <c r="ATP40" s="341"/>
      <c r="ATQ40" s="341"/>
      <c r="ATR40" s="341"/>
      <c r="ATS40" s="341"/>
      <c r="ATT40" s="341"/>
      <c r="ATU40" s="341"/>
      <c r="ATV40" s="341"/>
      <c r="ATW40" s="341"/>
      <c r="ATX40" s="341"/>
      <c r="ATY40" s="341"/>
      <c r="ATZ40" s="341"/>
      <c r="AUA40" s="341"/>
      <c r="AUB40" s="341"/>
      <c r="AUC40" s="341"/>
      <c r="AUD40" s="341"/>
      <c r="AUE40" s="341"/>
      <c r="AUF40" s="341"/>
      <c r="AUG40" s="341"/>
      <c r="AUH40" s="341"/>
      <c r="AUI40" s="341"/>
      <c r="AUJ40" s="341"/>
      <c r="AUK40" s="341"/>
      <c r="AUL40" s="341"/>
      <c r="AUM40" s="341"/>
      <c r="AUN40" s="341"/>
      <c r="AUO40" s="341"/>
      <c r="AUP40" s="341"/>
      <c r="AUQ40" s="341"/>
      <c r="AUR40" s="341"/>
      <c r="AUS40" s="341"/>
      <c r="AUT40" s="341"/>
      <c r="AUU40" s="341"/>
      <c r="AUV40" s="341"/>
      <c r="AUW40" s="341"/>
      <c r="AUX40" s="341"/>
      <c r="AUY40" s="341"/>
      <c r="AUZ40" s="341"/>
      <c r="AVA40" s="341"/>
      <c r="AVB40" s="341"/>
      <c r="AVC40" s="341"/>
      <c r="AVD40" s="341"/>
      <c r="AVE40" s="341"/>
      <c r="AVF40" s="341"/>
      <c r="AVG40" s="341"/>
      <c r="AVH40" s="341"/>
      <c r="AVI40" s="341"/>
      <c r="AVJ40" s="341"/>
      <c r="AVK40" s="341"/>
      <c r="AVL40" s="341"/>
      <c r="AVM40" s="341"/>
      <c r="AVN40" s="341"/>
      <c r="AVO40" s="341"/>
      <c r="AVP40" s="341"/>
      <c r="AVQ40" s="341"/>
      <c r="AVR40" s="341"/>
      <c r="AVS40" s="341"/>
      <c r="AVT40" s="341"/>
      <c r="AVU40" s="341"/>
      <c r="AVV40" s="341"/>
      <c r="AVW40" s="341"/>
      <c r="AVX40" s="341"/>
      <c r="AVY40" s="341"/>
      <c r="AVZ40" s="341"/>
      <c r="AWA40" s="341"/>
      <c r="AWB40" s="341"/>
      <c r="AWC40" s="341"/>
      <c r="AWD40" s="341"/>
      <c r="AWE40" s="341"/>
      <c r="AWF40" s="341"/>
      <c r="AWG40" s="341"/>
      <c r="AWH40" s="341"/>
      <c r="AWI40" s="341"/>
      <c r="AWJ40" s="341"/>
      <c r="AWK40" s="341"/>
      <c r="AWL40" s="341"/>
      <c r="AWM40" s="341"/>
      <c r="AWN40" s="341"/>
      <c r="AWO40" s="341"/>
      <c r="AWP40" s="341"/>
      <c r="AWQ40" s="341"/>
      <c r="AWR40" s="341"/>
      <c r="AWS40" s="341"/>
      <c r="AWT40" s="341"/>
      <c r="AWU40" s="341"/>
      <c r="AWV40" s="341"/>
      <c r="AWW40" s="341"/>
      <c r="AWX40" s="341"/>
      <c r="AWY40" s="341"/>
      <c r="AWZ40" s="341"/>
      <c r="AXA40" s="341"/>
      <c r="AXB40" s="341"/>
      <c r="AXC40" s="341"/>
      <c r="AXD40" s="341"/>
      <c r="AXE40" s="341"/>
      <c r="AXF40" s="341"/>
      <c r="AXG40" s="341"/>
      <c r="AXH40" s="341"/>
      <c r="AXI40" s="341"/>
      <c r="AXJ40" s="341"/>
      <c r="AXK40" s="341"/>
      <c r="AXL40" s="341"/>
      <c r="AXM40" s="341"/>
      <c r="AXN40" s="341"/>
      <c r="AXO40" s="341"/>
      <c r="AXP40" s="341"/>
      <c r="AXQ40" s="341"/>
      <c r="AXR40" s="341"/>
      <c r="AXS40" s="341"/>
      <c r="AXT40" s="341"/>
      <c r="AXU40" s="341"/>
      <c r="AXV40" s="341"/>
      <c r="AXW40" s="341"/>
      <c r="AXX40" s="341"/>
      <c r="AXY40" s="341"/>
      <c r="AXZ40" s="341"/>
      <c r="AYA40" s="341"/>
      <c r="AYB40" s="341"/>
      <c r="AYC40" s="341"/>
      <c r="AYD40" s="341"/>
      <c r="AYE40" s="341"/>
      <c r="AYF40" s="341"/>
      <c r="AYG40" s="341"/>
      <c r="AYH40" s="341"/>
      <c r="AYI40" s="341"/>
      <c r="AYJ40" s="341"/>
      <c r="AYK40" s="341"/>
      <c r="AYL40" s="341"/>
      <c r="AYM40" s="341"/>
      <c r="AYN40" s="341"/>
      <c r="AYO40" s="341"/>
      <c r="AYP40" s="341"/>
      <c r="AYQ40" s="341"/>
      <c r="AYR40" s="341"/>
      <c r="AYS40" s="341"/>
      <c r="AYT40" s="341"/>
      <c r="AYU40" s="341"/>
      <c r="AYV40" s="341"/>
      <c r="AYW40" s="341"/>
      <c r="AYX40" s="341"/>
      <c r="AYY40" s="341"/>
      <c r="AYZ40" s="341"/>
      <c r="AZA40" s="341"/>
      <c r="AZB40" s="341"/>
      <c r="AZC40" s="341"/>
      <c r="AZD40" s="341"/>
      <c r="AZE40" s="341"/>
      <c r="AZF40" s="341"/>
      <c r="AZG40" s="341"/>
      <c r="AZH40" s="341"/>
      <c r="AZI40" s="341"/>
      <c r="AZJ40" s="341"/>
      <c r="AZK40" s="341"/>
      <c r="AZL40" s="341"/>
      <c r="AZM40" s="341"/>
      <c r="AZN40" s="341"/>
      <c r="AZO40" s="341"/>
      <c r="AZP40" s="341"/>
      <c r="AZQ40" s="341"/>
      <c r="AZR40" s="341"/>
      <c r="AZS40" s="341"/>
      <c r="AZT40" s="341"/>
      <c r="AZU40" s="341"/>
      <c r="AZV40" s="341"/>
      <c r="AZW40" s="341"/>
      <c r="AZX40" s="341"/>
      <c r="AZY40" s="341"/>
      <c r="AZZ40" s="341"/>
      <c r="BAA40" s="341"/>
      <c r="BAB40" s="341"/>
      <c r="BAC40" s="341"/>
      <c r="BAD40" s="341"/>
      <c r="BAE40" s="341"/>
      <c r="BAF40" s="341"/>
      <c r="BAG40" s="341"/>
      <c r="BAH40" s="341"/>
      <c r="BAI40" s="341"/>
      <c r="BAJ40" s="341"/>
      <c r="BAK40" s="341"/>
      <c r="BAL40" s="341"/>
      <c r="BAM40" s="341"/>
      <c r="BAN40" s="341"/>
      <c r="BAO40" s="341"/>
      <c r="BAP40" s="341"/>
      <c r="BAQ40" s="341"/>
      <c r="BAR40" s="341"/>
      <c r="BAS40" s="341"/>
      <c r="BAT40" s="341"/>
      <c r="BAU40" s="341"/>
      <c r="BAV40" s="341"/>
      <c r="BAW40" s="341"/>
      <c r="BAX40" s="341"/>
      <c r="BAY40" s="341"/>
      <c r="BAZ40" s="341"/>
      <c r="BBA40" s="341"/>
      <c r="BBB40" s="341"/>
      <c r="BBC40" s="341"/>
      <c r="BBD40" s="341"/>
      <c r="BBE40" s="341"/>
      <c r="BBF40" s="341"/>
      <c r="BBG40" s="341"/>
      <c r="BBH40" s="341"/>
      <c r="BBI40" s="341"/>
      <c r="BBJ40" s="341"/>
      <c r="BBK40" s="341"/>
      <c r="BBL40" s="341"/>
      <c r="BBM40" s="341"/>
      <c r="BBN40" s="341"/>
      <c r="BBO40" s="341"/>
      <c r="BBP40" s="341"/>
      <c r="BBQ40" s="341"/>
      <c r="BBR40" s="341"/>
      <c r="BBS40" s="341"/>
      <c r="BBT40" s="341"/>
      <c r="BBU40" s="341"/>
      <c r="BBV40" s="341"/>
      <c r="BBW40" s="341"/>
      <c r="BBX40" s="341"/>
      <c r="BBY40" s="341"/>
      <c r="BBZ40" s="341"/>
      <c r="BCA40" s="341"/>
      <c r="BCB40" s="341"/>
      <c r="BCC40" s="341"/>
      <c r="BCD40" s="341"/>
      <c r="BCE40" s="341"/>
      <c r="BCF40" s="341"/>
      <c r="BCG40" s="341"/>
      <c r="BCH40" s="341"/>
      <c r="BCI40" s="341"/>
      <c r="BCJ40" s="341"/>
      <c r="BCK40" s="341"/>
      <c r="BCL40" s="341"/>
      <c r="BCM40" s="341"/>
      <c r="BCN40" s="341"/>
      <c r="BCO40" s="341"/>
      <c r="BCP40" s="341"/>
      <c r="BCQ40" s="341"/>
      <c r="BCR40" s="341"/>
      <c r="BCS40" s="341"/>
      <c r="BCT40" s="341"/>
      <c r="BCU40" s="341"/>
      <c r="BCV40" s="341"/>
      <c r="BCW40" s="341"/>
      <c r="BCX40" s="341"/>
      <c r="BCY40" s="341"/>
      <c r="BCZ40" s="341"/>
      <c r="BDA40" s="341"/>
      <c r="BDB40" s="341"/>
      <c r="BDC40" s="341"/>
      <c r="BDD40" s="341"/>
      <c r="BDE40" s="341"/>
      <c r="BDF40" s="341"/>
      <c r="BDG40" s="341"/>
      <c r="BDH40" s="341"/>
      <c r="BDI40" s="341"/>
      <c r="BDJ40" s="341"/>
      <c r="BDK40" s="341"/>
      <c r="BDL40" s="341"/>
      <c r="BDM40" s="341"/>
      <c r="BDN40" s="341"/>
      <c r="BDO40" s="341"/>
      <c r="BDP40" s="341"/>
      <c r="BDQ40" s="341"/>
      <c r="BDR40" s="341"/>
      <c r="BDS40" s="341"/>
      <c r="BDT40" s="341"/>
      <c r="BDU40" s="341"/>
      <c r="BDV40" s="341"/>
      <c r="BDW40" s="341"/>
      <c r="BDX40" s="341"/>
      <c r="BDY40" s="341"/>
      <c r="BDZ40" s="341"/>
      <c r="BEA40" s="341"/>
      <c r="BEB40" s="341"/>
      <c r="BEC40" s="341"/>
      <c r="BED40" s="341"/>
      <c r="BEE40" s="341"/>
      <c r="BEF40" s="341"/>
      <c r="BEG40" s="341"/>
      <c r="BEH40" s="341"/>
      <c r="BEI40" s="341"/>
      <c r="BEJ40" s="341"/>
      <c r="BEK40" s="341"/>
      <c r="BEL40" s="341"/>
      <c r="BEM40" s="341"/>
      <c r="BEN40" s="341"/>
      <c r="BEO40" s="341"/>
      <c r="BEP40" s="341"/>
      <c r="BEQ40" s="341"/>
      <c r="BER40" s="341"/>
      <c r="BES40" s="341"/>
      <c r="BET40" s="341"/>
      <c r="BEU40" s="341"/>
      <c r="BEV40" s="341"/>
      <c r="BEW40" s="341"/>
      <c r="BEX40" s="341"/>
      <c r="BEY40" s="341"/>
      <c r="BEZ40" s="341"/>
      <c r="BFA40" s="341"/>
      <c r="BFB40" s="341"/>
      <c r="BFC40" s="341"/>
      <c r="BFD40" s="341"/>
      <c r="BFE40" s="341"/>
      <c r="BFF40" s="341"/>
      <c r="BFG40" s="341"/>
      <c r="BFH40" s="341"/>
      <c r="BFI40" s="341"/>
      <c r="BFJ40" s="341"/>
      <c r="BFK40" s="341"/>
      <c r="BFL40" s="341"/>
      <c r="BFM40" s="341"/>
      <c r="BFN40" s="341"/>
      <c r="BFO40" s="341"/>
      <c r="BFP40" s="341"/>
      <c r="BFQ40" s="341"/>
      <c r="BFR40" s="341"/>
      <c r="BFS40" s="341"/>
      <c r="BFT40" s="341"/>
      <c r="BFU40" s="341"/>
      <c r="BFV40" s="341"/>
      <c r="BFW40" s="341"/>
      <c r="BFX40" s="341"/>
      <c r="BFY40" s="341"/>
      <c r="BFZ40" s="341"/>
      <c r="BGA40" s="341"/>
      <c r="BGB40" s="341"/>
      <c r="BGC40" s="341"/>
      <c r="BGD40" s="341"/>
      <c r="BGE40" s="341"/>
      <c r="BGF40" s="341"/>
      <c r="BGG40" s="341"/>
      <c r="BGH40" s="341"/>
      <c r="BGI40" s="341"/>
      <c r="BGJ40" s="341"/>
      <c r="BGK40" s="341"/>
      <c r="BGL40" s="341"/>
      <c r="BGM40" s="341"/>
      <c r="BGN40" s="341"/>
      <c r="BGO40" s="341"/>
      <c r="BGP40" s="341"/>
      <c r="BGQ40" s="341"/>
      <c r="BGR40" s="341"/>
      <c r="BGS40" s="341"/>
      <c r="BGT40" s="341"/>
      <c r="BGU40" s="341"/>
      <c r="BGV40" s="341"/>
      <c r="BGW40" s="341"/>
      <c r="BGX40" s="341"/>
      <c r="BGY40" s="341"/>
      <c r="BGZ40" s="341"/>
      <c r="BHA40" s="341"/>
      <c r="BHB40" s="341"/>
      <c r="BHC40" s="341"/>
      <c r="BHD40" s="341"/>
      <c r="BHE40" s="341"/>
      <c r="BHF40" s="341"/>
      <c r="BHG40" s="341"/>
      <c r="BHH40" s="341"/>
      <c r="BHI40" s="341"/>
      <c r="BHJ40" s="341"/>
      <c r="BHK40" s="341"/>
      <c r="BHL40" s="341"/>
      <c r="BHM40" s="341"/>
      <c r="BHN40" s="341"/>
      <c r="BHO40" s="341"/>
      <c r="BHP40" s="341"/>
      <c r="BHQ40" s="341"/>
      <c r="BHR40" s="341"/>
      <c r="BHS40" s="341"/>
      <c r="BHT40" s="341"/>
      <c r="BHU40" s="341"/>
      <c r="BHV40" s="341"/>
      <c r="BHW40" s="341"/>
      <c r="BHX40" s="341"/>
      <c r="BHY40" s="341"/>
      <c r="BHZ40" s="341"/>
      <c r="BIA40" s="341"/>
      <c r="BIB40" s="341"/>
      <c r="BIC40" s="341"/>
      <c r="BID40" s="341"/>
      <c r="BIE40" s="341"/>
      <c r="BIF40" s="341"/>
      <c r="BIG40" s="341"/>
      <c r="BIH40" s="341"/>
      <c r="BII40" s="341"/>
      <c r="BIJ40" s="341"/>
      <c r="BIK40" s="341"/>
      <c r="BIL40" s="341"/>
      <c r="BIM40" s="341"/>
      <c r="BIN40" s="341"/>
      <c r="BIO40" s="341"/>
      <c r="BIP40" s="341"/>
      <c r="BIQ40" s="341"/>
      <c r="BIR40" s="341"/>
      <c r="BIS40" s="341"/>
      <c r="BIT40" s="341"/>
      <c r="BIU40" s="341"/>
      <c r="BIV40" s="341"/>
      <c r="BIW40" s="341"/>
      <c r="BIX40" s="341"/>
      <c r="BIY40" s="341"/>
      <c r="BIZ40" s="341"/>
      <c r="BJA40" s="341"/>
      <c r="BJB40" s="341"/>
      <c r="BJC40" s="341"/>
      <c r="BJD40" s="341"/>
      <c r="BJE40" s="341"/>
      <c r="BJF40" s="341"/>
      <c r="BJG40" s="341"/>
      <c r="BJH40" s="341"/>
      <c r="BJI40" s="341"/>
      <c r="BJJ40" s="341"/>
      <c r="BJK40" s="341"/>
      <c r="BJL40" s="341"/>
      <c r="BJM40" s="341"/>
      <c r="BJN40" s="341"/>
      <c r="BJO40" s="341"/>
      <c r="BJP40" s="341"/>
      <c r="BJQ40" s="341"/>
      <c r="BJR40" s="341"/>
      <c r="BJS40" s="341"/>
      <c r="BJT40" s="341"/>
      <c r="BJU40" s="341"/>
      <c r="BJV40" s="341"/>
      <c r="BJW40" s="341"/>
      <c r="BJX40" s="341"/>
      <c r="BJY40" s="341"/>
      <c r="BJZ40" s="341"/>
      <c r="BKA40" s="341"/>
      <c r="BKB40" s="341"/>
      <c r="BKC40" s="341"/>
      <c r="BKD40" s="341"/>
      <c r="BKE40" s="341"/>
      <c r="BKF40" s="341"/>
      <c r="BKG40" s="341"/>
      <c r="BKH40" s="341"/>
      <c r="BKI40" s="341"/>
      <c r="BKJ40" s="341"/>
      <c r="BKK40" s="341"/>
      <c r="BKL40" s="341"/>
      <c r="BKM40" s="341"/>
      <c r="BKN40" s="341"/>
      <c r="BKO40" s="341"/>
      <c r="BKP40" s="341"/>
      <c r="BKQ40" s="341"/>
      <c r="BKR40" s="341"/>
      <c r="BKS40" s="341"/>
      <c r="BKT40" s="341"/>
      <c r="BKU40" s="341"/>
      <c r="BKV40" s="341"/>
      <c r="BKW40" s="341"/>
      <c r="BKX40" s="341"/>
      <c r="BKY40" s="341"/>
      <c r="BKZ40" s="341"/>
      <c r="BLA40" s="341"/>
      <c r="BLB40" s="341"/>
      <c r="BLC40" s="341"/>
      <c r="BLD40" s="341"/>
      <c r="BLE40" s="341"/>
      <c r="BLF40" s="341"/>
      <c r="BLG40" s="341"/>
      <c r="BLH40" s="341"/>
      <c r="BLI40" s="341"/>
      <c r="BLJ40" s="341"/>
      <c r="BLK40" s="341"/>
      <c r="BLL40" s="341"/>
      <c r="BLM40" s="341"/>
      <c r="BLN40" s="341"/>
      <c r="BLO40" s="341"/>
      <c r="BLP40" s="341"/>
      <c r="BLQ40" s="341"/>
      <c r="BLR40" s="341"/>
      <c r="BLS40" s="341"/>
      <c r="BLT40" s="341"/>
      <c r="BLU40" s="341"/>
      <c r="BLV40" s="341"/>
      <c r="BLW40" s="341"/>
      <c r="BLX40" s="341"/>
      <c r="BLY40" s="341"/>
      <c r="BLZ40" s="341"/>
      <c r="BMA40" s="341"/>
      <c r="BMB40" s="341"/>
      <c r="BMC40" s="341"/>
      <c r="BMD40" s="341"/>
      <c r="BME40" s="341"/>
      <c r="BMF40" s="341"/>
      <c r="BMG40" s="341"/>
      <c r="BMH40" s="341"/>
      <c r="BMI40" s="341"/>
      <c r="BMJ40" s="341"/>
      <c r="BMK40" s="341"/>
      <c r="BML40" s="341"/>
      <c r="BMM40" s="341"/>
      <c r="BMN40" s="341"/>
      <c r="BMO40" s="341"/>
      <c r="BMP40" s="341"/>
      <c r="BMQ40" s="341"/>
      <c r="BMR40" s="341"/>
      <c r="BMS40" s="341"/>
      <c r="BMT40" s="341"/>
      <c r="BMU40" s="341"/>
      <c r="BMV40" s="341"/>
      <c r="BMW40" s="341"/>
      <c r="BMX40" s="341"/>
      <c r="BMY40" s="341"/>
      <c r="BMZ40" s="341"/>
      <c r="BNA40" s="341"/>
      <c r="BNB40" s="341"/>
      <c r="BNC40" s="341"/>
      <c r="BND40" s="341"/>
      <c r="BNE40" s="341"/>
      <c r="BNF40" s="341"/>
      <c r="BNG40" s="341"/>
      <c r="BNH40" s="341"/>
      <c r="BNI40" s="341"/>
      <c r="BNJ40" s="341"/>
      <c r="BNK40" s="341"/>
      <c r="BNL40" s="341"/>
      <c r="BNM40" s="341"/>
      <c r="BNN40" s="341"/>
      <c r="BNO40" s="341"/>
      <c r="BNP40" s="341"/>
      <c r="BNQ40" s="341"/>
      <c r="BNR40" s="341"/>
      <c r="BNS40" s="341"/>
      <c r="BNT40" s="341"/>
      <c r="BNU40" s="341"/>
      <c r="BNV40" s="341"/>
      <c r="BNW40" s="341"/>
      <c r="BNX40" s="341"/>
      <c r="BNY40" s="341"/>
      <c r="BNZ40" s="341"/>
      <c r="BOA40" s="341"/>
      <c r="BOB40" s="341"/>
      <c r="BOC40" s="341"/>
      <c r="BOD40" s="341"/>
      <c r="BOE40" s="341"/>
      <c r="BOF40" s="341"/>
      <c r="BOG40" s="341"/>
      <c r="BOH40" s="341"/>
      <c r="BOI40" s="341"/>
      <c r="BOJ40" s="341"/>
      <c r="BOK40" s="341"/>
      <c r="BOL40" s="341"/>
      <c r="BOM40" s="341"/>
      <c r="BON40" s="341"/>
      <c r="BOO40" s="341"/>
      <c r="BOP40" s="341"/>
      <c r="BOQ40" s="341"/>
      <c r="BOR40" s="341"/>
      <c r="BOS40" s="341"/>
      <c r="BOT40" s="341"/>
      <c r="BOU40" s="341"/>
      <c r="BOV40" s="341"/>
      <c r="BOW40" s="341"/>
      <c r="BOX40" s="341"/>
      <c r="BOY40" s="341"/>
      <c r="BOZ40" s="341"/>
      <c r="BPA40" s="341"/>
      <c r="BPB40" s="341"/>
      <c r="BPC40" s="341"/>
      <c r="BPD40" s="341"/>
      <c r="BPE40" s="341"/>
      <c r="BPF40" s="341"/>
      <c r="BPG40" s="341"/>
      <c r="BPH40" s="341"/>
      <c r="BPI40" s="341"/>
      <c r="BPJ40" s="341"/>
      <c r="BPK40" s="341"/>
      <c r="BPL40" s="341"/>
      <c r="BPM40" s="341"/>
      <c r="BPN40" s="341"/>
      <c r="BPO40" s="341"/>
      <c r="BPP40" s="341"/>
      <c r="BPQ40" s="341"/>
      <c r="BPR40" s="341"/>
      <c r="BPS40" s="341"/>
      <c r="BPT40" s="341"/>
      <c r="BPU40" s="341"/>
      <c r="BPV40" s="341"/>
      <c r="BPW40" s="341"/>
      <c r="BPX40" s="341"/>
      <c r="BPY40" s="341"/>
      <c r="BPZ40" s="341"/>
      <c r="BQA40" s="341"/>
      <c r="BQB40" s="341"/>
      <c r="BQC40" s="341"/>
      <c r="BQD40" s="341"/>
      <c r="BQE40" s="341"/>
      <c r="BQF40" s="341"/>
      <c r="BQG40" s="341"/>
      <c r="BQH40" s="341"/>
      <c r="BQI40" s="341"/>
      <c r="BQJ40" s="341"/>
      <c r="BQK40" s="341"/>
      <c r="BQL40" s="341"/>
      <c r="BQM40" s="341"/>
      <c r="BQN40" s="341"/>
      <c r="BQO40" s="341"/>
      <c r="BQP40" s="341"/>
      <c r="BQQ40" s="341"/>
      <c r="BQR40" s="341"/>
      <c r="BQS40" s="341"/>
      <c r="BQT40" s="341"/>
      <c r="BQU40" s="341"/>
      <c r="BQV40" s="341"/>
      <c r="BQW40" s="341"/>
      <c r="BQX40" s="341"/>
      <c r="BQY40" s="341"/>
      <c r="BQZ40" s="341"/>
      <c r="BRA40" s="341"/>
      <c r="BRB40" s="341"/>
      <c r="BRC40" s="341"/>
      <c r="BRD40" s="341"/>
      <c r="BRE40" s="341"/>
      <c r="BRF40" s="341"/>
      <c r="BRG40" s="341"/>
      <c r="BRH40" s="341"/>
      <c r="BRI40" s="341"/>
      <c r="BRJ40" s="341"/>
      <c r="BRK40" s="341"/>
      <c r="BRL40" s="341"/>
      <c r="BRM40" s="341"/>
      <c r="BRN40" s="341"/>
      <c r="BRO40" s="341"/>
      <c r="BRP40" s="341"/>
      <c r="BRQ40" s="341"/>
      <c r="BRR40" s="341"/>
      <c r="BRS40" s="341"/>
      <c r="BRT40" s="341"/>
      <c r="BRU40" s="341"/>
      <c r="BRV40" s="341"/>
      <c r="BRW40" s="341"/>
      <c r="BRX40" s="341"/>
      <c r="BRY40" s="341"/>
      <c r="BRZ40" s="341"/>
      <c r="BSA40" s="341"/>
      <c r="BSB40" s="341"/>
      <c r="BSC40" s="341"/>
      <c r="BSD40" s="341"/>
      <c r="BSE40" s="341"/>
      <c r="BSF40" s="341"/>
      <c r="BSG40" s="341"/>
      <c r="BSH40" s="341"/>
      <c r="BSI40" s="341"/>
      <c r="BSJ40" s="341"/>
      <c r="BSK40" s="341"/>
      <c r="BSL40" s="341"/>
      <c r="BSM40" s="341"/>
      <c r="BSN40" s="341"/>
      <c r="BSO40" s="341"/>
      <c r="BSP40" s="341"/>
      <c r="BSQ40" s="341"/>
      <c r="BSR40" s="341"/>
      <c r="BSS40" s="341"/>
      <c r="BST40" s="341"/>
      <c r="BSU40" s="341"/>
      <c r="BSV40" s="341"/>
      <c r="BSW40" s="341"/>
      <c r="BSX40" s="341"/>
      <c r="BSY40" s="341"/>
      <c r="BSZ40" s="341"/>
      <c r="BTA40" s="341"/>
      <c r="BTB40" s="341"/>
      <c r="BTC40" s="341"/>
      <c r="BTD40" s="341"/>
      <c r="BTE40" s="341"/>
      <c r="BTF40" s="341"/>
      <c r="BTG40" s="341"/>
      <c r="BTH40" s="341"/>
      <c r="BTI40" s="341"/>
      <c r="BTJ40" s="341"/>
      <c r="BTK40" s="341"/>
      <c r="BTL40" s="341"/>
      <c r="BTM40" s="341"/>
      <c r="BTN40" s="341"/>
      <c r="BTO40" s="341"/>
      <c r="BTP40" s="341"/>
      <c r="BTQ40" s="341"/>
      <c r="BTR40" s="341"/>
      <c r="BTS40" s="341"/>
      <c r="BTT40" s="341"/>
      <c r="BTU40" s="341"/>
      <c r="BTV40" s="341"/>
      <c r="BTW40" s="341"/>
      <c r="BTX40" s="341"/>
      <c r="BTY40" s="341"/>
      <c r="BTZ40" s="341"/>
      <c r="BUA40" s="341"/>
      <c r="BUB40" s="341"/>
      <c r="BUC40" s="341"/>
      <c r="BUD40" s="341"/>
      <c r="BUE40" s="341"/>
      <c r="BUF40" s="341"/>
      <c r="BUG40" s="341"/>
      <c r="BUH40" s="341"/>
      <c r="BUI40" s="341"/>
      <c r="BUJ40" s="341"/>
      <c r="BUK40" s="341"/>
      <c r="BUL40" s="341"/>
      <c r="BUM40" s="341"/>
      <c r="BUN40" s="341"/>
      <c r="BUO40" s="341"/>
      <c r="BUP40" s="341"/>
      <c r="BUQ40" s="341"/>
      <c r="BUR40" s="341"/>
      <c r="BUS40" s="341"/>
      <c r="BUT40" s="341"/>
      <c r="BUU40" s="341"/>
      <c r="BUV40" s="341"/>
      <c r="BUW40" s="341"/>
      <c r="BUX40" s="341"/>
      <c r="BUY40" s="341"/>
      <c r="BUZ40" s="341"/>
      <c r="BVA40" s="341"/>
      <c r="BVB40" s="341"/>
      <c r="BVC40" s="341"/>
      <c r="BVD40" s="341"/>
      <c r="BVE40" s="341"/>
      <c r="BVF40" s="341"/>
      <c r="BVG40" s="341"/>
      <c r="BVH40" s="341"/>
      <c r="BVI40" s="341"/>
      <c r="BVJ40" s="341"/>
      <c r="BVK40" s="341"/>
      <c r="BVL40" s="341"/>
      <c r="BVM40" s="341"/>
      <c r="BVN40" s="341"/>
      <c r="BVO40" s="341"/>
      <c r="BVP40" s="341"/>
      <c r="BVQ40" s="341"/>
      <c r="BVR40" s="341"/>
      <c r="BVS40" s="341"/>
      <c r="BVT40" s="341"/>
      <c r="BVU40" s="341"/>
      <c r="BVV40" s="341"/>
      <c r="BVW40" s="341"/>
      <c r="BVX40" s="341"/>
      <c r="BVY40" s="341"/>
      <c r="BVZ40" s="341"/>
      <c r="BWA40" s="341"/>
      <c r="BWB40" s="341"/>
      <c r="BWC40" s="341"/>
      <c r="BWD40" s="341"/>
      <c r="BWE40" s="341"/>
      <c r="BWF40" s="341"/>
      <c r="BWG40" s="341"/>
      <c r="BWH40" s="341"/>
      <c r="BWI40" s="341"/>
      <c r="BWJ40" s="341"/>
      <c r="BWK40" s="341"/>
      <c r="BWL40" s="341"/>
      <c r="BWM40" s="341"/>
      <c r="BWN40" s="341"/>
      <c r="BWO40" s="341"/>
      <c r="BWP40" s="341"/>
      <c r="BWQ40" s="341"/>
      <c r="BWR40" s="341"/>
      <c r="BWS40" s="341"/>
      <c r="BWT40" s="341"/>
      <c r="BWU40" s="341"/>
      <c r="BWV40" s="341"/>
      <c r="BWW40" s="341"/>
      <c r="BWX40" s="341"/>
      <c r="BWY40" s="341"/>
      <c r="BWZ40" s="341"/>
      <c r="BXA40" s="341"/>
      <c r="BXB40" s="341"/>
      <c r="BXC40" s="341"/>
      <c r="BXD40" s="341"/>
      <c r="BXE40" s="341"/>
      <c r="BXF40" s="341"/>
      <c r="BXG40" s="341"/>
      <c r="BXH40" s="341"/>
      <c r="BXI40" s="341"/>
      <c r="BXJ40" s="341"/>
      <c r="BXK40" s="341"/>
      <c r="BXL40" s="341"/>
      <c r="BXM40" s="341"/>
      <c r="BXN40" s="341"/>
      <c r="BXO40" s="341"/>
      <c r="BXP40" s="341"/>
      <c r="BXQ40" s="341"/>
      <c r="BXR40" s="341"/>
      <c r="BXS40" s="341"/>
      <c r="BXT40" s="341"/>
      <c r="BXU40" s="341"/>
      <c r="BXV40" s="341"/>
      <c r="BXW40" s="341"/>
      <c r="BXX40" s="341"/>
      <c r="BXY40" s="341"/>
      <c r="BXZ40" s="341"/>
      <c r="BYA40" s="341"/>
      <c r="BYB40" s="341"/>
      <c r="BYC40" s="341"/>
      <c r="BYD40" s="341"/>
      <c r="BYE40" s="341"/>
      <c r="BYF40" s="341"/>
      <c r="BYG40" s="341"/>
      <c r="BYH40" s="341"/>
      <c r="BYI40" s="341"/>
      <c r="BYJ40" s="341"/>
      <c r="BYK40" s="341"/>
      <c r="BYL40" s="341"/>
      <c r="BYM40" s="341"/>
      <c r="BYN40" s="341"/>
      <c r="BYO40" s="341"/>
      <c r="BYP40" s="341"/>
      <c r="BYQ40" s="341"/>
      <c r="BYR40" s="341"/>
      <c r="BYS40" s="341"/>
      <c r="BYT40" s="341"/>
      <c r="BYU40" s="341"/>
      <c r="BYV40" s="341"/>
      <c r="BYW40" s="341"/>
      <c r="BYX40" s="341"/>
      <c r="BYY40" s="341"/>
      <c r="BYZ40" s="341"/>
      <c r="BZA40" s="341"/>
      <c r="BZB40" s="341"/>
      <c r="BZC40" s="341"/>
      <c r="BZD40" s="341"/>
      <c r="BZE40" s="341"/>
      <c r="BZF40" s="341"/>
      <c r="BZG40" s="341"/>
      <c r="BZH40" s="341"/>
      <c r="BZI40" s="341"/>
      <c r="BZJ40" s="341"/>
      <c r="BZK40" s="341"/>
      <c r="BZL40" s="341"/>
      <c r="BZM40" s="341"/>
      <c r="BZN40" s="341"/>
      <c r="BZO40" s="341"/>
      <c r="BZP40" s="341"/>
      <c r="BZQ40" s="341"/>
      <c r="BZR40" s="341"/>
      <c r="BZS40" s="341"/>
      <c r="BZT40" s="341"/>
      <c r="BZU40" s="341"/>
      <c r="BZV40" s="341"/>
      <c r="BZW40" s="341"/>
      <c r="BZX40" s="341"/>
      <c r="BZY40" s="341"/>
      <c r="BZZ40" s="341"/>
      <c r="CAA40" s="341"/>
      <c r="CAB40" s="341"/>
      <c r="CAC40" s="341"/>
      <c r="CAD40" s="341"/>
      <c r="CAE40" s="341"/>
      <c r="CAF40" s="341"/>
      <c r="CAG40" s="341"/>
      <c r="CAH40" s="341"/>
      <c r="CAI40" s="341"/>
      <c r="CAJ40" s="341"/>
      <c r="CAK40" s="341"/>
      <c r="CAL40" s="341"/>
      <c r="CAM40" s="341"/>
      <c r="CAN40" s="341"/>
      <c r="CAO40" s="341"/>
      <c r="CAP40" s="341"/>
      <c r="CAQ40" s="341"/>
      <c r="CAR40" s="341"/>
      <c r="CAS40" s="341"/>
      <c r="CAT40" s="341"/>
      <c r="CAU40" s="341"/>
      <c r="CAV40" s="341"/>
      <c r="CAW40" s="341"/>
      <c r="CAX40" s="341"/>
      <c r="CAY40" s="341"/>
      <c r="CAZ40" s="341"/>
      <c r="CBA40" s="341"/>
      <c r="CBB40" s="341"/>
      <c r="CBC40" s="341"/>
      <c r="CBD40" s="341"/>
      <c r="CBE40" s="341"/>
      <c r="CBF40" s="341"/>
      <c r="CBG40" s="341"/>
      <c r="CBH40" s="341"/>
      <c r="CBI40" s="341"/>
      <c r="CBJ40" s="341"/>
      <c r="CBK40" s="341"/>
      <c r="CBL40" s="341"/>
      <c r="CBM40" s="341"/>
      <c r="CBN40" s="341"/>
      <c r="CBO40" s="341"/>
      <c r="CBP40" s="341"/>
      <c r="CBQ40" s="341"/>
      <c r="CBR40" s="341"/>
      <c r="CBS40" s="341"/>
      <c r="CBT40" s="341"/>
      <c r="CBU40" s="341"/>
      <c r="CBV40" s="341"/>
      <c r="CBW40" s="341"/>
      <c r="CBX40" s="341"/>
      <c r="CBY40" s="341"/>
      <c r="CBZ40" s="341"/>
      <c r="CCA40" s="341"/>
      <c r="CCB40" s="341"/>
      <c r="CCC40" s="341"/>
      <c r="CCD40" s="341"/>
      <c r="CCE40" s="341"/>
      <c r="CCF40" s="341"/>
      <c r="CCG40" s="341"/>
      <c r="CCH40" s="341"/>
      <c r="CCI40" s="341"/>
      <c r="CCJ40" s="341"/>
      <c r="CCK40" s="341"/>
      <c r="CCL40" s="341"/>
      <c r="CCM40" s="341"/>
      <c r="CCN40" s="341"/>
      <c r="CCO40" s="341"/>
      <c r="CCP40" s="341"/>
      <c r="CCQ40" s="341"/>
      <c r="CCR40" s="341"/>
      <c r="CCS40" s="341"/>
      <c r="CCT40" s="341"/>
      <c r="CCU40" s="341"/>
      <c r="CCV40" s="341"/>
      <c r="CCW40" s="341"/>
      <c r="CCX40" s="341"/>
      <c r="CCY40" s="341"/>
      <c r="CCZ40" s="341"/>
      <c r="CDA40" s="341"/>
      <c r="CDB40" s="341"/>
      <c r="CDC40" s="341"/>
      <c r="CDD40" s="341"/>
      <c r="CDE40" s="341"/>
      <c r="CDF40" s="341"/>
      <c r="CDG40" s="341"/>
      <c r="CDH40" s="341"/>
      <c r="CDI40" s="341"/>
      <c r="CDJ40" s="341"/>
      <c r="CDK40" s="341"/>
      <c r="CDL40" s="341"/>
      <c r="CDM40" s="341"/>
      <c r="CDN40" s="341"/>
      <c r="CDO40" s="341"/>
      <c r="CDP40" s="341"/>
      <c r="CDQ40" s="341"/>
      <c r="CDR40" s="341"/>
      <c r="CDS40" s="341"/>
      <c r="CDT40" s="341"/>
      <c r="CDU40" s="341"/>
      <c r="CDV40" s="341"/>
      <c r="CDW40" s="341"/>
      <c r="CDX40" s="341"/>
      <c r="CDY40" s="341"/>
      <c r="CDZ40" s="341"/>
      <c r="CEA40" s="341"/>
      <c r="CEB40" s="341"/>
      <c r="CEC40" s="341"/>
      <c r="CED40" s="341"/>
      <c r="CEE40" s="341"/>
      <c r="CEF40" s="341"/>
      <c r="CEG40" s="341"/>
      <c r="CEH40" s="341"/>
      <c r="CEI40" s="341"/>
      <c r="CEJ40" s="341"/>
      <c r="CEK40" s="341"/>
      <c r="CEL40" s="341"/>
      <c r="CEM40" s="341"/>
      <c r="CEN40" s="341"/>
      <c r="CEO40" s="341"/>
      <c r="CEP40" s="341"/>
      <c r="CEQ40" s="341"/>
      <c r="CER40" s="341"/>
      <c r="CES40" s="341"/>
      <c r="CET40" s="341"/>
      <c r="CEU40" s="341"/>
      <c r="CEV40" s="341"/>
      <c r="CEW40" s="341"/>
      <c r="CEX40" s="341"/>
      <c r="CEY40" s="341"/>
      <c r="CEZ40" s="341"/>
      <c r="CFA40" s="341"/>
      <c r="CFB40" s="341"/>
      <c r="CFC40" s="341"/>
      <c r="CFD40" s="341"/>
      <c r="CFE40" s="341"/>
      <c r="CFF40" s="341"/>
      <c r="CFG40" s="341"/>
      <c r="CFH40" s="341"/>
      <c r="CFI40" s="341"/>
      <c r="CFJ40" s="341"/>
      <c r="CFK40" s="341"/>
      <c r="CFL40" s="341"/>
      <c r="CFM40" s="341"/>
      <c r="CFN40" s="341"/>
      <c r="CFO40" s="341"/>
      <c r="CFP40" s="341"/>
      <c r="CFQ40" s="341"/>
      <c r="CFR40" s="341"/>
      <c r="CFS40" s="341"/>
      <c r="CFT40" s="341"/>
      <c r="CFU40" s="341"/>
      <c r="CFV40" s="341"/>
      <c r="CFW40" s="341"/>
      <c r="CFX40" s="341"/>
      <c r="CFY40" s="341"/>
      <c r="CFZ40" s="341"/>
      <c r="CGA40" s="341"/>
      <c r="CGB40" s="341"/>
      <c r="CGC40" s="341"/>
      <c r="CGD40" s="341"/>
      <c r="CGE40" s="341"/>
      <c r="CGF40" s="341"/>
      <c r="CGG40" s="341"/>
      <c r="CGH40" s="341"/>
      <c r="CGI40" s="341"/>
      <c r="CGJ40" s="341"/>
      <c r="CGK40" s="341"/>
      <c r="CGL40" s="341"/>
      <c r="CGM40" s="341"/>
      <c r="CGN40" s="341"/>
      <c r="CGO40" s="341"/>
      <c r="CGP40" s="341"/>
      <c r="CGQ40" s="341"/>
      <c r="CGR40" s="341"/>
      <c r="CGS40" s="341"/>
      <c r="CGT40" s="341"/>
      <c r="CGU40" s="341"/>
      <c r="CGV40" s="341"/>
      <c r="CGW40" s="341"/>
      <c r="CGX40" s="341"/>
      <c r="CGY40" s="341"/>
      <c r="CGZ40" s="341"/>
      <c r="CHA40" s="341"/>
      <c r="CHB40" s="341"/>
      <c r="CHC40" s="341"/>
      <c r="CHD40" s="341"/>
      <c r="CHE40" s="341"/>
      <c r="CHF40" s="341"/>
      <c r="CHG40" s="341"/>
      <c r="CHH40" s="341"/>
      <c r="CHI40" s="341"/>
      <c r="CHJ40" s="341"/>
      <c r="CHK40" s="341"/>
      <c r="CHL40" s="341"/>
      <c r="CHM40" s="341"/>
      <c r="CHN40" s="341"/>
      <c r="CHO40" s="341"/>
      <c r="CHP40" s="341"/>
      <c r="CHQ40" s="341"/>
      <c r="CHR40" s="341"/>
      <c r="CHS40" s="341"/>
      <c r="CHT40" s="341"/>
      <c r="CHU40" s="341"/>
      <c r="CHV40" s="341"/>
      <c r="CHW40" s="341"/>
      <c r="CHX40" s="341"/>
      <c r="CHY40" s="341"/>
      <c r="CHZ40" s="341"/>
      <c r="CIA40" s="341"/>
      <c r="CIB40" s="341"/>
      <c r="CIC40" s="341"/>
      <c r="CID40" s="341"/>
      <c r="CIE40" s="341"/>
      <c r="CIF40" s="341"/>
      <c r="CIG40" s="341"/>
      <c r="CIH40" s="341"/>
      <c r="CII40" s="341"/>
      <c r="CIJ40" s="341"/>
      <c r="CIK40" s="341"/>
      <c r="CIL40" s="341"/>
      <c r="CIM40" s="341"/>
      <c r="CIN40" s="341"/>
      <c r="CIO40" s="341"/>
      <c r="CIP40" s="341"/>
      <c r="CIQ40" s="341"/>
      <c r="CIR40" s="341"/>
      <c r="CIS40" s="341"/>
      <c r="CIT40" s="341"/>
      <c r="CIU40" s="341"/>
      <c r="CIV40" s="341"/>
      <c r="CIW40" s="341"/>
      <c r="CIX40" s="341"/>
      <c r="CIY40" s="341"/>
      <c r="CIZ40" s="341"/>
      <c r="CJA40" s="341"/>
      <c r="CJB40" s="341"/>
      <c r="CJC40" s="341"/>
      <c r="CJD40" s="341"/>
      <c r="CJE40" s="341"/>
      <c r="CJF40" s="341"/>
      <c r="CJG40" s="341"/>
      <c r="CJH40" s="341"/>
      <c r="CJI40" s="341"/>
      <c r="CJJ40" s="341"/>
      <c r="CJK40" s="341"/>
      <c r="CJL40" s="341"/>
      <c r="CJM40" s="341"/>
      <c r="CJN40" s="341"/>
      <c r="CJO40" s="341"/>
      <c r="CJP40" s="341"/>
      <c r="CJQ40" s="341"/>
      <c r="CJR40" s="341"/>
      <c r="CJS40" s="341"/>
      <c r="CJT40" s="341"/>
      <c r="CJU40" s="341"/>
      <c r="CJV40" s="341"/>
      <c r="CJW40" s="341"/>
      <c r="CJX40" s="341"/>
      <c r="CJY40" s="341"/>
      <c r="CJZ40" s="341"/>
      <c r="CKA40" s="341"/>
      <c r="CKB40" s="341"/>
      <c r="CKC40" s="341"/>
      <c r="CKD40" s="341"/>
      <c r="CKE40" s="341"/>
      <c r="CKF40" s="341"/>
      <c r="CKG40" s="341"/>
      <c r="CKH40" s="341"/>
      <c r="CKI40" s="341"/>
      <c r="CKJ40" s="341"/>
      <c r="CKK40" s="341"/>
      <c r="CKL40" s="341"/>
      <c r="CKM40" s="341"/>
      <c r="CKN40" s="341"/>
      <c r="CKO40" s="341"/>
      <c r="CKP40" s="341"/>
      <c r="CKQ40" s="341"/>
      <c r="CKR40" s="341"/>
      <c r="CKS40" s="341"/>
      <c r="CKT40" s="341"/>
      <c r="CKU40" s="341"/>
      <c r="CKV40" s="341"/>
      <c r="CKW40" s="341"/>
      <c r="CKX40" s="341"/>
      <c r="CKY40" s="341"/>
      <c r="CKZ40" s="341"/>
      <c r="CLA40" s="341"/>
      <c r="CLB40" s="341"/>
      <c r="CLC40" s="341"/>
      <c r="CLD40" s="341"/>
      <c r="CLE40" s="341"/>
      <c r="CLF40" s="341"/>
      <c r="CLG40" s="341"/>
      <c r="CLH40" s="341"/>
      <c r="CLI40" s="341"/>
      <c r="CLJ40" s="341"/>
      <c r="CLK40" s="341"/>
      <c r="CLL40" s="341"/>
      <c r="CLM40" s="341"/>
      <c r="CLN40" s="341"/>
      <c r="CLO40" s="341"/>
      <c r="CLP40" s="341"/>
      <c r="CLQ40" s="341"/>
      <c r="CLR40" s="341"/>
      <c r="CLS40" s="341"/>
      <c r="CLT40" s="341"/>
      <c r="CLU40" s="341"/>
      <c r="CLV40" s="341"/>
      <c r="CLW40" s="341"/>
      <c r="CLX40" s="341"/>
      <c r="CLY40" s="341"/>
      <c r="CLZ40" s="341"/>
      <c r="CMA40" s="341"/>
      <c r="CMB40" s="341"/>
      <c r="CMC40" s="341"/>
      <c r="CMD40" s="341"/>
      <c r="CME40" s="341"/>
      <c r="CMF40" s="341"/>
      <c r="CMG40" s="341"/>
      <c r="CMH40" s="341"/>
      <c r="CMI40" s="341"/>
      <c r="CMJ40" s="341"/>
      <c r="CMK40" s="341"/>
      <c r="CML40" s="341"/>
      <c r="CMM40" s="341"/>
      <c r="CMN40" s="341"/>
      <c r="CMO40" s="341"/>
      <c r="CMP40" s="341"/>
      <c r="CMQ40" s="341"/>
      <c r="CMR40" s="341"/>
      <c r="CMS40" s="341"/>
      <c r="CMT40" s="341"/>
      <c r="CMU40" s="341"/>
      <c r="CMV40" s="341"/>
      <c r="CMW40" s="341"/>
      <c r="CMX40" s="341"/>
      <c r="CMY40" s="341"/>
      <c r="CMZ40" s="341"/>
      <c r="CNA40" s="341"/>
      <c r="CNB40" s="341"/>
      <c r="CNC40" s="341"/>
      <c r="CND40" s="341"/>
      <c r="CNE40" s="341"/>
      <c r="CNF40" s="341"/>
      <c r="CNG40" s="341"/>
      <c r="CNH40" s="341"/>
      <c r="CNI40" s="341"/>
      <c r="CNJ40" s="341"/>
      <c r="CNK40" s="341"/>
      <c r="CNL40" s="341"/>
      <c r="CNM40" s="341"/>
      <c r="CNN40" s="341"/>
      <c r="CNO40" s="341"/>
      <c r="CNP40" s="341"/>
      <c r="CNQ40" s="341"/>
      <c r="CNR40" s="341"/>
      <c r="CNS40" s="341"/>
      <c r="CNT40" s="341"/>
      <c r="CNU40" s="341"/>
      <c r="CNV40" s="341"/>
      <c r="CNW40" s="341"/>
      <c r="CNX40" s="341"/>
      <c r="CNY40" s="341"/>
      <c r="CNZ40" s="341"/>
      <c r="COA40" s="341"/>
      <c r="COB40" s="341"/>
      <c r="COC40" s="341"/>
      <c r="COD40" s="341"/>
      <c r="COE40" s="341"/>
      <c r="COF40" s="341"/>
      <c r="COG40" s="341"/>
      <c r="COH40" s="341"/>
      <c r="COI40" s="341"/>
      <c r="COJ40" s="341"/>
      <c r="COK40" s="341"/>
      <c r="COL40" s="341"/>
      <c r="COM40" s="341"/>
      <c r="CON40" s="341"/>
      <c r="COO40" s="341"/>
      <c r="COP40" s="341"/>
      <c r="COQ40" s="341"/>
      <c r="COR40" s="341"/>
      <c r="COS40" s="341"/>
      <c r="COT40" s="341"/>
      <c r="COU40" s="341"/>
      <c r="COV40" s="341"/>
      <c r="COW40" s="341"/>
      <c r="COX40" s="341"/>
      <c r="COY40" s="341"/>
      <c r="COZ40" s="341"/>
      <c r="CPA40" s="341"/>
      <c r="CPB40" s="341"/>
      <c r="CPC40" s="341"/>
      <c r="CPD40" s="341"/>
      <c r="CPE40" s="341"/>
      <c r="CPF40" s="341"/>
      <c r="CPG40" s="341"/>
      <c r="CPH40" s="341"/>
      <c r="CPI40" s="341"/>
      <c r="CPJ40" s="341"/>
      <c r="CPK40" s="341"/>
      <c r="CPL40" s="341"/>
      <c r="CPM40" s="341"/>
      <c r="CPN40" s="341"/>
      <c r="CPO40" s="341"/>
      <c r="CPP40" s="341"/>
      <c r="CPQ40" s="341"/>
      <c r="CPR40" s="341"/>
      <c r="CPS40" s="341"/>
      <c r="CPT40" s="341"/>
      <c r="CPU40" s="341"/>
      <c r="CPV40" s="341"/>
      <c r="CPW40" s="341"/>
      <c r="CPX40" s="341"/>
      <c r="CPY40" s="341"/>
      <c r="CPZ40" s="341"/>
      <c r="CQA40" s="341"/>
      <c r="CQB40" s="341"/>
      <c r="CQC40" s="341"/>
      <c r="CQD40" s="341"/>
      <c r="CQE40" s="341"/>
      <c r="CQF40" s="341"/>
      <c r="CQG40" s="341"/>
      <c r="CQH40" s="341"/>
      <c r="CQI40" s="341"/>
      <c r="CQJ40" s="341"/>
      <c r="CQK40" s="341"/>
      <c r="CQL40" s="341"/>
      <c r="CQM40" s="341"/>
      <c r="CQN40" s="341"/>
      <c r="CQO40" s="341"/>
      <c r="CQP40" s="341"/>
      <c r="CQQ40" s="341"/>
      <c r="CQR40" s="341"/>
      <c r="CQS40" s="341"/>
      <c r="CQT40" s="341"/>
      <c r="CQU40" s="341"/>
      <c r="CQV40" s="341"/>
      <c r="CQW40" s="341"/>
      <c r="CQX40" s="341"/>
      <c r="CQY40" s="341"/>
      <c r="CQZ40" s="341"/>
      <c r="CRA40" s="341"/>
      <c r="CRB40" s="341"/>
      <c r="CRC40" s="341"/>
      <c r="CRD40" s="341"/>
      <c r="CRE40" s="341"/>
      <c r="CRF40" s="341"/>
      <c r="CRG40" s="341"/>
      <c r="CRH40" s="341"/>
      <c r="CRI40" s="341"/>
      <c r="CRJ40" s="341"/>
      <c r="CRK40" s="341"/>
      <c r="CRL40" s="341"/>
      <c r="CRM40" s="341"/>
      <c r="CRN40" s="341"/>
      <c r="CRO40" s="341"/>
      <c r="CRP40" s="341"/>
      <c r="CRQ40" s="341"/>
      <c r="CRR40" s="341"/>
      <c r="CRS40" s="341"/>
      <c r="CRT40" s="341"/>
      <c r="CRU40" s="341"/>
      <c r="CRV40" s="341"/>
      <c r="CRW40" s="341"/>
      <c r="CRX40" s="341"/>
      <c r="CRY40" s="341"/>
      <c r="CRZ40" s="341"/>
      <c r="CSA40" s="341"/>
      <c r="CSB40" s="341"/>
      <c r="CSC40" s="341"/>
      <c r="CSD40" s="341"/>
      <c r="CSE40" s="341"/>
      <c r="CSF40" s="341"/>
      <c r="CSG40" s="341"/>
      <c r="CSH40" s="341"/>
      <c r="CSI40" s="341"/>
      <c r="CSJ40" s="341"/>
      <c r="CSK40" s="341"/>
      <c r="CSL40" s="341"/>
      <c r="CSM40" s="341"/>
      <c r="CSN40" s="341"/>
      <c r="CSO40" s="341"/>
      <c r="CSP40" s="341"/>
      <c r="CSQ40" s="341"/>
      <c r="CSR40" s="341"/>
      <c r="CSS40" s="341"/>
      <c r="CST40" s="341"/>
      <c r="CSU40" s="341"/>
      <c r="CSV40" s="341"/>
      <c r="CSW40" s="341"/>
      <c r="CSX40" s="341"/>
      <c r="CSY40" s="341"/>
      <c r="CSZ40" s="341"/>
      <c r="CTA40" s="341"/>
      <c r="CTB40" s="341"/>
      <c r="CTC40" s="341"/>
      <c r="CTD40" s="341"/>
      <c r="CTE40" s="341"/>
      <c r="CTF40" s="341"/>
      <c r="CTG40" s="341"/>
      <c r="CTH40" s="341"/>
      <c r="CTI40" s="341"/>
      <c r="CTJ40" s="341"/>
      <c r="CTK40" s="341"/>
      <c r="CTL40" s="341"/>
      <c r="CTM40" s="341"/>
      <c r="CTN40" s="341"/>
      <c r="CTO40" s="341"/>
      <c r="CTP40" s="341"/>
      <c r="CTQ40" s="341"/>
      <c r="CTR40" s="341"/>
      <c r="CTS40" s="341"/>
      <c r="CTT40" s="341"/>
      <c r="CTU40" s="341"/>
      <c r="CTV40" s="341"/>
      <c r="CTW40" s="341"/>
      <c r="CTX40" s="341"/>
      <c r="CTY40" s="341"/>
      <c r="CTZ40" s="341"/>
      <c r="CUA40" s="341"/>
      <c r="CUB40" s="341"/>
      <c r="CUC40" s="341"/>
      <c r="CUD40" s="341"/>
      <c r="CUE40" s="341"/>
      <c r="CUF40" s="341"/>
      <c r="CUG40" s="341"/>
      <c r="CUH40" s="341"/>
      <c r="CUI40" s="341"/>
      <c r="CUJ40" s="341"/>
      <c r="CUK40" s="341"/>
      <c r="CUL40" s="341"/>
      <c r="CUM40" s="341"/>
      <c r="CUN40" s="341"/>
      <c r="CUO40" s="341"/>
      <c r="CUP40" s="341"/>
      <c r="CUQ40" s="341"/>
      <c r="CUR40" s="341"/>
      <c r="CUS40" s="341"/>
      <c r="CUT40" s="341"/>
      <c r="CUU40" s="341"/>
      <c r="CUV40" s="341"/>
      <c r="CUW40" s="341"/>
      <c r="CUX40" s="341"/>
      <c r="CUY40" s="341"/>
      <c r="CUZ40" s="341"/>
      <c r="CVA40" s="341"/>
      <c r="CVB40" s="341"/>
      <c r="CVC40" s="341"/>
      <c r="CVD40" s="341"/>
      <c r="CVE40" s="341"/>
      <c r="CVF40" s="341"/>
      <c r="CVG40" s="341"/>
      <c r="CVH40" s="341"/>
      <c r="CVI40" s="341"/>
      <c r="CVJ40" s="341"/>
      <c r="CVK40" s="341"/>
      <c r="CVL40" s="341"/>
      <c r="CVM40" s="341"/>
      <c r="CVN40" s="341"/>
      <c r="CVO40" s="341"/>
      <c r="CVP40" s="341"/>
      <c r="CVQ40" s="341"/>
      <c r="CVR40" s="341"/>
      <c r="CVS40" s="341"/>
      <c r="CVT40" s="341"/>
      <c r="CVU40" s="341"/>
      <c r="CVV40" s="341"/>
      <c r="CVW40" s="341"/>
      <c r="CVX40" s="341"/>
      <c r="CVY40" s="341"/>
      <c r="CVZ40" s="341"/>
      <c r="CWA40" s="341"/>
      <c r="CWB40" s="341"/>
      <c r="CWC40" s="341"/>
      <c r="CWD40" s="341"/>
      <c r="CWE40" s="341"/>
      <c r="CWF40" s="341"/>
      <c r="CWG40" s="341"/>
      <c r="CWH40" s="341"/>
      <c r="CWI40" s="341"/>
      <c r="CWJ40" s="341"/>
      <c r="CWK40" s="341"/>
      <c r="CWL40" s="341"/>
      <c r="CWM40" s="341"/>
      <c r="CWN40" s="341"/>
      <c r="CWO40" s="341"/>
      <c r="CWP40" s="341"/>
      <c r="CWQ40" s="341"/>
      <c r="CWR40" s="341"/>
      <c r="CWS40" s="341"/>
      <c r="CWT40" s="341"/>
      <c r="CWU40" s="341"/>
      <c r="CWV40" s="341"/>
      <c r="CWW40" s="341"/>
      <c r="CWX40" s="341"/>
      <c r="CWY40" s="341"/>
      <c r="CWZ40" s="341"/>
      <c r="CXA40" s="341"/>
      <c r="CXB40" s="341"/>
      <c r="CXC40" s="341"/>
      <c r="CXD40" s="341"/>
      <c r="CXE40" s="341"/>
      <c r="CXF40" s="341"/>
      <c r="CXG40" s="341"/>
      <c r="CXH40" s="341"/>
      <c r="CXI40" s="341"/>
      <c r="CXJ40" s="341"/>
      <c r="CXK40" s="341"/>
      <c r="CXL40" s="341"/>
      <c r="CXM40" s="341"/>
      <c r="CXN40" s="341"/>
      <c r="CXO40" s="341"/>
      <c r="CXP40" s="341"/>
      <c r="CXQ40" s="341"/>
      <c r="CXR40" s="341"/>
      <c r="CXS40" s="341"/>
      <c r="CXT40" s="341"/>
      <c r="CXU40" s="341"/>
      <c r="CXV40" s="341"/>
      <c r="CXW40" s="341"/>
      <c r="CXX40" s="341"/>
      <c r="CXY40" s="341"/>
      <c r="CXZ40" s="341"/>
      <c r="CYA40" s="341"/>
      <c r="CYB40" s="341"/>
      <c r="CYC40" s="341"/>
      <c r="CYD40" s="341"/>
      <c r="CYE40" s="341"/>
      <c r="CYF40" s="341"/>
      <c r="CYG40" s="341"/>
      <c r="CYH40" s="341"/>
      <c r="CYI40" s="341"/>
      <c r="CYJ40" s="341"/>
      <c r="CYK40" s="341"/>
      <c r="CYL40" s="341"/>
      <c r="CYM40" s="341"/>
      <c r="CYN40" s="341"/>
      <c r="CYO40" s="341"/>
      <c r="CYP40" s="341"/>
      <c r="CYQ40" s="341"/>
      <c r="CYR40" s="341"/>
      <c r="CYS40" s="341"/>
      <c r="CYT40" s="341"/>
      <c r="CYU40" s="341"/>
      <c r="CYV40" s="341"/>
      <c r="CYW40" s="341"/>
      <c r="CYX40" s="341"/>
      <c r="CYY40" s="341"/>
      <c r="CYZ40" s="341"/>
      <c r="CZA40" s="341"/>
      <c r="CZB40" s="341"/>
      <c r="CZC40" s="341"/>
      <c r="CZD40" s="341"/>
      <c r="CZE40" s="341"/>
      <c r="CZF40" s="341"/>
      <c r="CZG40" s="341"/>
      <c r="CZH40" s="341"/>
      <c r="CZI40" s="341"/>
      <c r="CZJ40" s="341"/>
      <c r="CZK40" s="341"/>
      <c r="CZL40" s="341"/>
      <c r="CZM40" s="341"/>
      <c r="CZN40" s="341"/>
      <c r="CZO40" s="341"/>
      <c r="CZP40" s="341"/>
      <c r="CZQ40" s="341"/>
      <c r="CZR40" s="341"/>
      <c r="CZS40" s="341"/>
      <c r="CZT40" s="341"/>
      <c r="CZU40" s="341"/>
      <c r="CZV40" s="341"/>
      <c r="CZW40" s="341"/>
      <c r="CZX40" s="341"/>
      <c r="CZY40" s="341"/>
      <c r="CZZ40" s="341"/>
      <c r="DAA40" s="341"/>
      <c r="DAB40" s="341"/>
      <c r="DAC40" s="341"/>
      <c r="DAD40" s="341"/>
      <c r="DAE40" s="341"/>
      <c r="DAF40" s="341"/>
      <c r="DAG40" s="341"/>
      <c r="DAH40" s="341"/>
      <c r="DAI40" s="341"/>
      <c r="DAJ40" s="341"/>
      <c r="DAK40" s="341"/>
      <c r="DAL40" s="341"/>
      <c r="DAM40" s="341"/>
      <c r="DAN40" s="341"/>
      <c r="DAO40" s="341"/>
      <c r="DAP40" s="341"/>
      <c r="DAQ40" s="341"/>
      <c r="DAR40" s="341"/>
      <c r="DAS40" s="341"/>
      <c r="DAT40" s="341"/>
      <c r="DAU40" s="341"/>
      <c r="DAV40" s="341"/>
      <c r="DAW40" s="341"/>
      <c r="DAX40" s="341"/>
      <c r="DAY40" s="341"/>
      <c r="DAZ40" s="341"/>
      <c r="DBA40" s="341"/>
      <c r="DBB40" s="341"/>
      <c r="DBC40" s="341"/>
      <c r="DBD40" s="341"/>
      <c r="DBE40" s="341"/>
      <c r="DBF40" s="341"/>
      <c r="DBG40" s="341"/>
      <c r="DBH40" s="341"/>
      <c r="DBI40" s="341"/>
      <c r="DBJ40" s="341"/>
      <c r="DBK40" s="341"/>
      <c r="DBL40" s="341"/>
      <c r="DBM40" s="341"/>
      <c r="DBN40" s="341"/>
      <c r="DBO40" s="341"/>
      <c r="DBP40" s="341"/>
      <c r="DBQ40" s="341"/>
      <c r="DBR40" s="341"/>
      <c r="DBS40" s="341"/>
      <c r="DBT40" s="341"/>
      <c r="DBU40" s="341"/>
      <c r="DBV40" s="341"/>
      <c r="DBW40" s="341"/>
      <c r="DBX40" s="341"/>
      <c r="DBY40" s="341"/>
      <c r="DBZ40" s="341"/>
      <c r="DCA40" s="341"/>
      <c r="DCB40" s="341"/>
      <c r="DCC40" s="341"/>
      <c r="DCD40" s="341"/>
      <c r="DCE40" s="341"/>
      <c r="DCF40" s="341"/>
      <c r="DCG40" s="341"/>
      <c r="DCH40" s="341"/>
      <c r="DCI40" s="341"/>
      <c r="DCJ40" s="341"/>
      <c r="DCK40" s="341"/>
      <c r="DCL40" s="341"/>
      <c r="DCM40" s="341"/>
      <c r="DCN40" s="341"/>
      <c r="DCO40" s="341"/>
      <c r="DCP40" s="341"/>
      <c r="DCQ40" s="341"/>
      <c r="DCR40" s="341"/>
      <c r="DCS40" s="341"/>
      <c r="DCT40" s="341"/>
      <c r="DCU40" s="341"/>
      <c r="DCV40" s="341"/>
      <c r="DCW40" s="341"/>
      <c r="DCX40" s="341"/>
      <c r="DCY40" s="341"/>
      <c r="DCZ40" s="341"/>
      <c r="DDA40" s="341"/>
      <c r="DDB40" s="341"/>
      <c r="DDC40" s="341"/>
      <c r="DDD40" s="341"/>
      <c r="DDE40" s="341"/>
      <c r="DDF40" s="341"/>
      <c r="DDG40" s="341"/>
      <c r="DDH40" s="341"/>
      <c r="DDI40" s="341"/>
      <c r="DDJ40" s="341"/>
      <c r="DDK40" s="341"/>
      <c r="DDL40" s="341"/>
      <c r="DDM40" s="341"/>
      <c r="DDN40" s="341"/>
      <c r="DDO40" s="341"/>
      <c r="DDP40" s="341"/>
      <c r="DDQ40" s="341"/>
      <c r="DDR40" s="341"/>
      <c r="DDS40" s="341"/>
      <c r="DDT40" s="341"/>
      <c r="DDU40" s="341"/>
      <c r="DDV40" s="341"/>
      <c r="DDW40" s="341"/>
      <c r="DDX40" s="341"/>
      <c r="DDY40" s="341"/>
      <c r="DDZ40" s="341"/>
      <c r="DEA40" s="341"/>
      <c r="DEB40" s="341"/>
      <c r="DEC40" s="341"/>
      <c r="DED40" s="341"/>
      <c r="DEE40" s="341"/>
      <c r="DEF40" s="341"/>
      <c r="DEG40" s="341"/>
      <c r="DEH40" s="341"/>
      <c r="DEI40" s="341"/>
      <c r="DEJ40" s="341"/>
      <c r="DEK40" s="341"/>
      <c r="DEL40" s="341"/>
      <c r="DEM40" s="341"/>
      <c r="DEN40" s="341"/>
      <c r="DEO40" s="341"/>
      <c r="DEP40" s="341"/>
      <c r="DEQ40" s="341"/>
      <c r="DER40" s="341"/>
      <c r="DES40" s="341"/>
      <c r="DET40" s="341"/>
      <c r="DEU40" s="341"/>
      <c r="DEV40" s="341"/>
      <c r="DEW40" s="341"/>
      <c r="DEX40" s="341"/>
      <c r="DEY40" s="341"/>
      <c r="DEZ40" s="341"/>
      <c r="DFA40" s="341"/>
      <c r="DFB40" s="341"/>
      <c r="DFC40" s="341"/>
      <c r="DFD40" s="341"/>
      <c r="DFE40" s="341"/>
      <c r="DFF40" s="341"/>
      <c r="DFG40" s="341"/>
      <c r="DFH40" s="341"/>
      <c r="DFI40" s="341"/>
      <c r="DFJ40" s="341"/>
      <c r="DFK40" s="341"/>
      <c r="DFL40" s="341"/>
      <c r="DFM40" s="341"/>
      <c r="DFN40" s="341"/>
      <c r="DFO40" s="341"/>
      <c r="DFP40" s="341"/>
      <c r="DFQ40" s="341"/>
      <c r="DFR40" s="341"/>
      <c r="DFS40" s="341"/>
      <c r="DFT40" s="341"/>
      <c r="DFU40" s="341"/>
      <c r="DFV40" s="341"/>
      <c r="DFW40" s="341"/>
      <c r="DFX40" s="341"/>
      <c r="DFY40" s="341"/>
      <c r="DFZ40" s="341"/>
      <c r="DGA40" s="341"/>
      <c r="DGB40" s="341"/>
      <c r="DGC40" s="341"/>
      <c r="DGD40" s="341"/>
      <c r="DGE40" s="341"/>
      <c r="DGF40" s="341"/>
      <c r="DGG40" s="341"/>
      <c r="DGH40" s="341"/>
      <c r="DGI40" s="341"/>
      <c r="DGJ40" s="341"/>
      <c r="DGK40" s="341"/>
      <c r="DGL40" s="341"/>
      <c r="DGM40" s="341"/>
      <c r="DGN40" s="341"/>
      <c r="DGO40" s="341"/>
      <c r="DGP40" s="341"/>
      <c r="DGQ40" s="341"/>
      <c r="DGR40" s="341"/>
      <c r="DGS40" s="341"/>
      <c r="DGT40" s="341"/>
      <c r="DGU40" s="341"/>
      <c r="DGV40" s="341"/>
      <c r="DGW40" s="341"/>
      <c r="DGX40" s="341"/>
      <c r="DGY40" s="341"/>
      <c r="DGZ40" s="341"/>
      <c r="DHA40" s="341"/>
      <c r="DHB40" s="341"/>
      <c r="DHC40" s="341"/>
      <c r="DHD40" s="341"/>
      <c r="DHE40" s="341"/>
      <c r="DHF40" s="341"/>
      <c r="DHG40" s="341"/>
      <c r="DHH40" s="341"/>
      <c r="DHI40" s="341"/>
      <c r="DHJ40" s="341"/>
      <c r="DHK40" s="341"/>
      <c r="DHL40" s="341"/>
      <c r="DHM40" s="341"/>
      <c r="DHN40" s="341"/>
      <c r="DHO40" s="341"/>
      <c r="DHP40" s="341"/>
      <c r="DHQ40" s="341"/>
      <c r="DHR40" s="341"/>
      <c r="DHS40" s="341"/>
      <c r="DHT40" s="341"/>
      <c r="DHU40" s="341"/>
      <c r="DHV40" s="341"/>
      <c r="DHW40" s="341"/>
      <c r="DHX40" s="341"/>
      <c r="DHY40" s="341"/>
      <c r="DHZ40" s="341"/>
      <c r="DIA40" s="341"/>
      <c r="DIB40" s="341"/>
      <c r="DIC40" s="341"/>
      <c r="DID40" s="341"/>
      <c r="DIE40" s="341"/>
      <c r="DIF40" s="341"/>
      <c r="DIG40" s="341"/>
      <c r="DIH40" s="341"/>
      <c r="DII40" s="341"/>
      <c r="DIJ40" s="341"/>
      <c r="DIK40" s="341"/>
      <c r="DIL40" s="341"/>
      <c r="DIM40" s="341"/>
      <c r="DIN40" s="341"/>
      <c r="DIO40" s="341"/>
      <c r="DIP40" s="341"/>
      <c r="DIQ40" s="341"/>
      <c r="DIR40" s="341"/>
      <c r="DIS40" s="341"/>
      <c r="DIT40" s="341"/>
      <c r="DIU40" s="341"/>
      <c r="DIV40" s="341"/>
      <c r="DIW40" s="341"/>
      <c r="DIX40" s="341"/>
      <c r="DIY40" s="341"/>
      <c r="DIZ40" s="341"/>
      <c r="DJA40" s="341"/>
      <c r="DJB40" s="341"/>
      <c r="DJC40" s="341"/>
      <c r="DJD40" s="341"/>
      <c r="DJE40" s="341"/>
      <c r="DJF40" s="341"/>
      <c r="DJG40" s="341"/>
      <c r="DJH40" s="341"/>
      <c r="DJI40" s="341"/>
      <c r="DJJ40" s="341"/>
      <c r="DJK40" s="341"/>
      <c r="DJL40" s="341"/>
      <c r="DJM40" s="341"/>
      <c r="DJN40" s="341"/>
      <c r="DJO40" s="341"/>
      <c r="DJP40" s="341"/>
      <c r="DJQ40" s="341"/>
      <c r="DJR40" s="341"/>
      <c r="DJS40" s="341"/>
      <c r="DJT40" s="341"/>
      <c r="DJU40" s="341"/>
      <c r="DJV40" s="341"/>
      <c r="DJW40" s="341"/>
      <c r="DJX40" s="341"/>
      <c r="DJY40" s="341"/>
      <c r="DJZ40" s="341"/>
      <c r="DKA40" s="341"/>
      <c r="DKB40" s="341"/>
      <c r="DKC40" s="341"/>
      <c r="DKD40" s="341"/>
      <c r="DKE40" s="341"/>
      <c r="DKF40" s="341"/>
      <c r="DKG40" s="341"/>
      <c r="DKH40" s="341"/>
      <c r="DKI40" s="341"/>
      <c r="DKJ40" s="341"/>
      <c r="DKK40" s="341"/>
      <c r="DKL40" s="341"/>
      <c r="DKM40" s="341"/>
      <c r="DKN40" s="341"/>
      <c r="DKO40" s="341"/>
      <c r="DKP40" s="341"/>
      <c r="DKQ40" s="341"/>
      <c r="DKR40" s="341"/>
      <c r="DKS40" s="341"/>
      <c r="DKT40" s="341"/>
      <c r="DKU40" s="341"/>
      <c r="DKV40" s="341"/>
      <c r="DKW40" s="341"/>
      <c r="DKX40" s="341"/>
      <c r="DKY40" s="341"/>
      <c r="DKZ40" s="341"/>
      <c r="DLA40" s="341"/>
      <c r="DLB40" s="341"/>
      <c r="DLC40" s="341"/>
      <c r="DLD40" s="341"/>
      <c r="DLE40" s="341"/>
      <c r="DLF40" s="341"/>
      <c r="DLG40" s="341"/>
      <c r="DLH40" s="341"/>
      <c r="DLI40" s="341"/>
      <c r="DLJ40" s="341"/>
      <c r="DLK40" s="341"/>
      <c r="DLL40" s="341"/>
      <c r="DLM40" s="341"/>
      <c r="DLN40" s="341"/>
      <c r="DLO40" s="341"/>
      <c r="DLP40" s="341"/>
      <c r="DLQ40" s="341"/>
      <c r="DLR40" s="341"/>
      <c r="DLS40" s="341"/>
      <c r="DLT40" s="341"/>
      <c r="DLU40" s="341"/>
      <c r="DLV40" s="341"/>
      <c r="DLW40" s="341"/>
      <c r="DLX40" s="341"/>
      <c r="DLY40" s="341"/>
      <c r="DLZ40" s="341"/>
      <c r="DMA40" s="341"/>
      <c r="DMB40" s="341"/>
      <c r="DMC40" s="341"/>
      <c r="DMD40" s="341"/>
      <c r="DME40" s="341"/>
      <c r="DMF40" s="341"/>
      <c r="DMG40" s="341"/>
      <c r="DMH40" s="341"/>
      <c r="DMI40" s="341"/>
      <c r="DMJ40" s="341"/>
      <c r="DMK40" s="341"/>
      <c r="DML40" s="341"/>
      <c r="DMM40" s="341"/>
      <c r="DMN40" s="341"/>
      <c r="DMO40" s="341"/>
      <c r="DMP40" s="341"/>
      <c r="DMQ40" s="341"/>
      <c r="DMR40" s="341"/>
      <c r="DMS40" s="341"/>
      <c r="DMT40" s="341"/>
      <c r="DMU40" s="341"/>
      <c r="DMV40" s="341"/>
      <c r="DMW40" s="341"/>
      <c r="DMX40" s="341"/>
      <c r="DMY40" s="341"/>
      <c r="DMZ40" s="341"/>
      <c r="DNA40" s="341"/>
      <c r="DNB40" s="341"/>
      <c r="DNC40" s="341"/>
      <c r="DND40" s="341"/>
      <c r="DNE40" s="341"/>
      <c r="DNF40" s="341"/>
      <c r="DNG40" s="341"/>
      <c r="DNH40" s="341"/>
      <c r="DNI40" s="341"/>
      <c r="DNJ40" s="341"/>
      <c r="DNK40" s="341"/>
      <c r="DNL40" s="341"/>
      <c r="DNM40" s="341"/>
      <c r="DNN40" s="341"/>
      <c r="DNO40" s="341"/>
      <c r="DNP40" s="341"/>
      <c r="DNQ40" s="341"/>
      <c r="DNR40" s="341"/>
      <c r="DNS40" s="341"/>
      <c r="DNT40" s="341"/>
      <c r="DNU40" s="341"/>
      <c r="DNV40" s="341"/>
      <c r="DNW40" s="341"/>
      <c r="DNX40" s="341"/>
      <c r="DNY40" s="341"/>
      <c r="DNZ40" s="341"/>
      <c r="DOA40" s="341"/>
      <c r="DOB40" s="341"/>
      <c r="DOC40" s="341"/>
      <c r="DOD40" s="341"/>
      <c r="DOE40" s="341"/>
      <c r="DOF40" s="341"/>
      <c r="DOG40" s="341"/>
      <c r="DOH40" s="341"/>
      <c r="DOI40" s="341"/>
      <c r="DOJ40" s="341"/>
      <c r="DOK40" s="341"/>
      <c r="DOL40" s="341"/>
      <c r="DOM40" s="341"/>
      <c r="DON40" s="341"/>
      <c r="DOO40" s="341"/>
      <c r="DOP40" s="341"/>
      <c r="DOQ40" s="341"/>
      <c r="DOR40" s="341"/>
      <c r="DOS40" s="341"/>
      <c r="DOT40" s="341"/>
      <c r="DOU40" s="341"/>
      <c r="DOV40" s="341"/>
      <c r="DOW40" s="341"/>
      <c r="DOX40" s="341"/>
      <c r="DOY40" s="341"/>
      <c r="DOZ40" s="341"/>
      <c r="DPA40" s="341"/>
      <c r="DPB40" s="341"/>
      <c r="DPC40" s="341"/>
      <c r="DPD40" s="341"/>
      <c r="DPE40" s="341"/>
      <c r="DPF40" s="341"/>
      <c r="DPG40" s="341"/>
      <c r="DPH40" s="341"/>
      <c r="DPI40" s="341"/>
      <c r="DPJ40" s="341"/>
      <c r="DPK40" s="341"/>
      <c r="DPL40" s="341"/>
      <c r="DPM40" s="341"/>
      <c r="DPN40" s="341"/>
      <c r="DPO40" s="341"/>
      <c r="DPP40" s="341"/>
      <c r="DPQ40" s="341"/>
      <c r="DPR40" s="341"/>
      <c r="DPS40" s="341"/>
      <c r="DPT40" s="341"/>
      <c r="DPU40" s="341"/>
      <c r="DPV40" s="341"/>
      <c r="DPW40" s="341"/>
      <c r="DPX40" s="341"/>
      <c r="DPY40" s="341"/>
      <c r="DPZ40" s="341"/>
      <c r="DQA40" s="341"/>
      <c r="DQB40" s="341"/>
      <c r="DQC40" s="341"/>
      <c r="DQD40" s="341"/>
      <c r="DQE40" s="341"/>
      <c r="DQF40" s="341"/>
      <c r="DQG40" s="341"/>
      <c r="DQH40" s="341"/>
      <c r="DQI40" s="341"/>
      <c r="DQJ40" s="341"/>
      <c r="DQK40" s="341"/>
      <c r="DQL40" s="341"/>
      <c r="DQM40" s="341"/>
      <c r="DQN40" s="341"/>
      <c r="DQO40" s="341"/>
      <c r="DQP40" s="341"/>
      <c r="DQQ40" s="341"/>
      <c r="DQR40" s="341"/>
      <c r="DQS40" s="341"/>
      <c r="DQT40" s="341"/>
      <c r="DQU40" s="341"/>
      <c r="DQV40" s="341"/>
      <c r="DQW40" s="341"/>
      <c r="DQX40" s="341"/>
      <c r="DQY40" s="341"/>
      <c r="DQZ40" s="341"/>
      <c r="DRA40" s="341"/>
      <c r="DRB40" s="341"/>
      <c r="DRC40" s="341"/>
      <c r="DRD40" s="341"/>
      <c r="DRE40" s="341"/>
      <c r="DRF40" s="341"/>
      <c r="DRG40" s="341"/>
      <c r="DRH40" s="341"/>
      <c r="DRI40" s="341"/>
      <c r="DRJ40" s="341"/>
      <c r="DRK40" s="341"/>
      <c r="DRL40" s="341"/>
      <c r="DRM40" s="341"/>
      <c r="DRN40" s="341"/>
      <c r="DRO40" s="341"/>
      <c r="DRP40" s="341"/>
      <c r="DRQ40" s="341"/>
      <c r="DRR40" s="341"/>
      <c r="DRS40" s="341"/>
      <c r="DRT40" s="341"/>
      <c r="DRU40" s="341"/>
      <c r="DRV40" s="341"/>
      <c r="DRW40" s="341"/>
      <c r="DRX40" s="341"/>
      <c r="DRY40" s="341"/>
      <c r="DRZ40" s="341"/>
      <c r="DSA40" s="341"/>
      <c r="DSB40" s="341"/>
      <c r="DSC40" s="341"/>
      <c r="DSD40" s="341"/>
      <c r="DSE40" s="341"/>
      <c r="DSF40" s="341"/>
      <c r="DSG40" s="341"/>
      <c r="DSH40" s="341"/>
      <c r="DSI40" s="341"/>
      <c r="DSJ40" s="341"/>
      <c r="DSK40" s="341"/>
      <c r="DSL40" s="341"/>
      <c r="DSM40" s="341"/>
      <c r="DSN40" s="341"/>
      <c r="DSO40" s="341"/>
      <c r="DSP40" s="341"/>
      <c r="DSQ40" s="341"/>
      <c r="DSR40" s="341"/>
      <c r="DSS40" s="341"/>
      <c r="DST40" s="341"/>
      <c r="DSU40" s="341"/>
      <c r="DSV40" s="341"/>
      <c r="DSW40" s="341"/>
      <c r="DSX40" s="341"/>
      <c r="DSY40" s="341"/>
      <c r="DSZ40" s="341"/>
      <c r="DTA40" s="341"/>
      <c r="DTB40" s="341"/>
      <c r="DTC40" s="341"/>
      <c r="DTD40" s="341"/>
      <c r="DTE40" s="341"/>
      <c r="DTF40" s="341"/>
      <c r="DTG40" s="341"/>
      <c r="DTH40" s="341"/>
      <c r="DTI40" s="341"/>
      <c r="DTJ40" s="341"/>
      <c r="DTK40" s="341"/>
      <c r="DTL40" s="341"/>
      <c r="DTM40" s="341"/>
      <c r="DTN40" s="341"/>
      <c r="DTO40" s="341"/>
      <c r="DTP40" s="341"/>
      <c r="DTQ40" s="341"/>
      <c r="DTR40" s="341"/>
      <c r="DTS40" s="341"/>
      <c r="DTT40" s="341"/>
      <c r="DTU40" s="341"/>
      <c r="DTV40" s="341"/>
      <c r="DTW40" s="341"/>
      <c r="DTX40" s="341"/>
      <c r="DTY40" s="341"/>
      <c r="DTZ40" s="341"/>
      <c r="DUA40" s="341"/>
      <c r="DUB40" s="341"/>
      <c r="DUC40" s="341"/>
      <c r="DUD40" s="341"/>
      <c r="DUE40" s="341"/>
      <c r="DUF40" s="341"/>
      <c r="DUG40" s="341"/>
      <c r="DUH40" s="341"/>
      <c r="DUI40" s="341"/>
      <c r="DUJ40" s="341"/>
      <c r="DUK40" s="341"/>
      <c r="DUL40" s="341"/>
      <c r="DUM40" s="341"/>
      <c r="DUN40" s="341"/>
      <c r="DUO40" s="341"/>
      <c r="DUP40" s="341"/>
      <c r="DUQ40" s="341"/>
      <c r="DUR40" s="341"/>
      <c r="DUS40" s="341"/>
      <c r="DUT40" s="341"/>
      <c r="DUU40" s="341"/>
      <c r="DUV40" s="341"/>
      <c r="DUW40" s="341"/>
      <c r="DUX40" s="341"/>
      <c r="DUY40" s="341"/>
      <c r="DUZ40" s="341"/>
      <c r="DVA40" s="341"/>
      <c r="DVB40" s="341"/>
      <c r="DVC40" s="341"/>
      <c r="DVD40" s="341"/>
      <c r="DVE40" s="341"/>
      <c r="DVF40" s="341"/>
      <c r="DVG40" s="341"/>
      <c r="DVH40" s="341"/>
      <c r="DVI40" s="341"/>
      <c r="DVJ40" s="341"/>
      <c r="DVK40" s="341"/>
      <c r="DVL40" s="341"/>
      <c r="DVM40" s="341"/>
      <c r="DVN40" s="341"/>
      <c r="DVO40" s="341"/>
      <c r="DVP40" s="341"/>
      <c r="DVQ40" s="341"/>
      <c r="DVR40" s="341"/>
      <c r="DVS40" s="341"/>
      <c r="DVT40" s="341"/>
      <c r="DVU40" s="341"/>
      <c r="DVV40" s="341"/>
      <c r="DVW40" s="341"/>
      <c r="DVX40" s="341"/>
      <c r="DVY40" s="341"/>
      <c r="DVZ40" s="341"/>
      <c r="DWA40" s="341"/>
      <c r="DWB40" s="341"/>
      <c r="DWC40" s="341"/>
      <c r="DWD40" s="341"/>
      <c r="DWE40" s="341"/>
      <c r="DWF40" s="341"/>
      <c r="DWG40" s="341"/>
      <c r="DWH40" s="341"/>
      <c r="DWI40" s="341"/>
      <c r="DWJ40" s="341"/>
      <c r="DWK40" s="341"/>
      <c r="DWL40" s="341"/>
      <c r="DWM40" s="341"/>
      <c r="DWN40" s="341"/>
      <c r="DWO40" s="341"/>
      <c r="DWP40" s="341"/>
      <c r="DWQ40" s="341"/>
      <c r="DWR40" s="341"/>
      <c r="DWS40" s="341"/>
      <c r="DWT40" s="341"/>
      <c r="DWU40" s="341"/>
      <c r="DWV40" s="341"/>
      <c r="DWW40" s="341"/>
      <c r="DWX40" s="341"/>
      <c r="DWY40" s="341"/>
      <c r="DWZ40" s="341"/>
      <c r="DXA40" s="341"/>
      <c r="DXB40" s="341"/>
      <c r="DXC40" s="341"/>
      <c r="DXD40" s="341"/>
      <c r="DXE40" s="341"/>
      <c r="DXF40" s="341"/>
      <c r="DXG40" s="341"/>
      <c r="DXH40" s="341"/>
      <c r="DXI40" s="341"/>
      <c r="DXJ40" s="341"/>
      <c r="DXK40" s="341"/>
      <c r="DXL40" s="341"/>
      <c r="DXM40" s="341"/>
      <c r="DXN40" s="341"/>
      <c r="DXO40" s="341"/>
      <c r="DXP40" s="341"/>
      <c r="DXQ40" s="341"/>
      <c r="DXR40" s="341"/>
      <c r="DXS40" s="341"/>
      <c r="DXT40" s="341"/>
      <c r="DXU40" s="341"/>
      <c r="DXV40" s="341"/>
      <c r="DXW40" s="341"/>
      <c r="DXX40" s="341"/>
      <c r="DXY40" s="341"/>
      <c r="DXZ40" s="341"/>
      <c r="DYA40" s="341"/>
      <c r="DYB40" s="341"/>
      <c r="DYC40" s="341"/>
      <c r="DYD40" s="341"/>
      <c r="DYE40" s="341"/>
      <c r="DYF40" s="341"/>
      <c r="DYG40" s="341"/>
      <c r="DYH40" s="341"/>
      <c r="DYI40" s="341"/>
      <c r="DYJ40" s="341"/>
      <c r="DYK40" s="341"/>
      <c r="DYL40" s="341"/>
      <c r="DYM40" s="341"/>
      <c r="DYN40" s="341"/>
      <c r="DYO40" s="341"/>
      <c r="DYP40" s="341"/>
      <c r="DYQ40" s="341"/>
      <c r="DYR40" s="341"/>
      <c r="DYS40" s="341"/>
      <c r="DYT40" s="341"/>
      <c r="DYU40" s="341"/>
      <c r="DYV40" s="341"/>
      <c r="DYW40" s="341"/>
      <c r="DYX40" s="341"/>
      <c r="DYY40" s="341"/>
      <c r="DYZ40" s="341"/>
      <c r="DZA40" s="341"/>
      <c r="DZB40" s="341"/>
      <c r="DZC40" s="341"/>
      <c r="DZD40" s="341"/>
      <c r="DZE40" s="341"/>
      <c r="DZF40" s="341"/>
      <c r="DZG40" s="341"/>
      <c r="DZH40" s="341"/>
      <c r="DZI40" s="341"/>
      <c r="DZJ40" s="341"/>
      <c r="DZK40" s="341"/>
      <c r="DZL40" s="341"/>
      <c r="DZM40" s="341"/>
      <c r="DZN40" s="341"/>
      <c r="DZO40" s="341"/>
      <c r="DZP40" s="341"/>
      <c r="DZQ40" s="341"/>
      <c r="DZR40" s="341"/>
      <c r="DZS40" s="341"/>
      <c r="DZT40" s="341"/>
      <c r="DZU40" s="341"/>
      <c r="DZV40" s="341"/>
      <c r="DZW40" s="341"/>
      <c r="DZX40" s="341"/>
      <c r="DZY40" s="341"/>
      <c r="DZZ40" s="341"/>
      <c r="EAA40" s="341"/>
      <c r="EAB40" s="341"/>
      <c r="EAC40" s="341"/>
      <c r="EAD40" s="341"/>
      <c r="EAE40" s="341"/>
      <c r="EAF40" s="341"/>
      <c r="EAG40" s="341"/>
      <c r="EAH40" s="341"/>
      <c r="EAI40" s="341"/>
      <c r="EAJ40" s="341"/>
      <c r="EAK40" s="341"/>
      <c r="EAL40" s="341"/>
      <c r="EAM40" s="341"/>
      <c r="EAN40" s="341"/>
      <c r="EAO40" s="341"/>
      <c r="EAP40" s="341"/>
      <c r="EAQ40" s="341"/>
      <c r="EAR40" s="341"/>
      <c r="EAS40" s="341"/>
      <c r="EAT40" s="341"/>
      <c r="EAU40" s="341"/>
      <c r="EAV40" s="341"/>
      <c r="EAW40" s="341"/>
      <c r="EAX40" s="341"/>
      <c r="EAY40" s="341"/>
      <c r="EAZ40" s="341"/>
      <c r="EBA40" s="341"/>
      <c r="EBB40" s="341"/>
      <c r="EBC40" s="341"/>
      <c r="EBD40" s="341"/>
      <c r="EBE40" s="341"/>
      <c r="EBF40" s="341"/>
      <c r="EBG40" s="341"/>
      <c r="EBH40" s="341"/>
      <c r="EBI40" s="341"/>
      <c r="EBJ40" s="341"/>
      <c r="EBK40" s="341"/>
      <c r="EBL40" s="341"/>
      <c r="EBM40" s="341"/>
      <c r="EBN40" s="341"/>
      <c r="EBO40" s="341"/>
      <c r="EBP40" s="341"/>
      <c r="EBQ40" s="341"/>
      <c r="EBR40" s="341"/>
      <c r="EBS40" s="341"/>
      <c r="EBT40" s="341"/>
      <c r="EBU40" s="341"/>
      <c r="EBV40" s="341"/>
      <c r="EBW40" s="341"/>
      <c r="EBX40" s="341"/>
      <c r="EBY40" s="341"/>
      <c r="EBZ40" s="341"/>
      <c r="ECA40" s="341"/>
      <c r="ECB40" s="341"/>
      <c r="ECC40" s="341"/>
      <c r="ECD40" s="341"/>
      <c r="ECE40" s="341"/>
      <c r="ECF40" s="341"/>
      <c r="ECG40" s="341"/>
      <c r="ECH40" s="341"/>
      <c r="ECI40" s="341"/>
      <c r="ECJ40" s="341"/>
      <c r="ECK40" s="341"/>
      <c r="ECL40" s="341"/>
      <c r="ECM40" s="341"/>
      <c r="ECN40" s="341"/>
      <c r="ECO40" s="341"/>
      <c r="ECP40" s="341"/>
      <c r="ECQ40" s="341"/>
      <c r="ECR40" s="341"/>
      <c r="ECS40" s="341"/>
      <c r="ECT40" s="341"/>
      <c r="ECU40" s="341"/>
      <c r="ECV40" s="341"/>
      <c r="ECW40" s="341"/>
      <c r="ECX40" s="341"/>
      <c r="ECY40" s="341"/>
      <c r="ECZ40" s="341"/>
      <c r="EDA40" s="341"/>
      <c r="EDB40" s="341"/>
      <c r="EDC40" s="341"/>
      <c r="EDD40" s="341"/>
      <c r="EDE40" s="341"/>
      <c r="EDF40" s="341"/>
      <c r="EDG40" s="341"/>
      <c r="EDH40" s="341"/>
      <c r="EDI40" s="341"/>
      <c r="EDJ40" s="341"/>
      <c r="EDK40" s="341"/>
      <c r="EDL40" s="341"/>
      <c r="EDM40" s="341"/>
      <c r="EDN40" s="341"/>
      <c r="EDO40" s="341"/>
      <c r="EDP40" s="341"/>
      <c r="EDQ40" s="341"/>
      <c r="EDR40" s="341"/>
      <c r="EDS40" s="341"/>
      <c r="EDT40" s="341"/>
      <c r="EDU40" s="341"/>
      <c r="EDV40" s="341"/>
      <c r="EDW40" s="341"/>
      <c r="EDX40" s="341"/>
      <c r="EDY40" s="341"/>
      <c r="EDZ40" s="341"/>
      <c r="EEA40" s="341"/>
      <c r="EEB40" s="341"/>
      <c r="EEC40" s="341"/>
      <c r="EED40" s="341"/>
      <c r="EEE40" s="341"/>
      <c r="EEF40" s="341"/>
      <c r="EEG40" s="341"/>
      <c r="EEH40" s="341"/>
      <c r="EEI40" s="341"/>
      <c r="EEJ40" s="341"/>
      <c r="EEK40" s="341"/>
      <c r="EEL40" s="341"/>
      <c r="EEM40" s="341"/>
      <c r="EEN40" s="341"/>
      <c r="EEO40" s="341"/>
      <c r="EEP40" s="341"/>
      <c r="EEQ40" s="341"/>
      <c r="EER40" s="341"/>
      <c r="EES40" s="341"/>
      <c r="EET40" s="341"/>
      <c r="EEU40" s="341"/>
      <c r="EEV40" s="341"/>
      <c r="EEW40" s="341"/>
      <c r="EEX40" s="341"/>
      <c r="EEY40" s="341"/>
      <c r="EEZ40" s="341"/>
      <c r="EFA40" s="341"/>
      <c r="EFB40" s="341"/>
      <c r="EFC40" s="341"/>
      <c r="EFD40" s="341"/>
      <c r="EFE40" s="341"/>
      <c r="EFF40" s="341"/>
      <c r="EFG40" s="341"/>
      <c r="EFH40" s="341"/>
      <c r="EFI40" s="341"/>
      <c r="EFJ40" s="341"/>
      <c r="EFK40" s="341"/>
      <c r="EFL40" s="341"/>
      <c r="EFM40" s="341"/>
      <c r="EFN40" s="341"/>
      <c r="EFO40" s="341"/>
      <c r="EFP40" s="341"/>
      <c r="EFQ40" s="341"/>
      <c r="EFR40" s="341"/>
      <c r="EFS40" s="341"/>
      <c r="EFT40" s="341"/>
      <c r="EFU40" s="341"/>
      <c r="EFV40" s="341"/>
      <c r="EFW40" s="341"/>
      <c r="EFX40" s="341"/>
      <c r="EFY40" s="341"/>
      <c r="EFZ40" s="341"/>
      <c r="EGA40" s="341"/>
      <c r="EGB40" s="341"/>
      <c r="EGC40" s="341"/>
      <c r="EGD40" s="341"/>
      <c r="EGE40" s="341"/>
      <c r="EGF40" s="341"/>
      <c r="EGG40" s="341"/>
      <c r="EGH40" s="341"/>
      <c r="EGI40" s="341"/>
      <c r="EGJ40" s="341"/>
      <c r="EGK40" s="341"/>
      <c r="EGL40" s="341"/>
      <c r="EGM40" s="341"/>
      <c r="EGN40" s="341"/>
      <c r="EGO40" s="341"/>
      <c r="EGP40" s="341"/>
      <c r="EGQ40" s="341"/>
      <c r="EGR40" s="341"/>
      <c r="EGS40" s="341"/>
      <c r="EGT40" s="341"/>
      <c r="EGU40" s="341"/>
      <c r="EGV40" s="341"/>
      <c r="EGW40" s="341"/>
      <c r="EGX40" s="341"/>
      <c r="EGY40" s="341"/>
      <c r="EGZ40" s="341"/>
      <c r="EHA40" s="341"/>
      <c r="EHB40" s="341"/>
      <c r="EHC40" s="341"/>
      <c r="EHD40" s="341"/>
      <c r="EHE40" s="341"/>
      <c r="EHF40" s="341"/>
      <c r="EHG40" s="341"/>
      <c r="EHH40" s="341"/>
      <c r="EHI40" s="341"/>
      <c r="EHJ40" s="341"/>
      <c r="EHK40" s="341"/>
      <c r="EHL40" s="341"/>
      <c r="EHM40" s="341"/>
      <c r="EHN40" s="341"/>
      <c r="EHO40" s="341"/>
      <c r="EHP40" s="341"/>
      <c r="EHQ40" s="341"/>
      <c r="EHR40" s="341"/>
      <c r="EHS40" s="341"/>
      <c r="EHT40" s="341"/>
      <c r="EHU40" s="341"/>
      <c r="EHV40" s="341"/>
      <c r="EHW40" s="341"/>
      <c r="EHX40" s="341"/>
      <c r="EHY40" s="341"/>
      <c r="EHZ40" s="341"/>
      <c r="EIA40" s="341"/>
      <c r="EIB40" s="341"/>
      <c r="EIC40" s="341"/>
      <c r="EID40" s="341"/>
      <c r="EIE40" s="341"/>
      <c r="EIF40" s="341"/>
      <c r="EIG40" s="341"/>
      <c r="EIH40" s="341"/>
      <c r="EII40" s="341"/>
      <c r="EIJ40" s="341"/>
      <c r="EIK40" s="341"/>
      <c r="EIL40" s="341"/>
      <c r="EIM40" s="341"/>
      <c r="EIN40" s="341"/>
      <c r="EIO40" s="341"/>
      <c r="EIP40" s="341"/>
      <c r="EIQ40" s="341"/>
      <c r="EIR40" s="341"/>
      <c r="EIS40" s="341"/>
      <c r="EIT40" s="341"/>
      <c r="EIU40" s="341"/>
      <c r="EIV40" s="341"/>
      <c r="EIW40" s="341"/>
      <c r="EIX40" s="341"/>
      <c r="EIY40" s="341"/>
      <c r="EIZ40" s="341"/>
      <c r="EJA40" s="341"/>
      <c r="EJB40" s="341"/>
      <c r="EJC40" s="341"/>
      <c r="EJD40" s="341"/>
      <c r="EJE40" s="341"/>
      <c r="EJF40" s="341"/>
      <c r="EJG40" s="341"/>
      <c r="EJH40" s="341"/>
      <c r="EJI40" s="341"/>
      <c r="EJJ40" s="341"/>
      <c r="EJK40" s="341"/>
      <c r="EJL40" s="341"/>
      <c r="EJM40" s="341"/>
      <c r="EJN40" s="341"/>
      <c r="EJO40" s="341"/>
      <c r="EJP40" s="341"/>
      <c r="EJQ40" s="341"/>
      <c r="EJR40" s="341"/>
      <c r="EJS40" s="341"/>
      <c r="EJT40" s="341"/>
      <c r="EJU40" s="341"/>
      <c r="EJV40" s="341"/>
      <c r="EJW40" s="341"/>
      <c r="EJX40" s="341"/>
      <c r="EJY40" s="341"/>
      <c r="EJZ40" s="341"/>
      <c r="EKA40" s="341"/>
      <c r="EKB40" s="341"/>
      <c r="EKC40" s="341"/>
      <c r="EKD40" s="341"/>
      <c r="EKE40" s="341"/>
      <c r="EKF40" s="341"/>
      <c r="EKG40" s="341"/>
      <c r="EKH40" s="341"/>
      <c r="EKI40" s="341"/>
      <c r="EKJ40" s="341"/>
      <c r="EKK40" s="341"/>
      <c r="EKL40" s="341"/>
      <c r="EKM40" s="341"/>
      <c r="EKN40" s="341"/>
      <c r="EKO40" s="341"/>
      <c r="EKP40" s="341"/>
      <c r="EKQ40" s="341"/>
      <c r="EKR40" s="341"/>
      <c r="EKS40" s="341"/>
      <c r="EKT40" s="341"/>
      <c r="EKU40" s="341"/>
      <c r="EKV40" s="341"/>
      <c r="EKW40" s="341"/>
      <c r="EKX40" s="341"/>
      <c r="EKY40" s="341"/>
      <c r="EKZ40" s="341"/>
      <c r="ELA40" s="341"/>
      <c r="ELB40" s="341"/>
      <c r="ELC40" s="341"/>
      <c r="ELD40" s="341"/>
      <c r="ELE40" s="341"/>
      <c r="ELF40" s="341"/>
      <c r="ELG40" s="341"/>
      <c r="ELH40" s="341"/>
      <c r="ELI40" s="341"/>
      <c r="ELJ40" s="341"/>
      <c r="ELK40" s="341"/>
      <c r="ELL40" s="341"/>
      <c r="ELM40" s="341"/>
      <c r="ELN40" s="341"/>
      <c r="ELO40" s="341"/>
      <c r="ELP40" s="341"/>
      <c r="ELQ40" s="341"/>
      <c r="ELR40" s="341"/>
      <c r="ELS40" s="341"/>
      <c r="ELT40" s="341"/>
      <c r="ELU40" s="341"/>
      <c r="ELV40" s="341"/>
      <c r="ELW40" s="341"/>
      <c r="ELX40" s="341"/>
      <c r="ELY40" s="341"/>
      <c r="ELZ40" s="341"/>
      <c r="EMA40" s="341"/>
      <c r="EMB40" s="341"/>
      <c r="EMC40" s="341"/>
      <c r="EMD40" s="341"/>
      <c r="EME40" s="341"/>
      <c r="EMF40" s="341"/>
      <c r="EMG40" s="341"/>
      <c r="EMH40" s="341"/>
      <c r="EMI40" s="341"/>
      <c r="EMJ40" s="341"/>
      <c r="EMK40" s="341"/>
      <c r="EML40" s="341"/>
      <c r="EMM40" s="341"/>
      <c r="EMN40" s="341"/>
      <c r="EMO40" s="341"/>
      <c r="EMP40" s="341"/>
      <c r="EMQ40" s="341"/>
      <c r="EMR40" s="341"/>
      <c r="EMS40" s="341"/>
      <c r="EMT40" s="341"/>
      <c r="EMU40" s="341"/>
      <c r="EMV40" s="341"/>
      <c r="EMW40" s="341"/>
      <c r="EMX40" s="341"/>
      <c r="EMY40" s="341"/>
      <c r="EMZ40" s="341"/>
      <c r="ENA40" s="341"/>
      <c r="ENB40" s="341"/>
      <c r="ENC40" s="341"/>
      <c r="END40" s="341"/>
      <c r="ENE40" s="341"/>
      <c r="ENF40" s="341"/>
      <c r="ENG40" s="341"/>
      <c r="ENH40" s="341"/>
      <c r="ENI40" s="341"/>
      <c r="ENJ40" s="341"/>
      <c r="ENK40" s="341"/>
      <c r="ENL40" s="341"/>
      <c r="ENM40" s="341"/>
      <c r="ENN40" s="341"/>
      <c r="ENO40" s="341"/>
      <c r="ENP40" s="341"/>
      <c r="ENQ40" s="341"/>
      <c r="ENR40" s="341"/>
      <c r="ENS40" s="341"/>
      <c r="ENT40" s="341"/>
      <c r="ENU40" s="341"/>
      <c r="ENV40" s="341"/>
      <c r="ENW40" s="341"/>
      <c r="ENX40" s="341"/>
      <c r="ENY40" s="341"/>
      <c r="ENZ40" s="341"/>
      <c r="EOA40" s="341"/>
      <c r="EOB40" s="341"/>
      <c r="EOC40" s="341"/>
      <c r="EOD40" s="341"/>
      <c r="EOE40" s="341"/>
      <c r="EOF40" s="341"/>
      <c r="EOG40" s="341"/>
      <c r="EOH40" s="341"/>
      <c r="EOI40" s="341"/>
      <c r="EOJ40" s="341"/>
      <c r="EOK40" s="341"/>
      <c r="EOL40" s="341"/>
      <c r="EOM40" s="341"/>
      <c r="EON40" s="341"/>
      <c r="EOO40" s="341"/>
      <c r="EOP40" s="341"/>
      <c r="EOQ40" s="341"/>
      <c r="EOR40" s="341"/>
      <c r="EOS40" s="341"/>
      <c r="EOT40" s="341"/>
      <c r="EOU40" s="341"/>
      <c r="EOV40" s="341"/>
      <c r="EOW40" s="341"/>
      <c r="EOX40" s="341"/>
      <c r="EOY40" s="341"/>
      <c r="EOZ40" s="341"/>
      <c r="EPA40" s="341"/>
      <c r="EPB40" s="341"/>
      <c r="EPC40" s="341"/>
      <c r="EPD40" s="341"/>
      <c r="EPE40" s="341"/>
      <c r="EPF40" s="341"/>
      <c r="EPG40" s="341"/>
      <c r="EPH40" s="341"/>
      <c r="EPI40" s="341"/>
      <c r="EPJ40" s="341"/>
      <c r="EPK40" s="341"/>
      <c r="EPL40" s="341"/>
      <c r="EPM40" s="341"/>
      <c r="EPN40" s="341"/>
      <c r="EPO40" s="341"/>
      <c r="EPP40" s="341"/>
      <c r="EPQ40" s="341"/>
      <c r="EPR40" s="341"/>
      <c r="EPS40" s="341"/>
      <c r="EPT40" s="341"/>
      <c r="EPU40" s="341"/>
      <c r="EPV40" s="341"/>
      <c r="EPW40" s="341"/>
      <c r="EPX40" s="341"/>
      <c r="EPY40" s="341"/>
      <c r="EPZ40" s="341"/>
      <c r="EQA40" s="341"/>
      <c r="EQB40" s="341"/>
      <c r="EQC40" s="341"/>
      <c r="EQD40" s="341"/>
      <c r="EQE40" s="341"/>
      <c r="EQF40" s="341"/>
      <c r="EQG40" s="341"/>
      <c r="EQH40" s="341"/>
      <c r="EQI40" s="341"/>
      <c r="EQJ40" s="341"/>
      <c r="EQK40" s="341"/>
      <c r="EQL40" s="341"/>
      <c r="EQM40" s="341"/>
      <c r="EQN40" s="341"/>
      <c r="EQO40" s="341"/>
      <c r="EQP40" s="341"/>
      <c r="EQQ40" s="341"/>
      <c r="EQR40" s="341"/>
      <c r="EQS40" s="341"/>
      <c r="EQT40" s="341"/>
      <c r="EQU40" s="341"/>
      <c r="EQV40" s="341"/>
      <c r="EQW40" s="341"/>
      <c r="EQX40" s="341"/>
      <c r="EQY40" s="341"/>
      <c r="EQZ40" s="341"/>
      <c r="ERA40" s="341"/>
      <c r="ERB40" s="341"/>
      <c r="ERC40" s="341"/>
      <c r="ERD40" s="341"/>
      <c r="ERE40" s="341"/>
      <c r="ERF40" s="341"/>
      <c r="ERG40" s="341"/>
      <c r="ERH40" s="341"/>
      <c r="ERI40" s="341"/>
      <c r="ERJ40" s="341"/>
      <c r="ERK40" s="341"/>
      <c r="ERL40" s="341"/>
      <c r="ERM40" s="341"/>
      <c r="ERN40" s="341"/>
      <c r="ERO40" s="341"/>
      <c r="ERP40" s="341"/>
      <c r="ERQ40" s="341"/>
      <c r="ERR40" s="341"/>
      <c r="ERS40" s="341"/>
      <c r="ERT40" s="341"/>
      <c r="ERU40" s="341"/>
      <c r="ERV40" s="341"/>
      <c r="ERW40" s="341"/>
      <c r="ERX40" s="341"/>
      <c r="ERY40" s="341"/>
      <c r="ERZ40" s="341"/>
      <c r="ESA40" s="341"/>
      <c r="ESB40" s="341"/>
      <c r="ESC40" s="341"/>
      <c r="ESD40" s="341"/>
      <c r="ESE40" s="341"/>
      <c r="ESF40" s="341"/>
      <c r="ESG40" s="341"/>
      <c r="ESH40" s="341"/>
      <c r="ESI40" s="341"/>
      <c r="ESJ40" s="341"/>
      <c r="ESK40" s="341"/>
      <c r="ESL40" s="341"/>
      <c r="ESM40" s="341"/>
      <c r="ESN40" s="341"/>
      <c r="ESO40" s="341"/>
      <c r="ESP40" s="341"/>
      <c r="ESQ40" s="341"/>
      <c r="ESR40" s="341"/>
      <c r="ESS40" s="341"/>
      <c r="EST40" s="341"/>
      <c r="ESU40" s="341"/>
      <c r="ESV40" s="341"/>
      <c r="ESW40" s="341"/>
      <c r="ESX40" s="341"/>
      <c r="ESY40" s="341"/>
      <c r="ESZ40" s="341"/>
      <c r="ETA40" s="341"/>
      <c r="ETB40" s="341"/>
      <c r="ETC40" s="341"/>
      <c r="ETD40" s="341"/>
      <c r="ETE40" s="341"/>
      <c r="ETF40" s="341"/>
      <c r="ETG40" s="341"/>
      <c r="ETH40" s="341"/>
      <c r="ETI40" s="341"/>
      <c r="ETJ40" s="341"/>
      <c r="ETK40" s="341"/>
      <c r="ETL40" s="341"/>
      <c r="ETM40" s="341"/>
      <c r="ETN40" s="341"/>
      <c r="ETO40" s="341"/>
      <c r="ETP40" s="341"/>
      <c r="ETQ40" s="341"/>
      <c r="ETR40" s="341"/>
      <c r="ETS40" s="341"/>
      <c r="ETT40" s="341"/>
      <c r="ETU40" s="341"/>
      <c r="ETV40" s="341"/>
      <c r="ETW40" s="341"/>
      <c r="ETX40" s="341"/>
      <c r="ETY40" s="341"/>
      <c r="ETZ40" s="341"/>
      <c r="EUA40" s="341"/>
      <c r="EUB40" s="341"/>
      <c r="EUC40" s="341"/>
      <c r="EUD40" s="341"/>
      <c r="EUE40" s="341"/>
      <c r="EUF40" s="341"/>
      <c r="EUG40" s="341"/>
      <c r="EUH40" s="341"/>
      <c r="EUI40" s="341"/>
      <c r="EUJ40" s="341"/>
      <c r="EUK40" s="341"/>
      <c r="EUL40" s="341"/>
      <c r="EUM40" s="341"/>
      <c r="EUN40" s="341"/>
      <c r="EUO40" s="341"/>
      <c r="EUP40" s="341"/>
      <c r="EUQ40" s="341"/>
      <c r="EUR40" s="341"/>
      <c r="EUS40" s="341"/>
      <c r="EUT40" s="341"/>
      <c r="EUU40" s="341"/>
      <c r="EUV40" s="341"/>
      <c r="EUW40" s="341"/>
      <c r="EUX40" s="341"/>
      <c r="EUY40" s="341"/>
      <c r="EUZ40" s="341"/>
      <c r="EVA40" s="341"/>
      <c r="EVB40" s="341"/>
      <c r="EVC40" s="341"/>
      <c r="EVD40" s="341"/>
      <c r="EVE40" s="341"/>
      <c r="EVF40" s="341"/>
      <c r="EVG40" s="341"/>
      <c r="EVH40" s="341"/>
      <c r="EVI40" s="341"/>
      <c r="EVJ40" s="341"/>
      <c r="EVK40" s="341"/>
      <c r="EVL40" s="341"/>
      <c r="EVM40" s="341"/>
      <c r="EVN40" s="341"/>
      <c r="EVO40" s="341"/>
      <c r="EVP40" s="341"/>
      <c r="EVQ40" s="341"/>
      <c r="EVR40" s="341"/>
      <c r="EVS40" s="341"/>
      <c r="EVT40" s="341"/>
      <c r="EVU40" s="341"/>
      <c r="EVV40" s="341"/>
      <c r="EVW40" s="341"/>
      <c r="EVX40" s="341"/>
      <c r="EVY40" s="341"/>
      <c r="EVZ40" s="341"/>
      <c r="EWA40" s="341"/>
      <c r="EWB40" s="341"/>
      <c r="EWC40" s="341"/>
      <c r="EWD40" s="341"/>
      <c r="EWE40" s="341"/>
      <c r="EWF40" s="341"/>
      <c r="EWG40" s="341"/>
      <c r="EWH40" s="341"/>
      <c r="EWI40" s="341"/>
      <c r="EWJ40" s="341"/>
      <c r="EWK40" s="341"/>
      <c r="EWL40" s="341"/>
      <c r="EWM40" s="341"/>
      <c r="EWN40" s="341"/>
      <c r="EWO40" s="341"/>
      <c r="EWP40" s="341"/>
      <c r="EWQ40" s="341"/>
      <c r="EWR40" s="341"/>
      <c r="EWS40" s="341"/>
      <c r="EWT40" s="341"/>
      <c r="EWU40" s="341"/>
      <c r="EWV40" s="341"/>
      <c r="EWW40" s="341"/>
      <c r="EWX40" s="341"/>
      <c r="EWY40" s="341"/>
      <c r="EWZ40" s="341"/>
      <c r="EXA40" s="341"/>
      <c r="EXB40" s="341"/>
      <c r="EXC40" s="341"/>
      <c r="EXD40" s="341"/>
      <c r="EXE40" s="341"/>
      <c r="EXF40" s="341"/>
      <c r="EXG40" s="341"/>
      <c r="EXH40" s="341"/>
      <c r="EXI40" s="341"/>
      <c r="EXJ40" s="341"/>
      <c r="EXK40" s="341"/>
      <c r="EXL40" s="341"/>
      <c r="EXM40" s="341"/>
      <c r="EXN40" s="341"/>
      <c r="EXO40" s="341"/>
      <c r="EXP40" s="341"/>
      <c r="EXQ40" s="341"/>
      <c r="EXR40" s="341"/>
      <c r="EXS40" s="341"/>
      <c r="EXT40" s="341"/>
      <c r="EXU40" s="341"/>
      <c r="EXV40" s="341"/>
      <c r="EXW40" s="341"/>
      <c r="EXX40" s="341"/>
      <c r="EXY40" s="341"/>
      <c r="EXZ40" s="341"/>
      <c r="EYA40" s="341"/>
      <c r="EYB40" s="341"/>
      <c r="EYC40" s="341"/>
      <c r="EYD40" s="341"/>
      <c r="EYE40" s="341"/>
      <c r="EYF40" s="341"/>
      <c r="EYG40" s="341"/>
      <c r="EYH40" s="341"/>
      <c r="EYI40" s="341"/>
      <c r="EYJ40" s="341"/>
      <c r="EYK40" s="341"/>
      <c r="EYL40" s="341"/>
      <c r="EYM40" s="341"/>
      <c r="EYN40" s="341"/>
      <c r="EYO40" s="341"/>
      <c r="EYP40" s="341"/>
      <c r="EYQ40" s="341"/>
      <c r="EYR40" s="341"/>
      <c r="EYS40" s="341"/>
      <c r="EYT40" s="341"/>
      <c r="EYU40" s="341"/>
      <c r="EYV40" s="341"/>
      <c r="EYW40" s="341"/>
      <c r="EYX40" s="341"/>
      <c r="EYY40" s="341"/>
      <c r="EYZ40" s="341"/>
      <c r="EZA40" s="341"/>
      <c r="EZB40" s="341"/>
      <c r="EZC40" s="341"/>
      <c r="EZD40" s="341"/>
      <c r="EZE40" s="341"/>
      <c r="EZF40" s="341"/>
      <c r="EZG40" s="341"/>
      <c r="EZH40" s="341"/>
      <c r="EZI40" s="341"/>
      <c r="EZJ40" s="341"/>
      <c r="EZK40" s="341"/>
      <c r="EZL40" s="341"/>
      <c r="EZM40" s="341"/>
      <c r="EZN40" s="341"/>
      <c r="EZO40" s="341"/>
      <c r="EZP40" s="341"/>
      <c r="EZQ40" s="341"/>
      <c r="EZR40" s="341"/>
      <c r="EZS40" s="341"/>
      <c r="EZT40" s="341"/>
      <c r="EZU40" s="341"/>
      <c r="EZV40" s="341"/>
      <c r="EZW40" s="341"/>
      <c r="EZX40" s="341"/>
      <c r="EZY40" s="341"/>
      <c r="EZZ40" s="341"/>
      <c r="FAA40" s="341"/>
      <c r="FAB40" s="341"/>
      <c r="FAC40" s="341"/>
      <c r="FAD40" s="341"/>
      <c r="FAE40" s="341"/>
      <c r="FAF40" s="341"/>
      <c r="FAG40" s="341"/>
      <c r="FAH40" s="341"/>
      <c r="FAI40" s="341"/>
      <c r="FAJ40" s="341"/>
      <c r="FAK40" s="341"/>
      <c r="FAL40" s="341"/>
      <c r="FAM40" s="341"/>
      <c r="FAN40" s="341"/>
      <c r="FAO40" s="341"/>
      <c r="FAP40" s="341"/>
      <c r="FAQ40" s="341"/>
      <c r="FAR40" s="341"/>
      <c r="FAS40" s="341"/>
      <c r="FAT40" s="341"/>
      <c r="FAU40" s="341"/>
      <c r="FAV40" s="341"/>
      <c r="FAW40" s="341"/>
      <c r="FAX40" s="341"/>
      <c r="FAY40" s="341"/>
      <c r="FAZ40" s="341"/>
      <c r="FBA40" s="341"/>
      <c r="FBB40" s="341"/>
      <c r="FBC40" s="341"/>
      <c r="FBD40" s="341"/>
      <c r="FBE40" s="341"/>
      <c r="FBF40" s="341"/>
      <c r="FBG40" s="341"/>
      <c r="FBH40" s="341"/>
      <c r="FBI40" s="341"/>
      <c r="FBJ40" s="341"/>
      <c r="FBK40" s="341"/>
      <c r="FBL40" s="341"/>
      <c r="FBM40" s="341"/>
      <c r="FBN40" s="341"/>
      <c r="FBO40" s="341"/>
      <c r="FBP40" s="341"/>
      <c r="FBQ40" s="341"/>
      <c r="FBR40" s="341"/>
      <c r="FBS40" s="341"/>
      <c r="FBT40" s="341"/>
      <c r="FBU40" s="341"/>
      <c r="FBV40" s="341"/>
      <c r="FBW40" s="341"/>
      <c r="FBX40" s="341"/>
      <c r="FBY40" s="341"/>
      <c r="FBZ40" s="341"/>
      <c r="FCA40" s="341"/>
      <c r="FCB40" s="341"/>
      <c r="FCC40" s="341"/>
      <c r="FCD40" s="341"/>
      <c r="FCE40" s="341"/>
      <c r="FCF40" s="341"/>
      <c r="FCG40" s="341"/>
      <c r="FCH40" s="341"/>
      <c r="FCI40" s="341"/>
      <c r="FCJ40" s="341"/>
      <c r="FCK40" s="341"/>
      <c r="FCL40" s="341"/>
      <c r="FCM40" s="341"/>
      <c r="FCN40" s="341"/>
      <c r="FCO40" s="341"/>
      <c r="FCP40" s="341"/>
      <c r="FCQ40" s="341"/>
      <c r="FCR40" s="341"/>
      <c r="FCS40" s="341"/>
      <c r="FCT40" s="341"/>
      <c r="FCU40" s="341"/>
      <c r="FCV40" s="341"/>
      <c r="FCW40" s="341"/>
      <c r="FCX40" s="341"/>
      <c r="FCY40" s="341"/>
      <c r="FCZ40" s="341"/>
      <c r="FDA40" s="341"/>
      <c r="FDB40" s="341"/>
      <c r="FDC40" s="341"/>
      <c r="FDD40" s="341"/>
      <c r="FDE40" s="341"/>
      <c r="FDF40" s="341"/>
      <c r="FDG40" s="341"/>
      <c r="FDH40" s="341"/>
      <c r="FDI40" s="341"/>
      <c r="FDJ40" s="341"/>
      <c r="FDK40" s="341"/>
      <c r="FDL40" s="341"/>
      <c r="FDM40" s="341"/>
      <c r="FDN40" s="341"/>
      <c r="FDO40" s="341"/>
      <c r="FDP40" s="341"/>
      <c r="FDQ40" s="341"/>
      <c r="FDR40" s="341"/>
      <c r="FDS40" s="341"/>
      <c r="FDT40" s="341"/>
      <c r="FDU40" s="341"/>
      <c r="FDV40" s="341"/>
      <c r="FDW40" s="341"/>
      <c r="FDX40" s="341"/>
      <c r="FDY40" s="341"/>
      <c r="FDZ40" s="341"/>
      <c r="FEA40" s="341"/>
      <c r="FEB40" s="341"/>
      <c r="FEC40" s="341"/>
      <c r="FED40" s="341"/>
      <c r="FEE40" s="341"/>
      <c r="FEF40" s="341"/>
      <c r="FEG40" s="341"/>
      <c r="FEH40" s="341"/>
      <c r="FEI40" s="341"/>
      <c r="FEJ40" s="341"/>
      <c r="FEK40" s="341"/>
      <c r="FEL40" s="341"/>
      <c r="FEM40" s="341"/>
      <c r="FEN40" s="341"/>
      <c r="FEO40" s="341"/>
      <c r="FEP40" s="341"/>
      <c r="FEQ40" s="341"/>
      <c r="FER40" s="341"/>
      <c r="FES40" s="341"/>
      <c r="FET40" s="341"/>
      <c r="FEU40" s="341"/>
      <c r="FEV40" s="341"/>
      <c r="FEW40" s="341"/>
      <c r="FEX40" s="341"/>
      <c r="FEY40" s="341"/>
      <c r="FEZ40" s="341"/>
      <c r="FFA40" s="341"/>
      <c r="FFB40" s="341"/>
      <c r="FFC40" s="341"/>
      <c r="FFD40" s="341"/>
      <c r="FFE40" s="341"/>
      <c r="FFF40" s="341"/>
      <c r="FFG40" s="341"/>
      <c r="FFH40" s="341"/>
      <c r="FFI40" s="341"/>
      <c r="FFJ40" s="341"/>
      <c r="FFK40" s="341"/>
      <c r="FFL40" s="341"/>
      <c r="FFM40" s="341"/>
      <c r="FFN40" s="341"/>
      <c r="FFO40" s="341"/>
      <c r="FFP40" s="341"/>
      <c r="FFQ40" s="341"/>
      <c r="FFR40" s="341"/>
      <c r="FFS40" s="341"/>
      <c r="FFT40" s="341"/>
      <c r="FFU40" s="341"/>
      <c r="FFV40" s="341"/>
      <c r="FFW40" s="341"/>
      <c r="FFX40" s="341"/>
      <c r="FFY40" s="341"/>
      <c r="FFZ40" s="341"/>
      <c r="FGA40" s="341"/>
      <c r="FGB40" s="341"/>
      <c r="FGC40" s="341"/>
      <c r="FGD40" s="341"/>
      <c r="FGE40" s="341"/>
      <c r="FGF40" s="341"/>
      <c r="FGG40" s="341"/>
      <c r="FGH40" s="341"/>
      <c r="FGI40" s="341"/>
      <c r="FGJ40" s="341"/>
      <c r="FGK40" s="341"/>
      <c r="FGL40" s="341"/>
      <c r="FGM40" s="341"/>
      <c r="FGN40" s="341"/>
      <c r="FGO40" s="341"/>
      <c r="FGP40" s="341"/>
      <c r="FGQ40" s="341"/>
      <c r="FGR40" s="341"/>
      <c r="FGS40" s="341"/>
      <c r="FGT40" s="341"/>
      <c r="FGU40" s="341"/>
      <c r="FGV40" s="341"/>
      <c r="FGW40" s="341"/>
      <c r="FGX40" s="341"/>
      <c r="FGY40" s="341"/>
      <c r="FGZ40" s="341"/>
      <c r="FHA40" s="341"/>
      <c r="FHB40" s="341"/>
      <c r="FHC40" s="341"/>
      <c r="FHD40" s="341"/>
      <c r="FHE40" s="341"/>
      <c r="FHF40" s="341"/>
      <c r="FHG40" s="341"/>
      <c r="FHH40" s="341"/>
      <c r="FHI40" s="341"/>
      <c r="FHJ40" s="341"/>
      <c r="FHK40" s="341"/>
      <c r="FHL40" s="341"/>
      <c r="FHM40" s="341"/>
      <c r="FHN40" s="341"/>
      <c r="FHO40" s="341"/>
      <c r="FHP40" s="341"/>
      <c r="FHQ40" s="341"/>
      <c r="FHR40" s="341"/>
      <c r="FHS40" s="341"/>
      <c r="FHT40" s="341"/>
      <c r="FHU40" s="341"/>
      <c r="FHV40" s="341"/>
      <c r="FHW40" s="341"/>
      <c r="FHX40" s="341"/>
      <c r="FHY40" s="341"/>
      <c r="FHZ40" s="341"/>
      <c r="FIA40" s="341"/>
      <c r="FIB40" s="341"/>
      <c r="FIC40" s="341"/>
      <c r="FID40" s="341"/>
      <c r="FIE40" s="341"/>
      <c r="FIF40" s="341"/>
      <c r="FIG40" s="341"/>
      <c r="FIH40" s="341"/>
      <c r="FII40" s="341"/>
      <c r="FIJ40" s="341"/>
      <c r="FIK40" s="341"/>
      <c r="FIL40" s="341"/>
      <c r="FIM40" s="341"/>
      <c r="FIN40" s="341"/>
      <c r="FIO40" s="341"/>
      <c r="FIP40" s="341"/>
      <c r="FIQ40" s="341"/>
      <c r="FIR40" s="341"/>
      <c r="FIS40" s="341"/>
      <c r="FIT40" s="341"/>
      <c r="FIU40" s="341"/>
      <c r="FIV40" s="341"/>
      <c r="FIW40" s="341"/>
      <c r="FIX40" s="341"/>
      <c r="FIY40" s="341"/>
      <c r="FIZ40" s="341"/>
      <c r="FJA40" s="341"/>
      <c r="FJB40" s="341"/>
      <c r="FJC40" s="341"/>
      <c r="FJD40" s="341"/>
      <c r="FJE40" s="341"/>
      <c r="FJF40" s="341"/>
      <c r="FJG40" s="341"/>
      <c r="FJH40" s="341"/>
      <c r="FJI40" s="341"/>
      <c r="FJJ40" s="341"/>
      <c r="FJK40" s="341"/>
      <c r="FJL40" s="341"/>
      <c r="FJM40" s="341"/>
      <c r="FJN40" s="341"/>
      <c r="FJO40" s="341"/>
      <c r="FJP40" s="341"/>
      <c r="FJQ40" s="341"/>
      <c r="FJR40" s="341"/>
      <c r="FJS40" s="341"/>
      <c r="FJT40" s="341"/>
      <c r="FJU40" s="341"/>
      <c r="FJV40" s="341"/>
      <c r="FJW40" s="341"/>
      <c r="FJX40" s="341"/>
      <c r="FJY40" s="341"/>
      <c r="FJZ40" s="341"/>
      <c r="FKA40" s="341"/>
      <c r="FKB40" s="341"/>
      <c r="FKC40" s="341"/>
      <c r="FKD40" s="341"/>
      <c r="FKE40" s="341"/>
      <c r="FKF40" s="341"/>
      <c r="FKG40" s="341"/>
      <c r="FKH40" s="341"/>
      <c r="FKI40" s="341"/>
      <c r="FKJ40" s="341"/>
      <c r="FKK40" s="341"/>
      <c r="FKL40" s="341"/>
      <c r="FKM40" s="341"/>
      <c r="FKN40" s="341"/>
      <c r="FKO40" s="341"/>
      <c r="FKP40" s="341"/>
      <c r="FKQ40" s="341"/>
      <c r="FKR40" s="341"/>
      <c r="FKS40" s="341"/>
      <c r="FKT40" s="341"/>
      <c r="FKU40" s="341"/>
      <c r="FKV40" s="341"/>
      <c r="FKW40" s="341"/>
      <c r="FKX40" s="341"/>
      <c r="FKY40" s="341"/>
      <c r="FKZ40" s="341"/>
      <c r="FLA40" s="341"/>
      <c r="FLB40" s="341"/>
      <c r="FLC40" s="341"/>
      <c r="FLD40" s="341"/>
      <c r="FLE40" s="341"/>
      <c r="FLF40" s="341"/>
      <c r="FLG40" s="341"/>
      <c r="FLH40" s="341"/>
      <c r="FLI40" s="341"/>
      <c r="FLJ40" s="341"/>
      <c r="FLK40" s="341"/>
      <c r="FLL40" s="341"/>
      <c r="FLM40" s="341"/>
      <c r="FLN40" s="341"/>
      <c r="FLO40" s="341"/>
      <c r="FLP40" s="341"/>
      <c r="FLQ40" s="341"/>
      <c r="FLR40" s="341"/>
      <c r="FLS40" s="341"/>
      <c r="FLT40" s="341"/>
      <c r="FLU40" s="341"/>
      <c r="FLV40" s="341"/>
      <c r="FLW40" s="341"/>
      <c r="FLX40" s="341"/>
      <c r="FLY40" s="341"/>
      <c r="FLZ40" s="341"/>
      <c r="FMA40" s="341"/>
      <c r="FMB40" s="341"/>
      <c r="FMC40" s="341"/>
      <c r="FMD40" s="341"/>
      <c r="FME40" s="341"/>
      <c r="FMF40" s="341"/>
      <c r="FMG40" s="341"/>
      <c r="FMH40" s="341"/>
      <c r="FMI40" s="341"/>
      <c r="FMJ40" s="341"/>
      <c r="FMK40" s="341"/>
      <c r="FML40" s="341"/>
      <c r="FMM40" s="341"/>
      <c r="FMN40" s="341"/>
      <c r="FMO40" s="341"/>
      <c r="FMP40" s="341"/>
      <c r="FMQ40" s="341"/>
      <c r="FMR40" s="341"/>
      <c r="FMS40" s="341"/>
      <c r="FMT40" s="341"/>
      <c r="FMU40" s="341"/>
      <c r="FMV40" s="341"/>
      <c r="FMW40" s="341"/>
      <c r="FMX40" s="341"/>
      <c r="FMY40" s="341"/>
      <c r="FMZ40" s="341"/>
      <c r="FNA40" s="341"/>
      <c r="FNB40" s="341"/>
      <c r="FNC40" s="341"/>
      <c r="FND40" s="341"/>
      <c r="FNE40" s="341"/>
      <c r="FNF40" s="341"/>
      <c r="FNG40" s="341"/>
      <c r="FNH40" s="341"/>
      <c r="FNI40" s="341"/>
      <c r="FNJ40" s="341"/>
      <c r="FNK40" s="341"/>
      <c r="FNL40" s="341"/>
      <c r="FNM40" s="341"/>
      <c r="FNN40" s="341"/>
      <c r="FNO40" s="341"/>
      <c r="FNP40" s="341"/>
      <c r="FNQ40" s="341"/>
      <c r="FNR40" s="341"/>
      <c r="FNS40" s="341"/>
      <c r="FNT40" s="341"/>
      <c r="FNU40" s="341"/>
      <c r="FNV40" s="341"/>
      <c r="FNW40" s="341"/>
      <c r="FNX40" s="341"/>
      <c r="FNY40" s="341"/>
      <c r="FNZ40" s="341"/>
      <c r="FOA40" s="341"/>
      <c r="FOB40" s="341"/>
      <c r="FOC40" s="341"/>
      <c r="FOD40" s="341"/>
      <c r="FOE40" s="341"/>
      <c r="FOF40" s="341"/>
      <c r="FOG40" s="341"/>
      <c r="FOH40" s="341"/>
      <c r="FOI40" s="341"/>
      <c r="FOJ40" s="341"/>
      <c r="FOK40" s="341"/>
      <c r="FOL40" s="341"/>
      <c r="FOM40" s="341"/>
      <c r="FON40" s="341"/>
      <c r="FOO40" s="341"/>
      <c r="FOP40" s="341"/>
      <c r="FOQ40" s="341"/>
      <c r="FOR40" s="341"/>
      <c r="FOS40" s="341"/>
      <c r="FOT40" s="341"/>
      <c r="FOU40" s="341"/>
      <c r="FOV40" s="341"/>
      <c r="FOW40" s="341"/>
      <c r="FOX40" s="341"/>
      <c r="FOY40" s="341"/>
      <c r="FOZ40" s="341"/>
      <c r="FPA40" s="341"/>
      <c r="FPB40" s="341"/>
      <c r="FPC40" s="341"/>
      <c r="FPD40" s="341"/>
      <c r="FPE40" s="341"/>
      <c r="FPF40" s="341"/>
      <c r="FPG40" s="341"/>
      <c r="FPH40" s="341"/>
      <c r="FPI40" s="341"/>
      <c r="FPJ40" s="341"/>
      <c r="FPK40" s="341"/>
      <c r="FPL40" s="341"/>
      <c r="FPM40" s="341"/>
      <c r="FPN40" s="341"/>
      <c r="FPO40" s="341"/>
      <c r="FPP40" s="341"/>
      <c r="FPQ40" s="341"/>
      <c r="FPR40" s="341"/>
      <c r="FPS40" s="341"/>
      <c r="FPT40" s="341"/>
      <c r="FPU40" s="341"/>
      <c r="FPV40" s="341"/>
      <c r="FPW40" s="341"/>
      <c r="FPX40" s="341"/>
      <c r="FPY40" s="341"/>
      <c r="FPZ40" s="341"/>
      <c r="FQA40" s="341"/>
      <c r="FQB40" s="341"/>
      <c r="FQC40" s="341"/>
      <c r="FQD40" s="341"/>
      <c r="FQE40" s="341"/>
      <c r="FQF40" s="341"/>
      <c r="FQG40" s="341"/>
      <c r="FQH40" s="341"/>
      <c r="FQI40" s="341"/>
      <c r="FQJ40" s="341"/>
      <c r="FQK40" s="341"/>
      <c r="FQL40" s="341"/>
      <c r="FQM40" s="341"/>
      <c r="FQN40" s="341"/>
      <c r="FQO40" s="341"/>
      <c r="FQP40" s="341"/>
      <c r="FQQ40" s="341"/>
      <c r="FQR40" s="341"/>
      <c r="FQS40" s="341"/>
      <c r="FQT40" s="341"/>
      <c r="FQU40" s="341"/>
      <c r="FQV40" s="341"/>
      <c r="FQW40" s="341"/>
      <c r="FQX40" s="341"/>
      <c r="FQY40" s="341"/>
      <c r="FQZ40" s="341"/>
      <c r="FRA40" s="341"/>
      <c r="FRB40" s="341"/>
      <c r="FRC40" s="341"/>
      <c r="FRD40" s="341"/>
      <c r="FRE40" s="341"/>
      <c r="FRF40" s="341"/>
      <c r="FRG40" s="341"/>
      <c r="FRH40" s="341"/>
      <c r="FRI40" s="341"/>
      <c r="FRJ40" s="341"/>
      <c r="FRK40" s="341"/>
      <c r="FRL40" s="341"/>
      <c r="FRM40" s="341"/>
      <c r="FRN40" s="341"/>
      <c r="FRO40" s="341"/>
      <c r="FRP40" s="341"/>
      <c r="FRQ40" s="341"/>
      <c r="FRR40" s="341"/>
      <c r="FRS40" s="341"/>
      <c r="FRT40" s="341"/>
      <c r="FRU40" s="341"/>
      <c r="FRV40" s="341"/>
      <c r="FRW40" s="341"/>
      <c r="FRX40" s="341"/>
      <c r="FRY40" s="341"/>
      <c r="FRZ40" s="341"/>
      <c r="FSA40" s="341"/>
      <c r="FSB40" s="341"/>
      <c r="FSC40" s="341"/>
      <c r="FSD40" s="341"/>
      <c r="FSE40" s="341"/>
      <c r="FSF40" s="341"/>
      <c r="FSG40" s="341"/>
      <c r="FSH40" s="341"/>
      <c r="FSI40" s="341"/>
      <c r="FSJ40" s="341"/>
      <c r="FSK40" s="341"/>
      <c r="FSL40" s="341"/>
      <c r="FSM40" s="341"/>
      <c r="FSN40" s="341"/>
      <c r="FSO40" s="341"/>
      <c r="FSP40" s="341"/>
      <c r="FSQ40" s="341"/>
      <c r="FSR40" s="341"/>
      <c r="FSS40" s="341"/>
      <c r="FST40" s="341"/>
      <c r="FSU40" s="341"/>
      <c r="FSV40" s="341"/>
      <c r="FSW40" s="341"/>
      <c r="FSX40" s="341"/>
      <c r="FSY40" s="341"/>
      <c r="FSZ40" s="341"/>
      <c r="FTA40" s="341"/>
      <c r="FTB40" s="341"/>
      <c r="FTC40" s="341"/>
      <c r="FTD40" s="341"/>
      <c r="FTE40" s="341"/>
      <c r="FTF40" s="341"/>
      <c r="FTG40" s="341"/>
      <c r="FTH40" s="341"/>
      <c r="FTI40" s="341"/>
      <c r="FTJ40" s="341"/>
      <c r="FTK40" s="341"/>
      <c r="FTL40" s="341"/>
      <c r="FTM40" s="341"/>
      <c r="FTN40" s="341"/>
      <c r="FTO40" s="341"/>
      <c r="FTP40" s="341"/>
      <c r="FTQ40" s="341"/>
      <c r="FTR40" s="341"/>
      <c r="FTS40" s="341"/>
      <c r="FTT40" s="341"/>
      <c r="FTU40" s="341"/>
      <c r="FTV40" s="341"/>
      <c r="FTW40" s="341"/>
      <c r="FTX40" s="341"/>
      <c r="FTY40" s="341"/>
      <c r="FTZ40" s="341"/>
      <c r="FUA40" s="341"/>
      <c r="FUB40" s="341"/>
      <c r="FUC40" s="341"/>
      <c r="FUD40" s="341"/>
      <c r="FUE40" s="341"/>
      <c r="FUF40" s="341"/>
      <c r="FUG40" s="341"/>
      <c r="FUH40" s="341"/>
      <c r="FUI40" s="341"/>
      <c r="FUJ40" s="341"/>
      <c r="FUK40" s="341"/>
      <c r="FUL40" s="341"/>
      <c r="FUM40" s="341"/>
      <c r="FUN40" s="341"/>
      <c r="FUO40" s="341"/>
      <c r="FUP40" s="341"/>
      <c r="FUQ40" s="341"/>
      <c r="FUR40" s="341"/>
      <c r="FUS40" s="341"/>
      <c r="FUT40" s="341"/>
      <c r="FUU40" s="341"/>
      <c r="FUV40" s="341"/>
      <c r="FUW40" s="341"/>
      <c r="FUX40" s="341"/>
      <c r="FUY40" s="341"/>
      <c r="FUZ40" s="341"/>
      <c r="FVA40" s="341"/>
      <c r="FVB40" s="341"/>
      <c r="FVC40" s="341"/>
      <c r="FVD40" s="341"/>
      <c r="FVE40" s="341"/>
      <c r="FVF40" s="341"/>
      <c r="FVG40" s="341"/>
      <c r="FVH40" s="341"/>
      <c r="FVI40" s="341"/>
      <c r="FVJ40" s="341"/>
      <c r="FVK40" s="341"/>
      <c r="FVL40" s="341"/>
      <c r="FVM40" s="341"/>
      <c r="FVN40" s="341"/>
      <c r="FVO40" s="341"/>
      <c r="FVP40" s="341"/>
      <c r="FVQ40" s="341"/>
      <c r="FVR40" s="341"/>
      <c r="FVS40" s="341"/>
      <c r="FVT40" s="341"/>
      <c r="FVU40" s="341"/>
      <c r="FVV40" s="341"/>
      <c r="FVW40" s="341"/>
      <c r="FVX40" s="341"/>
      <c r="FVY40" s="341"/>
      <c r="FVZ40" s="341"/>
      <c r="FWA40" s="341"/>
      <c r="FWB40" s="341"/>
      <c r="FWC40" s="341"/>
      <c r="FWD40" s="341"/>
      <c r="FWE40" s="341"/>
      <c r="FWF40" s="341"/>
      <c r="FWG40" s="341"/>
      <c r="FWH40" s="341"/>
      <c r="FWI40" s="341"/>
      <c r="FWJ40" s="341"/>
      <c r="FWK40" s="341"/>
      <c r="FWL40" s="341"/>
      <c r="FWM40" s="341"/>
      <c r="FWN40" s="341"/>
      <c r="FWO40" s="341"/>
      <c r="FWP40" s="341"/>
      <c r="FWQ40" s="341"/>
      <c r="FWR40" s="341"/>
      <c r="FWS40" s="341"/>
      <c r="FWT40" s="341"/>
      <c r="FWU40" s="341"/>
      <c r="FWV40" s="341"/>
      <c r="FWW40" s="341"/>
      <c r="FWX40" s="341"/>
      <c r="FWY40" s="341"/>
      <c r="FWZ40" s="341"/>
      <c r="FXA40" s="341"/>
      <c r="FXB40" s="341"/>
      <c r="FXC40" s="341"/>
      <c r="FXD40" s="341"/>
      <c r="FXE40" s="341"/>
      <c r="FXF40" s="341"/>
      <c r="FXG40" s="341"/>
      <c r="FXH40" s="341"/>
      <c r="FXI40" s="341"/>
      <c r="FXJ40" s="341"/>
      <c r="FXK40" s="341"/>
      <c r="FXL40" s="341"/>
      <c r="FXM40" s="341"/>
      <c r="FXN40" s="341"/>
      <c r="FXO40" s="341"/>
      <c r="FXP40" s="341"/>
      <c r="FXQ40" s="341"/>
      <c r="FXR40" s="341"/>
      <c r="FXS40" s="341"/>
      <c r="FXT40" s="341"/>
      <c r="FXU40" s="341"/>
      <c r="FXV40" s="341"/>
      <c r="FXW40" s="341"/>
      <c r="FXX40" s="341"/>
      <c r="FXY40" s="341"/>
      <c r="FXZ40" s="341"/>
      <c r="FYA40" s="341"/>
      <c r="FYB40" s="341"/>
      <c r="FYC40" s="341"/>
      <c r="FYD40" s="341"/>
      <c r="FYE40" s="341"/>
      <c r="FYF40" s="341"/>
      <c r="FYG40" s="341"/>
      <c r="FYH40" s="341"/>
      <c r="FYI40" s="341"/>
      <c r="FYJ40" s="341"/>
      <c r="FYK40" s="341"/>
      <c r="FYL40" s="341"/>
      <c r="FYM40" s="341"/>
      <c r="FYN40" s="341"/>
      <c r="FYO40" s="341"/>
      <c r="FYP40" s="341"/>
      <c r="FYQ40" s="341"/>
      <c r="FYR40" s="341"/>
      <c r="FYS40" s="341"/>
      <c r="FYT40" s="341"/>
      <c r="FYU40" s="341"/>
      <c r="FYV40" s="341"/>
      <c r="FYW40" s="341"/>
      <c r="FYX40" s="341"/>
      <c r="FYY40" s="341"/>
      <c r="FYZ40" s="341"/>
      <c r="FZA40" s="341"/>
      <c r="FZB40" s="341"/>
      <c r="FZC40" s="341"/>
      <c r="FZD40" s="341"/>
      <c r="FZE40" s="341"/>
      <c r="FZF40" s="341"/>
      <c r="FZG40" s="341"/>
      <c r="FZH40" s="341"/>
      <c r="FZI40" s="341"/>
      <c r="FZJ40" s="341"/>
      <c r="FZK40" s="341"/>
      <c r="FZL40" s="341"/>
      <c r="FZM40" s="341"/>
      <c r="FZN40" s="341"/>
      <c r="FZO40" s="341"/>
      <c r="FZP40" s="341"/>
      <c r="FZQ40" s="341"/>
      <c r="FZR40" s="341"/>
      <c r="FZS40" s="341"/>
      <c r="FZT40" s="341"/>
      <c r="FZU40" s="341"/>
      <c r="FZV40" s="341"/>
      <c r="FZW40" s="341"/>
      <c r="FZX40" s="341"/>
      <c r="FZY40" s="341"/>
      <c r="FZZ40" s="341"/>
      <c r="GAA40" s="341"/>
      <c r="GAB40" s="341"/>
      <c r="GAC40" s="341"/>
      <c r="GAD40" s="341"/>
      <c r="GAE40" s="341"/>
      <c r="GAF40" s="341"/>
      <c r="GAG40" s="341"/>
      <c r="GAH40" s="341"/>
      <c r="GAI40" s="341"/>
      <c r="GAJ40" s="341"/>
      <c r="GAK40" s="341"/>
      <c r="GAL40" s="341"/>
      <c r="GAM40" s="341"/>
      <c r="GAN40" s="341"/>
      <c r="GAO40" s="341"/>
      <c r="GAP40" s="341"/>
      <c r="GAQ40" s="341"/>
      <c r="GAR40" s="341"/>
      <c r="GAS40" s="341"/>
      <c r="GAT40" s="341"/>
      <c r="GAU40" s="341"/>
      <c r="GAV40" s="341"/>
      <c r="GAW40" s="341"/>
      <c r="GAX40" s="341"/>
      <c r="GAY40" s="341"/>
      <c r="GAZ40" s="341"/>
      <c r="GBA40" s="341"/>
      <c r="GBB40" s="341"/>
      <c r="GBC40" s="341"/>
      <c r="GBD40" s="341"/>
      <c r="GBE40" s="341"/>
      <c r="GBF40" s="341"/>
      <c r="GBG40" s="341"/>
      <c r="GBH40" s="341"/>
      <c r="GBI40" s="341"/>
      <c r="GBJ40" s="341"/>
      <c r="GBK40" s="341"/>
      <c r="GBL40" s="341"/>
      <c r="GBM40" s="341"/>
      <c r="GBN40" s="341"/>
      <c r="GBO40" s="341"/>
      <c r="GBP40" s="341"/>
      <c r="GBQ40" s="341"/>
      <c r="GBR40" s="341"/>
      <c r="GBS40" s="341"/>
      <c r="GBT40" s="341"/>
      <c r="GBU40" s="341"/>
      <c r="GBV40" s="341"/>
      <c r="GBW40" s="341"/>
      <c r="GBX40" s="341"/>
      <c r="GBY40" s="341"/>
      <c r="GBZ40" s="341"/>
      <c r="GCA40" s="341"/>
      <c r="GCB40" s="341"/>
      <c r="GCC40" s="341"/>
      <c r="GCD40" s="341"/>
      <c r="GCE40" s="341"/>
      <c r="GCF40" s="341"/>
      <c r="GCG40" s="341"/>
      <c r="GCH40" s="341"/>
      <c r="GCI40" s="341"/>
      <c r="GCJ40" s="341"/>
      <c r="GCK40" s="341"/>
      <c r="GCL40" s="341"/>
      <c r="GCM40" s="341"/>
      <c r="GCN40" s="341"/>
      <c r="GCO40" s="341"/>
      <c r="GCP40" s="341"/>
      <c r="GCQ40" s="341"/>
      <c r="GCR40" s="341"/>
      <c r="GCS40" s="341"/>
      <c r="GCT40" s="341"/>
      <c r="GCU40" s="341"/>
      <c r="GCV40" s="341"/>
      <c r="GCW40" s="341"/>
      <c r="GCX40" s="341"/>
      <c r="GCY40" s="341"/>
      <c r="GCZ40" s="341"/>
      <c r="GDA40" s="341"/>
      <c r="GDB40" s="341"/>
      <c r="GDC40" s="341"/>
      <c r="GDD40" s="341"/>
      <c r="GDE40" s="341"/>
      <c r="GDF40" s="341"/>
      <c r="GDG40" s="341"/>
      <c r="GDH40" s="341"/>
      <c r="GDI40" s="341"/>
      <c r="GDJ40" s="341"/>
      <c r="GDK40" s="341"/>
      <c r="GDL40" s="341"/>
      <c r="GDM40" s="341"/>
      <c r="GDN40" s="341"/>
      <c r="GDO40" s="341"/>
      <c r="GDP40" s="341"/>
      <c r="GDQ40" s="341"/>
      <c r="GDR40" s="341"/>
      <c r="GDS40" s="341"/>
      <c r="GDT40" s="341"/>
      <c r="GDU40" s="341"/>
      <c r="GDV40" s="341"/>
      <c r="GDW40" s="341"/>
      <c r="GDX40" s="341"/>
      <c r="GDY40" s="341"/>
      <c r="GDZ40" s="341"/>
      <c r="GEA40" s="341"/>
      <c r="GEB40" s="341"/>
      <c r="GEC40" s="341"/>
      <c r="GED40" s="341"/>
      <c r="GEE40" s="341"/>
      <c r="GEF40" s="341"/>
      <c r="GEG40" s="341"/>
      <c r="GEH40" s="341"/>
      <c r="GEI40" s="341"/>
      <c r="GEJ40" s="341"/>
      <c r="GEK40" s="341"/>
      <c r="GEL40" s="341"/>
      <c r="GEM40" s="341"/>
      <c r="GEN40" s="341"/>
      <c r="GEO40" s="341"/>
      <c r="GEP40" s="341"/>
      <c r="GEQ40" s="341"/>
      <c r="GER40" s="341"/>
      <c r="GES40" s="341"/>
      <c r="GET40" s="341"/>
      <c r="GEU40" s="341"/>
      <c r="GEV40" s="341"/>
      <c r="GEW40" s="341"/>
      <c r="GEX40" s="341"/>
      <c r="GEY40" s="341"/>
      <c r="GEZ40" s="341"/>
      <c r="GFA40" s="341"/>
      <c r="GFB40" s="341"/>
      <c r="GFC40" s="341"/>
      <c r="GFD40" s="341"/>
      <c r="GFE40" s="341"/>
      <c r="GFF40" s="341"/>
      <c r="GFG40" s="341"/>
      <c r="GFH40" s="341"/>
      <c r="GFI40" s="341"/>
      <c r="GFJ40" s="341"/>
      <c r="GFK40" s="341"/>
      <c r="GFL40" s="341"/>
      <c r="GFM40" s="341"/>
      <c r="GFN40" s="341"/>
      <c r="GFO40" s="341"/>
      <c r="GFP40" s="341"/>
      <c r="GFQ40" s="341"/>
      <c r="GFR40" s="341"/>
      <c r="GFS40" s="341"/>
      <c r="GFT40" s="341"/>
      <c r="GFU40" s="341"/>
      <c r="GFV40" s="341"/>
      <c r="GFW40" s="341"/>
      <c r="GFX40" s="341"/>
      <c r="GFY40" s="341"/>
      <c r="GFZ40" s="341"/>
      <c r="GGA40" s="341"/>
      <c r="GGB40" s="341"/>
      <c r="GGC40" s="341"/>
      <c r="GGD40" s="341"/>
      <c r="GGE40" s="341"/>
      <c r="GGF40" s="341"/>
      <c r="GGG40" s="341"/>
      <c r="GGH40" s="341"/>
      <c r="GGI40" s="341"/>
      <c r="GGJ40" s="341"/>
      <c r="GGK40" s="341"/>
      <c r="GGL40" s="341"/>
      <c r="GGM40" s="341"/>
      <c r="GGN40" s="341"/>
      <c r="GGO40" s="341"/>
      <c r="GGP40" s="341"/>
      <c r="GGQ40" s="341"/>
      <c r="GGR40" s="341"/>
      <c r="GGS40" s="341"/>
      <c r="GGT40" s="341"/>
      <c r="GGU40" s="341"/>
      <c r="GGV40" s="341"/>
      <c r="GGW40" s="341"/>
      <c r="GGX40" s="341"/>
      <c r="GGY40" s="341"/>
      <c r="GGZ40" s="341"/>
      <c r="GHA40" s="341"/>
      <c r="GHB40" s="341"/>
      <c r="GHC40" s="341"/>
      <c r="GHD40" s="341"/>
      <c r="GHE40" s="341"/>
      <c r="GHF40" s="341"/>
      <c r="GHG40" s="341"/>
      <c r="GHH40" s="341"/>
      <c r="GHI40" s="341"/>
      <c r="GHJ40" s="341"/>
      <c r="GHK40" s="341"/>
      <c r="GHL40" s="341"/>
      <c r="GHM40" s="341"/>
      <c r="GHN40" s="341"/>
      <c r="GHO40" s="341"/>
      <c r="GHP40" s="341"/>
      <c r="GHQ40" s="341"/>
      <c r="GHR40" s="341"/>
      <c r="GHS40" s="341"/>
      <c r="GHT40" s="341"/>
      <c r="GHU40" s="341"/>
      <c r="GHV40" s="341"/>
      <c r="GHW40" s="341"/>
      <c r="GHX40" s="341"/>
      <c r="GHY40" s="341"/>
      <c r="GHZ40" s="341"/>
      <c r="GIA40" s="341"/>
      <c r="GIB40" s="341"/>
      <c r="GIC40" s="341"/>
      <c r="GID40" s="341"/>
      <c r="GIE40" s="341"/>
      <c r="GIF40" s="341"/>
      <c r="GIG40" s="341"/>
      <c r="GIH40" s="341"/>
      <c r="GII40" s="341"/>
      <c r="GIJ40" s="341"/>
      <c r="GIK40" s="341"/>
      <c r="GIL40" s="341"/>
      <c r="GIM40" s="341"/>
      <c r="GIN40" s="341"/>
      <c r="GIO40" s="341"/>
      <c r="GIP40" s="341"/>
      <c r="GIQ40" s="341"/>
      <c r="GIR40" s="341"/>
      <c r="GIS40" s="341"/>
      <c r="GIT40" s="341"/>
      <c r="GIU40" s="341"/>
      <c r="GIV40" s="341"/>
      <c r="GIW40" s="341"/>
      <c r="GIX40" s="341"/>
      <c r="GIY40" s="341"/>
      <c r="GIZ40" s="341"/>
      <c r="GJA40" s="341"/>
      <c r="GJB40" s="341"/>
      <c r="GJC40" s="341"/>
      <c r="GJD40" s="341"/>
      <c r="GJE40" s="341"/>
      <c r="GJF40" s="341"/>
      <c r="GJG40" s="341"/>
      <c r="GJH40" s="341"/>
      <c r="GJI40" s="341"/>
      <c r="GJJ40" s="341"/>
      <c r="GJK40" s="341"/>
      <c r="GJL40" s="341"/>
      <c r="GJM40" s="341"/>
      <c r="GJN40" s="341"/>
      <c r="GJO40" s="341"/>
      <c r="GJP40" s="341"/>
      <c r="GJQ40" s="341"/>
      <c r="GJR40" s="341"/>
      <c r="GJS40" s="341"/>
      <c r="GJT40" s="341"/>
      <c r="GJU40" s="341"/>
      <c r="GJV40" s="341"/>
      <c r="GJW40" s="341"/>
      <c r="GJX40" s="341"/>
      <c r="GJY40" s="341"/>
      <c r="GJZ40" s="341"/>
      <c r="GKA40" s="341"/>
      <c r="GKB40" s="341"/>
      <c r="GKC40" s="341"/>
      <c r="GKD40" s="341"/>
      <c r="GKE40" s="341"/>
      <c r="GKF40" s="341"/>
      <c r="GKG40" s="341"/>
      <c r="GKH40" s="341"/>
      <c r="GKI40" s="341"/>
      <c r="GKJ40" s="341"/>
      <c r="GKK40" s="341"/>
      <c r="GKL40" s="341"/>
      <c r="GKM40" s="341"/>
      <c r="GKN40" s="341"/>
      <c r="GKO40" s="341"/>
      <c r="GKP40" s="341"/>
      <c r="GKQ40" s="341"/>
      <c r="GKR40" s="341"/>
      <c r="GKS40" s="341"/>
      <c r="GKT40" s="341"/>
      <c r="GKU40" s="341"/>
      <c r="GKV40" s="341"/>
      <c r="GKW40" s="341"/>
      <c r="GKX40" s="341"/>
      <c r="GKY40" s="341"/>
      <c r="GKZ40" s="341"/>
      <c r="GLA40" s="341"/>
      <c r="GLB40" s="341"/>
      <c r="GLC40" s="341"/>
      <c r="GLD40" s="341"/>
      <c r="GLE40" s="341"/>
      <c r="GLF40" s="341"/>
      <c r="GLG40" s="341"/>
      <c r="GLH40" s="341"/>
      <c r="GLI40" s="341"/>
      <c r="GLJ40" s="341"/>
      <c r="GLK40" s="341"/>
      <c r="GLL40" s="341"/>
      <c r="GLM40" s="341"/>
      <c r="GLN40" s="341"/>
      <c r="GLO40" s="341"/>
      <c r="GLP40" s="341"/>
      <c r="GLQ40" s="341"/>
      <c r="GLR40" s="341"/>
      <c r="GLS40" s="341"/>
      <c r="GLT40" s="341"/>
      <c r="GLU40" s="341"/>
      <c r="GLV40" s="341"/>
      <c r="GLW40" s="341"/>
      <c r="GLX40" s="341"/>
      <c r="GLY40" s="341"/>
      <c r="GLZ40" s="341"/>
      <c r="GMA40" s="341"/>
      <c r="GMB40" s="341"/>
      <c r="GMC40" s="341"/>
      <c r="GMD40" s="341"/>
      <c r="GME40" s="341"/>
      <c r="GMF40" s="341"/>
      <c r="GMG40" s="341"/>
      <c r="GMH40" s="341"/>
      <c r="GMI40" s="341"/>
      <c r="GMJ40" s="341"/>
      <c r="GMK40" s="341"/>
      <c r="GML40" s="341"/>
      <c r="GMM40" s="341"/>
      <c r="GMN40" s="341"/>
      <c r="GMO40" s="341"/>
      <c r="GMP40" s="341"/>
      <c r="GMQ40" s="341"/>
      <c r="GMR40" s="341"/>
      <c r="GMS40" s="341"/>
      <c r="GMT40" s="341"/>
      <c r="GMU40" s="341"/>
      <c r="GMV40" s="341"/>
      <c r="GMW40" s="341"/>
      <c r="GMX40" s="341"/>
      <c r="GMY40" s="341"/>
      <c r="GMZ40" s="341"/>
      <c r="GNA40" s="341"/>
      <c r="GNB40" s="341"/>
      <c r="GNC40" s="341"/>
      <c r="GND40" s="341"/>
      <c r="GNE40" s="341"/>
      <c r="GNF40" s="341"/>
      <c r="GNG40" s="341"/>
      <c r="GNH40" s="341"/>
      <c r="GNI40" s="341"/>
      <c r="GNJ40" s="341"/>
      <c r="GNK40" s="341"/>
      <c r="GNL40" s="341"/>
      <c r="GNM40" s="341"/>
      <c r="GNN40" s="341"/>
      <c r="GNO40" s="341"/>
      <c r="GNP40" s="341"/>
      <c r="GNQ40" s="341"/>
      <c r="GNR40" s="341"/>
      <c r="GNS40" s="341"/>
      <c r="GNT40" s="341"/>
      <c r="GNU40" s="341"/>
      <c r="GNV40" s="341"/>
      <c r="GNW40" s="341"/>
      <c r="GNX40" s="341"/>
      <c r="GNY40" s="341"/>
      <c r="GNZ40" s="341"/>
      <c r="GOA40" s="341"/>
      <c r="GOB40" s="341"/>
      <c r="GOC40" s="341"/>
      <c r="GOD40" s="341"/>
      <c r="GOE40" s="341"/>
      <c r="GOF40" s="341"/>
      <c r="GOG40" s="341"/>
      <c r="GOH40" s="341"/>
      <c r="GOI40" s="341"/>
      <c r="GOJ40" s="341"/>
      <c r="GOK40" s="341"/>
      <c r="GOL40" s="341"/>
      <c r="GOM40" s="341"/>
      <c r="GON40" s="341"/>
      <c r="GOO40" s="341"/>
      <c r="GOP40" s="341"/>
      <c r="GOQ40" s="341"/>
      <c r="GOR40" s="341"/>
      <c r="GOS40" s="341"/>
      <c r="GOT40" s="341"/>
      <c r="GOU40" s="341"/>
      <c r="GOV40" s="341"/>
      <c r="GOW40" s="341"/>
      <c r="GOX40" s="341"/>
      <c r="GOY40" s="341"/>
      <c r="GOZ40" s="341"/>
      <c r="GPA40" s="341"/>
      <c r="GPB40" s="341"/>
      <c r="GPC40" s="341"/>
      <c r="GPD40" s="341"/>
      <c r="GPE40" s="341"/>
      <c r="GPF40" s="341"/>
      <c r="GPG40" s="341"/>
      <c r="GPH40" s="341"/>
      <c r="GPI40" s="341"/>
      <c r="GPJ40" s="341"/>
      <c r="GPK40" s="341"/>
      <c r="GPL40" s="341"/>
      <c r="GPM40" s="341"/>
      <c r="GPN40" s="341"/>
      <c r="GPO40" s="341"/>
      <c r="GPP40" s="341"/>
      <c r="GPQ40" s="341"/>
      <c r="GPR40" s="341"/>
      <c r="GPS40" s="341"/>
      <c r="GPT40" s="341"/>
      <c r="GPU40" s="341"/>
      <c r="GPV40" s="341"/>
      <c r="GPW40" s="341"/>
      <c r="GPX40" s="341"/>
      <c r="GPY40" s="341"/>
      <c r="GPZ40" s="341"/>
      <c r="GQA40" s="341"/>
      <c r="GQB40" s="341"/>
      <c r="GQC40" s="341"/>
      <c r="GQD40" s="341"/>
      <c r="GQE40" s="341"/>
      <c r="GQF40" s="341"/>
      <c r="GQG40" s="341"/>
      <c r="GQH40" s="341"/>
      <c r="GQI40" s="341"/>
      <c r="GQJ40" s="341"/>
      <c r="GQK40" s="341"/>
      <c r="GQL40" s="341"/>
      <c r="GQM40" s="341"/>
      <c r="GQN40" s="341"/>
      <c r="GQO40" s="341"/>
      <c r="GQP40" s="341"/>
      <c r="GQQ40" s="341"/>
      <c r="GQR40" s="341"/>
      <c r="GQS40" s="341"/>
      <c r="GQT40" s="341"/>
      <c r="GQU40" s="341"/>
      <c r="GQV40" s="341"/>
      <c r="GQW40" s="341"/>
      <c r="GQX40" s="341"/>
      <c r="GQY40" s="341"/>
      <c r="GQZ40" s="341"/>
      <c r="GRA40" s="341"/>
      <c r="GRB40" s="341"/>
      <c r="GRC40" s="341"/>
      <c r="GRD40" s="341"/>
      <c r="GRE40" s="341"/>
      <c r="GRF40" s="341"/>
      <c r="GRG40" s="341"/>
      <c r="GRH40" s="341"/>
      <c r="GRI40" s="341"/>
      <c r="GRJ40" s="341"/>
      <c r="GRK40" s="341"/>
      <c r="GRL40" s="341"/>
      <c r="GRM40" s="341"/>
      <c r="GRN40" s="341"/>
      <c r="GRO40" s="341"/>
      <c r="GRP40" s="341"/>
      <c r="GRQ40" s="341"/>
      <c r="GRR40" s="341"/>
      <c r="GRS40" s="341"/>
      <c r="GRT40" s="341"/>
      <c r="GRU40" s="341"/>
      <c r="GRV40" s="341"/>
      <c r="GRW40" s="341"/>
      <c r="GRX40" s="341"/>
      <c r="GRY40" s="341"/>
      <c r="GRZ40" s="341"/>
      <c r="GSA40" s="341"/>
      <c r="GSB40" s="341"/>
      <c r="GSC40" s="341"/>
      <c r="GSD40" s="341"/>
      <c r="GSE40" s="341"/>
      <c r="GSF40" s="341"/>
      <c r="GSG40" s="341"/>
      <c r="GSH40" s="341"/>
      <c r="GSI40" s="341"/>
      <c r="GSJ40" s="341"/>
      <c r="GSK40" s="341"/>
      <c r="GSL40" s="341"/>
      <c r="GSM40" s="341"/>
      <c r="GSN40" s="341"/>
      <c r="GSO40" s="341"/>
      <c r="GSP40" s="341"/>
      <c r="GSQ40" s="341"/>
      <c r="GSR40" s="341"/>
      <c r="GSS40" s="341"/>
      <c r="GST40" s="341"/>
      <c r="GSU40" s="341"/>
      <c r="GSV40" s="341"/>
      <c r="GSW40" s="341"/>
      <c r="GSX40" s="341"/>
      <c r="GSY40" s="341"/>
      <c r="GSZ40" s="341"/>
      <c r="GTA40" s="341"/>
      <c r="GTB40" s="341"/>
      <c r="GTC40" s="341"/>
      <c r="GTD40" s="341"/>
      <c r="GTE40" s="341"/>
      <c r="GTF40" s="341"/>
      <c r="GTG40" s="341"/>
      <c r="GTH40" s="341"/>
      <c r="GTI40" s="341"/>
      <c r="GTJ40" s="341"/>
      <c r="GTK40" s="341"/>
      <c r="GTL40" s="341"/>
      <c r="GTM40" s="341"/>
      <c r="GTN40" s="341"/>
      <c r="GTO40" s="341"/>
      <c r="GTP40" s="341"/>
      <c r="GTQ40" s="341"/>
      <c r="GTR40" s="341"/>
      <c r="GTS40" s="341"/>
      <c r="GTT40" s="341"/>
      <c r="GTU40" s="341"/>
      <c r="GTV40" s="341"/>
      <c r="GTW40" s="341"/>
      <c r="GTX40" s="341"/>
      <c r="GTY40" s="341"/>
      <c r="GTZ40" s="341"/>
      <c r="GUA40" s="341"/>
      <c r="GUB40" s="341"/>
      <c r="GUC40" s="341"/>
      <c r="GUD40" s="341"/>
      <c r="GUE40" s="341"/>
      <c r="GUF40" s="341"/>
      <c r="GUG40" s="341"/>
      <c r="GUH40" s="341"/>
      <c r="GUI40" s="341"/>
      <c r="GUJ40" s="341"/>
      <c r="GUK40" s="341"/>
      <c r="GUL40" s="341"/>
      <c r="GUM40" s="341"/>
      <c r="GUN40" s="341"/>
      <c r="GUO40" s="341"/>
      <c r="GUP40" s="341"/>
      <c r="GUQ40" s="341"/>
      <c r="GUR40" s="341"/>
      <c r="GUS40" s="341"/>
      <c r="GUT40" s="341"/>
      <c r="GUU40" s="341"/>
      <c r="GUV40" s="341"/>
      <c r="GUW40" s="341"/>
      <c r="GUX40" s="341"/>
      <c r="GUY40" s="341"/>
      <c r="GUZ40" s="341"/>
      <c r="GVA40" s="341"/>
      <c r="GVB40" s="341"/>
      <c r="GVC40" s="341"/>
      <c r="GVD40" s="341"/>
      <c r="GVE40" s="341"/>
      <c r="GVF40" s="341"/>
      <c r="GVG40" s="341"/>
      <c r="GVH40" s="341"/>
      <c r="GVI40" s="341"/>
      <c r="GVJ40" s="341"/>
      <c r="GVK40" s="341"/>
      <c r="GVL40" s="341"/>
      <c r="GVM40" s="341"/>
      <c r="GVN40" s="341"/>
      <c r="GVO40" s="341"/>
      <c r="GVP40" s="341"/>
      <c r="GVQ40" s="341"/>
      <c r="GVR40" s="341"/>
      <c r="GVS40" s="341"/>
      <c r="GVT40" s="341"/>
      <c r="GVU40" s="341"/>
      <c r="GVV40" s="341"/>
      <c r="GVW40" s="341"/>
      <c r="GVX40" s="341"/>
      <c r="GVY40" s="341"/>
      <c r="GVZ40" s="341"/>
      <c r="GWA40" s="341"/>
      <c r="GWB40" s="341"/>
      <c r="GWC40" s="341"/>
      <c r="GWD40" s="341"/>
      <c r="GWE40" s="341"/>
      <c r="GWF40" s="341"/>
      <c r="GWG40" s="341"/>
      <c r="GWH40" s="341"/>
      <c r="GWI40" s="341"/>
      <c r="GWJ40" s="341"/>
      <c r="GWK40" s="341"/>
      <c r="GWL40" s="341"/>
      <c r="GWM40" s="341"/>
      <c r="GWN40" s="341"/>
      <c r="GWO40" s="341"/>
      <c r="GWP40" s="341"/>
      <c r="GWQ40" s="341"/>
      <c r="GWR40" s="341"/>
      <c r="GWS40" s="341"/>
      <c r="GWT40" s="341"/>
      <c r="GWU40" s="341"/>
      <c r="GWV40" s="341"/>
      <c r="GWW40" s="341"/>
      <c r="GWX40" s="341"/>
      <c r="GWY40" s="341"/>
      <c r="GWZ40" s="341"/>
      <c r="GXA40" s="341"/>
      <c r="GXB40" s="341"/>
      <c r="GXC40" s="341"/>
      <c r="GXD40" s="341"/>
      <c r="GXE40" s="341"/>
      <c r="GXF40" s="341"/>
      <c r="GXG40" s="341"/>
      <c r="GXH40" s="341"/>
      <c r="GXI40" s="341"/>
      <c r="GXJ40" s="341"/>
      <c r="GXK40" s="341"/>
      <c r="GXL40" s="341"/>
      <c r="GXM40" s="341"/>
      <c r="GXN40" s="341"/>
      <c r="GXO40" s="341"/>
      <c r="GXP40" s="341"/>
      <c r="GXQ40" s="341"/>
      <c r="GXR40" s="341"/>
      <c r="GXS40" s="341"/>
      <c r="GXT40" s="341"/>
      <c r="GXU40" s="341"/>
      <c r="GXV40" s="341"/>
      <c r="GXW40" s="341"/>
      <c r="GXX40" s="341"/>
      <c r="GXY40" s="341"/>
      <c r="GXZ40" s="341"/>
      <c r="GYA40" s="341"/>
      <c r="GYB40" s="341"/>
      <c r="GYC40" s="341"/>
      <c r="GYD40" s="341"/>
      <c r="GYE40" s="341"/>
      <c r="GYF40" s="341"/>
      <c r="GYG40" s="341"/>
      <c r="GYH40" s="341"/>
      <c r="GYI40" s="341"/>
      <c r="GYJ40" s="341"/>
      <c r="GYK40" s="341"/>
      <c r="GYL40" s="341"/>
      <c r="GYM40" s="341"/>
      <c r="GYN40" s="341"/>
      <c r="GYO40" s="341"/>
      <c r="GYP40" s="341"/>
      <c r="GYQ40" s="341"/>
      <c r="GYR40" s="341"/>
      <c r="GYS40" s="341"/>
      <c r="GYT40" s="341"/>
      <c r="GYU40" s="341"/>
      <c r="GYV40" s="341"/>
      <c r="GYW40" s="341"/>
      <c r="GYX40" s="341"/>
      <c r="GYY40" s="341"/>
      <c r="GYZ40" s="341"/>
      <c r="GZA40" s="341"/>
      <c r="GZB40" s="341"/>
      <c r="GZC40" s="341"/>
      <c r="GZD40" s="341"/>
      <c r="GZE40" s="341"/>
      <c r="GZF40" s="341"/>
      <c r="GZG40" s="341"/>
      <c r="GZH40" s="341"/>
      <c r="GZI40" s="341"/>
      <c r="GZJ40" s="341"/>
      <c r="GZK40" s="341"/>
      <c r="GZL40" s="341"/>
      <c r="GZM40" s="341"/>
      <c r="GZN40" s="341"/>
      <c r="GZO40" s="341"/>
      <c r="GZP40" s="341"/>
      <c r="GZQ40" s="341"/>
      <c r="GZR40" s="341"/>
      <c r="GZS40" s="341"/>
      <c r="GZT40" s="341"/>
      <c r="GZU40" s="341"/>
      <c r="GZV40" s="341"/>
      <c r="GZW40" s="341"/>
      <c r="GZX40" s="341"/>
      <c r="GZY40" s="341"/>
      <c r="GZZ40" s="341"/>
      <c r="HAA40" s="341"/>
      <c r="HAB40" s="341"/>
      <c r="HAC40" s="341"/>
      <c r="HAD40" s="341"/>
      <c r="HAE40" s="341"/>
      <c r="HAF40" s="341"/>
      <c r="HAG40" s="341"/>
      <c r="HAH40" s="341"/>
      <c r="HAI40" s="341"/>
      <c r="HAJ40" s="341"/>
      <c r="HAK40" s="341"/>
      <c r="HAL40" s="341"/>
      <c r="HAM40" s="341"/>
      <c r="HAN40" s="341"/>
      <c r="HAO40" s="341"/>
      <c r="HAP40" s="341"/>
      <c r="HAQ40" s="341"/>
      <c r="HAR40" s="341"/>
      <c r="HAS40" s="341"/>
      <c r="HAT40" s="341"/>
      <c r="HAU40" s="341"/>
      <c r="HAV40" s="341"/>
      <c r="HAW40" s="341"/>
      <c r="HAX40" s="341"/>
      <c r="HAY40" s="341"/>
      <c r="HAZ40" s="341"/>
      <c r="HBA40" s="341"/>
      <c r="HBB40" s="341"/>
      <c r="HBC40" s="341"/>
      <c r="HBD40" s="341"/>
      <c r="HBE40" s="341"/>
      <c r="HBF40" s="341"/>
      <c r="HBG40" s="341"/>
      <c r="HBH40" s="341"/>
      <c r="HBI40" s="341"/>
      <c r="HBJ40" s="341"/>
      <c r="HBK40" s="341"/>
      <c r="HBL40" s="341"/>
      <c r="HBM40" s="341"/>
      <c r="HBN40" s="341"/>
      <c r="HBO40" s="341"/>
      <c r="HBP40" s="341"/>
      <c r="HBQ40" s="341"/>
      <c r="HBR40" s="341"/>
      <c r="HBS40" s="341"/>
      <c r="HBT40" s="341"/>
      <c r="HBU40" s="341"/>
      <c r="HBV40" s="341"/>
      <c r="HBW40" s="341"/>
      <c r="HBX40" s="341"/>
      <c r="HBY40" s="341"/>
      <c r="HBZ40" s="341"/>
      <c r="HCA40" s="341"/>
      <c r="HCB40" s="341"/>
      <c r="HCC40" s="341"/>
      <c r="HCD40" s="341"/>
      <c r="HCE40" s="341"/>
      <c r="HCF40" s="341"/>
      <c r="HCG40" s="341"/>
      <c r="HCH40" s="341"/>
      <c r="HCI40" s="341"/>
      <c r="HCJ40" s="341"/>
      <c r="HCK40" s="341"/>
      <c r="HCL40" s="341"/>
      <c r="HCM40" s="341"/>
      <c r="HCN40" s="341"/>
      <c r="HCO40" s="341"/>
      <c r="HCP40" s="341"/>
      <c r="HCQ40" s="341"/>
      <c r="HCR40" s="341"/>
      <c r="HCS40" s="341"/>
      <c r="HCT40" s="341"/>
      <c r="HCU40" s="341"/>
      <c r="HCV40" s="341"/>
      <c r="HCW40" s="341"/>
      <c r="HCX40" s="341"/>
      <c r="HCY40" s="341"/>
      <c r="HCZ40" s="341"/>
      <c r="HDA40" s="341"/>
      <c r="HDB40" s="341"/>
      <c r="HDC40" s="341"/>
      <c r="HDD40" s="341"/>
      <c r="HDE40" s="341"/>
      <c r="HDF40" s="341"/>
      <c r="HDG40" s="341"/>
      <c r="HDH40" s="341"/>
      <c r="HDI40" s="341"/>
      <c r="HDJ40" s="341"/>
      <c r="HDK40" s="341"/>
      <c r="HDL40" s="341"/>
      <c r="HDM40" s="341"/>
      <c r="HDN40" s="341"/>
      <c r="HDO40" s="341"/>
      <c r="HDP40" s="341"/>
      <c r="HDQ40" s="341"/>
      <c r="HDR40" s="341"/>
      <c r="HDS40" s="341"/>
      <c r="HDT40" s="341"/>
      <c r="HDU40" s="341"/>
      <c r="HDV40" s="341"/>
      <c r="HDW40" s="341"/>
      <c r="HDX40" s="341"/>
      <c r="HDY40" s="341"/>
      <c r="HDZ40" s="341"/>
      <c r="HEA40" s="341"/>
      <c r="HEB40" s="341"/>
      <c r="HEC40" s="341"/>
      <c r="HED40" s="341"/>
      <c r="HEE40" s="341"/>
      <c r="HEF40" s="341"/>
      <c r="HEG40" s="341"/>
      <c r="HEH40" s="341"/>
      <c r="HEI40" s="341"/>
      <c r="HEJ40" s="341"/>
      <c r="HEK40" s="341"/>
      <c r="HEL40" s="341"/>
      <c r="HEM40" s="341"/>
      <c r="HEN40" s="341"/>
      <c r="HEO40" s="341"/>
      <c r="HEP40" s="341"/>
      <c r="HEQ40" s="341"/>
      <c r="HER40" s="341"/>
      <c r="HES40" s="341"/>
      <c r="HET40" s="341"/>
      <c r="HEU40" s="341"/>
      <c r="HEV40" s="341"/>
      <c r="HEW40" s="341"/>
      <c r="HEX40" s="341"/>
      <c r="HEY40" s="341"/>
      <c r="HEZ40" s="341"/>
      <c r="HFA40" s="341"/>
      <c r="HFB40" s="341"/>
      <c r="HFC40" s="341"/>
      <c r="HFD40" s="341"/>
      <c r="HFE40" s="341"/>
      <c r="HFF40" s="341"/>
      <c r="HFG40" s="341"/>
      <c r="HFH40" s="341"/>
      <c r="HFI40" s="341"/>
      <c r="HFJ40" s="341"/>
      <c r="HFK40" s="341"/>
      <c r="HFL40" s="341"/>
      <c r="HFM40" s="341"/>
      <c r="HFN40" s="341"/>
      <c r="HFO40" s="341"/>
      <c r="HFP40" s="341"/>
      <c r="HFQ40" s="341"/>
      <c r="HFR40" s="341"/>
      <c r="HFS40" s="341"/>
      <c r="HFT40" s="341"/>
      <c r="HFU40" s="341"/>
      <c r="HFV40" s="341"/>
      <c r="HFW40" s="341"/>
      <c r="HFX40" s="341"/>
      <c r="HFY40" s="341"/>
      <c r="HFZ40" s="341"/>
      <c r="HGA40" s="341"/>
      <c r="HGB40" s="341"/>
      <c r="HGC40" s="341"/>
      <c r="HGD40" s="341"/>
      <c r="HGE40" s="341"/>
      <c r="HGF40" s="341"/>
      <c r="HGG40" s="341"/>
      <c r="HGH40" s="341"/>
      <c r="HGI40" s="341"/>
      <c r="HGJ40" s="341"/>
      <c r="HGK40" s="341"/>
      <c r="HGL40" s="341"/>
      <c r="HGM40" s="341"/>
      <c r="HGN40" s="341"/>
      <c r="HGO40" s="341"/>
      <c r="HGP40" s="341"/>
      <c r="HGQ40" s="341"/>
      <c r="HGR40" s="341"/>
      <c r="HGS40" s="341"/>
      <c r="HGT40" s="341"/>
      <c r="HGU40" s="341"/>
      <c r="HGV40" s="341"/>
      <c r="HGW40" s="341"/>
      <c r="HGX40" s="341"/>
      <c r="HGY40" s="341"/>
      <c r="HGZ40" s="341"/>
      <c r="HHA40" s="341"/>
      <c r="HHB40" s="341"/>
      <c r="HHC40" s="341"/>
      <c r="HHD40" s="341"/>
      <c r="HHE40" s="341"/>
      <c r="HHF40" s="341"/>
      <c r="HHG40" s="341"/>
      <c r="HHH40" s="341"/>
      <c r="HHI40" s="341"/>
      <c r="HHJ40" s="341"/>
      <c r="HHK40" s="341"/>
      <c r="HHL40" s="341"/>
      <c r="HHM40" s="341"/>
      <c r="HHN40" s="341"/>
      <c r="HHO40" s="341"/>
      <c r="HHP40" s="341"/>
      <c r="HHQ40" s="341"/>
      <c r="HHR40" s="341"/>
      <c r="HHS40" s="341"/>
      <c r="HHT40" s="341"/>
      <c r="HHU40" s="341"/>
      <c r="HHV40" s="341"/>
      <c r="HHW40" s="341"/>
      <c r="HHX40" s="341"/>
      <c r="HHY40" s="341"/>
      <c r="HHZ40" s="341"/>
      <c r="HIA40" s="341"/>
      <c r="HIB40" s="341"/>
      <c r="HIC40" s="341"/>
      <c r="HID40" s="341"/>
      <c r="HIE40" s="341"/>
      <c r="HIF40" s="341"/>
      <c r="HIG40" s="341"/>
      <c r="HIH40" s="341"/>
      <c r="HII40" s="341"/>
      <c r="HIJ40" s="341"/>
      <c r="HIK40" s="341"/>
      <c r="HIL40" s="341"/>
      <c r="HIM40" s="341"/>
      <c r="HIN40" s="341"/>
      <c r="HIO40" s="341"/>
      <c r="HIP40" s="341"/>
      <c r="HIQ40" s="341"/>
      <c r="HIR40" s="341"/>
      <c r="HIS40" s="341"/>
      <c r="HIT40" s="341"/>
      <c r="HIU40" s="341"/>
      <c r="HIV40" s="341"/>
      <c r="HIW40" s="341"/>
      <c r="HIX40" s="341"/>
      <c r="HIY40" s="341"/>
      <c r="HIZ40" s="341"/>
      <c r="HJA40" s="341"/>
      <c r="HJB40" s="341"/>
      <c r="HJC40" s="341"/>
      <c r="HJD40" s="341"/>
      <c r="HJE40" s="341"/>
      <c r="HJF40" s="341"/>
      <c r="HJG40" s="341"/>
      <c r="HJH40" s="341"/>
      <c r="HJI40" s="341"/>
      <c r="HJJ40" s="341"/>
      <c r="HJK40" s="341"/>
      <c r="HJL40" s="341"/>
      <c r="HJM40" s="341"/>
      <c r="HJN40" s="341"/>
      <c r="HJO40" s="341"/>
      <c r="HJP40" s="341"/>
      <c r="HJQ40" s="341"/>
      <c r="HJR40" s="341"/>
      <c r="HJS40" s="341"/>
      <c r="HJT40" s="341"/>
      <c r="HJU40" s="341"/>
      <c r="HJV40" s="341"/>
      <c r="HJW40" s="341"/>
      <c r="HJX40" s="341"/>
      <c r="HJY40" s="341"/>
      <c r="HJZ40" s="341"/>
      <c r="HKA40" s="341"/>
      <c r="HKB40" s="341"/>
      <c r="HKC40" s="341"/>
      <c r="HKD40" s="341"/>
      <c r="HKE40" s="341"/>
      <c r="HKF40" s="341"/>
      <c r="HKG40" s="341"/>
      <c r="HKH40" s="341"/>
      <c r="HKI40" s="341"/>
      <c r="HKJ40" s="341"/>
      <c r="HKK40" s="341"/>
      <c r="HKL40" s="341"/>
      <c r="HKM40" s="341"/>
      <c r="HKN40" s="341"/>
      <c r="HKO40" s="341"/>
      <c r="HKP40" s="341"/>
      <c r="HKQ40" s="341"/>
      <c r="HKR40" s="341"/>
      <c r="HKS40" s="341"/>
      <c r="HKT40" s="341"/>
      <c r="HKU40" s="341"/>
      <c r="HKV40" s="341"/>
      <c r="HKW40" s="341"/>
      <c r="HKX40" s="341"/>
      <c r="HKY40" s="341"/>
      <c r="HKZ40" s="341"/>
      <c r="HLA40" s="341"/>
      <c r="HLB40" s="341"/>
      <c r="HLC40" s="341"/>
      <c r="HLD40" s="341"/>
      <c r="HLE40" s="341"/>
      <c r="HLF40" s="341"/>
      <c r="HLG40" s="341"/>
      <c r="HLH40" s="341"/>
      <c r="HLI40" s="341"/>
      <c r="HLJ40" s="341"/>
      <c r="HLK40" s="341"/>
      <c r="HLL40" s="341"/>
      <c r="HLM40" s="341"/>
      <c r="HLN40" s="341"/>
      <c r="HLO40" s="341"/>
      <c r="HLP40" s="341"/>
      <c r="HLQ40" s="341"/>
      <c r="HLR40" s="341"/>
      <c r="HLS40" s="341"/>
      <c r="HLT40" s="341"/>
      <c r="HLU40" s="341"/>
      <c r="HLV40" s="341"/>
      <c r="HLW40" s="341"/>
      <c r="HLX40" s="341"/>
      <c r="HLY40" s="341"/>
      <c r="HLZ40" s="341"/>
      <c r="HMA40" s="341"/>
      <c r="HMB40" s="341"/>
      <c r="HMC40" s="341"/>
      <c r="HMD40" s="341"/>
      <c r="HME40" s="341"/>
      <c r="HMF40" s="341"/>
      <c r="HMG40" s="341"/>
      <c r="HMH40" s="341"/>
      <c r="HMI40" s="341"/>
      <c r="HMJ40" s="341"/>
      <c r="HMK40" s="341"/>
      <c r="HML40" s="341"/>
      <c r="HMM40" s="341"/>
      <c r="HMN40" s="341"/>
      <c r="HMO40" s="341"/>
      <c r="HMP40" s="341"/>
      <c r="HMQ40" s="341"/>
      <c r="HMR40" s="341"/>
      <c r="HMS40" s="341"/>
      <c r="HMT40" s="341"/>
      <c r="HMU40" s="341"/>
      <c r="HMV40" s="341"/>
      <c r="HMW40" s="341"/>
      <c r="HMX40" s="341"/>
      <c r="HMY40" s="341"/>
      <c r="HMZ40" s="341"/>
      <c r="HNA40" s="341"/>
      <c r="HNB40" s="341"/>
      <c r="HNC40" s="341"/>
      <c r="HND40" s="341"/>
      <c r="HNE40" s="341"/>
      <c r="HNF40" s="341"/>
      <c r="HNG40" s="341"/>
      <c r="HNH40" s="341"/>
      <c r="HNI40" s="341"/>
      <c r="HNJ40" s="341"/>
      <c r="HNK40" s="341"/>
      <c r="HNL40" s="341"/>
      <c r="HNM40" s="341"/>
      <c r="HNN40" s="341"/>
      <c r="HNO40" s="341"/>
      <c r="HNP40" s="341"/>
      <c r="HNQ40" s="341"/>
      <c r="HNR40" s="341"/>
      <c r="HNS40" s="341"/>
      <c r="HNT40" s="341"/>
      <c r="HNU40" s="341"/>
      <c r="HNV40" s="341"/>
      <c r="HNW40" s="341"/>
      <c r="HNX40" s="341"/>
      <c r="HNY40" s="341"/>
      <c r="HNZ40" s="341"/>
      <c r="HOA40" s="341"/>
      <c r="HOB40" s="341"/>
      <c r="HOC40" s="341"/>
      <c r="HOD40" s="341"/>
      <c r="HOE40" s="341"/>
      <c r="HOF40" s="341"/>
      <c r="HOG40" s="341"/>
      <c r="HOH40" s="341"/>
      <c r="HOI40" s="341"/>
      <c r="HOJ40" s="341"/>
      <c r="HOK40" s="341"/>
      <c r="HOL40" s="341"/>
      <c r="HOM40" s="341"/>
      <c r="HON40" s="341"/>
      <c r="HOO40" s="341"/>
      <c r="HOP40" s="341"/>
      <c r="HOQ40" s="341"/>
      <c r="HOR40" s="341"/>
      <c r="HOS40" s="341"/>
      <c r="HOT40" s="341"/>
      <c r="HOU40" s="341"/>
      <c r="HOV40" s="341"/>
      <c r="HOW40" s="341"/>
      <c r="HOX40" s="341"/>
      <c r="HOY40" s="341"/>
      <c r="HOZ40" s="341"/>
      <c r="HPA40" s="341"/>
      <c r="HPB40" s="341"/>
      <c r="HPC40" s="341"/>
      <c r="HPD40" s="341"/>
      <c r="HPE40" s="341"/>
      <c r="HPF40" s="341"/>
      <c r="HPG40" s="341"/>
      <c r="HPH40" s="341"/>
      <c r="HPI40" s="341"/>
      <c r="HPJ40" s="341"/>
      <c r="HPK40" s="341"/>
      <c r="HPL40" s="341"/>
      <c r="HPM40" s="341"/>
      <c r="HPN40" s="341"/>
      <c r="HPO40" s="341"/>
      <c r="HPP40" s="341"/>
      <c r="HPQ40" s="341"/>
      <c r="HPR40" s="341"/>
      <c r="HPS40" s="341"/>
      <c r="HPT40" s="341"/>
      <c r="HPU40" s="341"/>
      <c r="HPV40" s="341"/>
      <c r="HPW40" s="341"/>
      <c r="HPX40" s="341"/>
      <c r="HPY40" s="341"/>
      <c r="HPZ40" s="341"/>
      <c r="HQA40" s="341"/>
      <c r="HQB40" s="341"/>
      <c r="HQC40" s="341"/>
      <c r="HQD40" s="341"/>
      <c r="HQE40" s="341"/>
      <c r="HQF40" s="341"/>
      <c r="HQG40" s="341"/>
      <c r="HQH40" s="341"/>
      <c r="HQI40" s="341"/>
      <c r="HQJ40" s="341"/>
      <c r="HQK40" s="341"/>
      <c r="HQL40" s="341"/>
      <c r="HQM40" s="341"/>
      <c r="HQN40" s="341"/>
      <c r="HQO40" s="341"/>
      <c r="HQP40" s="341"/>
      <c r="HQQ40" s="341"/>
      <c r="HQR40" s="341"/>
      <c r="HQS40" s="341"/>
      <c r="HQT40" s="341"/>
      <c r="HQU40" s="341"/>
      <c r="HQV40" s="341"/>
      <c r="HQW40" s="341"/>
      <c r="HQX40" s="341"/>
      <c r="HQY40" s="341"/>
      <c r="HQZ40" s="341"/>
      <c r="HRA40" s="341"/>
      <c r="HRB40" s="341"/>
      <c r="HRC40" s="341"/>
      <c r="HRD40" s="341"/>
      <c r="HRE40" s="341"/>
      <c r="HRF40" s="341"/>
      <c r="HRG40" s="341"/>
      <c r="HRH40" s="341"/>
      <c r="HRI40" s="341"/>
      <c r="HRJ40" s="341"/>
      <c r="HRK40" s="341"/>
      <c r="HRL40" s="341"/>
      <c r="HRM40" s="341"/>
      <c r="HRN40" s="341"/>
      <c r="HRO40" s="341"/>
      <c r="HRP40" s="341"/>
      <c r="HRQ40" s="341"/>
      <c r="HRR40" s="341"/>
      <c r="HRS40" s="341"/>
      <c r="HRT40" s="341"/>
      <c r="HRU40" s="341"/>
      <c r="HRV40" s="341"/>
      <c r="HRW40" s="341"/>
      <c r="HRX40" s="341"/>
      <c r="HRY40" s="341"/>
      <c r="HRZ40" s="341"/>
      <c r="HSA40" s="341"/>
      <c r="HSB40" s="341"/>
      <c r="HSC40" s="341"/>
      <c r="HSD40" s="341"/>
      <c r="HSE40" s="341"/>
      <c r="HSF40" s="341"/>
      <c r="HSG40" s="341"/>
      <c r="HSH40" s="341"/>
      <c r="HSI40" s="341"/>
      <c r="HSJ40" s="341"/>
      <c r="HSK40" s="341"/>
      <c r="HSL40" s="341"/>
      <c r="HSM40" s="341"/>
      <c r="HSN40" s="341"/>
      <c r="HSO40" s="341"/>
      <c r="HSP40" s="341"/>
      <c r="HSQ40" s="341"/>
      <c r="HSR40" s="341"/>
      <c r="HSS40" s="341"/>
      <c r="HST40" s="341"/>
      <c r="HSU40" s="341"/>
      <c r="HSV40" s="341"/>
      <c r="HSW40" s="341"/>
      <c r="HSX40" s="341"/>
      <c r="HSY40" s="341"/>
      <c r="HSZ40" s="341"/>
      <c r="HTA40" s="341"/>
      <c r="HTB40" s="341"/>
      <c r="HTC40" s="341"/>
      <c r="HTD40" s="341"/>
      <c r="HTE40" s="341"/>
      <c r="HTF40" s="341"/>
      <c r="HTG40" s="341"/>
      <c r="HTH40" s="341"/>
      <c r="HTI40" s="341"/>
      <c r="HTJ40" s="341"/>
      <c r="HTK40" s="341"/>
      <c r="HTL40" s="341"/>
      <c r="HTM40" s="341"/>
      <c r="HTN40" s="341"/>
      <c r="HTO40" s="341"/>
      <c r="HTP40" s="341"/>
      <c r="HTQ40" s="341"/>
      <c r="HTR40" s="341"/>
      <c r="HTS40" s="341"/>
      <c r="HTT40" s="341"/>
      <c r="HTU40" s="341"/>
      <c r="HTV40" s="341"/>
      <c r="HTW40" s="341"/>
      <c r="HTX40" s="341"/>
      <c r="HTY40" s="341"/>
      <c r="HTZ40" s="341"/>
      <c r="HUA40" s="341"/>
      <c r="HUB40" s="341"/>
      <c r="HUC40" s="341"/>
      <c r="HUD40" s="341"/>
      <c r="HUE40" s="341"/>
      <c r="HUF40" s="341"/>
      <c r="HUG40" s="341"/>
      <c r="HUH40" s="341"/>
      <c r="HUI40" s="341"/>
      <c r="HUJ40" s="341"/>
      <c r="HUK40" s="341"/>
      <c r="HUL40" s="341"/>
      <c r="HUM40" s="341"/>
      <c r="HUN40" s="341"/>
      <c r="HUO40" s="341"/>
      <c r="HUP40" s="341"/>
      <c r="HUQ40" s="341"/>
      <c r="HUR40" s="341"/>
      <c r="HUS40" s="341"/>
      <c r="HUT40" s="341"/>
      <c r="HUU40" s="341"/>
      <c r="HUV40" s="341"/>
      <c r="HUW40" s="341"/>
      <c r="HUX40" s="341"/>
      <c r="HUY40" s="341"/>
      <c r="HUZ40" s="341"/>
      <c r="HVA40" s="341"/>
      <c r="HVB40" s="341"/>
      <c r="HVC40" s="341"/>
      <c r="HVD40" s="341"/>
      <c r="HVE40" s="341"/>
      <c r="HVF40" s="341"/>
      <c r="HVG40" s="341"/>
      <c r="HVH40" s="341"/>
      <c r="HVI40" s="341"/>
      <c r="HVJ40" s="341"/>
      <c r="HVK40" s="341"/>
      <c r="HVL40" s="341"/>
      <c r="HVM40" s="341"/>
      <c r="HVN40" s="341"/>
      <c r="HVO40" s="341"/>
      <c r="HVP40" s="341"/>
      <c r="HVQ40" s="341"/>
      <c r="HVR40" s="341"/>
      <c r="HVS40" s="341"/>
      <c r="HVT40" s="341"/>
      <c r="HVU40" s="341"/>
      <c r="HVV40" s="341"/>
      <c r="HVW40" s="341"/>
      <c r="HVX40" s="341"/>
      <c r="HVY40" s="341"/>
      <c r="HVZ40" s="341"/>
      <c r="HWA40" s="341"/>
      <c r="HWB40" s="341"/>
      <c r="HWC40" s="341"/>
      <c r="HWD40" s="341"/>
      <c r="HWE40" s="341"/>
      <c r="HWF40" s="341"/>
      <c r="HWG40" s="341"/>
      <c r="HWH40" s="341"/>
      <c r="HWI40" s="341"/>
      <c r="HWJ40" s="341"/>
      <c r="HWK40" s="341"/>
      <c r="HWL40" s="341"/>
      <c r="HWM40" s="341"/>
      <c r="HWN40" s="341"/>
      <c r="HWO40" s="341"/>
      <c r="HWP40" s="341"/>
      <c r="HWQ40" s="341"/>
      <c r="HWR40" s="341"/>
      <c r="HWS40" s="341"/>
      <c r="HWT40" s="341"/>
      <c r="HWU40" s="341"/>
      <c r="HWV40" s="341"/>
      <c r="HWW40" s="341"/>
      <c r="HWX40" s="341"/>
      <c r="HWY40" s="341"/>
      <c r="HWZ40" s="341"/>
      <c r="HXA40" s="341"/>
      <c r="HXB40" s="341"/>
      <c r="HXC40" s="341"/>
      <c r="HXD40" s="341"/>
      <c r="HXE40" s="341"/>
      <c r="HXF40" s="341"/>
      <c r="HXG40" s="341"/>
      <c r="HXH40" s="341"/>
      <c r="HXI40" s="341"/>
      <c r="HXJ40" s="341"/>
      <c r="HXK40" s="341"/>
      <c r="HXL40" s="341"/>
      <c r="HXM40" s="341"/>
      <c r="HXN40" s="341"/>
      <c r="HXO40" s="341"/>
      <c r="HXP40" s="341"/>
      <c r="HXQ40" s="341"/>
      <c r="HXR40" s="341"/>
      <c r="HXS40" s="341"/>
      <c r="HXT40" s="341"/>
      <c r="HXU40" s="341"/>
      <c r="HXV40" s="341"/>
      <c r="HXW40" s="341"/>
      <c r="HXX40" s="341"/>
      <c r="HXY40" s="341"/>
      <c r="HXZ40" s="341"/>
      <c r="HYA40" s="341"/>
      <c r="HYB40" s="341"/>
      <c r="HYC40" s="341"/>
      <c r="HYD40" s="341"/>
      <c r="HYE40" s="341"/>
      <c r="HYF40" s="341"/>
      <c r="HYG40" s="341"/>
      <c r="HYH40" s="341"/>
      <c r="HYI40" s="341"/>
      <c r="HYJ40" s="341"/>
      <c r="HYK40" s="341"/>
      <c r="HYL40" s="341"/>
      <c r="HYM40" s="341"/>
      <c r="HYN40" s="341"/>
      <c r="HYO40" s="341"/>
      <c r="HYP40" s="341"/>
      <c r="HYQ40" s="341"/>
      <c r="HYR40" s="341"/>
      <c r="HYS40" s="341"/>
      <c r="HYT40" s="341"/>
      <c r="HYU40" s="341"/>
      <c r="HYV40" s="341"/>
      <c r="HYW40" s="341"/>
      <c r="HYX40" s="341"/>
      <c r="HYY40" s="341"/>
      <c r="HYZ40" s="341"/>
      <c r="HZA40" s="341"/>
      <c r="HZB40" s="341"/>
      <c r="HZC40" s="341"/>
      <c r="HZD40" s="341"/>
      <c r="HZE40" s="341"/>
      <c r="HZF40" s="341"/>
      <c r="HZG40" s="341"/>
      <c r="HZH40" s="341"/>
      <c r="HZI40" s="341"/>
      <c r="HZJ40" s="341"/>
      <c r="HZK40" s="341"/>
      <c r="HZL40" s="341"/>
      <c r="HZM40" s="341"/>
      <c r="HZN40" s="341"/>
      <c r="HZO40" s="341"/>
      <c r="HZP40" s="341"/>
      <c r="HZQ40" s="341"/>
      <c r="HZR40" s="341"/>
      <c r="HZS40" s="341"/>
      <c r="HZT40" s="341"/>
      <c r="HZU40" s="341"/>
      <c r="HZV40" s="341"/>
      <c r="HZW40" s="341"/>
      <c r="HZX40" s="341"/>
      <c r="HZY40" s="341"/>
      <c r="HZZ40" s="341"/>
      <c r="IAA40" s="341"/>
      <c r="IAB40" s="341"/>
      <c r="IAC40" s="341"/>
      <c r="IAD40" s="341"/>
      <c r="IAE40" s="341"/>
      <c r="IAF40" s="341"/>
      <c r="IAG40" s="341"/>
      <c r="IAH40" s="341"/>
      <c r="IAI40" s="341"/>
      <c r="IAJ40" s="341"/>
      <c r="IAK40" s="341"/>
      <c r="IAL40" s="341"/>
      <c r="IAM40" s="341"/>
      <c r="IAN40" s="341"/>
      <c r="IAO40" s="341"/>
      <c r="IAP40" s="341"/>
      <c r="IAQ40" s="341"/>
      <c r="IAR40" s="341"/>
      <c r="IAS40" s="341"/>
      <c r="IAT40" s="341"/>
      <c r="IAU40" s="341"/>
      <c r="IAV40" s="341"/>
      <c r="IAW40" s="341"/>
      <c r="IAX40" s="341"/>
      <c r="IAY40" s="341"/>
      <c r="IAZ40" s="341"/>
      <c r="IBA40" s="341"/>
      <c r="IBB40" s="341"/>
      <c r="IBC40" s="341"/>
      <c r="IBD40" s="341"/>
      <c r="IBE40" s="341"/>
      <c r="IBF40" s="341"/>
      <c r="IBG40" s="341"/>
      <c r="IBH40" s="341"/>
      <c r="IBI40" s="341"/>
      <c r="IBJ40" s="341"/>
      <c r="IBK40" s="341"/>
      <c r="IBL40" s="341"/>
      <c r="IBM40" s="341"/>
      <c r="IBN40" s="341"/>
      <c r="IBO40" s="341"/>
      <c r="IBP40" s="341"/>
      <c r="IBQ40" s="341"/>
      <c r="IBR40" s="341"/>
      <c r="IBS40" s="341"/>
      <c r="IBT40" s="341"/>
      <c r="IBU40" s="341"/>
      <c r="IBV40" s="341"/>
      <c r="IBW40" s="341"/>
      <c r="IBX40" s="341"/>
      <c r="IBY40" s="341"/>
      <c r="IBZ40" s="341"/>
      <c r="ICA40" s="341"/>
      <c r="ICB40" s="341"/>
      <c r="ICC40" s="341"/>
      <c r="ICD40" s="341"/>
      <c r="ICE40" s="341"/>
      <c r="ICF40" s="341"/>
      <c r="ICG40" s="341"/>
      <c r="ICH40" s="341"/>
      <c r="ICI40" s="341"/>
      <c r="ICJ40" s="341"/>
      <c r="ICK40" s="341"/>
      <c r="ICL40" s="341"/>
      <c r="ICM40" s="341"/>
      <c r="ICN40" s="341"/>
      <c r="ICO40" s="341"/>
      <c r="ICP40" s="341"/>
      <c r="ICQ40" s="341"/>
      <c r="ICR40" s="341"/>
      <c r="ICS40" s="341"/>
      <c r="ICT40" s="341"/>
      <c r="ICU40" s="341"/>
      <c r="ICV40" s="341"/>
      <c r="ICW40" s="341"/>
      <c r="ICX40" s="341"/>
      <c r="ICY40" s="341"/>
      <c r="ICZ40" s="341"/>
      <c r="IDA40" s="341"/>
      <c r="IDB40" s="341"/>
      <c r="IDC40" s="341"/>
      <c r="IDD40" s="341"/>
      <c r="IDE40" s="341"/>
      <c r="IDF40" s="341"/>
      <c r="IDG40" s="341"/>
      <c r="IDH40" s="341"/>
      <c r="IDI40" s="341"/>
      <c r="IDJ40" s="341"/>
      <c r="IDK40" s="341"/>
      <c r="IDL40" s="341"/>
      <c r="IDM40" s="341"/>
      <c r="IDN40" s="341"/>
      <c r="IDO40" s="341"/>
      <c r="IDP40" s="341"/>
      <c r="IDQ40" s="341"/>
      <c r="IDR40" s="341"/>
      <c r="IDS40" s="341"/>
      <c r="IDT40" s="341"/>
      <c r="IDU40" s="341"/>
      <c r="IDV40" s="341"/>
      <c r="IDW40" s="341"/>
      <c r="IDX40" s="341"/>
      <c r="IDY40" s="341"/>
      <c r="IDZ40" s="341"/>
      <c r="IEA40" s="341"/>
      <c r="IEB40" s="341"/>
      <c r="IEC40" s="341"/>
      <c r="IED40" s="341"/>
      <c r="IEE40" s="341"/>
      <c r="IEF40" s="341"/>
      <c r="IEG40" s="341"/>
      <c r="IEH40" s="341"/>
      <c r="IEI40" s="341"/>
      <c r="IEJ40" s="341"/>
      <c r="IEK40" s="341"/>
      <c r="IEL40" s="341"/>
      <c r="IEM40" s="341"/>
      <c r="IEN40" s="341"/>
      <c r="IEO40" s="341"/>
      <c r="IEP40" s="341"/>
      <c r="IEQ40" s="341"/>
      <c r="IER40" s="341"/>
      <c r="IES40" s="341"/>
      <c r="IET40" s="341"/>
      <c r="IEU40" s="341"/>
      <c r="IEV40" s="341"/>
      <c r="IEW40" s="341"/>
      <c r="IEX40" s="341"/>
      <c r="IEY40" s="341"/>
      <c r="IEZ40" s="341"/>
      <c r="IFA40" s="341"/>
      <c r="IFB40" s="341"/>
      <c r="IFC40" s="341"/>
      <c r="IFD40" s="341"/>
      <c r="IFE40" s="341"/>
      <c r="IFF40" s="341"/>
      <c r="IFG40" s="341"/>
      <c r="IFH40" s="341"/>
      <c r="IFI40" s="341"/>
      <c r="IFJ40" s="341"/>
      <c r="IFK40" s="341"/>
      <c r="IFL40" s="341"/>
      <c r="IFM40" s="341"/>
      <c r="IFN40" s="341"/>
      <c r="IFO40" s="341"/>
      <c r="IFP40" s="341"/>
      <c r="IFQ40" s="341"/>
      <c r="IFR40" s="341"/>
      <c r="IFS40" s="341"/>
      <c r="IFT40" s="341"/>
      <c r="IFU40" s="341"/>
      <c r="IFV40" s="341"/>
      <c r="IFW40" s="341"/>
      <c r="IFX40" s="341"/>
      <c r="IFY40" s="341"/>
      <c r="IFZ40" s="341"/>
      <c r="IGA40" s="341"/>
      <c r="IGB40" s="341"/>
      <c r="IGC40" s="341"/>
      <c r="IGD40" s="341"/>
      <c r="IGE40" s="341"/>
      <c r="IGF40" s="341"/>
      <c r="IGG40" s="341"/>
      <c r="IGH40" s="341"/>
      <c r="IGI40" s="341"/>
      <c r="IGJ40" s="341"/>
      <c r="IGK40" s="341"/>
      <c r="IGL40" s="341"/>
      <c r="IGM40" s="341"/>
      <c r="IGN40" s="341"/>
      <c r="IGO40" s="341"/>
      <c r="IGP40" s="341"/>
      <c r="IGQ40" s="341"/>
      <c r="IGR40" s="341"/>
      <c r="IGS40" s="341"/>
      <c r="IGT40" s="341"/>
      <c r="IGU40" s="341"/>
      <c r="IGV40" s="341"/>
      <c r="IGW40" s="341"/>
      <c r="IGX40" s="341"/>
      <c r="IGY40" s="341"/>
      <c r="IGZ40" s="341"/>
      <c r="IHA40" s="341"/>
      <c r="IHB40" s="341"/>
      <c r="IHC40" s="341"/>
      <c r="IHD40" s="341"/>
      <c r="IHE40" s="341"/>
      <c r="IHF40" s="341"/>
      <c r="IHG40" s="341"/>
      <c r="IHH40" s="341"/>
      <c r="IHI40" s="341"/>
      <c r="IHJ40" s="341"/>
      <c r="IHK40" s="341"/>
      <c r="IHL40" s="341"/>
      <c r="IHM40" s="341"/>
      <c r="IHN40" s="341"/>
      <c r="IHO40" s="341"/>
      <c r="IHP40" s="341"/>
      <c r="IHQ40" s="341"/>
      <c r="IHR40" s="341"/>
      <c r="IHS40" s="341"/>
      <c r="IHT40" s="341"/>
      <c r="IHU40" s="341"/>
      <c r="IHV40" s="341"/>
      <c r="IHW40" s="341"/>
      <c r="IHX40" s="341"/>
      <c r="IHY40" s="341"/>
      <c r="IHZ40" s="341"/>
      <c r="IIA40" s="341"/>
      <c r="IIB40" s="341"/>
      <c r="IIC40" s="341"/>
      <c r="IID40" s="341"/>
      <c r="IIE40" s="341"/>
      <c r="IIF40" s="341"/>
      <c r="IIG40" s="341"/>
      <c r="IIH40" s="341"/>
      <c r="III40" s="341"/>
      <c r="IIJ40" s="341"/>
      <c r="IIK40" s="341"/>
      <c r="IIL40" s="341"/>
      <c r="IIM40" s="341"/>
      <c r="IIN40" s="341"/>
      <c r="IIO40" s="341"/>
      <c r="IIP40" s="341"/>
      <c r="IIQ40" s="341"/>
      <c r="IIR40" s="341"/>
      <c r="IIS40" s="341"/>
      <c r="IIT40" s="341"/>
      <c r="IIU40" s="341"/>
      <c r="IIV40" s="341"/>
      <c r="IIW40" s="341"/>
      <c r="IIX40" s="341"/>
      <c r="IIY40" s="341"/>
      <c r="IIZ40" s="341"/>
      <c r="IJA40" s="341"/>
      <c r="IJB40" s="341"/>
      <c r="IJC40" s="341"/>
      <c r="IJD40" s="341"/>
      <c r="IJE40" s="341"/>
      <c r="IJF40" s="341"/>
      <c r="IJG40" s="341"/>
      <c r="IJH40" s="341"/>
      <c r="IJI40" s="341"/>
      <c r="IJJ40" s="341"/>
      <c r="IJK40" s="341"/>
      <c r="IJL40" s="341"/>
      <c r="IJM40" s="341"/>
      <c r="IJN40" s="341"/>
      <c r="IJO40" s="341"/>
      <c r="IJP40" s="341"/>
      <c r="IJQ40" s="341"/>
      <c r="IJR40" s="341"/>
      <c r="IJS40" s="341"/>
      <c r="IJT40" s="341"/>
      <c r="IJU40" s="341"/>
      <c r="IJV40" s="341"/>
      <c r="IJW40" s="341"/>
      <c r="IJX40" s="341"/>
      <c r="IJY40" s="341"/>
      <c r="IJZ40" s="341"/>
      <c r="IKA40" s="341"/>
      <c r="IKB40" s="341"/>
      <c r="IKC40" s="341"/>
      <c r="IKD40" s="341"/>
      <c r="IKE40" s="341"/>
      <c r="IKF40" s="341"/>
      <c r="IKG40" s="341"/>
      <c r="IKH40" s="341"/>
      <c r="IKI40" s="341"/>
      <c r="IKJ40" s="341"/>
      <c r="IKK40" s="341"/>
      <c r="IKL40" s="341"/>
      <c r="IKM40" s="341"/>
      <c r="IKN40" s="341"/>
      <c r="IKO40" s="341"/>
      <c r="IKP40" s="341"/>
      <c r="IKQ40" s="341"/>
      <c r="IKR40" s="341"/>
      <c r="IKS40" s="341"/>
      <c r="IKT40" s="341"/>
      <c r="IKU40" s="341"/>
      <c r="IKV40" s="341"/>
      <c r="IKW40" s="341"/>
      <c r="IKX40" s="341"/>
      <c r="IKY40" s="341"/>
      <c r="IKZ40" s="341"/>
      <c r="ILA40" s="341"/>
      <c r="ILB40" s="341"/>
      <c r="ILC40" s="341"/>
      <c r="ILD40" s="341"/>
      <c r="ILE40" s="341"/>
      <c r="ILF40" s="341"/>
      <c r="ILG40" s="341"/>
      <c r="ILH40" s="341"/>
      <c r="ILI40" s="341"/>
      <c r="ILJ40" s="341"/>
      <c r="ILK40" s="341"/>
      <c r="ILL40" s="341"/>
      <c r="ILM40" s="341"/>
      <c r="ILN40" s="341"/>
      <c r="ILO40" s="341"/>
      <c r="ILP40" s="341"/>
      <c r="ILQ40" s="341"/>
      <c r="ILR40" s="341"/>
      <c r="ILS40" s="341"/>
      <c r="ILT40" s="341"/>
      <c r="ILU40" s="341"/>
      <c r="ILV40" s="341"/>
      <c r="ILW40" s="341"/>
      <c r="ILX40" s="341"/>
      <c r="ILY40" s="341"/>
      <c r="ILZ40" s="341"/>
      <c r="IMA40" s="341"/>
      <c r="IMB40" s="341"/>
      <c r="IMC40" s="341"/>
      <c r="IMD40" s="341"/>
      <c r="IME40" s="341"/>
      <c r="IMF40" s="341"/>
      <c r="IMG40" s="341"/>
      <c r="IMH40" s="341"/>
      <c r="IMI40" s="341"/>
      <c r="IMJ40" s="341"/>
      <c r="IMK40" s="341"/>
      <c r="IML40" s="341"/>
      <c r="IMM40" s="341"/>
      <c r="IMN40" s="341"/>
      <c r="IMO40" s="341"/>
      <c r="IMP40" s="341"/>
      <c r="IMQ40" s="341"/>
      <c r="IMR40" s="341"/>
      <c r="IMS40" s="341"/>
      <c r="IMT40" s="341"/>
      <c r="IMU40" s="341"/>
      <c r="IMV40" s="341"/>
      <c r="IMW40" s="341"/>
      <c r="IMX40" s="341"/>
      <c r="IMY40" s="341"/>
      <c r="IMZ40" s="341"/>
      <c r="INA40" s="341"/>
      <c r="INB40" s="341"/>
      <c r="INC40" s="341"/>
      <c r="IND40" s="341"/>
      <c r="INE40" s="341"/>
      <c r="INF40" s="341"/>
      <c r="ING40" s="341"/>
      <c r="INH40" s="341"/>
      <c r="INI40" s="341"/>
      <c r="INJ40" s="341"/>
      <c r="INK40" s="341"/>
      <c r="INL40" s="341"/>
      <c r="INM40" s="341"/>
      <c r="INN40" s="341"/>
      <c r="INO40" s="341"/>
      <c r="INP40" s="341"/>
      <c r="INQ40" s="341"/>
      <c r="INR40" s="341"/>
      <c r="INS40" s="341"/>
      <c r="INT40" s="341"/>
      <c r="INU40" s="341"/>
      <c r="INV40" s="341"/>
      <c r="INW40" s="341"/>
      <c r="INX40" s="341"/>
      <c r="INY40" s="341"/>
      <c r="INZ40" s="341"/>
      <c r="IOA40" s="341"/>
      <c r="IOB40" s="341"/>
      <c r="IOC40" s="341"/>
      <c r="IOD40" s="341"/>
      <c r="IOE40" s="341"/>
      <c r="IOF40" s="341"/>
      <c r="IOG40" s="341"/>
      <c r="IOH40" s="341"/>
      <c r="IOI40" s="341"/>
      <c r="IOJ40" s="341"/>
      <c r="IOK40" s="341"/>
      <c r="IOL40" s="341"/>
      <c r="IOM40" s="341"/>
      <c r="ION40" s="341"/>
      <c r="IOO40" s="341"/>
      <c r="IOP40" s="341"/>
      <c r="IOQ40" s="341"/>
      <c r="IOR40" s="341"/>
      <c r="IOS40" s="341"/>
      <c r="IOT40" s="341"/>
      <c r="IOU40" s="341"/>
      <c r="IOV40" s="341"/>
      <c r="IOW40" s="341"/>
      <c r="IOX40" s="341"/>
      <c r="IOY40" s="341"/>
      <c r="IOZ40" s="341"/>
      <c r="IPA40" s="341"/>
      <c r="IPB40" s="341"/>
      <c r="IPC40" s="341"/>
      <c r="IPD40" s="341"/>
      <c r="IPE40" s="341"/>
      <c r="IPF40" s="341"/>
      <c r="IPG40" s="341"/>
      <c r="IPH40" s="341"/>
      <c r="IPI40" s="341"/>
      <c r="IPJ40" s="341"/>
      <c r="IPK40" s="341"/>
      <c r="IPL40" s="341"/>
      <c r="IPM40" s="341"/>
      <c r="IPN40" s="341"/>
      <c r="IPO40" s="341"/>
      <c r="IPP40" s="341"/>
      <c r="IPQ40" s="341"/>
      <c r="IPR40" s="341"/>
      <c r="IPS40" s="341"/>
      <c r="IPT40" s="341"/>
      <c r="IPU40" s="341"/>
      <c r="IPV40" s="341"/>
      <c r="IPW40" s="341"/>
      <c r="IPX40" s="341"/>
      <c r="IPY40" s="341"/>
      <c r="IPZ40" s="341"/>
      <c r="IQA40" s="341"/>
      <c r="IQB40" s="341"/>
      <c r="IQC40" s="341"/>
      <c r="IQD40" s="341"/>
      <c r="IQE40" s="341"/>
      <c r="IQF40" s="341"/>
      <c r="IQG40" s="341"/>
      <c r="IQH40" s="341"/>
      <c r="IQI40" s="341"/>
      <c r="IQJ40" s="341"/>
      <c r="IQK40" s="341"/>
      <c r="IQL40" s="341"/>
      <c r="IQM40" s="341"/>
      <c r="IQN40" s="341"/>
      <c r="IQO40" s="341"/>
      <c r="IQP40" s="341"/>
      <c r="IQQ40" s="341"/>
      <c r="IQR40" s="341"/>
      <c r="IQS40" s="341"/>
      <c r="IQT40" s="341"/>
      <c r="IQU40" s="341"/>
      <c r="IQV40" s="341"/>
      <c r="IQW40" s="341"/>
      <c r="IQX40" s="341"/>
      <c r="IQY40" s="341"/>
      <c r="IQZ40" s="341"/>
      <c r="IRA40" s="341"/>
      <c r="IRB40" s="341"/>
      <c r="IRC40" s="341"/>
      <c r="IRD40" s="341"/>
      <c r="IRE40" s="341"/>
      <c r="IRF40" s="341"/>
      <c r="IRG40" s="341"/>
      <c r="IRH40" s="341"/>
      <c r="IRI40" s="341"/>
      <c r="IRJ40" s="341"/>
      <c r="IRK40" s="341"/>
      <c r="IRL40" s="341"/>
      <c r="IRM40" s="341"/>
      <c r="IRN40" s="341"/>
      <c r="IRO40" s="341"/>
      <c r="IRP40" s="341"/>
      <c r="IRQ40" s="341"/>
      <c r="IRR40" s="341"/>
      <c r="IRS40" s="341"/>
      <c r="IRT40" s="341"/>
      <c r="IRU40" s="341"/>
      <c r="IRV40" s="341"/>
      <c r="IRW40" s="341"/>
      <c r="IRX40" s="341"/>
      <c r="IRY40" s="341"/>
      <c r="IRZ40" s="341"/>
      <c r="ISA40" s="341"/>
      <c r="ISB40" s="341"/>
      <c r="ISC40" s="341"/>
      <c r="ISD40" s="341"/>
      <c r="ISE40" s="341"/>
      <c r="ISF40" s="341"/>
      <c r="ISG40" s="341"/>
      <c r="ISH40" s="341"/>
      <c r="ISI40" s="341"/>
      <c r="ISJ40" s="341"/>
      <c r="ISK40" s="341"/>
      <c r="ISL40" s="341"/>
      <c r="ISM40" s="341"/>
      <c r="ISN40" s="341"/>
      <c r="ISO40" s="341"/>
      <c r="ISP40" s="341"/>
      <c r="ISQ40" s="341"/>
      <c r="ISR40" s="341"/>
      <c r="ISS40" s="341"/>
      <c r="IST40" s="341"/>
      <c r="ISU40" s="341"/>
      <c r="ISV40" s="341"/>
      <c r="ISW40" s="341"/>
      <c r="ISX40" s="341"/>
      <c r="ISY40" s="341"/>
      <c r="ISZ40" s="341"/>
      <c r="ITA40" s="341"/>
      <c r="ITB40" s="341"/>
      <c r="ITC40" s="341"/>
      <c r="ITD40" s="341"/>
      <c r="ITE40" s="341"/>
      <c r="ITF40" s="341"/>
      <c r="ITG40" s="341"/>
      <c r="ITH40" s="341"/>
      <c r="ITI40" s="341"/>
      <c r="ITJ40" s="341"/>
      <c r="ITK40" s="341"/>
      <c r="ITL40" s="341"/>
      <c r="ITM40" s="341"/>
      <c r="ITN40" s="341"/>
      <c r="ITO40" s="341"/>
      <c r="ITP40" s="341"/>
      <c r="ITQ40" s="341"/>
      <c r="ITR40" s="341"/>
      <c r="ITS40" s="341"/>
      <c r="ITT40" s="341"/>
      <c r="ITU40" s="341"/>
      <c r="ITV40" s="341"/>
      <c r="ITW40" s="341"/>
      <c r="ITX40" s="341"/>
      <c r="ITY40" s="341"/>
      <c r="ITZ40" s="341"/>
      <c r="IUA40" s="341"/>
      <c r="IUB40" s="341"/>
      <c r="IUC40" s="341"/>
      <c r="IUD40" s="341"/>
      <c r="IUE40" s="341"/>
      <c r="IUF40" s="341"/>
      <c r="IUG40" s="341"/>
      <c r="IUH40" s="341"/>
      <c r="IUI40" s="341"/>
      <c r="IUJ40" s="341"/>
      <c r="IUK40" s="341"/>
      <c r="IUL40" s="341"/>
      <c r="IUM40" s="341"/>
      <c r="IUN40" s="341"/>
      <c r="IUO40" s="341"/>
      <c r="IUP40" s="341"/>
      <c r="IUQ40" s="341"/>
      <c r="IUR40" s="341"/>
      <c r="IUS40" s="341"/>
      <c r="IUT40" s="341"/>
      <c r="IUU40" s="341"/>
      <c r="IUV40" s="341"/>
      <c r="IUW40" s="341"/>
      <c r="IUX40" s="341"/>
      <c r="IUY40" s="341"/>
      <c r="IUZ40" s="341"/>
      <c r="IVA40" s="341"/>
      <c r="IVB40" s="341"/>
      <c r="IVC40" s="341"/>
      <c r="IVD40" s="341"/>
      <c r="IVE40" s="341"/>
      <c r="IVF40" s="341"/>
      <c r="IVG40" s="341"/>
      <c r="IVH40" s="341"/>
      <c r="IVI40" s="341"/>
      <c r="IVJ40" s="341"/>
      <c r="IVK40" s="341"/>
      <c r="IVL40" s="341"/>
      <c r="IVM40" s="341"/>
      <c r="IVN40" s="341"/>
      <c r="IVO40" s="341"/>
      <c r="IVP40" s="341"/>
      <c r="IVQ40" s="341"/>
      <c r="IVR40" s="341"/>
      <c r="IVS40" s="341"/>
      <c r="IVT40" s="341"/>
      <c r="IVU40" s="341"/>
      <c r="IVV40" s="341"/>
      <c r="IVW40" s="341"/>
      <c r="IVX40" s="341"/>
      <c r="IVY40" s="341"/>
      <c r="IVZ40" s="341"/>
      <c r="IWA40" s="341"/>
      <c r="IWB40" s="341"/>
      <c r="IWC40" s="341"/>
      <c r="IWD40" s="341"/>
      <c r="IWE40" s="341"/>
      <c r="IWF40" s="341"/>
      <c r="IWG40" s="341"/>
      <c r="IWH40" s="341"/>
      <c r="IWI40" s="341"/>
      <c r="IWJ40" s="341"/>
      <c r="IWK40" s="341"/>
      <c r="IWL40" s="341"/>
      <c r="IWM40" s="341"/>
      <c r="IWN40" s="341"/>
      <c r="IWO40" s="341"/>
      <c r="IWP40" s="341"/>
      <c r="IWQ40" s="341"/>
      <c r="IWR40" s="341"/>
      <c r="IWS40" s="341"/>
      <c r="IWT40" s="341"/>
      <c r="IWU40" s="341"/>
      <c r="IWV40" s="341"/>
      <c r="IWW40" s="341"/>
      <c r="IWX40" s="341"/>
      <c r="IWY40" s="341"/>
      <c r="IWZ40" s="341"/>
      <c r="IXA40" s="341"/>
      <c r="IXB40" s="341"/>
      <c r="IXC40" s="341"/>
      <c r="IXD40" s="341"/>
      <c r="IXE40" s="341"/>
      <c r="IXF40" s="341"/>
      <c r="IXG40" s="341"/>
      <c r="IXH40" s="341"/>
      <c r="IXI40" s="341"/>
      <c r="IXJ40" s="341"/>
      <c r="IXK40" s="341"/>
      <c r="IXL40" s="341"/>
      <c r="IXM40" s="341"/>
      <c r="IXN40" s="341"/>
      <c r="IXO40" s="341"/>
      <c r="IXP40" s="341"/>
      <c r="IXQ40" s="341"/>
      <c r="IXR40" s="341"/>
      <c r="IXS40" s="341"/>
      <c r="IXT40" s="341"/>
      <c r="IXU40" s="341"/>
      <c r="IXV40" s="341"/>
      <c r="IXW40" s="341"/>
      <c r="IXX40" s="341"/>
      <c r="IXY40" s="341"/>
      <c r="IXZ40" s="341"/>
      <c r="IYA40" s="341"/>
      <c r="IYB40" s="341"/>
      <c r="IYC40" s="341"/>
      <c r="IYD40" s="341"/>
      <c r="IYE40" s="341"/>
      <c r="IYF40" s="341"/>
      <c r="IYG40" s="341"/>
      <c r="IYH40" s="341"/>
      <c r="IYI40" s="341"/>
      <c r="IYJ40" s="341"/>
      <c r="IYK40" s="341"/>
      <c r="IYL40" s="341"/>
      <c r="IYM40" s="341"/>
      <c r="IYN40" s="341"/>
      <c r="IYO40" s="341"/>
      <c r="IYP40" s="341"/>
      <c r="IYQ40" s="341"/>
      <c r="IYR40" s="341"/>
      <c r="IYS40" s="341"/>
      <c r="IYT40" s="341"/>
      <c r="IYU40" s="341"/>
      <c r="IYV40" s="341"/>
      <c r="IYW40" s="341"/>
      <c r="IYX40" s="341"/>
      <c r="IYY40" s="341"/>
      <c r="IYZ40" s="341"/>
      <c r="IZA40" s="341"/>
      <c r="IZB40" s="341"/>
      <c r="IZC40" s="341"/>
      <c r="IZD40" s="341"/>
      <c r="IZE40" s="341"/>
      <c r="IZF40" s="341"/>
      <c r="IZG40" s="341"/>
      <c r="IZH40" s="341"/>
      <c r="IZI40" s="341"/>
      <c r="IZJ40" s="341"/>
      <c r="IZK40" s="341"/>
      <c r="IZL40" s="341"/>
      <c r="IZM40" s="341"/>
      <c r="IZN40" s="341"/>
      <c r="IZO40" s="341"/>
      <c r="IZP40" s="341"/>
      <c r="IZQ40" s="341"/>
      <c r="IZR40" s="341"/>
      <c r="IZS40" s="341"/>
      <c r="IZT40" s="341"/>
      <c r="IZU40" s="341"/>
      <c r="IZV40" s="341"/>
      <c r="IZW40" s="341"/>
      <c r="IZX40" s="341"/>
      <c r="IZY40" s="341"/>
      <c r="IZZ40" s="341"/>
      <c r="JAA40" s="341"/>
      <c r="JAB40" s="341"/>
      <c r="JAC40" s="341"/>
      <c r="JAD40" s="341"/>
      <c r="JAE40" s="341"/>
      <c r="JAF40" s="341"/>
      <c r="JAG40" s="341"/>
      <c r="JAH40" s="341"/>
      <c r="JAI40" s="341"/>
      <c r="JAJ40" s="341"/>
      <c r="JAK40" s="341"/>
      <c r="JAL40" s="341"/>
      <c r="JAM40" s="341"/>
      <c r="JAN40" s="341"/>
      <c r="JAO40" s="341"/>
      <c r="JAP40" s="341"/>
      <c r="JAQ40" s="341"/>
      <c r="JAR40" s="341"/>
      <c r="JAS40" s="341"/>
      <c r="JAT40" s="341"/>
      <c r="JAU40" s="341"/>
      <c r="JAV40" s="341"/>
      <c r="JAW40" s="341"/>
      <c r="JAX40" s="341"/>
      <c r="JAY40" s="341"/>
      <c r="JAZ40" s="341"/>
      <c r="JBA40" s="341"/>
      <c r="JBB40" s="341"/>
      <c r="JBC40" s="341"/>
      <c r="JBD40" s="341"/>
      <c r="JBE40" s="341"/>
      <c r="JBF40" s="341"/>
      <c r="JBG40" s="341"/>
      <c r="JBH40" s="341"/>
      <c r="JBI40" s="341"/>
      <c r="JBJ40" s="341"/>
      <c r="JBK40" s="341"/>
      <c r="JBL40" s="341"/>
      <c r="JBM40" s="341"/>
      <c r="JBN40" s="341"/>
      <c r="JBO40" s="341"/>
      <c r="JBP40" s="341"/>
      <c r="JBQ40" s="341"/>
      <c r="JBR40" s="341"/>
      <c r="JBS40" s="341"/>
      <c r="JBT40" s="341"/>
      <c r="JBU40" s="341"/>
      <c r="JBV40" s="341"/>
      <c r="JBW40" s="341"/>
      <c r="JBX40" s="341"/>
      <c r="JBY40" s="341"/>
      <c r="JBZ40" s="341"/>
      <c r="JCA40" s="341"/>
      <c r="JCB40" s="341"/>
      <c r="JCC40" s="341"/>
      <c r="JCD40" s="341"/>
      <c r="JCE40" s="341"/>
      <c r="JCF40" s="341"/>
      <c r="JCG40" s="341"/>
      <c r="JCH40" s="341"/>
      <c r="JCI40" s="341"/>
      <c r="JCJ40" s="341"/>
      <c r="JCK40" s="341"/>
      <c r="JCL40" s="341"/>
      <c r="JCM40" s="341"/>
      <c r="JCN40" s="341"/>
      <c r="JCO40" s="341"/>
      <c r="JCP40" s="341"/>
      <c r="JCQ40" s="341"/>
      <c r="JCR40" s="341"/>
      <c r="JCS40" s="341"/>
      <c r="JCT40" s="341"/>
      <c r="JCU40" s="341"/>
      <c r="JCV40" s="341"/>
      <c r="JCW40" s="341"/>
      <c r="JCX40" s="341"/>
      <c r="JCY40" s="341"/>
      <c r="JCZ40" s="341"/>
      <c r="JDA40" s="341"/>
      <c r="JDB40" s="341"/>
      <c r="JDC40" s="341"/>
      <c r="JDD40" s="341"/>
      <c r="JDE40" s="341"/>
      <c r="JDF40" s="341"/>
      <c r="JDG40" s="341"/>
      <c r="JDH40" s="341"/>
      <c r="JDI40" s="341"/>
      <c r="JDJ40" s="341"/>
      <c r="JDK40" s="341"/>
      <c r="JDL40" s="341"/>
      <c r="JDM40" s="341"/>
      <c r="JDN40" s="341"/>
      <c r="JDO40" s="341"/>
      <c r="JDP40" s="341"/>
      <c r="JDQ40" s="341"/>
      <c r="JDR40" s="341"/>
      <c r="JDS40" s="341"/>
      <c r="JDT40" s="341"/>
      <c r="JDU40" s="341"/>
      <c r="JDV40" s="341"/>
      <c r="JDW40" s="341"/>
      <c r="JDX40" s="341"/>
      <c r="JDY40" s="341"/>
      <c r="JDZ40" s="341"/>
      <c r="JEA40" s="341"/>
      <c r="JEB40" s="341"/>
      <c r="JEC40" s="341"/>
      <c r="JED40" s="341"/>
      <c r="JEE40" s="341"/>
      <c r="JEF40" s="341"/>
      <c r="JEG40" s="341"/>
      <c r="JEH40" s="341"/>
      <c r="JEI40" s="341"/>
      <c r="JEJ40" s="341"/>
      <c r="JEK40" s="341"/>
      <c r="JEL40" s="341"/>
      <c r="JEM40" s="341"/>
      <c r="JEN40" s="341"/>
      <c r="JEO40" s="341"/>
      <c r="JEP40" s="341"/>
      <c r="JEQ40" s="341"/>
      <c r="JER40" s="341"/>
      <c r="JES40" s="341"/>
      <c r="JET40" s="341"/>
      <c r="JEU40" s="341"/>
      <c r="JEV40" s="341"/>
      <c r="JEW40" s="341"/>
      <c r="JEX40" s="341"/>
      <c r="JEY40" s="341"/>
      <c r="JEZ40" s="341"/>
      <c r="JFA40" s="341"/>
      <c r="JFB40" s="341"/>
      <c r="JFC40" s="341"/>
      <c r="JFD40" s="341"/>
      <c r="JFE40" s="341"/>
      <c r="JFF40" s="341"/>
      <c r="JFG40" s="341"/>
      <c r="JFH40" s="341"/>
      <c r="JFI40" s="341"/>
      <c r="JFJ40" s="341"/>
      <c r="JFK40" s="341"/>
      <c r="JFL40" s="341"/>
      <c r="JFM40" s="341"/>
      <c r="JFN40" s="341"/>
      <c r="JFO40" s="341"/>
      <c r="JFP40" s="341"/>
      <c r="JFQ40" s="341"/>
      <c r="JFR40" s="341"/>
      <c r="JFS40" s="341"/>
      <c r="JFT40" s="341"/>
      <c r="JFU40" s="341"/>
      <c r="JFV40" s="341"/>
      <c r="JFW40" s="341"/>
      <c r="JFX40" s="341"/>
      <c r="JFY40" s="341"/>
      <c r="JFZ40" s="341"/>
      <c r="JGA40" s="341"/>
      <c r="JGB40" s="341"/>
      <c r="JGC40" s="341"/>
      <c r="JGD40" s="341"/>
      <c r="JGE40" s="341"/>
      <c r="JGF40" s="341"/>
      <c r="JGG40" s="341"/>
      <c r="JGH40" s="341"/>
      <c r="JGI40" s="341"/>
      <c r="JGJ40" s="341"/>
      <c r="JGK40" s="341"/>
      <c r="JGL40" s="341"/>
      <c r="JGM40" s="341"/>
      <c r="JGN40" s="341"/>
      <c r="JGO40" s="341"/>
      <c r="JGP40" s="341"/>
      <c r="JGQ40" s="341"/>
      <c r="JGR40" s="341"/>
      <c r="JGS40" s="341"/>
      <c r="JGT40" s="341"/>
      <c r="JGU40" s="341"/>
      <c r="JGV40" s="341"/>
      <c r="JGW40" s="341"/>
      <c r="JGX40" s="341"/>
      <c r="JGY40" s="341"/>
      <c r="JGZ40" s="341"/>
      <c r="JHA40" s="341"/>
      <c r="JHB40" s="341"/>
      <c r="JHC40" s="341"/>
      <c r="JHD40" s="341"/>
      <c r="JHE40" s="341"/>
      <c r="JHF40" s="341"/>
      <c r="JHG40" s="341"/>
      <c r="JHH40" s="341"/>
      <c r="JHI40" s="341"/>
      <c r="JHJ40" s="341"/>
      <c r="JHK40" s="341"/>
      <c r="JHL40" s="341"/>
      <c r="JHM40" s="341"/>
      <c r="JHN40" s="341"/>
      <c r="JHO40" s="341"/>
      <c r="JHP40" s="341"/>
      <c r="JHQ40" s="341"/>
      <c r="JHR40" s="341"/>
      <c r="JHS40" s="341"/>
      <c r="JHT40" s="341"/>
      <c r="JHU40" s="341"/>
      <c r="JHV40" s="341"/>
      <c r="JHW40" s="341"/>
      <c r="JHX40" s="341"/>
      <c r="JHY40" s="341"/>
      <c r="JHZ40" s="341"/>
      <c r="JIA40" s="341"/>
      <c r="JIB40" s="341"/>
      <c r="JIC40" s="341"/>
      <c r="JID40" s="341"/>
      <c r="JIE40" s="341"/>
      <c r="JIF40" s="341"/>
      <c r="JIG40" s="341"/>
      <c r="JIH40" s="341"/>
      <c r="JII40" s="341"/>
      <c r="JIJ40" s="341"/>
      <c r="JIK40" s="341"/>
      <c r="JIL40" s="341"/>
      <c r="JIM40" s="341"/>
      <c r="JIN40" s="341"/>
      <c r="JIO40" s="341"/>
      <c r="JIP40" s="341"/>
      <c r="JIQ40" s="341"/>
      <c r="JIR40" s="341"/>
      <c r="JIS40" s="341"/>
      <c r="JIT40" s="341"/>
      <c r="JIU40" s="341"/>
      <c r="JIV40" s="341"/>
      <c r="JIW40" s="341"/>
      <c r="JIX40" s="341"/>
      <c r="JIY40" s="341"/>
      <c r="JIZ40" s="341"/>
      <c r="JJA40" s="341"/>
      <c r="JJB40" s="341"/>
      <c r="JJC40" s="341"/>
      <c r="JJD40" s="341"/>
      <c r="JJE40" s="341"/>
      <c r="JJF40" s="341"/>
      <c r="JJG40" s="341"/>
      <c r="JJH40" s="341"/>
      <c r="JJI40" s="341"/>
      <c r="JJJ40" s="341"/>
      <c r="JJK40" s="341"/>
      <c r="JJL40" s="341"/>
      <c r="JJM40" s="341"/>
      <c r="JJN40" s="341"/>
      <c r="JJO40" s="341"/>
      <c r="JJP40" s="341"/>
      <c r="JJQ40" s="341"/>
      <c r="JJR40" s="341"/>
      <c r="JJS40" s="341"/>
      <c r="JJT40" s="341"/>
      <c r="JJU40" s="341"/>
      <c r="JJV40" s="341"/>
      <c r="JJW40" s="341"/>
      <c r="JJX40" s="341"/>
      <c r="JJY40" s="341"/>
      <c r="JJZ40" s="341"/>
      <c r="JKA40" s="341"/>
      <c r="JKB40" s="341"/>
      <c r="JKC40" s="341"/>
      <c r="JKD40" s="341"/>
      <c r="JKE40" s="341"/>
      <c r="JKF40" s="341"/>
      <c r="JKG40" s="341"/>
      <c r="JKH40" s="341"/>
      <c r="JKI40" s="341"/>
      <c r="JKJ40" s="341"/>
      <c r="JKK40" s="341"/>
      <c r="JKL40" s="341"/>
      <c r="JKM40" s="341"/>
      <c r="JKN40" s="341"/>
      <c r="JKO40" s="341"/>
      <c r="JKP40" s="341"/>
      <c r="JKQ40" s="341"/>
      <c r="JKR40" s="341"/>
      <c r="JKS40" s="341"/>
      <c r="JKT40" s="341"/>
      <c r="JKU40" s="341"/>
      <c r="JKV40" s="341"/>
      <c r="JKW40" s="341"/>
      <c r="JKX40" s="341"/>
      <c r="JKY40" s="341"/>
      <c r="JKZ40" s="341"/>
      <c r="JLA40" s="341"/>
      <c r="JLB40" s="341"/>
      <c r="JLC40" s="341"/>
      <c r="JLD40" s="341"/>
      <c r="JLE40" s="341"/>
      <c r="JLF40" s="341"/>
      <c r="JLG40" s="341"/>
      <c r="JLH40" s="341"/>
      <c r="JLI40" s="341"/>
      <c r="JLJ40" s="341"/>
      <c r="JLK40" s="341"/>
      <c r="JLL40" s="341"/>
      <c r="JLM40" s="341"/>
      <c r="JLN40" s="341"/>
      <c r="JLO40" s="341"/>
      <c r="JLP40" s="341"/>
      <c r="JLQ40" s="341"/>
      <c r="JLR40" s="341"/>
      <c r="JLS40" s="341"/>
      <c r="JLT40" s="341"/>
      <c r="JLU40" s="341"/>
      <c r="JLV40" s="341"/>
      <c r="JLW40" s="341"/>
      <c r="JLX40" s="341"/>
      <c r="JLY40" s="341"/>
      <c r="JLZ40" s="341"/>
      <c r="JMA40" s="341"/>
      <c r="JMB40" s="341"/>
      <c r="JMC40" s="341"/>
      <c r="JMD40" s="341"/>
      <c r="JME40" s="341"/>
      <c r="JMF40" s="341"/>
      <c r="JMG40" s="341"/>
      <c r="JMH40" s="341"/>
      <c r="JMI40" s="341"/>
      <c r="JMJ40" s="341"/>
      <c r="JMK40" s="341"/>
      <c r="JML40" s="341"/>
      <c r="JMM40" s="341"/>
      <c r="JMN40" s="341"/>
      <c r="JMO40" s="341"/>
      <c r="JMP40" s="341"/>
      <c r="JMQ40" s="341"/>
      <c r="JMR40" s="341"/>
      <c r="JMS40" s="341"/>
      <c r="JMT40" s="341"/>
      <c r="JMU40" s="341"/>
      <c r="JMV40" s="341"/>
      <c r="JMW40" s="341"/>
      <c r="JMX40" s="341"/>
      <c r="JMY40" s="341"/>
      <c r="JMZ40" s="341"/>
      <c r="JNA40" s="341"/>
      <c r="JNB40" s="341"/>
      <c r="JNC40" s="341"/>
      <c r="JND40" s="341"/>
      <c r="JNE40" s="341"/>
      <c r="JNF40" s="341"/>
      <c r="JNG40" s="341"/>
      <c r="JNH40" s="341"/>
      <c r="JNI40" s="341"/>
      <c r="JNJ40" s="341"/>
      <c r="JNK40" s="341"/>
      <c r="JNL40" s="341"/>
      <c r="JNM40" s="341"/>
      <c r="JNN40" s="341"/>
      <c r="JNO40" s="341"/>
      <c r="JNP40" s="341"/>
      <c r="JNQ40" s="341"/>
      <c r="JNR40" s="341"/>
      <c r="JNS40" s="341"/>
      <c r="JNT40" s="341"/>
      <c r="JNU40" s="341"/>
      <c r="JNV40" s="341"/>
      <c r="JNW40" s="341"/>
      <c r="JNX40" s="341"/>
      <c r="JNY40" s="341"/>
      <c r="JNZ40" s="341"/>
      <c r="JOA40" s="341"/>
      <c r="JOB40" s="341"/>
      <c r="JOC40" s="341"/>
      <c r="JOD40" s="341"/>
      <c r="JOE40" s="341"/>
      <c r="JOF40" s="341"/>
      <c r="JOG40" s="341"/>
      <c r="JOH40" s="341"/>
      <c r="JOI40" s="341"/>
      <c r="JOJ40" s="341"/>
      <c r="JOK40" s="341"/>
      <c r="JOL40" s="341"/>
      <c r="JOM40" s="341"/>
      <c r="JON40" s="341"/>
      <c r="JOO40" s="341"/>
      <c r="JOP40" s="341"/>
      <c r="JOQ40" s="341"/>
      <c r="JOR40" s="341"/>
      <c r="JOS40" s="341"/>
      <c r="JOT40" s="341"/>
      <c r="JOU40" s="341"/>
      <c r="JOV40" s="341"/>
      <c r="JOW40" s="341"/>
      <c r="JOX40" s="341"/>
      <c r="JOY40" s="341"/>
      <c r="JOZ40" s="341"/>
      <c r="JPA40" s="341"/>
      <c r="JPB40" s="341"/>
      <c r="JPC40" s="341"/>
      <c r="JPD40" s="341"/>
      <c r="JPE40" s="341"/>
      <c r="JPF40" s="341"/>
      <c r="JPG40" s="341"/>
      <c r="JPH40" s="341"/>
      <c r="JPI40" s="341"/>
      <c r="JPJ40" s="341"/>
      <c r="JPK40" s="341"/>
      <c r="JPL40" s="341"/>
      <c r="JPM40" s="341"/>
      <c r="JPN40" s="341"/>
      <c r="JPO40" s="341"/>
      <c r="JPP40" s="341"/>
      <c r="JPQ40" s="341"/>
      <c r="JPR40" s="341"/>
      <c r="JPS40" s="341"/>
      <c r="JPT40" s="341"/>
      <c r="JPU40" s="341"/>
      <c r="JPV40" s="341"/>
      <c r="JPW40" s="341"/>
      <c r="JPX40" s="341"/>
      <c r="JPY40" s="341"/>
      <c r="JPZ40" s="341"/>
      <c r="JQA40" s="341"/>
      <c r="JQB40" s="341"/>
      <c r="JQC40" s="341"/>
      <c r="JQD40" s="341"/>
      <c r="JQE40" s="341"/>
      <c r="JQF40" s="341"/>
      <c r="JQG40" s="341"/>
      <c r="JQH40" s="341"/>
      <c r="JQI40" s="341"/>
      <c r="JQJ40" s="341"/>
      <c r="JQK40" s="341"/>
      <c r="JQL40" s="341"/>
      <c r="JQM40" s="341"/>
      <c r="JQN40" s="341"/>
      <c r="JQO40" s="341"/>
      <c r="JQP40" s="341"/>
      <c r="JQQ40" s="341"/>
      <c r="JQR40" s="341"/>
      <c r="JQS40" s="341"/>
      <c r="JQT40" s="341"/>
      <c r="JQU40" s="341"/>
      <c r="JQV40" s="341"/>
      <c r="JQW40" s="341"/>
      <c r="JQX40" s="341"/>
      <c r="JQY40" s="341"/>
      <c r="JQZ40" s="341"/>
      <c r="JRA40" s="341"/>
      <c r="JRB40" s="341"/>
      <c r="JRC40" s="341"/>
      <c r="JRD40" s="341"/>
      <c r="JRE40" s="341"/>
      <c r="JRF40" s="341"/>
      <c r="JRG40" s="341"/>
      <c r="JRH40" s="341"/>
      <c r="JRI40" s="341"/>
      <c r="JRJ40" s="341"/>
      <c r="JRK40" s="341"/>
      <c r="JRL40" s="341"/>
      <c r="JRM40" s="341"/>
      <c r="JRN40" s="341"/>
      <c r="JRO40" s="341"/>
      <c r="JRP40" s="341"/>
      <c r="JRQ40" s="341"/>
      <c r="JRR40" s="341"/>
      <c r="JRS40" s="341"/>
      <c r="JRT40" s="341"/>
      <c r="JRU40" s="341"/>
      <c r="JRV40" s="341"/>
      <c r="JRW40" s="341"/>
      <c r="JRX40" s="341"/>
      <c r="JRY40" s="341"/>
      <c r="JRZ40" s="341"/>
      <c r="JSA40" s="341"/>
      <c r="JSB40" s="341"/>
      <c r="JSC40" s="341"/>
      <c r="JSD40" s="341"/>
      <c r="JSE40" s="341"/>
      <c r="JSF40" s="341"/>
      <c r="JSG40" s="341"/>
      <c r="JSH40" s="341"/>
      <c r="JSI40" s="341"/>
      <c r="JSJ40" s="341"/>
      <c r="JSK40" s="341"/>
      <c r="JSL40" s="341"/>
      <c r="JSM40" s="341"/>
      <c r="JSN40" s="341"/>
      <c r="JSO40" s="341"/>
      <c r="JSP40" s="341"/>
      <c r="JSQ40" s="341"/>
      <c r="JSR40" s="341"/>
      <c r="JSS40" s="341"/>
      <c r="JST40" s="341"/>
      <c r="JSU40" s="341"/>
      <c r="JSV40" s="341"/>
      <c r="JSW40" s="341"/>
      <c r="JSX40" s="341"/>
      <c r="JSY40" s="341"/>
      <c r="JSZ40" s="341"/>
      <c r="JTA40" s="341"/>
      <c r="JTB40" s="341"/>
      <c r="JTC40" s="341"/>
      <c r="JTD40" s="341"/>
      <c r="JTE40" s="341"/>
      <c r="JTF40" s="341"/>
      <c r="JTG40" s="341"/>
      <c r="JTH40" s="341"/>
      <c r="JTI40" s="341"/>
      <c r="JTJ40" s="341"/>
      <c r="JTK40" s="341"/>
      <c r="JTL40" s="341"/>
      <c r="JTM40" s="341"/>
      <c r="JTN40" s="341"/>
      <c r="JTO40" s="341"/>
      <c r="JTP40" s="341"/>
      <c r="JTQ40" s="341"/>
      <c r="JTR40" s="341"/>
      <c r="JTS40" s="341"/>
      <c r="JTT40" s="341"/>
      <c r="JTU40" s="341"/>
      <c r="JTV40" s="341"/>
      <c r="JTW40" s="341"/>
      <c r="JTX40" s="341"/>
      <c r="JTY40" s="341"/>
      <c r="JTZ40" s="341"/>
      <c r="JUA40" s="341"/>
      <c r="JUB40" s="341"/>
      <c r="JUC40" s="341"/>
      <c r="JUD40" s="341"/>
      <c r="JUE40" s="341"/>
      <c r="JUF40" s="341"/>
      <c r="JUG40" s="341"/>
      <c r="JUH40" s="341"/>
      <c r="JUI40" s="341"/>
      <c r="JUJ40" s="341"/>
      <c r="JUK40" s="341"/>
      <c r="JUL40" s="341"/>
      <c r="JUM40" s="341"/>
      <c r="JUN40" s="341"/>
      <c r="JUO40" s="341"/>
      <c r="JUP40" s="341"/>
      <c r="JUQ40" s="341"/>
      <c r="JUR40" s="341"/>
      <c r="JUS40" s="341"/>
      <c r="JUT40" s="341"/>
      <c r="JUU40" s="341"/>
      <c r="JUV40" s="341"/>
      <c r="JUW40" s="341"/>
      <c r="JUX40" s="341"/>
      <c r="JUY40" s="341"/>
      <c r="JUZ40" s="341"/>
      <c r="JVA40" s="341"/>
      <c r="JVB40" s="341"/>
      <c r="JVC40" s="341"/>
      <c r="JVD40" s="341"/>
      <c r="JVE40" s="341"/>
      <c r="JVF40" s="341"/>
      <c r="JVG40" s="341"/>
      <c r="JVH40" s="341"/>
      <c r="JVI40" s="341"/>
      <c r="JVJ40" s="341"/>
      <c r="JVK40" s="341"/>
      <c r="JVL40" s="341"/>
      <c r="JVM40" s="341"/>
      <c r="JVN40" s="341"/>
      <c r="JVO40" s="341"/>
      <c r="JVP40" s="341"/>
      <c r="JVQ40" s="341"/>
      <c r="JVR40" s="341"/>
      <c r="JVS40" s="341"/>
      <c r="JVT40" s="341"/>
      <c r="JVU40" s="341"/>
      <c r="JVV40" s="341"/>
      <c r="JVW40" s="341"/>
      <c r="JVX40" s="341"/>
      <c r="JVY40" s="341"/>
      <c r="JVZ40" s="341"/>
      <c r="JWA40" s="341"/>
      <c r="JWB40" s="341"/>
      <c r="JWC40" s="341"/>
      <c r="JWD40" s="341"/>
      <c r="JWE40" s="341"/>
      <c r="JWF40" s="341"/>
      <c r="JWG40" s="341"/>
      <c r="JWH40" s="341"/>
      <c r="JWI40" s="341"/>
      <c r="JWJ40" s="341"/>
      <c r="JWK40" s="341"/>
      <c r="JWL40" s="341"/>
      <c r="JWM40" s="341"/>
      <c r="JWN40" s="341"/>
      <c r="JWO40" s="341"/>
      <c r="JWP40" s="341"/>
      <c r="JWQ40" s="341"/>
      <c r="JWR40" s="341"/>
      <c r="JWS40" s="341"/>
      <c r="JWT40" s="341"/>
      <c r="JWU40" s="341"/>
      <c r="JWV40" s="341"/>
      <c r="JWW40" s="341"/>
      <c r="JWX40" s="341"/>
      <c r="JWY40" s="341"/>
      <c r="JWZ40" s="341"/>
      <c r="JXA40" s="341"/>
      <c r="JXB40" s="341"/>
      <c r="JXC40" s="341"/>
      <c r="JXD40" s="341"/>
      <c r="JXE40" s="341"/>
      <c r="JXF40" s="341"/>
      <c r="JXG40" s="341"/>
      <c r="JXH40" s="341"/>
      <c r="JXI40" s="341"/>
      <c r="JXJ40" s="341"/>
      <c r="JXK40" s="341"/>
      <c r="JXL40" s="341"/>
      <c r="JXM40" s="341"/>
      <c r="JXN40" s="341"/>
      <c r="JXO40" s="341"/>
      <c r="JXP40" s="341"/>
      <c r="JXQ40" s="341"/>
      <c r="JXR40" s="341"/>
      <c r="JXS40" s="341"/>
      <c r="JXT40" s="341"/>
      <c r="JXU40" s="341"/>
      <c r="JXV40" s="341"/>
      <c r="JXW40" s="341"/>
      <c r="JXX40" s="341"/>
      <c r="JXY40" s="341"/>
      <c r="JXZ40" s="341"/>
      <c r="JYA40" s="341"/>
      <c r="JYB40" s="341"/>
      <c r="JYC40" s="341"/>
      <c r="JYD40" s="341"/>
      <c r="JYE40" s="341"/>
      <c r="JYF40" s="341"/>
      <c r="JYG40" s="341"/>
      <c r="JYH40" s="341"/>
      <c r="JYI40" s="341"/>
      <c r="JYJ40" s="341"/>
      <c r="JYK40" s="341"/>
      <c r="JYL40" s="341"/>
      <c r="JYM40" s="341"/>
      <c r="JYN40" s="341"/>
      <c r="JYO40" s="341"/>
      <c r="JYP40" s="341"/>
      <c r="JYQ40" s="341"/>
      <c r="JYR40" s="341"/>
      <c r="JYS40" s="341"/>
      <c r="JYT40" s="341"/>
      <c r="JYU40" s="341"/>
      <c r="JYV40" s="341"/>
      <c r="JYW40" s="341"/>
      <c r="JYX40" s="341"/>
      <c r="JYY40" s="341"/>
      <c r="JYZ40" s="341"/>
      <c r="JZA40" s="341"/>
      <c r="JZB40" s="341"/>
      <c r="JZC40" s="341"/>
      <c r="JZD40" s="341"/>
      <c r="JZE40" s="341"/>
      <c r="JZF40" s="341"/>
      <c r="JZG40" s="341"/>
      <c r="JZH40" s="341"/>
      <c r="JZI40" s="341"/>
      <c r="JZJ40" s="341"/>
      <c r="JZK40" s="341"/>
      <c r="JZL40" s="341"/>
      <c r="JZM40" s="341"/>
      <c r="JZN40" s="341"/>
      <c r="JZO40" s="341"/>
      <c r="JZP40" s="341"/>
      <c r="JZQ40" s="341"/>
      <c r="JZR40" s="341"/>
      <c r="JZS40" s="341"/>
      <c r="JZT40" s="341"/>
      <c r="JZU40" s="341"/>
      <c r="JZV40" s="341"/>
      <c r="JZW40" s="341"/>
      <c r="JZX40" s="341"/>
      <c r="JZY40" s="341"/>
      <c r="JZZ40" s="341"/>
      <c r="KAA40" s="341"/>
      <c r="KAB40" s="341"/>
      <c r="KAC40" s="341"/>
      <c r="KAD40" s="341"/>
      <c r="KAE40" s="341"/>
      <c r="KAF40" s="341"/>
      <c r="KAG40" s="341"/>
      <c r="KAH40" s="341"/>
      <c r="KAI40" s="341"/>
      <c r="KAJ40" s="341"/>
      <c r="KAK40" s="341"/>
      <c r="KAL40" s="341"/>
      <c r="KAM40" s="341"/>
      <c r="KAN40" s="341"/>
      <c r="KAO40" s="341"/>
      <c r="KAP40" s="341"/>
      <c r="KAQ40" s="341"/>
      <c r="KAR40" s="341"/>
      <c r="KAS40" s="341"/>
      <c r="KAT40" s="341"/>
      <c r="KAU40" s="341"/>
      <c r="KAV40" s="341"/>
      <c r="KAW40" s="341"/>
      <c r="KAX40" s="341"/>
      <c r="KAY40" s="341"/>
      <c r="KAZ40" s="341"/>
      <c r="KBA40" s="341"/>
      <c r="KBB40" s="341"/>
      <c r="KBC40" s="341"/>
      <c r="KBD40" s="341"/>
      <c r="KBE40" s="341"/>
      <c r="KBF40" s="341"/>
      <c r="KBG40" s="341"/>
      <c r="KBH40" s="341"/>
      <c r="KBI40" s="341"/>
      <c r="KBJ40" s="341"/>
      <c r="KBK40" s="341"/>
      <c r="KBL40" s="341"/>
      <c r="KBM40" s="341"/>
      <c r="KBN40" s="341"/>
      <c r="KBO40" s="341"/>
      <c r="KBP40" s="341"/>
      <c r="KBQ40" s="341"/>
      <c r="KBR40" s="341"/>
      <c r="KBS40" s="341"/>
      <c r="KBT40" s="341"/>
      <c r="KBU40" s="341"/>
      <c r="KBV40" s="341"/>
      <c r="KBW40" s="341"/>
      <c r="KBX40" s="341"/>
      <c r="KBY40" s="341"/>
      <c r="KBZ40" s="341"/>
      <c r="KCA40" s="341"/>
      <c r="KCB40" s="341"/>
      <c r="KCC40" s="341"/>
      <c r="KCD40" s="341"/>
      <c r="KCE40" s="341"/>
      <c r="KCF40" s="341"/>
      <c r="KCG40" s="341"/>
      <c r="KCH40" s="341"/>
      <c r="KCI40" s="341"/>
      <c r="KCJ40" s="341"/>
      <c r="KCK40" s="341"/>
      <c r="KCL40" s="341"/>
      <c r="KCM40" s="341"/>
      <c r="KCN40" s="341"/>
      <c r="KCO40" s="341"/>
      <c r="KCP40" s="341"/>
      <c r="KCQ40" s="341"/>
      <c r="KCR40" s="341"/>
      <c r="KCS40" s="341"/>
      <c r="KCT40" s="341"/>
      <c r="KCU40" s="341"/>
      <c r="KCV40" s="341"/>
      <c r="KCW40" s="341"/>
      <c r="KCX40" s="341"/>
      <c r="KCY40" s="341"/>
      <c r="KCZ40" s="341"/>
      <c r="KDA40" s="341"/>
      <c r="KDB40" s="341"/>
      <c r="KDC40" s="341"/>
      <c r="KDD40" s="341"/>
      <c r="KDE40" s="341"/>
      <c r="KDF40" s="341"/>
      <c r="KDG40" s="341"/>
      <c r="KDH40" s="341"/>
      <c r="KDI40" s="341"/>
      <c r="KDJ40" s="341"/>
      <c r="KDK40" s="341"/>
      <c r="KDL40" s="341"/>
      <c r="KDM40" s="341"/>
      <c r="KDN40" s="341"/>
      <c r="KDO40" s="341"/>
      <c r="KDP40" s="341"/>
      <c r="KDQ40" s="341"/>
      <c r="KDR40" s="341"/>
      <c r="KDS40" s="341"/>
      <c r="KDT40" s="341"/>
      <c r="KDU40" s="341"/>
      <c r="KDV40" s="341"/>
      <c r="KDW40" s="341"/>
      <c r="KDX40" s="341"/>
      <c r="KDY40" s="341"/>
      <c r="KDZ40" s="341"/>
      <c r="KEA40" s="341"/>
      <c r="KEB40" s="341"/>
      <c r="KEC40" s="341"/>
      <c r="KED40" s="341"/>
      <c r="KEE40" s="341"/>
      <c r="KEF40" s="341"/>
      <c r="KEG40" s="341"/>
      <c r="KEH40" s="341"/>
      <c r="KEI40" s="341"/>
      <c r="KEJ40" s="341"/>
      <c r="KEK40" s="341"/>
      <c r="KEL40" s="341"/>
      <c r="KEM40" s="341"/>
      <c r="KEN40" s="341"/>
      <c r="KEO40" s="341"/>
      <c r="KEP40" s="341"/>
      <c r="KEQ40" s="341"/>
      <c r="KER40" s="341"/>
      <c r="KES40" s="341"/>
      <c r="KET40" s="341"/>
      <c r="KEU40" s="341"/>
      <c r="KEV40" s="341"/>
      <c r="KEW40" s="341"/>
      <c r="KEX40" s="341"/>
      <c r="KEY40" s="341"/>
      <c r="KEZ40" s="341"/>
      <c r="KFA40" s="341"/>
      <c r="KFB40" s="341"/>
      <c r="KFC40" s="341"/>
      <c r="KFD40" s="341"/>
      <c r="KFE40" s="341"/>
      <c r="KFF40" s="341"/>
      <c r="KFG40" s="341"/>
      <c r="KFH40" s="341"/>
      <c r="KFI40" s="341"/>
      <c r="KFJ40" s="341"/>
      <c r="KFK40" s="341"/>
      <c r="KFL40" s="341"/>
      <c r="KFM40" s="341"/>
      <c r="KFN40" s="341"/>
      <c r="KFO40" s="341"/>
      <c r="KFP40" s="341"/>
      <c r="KFQ40" s="341"/>
      <c r="KFR40" s="341"/>
      <c r="KFS40" s="341"/>
      <c r="KFT40" s="341"/>
      <c r="KFU40" s="341"/>
      <c r="KFV40" s="341"/>
      <c r="KFW40" s="341"/>
      <c r="KFX40" s="341"/>
      <c r="KFY40" s="341"/>
      <c r="KFZ40" s="341"/>
      <c r="KGA40" s="341"/>
      <c r="KGB40" s="341"/>
      <c r="KGC40" s="341"/>
      <c r="KGD40" s="341"/>
      <c r="KGE40" s="341"/>
      <c r="KGF40" s="341"/>
      <c r="KGG40" s="341"/>
      <c r="KGH40" s="341"/>
      <c r="KGI40" s="341"/>
      <c r="KGJ40" s="341"/>
      <c r="KGK40" s="341"/>
      <c r="KGL40" s="341"/>
      <c r="KGM40" s="341"/>
      <c r="KGN40" s="341"/>
      <c r="KGO40" s="341"/>
      <c r="KGP40" s="341"/>
      <c r="KGQ40" s="341"/>
      <c r="KGR40" s="341"/>
      <c r="KGS40" s="341"/>
      <c r="KGT40" s="341"/>
      <c r="KGU40" s="341"/>
      <c r="KGV40" s="341"/>
      <c r="KGW40" s="341"/>
      <c r="KGX40" s="341"/>
      <c r="KGY40" s="341"/>
      <c r="KGZ40" s="341"/>
      <c r="KHA40" s="341"/>
      <c r="KHB40" s="341"/>
      <c r="KHC40" s="341"/>
      <c r="KHD40" s="341"/>
      <c r="KHE40" s="341"/>
      <c r="KHF40" s="341"/>
      <c r="KHG40" s="341"/>
      <c r="KHH40" s="341"/>
      <c r="KHI40" s="341"/>
      <c r="KHJ40" s="341"/>
      <c r="KHK40" s="341"/>
      <c r="KHL40" s="341"/>
      <c r="KHM40" s="341"/>
      <c r="KHN40" s="341"/>
      <c r="KHO40" s="341"/>
      <c r="KHP40" s="341"/>
      <c r="KHQ40" s="341"/>
      <c r="KHR40" s="341"/>
      <c r="KHS40" s="341"/>
      <c r="KHT40" s="341"/>
      <c r="KHU40" s="341"/>
      <c r="KHV40" s="341"/>
      <c r="KHW40" s="341"/>
      <c r="KHX40" s="341"/>
      <c r="KHY40" s="341"/>
      <c r="KHZ40" s="341"/>
      <c r="KIA40" s="341"/>
      <c r="KIB40" s="341"/>
      <c r="KIC40" s="341"/>
      <c r="KID40" s="341"/>
      <c r="KIE40" s="341"/>
      <c r="KIF40" s="341"/>
      <c r="KIG40" s="341"/>
      <c r="KIH40" s="341"/>
      <c r="KII40" s="341"/>
      <c r="KIJ40" s="341"/>
      <c r="KIK40" s="341"/>
      <c r="KIL40" s="341"/>
      <c r="KIM40" s="341"/>
      <c r="KIN40" s="341"/>
      <c r="KIO40" s="341"/>
      <c r="KIP40" s="341"/>
      <c r="KIQ40" s="341"/>
      <c r="KIR40" s="341"/>
      <c r="KIS40" s="341"/>
      <c r="KIT40" s="341"/>
      <c r="KIU40" s="341"/>
      <c r="KIV40" s="341"/>
      <c r="KIW40" s="341"/>
      <c r="KIX40" s="341"/>
      <c r="KIY40" s="341"/>
      <c r="KIZ40" s="341"/>
      <c r="KJA40" s="341"/>
      <c r="KJB40" s="341"/>
      <c r="KJC40" s="341"/>
      <c r="KJD40" s="341"/>
      <c r="KJE40" s="341"/>
      <c r="KJF40" s="341"/>
      <c r="KJG40" s="341"/>
      <c r="KJH40" s="341"/>
      <c r="KJI40" s="341"/>
      <c r="KJJ40" s="341"/>
      <c r="KJK40" s="341"/>
      <c r="KJL40" s="341"/>
      <c r="KJM40" s="341"/>
      <c r="KJN40" s="341"/>
      <c r="KJO40" s="341"/>
      <c r="KJP40" s="341"/>
      <c r="KJQ40" s="341"/>
      <c r="KJR40" s="341"/>
      <c r="KJS40" s="341"/>
      <c r="KJT40" s="341"/>
      <c r="KJU40" s="341"/>
      <c r="KJV40" s="341"/>
      <c r="KJW40" s="341"/>
      <c r="KJX40" s="341"/>
      <c r="KJY40" s="341"/>
      <c r="KJZ40" s="341"/>
      <c r="KKA40" s="341"/>
      <c r="KKB40" s="341"/>
      <c r="KKC40" s="341"/>
      <c r="KKD40" s="341"/>
      <c r="KKE40" s="341"/>
      <c r="KKF40" s="341"/>
      <c r="KKG40" s="341"/>
      <c r="KKH40" s="341"/>
      <c r="KKI40" s="341"/>
      <c r="KKJ40" s="341"/>
      <c r="KKK40" s="341"/>
      <c r="KKL40" s="341"/>
      <c r="KKM40" s="341"/>
      <c r="KKN40" s="341"/>
      <c r="KKO40" s="341"/>
      <c r="KKP40" s="341"/>
      <c r="KKQ40" s="341"/>
      <c r="KKR40" s="341"/>
      <c r="KKS40" s="341"/>
      <c r="KKT40" s="341"/>
      <c r="KKU40" s="341"/>
      <c r="KKV40" s="341"/>
      <c r="KKW40" s="341"/>
      <c r="KKX40" s="341"/>
      <c r="KKY40" s="341"/>
      <c r="KKZ40" s="341"/>
      <c r="KLA40" s="341"/>
      <c r="KLB40" s="341"/>
      <c r="KLC40" s="341"/>
      <c r="KLD40" s="341"/>
      <c r="KLE40" s="341"/>
      <c r="KLF40" s="341"/>
      <c r="KLG40" s="341"/>
      <c r="KLH40" s="341"/>
      <c r="KLI40" s="341"/>
      <c r="KLJ40" s="341"/>
      <c r="KLK40" s="341"/>
      <c r="KLL40" s="341"/>
      <c r="KLM40" s="341"/>
      <c r="KLN40" s="341"/>
      <c r="KLO40" s="341"/>
      <c r="KLP40" s="341"/>
      <c r="KLQ40" s="341"/>
      <c r="KLR40" s="341"/>
      <c r="KLS40" s="341"/>
      <c r="KLT40" s="341"/>
      <c r="KLU40" s="341"/>
      <c r="KLV40" s="341"/>
      <c r="KLW40" s="341"/>
      <c r="KLX40" s="341"/>
      <c r="KLY40" s="341"/>
      <c r="KLZ40" s="341"/>
      <c r="KMA40" s="341"/>
      <c r="KMB40" s="341"/>
      <c r="KMC40" s="341"/>
      <c r="KMD40" s="341"/>
      <c r="KME40" s="341"/>
      <c r="KMF40" s="341"/>
      <c r="KMG40" s="341"/>
      <c r="KMH40" s="341"/>
      <c r="KMI40" s="341"/>
      <c r="KMJ40" s="341"/>
      <c r="KMK40" s="341"/>
      <c r="KML40" s="341"/>
      <c r="KMM40" s="341"/>
      <c r="KMN40" s="341"/>
      <c r="KMO40" s="341"/>
      <c r="KMP40" s="341"/>
      <c r="KMQ40" s="341"/>
      <c r="KMR40" s="341"/>
      <c r="KMS40" s="341"/>
      <c r="KMT40" s="341"/>
      <c r="KMU40" s="341"/>
      <c r="KMV40" s="341"/>
      <c r="KMW40" s="341"/>
      <c r="KMX40" s="341"/>
      <c r="KMY40" s="341"/>
      <c r="KMZ40" s="341"/>
      <c r="KNA40" s="341"/>
      <c r="KNB40" s="341"/>
      <c r="KNC40" s="341"/>
      <c r="KND40" s="341"/>
      <c r="KNE40" s="341"/>
      <c r="KNF40" s="341"/>
      <c r="KNG40" s="341"/>
      <c r="KNH40" s="341"/>
      <c r="KNI40" s="341"/>
      <c r="KNJ40" s="341"/>
      <c r="KNK40" s="341"/>
      <c r="KNL40" s="341"/>
      <c r="KNM40" s="341"/>
      <c r="KNN40" s="341"/>
      <c r="KNO40" s="341"/>
      <c r="KNP40" s="341"/>
      <c r="KNQ40" s="341"/>
      <c r="KNR40" s="341"/>
      <c r="KNS40" s="341"/>
      <c r="KNT40" s="341"/>
      <c r="KNU40" s="341"/>
      <c r="KNV40" s="341"/>
      <c r="KNW40" s="341"/>
      <c r="KNX40" s="341"/>
      <c r="KNY40" s="341"/>
      <c r="KNZ40" s="341"/>
      <c r="KOA40" s="341"/>
      <c r="KOB40" s="341"/>
      <c r="KOC40" s="341"/>
      <c r="KOD40" s="341"/>
      <c r="KOE40" s="341"/>
      <c r="KOF40" s="341"/>
      <c r="KOG40" s="341"/>
      <c r="KOH40" s="341"/>
      <c r="KOI40" s="341"/>
      <c r="KOJ40" s="341"/>
      <c r="KOK40" s="341"/>
      <c r="KOL40" s="341"/>
      <c r="KOM40" s="341"/>
      <c r="KON40" s="341"/>
      <c r="KOO40" s="341"/>
      <c r="KOP40" s="341"/>
      <c r="KOQ40" s="341"/>
      <c r="KOR40" s="341"/>
      <c r="KOS40" s="341"/>
      <c r="KOT40" s="341"/>
      <c r="KOU40" s="341"/>
      <c r="KOV40" s="341"/>
      <c r="KOW40" s="341"/>
      <c r="KOX40" s="341"/>
      <c r="KOY40" s="341"/>
      <c r="KOZ40" s="341"/>
      <c r="KPA40" s="341"/>
      <c r="KPB40" s="341"/>
      <c r="KPC40" s="341"/>
      <c r="KPD40" s="341"/>
      <c r="KPE40" s="341"/>
      <c r="KPF40" s="341"/>
      <c r="KPG40" s="341"/>
      <c r="KPH40" s="341"/>
      <c r="KPI40" s="341"/>
      <c r="KPJ40" s="341"/>
      <c r="KPK40" s="341"/>
      <c r="KPL40" s="341"/>
      <c r="KPM40" s="341"/>
      <c r="KPN40" s="341"/>
      <c r="KPO40" s="341"/>
      <c r="KPP40" s="341"/>
      <c r="KPQ40" s="341"/>
      <c r="KPR40" s="341"/>
      <c r="KPS40" s="341"/>
      <c r="KPT40" s="341"/>
      <c r="KPU40" s="341"/>
      <c r="KPV40" s="341"/>
      <c r="KPW40" s="341"/>
      <c r="KPX40" s="341"/>
      <c r="KPY40" s="341"/>
      <c r="KPZ40" s="341"/>
      <c r="KQA40" s="341"/>
      <c r="KQB40" s="341"/>
      <c r="KQC40" s="341"/>
      <c r="KQD40" s="341"/>
      <c r="KQE40" s="341"/>
      <c r="KQF40" s="341"/>
      <c r="KQG40" s="341"/>
      <c r="KQH40" s="341"/>
      <c r="KQI40" s="341"/>
      <c r="KQJ40" s="341"/>
      <c r="KQK40" s="341"/>
      <c r="KQL40" s="341"/>
      <c r="KQM40" s="341"/>
      <c r="KQN40" s="341"/>
      <c r="KQO40" s="341"/>
      <c r="KQP40" s="341"/>
      <c r="KQQ40" s="341"/>
      <c r="KQR40" s="341"/>
      <c r="KQS40" s="341"/>
      <c r="KQT40" s="341"/>
      <c r="KQU40" s="341"/>
      <c r="KQV40" s="341"/>
      <c r="KQW40" s="341"/>
      <c r="KQX40" s="341"/>
      <c r="KQY40" s="341"/>
      <c r="KQZ40" s="341"/>
      <c r="KRA40" s="341"/>
      <c r="KRB40" s="341"/>
      <c r="KRC40" s="341"/>
      <c r="KRD40" s="341"/>
      <c r="KRE40" s="341"/>
      <c r="KRF40" s="341"/>
      <c r="KRG40" s="341"/>
      <c r="KRH40" s="341"/>
      <c r="KRI40" s="341"/>
      <c r="KRJ40" s="341"/>
      <c r="KRK40" s="341"/>
      <c r="KRL40" s="341"/>
      <c r="KRM40" s="341"/>
      <c r="KRN40" s="341"/>
      <c r="KRO40" s="341"/>
      <c r="KRP40" s="341"/>
      <c r="KRQ40" s="341"/>
      <c r="KRR40" s="341"/>
      <c r="KRS40" s="341"/>
      <c r="KRT40" s="341"/>
      <c r="KRU40" s="341"/>
      <c r="KRV40" s="341"/>
      <c r="KRW40" s="341"/>
      <c r="KRX40" s="341"/>
      <c r="KRY40" s="341"/>
      <c r="KRZ40" s="341"/>
      <c r="KSA40" s="341"/>
      <c r="KSB40" s="341"/>
      <c r="KSC40" s="341"/>
      <c r="KSD40" s="341"/>
      <c r="KSE40" s="341"/>
      <c r="KSF40" s="341"/>
      <c r="KSG40" s="341"/>
      <c r="KSH40" s="341"/>
      <c r="KSI40" s="341"/>
      <c r="KSJ40" s="341"/>
      <c r="KSK40" s="341"/>
      <c r="KSL40" s="341"/>
      <c r="KSM40" s="341"/>
      <c r="KSN40" s="341"/>
      <c r="KSO40" s="341"/>
      <c r="KSP40" s="341"/>
      <c r="KSQ40" s="341"/>
      <c r="KSR40" s="341"/>
      <c r="KSS40" s="341"/>
      <c r="KST40" s="341"/>
      <c r="KSU40" s="341"/>
      <c r="KSV40" s="341"/>
      <c r="KSW40" s="341"/>
      <c r="KSX40" s="341"/>
      <c r="KSY40" s="341"/>
      <c r="KSZ40" s="341"/>
      <c r="KTA40" s="341"/>
      <c r="KTB40" s="341"/>
      <c r="KTC40" s="341"/>
      <c r="KTD40" s="341"/>
      <c r="KTE40" s="341"/>
      <c r="KTF40" s="341"/>
      <c r="KTG40" s="341"/>
      <c r="KTH40" s="341"/>
      <c r="KTI40" s="341"/>
      <c r="KTJ40" s="341"/>
      <c r="KTK40" s="341"/>
      <c r="KTL40" s="341"/>
      <c r="KTM40" s="341"/>
      <c r="KTN40" s="341"/>
      <c r="KTO40" s="341"/>
      <c r="KTP40" s="341"/>
      <c r="KTQ40" s="341"/>
      <c r="KTR40" s="341"/>
      <c r="KTS40" s="341"/>
      <c r="KTT40" s="341"/>
      <c r="KTU40" s="341"/>
      <c r="KTV40" s="341"/>
      <c r="KTW40" s="341"/>
      <c r="KTX40" s="341"/>
      <c r="KTY40" s="341"/>
      <c r="KTZ40" s="341"/>
      <c r="KUA40" s="341"/>
      <c r="KUB40" s="341"/>
      <c r="KUC40" s="341"/>
      <c r="KUD40" s="341"/>
      <c r="KUE40" s="341"/>
      <c r="KUF40" s="341"/>
      <c r="KUG40" s="341"/>
      <c r="KUH40" s="341"/>
      <c r="KUI40" s="341"/>
      <c r="KUJ40" s="341"/>
      <c r="KUK40" s="341"/>
      <c r="KUL40" s="341"/>
      <c r="KUM40" s="341"/>
      <c r="KUN40" s="341"/>
      <c r="KUO40" s="341"/>
      <c r="KUP40" s="341"/>
      <c r="KUQ40" s="341"/>
      <c r="KUR40" s="341"/>
      <c r="KUS40" s="341"/>
      <c r="KUT40" s="341"/>
      <c r="KUU40" s="341"/>
      <c r="KUV40" s="341"/>
      <c r="KUW40" s="341"/>
      <c r="KUX40" s="341"/>
      <c r="KUY40" s="341"/>
      <c r="KUZ40" s="341"/>
      <c r="KVA40" s="341"/>
      <c r="KVB40" s="341"/>
      <c r="KVC40" s="341"/>
      <c r="KVD40" s="341"/>
      <c r="KVE40" s="341"/>
      <c r="KVF40" s="341"/>
      <c r="KVG40" s="341"/>
      <c r="KVH40" s="341"/>
      <c r="KVI40" s="341"/>
      <c r="KVJ40" s="341"/>
      <c r="KVK40" s="341"/>
      <c r="KVL40" s="341"/>
      <c r="KVM40" s="341"/>
      <c r="KVN40" s="341"/>
      <c r="KVO40" s="341"/>
      <c r="KVP40" s="341"/>
      <c r="KVQ40" s="341"/>
      <c r="KVR40" s="341"/>
      <c r="KVS40" s="341"/>
      <c r="KVT40" s="341"/>
      <c r="KVU40" s="341"/>
      <c r="KVV40" s="341"/>
      <c r="KVW40" s="341"/>
      <c r="KVX40" s="341"/>
      <c r="KVY40" s="341"/>
      <c r="KVZ40" s="341"/>
      <c r="KWA40" s="341"/>
      <c r="KWB40" s="341"/>
      <c r="KWC40" s="341"/>
      <c r="KWD40" s="341"/>
      <c r="KWE40" s="341"/>
      <c r="KWF40" s="341"/>
      <c r="KWG40" s="341"/>
      <c r="KWH40" s="341"/>
      <c r="KWI40" s="341"/>
      <c r="KWJ40" s="341"/>
      <c r="KWK40" s="341"/>
      <c r="KWL40" s="341"/>
      <c r="KWM40" s="341"/>
      <c r="KWN40" s="341"/>
      <c r="KWO40" s="341"/>
      <c r="KWP40" s="341"/>
      <c r="KWQ40" s="341"/>
      <c r="KWR40" s="341"/>
      <c r="KWS40" s="341"/>
      <c r="KWT40" s="341"/>
      <c r="KWU40" s="341"/>
      <c r="KWV40" s="341"/>
      <c r="KWW40" s="341"/>
      <c r="KWX40" s="341"/>
      <c r="KWY40" s="341"/>
      <c r="KWZ40" s="341"/>
      <c r="KXA40" s="341"/>
      <c r="KXB40" s="341"/>
      <c r="KXC40" s="341"/>
      <c r="KXD40" s="341"/>
      <c r="KXE40" s="341"/>
      <c r="KXF40" s="341"/>
      <c r="KXG40" s="341"/>
      <c r="KXH40" s="341"/>
      <c r="KXI40" s="341"/>
      <c r="KXJ40" s="341"/>
      <c r="KXK40" s="341"/>
      <c r="KXL40" s="341"/>
      <c r="KXM40" s="341"/>
      <c r="KXN40" s="341"/>
      <c r="KXO40" s="341"/>
      <c r="KXP40" s="341"/>
      <c r="KXQ40" s="341"/>
      <c r="KXR40" s="341"/>
      <c r="KXS40" s="341"/>
      <c r="KXT40" s="341"/>
      <c r="KXU40" s="341"/>
      <c r="KXV40" s="341"/>
      <c r="KXW40" s="341"/>
      <c r="KXX40" s="341"/>
      <c r="KXY40" s="341"/>
      <c r="KXZ40" s="341"/>
      <c r="KYA40" s="341"/>
      <c r="KYB40" s="341"/>
      <c r="KYC40" s="341"/>
      <c r="KYD40" s="341"/>
      <c r="KYE40" s="341"/>
      <c r="KYF40" s="341"/>
      <c r="KYG40" s="341"/>
      <c r="KYH40" s="341"/>
      <c r="KYI40" s="341"/>
      <c r="KYJ40" s="341"/>
      <c r="KYK40" s="341"/>
      <c r="KYL40" s="341"/>
      <c r="KYM40" s="341"/>
      <c r="KYN40" s="341"/>
      <c r="KYO40" s="341"/>
      <c r="KYP40" s="341"/>
      <c r="KYQ40" s="341"/>
      <c r="KYR40" s="341"/>
      <c r="KYS40" s="341"/>
      <c r="KYT40" s="341"/>
      <c r="KYU40" s="341"/>
      <c r="KYV40" s="341"/>
      <c r="KYW40" s="341"/>
      <c r="KYX40" s="341"/>
      <c r="KYY40" s="341"/>
      <c r="KYZ40" s="341"/>
      <c r="KZA40" s="341"/>
      <c r="KZB40" s="341"/>
      <c r="KZC40" s="341"/>
      <c r="KZD40" s="341"/>
      <c r="KZE40" s="341"/>
      <c r="KZF40" s="341"/>
      <c r="KZG40" s="341"/>
      <c r="KZH40" s="341"/>
      <c r="KZI40" s="341"/>
      <c r="KZJ40" s="341"/>
      <c r="KZK40" s="341"/>
      <c r="KZL40" s="341"/>
      <c r="KZM40" s="341"/>
      <c r="KZN40" s="341"/>
      <c r="KZO40" s="341"/>
      <c r="KZP40" s="341"/>
      <c r="KZQ40" s="341"/>
      <c r="KZR40" s="341"/>
      <c r="KZS40" s="341"/>
      <c r="KZT40" s="341"/>
      <c r="KZU40" s="341"/>
      <c r="KZV40" s="341"/>
      <c r="KZW40" s="341"/>
      <c r="KZX40" s="341"/>
      <c r="KZY40" s="341"/>
      <c r="KZZ40" s="341"/>
      <c r="LAA40" s="341"/>
      <c r="LAB40" s="341"/>
      <c r="LAC40" s="341"/>
      <c r="LAD40" s="341"/>
      <c r="LAE40" s="341"/>
      <c r="LAF40" s="341"/>
      <c r="LAG40" s="341"/>
      <c r="LAH40" s="341"/>
      <c r="LAI40" s="341"/>
      <c r="LAJ40" s="341"/>
      <c r="LAK40" s="341"/>
      <c r="LAL40" s="341"/>
      <c r="LAM40" s="341"/>
      <c r="LAN40" s="341"/>
      <c r="LAO40" s="341"/>
      <c r="LAP40" s="341"/>
      <c r="LAQ40" s="341"/>
      <c r="LAR40" s="341"/>
      <c r="LAS40" s="341"/>
      <c r="LAT40" s="341"/>
      <c r="LAU40" s="341"/>
      <c r="LAV40" s="341"/>
      <c r="LAW40" s="341"/>
      <c r="LAX40" s="341"/>
      <c r="LAY40" s="341"/>
      <c r="LAZ40" s="341"/>
      <c r="LBA40" s="341"/>
      <c r="LBB40" s="341"/>
      <c r="LBC40" s="341"/>
      <c r="LBD40" s="341"/>
      <c r="LBE40" s="341"/>
      <c r="LBF40" s="341"/>
      <c r="LBG40" s="341"/>
      <c r="LBH40" s="341"/>
      <c r="LBI40" s="341"/>
      <c r="LBJ40" s="341"/>
      <c r="LBK40" s="341"/>
      <c r="LBL40" s="341"/>
      <c r="LBM40" s="341"/>
      <c r="LBN40" s="341"/>
      <c r="LBO40" s="341"/>
      <c r="LBP40" s="341"/>
      <c r="LBQ40" s="341"/>
      <c r="LBR40" s="341"/>
      <c r="LBS40" s="341"/>
      <c r="LBT40" s="341"/>
      <c r="LBU40" s="341"/>
      <c r="LBV40" s="341"/>
      <c r="LBW40" s="341"/>
      <c r="LBX40" s="341"/>
      <c r="LBY40" s="341"/>
      <c r="LBZ40" s="341"/>
      <c r="LCA40" s="341"/>
      <c r="LCB40" s="341"/>
      <c r="LCC40" s="341"/>
      <c r="LCD40" s="341"/>
      <c r="LCE40" s="341"/>
      <c r="LCF40" s="341"/>
      <c r="LCG40" s="341"/>
      <c r="LCH40" s="341"/>
      <c r="LCI40" s="341"/>
      <c r="LCJ40" s="341"/>
      <c r="LCK40" s="341"/>
      <c r="LCL40" s="341"/>
      <c r="LCM40" s="341"/>
      <c r="LCN40" s="341"/>
      <c r="LCO40" s="341"/>
      <c r="LCP40" s="341"/>
      <c r="LCQ40" s="341"/>
      <c r="LCR40" s="341"/>
      <c r="LCS40" s="341"/>
      <c r="LCT40" s="341"/>
      <c r="LCU40" s="341"/>
      <c r="LCV40" s="341"/>
      <c r="LCW40" s="341"/>
      <c r="LCX40" s="341"/>
      <c r="LCY40" s="341"/>
      <c r="LCZ40" s="341"/>
      <c r="LDA40" s="341"/>
      <c r="LDB40" s="341"/>
      <c r="LDC40" s="341"/>
      <c r="LDD40" s="341"/>
      <c r="LDE40" s="341"/>
      <c r="LDF40" s="341"/>
      <c r="LDG40" s="341"/>
      <c r="LDH40" s="341"/>
      <c r="LDI40" s="341"/>
      <c r="LDJ40" s="341"/>
      <c r="LDK40" s="341"/>
      <c r="LDL40" s="341"/>
      <c r="LDM40" s="341"/>
      <c r="LDN40" s="341"/>
      <c r="LDO40" s="341"/>
      <c r="LDP40" s="341"/>
      <c r="LDQ40" s="341"/>
      <c r="LDR40" s="341"/>
      <c r="LDS40" s="341"/>
      <c r="LDT40" s="341"/>
      <c r="LDU40" s="341"/>
      <c r="LDV40" s="341"/>
      <c r="LDW40" s="341"/>
      <c r="LDX40" s="341"/>
      <c r="LDY40" s="341"/>
      <c r="LDZ40" s="341"/>
      <c r="LEA40" s="341"/>
      <c r="LEB40" s="341"/>
      <c r="LEC40" s="341"/>
      <c r="LED40" s="341"/>
      <c r="LEE40" s="341"/>
      <c r="LEF40" s="341"/>
      <c r="LEG40" s="341"/>
      <c r="LEH40" s="341"/>
      <c r="LEI40" s="341"/>
      <c r="LEJ40" s="341"/>
      <c r="LEK40" s="341"/>
      <c r="LEL40" s="341"/>
      <c r="LEM40" s="341"/>
      <c r="LEN40" s="341"/>
      <c r="LEO40" s="341"/>
      <c r="LEP40" s="341"/>
      <c r="LEQ40" s="341"/>
      <c r="LER40" s="341"/>
      <c r="LES40" s="341"/>
      <c r="LET40" s="341"/>
      <c r="LEU40" s="341"/>
      <c r="LEV40" s="341"/>
      <c r="LEW40" s="341"/>
      <c r="LEX40" s="341"/>
      <c r="LEY40" s="341"/>
      <c r="LEZ40" s="341"/>
      <c r="LFA40" s="341"/>
      <c r="LFB40" s="341"/>
      <c r="LFC40" s="341"/>
      <c r="LFD40" s="341"/>
      <c r="LFE40" s="341"/>
      <c r="LFF40" s="341"/>
      <c r="LFG40" s="341"/>
      <c r="LFH40" s="341"/>
      <c r="LFI40" s="341"/>
      <c r="LFJ40" s="341"/>
      <c r="LFK40" s="341"/>
      <c r="LFL40" s="341"/>
      <c r="LFM40" s="341"/>
      <c r="LFN40" s="341"/>
      <c r="LFO40" s="341"/>
      <c r="LFP40" s="341"/>
      <c r="LFQ40" s="341"/>
      <c r="LFR40" s="341"/>
      <c r="LFS40" s="341"/>
      <c r="LFT40" s="341"/>
      <c r="LFU40" s="341"/>
      <c r="LFV40" s="341"/>
      <c r="LFW40" s="341"/>
      <c r="LFX40" s="341"/>
      <c r="LFY40" s="341"/>
      <c r="LFZ40" s="341"/>
      <c r="LGA40" s="341"/>
      <c r="LGB40" s="341"/>
      <c r="LGC40" s="341"/>
      <c r="LGD40" s="341"/>
      <c r="LGE40" s="341"/>
      <c r="LGF40" s="341"/>
      <c r="LGG40" s="341"/>
      <c r="LGH40" s="341"/>
      <c r="LGI40" s="341"/>
      <c r="LGJ40" s="341"/>
      <c r="LGK40" s="341"/>
      <c r="LGL40" s="341"/>
      <c r="LGM40" s="341"/>
      <c r="LGN40" s="341"/>
      <c r="LGO40" s="341"/>
      <c r="LGP40" s="341"/>
      <c r="LGQ40" s="341"/>
      <c r="LGR40" s="341"/>
      <c r="LGS40" s="341"/>
      <c r="LGT40" s="341"/>
      <c r="LGU40" s="341"/>
      <c r="LGV40" s="341"/>
      <c r="LGW40" s="341"/>
      <c r="LGX40" s="341"/>
      <c r="LGY40" s="341"/>
      <c r="LGZ40" s="341"/>
      <c r="LHA40" s="341"/>
      <c r="LHB40" s="341"/>
      <c r="LHC40" s="341"/>
      <c r="LHD40" s="341"/>
      <c r="LHE40" s="341"/>
      <c r="LHF40" s="341"/>
      <c r="LHG40" s="341"/>
      <c r="LHH40" s="341"/>
      <c r="LHI40" s="341"/>
      <c r="LHJ40" s="341"/>
      <c r="LHK40" s="341"/>
      <c r="LHL40" s="341"/>
      <c r="LHM40" s="341"/>
      <c r="LHN40" s="341"/>
      <c r="LHO40" s="341"/>
      <c r="LHP40" s="341"/>
      <c r="LHQ40" s="341"/>
      <c r="LHR40" s="341"/>
      <c r="LHS40" s="341"/>
      <c r="LHT40" s="341"/>
      <c r="LHU40" s="341"/>
      <c r="LHV40" s="341"/>
      <c r="LHW40" s="341"/>
      <c r="LHX40" s="341"/>
      <c r="LHY40" s="341"/>
      <c r="LHZ40" s="341"/>
      <c r="LIA40" s="341"/>
      <c r="LIB40" s="341"/>
      <c r="LIC40" s="341"/>
      <c r="LID40" s="341"/>
      <c r="LIE40" s="341"/>
      <c r="LIF40" s="341"/>
      <c r="LIG40" s="341"/>
      <c r="LIH40" s="341"/>
      <c r="LII40" s="341"/>
      <c r="LIJ40" s="341"/>
      <c r="LIK40" s="341"/>
      <c r="LIL40" s="341"/>
      <c r="LIM40" s="341"/>
      <c r="LIN40" s="341"/>
      <c r="LIO40" s="341"/>
      <c r="LIP40" s="341"/>
      <c r="LIQ40" s="341"/>
      <c r="LIR40" s="341"/>
      <c r="LIS40" s="341"/>
      <c r="LIT40" s="341"/>
      <c r="LIU40" s="341"/>
      <c r="LIV40" s="341"/>
      <c r="LIW40" s="341"/>
      <c r="LIX40" s="341"/>
      <c r="LIY40" s="341"/>
      <c r="LIZ40" s="341"/>
      <c r="LJA40" s="341"/>
      <c r="LJB40" s="341"/>
      <c r="LJC40" s="341"/>
      <c r="LJD40" s="341"/>
      <c r="LJE40" s="341"/>
      <c r="LJF40" s="341"/>
      <c r="LJG40" s="341"/>
      <c r="LJH40" s="341"/>
      <c r="LJI40" s="341"/>
      <c r="LJJ40" s="341"/>
      <c r="LJK40" s="341"/>
      <c r="LJL40" s="341"/>
      <c r="LJM40" s="341"/>
      <c r="LJN40" s="341"/>
      <c r="LJO40" s="341"/>
      <c r="LJP40" s="341"/>
      <c r="LJQ40" s="341"/>
      <c r="LJR40" s="341"/>
      <c r="LJS40" s="341"/>
      <c r="LJT40" s="341"/>
      <c r="LJU40" s="341"/>
      <c r="LJV40" s="341"/>
      <c r="LJW40" s="341"/>
      <c r="LJX40" s="341"/>
      <c r="LJY40" s="341"/>
      <c r="LJZ40" s="341"/>
      <c r="LKA40" s="341"/>
      <c r="LKB40" s="341"/>
      <c r="LKC40" s="341"/>
      <c r="LKD40" s="341"/>
      <c r="LKE40" s="341"/>
      <c r="LKF40" s="341"/>
      <c r="LKG40" s="341"/>
      <c r="LKH40" s="341"/>
      <c r="LKI40" s="341"/>
      <c r="LKJ40" s="341"/>
      <c r="LKK40" s="341"/>
      <c r="LKL40" s="341"/>
      <c r="LKM40" s="341"/>
      <c r="LKN40" s="341"/>
      <c r="LKO40" s="341"/>
      <c r="LKP40" s="341"/>
      <c r="LKQ40" s="341"/>
      <c r="LKR40" s="341"/>
      <c r="LKS40" s="341"/>
      <c r="LKT40" s="341"/>
      <c r="LKU40" s="341"/>
      <c r="LKV40" s="341"/>
      <c r="LKW40" s="341"/>
      <c r="LKX40" s="341"/>
      <c r="LKY40" s="341"/>
      <c r="LKZ40" s="341"/>
      <c r="LLA40" s="341"/>
      <c r="LLB40" s="341"/>
      <c r="LLC40" s="341"/>
      <c r="LLD40" s="341"/>
      <c r="LLE40" s="341"/>
      <c r="LLF40" s="341"/>
      <c r="LLG40" s="341"/>
      <c r="LLH40" s="341"/>
      <c r="LLI40" s="341"/>
      <c r="LLJ40" s="341"/>
      <c r="LLK40" s="341"/>
      <c r="LLL40" s="341"/>
      <c r="LLM40" s="341"/>
      <c r="LLN40" s="341"/>
      <c r="LLO40" s="341"/>
      <c r="LLP40" s="341"/>
      <c r="LLQ40" s="341"/>
      <c r="LLR40" s="341"/>
      <c r="LLS40" s="341"/>
      <c r="LLT40" s="341"/>
      <c r="LLU40" s="341"/>
      <c r="LLV40" s="341"/>
      <c r="LLW40" s="341"/>
      <c r="LLX40" s="341"/>
      <c r="LLY40" s="341"/>
      <c r="LLZ40" s="341"/>
      <c r="LMA40" s="341"/>
      <c r="LMB40" s="341"/>
      <c r="LMC40" s="341"/>
      <c r="LMD40" s="341"/>
      <c r="LME40" s="341"/>
      <c r="LMF40" s="341"/>
      <c r="LMG40" s="341"/>
      <c r="LMH40" s="341"/>
      <c r="LMI40" s="341"/>
      <c r="LMJ40" s="341"/>
      <c r="LMK40" s="341"/>
      <c r="LML40" s="341"/>
      <c r="LMM40" s="341"/>
      <c r="LMN40" s="341"/>
      <c r="LMO40" s="341"/>
      <c r="LMP40" s="341"/>
      <c r="LMQ40" s="341"/>
      <c r="LMR40" s="341"/>
      <c r="LMS40" s="341"/>
      <c r="LMT40" s="341"/>
      <c r="LMU40" s="341"/>
      <c r="LMV40" s="341"/>
      <c r="LMW40" s="341"/>
      <c r="LMX40" s="341"/>
      <c r="LMY40" s="341"/>
      <c r="LMZ40" s="341"/>
      <c r="LNA40" s="341"/>
      <c r="LNB40" s="341"/>
      <c r="LNC40" s="341"/>
      <c r="LND40" s="341"/>
      <c r="LNE40" s="341"/>
      <c r="LNF40" s="341"/>
      <c r="LNG40" s="341"/>
      <c r="LNH40" s="341"/>
      <c r="LNI40" s="341"/>
      <c r="LNJ40" s="341"/>
      <c r="LNK40" s="341"/>
      <c r="LNL40" s="341"/>
      <c r="LNM40" s="341"/>
      <c r="LNN40" s="341"/>
      <c r="LNO40" s="341"/>
      <c r="LNP40" s="341"/>
      <c r="LNQ40" s="341"/>
      <c r="LNR40" s="341"/>
      <c r="LNS40" s="341"/>
      <c r="LNT40" s="341"/>
      <c r="LNU40" s="341"/>
      <c r="LNV40" s="341"/>
      <c r="LNW40" s="341"/>
      <c r="LNX40" s="341"/>
      <c r="LNY40" s="341"/>
      <c r="LNZ40" s="341"/>
      <c r="LOA40" s="341"/>
      <c r="LOB40" s="341"/>
      <c r="LOC40" s="341"/>
      <c r="LOD40" s="341"/>
      <c r="LOE40" s="341"/>
      <c r="LOF40" s="341"/>
      <c r="LOG40" s="341"/>
      <c r="LOH40" s="341"/>
      <c r="LOI40" s="341"/>
      <c r="LOJ40" s="341"/>
      <c r="LOK40" s="341"/>
      <c r="LOL40" s="341"/>
      <c r="LOM40" s="341"/>
      <c r="LON40" s="341"/>
      <c r="LOO40" s="341"/>
      <c r="LOP40" s="341"/>
      <c r="LOQ40" s="341"/>
      <c r="LOR40" s="341"/>
      <c r="LOS40" s="341"/>
      <c r="LOT40" s="341"/>
      <c r="LOU40" s="341"/>
      <c r="LOV40" s="341"/>
      <c r="LOW40" s="341"/>
      <c r="LOX40" s="341"/>
      <c r="LOY40" s="341"/>
      <c r="LOZ40" s="341"/>
      <c r="LPA40" s="341"/>
      <c r="LPB40" s="341"/>
      <c r="LPC40" s="341"/>
      <c r="LPD40" s="341"/>
      <c r="LPE40" s="341"/>
      <c r="LPF40" s="341"/>
      <c r="LPG40" s="341"/>
      <c r="LPH40" s="341"/>
      <c r="LPI40" s="341"/>
      <c r="LPJ40" s="341"/>
      <c r="LPK40" s="341"/>
      <c r="LPL40" s="341"/>
      <c r="LPM40" s="341"/>
      <c r="LPN40" s="341"/>
      <c r="LPO40" s="341"/>
      <c r="LPP40" s="341"/>
      <c r="LPQ40" s="341"/>
      <c r="LPR40" s="341"/>
      <c r="LPS40" s="341"/>
      <c r="LPT40" s="341"/>
      <c r="LPU40" s="341"/>
      <c r="LPV40" s="341"/>
      <c r="LPW40" s="341"/>
      <c r="LPX40" s="341"/>
      <c r="LPY40" s="341"/>
      <c r="LPZ40" s="341"/>
      <c r="LQA40" s="341"/>
      <c r="LQB40" s="341"/>
      <c r="LQC40" s="341"/>
      <c r="LQD40" s="341"/>
      <c r="LQE40" s="341"/>
      <c r="LQF40" s="341"/>
      <c r="LQG40" s="341"/>
      <c r="LQH40" s="341"/>
      <c r="LQI40" s="341"/>
      <c r="LQJ40" s="341"/>
      <c r="LQK40" s="341"/>
      <c r="LQL40" s="341"/>
      <c r="LQM40" s="341"/>
      <c r="LQN40" s="341"/>
      <c r="LQO40" s="341"/>
      <c r="LQP40" s="341"/>
      <c r="LQQ40" s="341"/>
      <c r="LQR40" s="341"/>
      <c r="LQS40" s="341"/>
      <c r="LQT40" s="341"/>
      <c r="LQU40" s="341"/>
      <c r="LQV40" s="341"/>
      <c r="LQW40" s="341"/>
      <c r="LQX40" s="341"/>
      <c r="LQY40" s="341"/>
      <c r="LQZ40" s="341"/>
      <c r="LRA40" s="341"/>
      <c r="LRB40" s="341"/>
      <c r="LRC40" s="341"/>
      <c r="LRD40" s="341"/>
      <c r="LRE40" s="341"/>
      <c r="LRF40" s="341"/>
      <c r="LRG40" s="341"/>
      <c r="LRH40" s="341"/>
      <c r="LRI40" s="341"/>
      <c r="LRJ40" s="341"/>
      <c r="LRK40" s="341"/>
      <c r="LRL40" s="341"/>
      <c r="LRM40" s="341"/>
      <c r="LRN40" s="341"/>
      <c r="LRO40" s="341"/>
      <c r="LRP40" s="341"/>
      <c r="LRQ40" s="341"/>
      <c r="LRR40" s="341"/>
      <c r="LRS40" s="341"/>
      <c r="LRT40" s="341"/>
      <c r="LRU40" s="341"/>
      <c r="LRV40" s="341"/>
      <c r="LRW40" s="341"/>
      <c r="LRX40" s="341"/>
      <c r="LRY40" s="341"/>
      <c r="LRZ40" s="341"/>
      <c r="LSA40" s="341"/>
      <c r="LSB40" s="341"/>
      <c r="LSC40" s="341"/>
      <c r="LSD40" s="341"/>
      <c r="LSE40" s="341"/>
      <c r="LSF40" s="341"/>
      <c r="LSG40" s="341"/>
      <c r="LSH40" s="341"/>
      <c r="LSI40" s="341"/>
      <c r="LSJ40" s="341"/>
      <c r="LSK40" s="341"/>
      <c r="LSL40" s="341"/>
      <c r="LSM40" s="341"/>
      <c r="LSN40" s="341"/>
      <c r="LSO40" s="341"/>
      <c r="LSP40" s="341"/>
      <c r="LSQ40" s="341"/>
      <c r="LSR40" s="341"/>
      <c r="LSS40" s="341"/>
      <c r="LST40" s="341"/>
      <c r="LSU40" s="341"/>
      <c r="LSV40" s="341"/>
      <c r="LSW40" s="341"/>
      <c r="LSX40" s="341"/>
      <c r="LSY40" s="341"/>
      <c r="LSZ40" s="341"/>
      <c r="LTA40" s="341"/>
      <c r="LTB40" s="341"/>
      <c r="LTC40" s="341"/>
      <c r="LTD40" s="341"/>
      <c r="LTE40" s="341"/>
      <c r="LTF40" s="341"/>
      <c r="LTG40" s="341"/>
      <c r="LTH40" s="341"/>
      <c r="LTI40" s="341"/>
      <c r="LTJ40" s="341"/>
      <c r="LTK40" s="341"/>
      <c r="LTL40" s="341"/>
      <c r="LTM40" s="341"/>
      <c r="LTN40" s="341"/>
      <c r="LTO40" s="341"/>
      <c r="LTP40" s="341"/>
      <c r="LTQ40" s="341"/>
      <c r="LTR40" s="341"/>
      <c r="LTS40" s="341"/>
      <c r="LTT40" s="341"/>
      <c r="LTU40" s="341"/>
      <c r="LTV40" s="341"/>
      <c r="LTW40" s="341"/>
      <c r="LTX40" s="341"/>
      <c r="LTY40" s="341"/>
      <c r="LTZ40" s="341"/>
      <c r="LUA40" s="341"/>
      <c r="LUB40" s="341"/>
      <c r="LUC40" s="341"/>
      <c r="LUD40" s="341"/>
      <c r="LUE40" s="341"/>
      <c r="LUF40" s="341"/>
      <c r="LUG40" s="341"/>
      <c r="LUH40" s="341"/>
      <c r="LUI40" s="341"/>
      <c r="LUJ40" s="341"/>
      <c r="LUK40" s="341"/>
      <c r="LUL40" s="341"/>
      <c r="LUM40" s="341"/>
      <c r="LUN40" s="341"/>
      <c r="LUO40" s="341"/>
      <c r="LUP40" s="341"/>
      <c r="LUQ40" s="341"/>
      <c r="LUR40" s="341"/>
      <c r="LUS40" s="341"/>
      <c r="LUT40" s="341"/>
      <c r="LUU40" s="341"/>
      <c r="LUV40" s="341"/>
      <c r="LUW40" s="341"/>
      <c r="LUX40" s="341"/>
      <c r="LUY40" s="341"/>
      <c r="LUZ40" s="341"/>
      <c r="LVA40" s="341"/>
      <c r="LVB40" s="341"/>
      <c r="LVC40" s="341"/>
      <c r="LVD40" s="341"/>
      <c r="LVE40" s="341"/>
      <c r="LVF40" s="341"/>
      <c r="LVG40" s="341"/>
      <c r="LVH40" s="341"/>
      <c r="LVI40" s="341"/>
      <c r="LVJ40" s="341"/>
      <c r="LVK40" s="341"/>
      <c r="LVL40" s="341"/>
      <c r="LVM40" s="341"/>
      <c r="LVN40" s="341"/>
      <c r="LVO40" s="341"/>
      <c r="LVP40" s="341"/>
      <c r="LVQ40" s="341"/>
      <c r="LVR40" s="341"/>
      <c r="LVS40" s="341"/>
      <c r="LVT40" s="341"/>
      <c r="LVU40" s="341"/>
      <c r="LVV40" s="341"/>
      <c r="LVW40" s="341"/>
      <c r="LVX40" s="341"/>
      <c r="LVY40" s="341"/>
      <c r="LVZ40" s="341"/>
      <c r="LWA40" s="341"/>
      <c r="LWB40" s="341"/>
      <c r="LWC40" s="341"/>
      <c r="LWD40" s="341"/>
      <c r="LWE40" s="341"/>
      <c r="LWF40" s="341"/>
      <c r="LWG40" s="341"/>
      <c r="LWH40" s="341"/>
      <c r="LWI40" s="341"/>
      <c r="LWJ40" s="341"/>
      <c r="LWK40" s="341"/>
      <c r="LWL40" s="341"/>
      <c r="LWM40" s="341"/>
      <c r="LWN40" s="341"/>
      <c r="LWO40" s="341"/>
      <c r="LWP40" s="341"/>
      <c r="LWQ40" s="341"/>
      <c r="LWR40" s="341"/>
      <c r="LWS40" s="341"/>
      <c r="LWT40" s="341"/>
      <c r="LWU40" s="341"/>
      <c r="LWV40" s="341"/>
      <c r="LWW40" s="341"/>
      <c r="LWX40" s="341"/>
      <c r="LWY40" s="341"/>
      <c r="LWZ40" s="341"/>
      <c r="LXA40" s="341"/>
      <c r="LXB40" s="341"/>
      <c r="LXC40" s="341"/>
      <c r="LXD40" s="341"/>
      <c r="LXE40" s="341"/>
      <c r="LXF40" s="341"/>
      <c r="LXG40" s="341"/>
      <c r="LXH40" s="341"/>
      <c r="LXI40" s="341"/>
      <c r="LXJ40" s="341"/>
      <c r="LXK40" s="341"/>
      <c r="LXL40" s="341"/>
      <c r="LXM40" s="341"/>
      <c r="LXN40" s="341"/>
      <c r="LXO40" s="341"/>
      <c r="LXP40" s="341"/>
      <c r="LXQ40" s="341"/>
      <c r="LXR40" s="341"/>
      <c r="LXS40" s="341"/>
      <c r="LXT40" s="341"/>
      <c r="LXU40" s="341"/>
      <c r="LXV40" s="341"/>
      <c r="LXW40" s="341"/>
      <c r="LXX40" s="341"/>
      <c r="LXY40" s="341"/>
      <c r="LXZ40" s="341"/>
      <c r="LYA40" s="341"/>
      <c r="LYB40" s="341"/>
      <c r="LYC40" s="341"/>
      <c r="LYD40" s="341"/>
      <c r="LYE40" s="341"/>
      <c r="LYF40" s="341"/>
      <c r="LYG40" s="341"/>
      <c r="LYH40" s="341"/>
      <c r="LYI40" s="341"/>
      <c r="LYJ40" s="341"/>
      <c r="LYK40" s="341"/>
      <c r="LYL40" s="341"/>
      <c r="LYM40" s="341"/>
      <c r="LYN40" s="341"/>
      <c r="LYO40" s="341"/>
      <c r="LYP40" s="341"/>
      <c r="LYQ40" s="341"/>
      <c r="LYR40" s="341"/>
      <c r="LYS40" s="341"/>
      <c r="LYT40" s="341"/>
      <c r="LYU40" s="341"/>
      <c r="LYV40" s="341"/>
      <c r="LYW40" s="341"/>
      <c r="LYX40" s="341"/>
      <c r="LYY40" s="341"/>
      <c r="LYZ40" s="341"/>
      <c r="LZA40" s="341"/>
      <c r="LZB40" s="341"/>
      <c r="LZC40" s="341"/>
      <c r="LZD40" s="341"/>
      <c r="LZE40" s="341"/>
      <c r="LZF40" s="341"/>
      <c r="LZG40" s="341"/>
      <c r="LZH40" s="341"/>
      <c r="LZI40" s="341"/>
      <c r="LZJ40" s="341"/>
      <c r="LZK40" s="341"/>
      <c r="LZL40" s="341"/>
      <c r="LZM40" s="341"/>
      <c r="LZN40" s="341"/>
      <c r="LZO40" s="341"/>
      <c r="LZP40" s="341"/>
      <c r="LZQ40" s="341"/>
      <c r="LZR40" s="341"/>
      <c r="LZS40" s="341"/>
      <c r="LZT40" s="341"/>
      <c r="LZU40" s="341"/>
      <c r="LZV40" s="341"/>
      <c r="LZW40" s="341"/>
      <c r="LZX40" s="341"/>
      <c r="LZY40" s="341"/>
      <c r="LZZ40" s="341"/>
      <c r="MAA40" s="341"/>
      <c r="MAB40" s="341"/>
      <c r="MAC40" s="341"/>
      <c r="MAD40" s="341"/>
      <c r="MAE40" s="341"/>
      <c r="MAF40" s="341"/>
      <c r="MAG40" s="341"/>
      <c r="MAH40" s="341"/>
      <c r="MAI40" s="341"/>
      <c r="MAJ40" s="341"/>
      <c r="MAK40" s="341"/>
      <c r="MAL40" s="341"/>
      <c r="MAM40" s="341"/>
      <c r="MAN40" s="341"/>
      <c r="MAO40" s="341"/>
      <c r="MAP40" s="341"/>
      <c r="MAQ40" s="341"/>
      <c r="MAR40" s="341"/>
      <c r="MAS40" s="341"/>
      <c r="MAT40" s="341"/>
      <c r="MAU40" s="341"/>
      <c r="MAV40" s="341"/>
      <c r="MAW40" s="341"/>
      <c r="MAX40" s="341"/>
      <c r="MAY40" s="341"/>
      <c r="MAZ40" s="341"/>
      <c r="MBA40" s="341"/>
      <c r="MBB40" s="341"/>
      <c r="MBC40" s="341"/>
      <c r="MBD40" s="341"/>
      <c r="MBE40" s="341"/>
      <c r="MBF40" s="341"/>
      <c r="MBG40" s="341"/>
      <c r="MBH40" s="341"/>
      <c r="MBI40" s="341"/>
      <c r="MBJ40" s="341"/>
      <c r="MBK40" s="341"/>
      <c r="MBL40" s="341"/>
      <c r="MBM40" s="341"/>
      <c r="MBN40" s="341"/>
      <c r="MBO40" s="341"/>
      <c r="MBP40" s="341"/>
      <c r="MBQ40" s="341"/>
      <c r="MBR40" s="341"/>
      <c r="MBS40" s="341"/>
      <c r="MBT40" s="341"/>
      <c r="MBU40" s="341"/>
      <c r="MBV40" s="341"/>
      <c r="MBW40" s="341"/>
      <c r="MBX40" s="341"/>
      <c r="MBY40" s="341"/>
      <c r="MBZ40" s="341"/>
      <c r="MCA40" s="341"/>
      <c r="MCB40" s="341"/>
      <c r="MCC40" s="341"/>
      <c r="MCD40" s="341"/>
      <c r="MCE40" s="341"/>
      <c r="MCF40" s="341"/>
      <c r="MCG40" s="341"/>
      <c r="MCH40" s="341"/>
      <c r="MCI40" s="341"/>
      <c r="MCJ40" s="341"/>
      <c r="MCK40" s="341"/>
      <c r="MCL40" s="341"/>
      <c r="MCM40" s="341"/>
      <c r="MCN40" s="341"/>
      <c r="MCO40" s="341"/>
      <c r="MCP40" s="341"/>
      <c r="MCQ40" s="341"/>
      <c r="MCR40" s="341"/>
      <c r="MCS40" s="341"/>
      <c r="MCT40" s="341"/>
      <c r="MCU40" s="341"/>
      <c r="MCV40" s="341"/>
      <c r="MCW40" s="341"/>
      <c r="MCX40" s="341"/>
      <c r="MCY40" s="341"/>
      <c r="MCZ40" s="341"/>
      <c r="MDA40" s="341"/>
      <c r="MDB40" s="341"/>
      <c r="MDC40" s="341"/>
      <c r="MDD40" s="341"/>
      <c r="MDE40" s="341"/>
      <c r="MDF40" s="341"/>
      <c r="MDG40" s="341"/>
      <c r="MDH40" s="341"/>
      <c r="MDI40" s="341"/>
      <c r="MDJ40" s="341"/>
      <c r="MDK40" s="341"/>
      <c r="MDL40" s="341"/>
      <c r="MDM40" s="341"/>
      <c r="MDN40" s="341"/>
      <c r="MDO40" s="341"/>
      <c r="MDP40" s="341"/>
      <c r="MDQ40" s="341"/>
      <c r="MDR40" s="341"/>
      <c r="MDS40" s="341"/>
      <c r="MDT40" s="341"/>
      <c r="MDU40" s="341"/>
      <c r="MDV40" s="341"/>
      <c r="MDW40" s="341"/>
      <c r="MDX40" s="341"/>
      <c r="MDY40" s="341"/>
      <c r="MDZ40" s="341"/>
      <c r="MEA40" s="341"/>
      <c r="MEB40" s="341"/>
      <c r="MEC40" s="341"/>
      <c r="MED40" s="341"/>
      <c r="MEE40" s="341"/>
      <c r="MEF40" s="341"/>
      <c r="MEG40" s="341"/>
      <c r="MEH40" s="341"/>
      <c r="MEI40" s="341"/>
      <c r="MEJ40" s="341"/>
      <c r="MEK40" s="341"/>
      <c r="MEL40" s="341"/>
      <c r="MEM40" s="341"/>
      <c r="MEN40" s="341"/>
      <c r="MEO40" s="341"/>
      <c r="MEP40" s="341"/>
      <c r="MEQ40" s="341"/>
      <c r="MER40" s="341"/>
      <c r="MES40" s="341"/>
      <c r="MET40" s="341"/>
      <c r="MEU40" s="341"/>
      <c r="MEV40" s="341"/>
      <c r="MEW40" s="341"/>
      <c r="MEX40" s="341"/>
      <c r="MEY40" s="341"/>
      <c r="MEZ40" s="341"/>
      <c r="MFA40" s="341"/>
      <c r="MFB40" s="341"/>
      <c r="MFC40" s="341"/>
      <c r="MFD40" s="341"/>
      <c r="MFE40" s="341"/>
      <c r="MFF40" s="341"/>
      <c r="MFG40" s="341"/>
      <c r="MFH40" s="341"/>
      <c r="MFI40" s="341"/>
      <c r="MFJ40" s="341"/>
      <c r="MFK40" s="341"/>
      <c r="MFL40" s="341"/>
      <c r="MFM40" s="341"/>
      <c r="MFN40" s="341"/>
      <c r="MFO40" s="341"/>
      <c r="MFP40" s="341"/>
      <c r="MFQ40" s="341"/>
      <c r="MFR40" s="341"/>
      <c r="MFS40" s="341"/>
      <c r="MFT40" s="341"/>
      <c r="MFU40" s="341"/>
      <c r="MFV40" s="341"/>
      <c r="MFW40" s="341"/>
      <c r="MFX40" s="341"/>
      <c r="MFY40" s="341"/>
      <c r="MFZ40" s="341"/>
      <c r="MGA40" s="341"/>
      <c r="MGB40" s="341"/>
      <c r="MGC40" s="341"/>
      <c r="MGD40" s="341"/>
      <c r="MGE40" s="341"/>
      <c r="MGF40" s="341"/>
      <c r="MGG40" s="341"/>
      <c r="MGH40" s="341"/>
      <c r="MGI40" s="341"/>
      <c r="MGJ40" s="341"/>
      <c r="MGK40" s="341"/>
      <c r="MGL40" s="341"/>
      <c r="MGM40" s="341"/>
      <c r="MGN40" s="341"/>
      <c r="MGO40" s="341"/>
      <c r="MGP40" s="341"/>
      <c r="MGQ40" s="341"/>
      <c r="MGR40" s="341"/>
      <c r="MGS40" s="341"/>
      <c r="MGT40" s="341"/>
      <c r="MGU40" s="341"/>
      <c r="MGV40" s="341"/>
      <c r="MGW40" s="341"/>
      <c r="MGX40" s="341"/>
      <c r="MGY40" s="341"/>
      <c r="MGZ40" s="341"/>
      <c r="MHA40" s="341"/>
      <c r="MHB40" s="341"/>
      <c r="MHC40" s="341"/>
      <c r="MHD40" s="341"/>
      <c r="MHE40" s="341"/>
      <c r="MHF40" s="341"/>
      <c r="MHG40" s="341"/>
      <c r="MHH40" s="341"/>
      <c r="MHI40" s="341"/>
      <c r="MHJ40" s="341"/>
      <c r="MHK40" s="341"/>
      <c r="MHL40" s="341"/>
      <c r="MHM40" s="341"/>
      <c r="MHN40" s="341"/>
      <c r="MHO40" s="341"/>
      <c r="MHP40" s="341"/>
      <c r="MHQ40" s="341"/>
      <c r="MHR40" s="341"/>
      <c r="MHS40" s="341"/>
      <c r="MHT40" s="341"/>
      <c r="MHU40" s="341"/>
      <c r="MHV40" s="341"/>
      <c r="MHW40" s="341"/>
      <c r="MHX40" s="341"/>
      <c r="MHY40" s="341"/>
      <c r="MHZ40" s="341"/>
      <c r="MIA40" s="341"/>
      <c r="MIB40" s="341"/>
      <c r="MIC40" s="341"/>
      <c r="MID40" s="341"/>
      <c r="MIE40" s="341"/>
      <c r="MIF40" s="341"/>
      <c r="MIG40" s="341"/>
      <c r="MIH40" s="341"/>
      <c r="MII40" s="341"/>
      <c r="MIJ40" s="341"/>
      <c r="MIK40" s="341"/>
      <c r="MIL40" s="341"/>
      <c r="MIM40" s="341"/>
      <c r="MIN40" s="341"/>
      <c r="MIO40" s="341"/>
      <c r="MIP40" s="341"/>
      <c r="MIQ40" s="341"/>
      <c r="MIR40" s="341"/>
      <c r="MIS40" s="341"/>
      <c r="MIT40" s="341"/>
      <c r="MIU40" s="341"/>
      <c r="MIV40" s="341"/>
      <c r="MIW40" s="341"/>
      <c r="MIX40" s="341"/>
      <c r="MIY40" s="341"/>
      <c r="MIZ40" s="341"/>
      <c r="MJA40" s="341"/>
      <c r="MJB40" s="341"/>
      <c r="MJC40" s="341"/>
      <c r="MJD40" s="341"/>
      <c r="MJE40" s="341"/>
      <c r="MJF40" s="341"/>
      <c r="MJG40" s="341"/>
      <c r="MJH40" s="341"/>
      <c r="MJI40" s="341"/>
      <c r="MJJ40" s="341"/>
      <c r="MJK40" s="341"/>
      <c r="MJL40" s="341"/>
      <c r="MJM40" s="341"/>
      <c r="MJN40" s="341"/>
      <c r="MJO40" s="341"/>
      <c r="MJP40" s="341"/>
      <c r="MJQ40" s="341"/>
      <c r="MJR40" s="341"/>
      <c r="MJS40" s="341"/>
      <c r="MJT40" s="341"/>
      <c r="MJU40" s="341"/>
      <c r="MJV40" s="341"/>
      <c r="MJW40" s="341"/>
      <c r="MJX40" s="341"/>
      <c r="MJY40" s="341"/>
      <c r="MJZ40" s="341"/>
      <c r="MKA40" s="341"/>
      <c r="MKB40" s="341"/>
      <c r="MKC40" s="341"/>
      <c r="MKD40" s="341"/>
      <c r="MKE40" s="341"/>
      <c r="MKF40" s="341"/>
      <c r="MKG40" s="341"/>
      <c r="MKH40" s="341"/>
      <c r="MKI40" s="341"/>
      <c r="MKJ40" s="341"/>
      <c r="MKK40" s="341"/>
      <c r="MKL40" s="341"/>
      <c r="MKM40" s="341"/>
      <c r="MKN40" s="341"/>
      <c r="MKO40" s="341"/>
      <c r="MKP40" s="341"/>
      <c r="MKQ40" s="341"/>
      <c r="MKR40" s="341"/>
      <c r="MKS40" s="341"/>
      <c r="MKT40" s="341"/>
      <c r="MKU40" s="341"/>
      <c r="MKV40" s="341"/>
      <c r="MKW40" s="341"/>
      <c r="MKX40" s="341"/>
      <c r="MKY40" s="341"/>
      <c r="MKZ40" s="341"/>
      <c r="MLA40" s="341"/>
      <c r="MLB40" s="341"/>
      <c r="MLC40" s="341"/>
      <c r="MLD40" s="341"/>
      <c r="MLE40" s="341"/>
      <c r="MLF40" s="341"/>
      <c r="MLG40" s="341"/>
      <c r="MLH40" s="341"/>
      <c r="MLI40" s="341"/>
      <c r="MLJ40" s="341"/>
      <c r="MLK40" s="341"/>
      <c r="MLL40" s="341"/>
      <c r="MLM40" s="341"/>
      <c r="MLN40" s="341"/>
      <c r="MLO40" s="341"/>
      <c r="MLP40" s="341"/>
      <c r="MLQ40" s="341"/>
      <c r="MLR40" s="341"/>
      <c r="MLS40" s="341"/>
      <c r="MLT40" s="341"/>
      <c r="MLU40" s="341"/>
      <c r="MLV40" s="341"/>
      <c r="MLW40" s="341"/>
      <c r="MLX40" s="341"/>
      <c r="MLY40" s="341"/>
      <c r="MLZ40" s="341"/>
      <c r="MMA40" s="341"/>
      <c r="MMB40" s="341"/>
      <c r="MMC40" s="341"/>
      <c r="MMD40" s="341"/>
      <c r="MME40" s="341"/>
      <c r="MMF40" s="341"/>
      <c r="MMG40" s="341"/>
      <c r="MMH40" s="341"/>
      <c r="MMI40" s="341"/>
      <c r="MMJ40" s="341"/>
      <c r="MMK40" s="341"/>
      <c r="MML40" s="341"/>
      <c r="MMM40" s="341"/>
      <c r="MMN40" s="341"/>
      <c r="MMO40" s="341"/>
      <c r="MMP40" s="341"/>
      <c r="MMQ40" s="341"/>
      <c r="MMR40" s="341"/>
      <c r="MMS40" s="341"/>
      <c r="MMT40" s="341"/>
      <c r="MMU40" s="341"/>
      <c r="MMV40" s="341"/>
      <c r="MMW40" s="341"/>
      <c r="MMX40" s="341"/>
      <c r="MMY40" s="341"/>
      <c r="MMZ40" s="341"/>
      <c r="MNA40" s="341"/>
      <c r="MNB40" s="341"/>
      <c r="MNC40" s="341"/>
      <c r="MND40" s="341"/>
      <c r="MNE40" s="341"/>
      <c r="MNF40" s="341"/>
      <c r="MNG40" s="341"/>
      <c r="MNH40" s="341"/>
      <c r="MNI40" s="341"/>
      <c r="MNJ40" s="341"/>
      <c r="MNK40" s="341"/>
      <c r="MNL40" s="341"/>
      <c r="MNM40" s="341"/>
      <c r="MNN40" s="341"/>
      <c r="MNO40" s="341"/>
      <c r="MNP40" s="341"/>
      <c r="MNQ40" s="341"/>
      <c r="MNR40" s="341"/>
      <c r="MNS40" s="341"/>
      <c r="MNT40" s="341"/>
      <c r="MNU40" s="341"/>
      <c r="MNV40" s="341"/>
      <c r="MNW40" s="341"/>
      <c r="MNX40" s="341"/>
      <c r="MNY40" s="341"/>
      <c r="MNZ40" s="341"/>
      <c r="MOA40" s="341"/>
      <c r="MOB40" s="341"/>
      <c r="MOC40" s="341"/>
      <c r="MOD40" s="341"/>
      <c r="MOE40" s="341"/>
      <c r="MOF40" s="341"/>
      <c r="MOG40" s="341"/>
      <c r="MOH40" s="341"/>
      <c r="MOI40" s="341"/>
      <c r="MOJ40" s="341"/>
      <c r="MOK40" s="341"/>
      <c r="MOL40" s="341"/>
      <c r="MOM40" s="341"/>
      <c r="MON40" s="341"/>
      <c r="MOO40" s="341"/>
      <c r="MOP40" s="341"/>
      <c r="MOQ40" s="341"/>
      <c r="MOR40" s="341"/>
      <c r="MOS40" s="341"/>
      <c r="MOT40" s="341"/>
      <c r="MOU40" s="341"/>
      <c r="MOV40" s="341"/>
      <c r="MOW40" s="341"/>
      <c r="MOX40" s="341"/>
      <c r="MOY40" s="341"/>
      <c r="MOZ40" s="341"/>
      <c r="MPA40" s="341"/>
      <c r="MPB40" s="341"/>
      <c r="MPC40" s="341"/>
      <c r="MPD40" s="341"/>
      <c r="MPE40" s="341"/>
      <c r="MPF40" s="341"/>
      <c r="MPG40" s="341"/>
      <c r="MPH40" s="341"/>
      <c r="MPI40" s="341"/>
      <c r="MPJ40" s="341"/>
      <c r="MPK40" s="341"/>
      <c r="MPL40" s="341"/>
      <c r="MPM40" s="341"/>
      <c r="MPN40" s="341"/>
      <c r="MPO40" s="341"/>
      <c r="MPP40" s="341"/>
      <c r="MPQ40" s="341"/>
      <c r="MPR40" s="341"/>
      <c r="MPS40" s="341"/>
      <c r="MPT40" s="341"/>
      <c r="MPU40" s="341"/>
      <c r="MPV40" s="341"/>
      <c r="MPW40" s="341"/>
      <c r="MPX40" s="341"/>
      <c r="MPY40" s="341"/>
      <c r="MPZ40" s="341"/>
      <c r="MQA40" s="341"/>
      <c r="MQB40" s="341"/>
      <c r="MQC40" s="341"/>
      <c r="MQD40" s="341"/>
      <c r="MQE40" s="341"/>
      <c r="MQF40" s="341"/>
      <c r="MQG40" s="341"/>
      <c r="MQH40" s="341"/>
      <c r="MQI40" s="341"/>
      <c r="MQJ40" s="341"/>
      <c r="MQK40" s="341"/>
      <c r="MQL40" s="341"/>
      <c r="MQM40" s="341"/>
      <c r="MQN40" s="341"/>
      <c r="MQO40" s="341"/>
      <c r="MQP40" s="341"/>
      <c r="MQQ40" s="341"/>
      <c r="MQR40" s="341"/>
      <c r="MQS40" s="341"/>
      <c r="MQT40" s="341"/>
      <c r="MQU40" s="341"/>
      <c r="MQV40" s="341"/>
      <c r="MQW40" s="341"/>
      <c r="MQX40" s="341"/>
      <c r="MQY40" s="341"/>
      <c r="MQZ40" s="341"/>
      <c r="MRA40" s="341"/>
      <c r="MRB40" s="341"/>
      <c r="MRC40" s="341"/>
      <c r="MRD40" s="341"/>
      <c r="MRE40" s="341"/>
      <c r="MRF40" s="341"/>
      <c r="MRG40" s="341"/>
      <c r="MRH40" s="341"/>
      <c r="MRI40" s="341"/>
      <c r="MRJ40" s="341"/>
      <c r="MRK40" s="341"/>
      <c r="MRL40" s="341"/>
      <c r="MRM40" s="341"/>
      <c r="MRN40" s="341"/>
      <c r="MRO40" s="341"/>
      <c r="MRP40" s="341"/>
      <c r="MRQ40" s="341"/>
      <c r="MRR40" s="341"/>
      <c r="MRS40" s="341"/>
      <c r="MRT40" s="341"/>
      <c r="MRU40" s="341"/>
      <c r="MRV40" s="341"/>
      <c r="MRW40" s="341"/>
      <c r="MRX40" s="341"/>
      <c r="MRY40" s="341"/>
      <c r="MRZ40" s="341"/>
      <c r="MSA40" s="341"/>
      <c r="MSB40" s="341"/>
      <c r="MSC40" s="341"/>
      <c r="MSD40" s="341"/>
      <c r="MSE40" s="341"/>
      <c r="MSF40" s="341"/>
      <c r="MSG40" s="341"/>
      <c r="MSH40" s="341"/>
      <c r="MSI40" s="341"/>
      <c r="MSJ40" s="341"/>
      <c r="MSK40" s="341"/>
      <c r="MSL40" s="341"/>
      <c r="MSM40" s="341"/>
      <c r="MSN40" s="341"/>
      <c r="MSO40" s="341"/>
      <c r="MSP40" s="341"/>
      <c r="MSQ40" s="341"/>
      <c r="MSR40" s="341"/>
      <c r="MSS40" s="341"/>
      <c r="MST40" s="341"/>
      <c r="MSU40" s="341"/>
      <c r="MSV40" s="341"/>
      <c r="MSW40" s="341"/>
      <c r="MSX40" s="341"/>
      <c r="MSY40" s="341"/>
      <c r="MSZ40" s="341"/>
      <c r="MTA40" s="341"/>
      <c r="MTB40" s="341"/>
      <c r="MTC40" s="341"/>
      <c r="MTD40" s="341"/>
      <c r="MTE40" s="341"/>
      <c r="MTF40" s="341"/>
      <c r="MTG40" s="341"/>
      <c r="MTH40" s="341"/>
      <c r="MTI40" s="341"/>
      <c r="MTJ40" s="341"/>
      <c r="MTK40" s="341"/>
      <c r="MTL40" s="341"/>
      <c r="MTM40" s="341"/>
      <c r="MTN40" s="341"/>
      <c r="MTO40" s="341"/>
      <c r="MTP40" s="341"/>
      <c r="MTQ40" s="341"/>
      <c r="MTR40" s="341"/>
      <c r="MTS40" s="341"/>
      <c r="MTT40" s="341"/>
      <c r="MTU40" s="341"/>
      <c r="MTV40" s="341"/>
      <c r="MTW40" s="341"/>
      <c r="MTX40" s="341"/>
      <c r="MTY40" s="341"/>
      <c r="MTZ40" s="341"/>
      <c r="MUA40" s="341"/>
      <c r="MUB40" s="341"/>
      <c r="MUC40" s="341"/>
      <c r="MUD40" s="341"/>
      <c r="MUE40" s="341"/>
      <c r="MUF40" s="341"/>
      <c r="MUG40" s="341"/>
      <c r="MUH40" s="341"/>
      <c r="MUI40" s="341"/>
      <c r="MUJ40" s="341"/>
      <c r="MUK40" s="341"/>
      <c r="MUL40" s="341"/>
      <c r="MUM40" s="341"/>
      <c r="MUN40" s="341"/>
      <c r="MUO40" s="341"/>
      <c r="MUP40" s="341"/>
      <c r="MUQ40" s="341"/>
      <c r="MUR40" s="341"/>
      <c r="MUS40" s="341"/>
      <c r="MUT40" s="341"/>
      <c r="MUU40" s="341"/>
      <c r="MUV40" s="341"/>
      <c r="MUW40" s="341"/>
      <c r="MUX40" s="341"/>
      <c r="MUY40" s="341"/>
      <c r="MUZ40" s="341"/>
      <c r="MVA40" s="341"/>
      <c r="MVB40" s="341"/>
      <c r="MVC40" s="341"/>
      <c r="MVD40" s="341"/>
      <c r="MVE40" s="341"/>
      <c r="MVF40" s="341"/>
      <c r="MVG40" s="341"/>
      <c r="MVH40" s="341"/>
      <c r="MVI40" s="341"/>
      <c r="MVJ40" s="341"/>
      <c r="MVK40" s="341"/>
      <c r="MVL40" s="341"/>
      <c r="MVM40" s="341"/>
      <c r="MVN40" s="341"/>
      <c r="MVO40" s="341"/>
      <c r="MVP40" s="341"/>
      <c r="MVQ40" s="341"/>
      <c r="MVR40" s="341"/>
      <c r="MVS40" s="341"/>
      <c r="MVT40" s="341"/>
      <c r="MVU40" s="341"/>
      <c r="MVV40" s="341"/>
      <c r="MVW40" s="341"/>
      <c r="MVX40" s="341"/>
      <c r="MVY40" s="341"/>
      <c r="MVZ40" s="341"/>
      <c r="MWA40" s="341"/>
      <c r="MWB40" s="341"/>
      <c r="MWC40" s="341"/>
      <c r="MWD40" s="341"/>
      <c r="MWE40" s="341"/>
      <c r="MWF40" s="341"/>
      <c r="MWG40" s="341"/>
      <c r="MWH40" s="341"/>
      <c r="MWI40" s="341"/>
      <c r="MWJ40" s="341"/>
      <c r="MWK40" s="341"/>
      <c r="MWL40" s="341"/>
      <c r="MWM40" s="341"/>
      <c r="MWN40" s="341"/>
      <c r="MWO40" s="341"/>
      <c r="MWP40" s="341"/>
      <c r="MWQ40" s="341"/>
      <c r="MWR40" s="341"/>
      <c r="MWS40" s="341"/>
      <c r="MWT40" s="341"/>
      <c r="MWU40" s="341"/>
      <c r="MWV40" s="341"/>
      <c r="MWW40" s="341"/>
      <c r="MWX40" s="341"/>
      <c r="MWY40" s="341"/>
      <c r="MWZ40" s="341"/>
      <c r="MXA40" s="341"/>
      <c r="MXB40" s="341"/>
      <c r="MXC40" s="341"/>
      <c r="MXD40" s="341"/>
      <c r="MXE40" s="341"/>
      <c r="MXF40" s="341"/>
      <c r="MXG40" s="341"/>
      <c r="MXH40" s="341"/>
      <c r="MXI40" s="341"/>
      <c r="MXJ40" s="341"/>
      <c r="MXK40" s="341"/>
      <c r="MXL40" s="341"/>
      <c r="MXM40" s="341"/>
      <c r="MXN40" s="341"/>
      <c r="MXO40" s="341"/>
      <c r="MXP40" s="341"/>
      <c r="MXQ40" s="341"/>
      <c r="MXR40" s="341"/>
      <c r="MXS40" s="341"/>
      <c r="MXT40" s="341"/>
      <c r="MXU40" s="341"/>
      <c r="MXV40" s="341"/>
      <c r="MXW40" s="341"/>
      <c r="MXX40" s="341"/>
      <c r="MXY40" s="341"/>
      <c r="MXZ40" s="341"/>
      <c r="MYA40" s="341"/>
      <c r="MYB40" s="341"/>
      <c r="MYC40" s="341"/>
      <c r="MYD40" s="341"/>
      <c r="MYE40" s="341"/>
      <c r="MYF40" s="341"/>
      <c r="MYG40" s="341"/>
      <c r="MYH40" s="341"/>
      <c r="MYI40" s="341"/>
      <c r="MYJ40" s="341"/>
      <c r="MYK40" s="341"/>
      <c r="MYL40" s="341"/>
      <c r="MYM40" s="341"/>
      <c r="MYN40" s="341"/>
      <c r="MYO40" s="341"/>
      <c r="MYP40" s="341"/>
      <c r="MYQ40" s="341"/>
      <c r="MYR40" s="341"/>
      <c r="MYS40" s="341"/>
      <c r="MYT40" s="341"/>
      <c r="MYU40" s="341"/>
      <c r="MYV40" s="341"/>
      <c r="MYW40" s="341"/>
      <c r="MYX40" s="341"/>
      <c r="MYY40" s="341"/>
      <c r="MYZ40" s="341"/>
      <c r="MZA40" s="341"/>
      <c r="MZB40" s="341"/>
      <c r="MZC40" s="341"/>
      <c r="MZD40" s="341"/>
      <c r="MZE40" s="341"/>
      <c r="MZF40" s="341"/>
      <c r="MZG40" s="341"/>
      <c r="MZH40" s="341"/>
      <c r="MZI40" s="341"/>
      <c r="MZJ40" s="341"/>
      <c r="MZK40" s="341"/>
      <c r="MZL40" s="341"/>
      <c r="MZM40" s="341"/>
      <c r="MZN40" s="341"/>
      <c r="MZO40" s="341"/>
      <c r="MZP40" s="341"/>
      <c r="MZQ40" s="341"/>
      <c r="MZR40" s="341"/>
      <c r="MZS40" s="341"/>
      <c r="MZT40" s="341"/>
      <c r="MZU40" s="341"/>
      <c r="MZV40" s="341"/>
      <c r="MZW40" s="341"/>
      <c r="MZX40" s="341"/>
      <c r="MZY40" s="341"/>
      <c r="MZZ40" s="341"/>
      <c r="NAA40" s="341"/>
      <c r="NAB40" s="341"/>
      <c r="NAC40" s="341"/>
      <c r="NAD40" s="341"/>
      <c r="NAE40" s="341"/>
      <c r="NAF40" s="341"/>
      <c r="NAG40" s="341"/>
      <c r="NAH40" s="341"/>
      <c r="NAI40" s="341"/>
      <c r="NAJ40" s="341"/>
      <c r="NAK40" s="341"/>
      <c r="NAL40" s="341"/>
      <c r="NAM40" s="341"/>
      <c r="NAN40" s="341"/>
      <c r="NAO40" s="341"/>
      <c r="NAP40" s="341"/>
      <c r="NAQ40" s="341"/>
      <c r="NAR40" s="341"/>
      <c r="NAS40" s="341"/>
      <c r="NAT40" s="341"/>
      <c r="NAU40" s="341"/>
      <c r="NAV40" s="341"/>
      <c r="NAW40" s="341"/>
      <c r="NAX40" s="341"/>
      <c r="NAY40" s="341"/>
      <c r="NAZ40" s="341"/>
      <c r="NBA40" s="341"/>
      <c r="NBB40" s="341"/>
      <c r="NBC40" s="341"/>
      <c r="NBD40" s="341"/>
      <c r="NBE40" s="341"/>
      <c r="NBF40" s="341"/>
      <c r="NBG40" s="341"/>
      <c r="NBH40" s="341"/>
      <c r="NBI40" s="341"/>
      <c r="NBJ40" s="341"/>
      <c r="NBK40" s="341"/>
      <c r="NBL40" s="341"/>
      <c r="NBM40" s="341"/>
      <c r="NBN40" s="341"/>
      <c r="NBO40" s="341"/>
      <c r="NBP40" s="341"/>
      <c r="NBQ40" s="341"/>
      <c r="NBR40" s="341"/>
      <c r="NBS40" s="341"/>
      <c r="NBT40" s="341"/>
      <c r="NBU40" s="341"/>
      <c r="NBV40" s="341"/>
      <c r="NBW40" s="341"/>
      <c r="NBX40" s="341"/>
      <c r="NBY40" s="341"/>
      <c r="NBZ40" s="341"/>
      <c r="NCA40" s="341"/>
      <c r="NCB40" s="341"/>
      <c r="NCC40" s="341"/>
      <c r="NCD40" s="341"/>
      <c r="NCE40" s="341"/>
      <c r="NCF40" s="341"/>
      <c r="NCG40" s="341"/>
      <c r="NCH40" s="341"/>
      <c r="NCI40" s="341"/>
      <c r="NCJ40" s="341"/>
      <c r="NCK40" s="341"/>
      <c r="NCL40" s="341"/>
      <c r="NCM40" s="341"/>
      <c r="NCN40" s="341"/>
      <c r="NCO40" s="341"/>
      <c r="NCP40" s="341"/>
      <c r="NCQ40" s="341"/>
      <c r="NCR40" s="341"/>
      <c r="NCS40" s="341"/>
      <c r="NCT40" s="341"/>
      <c r="NCU40" s="341"/>
      <c r="NCV40" s="341"/>
      <c r="NCW40" s="341"/>
      <c r="NCX40" s="341"/>
      <c r="NCY40" s="341"/>
      <c r="NCZ40" s="341"/>
      <c r="NDA40" s="341"/>
      <c r="NDB40" s="341"/>
      <c r="NDC40" s="341"/>
      <c r="NDD40" s="341"/>
      <c r="NDE40" s="341"/>
      <c r="NDF40" s="341"/>
      <c r="NDG40" s="341"/>
      <c r="NDH40" s="341"/>
      <c r="NDI40" s="341"/>
      <c r="NDJ40" s="341"/>
      <c r="NDK40" s="341"/>
      <c r="NDL40" s="341"/>
      <c r="NDM40" s="341"/>
      <c r="NDN40" s="341"/>
      <c r="NDO40" s="341"/>
      <c r="NDP40" s="341"/>
      <c r="NDQ40" s="341"/>
      <c r="NDR40" s="341"/>
      <c r="NDS40" s="341"/>
      <c r="NDT40" s="341"/>
      <c r="NDU40" s="341"/>
      <c r="NDV40" s="341"/>
      <c r="NDW40" s="341"/>
      <c r="NDX40" s="341"/>
      <c r="NDY40" s="341"/>
      <c r="NDZ40" s="341"/>
      <c r="NEA40" s="341"/>
      <c r="NEB40" s="341"/>
      <c r="NEC40" s="341"/>
      <c r="NED40" s="341"/>
      <c r="NEE40" s="341"/>
      <c r="NEF40" s="341"/>
      <c r="NEG40" s="341"/>
      <c r="NEH40" s="341"/>
      <c r="NEI40" s="341"/>
      <c r="NEJ40" s="341"/>
      <c r="NEK40" s="341"/>
      <c r="NEL40" s="341"/>
      <c r="NEM40" s="341"/>
      <c r="NEN40" s="341"/>
      <c r="NEO40" s="341"/>
      <c r="NEP40" s="341"/>
      <c r="NEQ40" s="341"/>
      <c r="NER40" s="341"/>
      <c r="NES40" s="341"/>
      <c r="NET40" s="341"/>
      <c r="NEU40" s="341"/>
      <c r="NEV40" s="341"/>
      <c r="NEW40" s="341"/>
      <c r="NEX40" s="341"/>
      <c r="NEY40" s="341"/>
      <c r="NEZ40" s="341"/>
      <c r="NFA40" s="341"/>
      <c r="NFB40" s="341"/>
      <c r="NFC40" s="341"/>
      <c r="NFD40" s="341"/>
      <c r="NFE40" s="341"/>
      <c r="NFF40" s="341"/>
      <c r="NFG40" s="341"/>
      <c r="NFH40" s="341"/>
      <c r="NFI40" s="341"/>
      <c r="NFJ40" s="341"/>
      <c r="NFK40" s="341"/>
      <c r="NFL40" s="341"/>
      <c r="NFM40" s="341"/>
      <c r="NFN40" s="341"/>
      <c r="NFO40" s="341"/>
      <c r="NFP40" s="341"/>
      <c r="NFQ40" s="341"/>
      <c r="NFR40" s="341"/>
      <c r="NFS40" s="341"/>
      <c r="NFT40" s="341"/>
      <c r="NFU40" s="341"/>
      <c r="NFV40" s="341"/>
      <c r="NFW40" s="341"/>
      <c r="NFX40" s="341"/>
      <c r="NFY40" s="341"/>
      <c r="NFZ40" s="341"/>
      <c r="NGA40" s="341"/>
      <c r="NGB40" s="341"/>
      <c r="NGC40" s="341"/>
      <c r="NGD40" s="341"/>
      <c r="NGE40" s="341"/>
      <c r="NGF40" s="341"/>
      <c r="NGG40" s="341"/>
      <c r="NGH40" s="341"/>
      <c r="NGI40" s="341"/>
      <c r="NGJ40" s="341"/>
      <c r="NGK40" s="341"/>
      <c r="NGL40" s="341"/>
      <c r="NGM40" s="341"/>
      <c r="NGN40" s="341"/>
      <c r="NGO40" s="341"/>
      <c r="NGP40" s="341"/>
      <c r="NGQ40" s="341"/>
      <c r="NGR40" s="341"/>
      <c r="NGS40" s="341"/>
      <c r="NGT40" s="341"/>
      <c r="NGU40" s="341"/>
      <c r="NGV40" s="341"/>
      <c r="NGW40" s="341"/>
      <c r="NGX40" s="341"/>
      <c r="NGY40" s="341"/>
      <c r="NGZ40" s="341"/>
      <c r="NHA40" s="341"/>
      <c r="NHB40" s="341"/>
      <c r="NHC40" s="341"/>
      <c r="NHD40" s="341"/>
      <c r="NHE40" s="341"/>
      <c r="NHF40" s="341"/>
      <c r="NHG40" s="341"/>
      <c r="NHH40" s="341"/>
      <c r="NHI40" s="341"/>
      <c r="NHJ40" s="341"/>
      <c r="NHK40" s="341"/>
      <c r="NHL40" s="341"/>
      <c r="NHM40" s="341"/>
      <c r="NHN40" s="341"/>
      <c r="NHO40" s="341"/>
      <c r="NHP40" s="341"/>
      <c r="NHQ40" s="341"/>
      <c r="NHR40" s="341"/>
      <c r="NHS40" s="341"/>
      <c r="NHT40" s="341"/>
      <c r="NHU40" s="341"/>
      <c r="NHV40" s="341"/>
      <c r="NHW40" s="341"/>
      <c r="NHX40" s="341"/>
      <c r="NHY40" s="341"/>
      <c r="NHZ40" s="341"/>
      <c r="NIA40" s="341"/>
      <c r="NIB40" s="341"/>
      <c r="NIC40" s="341"/>
      <c r="NID40" s="341"/>
      <c r="NIE40" s="341"/>
      <c r="NIF40" s="341"/>
      <c r="NIG40" s="341"/>
      <c r="NIH40" s="341"/>
      <c r="NII40" s="341"/>
      <c r="NIJ40" s="341"/>
      <c r="NIK40" s="341"/>
      <c r="NIL40" s="341"/>
      <c r="NIM40" s="341"/>
      <c r="NIN40" s="341"/>
      <c r="NIO40" s="341"/>
      <c r="NIP40" s="341"/>
      <c r="NIQ40" s="341"/>
      <c r="NIR40" s="341"/>
      <c r="NIS40" s="341"/>
      <c r="NIT40" s="341"/>
      <c r="NIU40" s="341"/>
      <c r="NIV40" s="341"/>
      <c r="NIW40" s="341"/>
      <c r="NIX40" s="341"/>
      <c r="NIY40" s="341"/>
      <c r="NIZ40" s="341"/>
      <c r="NJA40" s="341"/>
      <c r="NJB40" s="341"/>
      <c r="NJC40" s="341"/>
      <c r="NJD40" s="341"/>
      <c r="NJE40" s="341"/>
      <c r="NJF40" s="341"/>
      <c r="NJG40" s="341"/>
      <c r="NJH40" s="341"/>
      <c r="NJI40" s="341"/>
      <c r="NJJ40" s="341"/>
      <c r="NJK40" s="341"/>
      <c r="NJL40" s="341"/>
      <c r="NJM40" s="341"/>
      <c r="NJN40" s="341"/>
      <c r="NJO40" s="341"/>
      <c r="NJP40" s="341"/>
      <c r="NJQ40" s="341"/>
      <c r="NJR40" s="341"/>
      <c r="NJS40" s="341"/>
      <c r="NJT40" s="341"/>
      <c r="NJU40" s="341"/>
      <c r="NJV40" s="341"/>
      <c r="NJW40" s="341"/>
      <c r="NJX40" s="341"/>
      <c r="NJY40" s="341"/>
      <c r="NJZ40" s="341"/>
      <c r="NKA40" s="341"/>
      <c r="NKB40" s="341"/>
      <c r="NKC40" s="341"/>
      <c r="NKD40" s="341"/>
      <c r="NKE40" s="341"/>
      <c r="NKF40" s="341"/>
      <c r="NKG40" s="341"/>
      <c r="NKH40" s="341"/>
      <c r="NKI40" s="341"/>
      <c r="NKJ40" s="341"/>
      <c r="NKK40" s="341"/>
      <c r="NKL40" s="341"/>
      <c r="NKM40" s="341"/>
      <c r="NKN40" s="341"/>
      <c r="NKO40" s="341"/>
      <c r="NKP40" s="341"/>
      <c r="NKQ40" s="341"/>
      <c r="NKR40" s="341"/>
      <c r="NKS40" s="341"/>
      <c r="NKT40" s="341"/>
      <c r="NKU40" s="341"/>
      <c r="NKV40" s="341"/>
      <c r="NKW40" s="341"/>
      <c r="NKX40" s="341"/>
      <c r="NKY40" s="341"/>
      <c r="NKZ40" s="341"/>
      <c r="NLA40" s="341"/>
      <c r="NLB40" s="341"/>
      <c r="NLC40" s="341"/>
      <c r="NLD40" s="341"/>
      <c r="NLE40" s="341"/>
      <c r="NLF40" s="341"/>
      <c r="NLG40" s="341"/>
      <c r="NLH40" s="341"/>
      <c r="NLI40" s="341"/>
      <c r="NLJ40" s="341"/>
      <c r="NLK40" s="341"/>
      <c r="NLL40" s="341"/>
      <c r="NLM40" s="341"/>
      <c r="NLN40" s="341"/>
      <c r="NLO40" s="341"/>
      <c r="NLP40" s="341"/>
      <c r="NLQ40" s="341"/>
      <c r="NLR40" s="341"/>
      <c r="NLS40" s="341"/>
      <c r="NLT40" s="341"/>
      <c r="NLU40" s="341"/>
      <c r="NLV40" s="341"/>
      <c r="NLW40" s="341"/>
      <c r="NLX40" s="341"/>
      <c r="NLY40" s="341"/>
      <c r="NLZ40" s="341"/>
      <c r="NMA40" s="341"/>
      <c r="NMB40" s="341"/>
      <c r="NMC40" s="341"/>
      <c r="NMD40" s="341"/>
      <c r="NME40" s="341"/>
      <c r="NMF40" s="341"/>
      <c r="NMG40" s="341"/>
      <c r="NMH40" s="341"/>
      <c r="NMI40" s="341"/>
      <c r="NMJ40" s="341"/>
      <c r="NMK40" s="341"/>
      <c r="NML40" s="341"/>
      <c r="NMM40" s="341"/>
      <c r="NMN40" s="341"/>
      <c r="NMO40" s="341"/>
      <c r="NMP40" s="341"/>
      <c r="NMQ40" s="341"/>
      <c r="NMR40" s="341"/>
      <c r="NMS40" s="341"/>
      <c r="NMT40" s="341"/>
      <c r="NMU40" s="341"/>
      <c r="NMV40" s="341"/>
      <c r="NMW40" s="341"/>
      <c r="NMX40" s="341"/>
      <c r="NMY40" s="341"/>
      <c r="NMZ40" s="341"/>
      <c r="NNA40" s="341"/>
      <c r="NNB40" s="341"/>
      <c r="NNC40" s="341"/>
      <c r="NND40" s="341"/>
      <c r="NNE40" s="341"/>
      <c r="NNF40" s="341"/>
      <c r="NNG40" s="341"/>
      <c r="NNH40" s="341"/>
      <c r="NNI40" s="341"/>
      <c r="NNJ40" s="341"/>
      <c r="NNK40" s="341"/>
      <c r="NNL40" s="341"/>
      <c r="NNM40" s="341"/>
      <c r="NNN40" s="341"/>
      <c r="NNO40" s="341"/>
      <c r="NNP40" s="341"/>
      <c r="NNQ40" s="341"/>
      <c r="NNR40" s="341"/>
      <c r="NNS40" s="341"/>
      <c r="NNT40" s="341"/>
      <c r="NNU40" s="341"/>
      <c r="NNV40" s="341"/>
      <c r="NNW40" s="341"/>
      <c r="NNX40" s="341"/>
      <c r="NNY40" s="341"/>
      <c r="NNZ40" s="341"/>
      <c r="NOA40" s="341"/>
      <c r="NOB40" s="341"/>
      <c r="NOC40" s="341"/>
      <c r="NOD40" s="341"/>
      <c r="NOE40" s="341"/>
      <c r="NOF40" s="341"/>
      <c r="NOG40" s="341"/>
      <c r="NOH40" s="341"/>
      <c r="NOI40" s="341"/>
      <c r="NOJ40" s="341"/>
      <c r="NOK40" s="341"/>
      <c r="NOL40" s="341"/>
      <c r="NOM40" s="341"/>
      <c r="NON40" s="341"/>
      <c r="NOO40" s="341"/>
      <c r="NOP40" s="341"/>
      <c r="NOQ40" s="341"/>
      <c r="NOR40" s="341"/>
      <c r="NOS40" s="341"/>
      <c r="NOT40" s="341"/>
      <c r="NOU40" s="341"/>
      <c r="NOV40" s="341"/>
      <c r="NOW40" s="341"/>
      <c r="NOX40" s="341"/>
      <c r="NOY40" s="341"/>
      <c r="NOZ40" s="341"/>
      <c r="NPA40" s="341"/>
      <c r="NPB40" s="341"/>
      <c r="NPC40" s="341"/>
      <c r="NPD40" s="341"/>
      <c r="NPE40" s="341"/>
      <c r="NPF40" s="341"/>
      <c r="NPG40" s="341"/>
      <c r="NPH40" s="341"/>
      <c r="NPI40" s="341"/>
      <c r="NPJ40" s="341"/>
      <c r="NPK40" s="341"/>
      <c r="NPL40" s="341"/>
      <c r="NPM40" s="341"/>
      <c r="NPN40" s="341"/>
      <c r="NPO40" s="341"/>
      <c r="NPP40" s="341"/>
      <c r="NPQ40" s="341"/>
      <c r="NPR40" s="341"/>
      <c r="NPS40" s="341"/>
      <c r="NPT40" s="341"/>
      <c r="NPU40" s="341"/>
      <c r="NPV40" s="341"/>
      <c r="NPW40" s="341"/>
      <c r="NPX40" s="341"/>
      <c r="NPY40" s="341"/>
      <c r="NPZ40" s="341"/>
      <c r="NQA40" s="341"/>
      <c r="NQB40" s="341"/>
      <c r="NQC40" s="341"/>
      <c r="NQD40" s="341"/>
      <c r="NQE40" s="341"/>
      <c r="NQF40" s="341"/>
      <c r="NQG40" s="341"/>
      <c r="NQH40" s="341"/>
      <c r="NQI40" s="341"/>
      <c r="NQJ40" s="341"/>
      <c r="NQK40" s="341"/>
      <c r="NQL40" s="341"/>
      <c r="NQM40" s="341"/>
      <c r="NQN40" s="341"/>
      <c r="NQO40" s="341"/>
      <c r="NQP40" s="341"/>
      <c r="NQQ40" s="341"/>
      <c r="NQR40" s="341"/>
      <c r="NQS40" s="341"/>
      <c r="NQT40" s="341"/>
      <c r="NQU40" s="341"/>
      <c r="NQV40" s="341"/>
      <c r="NQW40" s="341"/>
      <c r="NQX40" s="341"/>
      <c r="NQY40" s="341"/>
      <c r="NQZ40" s="341"/>
      <c r="NRA40" s="341"/>
      <c r="NRB40" s="341"/>
      <c r="NRC40" s="341"/>
      <c r="NRD40" s="341"/>
      <c r="NRE40" s="341"/>
      <c r="NRF40" s="341"/>
      <c r="NRG40" s="341"/>
      <c r="NRH40" s="341"/>
      <c r="NRI40" s="341"/>
      <c r="NRJ40" s="341"/>
      <c r="NRK40" s="341"/>
      <c r="NRL40" s="341"/>
      <c r="NRM40" s="341"/>
      <c r="NRN40" s="341"/>
      <c r="NRO40" s="341"/>
      <c r="NRP40" s="341"/>
      <c r="NRQ40" s="341"/>
      <c r="NRR40" s="341"/>
      <c r="NRS40" s="341"/>
      <c r="NRT40" s="341"/>
      <c r="NRU40" s="341"/>
      <c r="NRV40" s="341"/>
      <c r="NRW40" s="341"/>
      <c r="NRX40" s="341"/>
      <c r="NRY40" s="341"/>
      <c r="NRZ40" s="341"/>
      <c r="NSA40" s="341"/>
      <c r="NSB40" s="341"/>
      <c r="NSC40" s="341"/>
      <c r="NSD40" s="341"/>
      <c r="NSE40" s="341"/>
      <c r="NSF40" s="341"/>
      <c r="NSG40" s="341"/>
      <c r="NSH40" s="341"/>
      <c r="NSI40" s="341"/>
      <c r="NSJ40" s="341"/>
      <c r="NSK40" s="341"/>
      <c r="NSL40" s="341"/>
      <c r="NSM40" s="341"/>
      <c r="NSN40" s="341"/>
      <c r="NSO40" s="341"/>
      <c r="NSP40" s="341"/>
      <c r="NSQ40" s="341"/>
      <c r="NSR40" s="341"/>
      <c r="NSS40" s="341"/>
      <c r="NST40" s="341"/>
      <c r="NSU40" s="341"/>
      <c r="NSV40" s="341"/>
      <c r="NSW40" s="341"/>
      <c r="NSX40" s="341"/>
      <c r="NSY40" s="341"/>
      <c r="NSZ40" s="341"/>
      <c r="NTA40" s="341"/>
      <c r="NTB40" s="341"/>
      <c r="NTC40" s="341"/>
      <c r="NTD40" s="341"/>
      <c r="NTE40" s="341"/>
      <c r="NTF40" s="341"/>
      <c r="NTG40" s="341"/>
      <c r="NTH40" s="341"/>
      <c r="NTI40" s="341"/>
      <c r="NTJ40" s="341"/>
      <c r="NTK40" s="341"/>
      <c r="NTL40" s="341"/>
      <c r="NTM40" s="341"/>
      <c r="NTN40" s="341"/>
      <c r="NTO40" s="341"/>
      <c r="NTP40" s="341"/>
      <c r="NTQ40" s="341"/>
      <c r="NTR40" s="341"/>
      <c r="NTS40" s="341"/>
      <c r="NTT40" s="341"/>
      <c r="NTU40" s="341"/>
      <c r="NTV40" s="341"/>
      <c r="NTW40" s="341"/>
      <c r="NTX40" s="341"/>
      <c r="NTY40" s="341"/>
      <c r="NTZ40" s="341"/>
      <c r="NUA40" s="341"/>
      <c r="NUB40" s="341"/>
      <c r="NUC40" s="341"/>
      <c r="NUD40" s="341"/>
      <c r="NUE40" s="341"/>
      <c r="NUF40" s="341"/>
      <c r="NUG40" s="341"/>
      <c r="NUH40" s="341"/>
      <c r="NUI40" s="341"/>
      <c r="NUJ40" s="341"/>
      <c r="NUK40" s="341"/>
      <c r="NUL40" s="341"/>
      <c r="NUM40" s="341"/>
      <c r="NUN40" s="341"/>
      <c r="NUO40" s="341"/>
      <c r="NUP40" s="341"/>
      <c r="NUQ40" s="341"/>
      <c r="NUR40" s="341"/>
      <c r="NUS40" s="341"/>
      <c r="NUT40" s="341"/>
      <c r="NUU40" s="341"/>
      <c r="NUV40" s="341"/>
      <c r="NUW40" s="341"/>
      <c r="NUX40" s="341"/>
      <c r="NUY40" s="341"/>
      <c r="NUZ40" s="341"/>
      <c r="NVA40" s="341"/>
      <c r="NVB40" s="341"/>
      <c r="NVC40" s="341"/>
      <c r="NVD40" s="341"/>
      <c r="NVE40" s="341"/>
      <c r="NVF40" s="341"/>
      <c r="NVG40" s="341"/>
      <c r="NVH40" s="341"/>
      <c r="NVI40" s="341"/>
      <c r="NVJ40" s="341"/>
      <c r="NVK40" s="341"/>
      <c r="NVL40" s="341"/>
      <c r="NVM40" s="341"/>
      <c r="NVN40" s="341"/>
      <c r="NVO40" s="341"/>
      <c r="NVP40" s="341"/>
      <c r="NVQ40" s="341"/>
      <c r="NVR40" s="341"/>
      <c r="NVS40" s="341"/>
      <c r="NVT40" s="341"/>
      <c r="NVU40" s="341"/>
      <c r="NVV40" s="341"/>
      <c r="NVW40" s="341"/>
      <c r="NVX40" s="341"/>
      <c r="NVY40" s="341"/>
      <c r="NVZ40" s="341"/>
      <c r="NWA40" s="341"/>
      <c r="NWB40" s="341"/>
      <c r="NWC40" s="341"/>
      <c r="NWD40" s="341"/>
      <c r="NWE40" s="341"/>
      <c r="NWF40" s="341"/>
      <c r="NWG40" s="341"/>
      <c r="NWH40" s="341"/>
      <c r="NWI40" s="341"/>
      <c r="NWJ40" s="341"/>
      <c r="NWK40" s="341"/>
      <c r="NWL40" s="341"/>
      <c r="NWM40" s="341"/>
      <c r="NWN40" s="341"/>
      <c r="NWO40" s="341"/>
      <c r="NWP40" s="341"/>
      <c r="NWQ40" s="341"/>
      <c r="NWR40" s="341"/>
      <c r="NWS40" s="341"/>
      <c r="NWT40" s="341"/>
      <c r="NWU40" s="341"/>
      <c r="NWV40" s="341"/>
      <c r="NWW40" s="341"/>
      <c r="NWX40" s="341"/>
      <c r="NWY40" s="341"/>
      <c r="NWZ40" s="341"/>
      <c r="NXA40" s="341"/>
      <c r="NXB40" s="341"/>
      <c r="NXC40" s="341"/>
      <c r="NXD40" s="341"/>
      <c r="NXE40" s="341"/>
      <c r="NXF40" s="341"/>
      <c r="NXG40" s="341"/>
      <c r="NXH40" s="341"/>
      <c r="NXI40" s="341"/>
      <c r="NXJ40" s="341"/>
      <c r="NXK40" s="341"/>
      <c r="NXL40" s="341"/>
      <c r="NXM40" s="341"/>
      <c r="NXN40" s="341"/>
      <c r="NXO40" s="341"/>
      <c r="NXP40" s="341"/>
      <c r="NXQ40" s="341"/>
      <c r="NXR40" s="341"/>
      <c r="NXS40" s="341"/>
      <c r="NXT40" s="341"/>
      <c r="NXU40" s="341"/>
      <c r="NXV40" s="341"/>
      <c r="NXW40" s="341"/>
      <c r="NXX40" s="341"/>
      <c r="NXY40" s="341"/>
      <c r="NXZ40" s="341"/>
      <c r="NYA40" s="341"/>
      <c r="NYB40" s="341"/>
      <c r="NYC40" s="341"/>
      <c r="NYD40" s="341"/>
      <c r="NYE40" s="341"/>
      <c r="NYF40" s="341"/>
      <c r="NYG40" s="341"/>
      <c r="NYH40" s="341"/>
      <c r="NYI40" s="341"/>
      <c r="NYJ40" s="341"/>
      <c r="NYK40" s="341"/>
      <c r="NYL40" s="341"/>
      <c r="NYM40" s="341"/>
      <c r="NYN40" s="341"/>
      <c r="NYO40" s="341"/>
      <c r="NYP40" s="341"/>
      <c r="NYQ40" s="341"/>
      <c r="NYR40" s="341"/>
      <c r="NYS40" s="341"/>
      <c r="NYT40" s="341"/>
      <c r="NYU40" s="341"/>
      <c r="NYV40" s="341"/>
      <c r="NYW40" s="341"/>
      <c r="NYX40" s="341"/>
      <c r="NYY40" s="341"/>
      <c r="NYZ40" s="341"/>
      <c r="NZA40" s="341"/>
      <c r="NZB40" s="341"/>
      <c r="NZC40" s="341"/>
      <c r="NZD40" s="341"/>
      <c r="NZE40" s="341"/>
      <c r="NZF40" s="341"/>
      <c r="NZG40" s="341"/>
      <c r="NZH40" s="341"/>
      <c r="NZI40" s="341"/>
      <c r="NZJ40" s="341"/>
      <c r="NZK40" s="341"/>
      <c r="NZL40" s="341"/>
      <c r="NZM40" s="341"/>
      <c r="NZN40" s="341"/>
      <c r="NZO40" s="341"/>
      <c r="NZP40" s="341"/>
      <c r="NZQ40" s="341"/>
      <c r="NZR40" s="341"/>
      <c r="NZS40" s="341"/>
      <c r="NZT40" s="341"/>
      <c r="NZU40" s="341"/>
      <c r="NZV40" s="341"/>
      <c r="NZW40" s="341"/>
      <c r="NZX40" s="341"/>
      <c r="NZY40" s="341"/>
      <c r="NZZ40" s="341"/>
      <c r="OAA40" s="341"/>
      <c r="OAB40" s="341"/>
      <c r="OAC40" s="341"/>
      <c r="OAD40" s="341"/>
      <c r="OAE40" s="341"/>
      <c r="OAF40" s="341"/>
      <c r="OAG40" s="341"/>
      <c r="OAH40" s="341"/>
      <c r="OAI40" s="341"/>
      <c r="OAJ40" s="341"/>
      <c r="OAK40" s="341"/>
      <c r="OAL40" s="341"/>
      <c r="OAM40" s="341"/>
      <c r="OAN40" s="341"/>
      <c r="OAO40" s="341"/>
      <c r="OAP40" s="341"/>
      <c r="OAQ40" s="341"/>
      <c r="OAR40" s="341"/>
      <c r="OAS40" s="341"/>
      <c r="OAT40" s="341"/>
      <c r="OAU40" s="341"/>
      <c r="OAV40" s="341"/>
      <c r="OAW40" s="341"/>
      <c r="OAX40" s="341"/>
      <c r="OAY40" s="341"/>
      <c r="OAZ40" s="341"/>
      <c r="OBA40" s="341"/>
      <c r="OBB40" s="341"/>
      <c r="OBC40" s="341"/>
      <c r="OBD40" s="341"/>
      <c r="OBE40" s="341"/>
      <c r="OBF40" s="341"/>
      <c r="OBG40" s="341"/>
      <c r="OBH40" s="341"/>
      <c r="OBI40" s="341"/>
      <c r="OBJ40" s="341"/>
      <c r="OBK40" s="341"/>
      <c r="OBL40" s="341"/>
      <c r="OBM40" s="341"/>
      <c r="OBN40" s="341"/>
      <c r="OBO40" s="341"/>
      <c r="OBP40" s="341"/>
      <c r="OBQ40" s="341"/>
      <c r="OBR40" s="341"/>
      <c r="OBS40" s="341"/>
      <c r="OBT40" s="341"/>
      <c r="OBU40" s="341"/>
      <c r="OBV40" s="341"/>
      <c r="OBW40" s="341"/>
      <c r="OBX40" s="341"/>
      <c r="OBY40" s="341"/>
      <c r="OBZ40" s="341"/>
      <c r="OCA40" s="341"/>
      <c r="OCB40" s="341"/>
      <c r="OCC40" s="341"/>
      <c r="OCD40" s="341"/>
      <c r="OCE40" s="341"/>
      <c r="OCF40" s="341"/>
      <c r="OCG40" s="341"/>
      <c r="OCH40" s="341"/>
      <c r="OCI40" s="341"/>
      <c r="OCJ40" s="341"/>
      <c r="OCK40" s="341"/>
      <c r="OCL40" s="341"/>
      <c r="OCM40" s="341"/>
      <c r="OCN40" s="341"/>
      <c r="OCO40" s="341"/>
      <c r="OCP40" s="341"/>
      <c r="OCQ40" s="341"/>
      <c r="OCR40" s="341"/>
      <c r="OCS40" s="341"/>
      <c r="OCT40" s="341"/>
      <c r="OCU40" s="341"/>
      <c r="OCV40" s="341"/>
      <c r="OCW40" s="341"/>
      <c r="OCX40" s="341"/>
      <c r="OCY40" s="341"/>
      <c r="OCZ40" s="341"/>
      <c r="ODA40" s="341"/>
      <c r="ODB40" s="341"/>
      <c r="ODC40" s="341"/>
      <c r="ODD40" s="341"/>
      <c r="ODE40" s="341"/>
      <c r="ODF40" s="341"/>
      <c r="ODG40" s="341"/>
      <c r="ODH40" s="341"/>
      <c r="ODI40" s="341"/>
      <c r="ODJ40" s="341"/>
      <c r="ODK40" s="341"/>
      <c r="ODL40" s="341"/>
      <c r="ODM40" s="341"/>
      <c r="ODN40" s="341"/>
      <c r="ODO40" s="341"/>
      <c r="ODP40" s="341"/>
      <c r="ODQ40" s="341"/>
      <c r="ODR40" s="341"/>
      <c r="ODS40" s="341"/>
      <c r="ODT40" s="341"/>
      <c r="ODU40" s="341"/>
      <c r="ODV40" s="341"/>
      <c r="ODW40" s="341"/>
      <c r="ODX40" s="341"/>
      <c r="ODY40" s="341"/>
      <c r="ODZ40" s="341"/>
      <c r="OEA40" s="341"/>
      <c r="OEB40" s="341"/>
      <c r="OEC40" s="341"/>
      <c r="OED40" s="341"/>
      <c r="OEE40" s="341"/>
      <c r="OEF40" s="341"/>
      <c r="OEG40" s="341"/>
      <c r="OEH40" s="341"/>
      <c r="OEI40" s="341"/>
      <c r="OEJ40" s="341"/>
      <c r="OEK40" s="341"/>
      <c r="OEL40" s="341"/>
      <c r="OEM40" s="341"/>
      <c r="OEN40" s="341"/>
      <c r="OEO40" s="341"/>
      <c r="OEP40" s="341"/>
      <c r="OEQ40" s="341"/>
      <c r="OER40" s="341"/>
      <c r="OES40" s="341"/>
      <c r="OET40" s="341"/>
      <c r="OEU40" s="341"/>
      <c r="OEV40" s="341"/>
      <c r="OEW40" s="341"/>
      <c r="OEX40" s="341"/>
      <c r="OEY40" s="341"/>
      <c r="OEZ40" s="341"/>
      <c r="OFA40" s="341"/>
      <c r="OFB40" s="341"/>
      <c r="OFC40" s="341"/>
      <c r="OFD40" s="341"/>
      <c r="OFE40" s="341"/>
      <c r="OFF40" s="341"/>
      <c r="OFG40" s="341"/>
      <c r="OFH40" s="341"/>
      <c r="OFI40" s="341"/>
      <c r="OFJ40" s="341"/>
      <c r="OFK40" s="341"/>
      <c r="OFL40" s="341"/>
      <c r="OFM40" s="341"/>
      <c r="OFN40" s="341"/>
      <c r="OFO40" s="341"/>
      <c r="OFP40" s="341"/>
      <c r="OFQ40" s="341"/>
      <c r="OFR40" s="341"/>
      <c r="OFS40" s="341"/>
      <c r="OFT40" s="341"/>
      <c r="OFU40" s="341"/>
      <c r="OFV40" s="341"/>
      <c r="OFW40" s="341"/>
      <c r="OFX40" s="341"/>
      <c r="OFY40" s="341"/>
      <c r="OFZ40" s="341"/>
      <c r="OGA40" s="341"/>
      <c r="OGB40" s="341"/>
      <c r="OGC40" s="341"/>
      <c r="OGD40" s="341"/>
      <c r="OGE40" s="341"/>
      <c r="OGF40" s="341"/>
      <c r="OGG40" s="341"/>
      <c r="OGH40" s="341"/>
      <c r="OGI40" s="341"/>
      <c r="OGJ40" s="341"/>
      <c r="OGK40" s="341"/>
      <c r="OGL40" s="341"/>
      <c r="OGM40" s="341"/>
      <c r="OGN40" s="341"/>
      <c r="OGO40" s="341"/>
      <c r="OGP40" s="341"/>
      <c r="OGQ40" s="341"/>
      <c r="OGR40" s="341"/>
      <c r="OGS40" s="341"/>
      <c r="OGT40" s="341"/>
      <c r="OGU40" s="341"/>
      <c r="OGV40" s="341"/>
      <c r="OGW40" s="341"/>
      <c r="OGX40" s="341"/>
      <c r="OGY40" s="341"/>
      <c r="OGZ40" s="341"/>
      <c r="OHA40" s="341"/>
      <c r="OHB40" s="341"/>
      <c r="OHC40" s="341"/>
      <c r="OHD40" s="341"/>
      <c r="OHE40" s="341"/>
      <c r="OHF40" s="341"/>
      <c r="OHG40" s="341"/>
      <c r="OHH40" s="341"/>
      <c r="OHI40" s="341"/>
      <c r="OHJ40" s="341"/>
      <c r="OHK40" s="341"/>
      <c r="OHL40" s="341"/>
      <c r="OHM40" s="341"/>
      <c r="OHN40" s="341"/>
      <c r="OHO40" s="341"/>
      <c r="OHP40" s="341"/>
      <c r="OHQ40" s="341"/>
      <c r="OHR40" s="341"/>
      <c r="OHS40" s="341"/>
      <c r="OHT40" s="341"/>
      <c r="OHU40" s="341"/>
      <c r="OHV40" s="341"/>
      <c r="OHW40" s="341"/>
      <c r="OHX40" s="341"/>
      <c r="OHY40" s="341"/>
      <c r="OHZ40" s="341"/>
      <c r="OIA40" s="341"/>
      <c r="OIB40" s="341"/>
      <c r="OIC40" s="341"/>
      <c r="OID40" s="341"/>
      <c r="OIE40" s="341"/>
      <c r="OIF40" s="341"/>
      <c r="OIG40" s="341"/>
      <c r="OIH40" s="341"/>
      <c r="OII40" s="341"/>
      <c r="OIJ40" s="341"/>
      <c r="OIK40" s="341"/>
      <c r="OIL40" s="341"/>
      <c r="OIM40" s="341"/>
      <c r="OIN40" s="341"/>
      <c r="OIO40" s="341"/>
      <c r="OIP40" s="341"/>
      <c r="OIQ40" s="341"/>
      <c r="OIR40" s="341"/>
      <c r="OIS40" s="341"/>
      <c r="OIT40" s="341"/>
      <c r="OIU40" s="341"/>
      <c r="OIV40" s="341"/>
      <c r="OIW40" s="341"/>
      <c r="OIX40" s="341"/>
      <c r="OIY40" s="341"/>
      <c r="OIZ40" s="341"/>
      <c r="OJA40" s="341"/>
      <c r="OJB40" s="341"/>
      <c r="OJC40" s="341"/>
      <c r="OJD40" s="341"/>
      <c r="OJE40" s="341"/>
      <c r="OJF40" s="341"/>
      <c r="OJG40" s="341"/>
      <c r="OJH40" s="341"/>
      <c r="OJI40" s="341"/>
      <c r="OJJ40" s="341"/>
      <c r="OJK40" s="341"/>
      <c r="OJL40" s="341"/>
      <c r="OJM40" s="341"/>
      <c r="OJN40" s="341"/>
      <c r="OJO40" s="341"/>
      <c r="OJP40" s="341"/>
      <c r="OJQ40" s="341"/>
      <c r="OJR40" s="341"/>
      <c r="OJS40" s="341"/>
      <c r="OJT40" s="341"/>
      <c r="OJU40" s="341"/>
      <c r="OJV40" s="341"/>
      <c r="OJW40" s="341"/>
      <c r="OJX40" s="341"/>
      <c r="OJY40" s="341"/>
      <c r="OJZ40" s="341"/>
      <c r="OKA40" s="341"/>
      <c r="OKB40" s="341"/>
      <c r="OKC40" s="341"/>
      <c r="OKD40" s="341"/>
      <c r="OKE40" s="341"/>
      <c r="OKF40" s="341"/>
      <c r="OKG40" s="341"/>
      <c r="OKH40" s="341"/>
      <c r="OKI40" s="341"/>
      <c r="OKJ40" s="341"/>
      <c r="OKK40" s="341"/>
      <c r="OKL40" s="341"/>
      <c r="OKM40" s="341"/>
      <c r="OKN40" s="341"/>
      <c r="OKO40" s="341"/>
      <c r="OKP40" s="341"/>
      <c r="OKQ40" s="341"/>
      <c r="OKR40" s="341"/>
      <c r="OKS40" s="341"/>
      <c r="OKT40" s="341"/>
      <c r="OKU40" s="341"/>
      <c r="OKV40" s="341"/>
      <c r="OKW40" s="341"/>
      <c r="OKX40" s="341"/>
      <c r="OKY40" s="341"/>
      <c r="OKZ40" s="341"/>
      <c r="OLA40" s="341"/>
      <c r="OLB40" s="341"/>
      <c r="OLC40" s="341"/>
      <c r="OLD40" s="341"/>
      <c r="OLE40" s="341"/>
      <c r="OLF40" s="341"/>
      <c r="OLG40" s="341"/>
      <c r="OLH40" s="341"/>
      <c r="OLI40" s="341"/>
      <c r="OLJ40" s="341"/>
      <c r="OLK40" s="341"/>
      <c r="OLL40" s="341"/>
      <c r="OLM40" s="341"/>
      <c r="OLN40" s="341"/>
      <c r="OLO40" s="341"/>
      <c r="OLP40" s="341"/>
      <c r="OLQ40" s="341"/>
      <c r="OLR40" s="341"/>
      <c r="OLS40" s="341"/>
      <c r="OLT40" s="341"/>
      <c r="OLU40" s="341"/>
      <c r="OLV40" s="341"/>
      <c r="OLW40" s="341"/>
      <c r="OLX40" s="341"/>
      <c r="OLY40" s="341"/>
      <c r="OLZ40" s="341"/>
      <c r="OMA40" s="341"/>
      <c r="OMB40" s="341"/>
      <c r="OMC40" s="341"/>
      <c r="OMD40" s="341"/>
      <c r="OME40" s="341"/>
      <c r="OMF40" s="341"/>
      <c r="OMG40" s="341"/>
      <c r="OMH40" s="341"/>
      <c r="OMI40" s="341"/>
      <c r="OMJ40" s="341"/>
      <c r="OMK40" s="341"/>
      <c r="OML40" s="341"/>
      <c r="OMM40" s="341"/>
      <c r="OMN40" s="341"/>
      <c r="OMO40" s="341"/>
      <c r="OMP40" s="341"/>
      <c r="OMQ40" s="341"/>
      <c r="OMR40" s="341"/>
      <c r="OMS40" s="341"/>
      <c r="OMT40" s="341"/>
      <c r="OMU40" s="341"/>
      <c r="OMV40" s="341"/>
      <c r="OMW40" s="341"/>
      <c r="OMX40" s="341"/>
      <c r="OMY40" s="341"/>
      <c r="OMZ40" s="341"/>
      <c r="ONA40" s="341"/>
      <c r="ONB40" s="341"/>
      <c r="ONC40" s="341"/>
      <c r="OND40" s="341"/>
      <c r="ONE40" s="341"/>
      <c r="ONF40" s="341"/>
      <c r="ONG40" s="341"/>
      <c r="ONH40" s="341"/>
      <c r="ONI40" s="341"/>
      <c r="ONJ40" s="341"/>
      <c r="ONK40" s="341"/>
      <c r="ONL40" s="341"/>
      <c r="ONM40" s="341"/>
      <c r="ONN40" s="341"/>
      <c r="ONO40" s="341"/>
      <c r="ONP40" s="341"/>
      <c r="ONQ40" s="341"/>
      <c r="ONR40" s="341"/>
      <c r="ONS40" s="341"/>
      <c r="ONT40" s="341"/>
      <c r="ONU40" s="341"/>
      <c r="ONV40" s="341"/>
      <c r="ONW40" s="341"/>
      <c r="ONX40" s="341"/>
      <c r="ONY40" s="341"/>
      <c r="ONZ40" s="341"/>
      <c r="OOA40" s="341"/>
      <c r="OOB40" s="341"/>
      <c r="OOC40" s="341"/>
      <c r="OOD40" s="341"/>
      <c r="OOE40" s="341"/>
      <c r="OOF40" s="341"/>
      <c r="OOG40" s="341"/>
      <c r="OOH40" s="341"/>
      <c r="OOI40" s="341"/>
      <c r="OOJ40" s="341"/>
      <c r="OOK40" s="341"/>
      <c r="OOL40" s="341"/>
      <c r="OOM40" s="341"/>
      <c r="OON40" s="341"/>
      <c r="OOO40" s="341"/>
      <c r="OOP40" s="341"/>
      <c r="OOQ40" s="341"/>
      <c r="OOR40" s="341"/>
      <c r="OOS40" s="341"/>
      <c r="OOT40" s="341"/>
      <c r="OOU40" s="341"/>
      <c r="OOV40" s="341"/>
      <c r="OOW40" s="341"/>
      <c r="OOX40" s="341"/>
      <c r="OOY40" s="341"/>
      <c r="OOZ40" s="341"/>
      <c r="OPA40" s="341"/>
      <c r="OPB40" s="341"/>
      <c r="OPC40" s="341"/>
      <c r="OPD40" s="341"/>
      <c r="OPE40" s="341"/>
      <c r="OPF40" s="341"/>
      <c r="OPG40" s="341"/>
      <c r="OPH40" s="341"/>
      <c r="OPI40" s="341"/>
      <c r="OPJ40" s="341"/>
      <c r="OPK40" s="341"/>
      <c r="OPL40" s="341"/>
      <c r="OPM40" s="341"/>
      <c r="OPN40" s="341"/>
      <c r="OPO40" s="341"/>
      <c r="OPP40" s="341"/>
      <c r="OPQ40" s="341"/>
      <c r="OPR40" s="341"/>
      <c r="OPS40" s="341"/>
      <c r="OPT40" s="341"/>
      <c r="OPU40" s="341"/>
      <c r="OPV40" s="341"/>
      <c r="OPW40" s="341"/>
      <c r="OPX40" s="341"/>
      <c r="OPY40" s="341"/>
      <c r="OPZ40" s="341"/>
      <c r="OQA40" s="341"/>
      <c r="OQB40" s="341"/>
      <c r="OQC40" s="341"/>
      <c r="OQD40" s="341"/>
      <c r="OQE40" s="341"/>
      <c r="OQF40" s="341"/>
      <c r="OQG40" s="341"/>
      <c r="OQH40" s="341"/>
      <c r="OQI40" s="341"/>
      <c r="OQJ40" s="341"/>
      <c r="OQK40" s="341"/>
      <c r="OQL40" s="341"/>
      <c r="OQM40" s="341"/>
      <c r="OQN40" s="341"/>
      <c r="OQO40" s="341"/>
      <c r="OQP40" s="341"/>
      <c r="OQQ40" s="341"/>
      <c r="OQR40" s="341"/>
      <c r="OQS40" s="341"/>
      <c r="OQT40" s="341"/>
      <c r="OQU40" s="341"/>
      <c r="OQV40" s="341"/>
      <c r="OQW40" s="341"/>
      <c r="OQX40" s="341"/>
      <c r="OQY40" s="341"/>
      <c r="OQZ40" s="341"/>
      <c r="ORA40" s="341"/>
      <c r="ORB40" s="341"/>
      <c r="ORC40" s="341"/>
      <c r="ORD40" s="341"/>
      <c r="ORE40" s="341"/>
      <c r="ORF40" s="341"/>
      <c r="ORG40" s="341"/>
      <c r="ORH40" s="341"/>
      <c r="ORI40" s="341"/>
      <c r="ORJ40" s="341"/>
      <c r="ORK40" s="341"/>
      <c r="ORL40" s="341"/>
      <c r="ORM40" s="341"/>
      <c r="ORN40" s="341"/>
      <c r="ORO40" s="341"/>
      <c r="ORP40" s="341"/>
      <c r="ORQ40" s="341"/>
      <c r="ORR40" s="341"/>
      <c r="ORS40" s="341"/>
      <c r="ORT40" s="341"/>
      <c r="ORU40" s="341"/>
      <c r="ORV40" s="341"/>
      <c r="ORW40" s="341"/>
      <c r="ORX40" s="341"/>
      <c r="ORY40" s="341"/>
      <c r="ORZ40" s="341"/>
      <c r="OSA40" s="341"/>
      <c r="OSB40" s="341"/>
      <c r="OSC40" s="341"/>
      <c r="OSD40" s="341"/>
      <c r="OSE40" s="341"/>
      <c r="OSF40" s="341"/>
      <c r="OSG40" s="341"/>
      <c r="OSH40" s="341"/>
      <c r="OSI40" s="341"/>
      <c r="OSJ40" s="341"/>
      <c r="OSK40" s="341"/>
      <c r="OSL40" s="341"/>
      <c r="OSM40" s="341"/>
      <c r="OSN40" s="341"/>
      <c r="OSO40" s="341"/>
      <c r="OSP40" s="341"/>
      <c r="OSQ40" s="341"/>
      <c r="OSR40" s="341"/>
      <c r="OSS40" s="341"/>
      <c r="OST40" s="341"/>
      <c r="OSU40" s="341"/>
      <c r="OSV40" s="341"/>
      <c r="OSW40" s="341"/>
      <c r="OSX40" s="341"/>
      <c r="OSY40" s="341"/>
      <c r="OSZ40" s="341"/>
      <c r="OTA40" s="341"/>
      <c r="OTB40" s="341"/>
      <c r="OTC40" s="341"/>
      <c r="OTD40" s="341"/>
      <c r="OTE40" s="341"/>
      <c r="OTF40" s="341"/>
      <c r="OTG40" s="341"/>
      <c r="OTH40" s="341"/>
      <c r="OTI40" s="341"/>
      <c r="OTJ40" s="341"/>
      <c r="OTK40" s="341"/>
      <c r="OTL40" s="341"/>
      <c r="OTM40" s="341"/>
      <c r="OTN40" s="341"/>
      <c r="OTO40" s="341"/>
      <c r="OTP40" s="341"/>
      <c r="OTQ40" s="341"/>
      <c r="OTR40" s="341"/>
      <c r="OTS40" s="341"/>
      <c r="OTT40" s="341"/>
      <c r="OTU40" s="341"/>
      <c r="OTV40" s="341"/>
      <c r="OTW40" s="341"/>
      <c r="OTX40" s="341"/>
      <c r="OTY40" s="341"/>
      <c r="OTZ40" s="341"/>
      <c r="OUA40" s="341"/>
      <c r="OUB40" s="341"/>
      <c r="OUC40" s="341"/>
      <c r="OUD40" s="341"/>
      <c r="OUE40" s="341"/>
      <c r="OUF40" s="341"/>
      <c r="OUG40" s="341"/>
      <c r="OUH40" s="341"/>
      <c r="OUI40" s="341"/>
      <c r="OUJ40" s="341"/>
      <c r="OUK40" s="341"/>
      <c r="OUL40" s="341"/>
      <c r="OUM40" s="341"/>
      <c r="OUN40" s="341"/>
      <c r="OUO40" s="341"/>
      <c r="OUP40" s="341"/>
      <c r="OUQ40" s="341"/>
      <c r="OUR40" s="341"/>
      <c r="OUS40" s="341"/>
      <c r="OUT40" s="341"/>
      <c r="OUU40" s="341"/>
      <c r="OUV40" s="341"/>
      <c r="OUW40" s="341"/>
      <c r="OUX40" s="341"/>
      <c r="OUY40" s="341"/>
      <c r="OUZ40" s="341"/>
      <c r="OVA40" s="341"/>
      <c r="OVB40" s="341"/>
      <c r="OVC40" s="341"/>
      <c r="OVD40" s="341"/>
      <c r="OVE40" s="341"/>
      <c r="OVF40" s="341"/>
      <c r="OVG40" s="341"/>
      <c r="OVH40" s="341"/>
      <c r="OVI40" s="341"/>
      <c r="OVJ40" s="341"/>
      <c r="OVK40" s="341"/>
      <c r="OVL40" s="341"/>
      <c r="OVM40" s="341"/>
      <c r="OVN40" s="341"/>
      <c r="OVO40" s="341"/>
      <c r="OVP40" s="341"/>
      <c r="OVQ40" s="341"/>
      <c r="OVR40" s="341"/>
      <c r="OVS40" s="341"/>
      <c r="OVT40" s="341"/>
      <c r="OVU40" s="341"/>
      <c r="OVV40" s="341"/>
      <c r="OVW40" s="341"/>
      <c r="OVX40" s="341"/>
      <c r="OVY40" s="341"/>
      <c r="OVZ40" s="341"/>
      <c r="OWA40" s="341"/>
      <c r="OWB40" s="341"/>
      <c r="OWC40" s="341"/>
      <c r="OWD40" s="341"/>
      <c r="OWE40" s="341"/>
      <c r="OWF40" s="341"/>
      <c r="OWG40" s="341"/>
      <c r="OWH40" s="341"/>
      <c r="OWI40" s="341"/>
      <c r="OWJ40" s="341"/>
      <c r="OWK40" s="341"/>
      <c r="OWL40" s="341"/>
      <c r="OWM40" s="341"/>
      <c r="OWN40" s="341"/>
      <c r="OWO40" s="341"/>
      <c r="OWP40" s="341"/>
      <c r="OWQ40" s="341"/>
      <c r="OWR40" s="341"/>
      <c r="OWS40" s="341"/>
      <c r="OWT40" s="341"/>
      <c r="OWU40" s="341"/>
      <c r="OWV40" s="341"/>
      <c r="OWW40" s="341"/>
      <c r="OWX40" s="341"/>
      <c r="OWY40" s="341"/>
      <c r="OWZ40" s="341"/>
      <c r="OXA40" s="341"/>
      <c r="OXB40" s="341"/>
      <c r="OXC40" s="341"/>
      <c r="OXD40" s="341"/>
      <c r="OXE40" s="341"/>
      <c r="OXF40" s="341"/>
      <c r="OXG40" s="341"/>
      <c r="OXH40" s="341"/>
      <c r="OXI40" s="341"/>
      <c r="OXJ40" s="341"/>
      <c r="OXK40" s="341"/>
      <c r="OXL40" s="341"/>
      <c r="OXM40" s="341"/>
      <c r="OXN40" s="341"/>
      <c r="OXO40" s="341"/>
      <c r="OXP40" s="341"/>
      <c r="OXQ40" s="341"/>
      <c r="OXR40" s="341"/>
      <c r="OXS40" s="341"/>
      <c r="OXT40" s="341"/>
      <c r="OXU40" s="341"/>
      <c r="OXV40" s="341"/>
      <c r="OXW40" s="341"/>
      <c r="OXX40" s="341"/>
      <c r="OXY40" s="341"/>
      <c r="OXZ40" s="341"/>
      <c r="OYA40" s="341"/>
      <c r="OYB40" s="341"/>
      <c r="OYC40" s="341"/>
      <c r="OYD40" s="341"/>
      <c r="OYE40" s="341"/>
      <c r="OYF40" s="341"/>
      <c r="OYG40" s="341"/>
      <c r="OYH40" s="341"/>
      <c r="OYI40" s="341"/>
      <c r="OYJ40" s="341"/>
      <c r="OYK40" s="341"/>
      <c r="OYL40" s="341"/>
      <c r="OYM40" s="341"/>
      <c r="OYN40" s="341"/>
      <c r="OYO40" s="341"/>
      <c r="OYP40" s="341"/>
      <c r="OYQ40" s="341"/>
      <c r="OYR40" s="341"/>
      <c r="OYS40" s="341"/>
      <c r="OYT40" s="341"/>
      <c r="OYU40" s="341"/>
      <c r="OYV40" s="341"/>
      <c r="OYW40" s="341"/>
      <c r="OYX40" s="341"/>
      <c r="OYY40" s="341"/>
      <c r="OYZ40" s="341"/>
      <c r="OZA40" s="341"/>
      <c r="OZB40" s="341"/>
      <c r="OZC40" s="341"/>
      <c r="OZD40" s="341"/>
      <c r="OZE40" s="341"/>
      <c r="OZF40" s="341"/>
      <c r="OZG40" s="341"/>
      <c r="OZH40" s="341"/>
      <c r="OZI40" s="341"/>
      <c r="OZJ40" s="341"/>
      <c r="OZK40" s="341"/>
      <c r="OZL40" s="341"/>
      <c r="OZM40" s="341"/>
      <c r="OZN40" s="341"/>
      <c r="OZO40" s="341"/>
      <c r="OZP40" s="341"/>
      <c r="OZQ40" s="341"/>
      <c r="OZR40" s="341"/>
      <c r="OZS40" s="341"/>
      <c r="OZT40" s="341"/>
      <c r="OZU40" s="341"/>
      <c r="OZV40" s="341"/>
      <c r="OZW40" s="341"/>
      <c r="OZX40" s="341"/>
      <c r="OZY40" s="341"/>
      <c r="OZZ40" s="341"/>
      <c r="PAA40" s="341"/>
      <c r="PAB40" s="341"/>
      <c r="PAC40" s="341"/>
      <c r="PAD40" s="341"/>
      <c r="PAE40" s="341"/>
      <c r="PAF40" s="341"/>
      <c r="PAG40" s="341"/>
      <c r="PAH40" s="341"/>
      <c r="PAI40" s="341"/>
      <c r="PAJ40" s="341"/>
      <c r="PAK40" s="341"/>
      <c r="PAL40" s="341"/>
      <c r="PAM40" s="341"/>
      <c r="PAN40" s="341"/>
      <c r="PAO40" s="341"/>
      <c r="PAP40" s="341"/>
      <c r="PAQ40" s="341"/>
      <c r="PAR40" s="341"/>
      <c r="PAS40" s="341"/>
      <c r="PAT40" s="341"/>
      <c r="PAU40" s="341"/>
      <c r="PAV40" s="341"/>
      <c r="PAW40" s="341"/>
      <c r="PAX40" s="341"/>
      <c r="PAY40" s="341"/>
      <c r="PAZ40" s="341"/>
      <c r="PBA40" s="341"/>
      <c r="PBB40" s="341"/>
      <c r="PBC40" s="341"/>
      <c r="PBD40" s="341"/>
      <c r="PBE40" s="341"/>
      <c r="PBF40" s="341"/>
      <c r="PBG40" s="341"/>
      <c r="PBH40" s="341"/>
      <c r="PBI40" s="341"/>
      <c r="PBJ40" s="341"/>
      <c r="PBK40" s="341"/>
      <c r="PBL40" s="341"/>
      <c r="PBM40" s="341"/>
      <c r="PBN40" s="341"/>
      <c r="PBO40" s="341"/>
      <c r="PBP40" s="341"/>
      <c r="PBQ40" s="341"/>
      <c r="PBR40" s="341"/>
      <c r="PBS40" s="341"/>
      <c r="PBT40" s="341"/>
      <c r="PBU40" s="341"/>
      <c r="PBV40" s="341"/>
      <c r="PBW40" s="341"/>
      <c r="PBX40" s="341"/>
      <c r="PBY40" s="341"/>
      <c r="PBZ40" s="341"/>
      <c r="PCA40" s="341"/>
      <c r="PCB40" s="341"/>
      <c r="PCC40" s="341"/>
      <c r="PCD40" s="341"/>
      <c r="PCE40" s="341"/>
      <c r="PCF40" s="341"/>
      <c r="PCG40" s="341"/>
      <c r="PCH40" s="341"/>
      <c r="PCI40" s="341"/>
      <c r="PCJ40" s="341"/>
      <c r="PCK40" s="341"/>
      <c r="PCL40" s="341"/>
      <c r="PCM40" s="341"/>
      <c r="PCN40" s="341"/>
      <c r="PCO40" s="341"/>
      <c r="PCP40" s="341"/>
      <c r="PCQ40" s="341"/>
      <c r="PCR40" s="341"/>
      <c r="PCS40" s="341"/>
      <c r="PCT40" s="341"/>
      <c r="PCU40" s="341"/>
      <c r="PCV40" s="341"/>
      <c r="PCW40" s="341"/>
      <c r="PCX40" s="341"/>
      <c r="PCY40" s="341"/>
      <c r="PCZ40" s="341"/>
      <c r="PDA40" s="341"/>
      <c r="PDB40" s="341"/>
      <c r="PDC40" s="341"/>
      <c r="PDD40" s="341"/>
      <c r="PDE40" s="341"/>
      <c r="PDF40" s="341"/>
      <c r="PDG40" s="341"/>
      <c r="PDH40" s="341"/>
      <c r="PDI40" s="341"/>
      <c r="PDJ40" s="341"/>
      <c r="PDK40" s="341"/>
      <c r="PDL40" s="341"/>
      <c r="PDM40" s="341"/>
      <c r="PDN40" s="341"/>
      <c r="PDO40" s="341"/>
      <c r="PDP40" s="341"/>
      <c r="PDQ40" s="341"/>
      <c r="PDR40" s="341"/>
      <c r="PDS40" s="341"/>
      <c r="PDT40" s="341"/>
      <c r="PDU40" s="341"/>
      <c r="PDV40" s="341"/>
      <c r="PDW40" s="341"/>
      <c r="PDX40" s="341"/>
      <c r="PDY40" s="341"/>
      <c r="PDZ40" s="341"/>
      <c r="PEA40" s="341"/>
      <c r="PEB40" s="341"/>
      <c r="PEC40" s="341"/>
      <c r="PED40" s="341"/>
      <c r="PEE40" s="341"/>
      <c r="PEF40" s="341"/>
      <c r="PEG40" s="341"/>
      <c r="PEH40" s="341"/>
      <c r="PEI40" s="341"/>
      <c r="PEJ40" s="341"/>
      <c r="PEK40" s="341"/>
      <c r="PEL40" s="341"/>
      <c r="PEM40" s="341"/>
      <c r="PEN40" s="341"/>
      <c r="PEO40" s="341"/>
      <c r="PEP40" s="341"/>
      <c r="PEQ40" s="341"/>
      <c r="PER40" s="341"/>
      <c r="PES40" s="341"/>
      <c r="PET40" s="341"/>
      <c r="PEU40" s="341"/>
      <c r="PEV40" s="341"/>
      <c r="PEW40" s="341"/>
      <c r="PEX40" s="341"/>
      <c r="PEY40" s="341"/>
      <c r="PEZ40" s="341"/>
      <c r="PFA40" s="341"/>
      <c r="PFB40" s="341"/>
      <c r="PFC40" s="341"/>
      <c r="PFD40" s="341"/>
      <c r="PFE40" s="341"/>
      <c r="PFF40" s="341"/>
      <c r="PFG40" s="341"/>
      <c r="PFH40" s="341"/>
      <c r="PFI40" s="341"/>
      <c r="PFJ40" s="341"/>
      <c r="PFK40" s="341"/>
      <c r="PFL40" s="341"/>
      <c r="PFM40" s="341"/>
      <c r="PFN40" s="341"/>
      <c r="PFO40" s="341"/>
      <c r="PFP40" s="341"/>
      <c r="PFQ40" s="341"/>
      <c r="PFR40" s="341"/>
      <c r="PFS40" s="341"/>
      <c r="PFT40" s="341"/>
      <c r="PFU40" s="341"/>
      <c r="PFV40" s="341"/>
      <c r="PFW40" s="341"/>
      <c r="PFX40" s="341"/>
      <c r="PFY40" s="341"/>
      <c r="PFZ40" s="341"/>
      <c r="PGA40" s="341"/>
      <c r="PGB40" s="341"/>
      <c r="PGC40" s="341"/>
      <c r="PGD40" s="341"/>
      <c r="PGE40" s="341"/>
      <c r="PGF40" s="341"/>
      <c r="PGG40" s="341"/>
      <c r="PGH40" s="341"/>
      <c r="PGI40" s="341"/>
      <c r="PGJ40" s="341"/>
      <c r="PGK40" s="341"/>
      <c r="PGL40" s="341"/>
      <c r="PGM40" s="341"/>
      <c r="PGN40" s="341"/>
      <c r="PGO40" s="341"/>
      <c r="PGP40" s="341"/>
      <c r="PGQ40" s="341"/>
      <c r="PGR40" s="341"/>
      <c r="PGS40" s="341"/>
      <c r="PGT40" s="341"/>
      <c r="PGU40" s="341"/>
      <c r="PGV40" s="341"/>
      <c r="PGW40" s="341"/>
      <c r="PGX40" s="341"/>
      <c r="PGY40" s="341"/>
      <c r="PGZ40" s="341"/>
      <c r="PHA40" s="341"/>
      <c r="PHB40" s="341"/>
      <c r="PHC40" s="341"/>
      <c r="PHD40" s="341"/>
      <c r="PHE40" s="341"/>
      <c r="PHF40" s="341"/>
      <c r="PHG40" s="341"/>
      <c r="PHH40" s="341"/>
      <c r="PHI40" s="341"/>
      <c r="PHJ40" s="341"/>
      <c r="PHK40" s="341"/>
      <c r="PHL40" s="341"/>
      <c r="PHM40" s="341"/>
      <c r="PHN40" s="341"/>
      <c r="PHO40" s="341"/>
      <c r="PHP40" s="341"/>
      <c r="PHQ40" s="341"/>
      <c r="PHR40" s="341"/>
      <c r="PHS40" s="341"/>
      <c r="PHT40" s="341"/>
      <c r="PHU40" s="341"/>
      <c r="PHV40" s="341"/>
      <c r="PHW40" s="341"/>
      <c r="PHX40" s="341"/>
      <c r="PHY40" s="341"/>
      <c r="PHZ40" s="341"/>
      <c r="PIA40" s="341"/>
      <c r="PIB40" s="341"/>
      <c r="PIC40" s="341"/>
      <c r="PID40" s="341"/>
      <c r="PIE40" s="341"/>
      <c r="PIF40" s="341"/>
      <c r="PIG40" s="341"/>
      <c r="PIH40" s="341"/>
      <c r="PII40" s="341"/>
      <c r="PIJ40" s="341"/>
      <c r="PIK40" s="341"/>
      <c r="PIL40" s="341"/>
      <c r="PIM40" s="341"/>
      <c r="PIN40" s="341"/>
      <c r="PIO40" s="341"/>
      <c r="PIP40" s="341"/>
      <c r="PIQ40" s="341"/>
      <c r="PIR40" s="341"/>
      <c r="PIS40" s="341"/>
      <c r="PIT40" s="341"/>
      <c r="PIU40" s="341"/>
      <c r="PIV40" s="341"/>
      <c r="PIW40" s="341"/>
      <c r="PIX40" s="341"/>
      <c r="PIY40" s="341"/>
      <c r="PIZ40" s="341"/>
      <c r="PJA40" s="341"/>
      <c r="PJB40" s="341"/>
      <c r="PJC40" s="341"/>
      <c r="PJD40" s="341"/>
      <c r="PJE40" s="341"/>
      <c r="PJF40" s="341"/>
      <c r="PJG40" s="341"/>
      <c r="PJH40" s="341"/>
      <c r="PJI40" s="341"/>
      <c r="PJJ40" s="341"/>
      <c r="PJK40" s="341"/>
      <c r="PJL40" s="341"/>
      <c r="PJM40" s="341"/>
      <c r="PJN40" s="341"/>
      <c r="PJO40" s="341"/>
      <c r="PJP40" s="341"/>
      <c r="PJQ40" s="341"/>
      <c r="PJR40" s="341"/>
      <c r="PJS40" s="341"/>
      <c r="PJT40" s="341"/>
      <c r="PJU40" s="341"/>
      <c r="PJV40" s="341"/>
      <c r="PJW40" s="341"/>
      <c r="PJX40" s="341"/>
      <c r="PJY40" s="341"/>
      <c r="PJZ40" s="341"/>
      <c r="PKA40" s="341"/>
      <c r="PKB40" s="341"/>
      <c r="PKC40" s="341"/>
      <c r="PKD40" s="341"/>
      <c r="PKE40" s="341"/>
      <c r="PKF40" s="341"/>
      <c r="PKG40" s="341"/>
      <c r="PKH40" s="341"/>
      <c r="PKI40" s="341"/>
      <c r="PKJ40" s="341"/>
      <c r="PKK40" s="341"/>
      <c r="PKL40" s="341"/>
      <c r="PKM40" s="341"/>
      <c r="PKN40" s="341"/>
      <c r="PKO40" s="341"/>
      <c r="PKP40" s="341"/>
      <c r="PKQ40" s="341"/>
      <c r="PKR40" s="341"/>
      <c r="PKS40" s="341"/>
      <c r="PKT40" s="341"/>
      <c r="PKU40" s="341"/>
      <c r="PKV40" s="341"/>
      <c r="PKW40" s="341"/>
      <c r="PKX40" s="341"/>
      <c r="PKY40" s="341"/>
      <c r="PKZ40" s="341"/>
      <c r="PLA40" s="341"/>
      <c r="PLB40" s="341"/>
      <c r="PLC40" s="341"/>
      <c r="PLD40" s="341"/>
      <c r="PLE40" s="341"/>
      <c r="PLF40" s="341"/>
      <c r="PLG40" s="341"/>
      <c r="PLH40" s="341"/>
      <c r="PLI40" s="341"/>
      <c r="PLJ40" s="341"/>
      <c r="PLK40" s="341"/>
      <c r="PLL40" s="341"/>
      <c r="PLM40" s="341"/>
      <c r="PLN40" s="341"/>
      <c r="PLO40" s="341"/>
      <c r="PLP40" s="341"/>
      <c r="PLQ40" s="341"/>
      <c r="PLR40" s="341"/>
      <c r="PLS40" s="341"/>
      <c r="PLT40" s="341"/>
      <c r="PLU40" s="341"/>
      <c r="PLV40" s="341"/>
      <c r="PLW40" s="341"/>
      <c r="PLX40" s="341"/>
      <c r="PLY40" s="341"/>
      <c r="PLZ40" s="341"/>
      <c r="PMA40" s="341"/>
      <c r="PMB40" s="341"/>
      <c r="PMC40" s="341"/>
      <c r="PMD40" s="341"/>
      <c r="PME40" s="341"/>
      <c r="PMF40" s="341"/>
      <c r="PMG40" s="341"/>
      <c r="PMH40" s="341"/>
      <c r="PMI40" s="341"/>
      <c r="PMJ40" s="341"/>
      <c r="PMK40" s="341"/>
      <c r="PML40" s="341"/>
      <c r="PMM40" s="341"/>
      <c r="PMN40" s="341"/>
      <c r="PMO40" s="341"/>
      <c r="PMP40" s="341"/>
      <c r="PMQ40" s="341"/>
      <c r="PMR40" s="341"/>
      <c r="PMS40" s="341"/>
      <c r="PMT40" s="341"/>
      <c r="PMU40" s="341"/>
      <c r="PMV40" s="341"/>
      <c r="PMW40" s="341"/>
      <c r="PMX40" s="341"/>
      <c r="PMY40" s="341"/>
      <c r="PMZ40" s="341"/>
      <c r="PNA40" s="341"/>
      <c r="PNB40" s="341"/>
      <c r="PNC40" s="341"/>
      <c r="PND40" s="341"/>
      <c r="PNE40" s="341"/>
      <c r="PNF40" s="341"/>
      <c r="PNG40" s="341"/>
      <c r="PNH40" s="341"/>
      <c r="PNI40" s="341"/>
      <c r="PNJ40" s="341"/>
      <c r="PNK40" s="341"/>
      <c r="PNL40" s="341"/>
      <c r="PNM40" s="341"/>
      <c r="PNN40" s="341"/>
      <c r="PNO40" s="341"/>
      <c r="PNP40" s="341"/>
      <c r="PNQ40" s="341"/>
      <c r="PNR40" s="341"/>
      <c r="PNS40" s="341"/>
      <c r="PNT40" s="341"/>
      <c r="PNU40" s="341"/>
      <c r="PNV40" s="341"/>
      <c r="PNW40" s="341"/>
      <c r="PNX40" s="341"/>
      <c r="PNY40" s="341"/>
      <c r="PNZ40" s="341"/>
      <c r="POA40" s="341"/>
      <c r="POB40" s="341"/>
      <c r="POC40" s="341"/>
      <c r="POD40" s="341"/>
      <c r="POE40" s="341"/>
      <c r="POF40" s="341"/>
      <c r="POG40" s="341"/>
      <c r="POH40" s="341"/>
      <c r="POI40" s="341"/>
      <c r="POJ40" s="341"/>
      <c r="POK40" s="341"/>
      <c r="POL40" s="341"/>
      <c r="POM40" s="341"/>
      <c r="PON40" s="341"/>
      <c r="POO40" s="341"/>
      <c r="POP40" s="341"/>
      <c r="POQ40" s="341"/>
      <c r="POR40" s="341"/>
      <c r="POS40" s="341"/>
      <c r="POT40" s="341"/>
      <c r="POU40" s="341"/>
      <c r="POV40" s="341"/>
      <c r="POW40" s="341"/>
      <c r="POX40" s="341"/>
      <c r="POY40" s="341"/>
      <c r="POZ40" s="341"/>
      <c r="PPA40" s="341"/>
      <c r="PPB40" s="341"/>
      <c r="PPC40" s="341"/>
      <c r="PPD40" s="341"/>
      <c r="PPE40" s="341"/>
      <c r="PPF40" s="341"/>
      <c r="PPG40" s="341"/>
      <c r="PPH40" s="341"/>
      <c r="PPI40" s="341"/>
      <c r="PPJ40" s="341"/>
      <c r="PPK40" s="341"/>
      <c r="PPL40" s="341"/>
      <c r="PPM40" s="341"/>
      <c r="PPN40" s="341"/>
      <c r="PPO40" s="341"/>
      <c r="PPP40" s="341"/>
      <c r="PPQ40" s="341"/>
      <c r="PPR40" s="341"/>
      <c r="PPS40" s="341"/>
      <c r="PPT40" s="341"/>
      <c r="PPU40" s="341"/>
      <c r="PPV40" s="341"/>
      <c r="PPW40" s="341"/>
      <c r="PPX40" s="341"/>
      <c r="PPY40" s="341"/>
      <c r="PPZ40" s="341"/>
      <c r="PQA40" s="341"/>
      <c r="PQB40" s="341"/>
      <c r="PQC40" s="341"/>
      <c r="PQD40" s="341"/>
      <c r="PQE40" s="341"/>
      <c r="PQF40" s="341"/>
      <c r="PQG40" s="341"/>
      <c r="PQH40" s="341"/>
      <c r="PQI40" s="341"/>
      <c r="PQJ40" s="341"/>
      <c r="PQK40" s="341"/>
      <c r="PQL40" s="341"/>
      <c r="PQM40" s="341"/>
      <c r="PQN40" s="341"/>
      <c r="PQO40" s="341"/>
      <c r="PQP40" s="341"/>
      <c r="PQQ40" s="341"/>
      <c r="PQR40" s="341"/>
      <c r="PQS40" s="341"/>
      <c r="PQT40" s="341"/>
      <c r="PQU40" s="341"/>
      <c r="PQV40" s="341"/>
      <c r="PQW40" s="341"/>
      <c r="PQX40" s="341"/>
      <c r="PQY40" s="341"/>
      <c r="PQZ40" s="341"/>
      <c r="PRA40" s="341"/>
      <c r="PRB40" s="341"/>
      <c r="PRC40" s="341"/>
      <c r="PRD40" s="341"/>
      <c r="PRE40" s="341"/>
      <c r="PRF40" s="341"/>
      <c r="PRG40" s="341"/>
      <c r="PRH40" s="341"/>
      <c r="PRI40" s="341"/>
      <c r="PRJ40" s="341"/>
      <c r="PRK40" s="341"/>
      <c r="PRL40" s="341"/>
      <c r="PRM40" s="341"/>
      <c r="PRN40" s="341"/>
      <c r="PRO40" s="341"/>
      <c r="PRP40" s="341"/>
      <c r="PRQ40" s="341"/>
      <c r="PRR40" s="341"/>
      <c r="PRS40" s="341"/>
      <c r="PRT40" s="341"/>
      <c r="PRU40" s="341"/>
      <c r="PRV40" s="341"/>
      <c r="PRW40" s="341"/>
      <c r="PRX40" s="341"/>
      <c r="PRY40" s="341"/>
      <c r="PRZ40" s="341"/>
      <c r="PSA40" s="341"/>
      <c r="PSB40" s="341"/>
      <c r="PSC40" s="341"/>
      <c r="PSD40" s="341"/>
      <c r="PSE40" s="341"/>
      <c r="PSF40" s="341"/>
      <c r="PSG40" s="341"/>
      <c r="PSH40" s="341"/>
      <c r="PSI40" s="341"/>
      <c r="PSJ40" s="341"/>
      <c r="PSK40" s="341"/>
      <c r="PSL40" s="341"/>
      <c r="PSM40" s="341"/>
      <c r="PSN40" s="341"/>
      <c r="PSO40" s="341"/>
      <c r="PSP40" s="341"/>
      <c r="PSQ40" s="341"/>
      <c r="PSR40" s="341"/>
      <c r="PSS40" s="341"/>
      <c r="PST40" s="341"/>
      <c r="PSU40" s="341"/>
      <c r="PSV40" s="341"/>
      <c r="PSW40" s="341"/>
      <c r="PSX40" s="341"/>
      <c r="PSY40" s="341"/>
      <c r="PSZ40" s="341"/>
      <c r="PTA40" s="341"/>
      <c r="PTB40" s="341"/>
      <c r="PTC40" s="341"/>
      <c r="PTD40" s="341"/>
      <c r="PTE40" s="341"/>
      <c r="PTF40" s="341"/>
      <c r="PTG40" s="341"/>
      <c r="PTH40" s="341"/>
      <c r="PTI40" s="341"/>
      <c r="PTJ40" s="341"/>
      <c r="PTK40" s="341"/>
      <c r="PTL40" s="341"/>
      <c r="PTM40" s="341"/>
      <c r="PTN40" s="341"/>
      <c r="PTO40" s="341"/>
      <c r="PTP40" s="341"/>
      <c r="PTQ40" s="341"/>
      <c r="PTR40" s="341"/>
      <c r="PTS40" s="341"/>
      <c r="PTT40" s="341"/>
      <c r="PTU40" s="341"/>
      <c r="PTV40" s="341"/>
      <c r="PTW40" s="341"/>
      <c r="PTX40" s="341"/>
      <c r="PTY40" s="341"/>
      <c r="PTZ40" s="341"/>
      <c r="PUA40" s="341"/>
      <c r="PUB40" s="341"/>
      <c r="PUC40" s="341"/>
      <c r="PUD40" s="341"/>
      <c r="PUE40" s="341"/>
      <c r="PUF40" s="341"/>
      <c r="PUG40" s="341"/>
      <c r="PUH40" s="341"/>
      <c r="PUI40" s="341"/>
      <c r="PUJ40" s="341"/>
      <c r="PUK40" s="341"/>
      <c r="PUL40" s="341"/>
      <c r="PUM40" s="341"/>
      <c r="PUN40" s="341"/>
      <c r="PUO40" s="341"/>
      <c r="PUP40" s="341"/>
      <c r="PUQ40" s="341"/>
      <c r="PUR40" s="341"/>
      <c r="PUS40" s="341"/>
      <c r="PUT40" s="341"/>
      <c r="PUU40" s="341"/>
      <c r="PUV40" s="341"/>
      <c r="PUW40" s="341"/>
      <c r="PUX40" s="341"/>
      <c r="PUY40" s="341"/>
      <c r="PUZ40" s="341"/>
      <c r="PVA40" s="341"/>
      <c r="PVB40" s="341"/>
      <c r="PVC40" s="341"/>
      <c r="PVD40" s="341"/>
      <c r="PVE40" s="341"/>
      <c r="PVF40" s="341"/>
      <c r="PVG40" s="341"/>
      <c r="PVH40" s="341"/>
      <c r="PVI40" s="341"/>
      <c r="PVJ40" s="341"/>
      <c r="PVK40" s="341"/>
      <c r="PVL40" s="341"/>
      <c r="PVM40" s="341"/>
      <c r="PVN40" s="341"/>
      <c r="PVO40" s="341"/>
      <c r="PVP40" s="341"/>
      <c r="PVQ40" s="341"/>
      <c r="PVR40" s="341"/>
      <c r="PVS40" s="341"/>
      <c r="PVT40" s="341"/>
      <c r="PVU40" s="341"/>
      <c r="PVV40" s="341"/>
      <c r="PVW40" s="341"/>
      <c r="PVX40" s="341"/>
      <c r="PVY40" s="341"/>
      <c r="PVZ40" s="341"/>
      <c r="PWA40" s="341"/>
      <c r="PWB40" s="341"/>
      <c r="PWC40" s="341"/>
      <c r="PWD40" s="341"/>
      <c r="PWE40" s="341"/>
      <c r="PWF40" s="341"/>
      <c r="PWG40" s="341"/>
      <c r="PWH40" s="341"/>
      <c r="PWI40" s="341"/>
      <c r="PWJ40" s="341"/>
      <c r="PWK40" s="341"/>
      <c r="PWL40" s="341"/>
      <c r="PWM40" s="341"/>
      <c r="PWN40" s="341"/>
      <c r="PWO40" s="341"/>
      <c r="PWP40" s="341"/>
      <c r="PWQ40" s="341"/>
      <c r="PWR40" s="341"/>
      <c r="PWS40" s="341"/>
      <c r="PWT40" s="341"/>
      <c r="PWU40" s="341"/>
      <c r="PWV40" s="341"/>
      <c r="PWW40" s="341"/>
      <c r="PWX40" s="341"/>
      <c r="PWY40" s="341"/>
      <c r="PWZ40" s="341"/>
      <c r="PXA40" s="341"/>
      <c r="PXB40" s="341"/>
      <c r="PXC40" s="341"/>
      <c r="PXD40" s="341"/>
      <c r="PXE40" s="341"/>
      <c r="PXF40" s="341"/>
      <c r="PXG40" s="341"/>
      <c r="PXH40" s="341"/>
      <c r="PXI40" s="341"/>
      <c r="PXJ40" s="341"/>
      <c r="PXK40" s="341"/>
      <c r="PXL40" s="341"/>
      <c r="PXM40" s="341"/>
      <c r="PXN40" s="341"/>
      <c r="PXO40" s="341"/>
      <c r="PXP40" s="341"/>
      <c r="PXQ40" s="341"/>
      <c r="PXR40" s="341"/>
      <c r="PXS40" s="341"/>
      <c r="PXT40" s="341"/>
      <c r="PXU40" s="341"/>
      <c r="PXV40" s="341"/>
      <c r="PXW40" s="341"/>
      <c r="PXX40" s="341"/>
      <c r="PXY40" s="341"/>
      <c r="PXZ40" s="341"/>
      <c r="PYA40" s="341"/>
      <c r="PYB40" s="341"/>
      <c r="PYC40" s="341"/>
      <c r="PYD40" s="341"/>
      <c r="PYE40" s="341"/>
      <c r="PYF40" s="341"/>
      <c r="PYG40" s="341"/>
      <c r="PYH40" s="341"/>
      <c r="PYI40" s="341"/>
      <c r="PYJ40" s="341"/>
      <c r="PYK40" s="341"/>
      <c r="PYL40" s="341"/>
      <c r="PYM40" s="341"/>
      <c r="PYN40" s="341"/>
      <c r="PYO40" s="341"/>
      <c r="PYP40" s="341"/>
      <c r="PYQ40" s="341"/>
      <c r="PYR40" s="341"/>
      <c r="PYS40" s="341"/>
      <c r="PYT40" s="341"/>
      <c r="PYU40" s="341"/>
      <c r="PYV40" s="341"/>
      <c r="PYW40" s="341"/>
      <c r="PYX40" s="341"/>
      <c r="PYY40" s="341"/>
      <c r="PYZ40" s="341"/>
      <c r="PZA40" s="341"/>
      <c r="PZB40" s="341"/>
      <c r="PZC40" s="341"/>
      <c r="PZD40" s="341"/>
      <c r="PZE40" s="341"/>
      <c r="PZF40" s="341"/>
      <c r="PZG40" s="341"/>
      <c r="PZH40" s="341"/>
      <c r="PZI40" s="341"/>
      <c r="PZJ40" s="341"/>
      <c r="PZK40" s="341"/>
      <c r="PZL40" s="341"/>
      <c r="PZM40" s="341"/>
      <c r="PZN40" s="341"/>
      <c r="PZO40" s="341"/>
      <c r="PZP40" s="341"/>
      <c r="PZQ40" s="341"/>
      <c r="PZR40" s="341"/>
      <c r="PZS40" s="341"/>
      <c r="PZT40" s="341"/>
      <c r="PZU40" s="341"/>
      <c r="PZV40" s="341"/>
      <c r="PZW40" s="341"/>
      <c r="PZX40" s="341"/>
      <c r="PZY40" s="341"/>
      <c r="PZZ40" s="341"/>
      <c r="QAA40" s="341"/>
      <c r="QAB40" s="341"/>
      <c r="QAC40" s="341"/>
      <c r="QAD40" s="341"/>
      <c r="QAE40" s="341"/>
      <c r="QAF40" s="341"/>
      <c r="QAG40" s="341"/>
      <c r="QAH40" s="341"/>
      <c r="QAI40" s="341"/>
      <c r="QAJ40" s="341"/>
      <c r="QAK40" s="341"/>
      <c r="QAL40" s="341"/>
      <c r="QAM40" s="341"/>
      <c r="QAN40" s="341"/>
      <c r="QAO40" s="341"/>
      <c r="QAP40" s="341"/>
      <c r="QAQ40" s="341"/>
      <c r="QAR40" s="341"/>
      <c r="QAS40" s="341"/>
      <c r="QAT40" s="341"/>
      <c r="QAU40" s="341"/>
      <c r="QAV40" s="341"/>
      <c r="QAW40" s="341"/>
      <c r="QAX40" s="341"/>
      <c r="QAY40" s="341"/>
      <c r="QAZ40" s="341"/>
      <c r="QBA40" s="341"/>
      <c r="QBB40" s="341"/>
      <c r="QBC40" s="341"/>
      <c r="QBD40" s="341"/>
      <c r="QBE40" s="341"/>
      <c r="QBF40" s="341"/>
      <c r="QBG40" s="341"/>
      <c r="QBH40" s="341"/>
      <c r="QBI40" s="341"/>
      <c r="QBJ40" s="341"/>
      <c r="QBK40" s="341"/>
      <c r="QBL40" s="341"/>
      <c r="QBM40" s="341"/>
      <c r="QBN40" s="341"/>
      <c r="QBO40" s="341"/>
      <c r="QBP40" s="341"/>
      <c r="QBQ40" s="341"/>
      <c r="QBR40" s="341"/>
      <c r="QBS40" s="341"/>
      <c r="QBT40" s="341"/>
      <c r="QBU40" s="341"/>
      <c r="QBV40" s="341"/>
      <c r="QBW40" s="341"/>
      <c r="QBX40" s="341"/>
      <c r="QBY40" s="341"/>
      <c r="QBZ40" s="341"/>
      <c r="QCA40" s="341"/>
      <c r="QCB40" s="341"/>
      <c r="QCC40" s="341"/>
      <c r="QCD40" s="341"/>
      <c r="QCE40" s="341"/>
      <c r="QCF40" s="341"/>
      <c r="QCG40" s="341"/>
      <c r="QCH40" s="341"/>
      <c r="QCI40" s="341"/>
      <c r="QCJ40" s="341"/>
      <c r="QCK40" s="341"/>
      <c r="QCL40" s="341"/>
      <c r="QCM40" s="341"/>
      <c r="QCN40" s="341"/>
      <c r="QCO40" s="341"/>
      <c r="QCP40" s="341"/>
      <c r="QCQ40" s="341"/>
      <c r="QCR40" s="341"/>
      <c r="QCS40" s="341"/>
      <c r="QCT40" s="341"/>
      <c r="QCU40" s="341"/>
      <c r="QCV40" s="341"/>
      <c r="QCW40" s="341"/>
      <c r="QCX40" s="341"/>
      <c r="QCY40" s="341"/>
      <c r="QCZ40" s="341"/>
      <c r="QDA40" s="341"/>
      <c r="QDB40" s="341"/>
      <c r="QDC40" s="341"/>
      <c r="QDD40" s="341"/>
      <c r="QDE40" s="341"/>
      <c r="QDF40" s="341"/>
      <c r="QDG40" s="341"/>
      <c r="QDH40" s="341"/>
      <c r="QDI40" s="341"/>
      <c r="QDJ40" s="341"/>
      <c r="QDK40" s="341"/>
      <c r="QDL40" s="341"/>
      <c r="QDM40" s="341"/>
      <c r="QDN40" s="341"/>
      <c r="QDO40" s="341"/>
      <c r="QDP40" s="341"/>
      <c r="QDQ40" s="341"/>
      <c r="QDR40" s="341"/>
      <c r="QDS40" s="341"/>
      <c r="QDT40" s="341"/>
      <c r="QDU40" s="341"/>
      <c r="QDV40" s="341"/>
      <c r="QDW40" s="341"/>
      <c r="QDX40" s="341"/>
      <c r="QDY40" s="341"/>
      <c r="QDZ40" s="341"/>
      <c r="QEA40" s="341"/>
      <c r="QEB40" s="341"/>
      <c r="QEC40" s="341"/>
      <c r="QED40" s="341"/>
      <c r="QEE40" s="341"/>
      <c r="QEF40" s="341"/>
      <c r="QEG40" s="341"/>
      <c r="QEH40" s="341"/>
      <c r="QEI40" s="341"/>
      <c r="QEJ40" s="341"/>
      <c r="QEK40" s="341"/>
      <c r="QEL40" s="341"/>
      <c r="QEM40" s="341"/>
      <c r="QEN40" s="341"/>
      <c r="QEO40" s="341"/>
      <c r="QEP40" s="341"/>
      <c r="QEQ40" s="341"/>
      <c r="QER40" s="341"/>
      <c r="QES40" s="341"/>
      <c r="QET40" s="341"/>
      <c r="QEU40" s="341"/>
      <c r="QEV40" s="341"/>
      <c r="QEW40" s="341"/>
      <c r="QEX40" s="341"/>
      <c r="QEY40" s="341"/>
      <c r="QEZ40" s="341"/>
      <c r="QFA40" s="341"/>
      <c r="QFB40" s="341"/>
      <c r="QFC40" s="341"/>
      <c r="QFD40" s="341"/>
      <c r="QFE40" s="341"/>
      <c r="QFF40" s="341"/>
      <c r="QFG40" s="341"/>
      <c r="QFH40" s="341"/>
      <c r="QFI40" s="341"/>
      <c r="QFJ40" s="341"/>
      <c r="QFK40" s="341"/>
      <c r="QFL40" s="341"/>
      <c r="QFM40" s="341"/>
      <c r="QFN40" s="341"/>
      <c r="QFO40" s="341"/>
      <c r="QFP40" s="341"/>
      <c r="QFQ40" s="341"/>
      <c r="QFR40" s="341"/>
      <c r="QFS40" s="341"/>
      <c r="QFT40" s="341"/>
      <c r="QFU40" s="341"/>
      <c r="QFV40" s="341"/>
      <c r="QFW40" s="341"/>
      <c r="QFX40" s="341"/>
      <c r="QFY40" s="341"/>
      <c r="QFZ40" s="341"/>
      <c r="QGA40" s="341"/>
      <c r="QGB40" s="341"/>
      <c r="QGC40" s="341"/>
      <c r="QGD40" s="341"/>
      <c r="QGE40" s="341"/>
      <c r="QGF40" s="341"/>
      <c r="QGG40" s="341"/>
      <c r="QGH40" s="341"/>
      <c r="QGI40" s="341"/>
      <c r="QGJ40" s="341"/>
      <c r="QGK40" s="341"/>
      <c r="QGL40" s="341"/>
      <c r="QGM40" s="341"/>
      <c r="QGN40" s="341"/>
      <c r="QGO40" s="341"/>
      <c r="QGP40" s="341"/>
      <c r="QGQ40" s="341"/>
      <c r="QGR40" s="341"/>
      <c r="QGS40" s="341"/>
      <c r="QGT40" s="341"/>
      <c r="QGU40" s="341"/>
      <c r="QGV40" s="341"/>
      <c r="QGW40" s="341"/>
      <c r="QGX40" s="341"/>
      <c r="QGY40" s="341"/>
      <c r="QGZ40" s="341"/>
      <c r="QHA40" s="341"/>
      <c r="QHB40" s="341"/>
      <c r="QHC40" s="341"/>
      <c r="QHD40" s="341"/>
      <c r="QHE40" s="341"/>
      <c r="QHF40" s="341"/>
      <c r="QHG40" s="341"/>
      <c r="QHH40" s="341"/>
      <c r="QHI40" s="341"/>
      <c r="QHJ40" s="341"/>
      <c r="QHK40" s="341"/>
      <c r="QHL40" s="341"/>
      <c r="QHM40" s="341"/>
      <c r="QHN40" s="341"/>
      <c r="QHO40" s="341"/>
      <c r="QHP40" s="341"/>
      <c r="QHQ40" s="341"/>
      <c r="QHR40" s="341"/>
      <c r="QHS40" s="341"/>
      <c r="QHT40" s="341"/>
      <c r="QHU40" s="341"/>
      <c r="QHV40" s="341"/>
      <c r="QHW40" s="341"/>
      <c r="QHX40" s="341"/>
      <c r="QHY40" s="341"/>
      <c r="QHZ40" s="341"/>
      <c r="QIA40" s="341"/>
      <c r="QIB40" s="341"/>
      <c r="QIC40" s="341"/>
      <c r="QID40" s="341"/>
      <c r="QIE40" s="341"/>
      <c r="QIF40" s="341"/>
      <c r="QIG40" s="341"/>
      <c r="QIH40" s="341"/>
      <c r="QII40" s="341"/>
      <c r="QIJ40" s="341"/>
      <c r="QIK40" s="341"/>
      <c r="QIL40" s="341"/>
      <c r="QIM40" s="341"/>
      <c r="QIN40" s="341"/>
      <c r="QIO40" s="341"/>
      <c r="QIP40" s="341"/>
      <c r="QIQ40" s="341"/>
      <c r="QIR40" s="341"/>
      <c r="QIS40" s="341"/>
      <c r="QIT40" s="341"/>
      <c r="QIU40" s="341"/>
      <c r="QIV40" s="341"/>
      <c r="QIW40" s="341"/>
      <c r="QIX40" s="341"/>
      <c r="QIY40" s="341"/>
      <c r="QIZ40" s="341"/>
      <c r="QJA40" s="341"/>
      <c r="QJB40" s="341"/>
      <c r="QJC40" s="341"/>
      <c r="QJD40" s="341"/>
      <c r="QJE40" s="341"/>
      <c r="QJF40" s="341"/>
      <c r="QJG40" s="341"/>
      <c r="QJH40" s="341"/>
      <c r="QJI40" s="341"/>
      <c r="QJJ40" s="341"/>
      <c r="QJK40" s="341"/>
      <c r="QJL40" s="341"/>
      <c r="QJM40" s="341"/>
      <c r="QJN40" s="341"/>
      <c r="QJO40" s="341"/>
      <c r="QJP40" s="341"/>
      <c r="QJQ40" s="341"/>
      <c r="QJR40" s="341"/>
      <c r="QJS40" s="341"/>
      <c r="QJT40" s="341"/>
      <c r="QJU40" s="341"/>
      <c r="QJV40" s="341"/>
      <c r="QJW40" s="341"/>
      <c r="QJX40" s="341"/>
      <c r="QJY40" s="341"/>
      <c r="QJZ40" s="341"/>
      <c r="QKA40" s="341"/>
      <c r="QKB40" s="341"/>
      <c r="QKC40" s="341"/>
      <c r="QKD40" s="341"/>
      <c r="QKE40" s="341"/>
      <c r="QKF40" s="341"/>
      <c r="QKG40" s="341"/>
      <c r="QKH40" s="341"/>
      <c r="QKI40" s="341"/>
      <c r="QKJ40" s="341"/>
      <c r="QKK40" s="341"/>
      <c r="QKL40" s="341"/>
      <c r="QKM40" s="341"/>
      <c r="QKN40" s="341"/>
      <c r="QKO40" s="341"/>
      <c r="QKP40" s="341"/>
      <c r="QKQ40" s="341"/>
      <c r="QKR40" s="341"/>
      <c r="QKS40" s="341"/>
      <c r="QKT40" s="341"/>
      <c r="QKU40" s="341"/>
      <c r="QKV40" s="341"/>
      <c r="QKW40" s="341"/>
      <c r="QKX40" s="341"/>
      <c r="QKY40" s="341"/>
      <c r="QKZ40" s="341"/>
      <c r="QLA40" s="341"/>
      <c r="QLB40" s="341"/>
      <c r="QLC40" s="341"/>
      <c r="QLD40" s="341"/>
      <c r="QLE40" s="341"/>
      <c r="QLF40" s="341"/>
      <c r="QLG40" s="341"/>
      <c r="QLH40" s="341"/>
      <c r="QLI40" s="341"/>
      <c r="QLJ40" s="341"/>
      <c r="QLK40" s="341"/>
      <c r="QLL40" s="341"/>
      <c r="QLM40" s="341"/>
      <c r="QLN40" s="341"/>
      <c r="QLO40" s="341"/>
      <c r="QLP40" s="341"/>
      <c r="QLQ40" s="341"/>
      <c r="QLR40" s="341"/>
      <c r="QLS40" s="341"/>
      <c r="QLT40" s="341"/>
      <c r="QLU40" s="341"/>
      <c r="QLV40" s="341"/>
      <c r="QLW40" s="341"/>
      <c r="QLX40" s="341"/>
      <c r="QLY40" s="341"/>
      <c r="QLZ40" s="341"/>
      <c r="QMA40" s="341"/>
      <c r="QMB40" s="341"/>
      <c r="QMC40" s="341"/>
      <c r="QMD40" s="341"/>
      <c r="QME40" s="341"/>
      <c r="QMF40" s="341"/>
      <c r="QMG40" s="341"/>
      <c r="QMH40" s="341"/>
      <c r="QMI40" s="341"/>
      <c r="QMJ40" s="341"/>
      <c r="QMK40" s="341"/>
      <c r="QML40" s="341"/>
      <c r="QMM40" s="341"/>
      <c r="QMN40" s="341"/>
      <c r="QMO40" s="341"/>
      <c r="QMP40" s="341"/>
      <c r="QMQ40" s="341"/>
      <c r="QMR40" s="341"/>
      <c r="QMS40" s="341"/>
      <c r="QMT40" s="341"/>
      <c r="QMU40" s="341"/>
      <c r="QMV40" s="341"/>
      <c r="QMW40" s="341"/>
      <c r="QMX40" s="341"/>
      <c r="QMY40" s="341"/>
      <c r="QMZ40" s="341"/>
      <c r="QNA40" s="341"/>
      <c r="QNB40" s="341"/>
      <c r="QNC40" s="341"/>
      <c r="QND40" s="341"/>
      <c r="QNE40" s="341"/>
      <c r="QNF40" s="341"/>
      <c r="QNG40" s="341"/>
      <c r="QNH40" s="341"/>
      <c r="QNI40" s="341"/>
      <c r="QNJ40" s="341"/>
      <c r="QNK40" s="341"/>
      <c r="QNL40" s="341"/>
      <c r="QNM40" s="341"/>
      <c r="QNN40" s="341"/>
      <c r="QNO40" s="341"/>
      <c r="QNP40" s="341"/>
      <c r="QNQ40" s="341"/>
      <c r="QNR40" s="341"/>
      <c r="QNS40" s="341"/>
      <c r="QNT40" s="341"/>
      <c r="QNU40" s="341"/>
      <c r="QNV40" s="341"/>
      <c r="QNW40" s="341"/>
      <c r="QNX40" s="341"/>
      <c r="QNY40" s="341"/>
      <c r="QNZ40" s="341"/>
      <c r="QOA40" s="341"/>
      <c r="QOB40" s="341"/>
      <c r="QOC40" s="341"/>
      <c r="QOD40" s="341"/>
      <c r="QOE40" s="341"/>
      <c r="QOF40" s="341"/>
      <c r="QOG40" s="341"/>
      <c r="QOH40" s="341"/>
      <c r="QOI40" s="341"/>
      <c r="QOJ40" s="341"/>
      <c r="QOK40" s="341"/>
      <c r="QOL40" s="341"/>
      <c r="QOM40" s="341"/>
      <c r="QON40" s="341"/>
      <c r="QOO40" s="341"/>
      <c r="QOP40" s="341"/>
      <c r="QOQ40" s="341"/>
      <c r="QOR40" s="341"/>
      <c r="QOS40" s="341"/>
      <c r="QOT40" s="341"/>
      <c r="QOU40" s="341"/>
      <c r="QOV40" s="341"/>
      <c r="QOW40" s="341"/>
      <c r="QOX40" s="341"/>
      <c r="QOY40" s="341"/>
      <c r="QOZ40" s="341"/>
      <c r="QPA40" s="341"/>
      <c r="QPB40" s="341"/>
      <c r="QPC40" s="341"/>
      <c r="QPD40" s="341"/>
      <c r="QPE40" s="341"/>
      <c r="QPF40" s="341"/>
      <c r="QPG40" s="341"/>
      <c r="QPH40" s="341"/>
      <c r="QPI40" s="341"/>
      <c r="QPJ40" s="341"/>
      <c r="QPK40" s="341"/>
      <c r="QPL40" s="341"/>
      <c r="QPM40" s="341"/>
      <c r="QPN40" s="341"/>
      <c r="QPO40" s="341"/>
      <c r="QPP40" s="341"/>
      <c r="QPQ40" s="341"/>
      <c r="QPR40" s="341"/>
      <c r="QPS40" s="341"/>
      <c r="QPT40" s="341"/>
      <c r="QPU40" s="341"/>
      <c r="QPV40" s="341"/>
      <c r="QPW40" s="341"/>
      <c r="QPX40" s="341"/>
      <c r="QPY40" s="341"/>
      <c r="QPZ40" s="341"/>
      <c r="QQA40" s="341"/>
      <c r="QQB40" s="341"/>
      <c r="QQC40" s="341"/>
      <c r="QQD40" s="341"/>
      <c r="QQE40" s="341"/>
      <c r="QQF40" s="341"/>
      <c r="QQG40" s="341"/>
      <c r="QQH40" s="341"/>
      <c r="QQI40" s="341"/>
      <c r="QQJ40" s="341"/>
      <c r="QQK40" s="341"/>
      <c r="QQL40" s="341"/>
      <c r="QQM40" s="341"/>
      <c r="QQN40" s="341"/>
      <c r="QQO40" s="341"/>
      <c r="QQP40" s="341"/>
      <c r="QQQ40" s="341"/>
      <c r="QQR40" s="341"/>
      <c r="QQS40" s="341"/>
      <c r="QQT40" s="341"/>
      <c r="QQU40" s="341"/>
      <c r="QQV40" s="341"/>
      <c r="QQW40" s="341"/>
      <c r="QQX40" s="341"/>
      <c r="QQY40" s="341"/>
      <c r="QQZ40" s="341"/>
      <c r="QRA40" s="341"/>
      <c r="QRB40" s="341"/>
      <c r="QRC40" s="341"/>
      <c r="QRD40" s="341"/>
      <c r="QRE40" s="341"/>
      <c r="QRF40" s="341"/>
      <c r="QRG40" s="341"/>
      <c r="QRH40" s="341"/>
      <c r="QRI40" s="341"/>
      <c r="QRJ40" s="341"/>
      <c r="QRK40" s="341"/>
      <c r="QRL40" s="341"/>
      <c r="QRM40" s="341"/>
      <c r="QRN40" s="341"/>
      <c r="QRO40" s="341"/>
      <c r="QRP40" s="341"/>
      <c r="QRQ40" s="341"/>
      <c r="QRR40" s="341"/>
      <c r="QRS40" s="341"/>
      <c r="QRT40" s="341"/>
      <c r="QRU40" s="341"/>
      <c r="QRV40" s="341"/>
      <c r="QRW40" s="341"/>
      <c r="QRX40" s="341"/>
      <c r="QRY40" s="341"/>
      <c r="QRZ40" s="341"/>
      <c r="QSA40" s="341"/>
      <c r="QSB40" s="341"/>
      <c r="QSC40" s="341"/>
      <c r="QSD40" s="341"/>
      <c r="QSE40" s="341"/>
      <c r="QSF40" s="341"/>
      <c r="QSG40" s="341"/>
      <c r="QSH40" s="341"/>
      <c r="QSI40" s="341"/>
      <c r="QSJ40" s="341"/>
      <c r="QSK40" s="341"/>
      <c r="QSL40" s="341"/>
      <c r="QSM40" s="341"/>
      <c r="QSN40" s="341"/>
      <c r="QSO40" s="341"/>
      <c r="QSP40" s="341"/>
      <c r="QSQ40" s="341"/>
      <c r="QSR40" s="341"/>
      <c r="QSS40" s="341"/>
      <c r="QST40" s="341"/>
      <c r="QSU40" s="341"/>
      <c r="QSV40" s="341"/>
      <c r="QSW40" s="341"/>
      <c r="QSX40" s="341"/>
      <c r="QSY40" s="341"/>
      <c r="QSZ40" s="341"/>
      <c r="QTA40" s="341"/>
      <c r="QTB40" s="341"/>
      <c r="QTC40" s="341"/>
      <c r="QTD40" s="341"/>
      <c r="QTE40" s="341"/>
      <c r="QTF40" s="341"/>
      <c r="QTG40" s="341"/>
      <c r="QTH40" s="341"/>
      <c r="QTI40" s="341"/>
      <c r="QTJ40" s="341"/>
      <c r="QTK40" s="341"/>
      <c r="QTL40" s="341"/>
      <c r="QTM40" s="341"/>
      <c r="QTN40" s="341"/>
      <c r="QTO40" s="341"/>
      <c r="QTP40" s="341"/>
      <c r="QTQ40" s="341"/>
      <c r="QTR40" s="341"/>
      <c r="QTS40" s="341"/>
      <c r="QTT40" s="341"/>
      <c r="QTU40" s="341"/>
      <c r="QTV40" s="341"/>
      <c r="QTW40" s="341"/>
      <c r="QTX40" s="341"/>
      <c r="QTY40" s="341"/>
      <c r="QTZ40" s="341"/>
      <c r="QUA40" s="341"/>
      <c r="QUB40" s="341"/>
      <c r="QUC40" s="341"/>
      <c r="QUD40" s="341"/>
      <c r="QUE40" s="341"/>
      <c r="QUF40" s="341"/>
      <c r="QUG40" s="341"/>
      <c r="QUH40" s="341"/>
      <c r="QUI40" s="341"/>
      <c r="QUJ40" s="341"/>
      <c r="QUK40" s="341"/>
      <c r="QUL40" s="341"/>
      <c r="QUM40" s="341"/>
      <c r="QUN40" s="341"/>
      <c r="QUO40" s="341"/>
      <c r="QUP40" s="341"/>
      <c r="QUQ40" s="341"/>
      <c r="QUR40" s="341"/>
      <c r="QUS40" s="341"/>
      <c r="QUT40" s="341"/>
      <c r="QUU40" s="341"/>
      <c r="QUV40" s="341"/>
      <c r="QUW40" s="341"/>
      <c r="QUX40" s="341"/>
      <c r="QUY40" s="341"/>
      <c r="QUZ40" s="341"/>
      <c r="QVA40" s="341"/>
      <c r="QVB40" s="341"/>
      <c r="QVC40" s="341"/>
      <c r="QVD40" s="341"/>
      <c r="QVE40" s="341"/>
      <c r="QVF40" s="341"/>
      <c r="QVG40" s="341"/>
      <c r="QVH40" s="341"/>
      <c r="QVI40" s="341"/>
      <c r="QVJ40" s="341"/>
      <c r="QVK40" s="341"/>
      <c r="QVL40" s="341"/>
      <c r="QVM40" s="341"/>
      <c r="QVN40" s="341"/>
      <c r="QVO40" s="341"/>
      <c r="QVP40" s="341"/>
      <c r="QVQ40" s="341"/>
      <c r="QVR40" s="341"/>
      <c r="QVS40" s="341"/>
      <c r="QVT40" s="341"/>
      <c r="QVU40" s="341"/>
      <c r="QVV40" s="341"/>
      <c r="QVW40" s="341"/>
      <c r="QVX40" s="341"/>
      <c r="QVY40" s="341"/>
      <c r="QVZ40" s="341"/>
      <c r="QWA40" s="341"/>
      <c r="QWB40" s="341"/>
      <c r="QWC40" s="341"/>
      <c r="QWD40" s="341"/>
      <c r="QWE40" s="341"/>
      <c r="QWF40" s="341"/>
      <c r="QWG40" s="341"/>
      <c r="QWH40" s="341"/>
      <c r="QWI40" s="341"/>
      <c r="QWJ40" s="341"/>
      <c r="QWK40" s="341"/>
      <c r="QWL40" s="341"/>
      <c r="QWM40" s="341"/>
      <c r="QWN40" s="341"/>
      <c r="QWO40" s="341"/>
      <c r="QWP40" s="341"/>
      <c r="QWQ40" s="341"/>
      <c r="QWR40" s="341"/>
      <c r="QWS40" s="341"/>
      <c r="QWT40" s="341"/>
      <c r="QWU40" s="341"/>
      <c r="QWV40" s="341"/>
      <c r="QWW40" s="341"/>
      <c r="QWX40" s="341"/>
      <c r="QWY40" s="341"/>
      <c r="QWZ40" s="341"/>
      <c r="QXA40" s="341"/>
      <c r="QXB40" s="341"/>
      <c r="QXC40" s="341"/>
      <c r="QXD40" s="341"/>
      <c r="QXE40" s="341"/>
      <c r="QXF40" s="341"/>
      <c r="QXG40" s="341"/>
      <c r="QXH40" s="341"/>
      <c r="QXI40" s="341"/>
      <c r="QXJ40" s="341"/>
      <c r="QXK40" s="341"/>
      <c r="QXL40" s="341"/>
      <c r="QXM40" s="341"/>
      <c r="QXN40" s="341"/>
      <c r="QXO40" s="341"/>
      <c r="QXP40" s="341"/>
      <c r="QXQ40" s="341"/>
      <c r="QXR40" s="341"/>
      <c r="QXS40" s="341"/>
      <c r="QXT40" s="341"/>
      <c r="QXU40" s="341"/>
      <c r="QXV40" s="341"/>
      <c r="QXW40" s="341"/>
      <c r="QXX40" s="341"/>
      <c r="QXY40" s="341"/>
      <c r="QXZ40" s="341"/>
      <c r="QYA40" s="341"/>
      <c r="QYB40" s="341"/>
      <c r="QYC40" s="341"/>
      <c r="QYD40" s="341"/>
      <c r="QYE40" s="341"/>
      <c r="QYF40" s="341"/>
      <c r="QYG40" s="341"/>
      <c r="QYH40" s="341"/>
      <c r="QYI40" s="341"/>
      <c r="QYJ40" s="341"/>
      <c r="QYK40" s="341"/>
      <c r="QYL40" s="341"/>
      <c r="QYM40" s="341"/>
      <c r="QYN40" s="341"/>
      <c r="QYO40" s="341"/>
      <c r="QYP40" s="341"/>
      <c r="QYQ40" s="341"/>
      <c r="QYR40" s="341"/>
      <c r="QYS40" s="341"/>
      <c r="QYT40" s="341"/>
      <c r="QYU40" s="341"/>
      <c r="QYV40" s="341"/>
      <c r="QYW40" s="341"/>
      <c r="QYX40" s="341"/>
      <c r="QYY40" s="341"/>
      <c r="QYZ40" s="341"/>
      <c r="QZA40" s="341"/>
      <c r="QZB40" s="341"/>
      <c r="QZC40" s="341"/>
      <c r="QZD40" s="341"/>
      <c r="QZE40" s="341"/>
      <c r="QZF40" s="341"/>
      <c r="QZG40" s="341"/>
      <c r="QZH40" s="341"/>
      <c r="QZI40" s="341"/>
      <c r="QZJ40" s="341"/>
      <c r="QZK40" s="341"/>
      <c r="QZL40" s="341"/>
      <c r="QZM40" s="341"/>
      <c r="QZN40" s="341"/>
      <c r="QZO40" s="341"/>
      <c r="QZP40" s="341"/>
      <c r="QZQ40" s="341"/>
      <c r="QZR40" s="341"/>
      <c r="QZS40" s="341"/>
      <c r="QZT40" s="341"/>
      <c r="QZU40" s="341"/>
      <c r="QZV40" s="341"/>
      <c r="QZW40" s="341"/>
      <c r="QZX40" s="341"/>
      <c r="QZY40" s="341"/>
      <c r="QZZ40" s="341"/>
      <c r="RAA40" s="341"/>
      <c r="RAB40" s="341"/>
      <c r="RAC40" s="341"/>
      <c r="RAD40" s="341"/>
      <c r="RAE40" s="341"/>
      <c r="RAF40" s="341"/>
      <c r="RAG40" s="341"/>
      <c r="RAH40" s="341"/>
      <c r="RAI40" s="341"/>
      <c r="RAJ40" s="341"/>
      <c r="RAK40" s="341"/>
      <c r="RAL40" s="341"/>
      <c r="RAM40" s="341"/>
      <c r="RAN40" s="341"/>
      <c r="RAO40" s="341"/>
      <c r="RAP40" s="341"/>
      <c r="RAQ40" s="341"/>
      <c r="RAR40" s="341"/>
      <c r="RAS40" s="341"/>
      <c r="RAT40" s="341"/>
      <c r="RAU40" s="341"/>
      <c r="RAV40" s="341"/>
      <c r="RAW40" s="341"/>
      <c r="RAX40" s="341"/>
      <c r="RAY40" s="341"/>
      <c r="RAZ40" s="341"/>
      <c r="RBA40" s="341"/>
      <c r="RBB40" s="341"/>
      <c r="RBC40" s="341"/>
      <c r="RBD40" s="341"/>
      <c r="RBE40" s="341"/>
      <c r="RBF40" s="341"/>
      <c r="RBG40" s="341"/>
      <c r="RBH40" s="341"/>
      <c r="RBI40" s="341"/>
      <c r="RBJ40" s="341"/>
      <c r="RBK40" s="341"/>
      <c r="RBL40" s="341"/>
      <c r="RBM40" s="341"/>
      <c r="RBN40" s="341"/>
      <c r="RBO40" s="341"/>
      <c r="RBP40" s="341"/>
      <c r="RBQ40" s="341"/>
      <c r="RBR40" s="341"/>
      <c r="RBS40" s="341"/>
      <c r="RBT40" s="341"/>
      <c r="RBU40" s="341"/>
      <c r="RBV40" s="341"/>
      <c r="RBW40" s="341"/>
      <c r="RBX40" s="341"/>
      <c r="RBY40" s="341"/>
      <c r="RBZ40" s="341"/>
      <c r="RCA40" s="341"/>
      <c r="RCB40" s="341"/>
      <c r="RCC40" s="341"/>
      <c r="RCD40" s="341"/>
      <c r="RCE40" s="341"/>
      <c r="RCF40" s="341"/>
      <c r="RCG40" s="341"/>
      <c r="RCH40" s="341"/>
      <c r="RCI40" s="341"/>
      <c r="RCJ40" s="341"/>
      <c r="RCK40" s="341"/>
      <c r="RCL40" s="341"/>
      <c r="RCM40" s="341"/>
      <c r="RCN40" s="341"/>
      <c r="RCO40" s="341"/>
      <c r="RCP40" s="341"/>
      <c r="RCQ40" s="341"/>
      <c r="RCR40" s="341"/>
      <c r="RCS40" s="341"/>
      <c r="RCT40" s="341"/>
      <c r="RCU40" s="341"/>
      <c r="RCV40" s="341"/>
      <c r="RCW40" s="341"/>
      <c r="RCX40" s="341"/>
      <c r="RCY40" s="341"/>
      <c r="RCZ40" s="341"/>
      <c r="RDA40" s="341"/>
      <c r="RDB40" s="341"/>
      <c r="RDC40" s="341"/>
      <c r="RDD40" s="341"/>
      <c r="RDE40" s="341"/>
      <c r="RDF40" s="341"/>
      <c r="RDG40" s="341"/>
      <c r="RDH40" s="341"/>
      <c r="RDI40" s="341"/>
      <c r="RDJ40" s="341"/>
      <c r="RDK40" s="341"/>
      <c r="RDL40" s="341"/>
      <c r="RDM40" s="341"/>
      <c r="RDN40" s="341"/>
      <c r="RDO40" s="341"/>
      <c r="RDP40" s="341"/>
      <c r="RDQ40" s="341"/>
      <c r="RDR40" s="341"/>
      <c r="RDS40" s="341"/>
      <c r="RDT40" s="341"/>
      <c r="RDU40" s="341"/>
      <c r="RDV40" s="341"/>
      <c r="RDW40" s="341"/>
      <c r="RDX40" s="341"/>
      <c r="RDY40" s="341"/>
      <c r="RDZ40" s="341"/>
      <c r="REA40" s="341"/>
      <c r="REB40" s="341"/>
      <c r="REC40" s="341"/>
      <c r="RED40" s="341"/>
      <c r="REE40" s="341"/>
      <c r="REF40" s="341"/>
      <c r="REG40" s="341"/>
      <c r="REH40" s="341"/>
      <c r="REI40" s="341"/>
      <c r="REJ40" s="341"/>
      <c r="REK40" s="341"/>
      <c r="REL40" s="341"/>
      <c r="REM40" s="341"/>
      <c r="REN40" s="341"/>
      <c r="REO40" s="341"/>
      <c r="REP40" s="341"/>
      <c r="REQ40" s="341"/>
      <c r="RER40" s="341"/>
      <c r="RES40" s="341"/>
      <c r="RET40" s="341"/>
      <c r="REU40" s="341"/>
      <c r="REV40" s="341"/>
      <c r="REW40" s="341"/>
      <c r="REX40" s="341"/>
      <c r="REY40" s="341"/>
      <c r="REZ40" s="341"/>
      <c r="RFA40" s="341"/>
      <c r="RFB40" s="341"/>
      <c r="RFC40" s="341"/>
      <c r="RFD40" s="341"/>
      <c r="RFE40" s="341"/>
      <c r="RFF40" s="341"/>
      <c r="RFG40" s="341"/>
      <c r="RFH40" s="341"/>
      <c r="RFI40" s="341"/>
      <c r="RFJ40" s="341"/>
      <c r="RFK40" s="341"/>
      <c r="RFL40" s="341"/>
      <c r="RFM40" s="341"/>
      <c r="RFN40" s="341"/>
      <c r="RFO40" s="341"/>
      <c r="RFP40" s="341"/>
      <c r="RFQ40" s="341"/>
      <c r="RFR40" s="341"/>
      <c r="RFS40" s="341"/>
      <c r="RFT40" s="341"/>
      <c r="RFU40" s="341"/>
      <c r="RFV40" s="341"/>
      <c r="RFW40" s="341"/>
      <c r="RFX40" s="341"/>
      <c r="RFY40" s="341"/>
      <c r="RFZ40" s="341"/>
      <c r="RGA40" s="341"/>
      <c r="RGB40" s="341"/>
      <c r="RGC40" s="341"/>
      <c r="RGD40" s="341"/>
      <c r="RGE40" s="341"/>
      <c r="RGF40" s="341"/>
      <c r="RGG40" s="341"/>
      <c r="RGH40" s="341"/>
      <c r="RGI40" s="341"/>
      <c r="RGJ40" s="341"/>
      <c r="RGK40" s="341"/>
      <c r="RGL40" s="341"/>
      <c r="RGM40" s="341"/>
      <c r="RGN40" s="341"/>
      <c r="RGO40" s="341"/>
      <c r="RGP40" s="341"/>
      <c r="RGQ40" s="341"/>
      <c r="RGR40" s="341"/>
      <c r="RGS40" s="341"/>
      <c r="RGT40" s="341"/>
      <c r="RGU40" s="341"/>
      <c r="RGV40" s="341"/>
      <c r="RGW40" s="341"/>
      <c r="RGX40" s="341"/>
      <c r="RGY40" s="341"/>
      <c r="RGZ40" s="341"/>
      <c r="RHA40" s="341"/>
      <c r="RHB40" s="341"/>
      <c r="RHC40" s="341"/>
      <c r="RHD40" s="341"/>
      <c r="RHE40" s="341"/>
      <c r="RHF40" s="341"/>
      <c r="RHG40" s="341"/>
      <c r="RHH40" s="341"/>
      <c r="RHI40" s="341"/>
      <c r="RHJ40" s="341"/>
      <c r="RHK40" s="341"/>
      <c r="RHL40" s="341"/>
      <c r="RHM40" s="341"/>
      <c r="RHN40" s="341"/>
      <c r="RHO40" s="341"/>
      <c r="RHP40" s="341"/>
      <c r="RHQ40" s="341"/>
      <c r="RHR40" s="341"/>
      <c r="RHS40" s="341"/>
      <c r="RHT40" s="341"/>
      <c r="RHU40" s="341"/>
      <c r="RHV40" s="341"/>
      <c r="RHW40" s="341"/>
      <c r="RHX40" s="341"/>
      <c r="RHY40" s="341"/>
      <c r="RHZ40" s="341"/>
      <c r="RIA40" s="341"/>
      <c r="RIB40" s="341"/>
      <c r="RIC40" s="341"/>
      <c r="RID40" s="341"/>
      <c r="RIE40" s="341"/>
      <c r="RIF40" s="341"/>
      <c r="RIG40" s="341"/>
      <c r="RIH40" s="341"/>
      <c r="RII40" s="341"/>
      <c r="RIJ40" s="341"/>
      <c r="RIK40" s="341"/>
      <c r="RIL40" s="341"/>
      <c r="RIM40" s="341"/>
      <c r="RIN40" s="341"/>
      <c r="RIO40" s="341"/>
      <c r="RIP40" s="341"/>
      <c r="RIQ40" s="341"/>
      <c r="RIR40" s="341"/>
      <c r="RIS40" s="341"/>
      <c r="RIT40" s="341"/>
      <c r="RIU40" s="341"/>
      <c r="RIV40" s="341"/>
      <c r="RIW40" s="341"/>
      <c r="RIX40" s="341"/>
      <c r="RIY40" s="341"/>
      <c r="RIZ40" s="341"/>
      <c r="RJA40" s="341"/>
      <c r="RJB40" s="341"/>
      <c r="RJC40" s="341"/>
      <c r="RJD40" s="341"/>
      <c r="RJE40" s="341"/>
      <c r="RJF40" s="341"/>
      <c r="RJG40" s="341"/>
      <c r="RJH40" s="341"/>
      <c r="RJI40" s="341"/>
      <c r="RJJ40" s="341"/>
      <c r="RJK40" s="341"/>
      <c r="RJL40" s="341"/>
      <c r="RJM40" s="341"/>
      <c r="RJN40" s="341"/>
      <c r="RJO40" s="341"/>
      <c r="RJP40" s="341"/>
      <c r="RJQ40" s="341"/>
      <c r="RJR40" s="341"/>
      <c r="RJS40" s="341"/>
      <c r="RJT40" s="341"/>
      <c r="RJU40" s="341"/>
      <c r="RJV40" s="341"/>
      <c r="RJW40" s="341"/>
      <c r="RJX40" s="341"/>
      <c r="RJY40" s="341"/>
      <c r="RJZ40" s="341"/>
      <c r="RKA40" s="341"/>
      <c r="RKB40" s="341"/>
      <c r="RKC40" s="341"/>
      <c r="RKD40" s="341"/>
      <c r="RKE40" s="341"/>
      <c r="RKF40" s="341"/>
      <c r="RKG40" s="341"/>
      <c r="RKH40" s="341"/>
      <c r="RKI40" s="341"/>
      <c r="RKJ40" s="341"/>
      <c r="RKK40" s="341"/>
      <c r="RKL40" s="341"/>
      <c r="RKM40" s="341"/>
      <c r="RKN40" s="341"/>
      <c r="RKO40" s="341"/>
      <c r="RKP40" s="341"/>
      <c r="RKQ40" s="341"/>
      <c r="RKR40" s="341"/>
      <c r="RKS40" s="341"/>
      <c r="RKT40" s="341"/>
      <c r="RKU40" s="341"/>
      <c r="RKV40" s="341"/>
      <c r="RKW40" s="341"/>
      <c r="RKX40" s="341"/>
      <c r="RKY40" s="341"/>
      <c r="RKZ40" s="341"/>
      <c r="RLA40" s="341"/>
      <c r="RLB40" s="341"/>
      <c r="RLC40" s="341"/>
      <c r="RLD40" s="341"/>
      <c r="RLE40" s="341"/>
      <c r="RLF40" s="341"/>
      <c r="RLG40" s="341"/>
      <c r="RLH40" s="341"/>
      <c r="RLI40" s="341"/>
      <c r="RLJ40" s="341"/>
      <c r="RLK40" s="341"/>
      <c r="RLL40" s="341"/>
      <c r="RLM40" s="341"/>
      <c r="RLN40" s="341"/>
      <c r="RLO40" s="341"/>
      <c r="RLP40" s="341"/>
      <c r="RLQ40" s="341"/>
      <c r="RLR40" s="341"/>
      <c r="RLS40" s="341"/>
      <c r="RLT40" s="341"/>
      <c r="RLU40" s="341"/>
      <c r="RLV40" s="341"/>
      <c r="RLW40" s="341"/>
      <c r="RLX40" s="341"/>
      <c r="RLY40" s="341"/>
      <c r="RLZ40" s="341"/>
      <c r="RMA40" s="341"/>
      <c r="RMB40" s="341"/>
      <c r="RMC40" s="341"/>
      <c r="RMD40" s="341"/>
      <c r="RME40" s="341"/>
      <c r="RMF40" s="341"/>
      <c r="RMG40" s="341"/>
      <c r="RMH40" s="341"/>
      <c r="RMI40" s="341"/>
      <c r="RMJ40" s="341"/>
      <c r="RMK40" s="341"/>
      <c r="RML40" s="341"/>
      <c r="RMM40" s="341"/>
      <c r="RMN40" s="341"/>
      <c r="RMO40" s="341"/>
      <c r="RMP40" s="341"/>
      <c r="RMQ40" s="341"/>
      <c r="RMR40" s="341"/>
      <c r="RMS40" s="341"/>
      <c r="RMT40" s="341"/>
      <c r="RMU40" s="341"/>
      <c r="RMV40" s="341"/>
      <c r="RMW40" s="341"/>
      <c r="RMX40" s="341"/>
      <c r="RMY40" s="341"/>
      <c r="RMZ40" s="341"/>
      <c r="RNA40" s="341"/>
      <c r="RNB40" s="341"/>
      <c r="RNC40" s="341"/>
      <c r="RND40" s="341"/>
      <c r="RNE40" s="341"/>
      <c r="RNF40" s="341"/>
      <c r="RNG40" s="341"/>
      <c r="RNH40" s="341"/>
      <c r="RNI40" s="341"/>
      <c r="RNJ40" s="341"/>
      <c r="RNK40" s="341"/>
      <c r="RNL40" s="341"/>
      <c r="RNM40" s="341"/>
      <c r="RNN40" s="341"/>
      <c r="RNO40" s="341"/>
      <c r="RNP40" s="341"/>
      <c r="RNQ40" s="341"/>
      <c r="RNR40" s="341"/>
      <c r="RNS40" s="341"/>
      <c r="RNT40" s="341"/>
      <c r="RNU40" s="341"/>
      <c r="RNV40" s="341"/>
      <c r="RNW40" s="341"/>
      <c r="RNX40" s="341"/>
      <c r="RNY40" s="341"/>
      <c r="RNZ40" s="341"/>
      <c r="ROA40" s="341"/>
      <c r="ROB40" s="341"/>
      <c r="ROC40" s="341"/>
      <c r="ROD40" s="341"/>
      <c r="ROE40" s="341"/>
      <c r="ROF40" s="341"/>
      <c r="ROG40" s="341"/>
      <c r="ROH40" s="341"/>
      <c r="ROI40" s="341"/>
      <c r="ROJ40" s="341"/>
      <c r="ROK40" s="341"/>
      <c r="ROL40" s="341"/>
      <c r="ROM40" s="341"/>
      <c r="RON40" s="341"/>
      <c r="ROO40" s="341"/>
      <c r="ROP40" s="341"/>
      <c r="ROQ40" s="341"/>
      <c r="ROR40" s="341"/>
      <c r="ROS40" s="341"/>
      <c r="ROT40" s="341"/>
      <c r="ROU40" s="341"/>
      <c r="ROV40" s="341"/>
      <c r="ROW40" s="341"/>
      <c r="ROX40" s="341"/>
      <c r="ROY40" s="341"/>
      <c r="ROZ40" s="341"/>
      <c r="RPA40" s="341"/>
      <c r="RPB40" s="341"/>
      <c r="RPC40" s="341"/>
      <c r="RPD40" s="341"/>
      <c r="RPE40" s="341"/>
      <c r="RPF40" s="341"/>
      <c r="RPG40" s="341"/>
      <c r="RPH40" s="341"/>
      <c r="RPI40" s="341"/>
      <c r="RPJ40" s="341"/>
      <c r="RPK40" s="341"/>
      <c r="RPL40" s="341"/>
      <c r="RPM40" s="341"/>
      <c r="RPN40" s="341"/>
      <c r="RPO40" s="341"/>
      <c r="RPP40" s="341"/>
      <c r="RPQ40" s="341"/>
      <c r="RPR40" s="341"/>
      <c r="RPS40" s="341"/>
      <c r="RPT40" s="341"/>
      <c r="RPU40" s="341"/>
      <c r="RPV40" s="341"/>
      <c r="RPW40" s="341"/>
      <c r="RPX40" s="341"/>
      <c r="RPY40" s="341"/>
      <c r="RPZ40" s="341"/>
      <c r="RQA40" s="341"/>
      <c r="RQB40" s="341"/>
      <c r="RQC40" s="341"/>
      <c r="RQD40" s="341"/>
      <c r="RQE40" s="341"/>
      <c r="RQF40" s="341"/>
      <c r="RQG40" s="341"/>
      <c r="RQH40" s="341"/>
      <c r="RQI40" s="341"/>
      <c r="RQJ40" s="341"/>
      <c r="RQK40" s="341"/>
      <c r="RQL40" s="341"/>
      <c r="RQM40" s="341"/>
      <c r="RQN40" s="341"/>
      <c r="RQO40" s="341"/>
      <c r="RQP40" s="341"/>
      <c r="RQQ40" s="341"/>
      <c r="RQR40" s="341"/>
      <c r="RQS40" s="341"/>
      <c r="RQT40" s="341"/>
      <c r="RQU40" s="341"/>
      <c r="RQV40" s="341"/>
      <c r="RQW40" s="341"/>
      <c r="RQX40" s="341"/>
      <c r="RQY40" s="341"/>
      <c r="RQZ40" s="341"/>
      <c r="RRA40" s="341"/>
      <c r="RRB40" s="341"/>
      <c r="RRC40" s="341"/>
      <c r="RRD40" s="341"/>
      <c r="RRE40" s="341"/>
      <c r="RRF40" s="341"/>
      <c r="RRG40" s="341"/>
      <c r="RRH40" s="341"/>
      <c r="RRI40" s="341"/>
      <c r="RRJ40" s="341"/>
      <c r="RRK40" s="341"/>
      <c r="RRL40" s="341"/>
      <c r="RRM40" s="341"/>
      <c r="RRN40" s="341"/>
      <c r="RRO40" s="341"/>
      <c r="RRP40" s="341"/>
      <c r="RRQ40" s="341"/>
      <c r="RRR40" s="341"/>
      <c r="RRS40" s="341"/>
      <c r="RRT40" s="341"/>
      <c r="RRU40" s="341"/>
      <c r="RRV40" s="341"/>
      <c r="RRW40" s="341"/>
      <c r="RRX40" s="341"/>
      <c r="RRY40" s="341"/>
      <c r="RRZ40" s="341"/>
      <c r="RSA40" s="341"/>
      <c r="RSB40" s="341"/>
      <c r="RSC40" s="341"/>
      <c r="RSD40" s="341"/>
      <c r="RSE40" s="341"/>
      <c r="RSF40" s="341"/>
      <c r="RSG40" s="341"/>
      <c r="RSH40" s="341"/>
      <c r="RSI40" s="341"/>
      <c r="RSJ40" s="341"/>
      <c r="RSK40" s="341"/>
      <c r="RSL40" s="341"/>
      <c r="RSM40" s="341"/>
      <c r="RSN40" s="341"/>
      <c r="RSO40" s="341"/>
      <c r="RSP40" s="341"/>
      <c r="RSQ40" s="341"/>
      <c r="RSR40" s="341"/>
      <c r="RSS40" s="341"/>
      <c r="RST40" s="341"/>
      <c r="RSU40" s="341"/>
      <c r="RSV40" s="341"/>
      <c r="RSW40" s="341"/>
      <c r="RSX40" s="341"/>
      <c r="RSY40" s="341"/>
      <c r="RSZ40" s="341"/>
      <c r="RTA40" s="341"/>
      <c r="RTB40" s="341"/>
      <c r="RTC40" s="341"/>
      <c r="RTD40" s="341"/>
      <c r="RTE40" s="341"/>
      <c r="RTF40" s="341"/>
      <c r="RTG40" s="341"/>
      <c r="RTH40" s="341"/>
      <c r="RTI40" s="341"/>
      <c r="RTJ40" s="341"/>
      <c r="RTK40" s="341"/>
      <c r="RTL40" s="341"/>
      <c r="RTM40" s="341"/>
      <c r="RTN40" s="341"/>
      <c r="RTO40" s="341"/>
      <c r="RTP40" s="341"/>
      <c r="RTQ40" s="341"/>
      <c r="RTR40" s="341"/>
      <c r="RTS40" s="341"/>
      <c r="RTT40" s="341"/>
      <c r="RTU40" s="341"/>
      <c r="RTV40" s="341"/>
      <c r="RTW40" s="341"/>
      <c r="RTX40" s="341"/>
      <c r="RTY40" s="341"/>
      <c r="RTZ40" s="341"/>
      <c r="RUA40" s="341"/>
      <c r="RUB40" s="341"/>
      <c r="RUC40" s="341"/>
      <c r="RUD40" s="341"/>
      <c r="RUE40" s="341"/>
      <c r="RUF40" s="341"/>
      <c r="RUG40" s="341"/>
      <c r="RUH40" s="341"/>
      <c r="RUI40" s="341"/>
      <c r="RUJ40" s="341"/>
      <c r="RUK40" s="341"/>
      <c r="RUL40" s="341"/>
      <c r="RUM40" s="341"/>
      <c r="RUN40" s="341"/>
      <c r="RUO40" s="341"/>
      <c r="RUP40" s="341"/>
      <c r="RUQ40" s="341"/>
      <c r="RUR40" s="341"/>
      <c r="RUS40" s="341"/>
      <c r="RUT40" s="341"/>
      <c r="RUU40" s="341"/>
      <c r="RUV40" s="341"/>
      <c r="RUW40" s="341"/>
      <c r="RUX40" s="341"/>
      <c r="RUY40" s="341"/>
      <c r="RUZ40" s="341"/>
      <c r="RVA40" s="341"/>
      <c r="RVB40" s="341"/>
      <c r="RVC40" s="341"/>
      <c r="RVD40" s="341"/>
      <c r="RVE40" s="341"/>
      <c r="RVF40" s="341"/>
      <c r="RVG40" s="341"/>
      <c r="RVH40" s="341"/>
      <c r="RVI40" s="341"/>
      <c r="RVJ40" s="341"/>
      <c r="RVK40" s="341"/>
      <c r="RVL40" s="341"/>
      <c r="RVM40" s="341"/>
      <c r="RVN40" s="341"/>
      <c r="RVO40" s="341"/>
      <c r="RVP40" s="341"/>
      <c r="RVQ40" s="341"/>
      <c r="RVR40" s="341"/>
      <c r="RVS40" s="341"/>
      <c r="RVT40" s="341"/>
      <c r="RVU40" s="341"/>
      <c r="RVV40" s="341"/>
      <c r="RVW40" s="341"/>
      <c r="RVX40" s="341"/>
      <c r="RVY40" s="341"/>
      <c r="RVZ40" s="341"/>
      <c r="RWA40" s="341"/>
      <c r="RWB40" s="341"/>
      <c r="RWC40" s="341"/>
      <c r="RWD40" s="341"/>
      <c r="RWE40" s="341"/>
      <c r="RWF40" s="341"/>
      <c r="RWG40" s="341"/>
      <c r="RWH40" s="341"/>
      <c r="RWI40" s="341"/>
      <c r="RWJ40" s="341"/>
      <c r="RWK40" s="341"/>
      <c r="RWL40" s="341"/>
      <c r="RWM40" s="341"/>
      <c r="RWN40" s="341"/>
      <c r="RWO40" s="341"/>
      <c r="RWP40" s="341"/>
      <c r="RWQ40" s="341"/>
      <c r="RWR40" s="341"/>
      <c r="RWS40" s="341"/>
      <c r="RWT40" s="341"/>
      <c r="RWU40" s="341"/>
      <c r="RWV40" s="341"/>
      <c r="RWW40" s="341"/>
      <c r="RWX40" s="341"/>
      <c r="RWY40" s="341"/>
      <c r="RWZ40" s="341"/>
      <c r="RXA40" s="341"/>
      <c r="RXB40" s="341"/>
      <c r="RXC40" s="341"/>
      <c r="RXD40" s="341"/>
      <c r="RXE40" s="341"/>
      <c r="RXF40" s="341"/>
      <c r="RXG40" s="341"/>
      <c r="RXH40" s="341"/>
      <c r="RXI40" s="341"/>
      <c r="RXJ40" s="341"/>
      <c r="RXK40" s="341"/>
      <c r="RXL40" s="341"/>
      <c r="RXM40" s="341"/>
      <c r="RXN40" s="341"/>
      <c r="RXO40" s="341"/>
      <c r="RXP40" s="341"/>
      <c r="RXQ40" s="341"/>
      <c r="RXR40" s="341"/>
      <c r="RXS40" s="341"/>
      <c r="RXT40" s="341"/>
      <c r="RXU40" s="341"/>
      <c r="RXV40" s="341"/>
      <c r="RXW40" s="341"/>
      <c r="RXX40" s="341"/>
      <c r="RXY40" s="341"/>
      <c r="RXZ40" s="341"/>
      <c r="RYA40" s="341"/>
      <c r="RYB40" s="341"/>
      <c r="RYC40" s="341"/>
      <c r="RYD40" s="341"/>
      <c r="RYE40" s="341"/>
      <c r="RYF40" s="341"/>
      <c r="RYG40" s="341"/>
      <c r="RYH40" s="341"/>
      <c r="RYI40" s="341"/>
      <c r="RYJ40" s="341"/>
      <c r="RYK40" s="341"/>
      <c r="RYL40" s="341"/>
      <c r="RYM40" s="341"/>
      <c r="RYN40" s="341"/>
      <c r="RYO40" s="341"/>
      <c r="RYP40" s="341"/>
      <c r="RYQ40" s="341"/>
      <c r="RYR40" s="341"/>
      <c r="RYS40" s="341"/>
      <c r="RYT40" s="341"/>
      <c r="RYU40" s="341"/>
      <c r="RYV40" s="341"/>
      <c r="RYW40" s="341"/>
      <c r="RYX40" s="341"/>
      <c r="RYY40" s="341"/>
      <c r="RYZ40" s="341"/>
      <c r="RZA40" s="341"/>
      <c r="RZB40" s="341"/>
      <c r="RZC40" s="341"/>
      <c r="RZD40" s="341"/>
      <c r="RZE40" s="341"/>
      <c r="RZF40" s="341"/>
      <c r="RZG40" s="341"/>
      <c r="RZH40" s="341"/>
      <c r="RZI40" s="341"/>
      <c r="RZJ40" s="341"/>
      <c r="RZK40" s="341"/>
      <c r="RZL40" s="341"/>
      <c r="RZM40" s="341"/>
      <c r="RZN40" s="341"/>
      <c r="RZO40" s="341"/>
      <c r="RZP40" s="341"/>
      <c r="RZQ40" s="341"/>
      <c r="RZR40" s="341"/>
      <c r="RZS40" s="341"/>
      <c r="RZT40" s="341"/>
      <c r="RZU40" s="341"/>
      <c r="RZV40" s="341"/>
      <c r="RZW40" s="341"/>
      <c r="RZX40" s="341"/>
      <c r="RZY40" s="341"/>
      <c r="RZZ40" s="341"/>
      <c r="SAA40" s="341"/>
      <c r="SAB40" s="341"/>
      <c r="SAC40" s="341"/>
      <c r="SAD40" s="341"/>
      <c r="SAE40" s="341"/>
      <c r="SAF40" s="341"/>
      <c r="SAG40" s="341"/>
      <c r="SAH40" s="341"/>
      <c r="SAI40" s="341"/>
      <c r="SAJ40" s="341"/>
      <c r="SAK40" s="341"/>
      <c r="SAL40" s="341"/>
      <c r="SAM40" s="341"/>
      <c r="SAN40" s="341"/>
      <c r="SAO40" s="341"/>
      <c r="SAP40" s="341"/>
      <c r="SAQ40" s="341"/>
      <c r="SAR40" s="341"/>
      <c r="SAS40" s="341"/>
      <c r="SAT40" s="341"/>
      <c r="SAU40" s="341"/>
      <c r="SAV40" s="341"/>
      <c r="SAW40" s="341"/>
      <c r="SAX40" s="341"/>
      <c r="SAY40" s="341"/>
      <c r="SAZ40" s="341"/>
      <c r="SBA40" s="341"/>
      <c r="SBB40" s="341"/>
      <c r="SBC40" s="341"/>
      <c r="SBD40" s="341"/>
      <c r="SBE40" s="341"/>
      <c r="SBF40" s="341"/>
      <c r="SBG40" s="341"/>
      <c r="SBH40" s="341"/>
      <c r="SBI40" s="341"/>
      <c r="SBJ40" s="341"/>
      <c r="SBK40" s="341"/>
      <c r="SBL40" s="341"/>
      <c r="SBM40" s="341"/>
      <c r="SBN40" s="341"/>
      <c r="SBO40" s="341"/>
      <c r="SBP40" s="341"/>
      <c r="SBQ40" s="341"/>
      <c r="SBR40" s="341"/>
      <c r="SBS40" s="341"/>
      <c r="SBT40" s="341"/>
      <c r="SBU40" s="341"/>
      <c r="SBV40" s="341"/>
      <c r="SBW40" s="341"/>
      <c r="SBX40" s="341"/>
      <c r="SBY40" s="341"/>
      <c r="SBZ40" s="341"/>
      <c r="SCA40" s="341"/>
      <c r="SCB40" s="341"/>
      <c r="SCC40" s="341"/>
      <c r="SCD40" s="341"/>
      <c r="SCE40" s="341"/>
      <c r="SCF40" s="341"/>
      <c r="SCG40" s="341"/>
      <c r="SCH40" s="341"/>
      <c r="SCI40" s="341"/>
      <c r="SCJ40" s="341"/>
      <c r="SCK40" s="341"/>
      <c r="SCL40" s="341"/>
      <c r="SCM40" s="341"/>
      <c r="SCN40" s="341"/>
      <c r="SCO40" s="341"/>
      <c r="SCP40" s="341"/>
      <c r="SCQ40" s="341"/>
      <c r="SCR40" s="341"/>
      <c r="SCS40" s="341"/>
      <c r="SCT40" s="341"/>
      <c r="SCU40" s="341"/>
      <c r="SCV40" s="341"/>
      <c r="SCW40" s="341"/>
      <c r="SCX40" s="341"/>
      <c r="SCY40" s="341"/>
      <c r="SCZ40" s="341"/>
      <c r="SDA40" s="341"/>
      <c r="SDB40" s="341"/>
      <c r="SDC40" s="341"/>
      <c r="SDD40" s="341"/>
      <c r="SDE40" s="341"/>
      <c r="SDF40" s="341"/>
      <c r="SDG40" s="341"/>
      <c r="SDH40" s="341"/>
      <c r="SDI40" s="341"/>
      <c r="SDJ40" s="341"/>
      <c r="SDK40" s="341"/>
      <c r="SDL40" s="341"/>
      <c r="SDM40" s="341"/>
      <c r="SDN40" s="341"/>
      <c r="SDO40" s="341"/>
      <c r="SDP40" s="341"/>
      <c r="SDQ40" s="341"/>
      <c r="SDR40" s="341"/>
      <c r="SDS40" s="341"/>
      <c r="SDT40" s="341"/>
      <c r="SDU40" s="341"/>
      <c r="SDV40" s="341"/>
      <c r="SDW40" s="341"/>
      <c r="SDX40" s="341"/>
      <c r="SDY40" s="341"/>
      <c r="SDZ40" s="341"/>
      <c r="SEA40" s="341"/>
      <c r="SEB40" s="341"/>
      <c r="SEC40" s="341"/>
      <c r="SED40" s="341"/>
      <c r="SEE40" s="341"/>
      <c r="SEF40" s="341"/>
      <c r="SEG40" s="341"/>
      <c r="SEH40" s="341"/>
      <c r="SEI40" s="341"/>
      <c r="SEJ40" s="341"/>
      <c r="SEK40" s="341"/>
      <c r="SEL40" s="341"/>
      <c r="SEM40" s="341"/>
      <c r="SEN40" s="341"/>
      <c r="SEO40" s="341"/>
      <c r="SEP40" s="341"/>
      <c r="SEQ40" s="341"/>
      <c r="SER40" s="341"/>
      <c r="SES40" s="341"/>
      <c r="SET40" s="341"/>
      <c r="SEU40" s="341"/>
      <c r="SEV40" s="341"/>
      <c r="SEW40" s="341"/>
      <c r="SEX40" s="341"/>
      <c r="SEY40" s="341"/>
      <c r="SEZ40" s="341"/>
      <c r="SFA40" s="341"/>
      <c r="SFB40" s="341"/>
      <c r="SFC40" s="341"/>
      <c r="SFD40" s="341"/>
      <c r="SFE40" s="341"/>
      <c r="SFF40" s="341"/>
      <c r="SFG40" s="341"/>
      <c r="SFH40" s="341"/>
      <c r="SFI40" s="341"/>
      <c r="SFJ40" s="341"/>
      <c r="SFK40" s="341"/>
      <c r="SFL40" s="341"/>
      <c r="SFM40" s="341"/>
      <c r="SFN40" s="341"/>
      <c r="SFO40" s="341"/>
      <c r="SFP40" s="341"/>
      <c r="SFQ40" s="341"/>
      <c r="SFR40" s="341"/>
      <c r="SFS40" s="341"/>
      <c r="SFT40" s="341"/>
      <c r="SFU40" s="341"/>
      <c r="SFV40" s="341"/>
      <c r="SFW40" s="341"/>
      <c r="SFX40" s="341"/>
      <c r="SFY40" s="341"/>
      <c r="SFZ40" s="341"/>
      <c r="SGA40" s="341"/>
      <c r="SGB40" s="341"/>
      <c r="SGC40" s="341"/>
      <c r="SGD40" s="341"/>
      <c r="SGE40" s="341"/>
      <c r="SGF40" s="341"/>
      <c r="SGG40" s="341"/>
      <c r="SGH40" s="341"/>
      <c r="SGI40" s="341"/>
      <c r="SGJ40" s="341"/>
      <c r="SGK40" s="341"/>
      <c r="SGL40" s="341"/>
      <c r="SGM40" s="341"/>
      <c r="SGN40" s="341"/>
      <c r="SGO40" s="341"/>
      <c r="SGP40" s="341"/>
      <c r="SGQ40" s="341"/>
      <c r="SGR40" s="341"/>
      <c r="SGS40" s="341"/>
      <c r="SGT40" s="341"/>
      <c r="SGU40" s="341"/>
      <c r="SGV40" s="341"/>
      <c r="SGW40" s="341"/>
      <c r="SGX40" s="341"/>
      <c r="SGY40" s="341"/>
      <c r="SGZ40" s="341"/>
      <c r="SHA40" s="341"/>
      <c r="SHB40" s="341"/>
      <c r="SHC40" s="341"/>
      <c r="SHD40" s="341"/>
      <c r="SHE40" s="341"/>
      <c r="SHF40" s="341"/>
      <c r="SHG40" s="341"/>
      <c r="SHH40" s="341"/>
      <c r="SHI40" s="341"/>
      <c r="SHJ40" s="341"/>
      <c r="SHK40" s="341"/>
      <c r="SHL40" s="341"/>
      <c r="SHM40" s="341"/>
      <c r="SHN40" s="341"/>
      <c r="SHO40" s="341"/>
      <c r="SHP40" s="341"/>
      <c r="SHQ40" s="341"/>
      <c r="SHR40" s="341"/>
      <c r="SHS40" s="341"/>
      <c r="SHT40" s="341"/>
      <c r="SHU40" s="341"/>
      <c r="SHV40" s="341"/>
      <c r="SHW40" s="341"/>
      <c r="SHX40" s="341"/>
      <c r="SHY40" s="341"/>
      <c r="SHZ40" s="341"/>
      <c r="SIA40" s="341"/>
      <c r="SIB40" s="341"/>
      <c r="SIC40" s="341"/>
      <c r="SID40" s="341"/>
      <c r="SIE40" s="341"/>
      <c r="SIF40" s="341"/>
      <c r="SIG40" s="341"/>
      <c r="SIH40" s="341"/>
      <c r="SII40" s="341"/>
      <c r="SIJ40" s="341"/>
      <c r="SIK40" s="341"/>
      <c r="SIL40" s="341"/>
      <c r="SIM40" s="341"/>
      <c r="SIN40" s="341"/>
      <c r="SIO40" s="341"/>
      <c r="SIP40" s="341"/>
      <c r="SIQ40" s="341"/>
      <c r="SIR40" s="341"/>
      <c r="SIS40" s="341"/>
      <c r="SIT40" s="341"/>
      <c r="SIU40" s="341"/>
      <c r="SIV40" s="341"/>
      <c r="SIW40" s="341"/>
      <c r="SIX40" s="341"/>
      <c r="SIY40" s="341"/>
      <c r="SIZ40" s="341"/>
      <c r="SJA40" s="341"/>
      <c r="SJB40" s="341"/>
      <c r="SJC40" s="341"/>
      <c r="SJD40" s="341"/>
      <c r="SJE40" s="341"/>
      <c r="SJF40" s="341"/>
      <c r="SJG40" s="341"/>
      <c r="SJH40" s="341"/>
      <c r="SJI40" s="341"/>
      <c r="SJJ40" s="341"/>
      <c r="SJK40" s="341"/>
      <c r="SJL40" s="341"/>
      <c r="SJM40" s="341"/>
      <c r="SJN40" s="341"/>
      <c r="SJO40" s="341"/>
      <c r="SJP40" s="341"/>
      <c r="SJQ40" s="341"/>
      <c r="SJR40" s="341"/>
      <c r="SJS40" s="341"/>
      <c r="SJT40" s="341"/>
      <c r="SJU40" s="341"/>
      <c r="SJV40" s="341"/>
      <c r="SJW40" s="341"/>
      <c r="SJX40" s="341"/>
      <c r="SJY40" s="341"/>
      <c r="SJZ40" s="341"/>
      <c r="SKA40" s="341"/>
      <c r="SKB40" s="341"/>
      <c r="SKC40" s="341"/>
      <c r="SKD40" s="341"/>
      <c r="SKE40" s="341"/>
      <c r="SKF40" s="341"/>
      <c r="SKG40" s="341"/>
      <c r="SKH40" s="341"/>
      <c r="SKI40" s="341"/>
      <c r="SKJ40" s="341"/>
      <c r="SKK40" s="341"/>
      <c r="SKL40" s="341"/>
      <c r="SKM40" s="341"/>
      <c r="SKN40" s="341"/>
      <c r="SKO40" s="341"/>
      <c r="SKP40" s="341"/>
      <c r="SKQ40" s="341"/>
      <c r="SKR40" s="341"/>
      <c r="SKS40" s="341"/>
      <c r="SKT40" s="341"/>
      <c r="SKU40" s="341"/>
      <c r="SKV40" s="341"/>
      <c r="SKW40" s="341"/>
      <c r="SKX40" s="341"/>
      <c r="SKY40" s="341"/>
      <c r="SKZ40" s="341"/>
      <c r="SLA40" s="341"/>
      <c r="SLB40" s="341"/>
      <c r="SLC40" s="341"/>
      <c r="SLD40" s="341"/>
      <c r="SLE40" s="341"/>
      <c r="SLF40" s="341"/>
      <c r="SLG40" s="341"/>
      <c r="SLH40" s="341"/>
      <c r="SLI40" s="341"/>
      <c r="SLJ40" s="341"/>
      <c r="SLK40" s="341"/>
      <c r="SLL40" s="341"/>
      <c r="SLM40" s="341"/>
      <c r="SLN40" s="341"/>
      <c r="SLO40" s="341"/>
      <c r="SLP40" s="341"/>
      <c r="SLQ40" s="341"/>
      <c r="SLR40" s="341"/>
      <c r="SLS40" s="341"/>
      <c r="SLT40" s="341"/>
      <c r="SLU40" s="341"/>
      <c r="SLV40" s="341"/>
      <c r="SLW40" s="341"/>
      <c r="SLX40" s="341"/>
      <c r="SLY40" s="341"/>
      <c r="SLZ40" s="341"/>
      <c r="SMA40" s="341"/>
      <c r="SMB40" s="341"/>
      <c r="SMC40" s="341"/>
      <c r="SMD40" s="341"/>
      <c r="SME40" s="341"/>
      <c r="SMF40" s="341"/>
      <c r="SMG40" s="341"/>
      <c r="SMH40" s="341"/>
      <c r="SMI40" s="341"/>
      <c r="SMJ40" s="341"/>
      <c r="SMK40" s="341"/>
      <c r="SML40" s="341"/>
      <c r="SMM40" s="341"/>
      <c r="SMN40" s="341"/>
      <c r="SMO40" s="341"/>
      <c r="SMP40" s="341"/>
      <c r="SMQ40" s="341"/>
      <c r="SMR40" s="341"/>
      <c r="SMS40" s="341"/>
      <c r="SMT40" s="341"/>
      <c r="SMU40" s="341"/>
      <c r="SMV40" s="341"/>
      <c r="SMW40" s="341"/>
      <c r="SMX40" s="341"/>
      <c r="SMY40" s="341"/>
      <c r="SMZ40" s="341"/>
      <c r="SNA40" s="341"/>
      <c r="SNB40" s="341"/>
      <c r="SNC40" s="341"/>
      <c r="SND40" s="341"/>
      <c r="SNE40" s="341"/>
      <c r="SNF40" s="341"/>
      <c r="SNG40" s="341"/>
      <c r="SNH40" s="341"/>
      <c r="SNI40" s="341"/>
      <c r="SNJ40" s="341"/>
      <c r="SNK40" s="341"/>
      <c r="SNL40" s="341"/>
      <c r="SNM40" s="341"/>
      <c r="SNN40" s="341"/>
      <c r="SNO40" s="341"/>
      <c r="SNP40" s="341"/>
      <c r="SNQ40" s="341"/>
      <c r="SNR40" s="341"/>
      <c r="SNS40" s="341"/>
      <c r="SNT40" s="341"/>
      <c r="SNU40" s="341"/>
      <c r="SNV40" s="341"/>
      <c r="SNW40" s="341"/>
      <c r="SNX40" s="341"/>
      <c r="SNY40" s="341"/>
      <c r="SNZ40" s="341"/>
      <c r="SOA40" s="341"/>
      <c r="SOB40" s="341"/>
      <c r="SOC40" s="341"/>
      <c r="SOD40" s="341"/>
      <c r="SOE40" s="341"/>
      <c r="SOF40" s="341"/>
      <c r="SOG40" s="341"/>
      <c r="SOH40" s="341"/>
      <c r="SOI40" s="341"/>
      <c r="SOJ40" s="341"/>
      <c r="SOK40" s="341"/>
      <c r="SOL40" s="341"/>
      <c r="SOM40" s="341"/>
      <c r="SON40" s="341"/>
      <c r="SOO40" s="341"/>
      <c r="SOP40" s="341"/>
      <c r="SOQ40" s="341"/>
      <c r="SOR40" s="341"/>
      <c r="SOS40" s="341"/>
      <c r="SOT40" s="341"/>
      <c r="SOU40" s="341"/>
      <c r="SOV40" s="341"/>
      <c r="SOW40" s="341"/>
      <c r="SOX40" s="341"/>
      <c r="SOY40" s="341"/>
      <c r="SOZ40" s="341"/>
      <c r="SPA40" s="341"/>
      <c r="SPB40" s="341"/>
      <c r="SPC40" s="341"/>
      <c r="SPD40" s="341"/>
      <c r="SPE40" s="341"/>
      <c r="SPF40" s="341"/>
      <c r="SPG40" s="341"/>
      <c r="SPH40" s="341"/>
      <c r="SPI40" s="341"/>
      <c r="SPJ40" s="341"/>
      <c r="SPK40" s="341"/>
      <c r="SPL40" s="341"/>
      <c r="SPM40" s="341"/>
      <c r="SPN40" s="341"/>
      <c r="SPO40" s="341"/>
      <c r="SPP40" s="341"/>
      <c r="SPQ40" s="341"/>
      <c r="SPR40" s="341"/>
      <c r="SPS40" s="341"/>
      <c r="SPT40" s="341"/>
      <c r="SPU40" s="341"/>
      <c r="SPV40" s="341"/>
      <c r="SPW40" s="341"/>
      <c r="SPX40" s="341"/>
      <c r="SPY40" s="341"/>
      <c r="SPZ40" s="341"/>
      <c r="SQA40" s="341"/>
      <c r="SQB40" s="341"/>
      <c r="SQC40" s="341"/>
      <c r="SQD40" s="341"/>
      <c r="SQE40" s="341"/>
      <c r="SQF40" s="341"/>
      <c r="SQG40" s="341"/>
      <c r="SQH40" s="341"/>
      <c r="SQI40" s="341"/>
      <c r="SQJ40" s="341"/>
      <c r="SQK40" s="341"/>
      <c r="SQL40" s="341"/>
      <c r="SQM40" s="341"/>
      <c r="SQN40" s="341"/>
      <c r="SQO40" s="341"/>
      <c r="SQP40" s="341"/>
      <c r="SQQ40" s="341"/>
      <c r="SQR40" s="341"/>
      <c r="SQS40" s="341"/>
      <c r="SQT40" s="341"/>
      <c r="SQU40" s="341"/>
      <c r="SQV40" s="341"/>
      <c r="SQW40" s="341"/>
      <c r="SQX40" s="341"/>
      <c r="SQY40" s="341"/>
      <c r="SQZ40" s="341"/>
      <c r="SRA40" s="341"/>
      <c r="SRB40" s="341"/>
      <c r="SRC40" s="341"/>
      <c r="SRD40" s="341"/>
      <c r="SRE40" s="341"/>
      <c r="SRF40" s="341"/>
      <c r="SRG40" s="341"/>
      <c r="SRH40" s="341"/>
      <c r="SRI40" s="341"/>
      <c r="SRJ40" s="341"/>
      <c r="SRK40" s="341"/>
      <c r="SRL40" s="341"/>
      <c r="SRM40" s="341"/>
      <c r="SRN40" s="341"/>
      <c r="SRO40" s="341"/>
      <c r="SRP40" s="341"/>
      <c r="SRQ40" s="341"/>
      <c r="SRR40" s="341"/>
      <c r="SRS40" s="341"/>
      <c r="SRT40" s="341"/>
      <c r="SRU40" s="341"/>
      <c r="SRV40" s="341"/>
      <c r="SRW40" s="341"/>
      <c r="SRX40" s="341"/>
      <c r="SRY40" s="341"/>
      <c r="SRZ40" s="341"/>
      <c r="SSA40" s="341"/>
      <c r="SSB40" s="341"/>
      <c r="SSC40" s="341"/>
      <c r="SSD40" s="341"/>
      <c r="SSE40" s="341"/>
      <c r="SSF40" s="341"/>
      <c r="SSG40" s="341"/>
      <c r="SSH40" s="341"/>
      <c r="SSI40" s="341"/>
      <c r="SSJ40" s="341"/>
      <c r="SSK40" s="341"/>
      <c r="SSL40" s="341"/>
      <c r="SSM40" s="341"/>
      <c r="SSN40" s="341"/>
      <c r="SSO40" s="341"/>
      <c r="SSP40" s="341"/>
      <c r="SSQ40" s="341"/>
      <c r="SSR40" s="341"/>
      <c r="SSS40" s="341"/>
      <c r="SST40" s="341"/>
      <c r="SSU40" s="341"/>
      <c r="SSV40" s="341"/>
      <c r="SSW40" s="341"/>
      <c r="SSX40" s="341"/>
      <c r="SSY40" s="341"/>
      <c r="SSZ40" s="341"/>
      <c r="STA40" s="341"/>
      <c r="STB40" s="341"/>
      <c r="STC40" s="341"/>
      <c r="STD40" s="341"/>
      <c r="STE40" s="341"/>
      <c r="STF40" s="341"/>
      <c r="STG40" s="341"/>
      <c r="STH40" s="341"/>
      <c r="STI40" s="341"/>
      <c r="STJ40" s="341"/>
      <c r="STK40" s="341"/>
      <c r="STL40" s="341"/>
      <c r="STM40" s="341"/>
      <c r="STN40" s="341"/>
      <c r="STO40" s="341"/>
      <c r="STP40" s="341"/>
      <c r="STQ40" s="341"/>
      <c r="STR40" s="341"/>
      <c r="STS40" s="341"/>
      <c r="STT40" s="341"/>
      <c r="STU40" s="341"/>
      <c r="STV40" s="341"/>
      <c r="STW40" s="341"/>
      <c r="STX40" s="341"/>
      <c r="STY40" s="341"/>
      <c r="STZ40" s="341"/>
      <c r="SUA40" s="341"/>
      <c r="SUB40" s="341"/>
      <c r="SUC40" s="341"/>
      <c r="SUD40" s="341"/>
      <c r="SUE40" s="341"/>
      <c r="SUF40" s="341"/>
      <c r="SUG40" s="341"/>
      <c r="SUH40" s="341"/>
      <c r="SUI40" s="341"/>
      <c r="SUJ40" s="341"/>
      <c r="SUK40" s="341"/>
      <c r="SUL40" s="341"/>
      <c r="SUM40" s="341"/>
      <c r="SUN40" s="341"/>
      <c r="SUO40" s="341"/>
      <c r="SUP40" s="341"/>
      <c r="SUQ40" s="341"/>
      <c r="SUR40" s="341"/>
      <c r="SUS40" s="341"/>
      <c r="SUT40" s="341"/>
      <c r="SUU40" s="341"/>
      <c r="SUV40" s="341"/>
      <c r="SUW40" s="341"/>
      <c r="SUX40" s="341"/>
      <c r="SUY40" s="341"/>
      <c r="SUZ40" s="341"/>
      <c r="SVA40" s="341"/>
      <c r="SVB40" s="341"/>
      <c r="SVC40" s="341"/>
      <c r="SVD40" s="341"/>
      <c r="SVE40" s="341"/>
      <c r="SVF40" s="341"/>
      <c r="SVG40" s="341"/>
      <c r="SVH40" s="341"/>
      <c r="SVI40" s="341"/>
      <c r="SVJ40" s="341"/>
      <c r="SVK40" s="341"/>
      <c r="SVL40" s="341"/>
      <c r="SVM40" s="341"/>
      <c r="SVN40" s="341"/>
      <c r="SVO40" s="341"/>
      <c r="SVP40" s="341"/>
      <c r="SVQ40" s="341"/>
      <c r="SVR40" s="341"/>
      <c r="SVS40" s="341"/>
      <c r="SVT40" s="341"/>
      <c r="SVU40" s="341"/>
      <c r="SVV40" s="341"/>
      <c r="SVW40" s="341"/>
      <c r="SVX40" s="341"/>
      <c r="SVY40" s="341"/>
      <c r="SVZ40" s="341"/>
      <c r="SWA40" s="341"/>
      <c r="SWB40" s="341"/>
      <c r="SWC40" s="341"/>
      <c r="SWD40" s="341"/>
      <c r="SWE40" s="341"/>
      <c r="SWF40" s="341"/>
      <c r="SWG40" s="341"/>
      <c r="SWH40" s="341"/>
      <c r="SWI40" s="341"/>
      <c r="SWJ40" s="341"/>
      <c r="SWK40" s="341"/>
      <c r="SWL40" s="341"/>
      <c r="SWM40" s="341"/>
      <c r="SWN40" s="341"/>
      <c r="SWO40" s="341"/>
      <c r="SWP40" s="341"/>
      <c r="SWQ40" s="341"/>
      <c r="SWR40" s="341"/>
      <c r="SWS40" s="341"/>
      <c r="SWT40" s="341"/>
      <c r="SWU40" s="341"/>
      <c r="SWV40" s="341"/>
      <c r="SWW40" s="341"/>
      <c r="SWX40" s="341"/>
      <c r="SWY40" s="341"/>
      <c r="SWZ40" s="341"/>
      <c r="SXA40" s="341"/>
      <c r="SXB40" s="341"/>
      <c r="SXC40" s="341"/>
      <c r="SXD40" s="341"/>
      <c r="SXE40" s="341"/>
      <c r="SXF40" s="341"/>
      <c r="SXG40" s="341"/>
      <c r="SXH40" s="341"/>
      <c r="SXI40" s="341"/>
      <c r="SXJ40" s="341"/>
      <c r="SXK40" s="341"/>
      <c r="SXL40" s="341"/>
      <c r="SXM40" s="341"/>
      <c r="SXN40" s="341"/>
      <c r="SXO40" s="341"/>
      <c r="SXP40" s="341"/>
      <c r="SXQ40" s="341"/>
      <c r="SXR40" s="341"/>
      <c r="SXS40" s="341"/>
      <c r="SXT40" s="341"/>
      <c r="SXU40" s="341"/>
      <c r="SXV40" s="341"/>
      <c r="SXW40" s="341"/>
      <c r="SXX40" s="341"/>
      <c r="SXY40" s="341"/>
      <c r="SXZ40" s="341"/>
      <c r="SYA40" s="341"/>
      <c r="SYB40" s="341"/>
      <c r="SYC40" s="341"/>
      <c r="SYD40" s="341"/>
      <c r="SYE40" s="341"/>
      <c r="SYF40" s="341"/>
      <c r="SYG40" s="341"/>
      <c r="SYH40" s="341"/>
      <c r="SYI40" s="341"/>
      <c r="SYJ40" s="341"/>
      <c r="SYK40" s="341"/>
      <c r="SYL40" s="341"/>
      <c r="SYM40" s="341"/>
      <c r="SYN40" s="341"/>
      <c r="SYO40" s="341"/>
      <c r="SYP40" s="341"/>
      <c r="SYQ40" s="341"/>
      <c r="SYR40" s="341"/>
      <c r="SYS40" s="341"/>
      <c r="SYT40" s="341"/>
      <c r="SYU40" s="341"/>
      <c r="SYV40" s="341"/>
      <c r="SYW40" s="341"/>
      <c r="SYX40" s="341"/>
      <c r="SYY40" s="341"/>
      <c r="SYZ40" s="341"/>
      <c r="SZA40" s="341"/>
      <c r="SZB40" s="341"/>
      <c r="SZC40" s="341"/>
      <c r="SZD40" s="341"/>
      <c r="SZE40" s="341"/>
      <c r="SZF40" s="341"/>
      <c r="SZG40" s="341"/>
      <c r="SZH40" s="341"/>
      <c r="SZI40" s="341"/>
      <c r="SZJ40" s="341"/>
      <c r="SZK40" s="341"/>
      <c r="SZL40" s="341"/>
      <c r="SZM40" s="341"/>
      <c r="SZN40" s="341"/>
      <c r="SZO40" s="341"/>
      <c r="SZP40" s="341"/>
      <c r="SZQ40" s="341"/>
      <c r="SZR40" s="341"/>
      <c r="SZS40" s="341"/>
      <c r="SZT40" s="341"/>
      <c r="SZU40" s="341"/>
      <c r="SZV40" s="341"/>
      <c r="SZW40" s="341"/>
      <c r="SZX40" s="341"/>
      <c r="SZY40" s="341"/>
      <c r="SZZ40" s="341"/>
      <c r="TAA40" s="341"/>
      <c r="TAB40" s="341"/>
      <c r="TAC40" s="341"/>
      <c r="TAD40" s="341"/>
      <c r="TAE40" s="341"/>
      <c r="TAF40" s="341"/>
      <c r="TAG40" s="341"/>
      <c r="TAH40" s="341"/>
      <c r="TAI40" s="341"/>
      <c r="TAJ40" s="341"/>
      <c r="TAK40" s="341"/>
      <c r="TAL40" s="341"/>
      <c r="TAM40" s="341"/>
      <c r="TAN40" s="341"/>
      <c r="TAO40" s="341"/>
      <c r="TAP40" s="341"/>
      <c r="TAQ40" s="341"/>
      <c r="TAR40" s="341"/>
      <c r="TAS40" s="341"/>
      <c r="TAT40" s="341"/>
      <c r="TAU40" s="341"/>
      <c r="TAV40" s="341"/>
      <c r="TAW40" s="341"/>
      <c r="TAX40" s="341"/>
      <c r="TAY40" s="341"/>
      <c r="TAZ40" s="341"/>
      <c r="TBA40" s="341"/>
      <c r="TBB40" s="341"/>
      <c r="TBC40" s="341"/>
      <c r="TBD40" s="341"/>
      <c r="TBE40" s="341"/>
      <c r="TBF40" s="341"/>
      <c r="TBG40" s="341"/>
      <c r="TBH40" s="341"/>
      <c r="TBI40" s="341"/>
      <c r="TBJ40" s="341"/>
      <c r="TBK40" s="341"/>
      <c r="TBL40" s="341"/>
      <c r="TBM40" s="341"/>
      <c r="TBN40" s="341"/>
      <c r="TBO40" s="341"/>
      <c r="TBP40" s="341"/>
      <c r="TBQ40" s="341"/>
      <c r="TBR40" s="341"/>
      <c r="TBS40" s="341"/>
      <c r="TBT40" s="341"/>
      <c r="TBU40" s="341"/>
      <c r="TBV40" s="341"/>
      <c r="TBW40" s="341"/>
      <c r="TBX40" s="341"/>
      <c r="TBY40" s="341"/>
      <c r="TBZ40" s="341"/>
      <c r="TCA40" s="341"/>
      <c r="TCB40" s="341"/>
      <c r="TCC40" s="341"/>
      <c r="TCD40" s="341"/>
      <c r="TCE40" s="341"/>
      <c r="TCF40" s="341"/>
      <c r="TCG40" s="341"/>
      <c r="TCH40" s="341"/>
      <c r="TCI40" s="341"/>
      <c r="TCJ40" s="341"/>
      <c r="TCK40" s="341"/>
      <c r="TCL40" s="341"/>
      <c r="TCM40" s="341"/>
      <c r="TCN40" s="341"/>
      <c r="TCO40" s="341"/>
      <c r="TCP40" s="341"/>
      <c r="TCQ40" s="341"/>
      <c r="TCR40" s="341"/>
      <c r="TCS40" s="341"/>
      <c r="TCT40" s="341"/>
      <c r="TCU40" s="341"/>
      <c r="TCV40" s="341"/>
      <c r="TCW40" s="341"/>
      <c r="TCX40" s="341"/>
      <c r="TCY40" s="341"/>
      <c r="TCZ40" s="341"/>
      <c r="TDA40" s="341"/>
      <c r="TDB40" s="341"/>
      <c r="TDC40" s="341"/>
      <c r="TDD40" s="341"/>
      <c r="TDE40" s="341"/>
      <c r="TDF40" s="341"/>
      <c r="TDG40" s="341"/>
      <c r="TDH40" s="341"/>
      <c r="TDI40" s="341"/>
      <c r="TDJ40" s="341"/>
      <c r="TDK40" s="341"/>
      <c r="TDL40" s="341"/>
      <c r="TDM40" s="341"/>
      <c r="TDN40" s="341"/>
      <c r="TDO40" s="341"/>
      <c r="TDP40" s="341"/>
      <c r="TDQ40" s="341"/>
      <c r="TDR40" s="341"/>
      <c r="TDS40" s="341"/>
      <c r="TDT40" s="341"/>
      <c r="TDU40" s="341"/>
      <c r="TDV40" s="341"/>
      <c r="TDW40" s="341"/>
      <c r="TDX40" s="341"/>
      <c r="TDY40" s="341"/>
      <c r="TDZ40" s="341"/>
      <c r="TEA40" s="341"/>
      <c r="TEB40" s="341"/>
      <c r="TEC40" s="341"/>
      <c r="TED40" s="341"/>
      <c r="TEE40" s="341"/>
      <c r="TEF40" s="341"/>
      <c r="TEG40" s="341"/>
      <c r="TEH40" s="341"/>
      <c r="TEI40" s="341"/>
      <c r="TEJ40" s="341"/>
      <c r="TEK40" s="341"/>
      <c r="TEL40" s="341"/>
      <c r="TEM40" s="341"/>
      <c r="TEN40" s="341"/>
      <c r="TEO40" s="341"/>
      <c r="TEP40" s="341"/>
      <c r="TEQ40" s="341"/>
      <c r="TER40" s="341"/>
      <c r="TES40" s="341"/>
      <c r="TET40" s="341"/>
      <c r="TEU40" s="341"/>
      <c r="TEV40" s="341"/>
      <c r="TEW40" s="341"/>
      <c r="TEX40" s="341"/>
      <c r="TEY40" s="341"/>
      <c r="TEZ40" s="341"/>
      <c r="TFA40" s="341"/>
      <c r="TFB40" s="341"/>
      <c r="TFC40" s="341"/>
      <c r="TFD40" s="341"/>
      <c r="TFE40" s="341"/>
      <c r="TFF40" s="341"/>
      <c r="TFG40" s="341"/>
      <c r="TFH40" s="341"/>
      <c r="TFI40" s="341"/>
      <c r="TFJ40" s="341"/>
      <c r="TFK40" s="341"/>
      <c r="TFL40" s="341"/>
      <c r="TFM40" s="341"/>
      <c r="TFN40" s="341"/>
      <c r="TFO40" s="341"/>
      <c r="TFP40" s="341"/>
      <c r="TFQ40" s="341"/>
      <c r="TFR40" s="341"/>
      <c r="TFS40" s="341"/>
      <c r="TFT40" s="341"/>
      <c r="TFU40" s="341"/>
      <c r="TFV40" s="341"/>
      <c r="TFW40" s="341"/>
      <c r="TFX40" s="341"/>
      <c r="TFY40" s="341"/>
      <c r="TFZ40" s="341"/>
      <c r="TGA40" s="341"/>
      <c r="TGB40" s="341"/>
      <c r="TGC40" s="341"/>
      <c r="TGD40" s="341"/>
      <c r="TGE40" s="341"/>
      <c r="TGF40" s="341"/>
      <c r="TGG40" s="341"/>
      <c r="TGH40" s="341"/>
      <c r="TGI40" s="341"/>
      <c r="TGJ40" s="341"/>
      <c r="TGK40" s="341"/>
      <c r="TGL40" s="341"/>
      <c r="TGM40" s="341"/>
      <c r="TGN40" s="341"/>
      <c r="TGO40" s="341"/>
      <c r="TGP40" s="341"/>
      <c r="TGQ40" s="341"/>
      <c r="TGR40" s="341"/>
      <c r="TGS40" s="341"/>
      <c r="TGT40" s="341"/>
      <c r="TGU40" s="341"/>
      <c r="TGV40" s="341"/>
      <c r="TGW40" s="341"/>
      <c r="TGX40" s="341"/>
      <c r="TGY40" s="341"/>
      <c r="TGZ40" s="341"/>
      <c r="THA40" s="341"/>
      <c r="THB40" s="341"/>
      <c r="THC40" s="341"/>
      <c r="THD40" s="341"/>
      <c r="THE40" s="341"/>
      <c r="THF40" s="341"/>
      <c r="THG40" s="341"/>
      <c r="THH40" s="341"/>
      <c r="THI40" s="341"/>
      <c r="THJ40" s="341"/>
      <c r="THK40" s="341"/>
      <c r="THL40" s="341"/>
      <c r="THM40" s="341"/>
      <c r="THN40" s="341"/>
      <c r="THO40" s="341"/>
      <c r="THP40" s="341"/>
      <c r="THQ40" s="341"/>
      <c r="THR40" s="341"/>
      <c r="THS40" s="341"/>
      <c r="THT40" s="341"/>
      <c r="THU40" s="341"/>
      <c r="THV40" s="341"/>
      <c r="THW40" s="341"/>
      <c r="THX40" s="341"/>
      <c r="THY40" s="341"/>
      <c r="THZ40" s="341"/>
      <c r="TIA40" s="341"/>
      <c r="TIB40" s="341"/>
      <c r="TIC40" s="341"/>
      <c r="TID40" s="341"/>
      <c r="TIE40" s="341"/>
      <c r="TIF40" s="341"/>
      <c r="TIG40" s="341"/>
      <c r="TIH40" s="341"/>
      <c r="TII40" s="341"/>
      <c r="TIJ40" s="341"/>
      <c r="TIK40" s="341"/>
      <c r="TIL40" s="341"/>
      <c r="TIM40" s="341"/>
      <c r="TIN40" s="341"/>
      <c r="TIO40" s="341"/>
      <c r="TIP40" s="341"/>
      <c r="TIQ40" s="341"/>
      <c r="TIR40" s="341"/>
      <c r="TIS40" s="341"/>
      <c r="TIT40" s="341"/>
      <c r="TIU40" s="341"/>
      <c r="TIV40" s="341"/>
      <c r="TIW40" s="341"/>
      <c r="TIX40" s="341"/>
      <c r="TIY40" s="341"/>
      <c r="TIZ40" s="341"/>
      <c r="TJA40" s="341"/>
      <c r="TJB40" s="341"/>
      <c r="TJC40" s="341"/>
      <c r="TJD40" s="341"/>
      <c r="TJE40" s="341"/>
      <c r="TJF40" s="341"/>
      <c r="TJG40" s="341"/>
      <c r="TJH40" s="341"/>
      <c r="TJI40" s="341"/>
      <c r="TJJ40" s="341"/>
      <c r="TJK40" s="341"/>
      <c r="TJL40" s="341"/>
      <c r="TJM40" s="341"/>
      <c r="TJN40" s="341"/>
      <c r="TJO40" s="341"/>
      <c r="TJP40" s="341"/>
      <c r="TJQ40" s="341"/>
      <c r="TJR40" s="341"/>
      <c r="TJS40" s="341"/>
      <c r="TJT40" s="341"/>
      <c r="TJU40" s="341"/>
      <c r="TJV40" s="341"/>
      <c r="TJW40" s="341"/>
      <c r="TJX40" s="341"/>
      <c r="TJY40" s="341"/>
      <c r="TJZ40" s="341"/>
      <c r="TKA40" s="341"/>
      <c r="TKB40" s="341"/>
      <c r="TKC40" s="341"/>
      <c r="TKD40" s="341"/>
      <c r="TKE40" s="341"/>
      <c r="TKF40" s="341"/>
      <c r="TKG40" s="341"/>
      <c r="TKH40" s="341"/>
      <c r="TKI40" s="341"/>
      <c r="TKJ40" s="341"/>
      <c r="TKK40" s="341"/>
      <c r="TKL40" s="341"/>
      <c r="TKM40" s="341"/>
      <c r="TKN40" s="341"/>
      <c r="TKO40" s="341"/>
      <c r="TKP40" s="341"/>
      <c r="TKQ40" s="341"/>
      <c r="TKR40" s="341"/>
      <c r="TKS40" s="341"/>
      <c r="TKT40" s="341"/>
      <c r="TKU40" s="341"/>
      <c r="TKV40" s="341"/>
      <c r="TKW40" s="341"/>
      <c r="TKX40" s="341"/>
      <c r="TKY40" s="341"/>
      <c r="TKZ40" s="341"/>
      <c r="TLA40" s="341"/>
      <c r="TLB40" s="341"/>
      <c r="TLC40" s="341"/>
      <c r="TLD40" s="341"/>
      <c r="TLE40" s="341"/>
      <c r="TLF40" s="341"/>
      <c r="TLG40" s="341"/>
      <c r="TLH40" s="341"/>
      <c r="TLI40" s="341"/>
      <c r="TLJ40" s="341"/>
      <c r="TLK40" s="341"/>
      <c r="TLL40" s="341"/>
      <c r="TLM40" s="341"/>
      <c r="TLN40" s="341"/>
      <c r="TLO40" s="341"/>
      <c r="TLP40" s="341"/>
      <c r="TLQ40" s="341"/>
      <c r="TLR40" s="341"/>
      <c r="TLS40" s="341"/>
      <c r="TLT40" s="341"/>
      <c r="TLU40" s="341"/>
      <c r="TLV40" s="341"/>
      <c r="TLW40" s="341"/>
      <c r="TLX40" s="341"/>
      <c r="TLY40" s="341"/>
      <c r="TLZ40" s="341"/>
      <c r="TMA40" s="341"/>
      <c r="TMB40" s="341"/>
      <c r="TMC40" s="341"/>
      <c r="TMD40" s="341"/>
      <c r="TME40" s="341"/>
      <c r="TMF40" s="341"/>
      <c r="TMG40" s="341"/>
      <c r="TMH40" s="341"/>
      <c r="TMI40" s="341"/>
      <c r="TMJ40" s="341"/>
      <c r="TMK40" s="341"/>
      <c r="TML40" s="341"/>
      <c r="TMM40" s="341"/>
      <c r="TMN40" s="341"/>
      <c r="TMO40" s="341"/>
      <c r="TMP40" s="341"/>
      <c r="TMQ40" s="341"/>
      <c r="TMR40" s="341"/>
      <c r="TMS40" s="341"/>
      <c r="TMT40" s="341"/>
      <c r="TMU40" s="341"/>
      <c r="TMV40" s="341"/>
      <c r="TMW40" s="341"/>
      <c r="TMX40" s="341"/>
      <c r="TMY40" s="341"/>
      <c r="TMZ40" s="341"/>
      <c r="TNA40" s="341"/>
      <c r="TNB40" s="341"/>
      <c r="TNC40" s="341"/>
      <c r="TND40" s="341"/>
      <c r="TNE40" s="341"/>
      <c r="TNF40" s="341"/>
      <c r="TNG40" s="341"/>
      <c r="TNH40" s="341"/>
      <c r="TNI40" s="341"/>
      <c r="TNJ40" s="341"/>
      <c r="TNK40" s="341"/>
      <c r="TNL40" s="341"/>
      <c r="TNM40" s="341"/>
      <c r="TNN40" s="341"/>
      <c r="TNO40" s="341"/>
      <c r="TNP40" s="341"/>
      <c r="TNQ40" s="341"/>
      <c r="TNR40" s="341"/>
      <c r="TNS40" s="341"/>
      <c r="TNT40" s="341"/>
      <c r="TNU40" s="341"/>
      <c r="TNV40" s="341"/>
      <c r="TNW40" s="341"/>
      <c r="TNX40" s="341"/>
      <c r="TNY40" s="341"/>
      <c r="TNZ40" s="341"/>
      <c r="TOA40" s="341"/>
      <c r="TOB40" s="341"/>
      <c r="TOC40" s="341"/>
      <c r="TOD40" s="341"/>
      <c r="TOE40" s="341"/>
      <c r="TOF40" s="341"/>
      <c r="TOG40" s="341"/>
      <c r="TOH40" s="341"/>
      <c r="TOI40" s="341"/>
      <c r="TOJ40" s="341"/>
      <c r="TOK40" s="341"/>
      <c r="TOL40" s="341"/>
      <c r="TOM40" s="341"/>
      <c r="TON40" s="341"/>
      <c r="TOO40" s="341"/>
      <c r="TOP40" s="341"/>
      <c r="TOQ40" s="341"/>
      <c r="TOR40" s="341"/>
      <c r="TOS40" s="341"/>
      <c r="TOT40" s="341"/>
      <c r="TOU40" s="341"/>
      <c r="TOV40" s="341"/>
      <c r="TOW40" s="341"/>
      <c r="TOX40" s="341"/>
      <c r="TOY40" s="341"/>
      <c r="TOZ40" s="341"/>
      <c r="TPA40" s="341"/>
      <c r="TPB40" s="341"/>
      <c r="TPC40" s="341"/>
      <c r="TPD40" s="341"/>
      <c r="TPE40" s="341"/>
      <c r="TPF40" s="341"/>
      <c r="TPG40" s="341"/>
      <c r="TPH40" s="341"/>
      <c r="TPI40" s="341"/>
      <c r="TPJ40" s="341"/>
      <c r="TPK40" s="341"/>
      <c r="TPL40" s="341"/>
      <c r="TPM40" s="341"/>
      <c r="TPN40" s="341"/>
      <c r="TPO40" s="341"/>
      <c r="TPP40" s="341"/>
      <c r="TPQ40" s="341"/>
      <c r="TPR40" s="341"/>
      <c r="TPS40" s="341"/>
      <c r="TPT40" s="341"/>
      <c r="TPU40" s="341"/>
      <c r="TPV40" s="341"/>
      <c r="TPW40" s="341"/>
      <c r="TPX40" s="341"/>
      <c r="TPY40" s="341"/>
      <c r="TPZ40" s="341"/>
      <c r="TQA40" s="341"/>
      <c r="TQB40" s="341"/>
      <c r="TQC40" s="341"/>
      <c r="TQD40" s="341"/>
      <c r="TQE40" s="341"/>
      <c r="TQF40" s="341"/>
      <c r="TQG40" s="341"/>
      <c r="TQH40" s="341"/>
      <c r="TQI40" s="341"/>
      <c r="TQJ40" s="341"/>
      <c r="TQK40" s="341"/>
      <c r="TQL40" s="341"/>
      <c r="TQM40" s="341"/>
      <c r="TQN40" s="341"/>
      <c r="TQO40" s="341"/>
      <c r="TQP40" s="341"/>
      <c r="TQQ40" s="341"/>
      <c r="TQR40" s="341"/>
      <c r="TQS40" s="341"/>
      <c r="TQT40" s="341"/>
      <c r="TQU40" s="341"/>
      <c r="TQV40" s="341"/>
      <c r="TQW40" s="341"/>
      <c r="TQX40" s="341"/>
      <c r="TQY40" s="341"/>
      <c r="TQZ40" s="341"/>
      <c r="TRA40" s="341"/>
      <c r="TRB40" s="341"/>
      <c r="TRC40" s="341"/>
      <c r="TRD40" s="341"/>
      <c r="TRE40" s="341"/>
      <c r="TRF40" s="341"/>
      <c r="TRG40" s="341"/>
      <c r="TRH40" s="341"/>
      <c r="TRI40" s="341"/>
      <c r="TRJ40" s="341"/>
      <c r="TRK40" s="341"/>
      <c r="TRL40" s="341"/>
      <c r="TRM40" s="341"/>
      <c r="TRN40" s="341"/>
      <c r="TRO40" s="341"/>
      <c r="TRP40" s="341"/>
      <c r="TRQ40" s="341"/>
      <c r="TRR40" s="341"/>
      <c r="TRS40" s="341"/>
      <c r="TRT40" s="341"/>
      <c r="TRU40" s="341"/>
      <c r="TRV40" s="341"/>
      <c r="TRW40" s="341"/>
      <c r="TRX40" s="341"/>
      <c r="TRY40" s="341"/>
      <c r="TRZ40" s="341"/>
      <c r="TSA40" s="341"/>
      <c r="TSB40" s="341"/>
      <c r="TSC40" s="341"/>
      <c r="TSD40" s="341"/>
      <c r="TSE40" s="341"/>
      <c r="TSF40" s="341"/>
      <c r="TSG40" s="341"/>
      <c r="TSH40" s="341"/>
      <c r="TSI40" s="341"/>
      <c r="TSJ40" s="341"/>
      <c r="TSK40" s="341"/>
      <c r="TSL40" s="341"/>
      <c r="TSM40" s="341"/>
      <c r="TSN40" s="341"/>
      <c r="TSO40" s="341"/>
      <c r="TSP40" s="341"/>
      <c r="TSQ40" s="341"/>
      <c r="TSR40" s="341"/>
      <c r="TSS40" s="341"/>
      <c r="TST40" s="341"/>
      <c r="TSU40" s="341"/>
      <c r="TSV40" s="341"/>
      <c r="TSW40" s="341"/>
      <c r="TSX40" s="341"/>
      <c r="TSY40" s="341"/>
      <c r="TSZ40" s="341"/>
      <c r="TTA40" s="341"/>
      <c r="TTB40" s="341"/>
      <c r="TTC40" s="341"/>
      <c r="TTD40" s="341"/>
      <c r="TTE40" s="341"/>
      <c r="TTF40" s="341"/>
      <c r="TTG40" s="341"/>
      <c r="TTH40" s="341"/>
      <c r="TTI40" s="341"/>
      <c r="TTJ40" s="341"/>
      <c r="TTK40" s="341"/>
      <c r="TTL40" s="341"/>
      <c r="TTM40" s="341"/>
      <c r="TTN40" s="341"/>
      <c r="TTO40" s="341"/>
      <c r="TTP40" s="341"/>
      <c r="TTQ40" s="341"/>
      <c r="TTR40" s="341"/>
      <c r="TTS40" s="341"/>
      <c r="TTT40" s="341"/>
      <c r="TTU40" s="341"/>
      <c r="TTV40" s="341"/>
      <c r="TTW40" s="341"/>
      <c r="TTX40" s="341"/>
      <c r="TTY40" s="341"/>
      <c r="TTZ40" s="341"/>
      <c r="TUA40" s="341"/>
      <c r="TUB40" s="341"/>
      <c r="TUC40" s="341"/>
      <c r="TUD40" s="341"/>
      <c r="TUE40" s="341"/>
      <c r="TUF40" s="341"/>
      <c r="TUG40" s="341"/>
      <c r="TUH40" s="341"/>
      <c r="TUI40" s="341"/>
      <c r="TUJ40" s="341"/>
      <c r="TUK40" s="341"/>
      <c r="TUL40" s="341"/>
      <c r="TUM40" s="341"/>
      <c r="TUN40" s="341"/>
      <c r="TUO40" s="341"/>
      <c r="TUP40" s="341"/>
      <c r="TUQ40" s="341"/>
      <c r="TUR40" s="341"/>
      <c r="TUS40" s="341"/>
      <c r="TUT40" s="341"/>
      <c r="TUU40" s="341"/>
      <c r="TUV40" s="341"/>
      <c r="TUW40" s="341"/>
      <c r="TUX40" s="341"/>
      <c r="TUY40" s="341"/>
      <c r="TUZ40" s="341"/>
      <c r="TVA40" s="341"/>
      <c r="TVB40" s="341"/>
      <c r="TVC40" s="341"/>
      <c r="TVD40" s="341"/>
      <c r="TVE40" s="341"/>
      <c r="TVF40" s="341"/>
      <c r="TVG40" s="341"/>
      <c r="TVH40" s="341"/>
      <c r="TVI40" s="341"/>
      <c r="TVJ40" s="341"/>
      <c r="TVK40" s="341"/>
      <c r="TVL40" s="341"/>
      <c r="TVM40" s="341"/>
      <c r="TVN40" s="341"/>
      <c r="TVO40" s="341"/>
      <c r="TVP40" s="341"/>
      <c r="TVQ40" s="341"/>
      <c r="TVR40" s="341"/>
      <c r="TVS40" s="341"/>
      <c r="TVT40" s="341"/>
      <c r="TVU40" s="341"/>
      <c r="TVV40" s="341"/>
      <c r="TVW40" s="341"/>
      <c r="TVX40" s="341"/>
      <c r="TVY40" s="341"/>
      <c r="TVZ40" s="341"/>
      <c r="TWA40" s="341"/>
      <c r="TWB40" s="341"/>
      <c r="TWC40" s="341"/>
      <c r="TWD40" s="341"/>
      <c r="TWE40" s="341"/>
      <c r="TWF40" s="341"/>
      <c r="TWG40" s="341"/>
      <c r="TWH40" s="341"/>
      <c r="TWI40" s="341"/>
      <c r="TWJ40" s="341"/>
      <c r="TWK40" s="341"/>
      <c r="TWL40" s="341"/>
      <c r="TWM40" s="341"/>
      <c r="TWN40" s="341"/>
      <c r="TWO40" s="341"/>
      <c r="TWP40" s="341"/>
      <c r="TWQ40" s="341"/>
      <c r="TWR40" s="341"/>
      <c r="TWS40" s="341"/>
      <c r="TWT40" s="341"/>
      <c r="TWU40" s="341"/>
      <c r="TWV40" s="341"/>
      <c r="TWW40" s="341"/>
      <c r="TWX40" s="341"/>
      <c r="TWY40" s="341"/>
      <c r="TWZ40" s="341"/>
      <c r="TXA40" s="341"/>
      <c r="TXB40" s="341"/>
      <c r="TXC40" s="341"/>
      <c r="TXD40" s="341"/>
      <c r="TXE40" s="341"/>
      <c r="TXF40" s="341"/>
      <c r="TXG40" s="341"/>
      <c r="TXH40" s="341"/>
      <c r="TXI40" s="341"/>
      <c r="TXJ40" s="341"/>
      <c r="TXK40" s="341"/>
      <c r="TXL40" s="341"/>
      <c r="TXM40" s="341"/>
      <c r="TXN40" s="341"/>
      <c r="TXO40" s="341"/>
      <c r="TXP40" s="341"/>
      <c r="TXQ40" s="341"/>
      <c r="TXR40" s="341"/>
      <c r="TXS40" s="341"/>
      <c r="TXT40" s="341"/>
      <c r="TXU40" s="341"/>
      <c r="TXV40" s="341"/>
      <c r="TXW40" s="341"/>
      <c r="TXX40" s="341"/>
      <c r="TXY40" s="341"/>
      <c r="TXZ40" s="341"/>
      <c r="TYA40" s="341"/>
      <c r="TYB40" s="341"/>
      <c r="TYC40" s="341"/>
      <c r="TYD40" s="341"/>
      <c r="TYE40" s="341"/>
      <c r="TYF40" s="341"/>
      <c r="TYG40" s="341"/>
      <c r="TYH40" s="341"/>
      <c r="TYI40" s="341"/>
      <c r="TYJ40" s="341"/>
      <c r="TYK40" s="341"/>
      <c r="TYL40" s="341"/>
      <c r="TYM40" s="341"/>
      <c r="TYN40" s="341"/>
      <c r="TYO40" s="341"/>
      <c r="TYP40" s="341"/>
      <c r="TYQ40" s="341"/>
      <c r="TYR40" s="341"/>
      <c r="TYS40" s="341"/>
      <c r="TYT40" s="341"/>
      <c r="TYU40" s="341"/>
      <c r="TYV40" s="341"/>
      <c r="TYW40" s="341"/>
      <c r="TYX40" s="341"/>
      <c r="TYY40" s="341"/>
      <c r="TYZ40" s="341"/>
      <c r="TZA40" s="341"/>
      <c r="TZB40" s="341"/>
      <c r="TZC40" s="341"/>
      <c r="TZD40" s="341"/>
      <c r="TZE40" s="341"/>
      <c r="TZF40" s="341"/>
      <c r="TZG40" s="341"/>
      <c r="TZH40" s="341"/>
      <c r="TZI40" s="341"/>
      <c r="TZJ40" s="341"/>
      <c r="TZK40" s="341"/>
      <c r="TZL40" s="341"/>
      <c r="TZM40" s="341"/>
      <c r="TZN40" s="341"/>
      <c r="TZO40" s="341"/>
      <c r="TZP40" s="341"/>
      <c r="TZQ40" s="341"/>
      <c r="TZR40" s="341"/>
      <c r="TZS40" s="341"/>
      <c r="TZT40" s="341"/>
      <c r="TZU40" s="341"/>
      <c r="TZV40" s="341"/>
      <c r="TZW40" s="341"/>
      <c r="TZX40" s="341"/>
      <c r="TZY40" s="341"/>
      <c r="TZZ40" s="341"/>
      <c r="UAA40" s="341"/>
      <c r="UAB40" s="341"/>
      <c r="UAC40" s="341"/>
      <c r="UAD40" s="341"/>
      <c r="UAE40" s="341"/>
      <c r="UAF40" s="341"/>
      <c r="UAG40" s="341"/>
      <c r="UAH40" s="341"/>
      <c r="UAI40" s="341"/>
      <c r="UAJ40" s="341"/>
      <c r="UAK40" s="341"/>
      <c r="UAL40" s="341"/>
      <c r="UAM40" s="341"/>
      <c r="UAN40" s="341"/>
      <c r="UAO40" s="341"/>
      <c r="UAP40" s="341"/>
      <c r="UAQ40" s="341"/>
      <c r="UAR40" s="341"/>
      <c r="UAS40" s="341"/>
      <c r="UAT40" s="341"/>
      <c r="UAU40" s="341"/>
      <c r="UAV40" s="341"/>
      <c r="UAW40" s="341"/>
      <c r="UAX40" s="341"/>
      <c r="UAY40" s="341"/>
      <c r="UAZ40" s="341"/>
      <c r="UBA40" s="341"/>
      <c r="UBB40" s="341"/>
      <c r="UBC40" s="341"/>
      <c r="UBD40" s="341"/>
      <c r="UBE40" s="341"/>
      <c r="UBF40" s="341"/>
      <c r="UBG40" s="341"/>
      <c r="UBH40" s="341"/>
      <c r="UBI40" s="341"/>
      <c r="UBJ40" s="341"/>
      <c r="UBK40" s="341"/>
      <c r="UBL40" s="341"/>
      <c r="UBM40" s="341"/>
      <c r="UBN40" s="341"/>
      <c r="UBO40" s="341"/>
      <c r="UBP40" s="341"/>
      <c r="UBQ40" s="341"/>
      <c r="UBR40" s="341"/>
      <c r="UBS40" s="341"/>
      <c r="UBT40" s="341"/>
      <c r="UBU40" s="341"/>
      <c r="UBV40" s="341"/>
      <c r="UBW40" s="341"/>
      <c r="UBX40" s="341"/>
      <c r="UBY40" s="341"/>
      <c r="UBZ40" s="341"/>
      <c r="UCA40" s="341"/>
      <c r="UCB40" s="341"/>
      <c r="UCC40" s="341"/>
      <c r="UCD40" s="341"/>
      <c r="UCE40" s="341"/>
      <c r="UCF40" s="341"/>
      <c r="UCG40" s="341"/>
      <c r="UCH40" s="341"/>
      <c r="UCI40" s="341"/>
      <c r="UCJ40" s="341"/>
      <c r="UCK40" s="341"/>
      <c r="UCL40" s="341"/>
      <c r="UCM40" s="341"/>
      <c r="UCN40" s="341"/>
      <c r="UCO40" s="341"/>
      <c r="UCP40" s="341"/>
      <c r="UCQ40" s="341"/>
      <c r="UCR40" s="341"/>
      <c r="UCS40" s="341"/>
      <c r="UCT40" s="341"/>
      <c r="UCU40" s="341"/>
      <c r="UCV40" s="341"/>
      <c r="UCW40" s="341"/>
      <c r="UCX40" s="341"/>
      <c r="UCY40" s="341"/>
      <c r="UCZ40" s="341"/>
      <c r="UDA40" s="341"/>
      <c r="UDB40" s="341"/>
      <c r="UDC40" s="341"/>
      <c r="UDD40" s="341"/>
      <c r="UDE40" s="341"/>
      <c r="UDF40" s="341"/>
      <c r="UDG40" s="341"/>
      <c r="UDH40" s="341"/>
      <c r="UDI40" s="341"/>
      <c r="UDJ40" s="341"/>
      <c r="UDK40" s="341"/>
      <c r="UDL40" s="341"/>
      <c r="UDM40" s="341"/>
      <c r="UDN40" s="341"/>
      <c r="UDO40" s="341"/>
      <c r="UDP40" s="341"/>
      <c r="UDQ40" s="341"/>
      <c r="UDR40" s="341"/>
      <c r="UDS40" s="341"/>
      <c r="UDT40" s="341"/>
      <c r="UDU40" s="341"/>
      <c r="UDV40" s="341"/>
      <c r="UDW40" s="341"/>
      <c r="UDX40" s="341"/>
      <c r="UDY40" s="341"/>
      <c r="UDZ40" s="341"/>
      <c r="UEA40" s="341"/>
      <c r="UEB40" s="341"/>
      <c r="UEC40" s="341"/>
      <c r="UED40" s="341"/>
      <c r="UEE40" s="341"/>
      <c r="UEF40" s="341"/>
      <c r="UEG40" s="341"/>
      <c r="UEH40" s="341"/>
      <c r="UEI40" s="341"/>
      <c r="UEJ40" s="341"/>
      <c r="UEK40" s="341"/>
      <c r="UEL40" s="341"/>
      <c r="UEM40" s="341"/>
      <c r="UEN40" s="341"/>
      <c r="UEO40" s="341"/>
      <c r="UEP40" s="341"/>
      <c r="UEQ40" s="341"/>
      <c r="UER40" s="341"/>
      <c r="UES40" s="341"/>
      <c r="UET40" s="341"/>
      <c r="UEU40" s="341"/>
      <c r="UEV40" s="341"/>
      <c r="UEW40" s="341"/>
      <c r="UEX40" s="341"/>
      <c r="UEY40" s="341"/>
      <c r="UEZ40" s="341"/>
      <c r="UFA40" s="341"/>
      <c r="UFB40" s="341"/>
      <c r="UFC40" s="341"/>
      <c r="UFD40" s="341"/>
      <c r="UFE40" s="341"/>
      <c r="UFF40" s="341"/>
      <c r="UFG40" s="341"/>
      <c r="UFH40" s="341"/>
      <c r="UFI40" s="341"/>
      <c r="UFJ40" s="341"/>
      <c r="UFK40" s="341"/>
      <c r="UFL40" s="341"/>
      <c r="UFM40" s="341"/>
      <c r="UFN40" s="341"/>
      <c r="UFO40" s="341"/>
      <c r="UFP40" s="341"/>
      <c r="UFQ40" s="341"/>
      <c r="UFR40" s="341"/>
      <c r="UFS40" s="341"/>
      <c r="UFT40" s="341"/>
      <c r="UFU40" s="341"/>
      <c r="UFV40" s="341"/>
      <c r="UFW40" s="341"/>
      <c r="UFX40" s="341"/>
      <c r="UFY40" s="341"/>
      <c r="UFZ40" s="341"/>
      <c r="UGA40" s="341"/>
      <c r="UGB40" s="341"/>
      <c r="UGC40" s="341"/>
      <c r="UGD40" s="341"/>
      <c r="UGE40" s="341"/>
      <c r="UGF40" s="341"/>
      <c r="UGG40" s="341"/>
      <c r="UGH40" s="341"/>
      <c r="UGI40" s="341"/>
      <c r="UGJ40" s="341"/>
      <c r="UGK40" s="341"/>
      <c r="UGL40" s="341"/>
      <c r="UGM40" s="341"/>
      <c r="UGN40" s="341"/>
      <c r="UGO40" s="341"/>
      <c r="UGP40" s="341"/>
      <c r="UGQ40" s="341"/>
      <c r="UGR40" s="341"/>
      <c r="UGS40" s="341"/>
      <c r="UGT40" s="341"/>
      <c r="UGU40" s="341"/>
      <c r="UGV40" s="341"/>
      <c r="UGW40" s="341"/>
      <c r="UGX40" s="341"/>
      <c r="UGY40" s="341"/>
      <c r="UGZ40" s="341"/>
      <c r="UHA40" s="341"/>
      <c r="UHB40" s="341"/>
      <c r="UHC40" s="341"/>
      <c r="UHD40" s="341"/>
      <c r="UHE40" s="341"/>
      <c r="UHF40" s="341"/>
      <c r="UHG40" s="341"/>
      <c r="UHH40" s="341"/>
      <c r="UHI40" s="341"/>
      <c r="UHJ40" s="341"/>
      <c r="UHK40" s="341"/>
      <c r="UHL40" s="341"/>
      <c r="UHM40" s="341"/>
      <c r="UHN40" s="341"/>
      <c r="UHO40" s="341"/>
      <c r="UHP40" s="341"/>
      <c r="UHQ40" s="341"/>
      <c r="UHR40" s="341"/>
      <c r="UHS40" s="341"/>
      <c r="UHT40" s="341"/>
      <c r="UHU40" s="341"/>
      <c r="UHV40" s="341"/>
      <c r="UHW40" s="341"/>
      <c r="UHX40" s="341"/>
      <c r="UHY40" s="341"/>
      <c r="UHZ40" s="341"/>
      <c r="UIA40" s="341"/>
      <c r="UIB40" s="341"/>
      <c r="UIC40" s="341"/>
      <c r="UID40" s="341"/>
      <c r="UIE40" s="341"/>
      <c r="UIF40" s="341"/>
      <c r="UIG40" s="341"/>
      <c r="UIH40" s="341"/>
      <c r="UII40" s="341"/>
      <c r="UIJ40" s="341"/>
      <c r="UIK40" s="341"/>
      <c r="UIL40" s="341"/>
      <c r="UIM40" s="341"/>
      <c r="UIN40" s="341"/>
      <c r="UIO40" s="341"/>
      <c r="UIP40" s="341"/>
      <c r="UIQ40" s="341"/>
      <c r="UIR40" s="341"/>
      <c r="UIS40" s="341"/>
      <c r="UIT40" s="341"/>
      <c r="UIU40" s="341"/>
      <c r="UIV40" s="341"/>
      <c r="UIW40" s="341"/>
      <c r="UIX40" s="341"/>
      <c r="UIY40" s="341"/>
      <c r="UIZ40" s="341"/>
      <c r="UJA40" s="341"/>
      <c r="UJB40" s="341"/>
      <c r="UJC40" s="341"/>
      <c r="UJD40" s="341"/>
      <c r="UJE40" s="341"/>
      <c r="UJF40" s="341"/>
      <c r="UJG40" s="341"/>
      <c r="UJH40" s="341"/>
      <c r="UJI40" s="341"/>
      <c r="UJJ40" s="341"/>
      <c r="UJK40" s="341"/>
      <c r="UJL40" s="341"/>
      <c r="UJM40" s="341"/>
      <c r="UJN40" s="341"/>
      <c r="UJO40" s="341"/>
      <c r="UJP40" s="341"/>
      <c r="UJQ40" s="341"/>
      <c r="UJR40" s="341"/>
      <c r="UJS40" s="341"/>
      <c r="UJT40" s="341"/>
      <c r="UJU40" s="341"/>
      <c r="UJV40" s="341"/>
      <c r="UJW40" s="341"/>
      <c r="UJX40" s="341"/>
      <c r="UJY40" s="341"/>
      <c r="UJZ40" s="341"/>
      <c r="UKA40" s="341"/>
      <c r="UKB40" s="341"/>
      <c r="UKC40" s="341"/>
      <c r="UKD40" s="341"/>
      <c r="UKE40" s="341"/>
      <c r="UKF40" s="341"/>
      <c r="UKG40" s="341"/>
      <c r="UKH40" s="341"/>
      <c r="UKI40" s="341"/>
      <c r="UKJ40" s="341"/>
      <c r="UKK40" s="341"/>
      <c r="UKL40" s="341"/>
      <c r="UKM40" s="341"/>
      <c r="UKN40" s="341"/>
      <c r="UKO40" s="341"/>
      <c r="UKP40" s="341"/>
      <c r="UKQ40" s="341"/>
      <c r="UKR40" s="341"/>
      <c r="UKS40" s="341"/>
      <c r="UKT40" s="341"/>
      <c r="UKU40" s="341"/>
      <c r="UKV40" s="341"/>
      <c r="UKW40" s="341"/>
      <c r="UKX40" s="341"/>
      <c r="UKY40" s="341"/>
      <c r="UKZ40" s="341"/>
      <c r="ULA40" s="341"/>
      <c r="ULB40" s="341"/>
      <c r="ULC40" s="341"/>
      <c r="ULD40" s="341"/>
      <c r="ULE40" s="341"/>
      <c r="ULF40" s="341"/>
      <c r="ULG40" s="341"/>
      <c r="ULH40" s="341"/>
      <c r="ULI40" s="341"/>
      <c r="ULJ40" s="341"/>
      <c r="ULK40" s="341"/>
      <c r="ULL40" s="341"/>
      <c r="ULM40" s="341"/>
      <c r="ULN40" s="341"/>
      <c r="ULO40" s="341"/>
      <c r="ULP40" s="341"/>
      <c r="ULQ40" s="341"/>
      <c r="ULR40" s="341"/>
      <c r="ULS40" s="341"/>
      <c r="ULT40" s="341"/>
      <c r="ULU40" s="341"/>
      <c r="ULV40" s="341"/>
      <c r="ULW40" s="341"/>
      <c r="ULX40" s="341"/>
      <c r="ULY40" s="341"/>
      <c r="ULZ40" s="341"/>
      <c r="UMA40" s="341"/>
      <c r="UMB40" s="341"/>
      <c r="UMC40" s="341"/>
      <c r="UMD40" s="341"/>
      <c r="UME40" s="341"/>
      <c r="UMF40" s="341"/>
      <c r="UMG40" s="341"/>
      <c r="UMH40" s="341"/>
      <c r="UMI40" s="341"/>
      <c r="UMJ40" s="341"/>
      <c r="UMK40" s="341"/>
      <c r="UML40" s="341"/>
      <c r="UMM40" s="341"/>
      <c r="UMN40" s="341"/>
      <c r="UMO40" s="341"/>
      <c r="UMP40" s="341"/>
      <c r="UMQ40" s="341"/>
      <c r="UMR40" s="341"/>
      <c r="UMS40" s="341"/>
      <c r="UMT40" s="341"/>
      <c r="UMU40" s="341"/>
      <c r="UMV40" s="341"/>
      <c r="UMW40" s="341"/>
      <c r="UMX40" s="341"/>
      <c r="UMY40" s="341"/>
      <c r="UMZ40" s="341"/>
      <c r="UNA40" s="341"/>
      <c r="UNB40" s="341"/>
      <c r="UNC40" s="341"/>
      <c r="UND40" s="341"/>
      <c r="UNE40" s="341"/>
      <c r="UNF40" s="341"/>
      <c r="UNG40" s="341"/>
      <c r="UNH40" s="341"/>
      <c r="UNI40" s="341"/>
      <c r="UNJ40" s="341"/>
      <c r="UNK40" s="341"/>
      <c r="UNL40" s="341"/>
      <c r="UNM40" s="341"/>
      <c r="UNN40" s="341"/>
      <c r="UNO40" s="341"/>
      <c r="UNP40" s="341"/>
      <c r="UNQ40" s="341"/>
      <c r="UNR40" s="341"/>
      <c r="UNS40" s="341"/>
      <c r="UNT40" s="341"/>
      <c r="UNU40" s="341"/>
      <c r="UNV40" s="341"/>
      <c r="UNW40" s="341"/>
      <c r="UNX40" s="341"/>
      <c r="UNY40" s="341"/>
      <c r="UNZ40" s="341"/>
      <c r="UOA40" s="341"/>
      <c r="UOB40" s="341"/>
      <c r="UOC40" s="341"/>
      <c r="UOD40" s="341"/>
      <c r="UOE40" s="341"/>
      <c r="UOF40" s="341"/>
      <c r="UOG40" s="341"/>
      <c r="UOH40" s="341"/>
      <c r="UOI40" s="341"/>
      <c r="UOJ40" s="341"/>
      <c r="UOK40" s="341"/>
      <c r="UOL40" s="341"/>
      <c r="UOM40" s="341"/>
      <c r="UON40" s="341"/>
      <c r="UOO40" s="341"/>
      <c r="UOP40" s="341"/>
      <c r="UOQ40" s="341"/>
      <c r="UOR40" s="341"/>
      <c r="UOS40" s="341"/>
      <c r="UOT40" s="341"/>
      <c r="UOU40" s="341"/>
      <c r="UOV40" s="341"/>
      <c r="UOW40" s="341"/>
      <c r="UOX40" s="341"/>
      <c r="UOY40" s="341"/>
      <c r="UOZ40" s="341"/>
      <c r="UPA40" s="341"/>
      <c r="UPB40" s="341"/>
      <c r="UPC40" s="341"/>
      <c r="UPD40" s="341"/>
      <c r="UPE40" s="341"/>
      <c r="UPF40" s="341"/>
      <c r="UPG40" s="341"/>
      <c r="UPH40" s="341"/>
      <c r="UPI40" s="341"/>
      <c r="UPJ40" s="341"/>
      <c r="UPK40" s="341"/>
      <c r="UPL40" s="341"/>
      <c r="UPM40" s="341"/>
      <c r="UPN40" s="341"/>
      <c r="UPO40" s="341"/>
      <c r="UPP40" s="341"/>
      <c r="UPQ40" s="341"/>
      <c r="UPR40" s="341"/>
      <c r="UPS40" s="341"/>
      <c r="UPT40" s="341"/>
      <c r="UPU40" s="341"/>
      <c r="UPV40" s="341"/>
      <c r="UPW40" s="341"/>
      <c r="UPX40" s="341"/>
      <c r="UPY40" s="341"/>
      <c r="UPZ40" s="341"/>
      <c r="UQA40" s="341"/>
      <c r="UQB40" s="341"/>
      <c r="UQC40" s="341"/>
      <c r="UQD40" s="341"/>
      <c r="UQE40" s="341"/>
      <c r="UQF40" s="341"/>
      <c r="UQG40" s="341"/>
      <c r="UQH40" s="341"/>
      <c r="UQI40" s="341"/>
      <c r="UQJ40" s="341"/>
      <c r="UQK40" s="341"/>
      <c r="UQL40" s="341"/>
      <c r="UQM40" s="341"/>
      <c r="UQN40" s="341"/>
      <c r="UQO40" s="341"/>
      <c r="UQP40" s="341"/>
      <c r="UQQ40" s="341"/>
      <c r="UQR40" s="341"/>
      <c r="UQS40" s="341"/>
      <c r="UQT40" s="341"/>
      <c r="UQU40" s="341"/>
      <c r="UQV40" s="341"/>
      <c r="UQW40" s="341"/>
      <c r="UQX40" s="341"/>
      <c r="UQY40" s="341"/>
      <c r="UQZ40" s="341"/>
      <c r="URA40" s="341"/>
      <c r="URB40" s="341"/>
      <c r="URC40" s="341"/>
      <c r="URD40" s="341"/>
      <c r="URE40" s="341"/>
      <c r="URF40" s="341"/>
      <c r="URG40" s="341"/>
      <c r="URH40" s="341"/>
      <c r="URI40" s="341"/>
      <c r="URJ40" s="341"/>
      <c r="URK40" s="341"/>
      <c r="URL40" s="341"/>
      <c r="URM40" s="341"/>
      <c r="URN40" s="341"/>
      <c r="URO40" s="341"/>
      <c r="URP40" s="341"/>
      <c r="URQ40" s="341"/>
      <c r="URR40" s="341"/>
      <c r="URS40" s="341"/>
      <c r="URT40" s="341"/>
      <c r="URU40" s="341"/>
      <c r="URV40" s="341"/>
      <c r="URW40" s="341"/>
      <c r="URX40" s="341"/>
      <c r="URY40" s="341"/>
      <c r="URZ40" s="341"/>
      <c r="USA40" s="341"/>
      <c r="USB40" s="341"/>
      <c r="USC40" s="341"/>
      <c r="USD40" s="341"/>
      <c r="USE40" s="341"/>
      <c r="USF40" s="341"/>
      <c r="USG40" s="341"/>
      <c r="USH40" s="341"/>
      <c r="USI40" s="341"/>
      <c r="USJ40" s="341"/>
      <c r="USK40" s="341"/>
      <c r="USL40" s="341"/>
      <c r="USM40" s="341"/>
      <c r="USN40" s="341"/>
      <c r="USO40" s="341"/>
      <c r="USP40" s="341"/>
      <c r="USQ40" s="341"/>
      <c r="USR40" s="341"/>
      <c r="USS40" s="341"/>
      <c r="UST40" s="341"/>
      <c r="USU40" s="341"/>
      <c r="USV40" s="341"/>
      <c r="USW40" s="341"/>
      <c r="USX40" s="341"/>
      <c r="USY40" s="341"/>
      <c r="USZ40" s="341"/>
      <c r="UTA40" s="341"/>
      <c r="UTB40" s="341"/>
      <c r="UTC40" s="341"/>
      <c r="UTD40" s="341"/>
      <c r="UTE40" s="341"/>
      <c r="UTF40" s="341"/>
      <c r="UTG40" s="341"/>
      <c r="UTH40" s="341"/>
      <c r="UTI40" s="341"/>
      <c r="UTJ40" s="341"/>
      <c r="UTK40" s="341"/>
      <c r="UTL40" s="341"/>
      <c r="UTM40" s="341"/>
      <c r="UTN40" s="341"/>
      <c r="UTO40" s="341"/>
      <c r="UTP40" s="341"/>
      <c r="UTQ40" s="341"/>
      <c r="UTR40" s="341"/>
      <c r="UTS40" s="341"/>
      <c r="UTT40" s="341"/>
      <c r="UTU40" s="341"/>
      <c r="UTV40" s="341"/>
      <c r="UTW40" s="341"/>
      <c r="UTX40" s="341"/>
      <c r="UTY40" s="341"/>
      <c r="UTZ40" s="341"/>
      <c r="UUA40" s="341"/>
      <c r="UUB40" s="341"/>
      <c r="UUC40" s="341"/>
      <c r="UUD40" s="341"/>
      <c r="UUE40" s="341"/>
      <c r="UUF40" s="341"/>
      <c r="UUG40" s="341"/>
      <c r="UUH40" s="341"/>
      <c r="UUI40" s="341"/>
      <c r="UUJ40" s="341"/>
      <c r="UUK40" s="341"/>
      <c r="UUL40" s="341"/>
      <c r="UUM40" s="341"/>
      <c r="UUN40" s="341"/>
      <c r="UUO40" s="341"/>
      <c r="UUP40" s="341"/>
      <c r="UUQ40" s="341"/>
      <c r="UUR40" s="341"/>
      <c r="UUS40" s="341"/>
      <c r="UUT40" s="341"/>
      <c r="UUU40" s="341"/>
      <c r="UUV40" s="341"/>
      <c r="UUW40" s="341"/>
      <c r="UUX40" s="341"/>
      <c r="UUY40" s="341"/>
      <c r="UUZ40" s="341"/>
      <c r="UVA40" s="341"/>
      <c r="UVB40" s="341"/>
      <c r="UVC40" s="341"/>
      <c r="UVD40" s="341"/>
      <c r="UVE40" s="341"/>
      <c r="UVF40" s="341"/>
      <c r="UVG40" s="341"/>
      <c r="UVH40" s="341"/>
      <c r="UVI40" s="341"/>
      <c r="UVJ40" s="341"/>
      <c r="UVK40" s="341"/>
      <c r="UVL40" s="341"/>
      <c r="UVM40" s="341"/>
      <c r="UVN40" s="341"/>
      <c r="UVO40" s="341"/>
      <c r="UVP40" s="341"/>
      <c r="UVQ40" s="341"/>
      <c r="UVR40" s="341"/>
      <c r="UVS40" s="341"/>
      <c r="UVT40" s="341"/>
      <c r="UVU40" s="341"/>
      <c r="UVV40" s="341"/>
      <c r="UVW40" s="341"/>
      <c r="UVX40" s="341"/>
      <c r="UVY40" s="341"/>
      <c r="UVZ40" s="341"/>
      <c r="UWA40" s="341"/>
      <c r="UWB40" s="341"/>
      <c r="UWC40" s="341"/>
      <c r="UWD40" s="341"/>
      <c r="UWE40" s="341"/>
      <c r="UWF40" s="341"/>
      <c r="UWG40" s="341"/>
      <c r="UWH40" s="341"/>
      <c r="UWI40" s="341"/>
      <c r="UWJ40" s="341"/>
      <c r="UWK40" s="341"/>
      <c r="UWL40" s="341"/>
      <c r="UWM40" s="341"/>
      <c r="UWN40" s="341"/>
      <c r="UWO40" s="341"/>
      <c r="UWP40" s="341"/>
      <c r="UWQ40" s="341"/>
      <c r="UWR40" s="341"/>
      <c r="UWS40" s="341"/>
      <c r="UWT40" s="341"/>
      <c r="UWU40" s="341"/>
      <c r="UWV40" s="341"/>
      <c r="UWW40" s="341"/>
      <c r="UWX40" s="341"/>
      <c r="UWY40" s="341"/>
      <c r="UWZ40" s="341"/>
      <c r="UXA40" s="341"/>
      <c r="UXB40" s="341"/>
      <c r="UXC40" s="341"/>
      <c r="UXD40" s="341"/>
      <c r="UXE40" s="341"/>
      <c r="UXF40" s="341"/>
      <c r="UXG40" s="341"/>
      <c r="UXH40" s="341"/>
      <c r="UXI40" s="341"/>
      <c r="UXJ40" s="341"/>
      <c r="UXK40" s="341"/>
      <c r="UXL40" s="341"/>
      <c r="UXM40" s="341"/>
      <c r="UXN40" s="341"/>
      <c r="UXO40" s="341"/>
      <c r="UXP40" s="341"/>
      <c r="UXQ40" s="341"/>
      <c r="UXR40" s="341"/>
      <c r="UXS40" s="341"/>
      <c r="UXT40" s="341"/>
      <c r="UXU40" s="341"/>
      <c r="UXV40" s="341"/>
      <c r="UXW40" s="341"/>
      <c r="UXX40" s="341"/>
      <c r="UXY40" s="341"/>
      <c r="UXZ40" s="341"/>
      <c r="UYA40" s="341"/>
      <c r="UYB40" s="341"/>
      <c r="UYC40" s="341"/>
      <c r="UYD40" s="341"/>
      <c r="UYE40" s="341"/>
      <c r="UYF40" s="341"/>
      <c r="UYG40" s="341"/>
      <c r="UYH40" s="341"/>
      <c r="UYI40" s="341"/>
      <c r="UYJ40" s="341"/>
      <c r="UYK40" s="341"/>
      <c r="UYL40" s="341"/>
      <c r="UYM40" s="341"/>
      <c r="UYN40" s="341"/>
      <c r="UYO40" s="341"/>
      <c r="UYP40" s="341"/>
      <c r="UYQ40" s="341"/>
      <c r="UYR40" s="341"/>
      <c r="UYS40" s="341"/>
      <c r="UYT40" s="341"/>
      <c r="UYU40" s="341"/>
      <c r="UYV40" s="341"/>
      <c r="UYW40" s="341"/>
      <c r="UYX40" s="341"/>
      <c r="UYY40" s="341"/>
      <c r="UYZ40" s="341"/>
      <c r="UZA40" s="341"/>
      <c r="UZB40" s="341"/>
      <c r="UZC40" s="341"/>
      <c r="UZD40" s="341"/>
      <c r="UZE40" s="341"/>
      <c r="UZF40" s="341"/>
      <c r="UZG40" s="341"/>
      <c r="UZH40" s="341"/>
      <c r="UZI40" s="341"/>
      <c r="UZJ40" s="341"/>
      <c r="UZK40" s="341"/>
      <c r="UZL40" s="341"/>
      <c r="UZM40" s="341"/>
      <c r="UZN40" s="341"/>
      <c r="UZO40" s="341"/>
      <c r="UZP40" s="341"/>
      <c r="UZQ40" s="341"/>
      <c r="UZR40" s="341"/>
      <c r="UZS40" s="341"/>
      <c r="UZT40" s="341"/>
      <c r="UZU40" s="341"/>
      <c r="UZV40" s="341"/>
      <c r="UZW40" s="341"/>
      <c r="UZX40" s="341"/>
      <c r="UZY40" s="341"/>
      <c r="UZZ40" s="341"/>
      <c r="VAA40" s="341"/>
      <c r="VAB40" s="341"/>
      <c r="VAC40" s="341"/>
      <c r="VAD40" s="341"/>
      <c r="VAE40" s="341"/>
      <c r="VAF40" s="341"/>
      <c r="VAG40" s="341"/>
      <c r="VAH40" s="341"/>
      <c r="VAI40" s="341"/>
      <c r="VAJ40" s="341"/>
      <c r="VAK40" s="341"/>
      <c r="VAL40" s="341"/>
      <c r="VAM40" s="341"/>
      <c r="VAN40" s="341"/>
      <c r="VAO40" s="341"/>
      <c r="VAP40" s="341"/>
      <c r="VAQ40" s="341"/>
      <c r="VAR40" s="341"/>
      <c r="VAS40" s="341"/>
      <c r="VAT40" s="341"/>
      <c r="VAU40" s="341"/>
      <c r="VAV40" s="341"/>
      <c r="VAW40" s="341"/>
      <c r="VAX40" s="341"/>
      <c r="VAY40" s="341"/>
      <c r="VAZ40" s="341"/>
      <c r="VBA40" s="341"/>
      <c r="VBB40" s="341"/>
      <c r="VBC40" s="341"/>
      <c r="VBD40" s="341"/>
      <c r="VBE40" s="341"/>
      <c r="VBF40" s="341"/>
      <c r="VBG40" s="341"/>
      <c r="VBH40" s="341"/>
      <c r="VBI40" s="341"/>
      <c r="VBJ40" s="341"/>
      <c r="VBK40" s="341"/>
      <c r="VBL40" s="341"/>
      <c r="VBM40" s="341"/>
      <c r="VBN40" s="341"/>
      <c r="VBO40" s="341"/>
      <c r="VBP40" s="341"/>
      <c r="VBQ40" s="341"/>
      <c r="VBR40" s="341"/>
      <c r="VBS40" s="341"/>
      <c r="VBT40" s="341"/>
      <c r="VBU40" s="341"/>
      <c r="VBV40" s="341"/>
      <c r="VBW40" s="341"/>
      <c r="VBX40" s="341"/>
      <c r="VBY40" s="341"/>
      <c r="VBZ40" s="341"/>
      <c r="VCA40" s="341"/>
      <c r="VCB40" s="341"/>
      <c r="VCC40" s="341"/>
      <c r="VCD40" s="341"/>
      <c r="VCE40" s="341"/>
      <c r="VCF40" s="341"/>
      <c r="VCG40" s="341"/>
      <c r="VCH40" s="341"/>
      <c r="VCI40" s="341"/>
      <c r="VCJ40" s="341"/>
      <c r="VCK40" s="341"/>
      <c r="VCL40" s="341"/>
      <c r="VCM40" s="341"/>
      <c r="VCN40" s="341"/>
      <c r="VCO40" s="341"/>
      <c r="VCP40" s="341"/>
      <c r="VCQ40" s="341"/>
      <c r="VCR40" s="341"/>
      <c r="VCS40" s="341"/>
      <c r="VCT40" s="341"/>
      <c r="VCU40" s="341"/>
      <c r="VCV40" s="341"/>
      <c r="VCW40" s="341"/>
      <c r="VCX40" s="341"/>
      <c r="VCY40" s="341"/>
      <c r="VCZ40" s="341"/>
      <c r="VDA40" s="341"/>
      <c r="VDB40" s="341"/>
      <c r="VDC40" s="341"/>
      <c r="VDD40" s="341"/>
      <c r="VDE40" s="341"/>
      <c r="VDF40" s="341"/>
      <c r="VDG40" s="341"/>
      <c r="VDH40" s="341"/>
      <c r="VDI40" s="341"/>
      <c r="VDJ40" s="341"/>
      <c r="VDK40" s="341"/>
      <c r="VDL40" s="341"/>
      <c r="VDM40" s="341"/>
      <c r="VDN40" s="341"/>
      <c r="VDO40" s="341"/>
      <c r="VDP40" s="341"/>
      <c r="VDQ40" s="341"/>
      <c r="VDR40" s="341"/>
      <c r="VDS40" s="341"/>
      <c r="VDT40" s="341"/>
      <c r="VDU40" s="341"/>
      <c r="VDV40" s="341"/>
      <c r="VDW40" s="341"/>
      <c r="VDX40" s="341"/>
      <c r="VDY40" s="341"/>
      <c r="VDZ40" s="341"/>
      <c r="VEA40" s="341"/>
      <c r="VEB40" s="341"/>
      <c r="VEC40" s="341"/>
      <c r="VED40" s="341"/>
      <c r="VEE40" s="341"/>
      <c r="VEF40" s="341"/>
      <c r="VEG40" s="341"/>
      <c r="VEH40" s="341"/>
      <c r="VEI40" s="341"/>
      <c r="VEJ40" s="341"/>
      <c r="VEK40" s="341"/>
      <c r="VEL40" s="341"/>
      <c r="VEM40" s="341"/>
      <c r="VEN40" s="341"/>
      <c r="VEO40" s="341"/>
      <c r="VEP40" s="341"/>
      <c r="VEQ40" s="341"/>
      <c r="VER40" s="341"/>
      <c r="VES40" s="341"/>
      <c r="VET40" s="341"/>
      <c r="VEU40" s="341"/>
      <c r="VEV40" s="341"/>
      <c r="VEW40" s="341"/>
      <c r="VEX40" s="341"/>
      <c r="VEY40" s="341"/>
      <c r="VEZ40" s="341"/>
      <c r="VFA40" s="341"/>
      <c r="VFB40" s="341"/>
      <c r="VFC40" s="341"/>
      <c r="VFD40" s="341"/>
      <c r="VFE40" s="341"/>
      <c r="VFF40" s="341"/>
      <c r="VFG40" s="341"/>
      <c r="VFH40" s="341"/>
      <c r="VFI40" s="341"/>
      <c r="VFJ40" s="341"/>
      <c r="VFK40" s="341"/>
      <c r="VFL40" s="341"/>
      <c r="VFM40" s="341"/>
      <c r="VFN40" s="341"/>
      <c r="VFO40" s="341"/>
      <c r="VFP40" s="341"/>
      <c r="VFQ40" s="341"/>
      <c r="VFR40" s="341"/>
      <c r="VFS40" s="341"/>
      <c r="VFT40" s="341"/>
      <c r="VFU40" s="341"/>
      <c r="VFV40" s="341"/>
      <c r="VFW40" s="341"/>
      <c r="VFX40" s="341"/>
      <c r="VFY40" s="341"/>
      <c r="VFZ40" s="341"/>
      <c r="VGA40" s="341"/>
      <c r="VGB40" s="341"/>
      <c r="VGC40" s="341"/>
      <c r="VGD40" s="341"/>
      <c r="VGE40" s="341"/>
      <c r="VGF40" s="341"/>
      <c r="VGG40" s="341"/>
      <c r="VGH40" s="341"/>
      <c r="VGI40" s="341"/>
      <c r="VGJ40" s="341"/>
      <c r="VGK40" s="341"/>
      <c r="VGL40" s="341"/>
      <c r="VGM40" s="341"/>
      <c r="VGN40" s="341"/>
      <c r="VGO40" s="341"/>
      <c r="VGP40" s="341"/>
      <c r="VGQ40" s="341"/>
      <c r="VGR40" s="341"/>
      <c r="VGS40" s="341"/>
      <c r="VGT40" s="341"/>
      <c r="VGU40" s="341"/>
      <c r="VGV40" s="341"/>
      <c r="VGW40" s="341"/>
      <c r="VGX40" s="341"/>
      <c r="VGY40" s="341"/>
      <c r="VGZ40" s="341"/>
      <c r="VHA40" s="341"/>
      <c r="VHB40" s="341"/>
      <c r="VHC40" s="341"/>
      <c r="VHD40" s="341"/>
      <c r="VHE40" s="341"/>
      <c r="VHF40" s="341"/>
      <c r="VHG40" s="341"/>
      <c r="VHH40" s="341"/>
      <c r="VHI40" s="341"/>
      <c r="VHJ40" s="341"/>
      <c r="VHK40" s="341"/>
      <c r="VHL40" s="341"/>
      <c r="VHM40" s="341"/>
      <c r="VHN40" s="341"/>
      <c r="VHO40" s="341"/>
      <c r="VHP40" s="341"/>
      <c r="VHQ40" s="341"/>
      <c r="VHR40" s="341"/>
      <c r="VHS40" s="341"/>
      <c r="VHT40" s="341"/>
      <c r="VHU40" s="341"/>
      <c r="VHV40" s="341"/>
      <c r="VHW40" s="341"/>
      <c r="VHX40" s="341"/>
      <c r="VHY40" s="341"/>
      <c r="VHZ40" s="341"/>
      <c r="VIA40" s="341"/>
      <c r="VIB40" s="341"/>
      <c r="VIC40" s="341"/>
      <c r="VID40" s="341"/>
      <c r="VIE40" s="341"/>
      <c r="VIF40" s="341"/>
      <c r="VIG40" s="341"/>
      <c r="VIH40" s="341"/>
      <c r="VII40" s="341"/>
      <c r="VIJ40" s="341"/>
      <c r="VIK40" s="341"/>
      <c r="VIL40" s="341"/>
      <c r="VIM40" s="341"/>
      <c r="VIN40" s="341"/>
      <c r="VIO40" s="341"/>
      <c r="VIP40" s="341"/>
      <c r="VIQ40" s="341"/>
      <c r="VIR40" s="341"/>
      <c r="VIS40" s="341"/>
      <c r="VIT40" s="341"/>
      <c r="VIU40" s="341"/>
      <c r="VIV40" s="341"/>
      <c r="VIW40" s="341"/>
      <c r="VIX40" s="341"/>
      <c r="VIY40" s="341"/>
      <c r="VIZ40" s="341"/>
      <c r="VJA40" s="341"/>
      <c r="VJB40" s="341"/>
      <c r="VJC40" s="341"/>
      <c r="VJD40" s="341"/>
      <c r="VJE40" s="341"/>
      <c r="VJF40" s="341"/>
      <c r="VJG40" s="341"/>
      <c r="VJH40" s="341"/>
      <c r="VJI40" s="341"/>
      <c r="VJJ40" s="341"/>
      <c r="VJK40" s="341"/>
      <c r="VJL40" s="341"/>
      <c r="VJM40" s="341"/>
      <c r="VJN40" s="341"/>
      <c r="VJO40" s="341"/>
      <c r="VJP40" s="341"/>
      <c r="VJQ40" s="341"/>
      <c r="VJR40" s="341"/>
      <c r="VJS40" s="341"/>
      <c r="VJT40" s="341"/>
      <c r="VJU40" s="341"/>
      <c r="VJV40" s="341"/>
      <c r="VJW40" s="341"/>
      <c r="VJX40" s="341"/>
      <c r="VJY40" s="341"/>
      <c r="VJZ40" s="341"/>
      <c r="VKA40" s="341"/>
      <c r="VKB40" s="341"/>
      <c r="VKC40" s="341"/>
      <c r="VKD40" s="341"/>
      <c r="VKE40" s="341"/>
      <c r="VKF40" s="341"/>
      <c r="VKG40" s="341"/>
      <c r="VKH40" s="341"/>
      <c r="VKI40" s="341"/>
      <c r="VKJ40" s="341"/>
      <c r="VKK40" s="341"/>
      <c r="VKL40" s="341"/>
      <c r="VKM40" s="341"/>
      <c r="VKN40" s="341"/>
      <c r="VKO40" s="341"/>
      <c r="VKP40" s="341"/>
      <c r="VKQ40" s="341"/>
      <c r="VKR40" s="341"/>
      <c r="VKS40" s="341"/>
      <c r="VKT40" s="341"/>
      <c r="VKU40" s="341"/>
      <c r="VKV40" s="341"/>
      <c r="VKW40" s="341"/>
      <c r="VKX40" s="341"/>
      <c r="VKY40" s="341"/>
      <c r="VKZ40" s="341"/>
      <c r="VLA40" s="341"/>
      <c r="VLB40" s="341"/>
      <c r="VLC40" s="341"/>
      <c r="VLD40" s="341"/>
      <c r="VLE40" s="341"/>
      <c r="VLF40" s="341"/>
      <c r="VLG40" s="341"/>
      <c r="VLH40" s="341"/>
      <c r="VLI40" s="341"/>
      <c r="VLJ40" s="341"/>
      <c r="VLK40" s="341"/>
      <c r="VLL40" s="341"/>
      <c r="VLM40" s="341"/>
      <c r="VLN40" s="341"/>
      <c r="VLO40" s="341"/>
      <c r="VLP40" s="341"/>
      <c r="VLQ40" s="341"/>
      <c r="VLR40" s="341"/>
      <c r="VLS40" s="341"/>
      <c r="VLT40" s="341"/>
      <c r="VLU40" s="341"/>
      <c r="VLV40" s="341"/>
      <c r="VLW40" s="341"/>
      <c r="VLX40" s="341"/>
      <c r="VLY40" s="341"/>
      <c r="VLZ40" s="341"/>
      <c r="VMA40" s="341"/>
      <c r="VMB40" s="341"/>
      <c r="VMC40" s="341"/>
      <c r="VMD40" s="341"/>
      <c r="VME40" s="341"/>
      <c r="VMF40" s="341"/>
      <c r="VMG40" s="341"/>
      <c r="VMH40" s="341"/>
      <c r="VMI40" s="341"/>
      <c r="VMJ40" s="341"/>
      <c r="VMK40" s="341"/>
      <c r="VML40" s="341"/>
      <c r="VMM40" s="341"/>
      <c r="VMN40" s="341"/>
      <c r="VMO40" s="341"/>
      <c r="VMP40" s="341"/>
      <c r="VMQ40" s="341"/>
      <c r="VMR40" s="341"/>
      <c r="VMS40" s="341"/>
      <c r="VMT40" s="341"/>
      <c r="VMU40" s="341"/>
      <c r="VMV40" s="341"/>
      <c r="VMW40" s="341"/>
      <c r="VMX40" s="341"/>
      <c r="VMY40" s="341"/>
      <c r="VMZ40" s="341"/>
      <c r="VNA40" s="341"/>
      <c r="VNB40" s="341"/>
      <c r="VNC40" s="341"/>
      <c r="VND40" s="341"/>
      <c r="VNE40" s="341"/>
      <c r="VNF40" s="341"/>
      <c r="VNG40" s="341"/>
      <c r="VNH40" s="341"/>
      <c r="VNI40" s="341"/>
      <c r="VNJ40" s="341"/>
      <c r="VNK40" s="341"/>
      <c r="VNL40" s="341"/>
      <c r="VNM40" s="341"/>
      <c r="VNN40" s="341"/>
      <c r="VNO40" s="341"/>
      <c r="VNP40" s="341"/>
      <c r="VNQ40" s="341"/>
      <c r="VNR40" s="341"/>
      <c r="VNS40" s="341"/>
      <c r="VNT40" s="341"/>
      <c r="VNU40" s="341"/>
      <c r="VNV40" s="341"/>
      <c r="VNW40" s="341"/>
      <c r="VNX40" s="341"/>
      <c r="VNY40" s="341"/>
      <c r="VNZ40" s="341"/>
      <c r="VOA40" s="341"/>
      <c r="VOB40" s="341"/>
      <c r="VOC40" s="341"/>
      <c r="VOD40" s="341"/>
      <c r="VOE40" s="341"/>
      <c r="VOF40" s="341"/>
      <c r="VOG40" s="341"/>
      <c r="VOH40" s="341"/>
      <c r="VOI40" s="341"/>
      <c r="VOJ40" s="341"/>
      <c r="VOK40" s="341"/>
      <c r="VOL40" s="341"/>
      <c r="VOM40" s="341"/>
      <c r="VON40" s="341"/>
      <c r="VOO40" s="341"/>
      <c r="VOP40" s="341"/>
      <c r="VOQ40" s="341"/>
      <c r="VOR40" s="341"/>
      <c r="VOS40" s="341"/>
      <c r="VOT40" s="341"/>
      <c r="VOU40" s="341"/>
      <c r="VOV40" s="341"/>
      <c r="VOW40" s="341"/>
      <c r="VOX40" s="341"/>
      <c r="VOY40" s="341"/>
      <c r="VOZ40" s="341"/>
      <c r="VPA40" s="341"/>
      <c r="VPB40" s="341"/>
      <c r="VPC40" s="341"/>
      <c r="VPD40" s="341"/>
      <c r="VPE40" s="341"/>
      <c r="VPF40" s="341"/>
      <c r="VPG40" s="341"/>
      <c r="VPH40" s="341"/>
      <c r="VPI40" s="341"/>
      <c r="VPJ40" s="341"/>
      <c r="VPK40" s="341"/>
      <c r="VPL40" s="341"/>
      <c r="VPM40" s="341"/>
      <c r="VPN40" s="341"/>
      <c r="VPO40" s="341"/>
      <c r="VPP40" s="341"/>
      <c r="VPQ40" s="341"/>
      <c r="VPR40" s="341"/>
      <c r="VPS40" s="341"/>
      <c r="VPT40" s="341"/>
      <c r="VPU40" s="341"/>
      <c r="VPV40" s="341"/>
      <c r="VPW40" s="341"/>
      <c r="VPX40" s="341"/>
      <c r="VPY40" s="341"/>
      <c r="VPZ40" s="341"/>
      <c r="VQA40" s="341"/>
      <c r="VQB40" s="341"/>
      <c r="VQC40" s="341"/>
      <c r="VQD40" s="341"/>
      <c r="VQE40" s="341"/>
      <c r="VQF40" s="341"/>
      <c r="VQG40" s="341"/>
      <c r="VQH40" s="341"/>
      <c r="VQI40" s="341"/>
      <c r="VQJ40" s="341"/>
      <c r="VQK40" s="341"/>
      <c r="VQL40" s="341"/>
      <c r="VQM40" s="341"/>
      <c r="VQN40" s="341"/>
      <c r="VQO40" s="341"/>
      <c r="VQP40" s="341"/>
      <c r="VQQ40" s="341"/>
      <c r="VQR40" s="341"/>
      <c r="VQS40" s="341"/>
      <c r="VQT40" s="341"/>
      <c r="VQU40" s="341"/>
      <c r="VQV40" s="341"/>
      <c r="VQW40" s="341"/>
      <c r="VQX40" s="341"/>
      <c r="VQY40" s="341"/>
      <c r="VQZ40" s="341"/>
      <c r="VRA40" s="341"/>
      <c r="VRB40" s="341"/>
      <c r="VRC40" s="341"/>
      <c r="VRD40" s="341"/>
      <c r="VRE40" s="341"/>
      <c r="VRF40" s="341"/>
      <c r="VRG40" s="341"/>
      <c r="VRH40" s="341"/>
      <c r="VRI40" s="341"/>
      <c r="VRJ40" s="341"/>
      <c r="VRK40" s="341"/>
      <c r="VRL40" s="341"/>
      <c r="VRM40" s="341"/>
      <c r="VRN40" s="341"/>
      <c r="VRO40" s="341"/>
      <c r="VRP40" s="341"/>
      <c r="VRQ40" s="341"/>
      <c r="VRR40" s="341"/>
      <c r="VRS40" s="341"/>
      <c r="VRT40" s="341"/>
      <c r="VRU40" s="341"/>
      <c r="VRV40" s="341"/>
      <c r="VRW40" s="341"/>
      <c r="VRX40" s="341"/>
      <c r="VRY40" s="341"/>
      <c r="VRZ40" s="341"/>
      <c r="VSA40" s="341"/>
      <c r="VSB40" s="341"/>
      <c r="VSC40" s="341"/>
      <c r="VSD40" s="341"/>
      <c r="VSE40" s="341"/>
      <c r="VSF40" s="341"/>
      <c r="VSG40" s="341"/>
      <c r="VSH40" s="341"/>
      <c r="VSI40" s="341"/>
      <c r="VSJ40" s="341"/>
      <c r="VSK40" s="341"/>
      <c r="VSL40" s="341"/>
      <c r="VSM40" s="341"/>
      <c r="VSN40" s="341"/>
      <c r="VSO40" s="341"/>
      <c r="VSP40" s="341"/>
      <c r="VSQ40" s="341"/>
      <c r="VSR40" s="341"/>
      <c r="VSS40" s="341"/>
      <c r="VST40" s="341"/>
      <c r="VSU40" s="341"/>
      <c r="VSV40" s="341"/>
      <c r="VSW40" s="341"/>
      <c r="VSX40" s="341"/>
      <c r="VSY40" s="341"/>
      <c r="VSZ40" s="341"/>
      <c r="VTA40" s="341"/>
      <c r="VTB40" s="341"/>
      <c r="VTC40" s="341"/>
      <c r="VTD40" s="341"/>
      <c r="VTE40" s="341"/>
      <c r="VTF40" s="341"/>
      <c r="VTG40" s="341"/>
      <c r="VTH40" s="341"/>
      <c r="VTI40" s="341"/>
      <c r="VTJ40" s="341"/>
      <c r="VTK40" s="341"/>
      <c r="VTL40" s="341"/>
      <c r="VTM40" s="341"/>
      <c r="VTN40" s="341"/>
      <c r="VTO40" s="341"/>
      <c r="VTP40" s="341"/>
      <c r="VTQ40" s="341"/>
      <c r="VTR40" s="341"/>
      <c r="VTS40" s="341"/>
      <c r="VTT40" s="341"/>
      <c r="VTU40" s="341"/>
      <c r="VTV40" s="341"/>
      <c r="VTW40" s="341"/>
      <c r="VTX40" s="341"/>
      <c r="VTY40" s="341"/>
      <c r="VTZ40" s="341"/>
      <c r="VUA40" s="341"/>
      <c r="VUB40" s="341"/>
      <c r="VUC40" s="341"/>
      <c r="VUD40" s="341"/>
      <c r="VUE40" s="341"/>
      <c r="VUF40" s="341"/>
      <c r="VUG40" s="341"/>
      <c r="VUH40" s="341"/>
      <c r="VUI40" s="341"/>
      <c r="VUJ40" s="341"/>
      <c r="VUK40" s="341"/>
      <c r="VUL40" s="341"/>
      <c r="VUM40" s="341"/>
      <c r="VUN40" s="341"/>
      <c r="VUO40" s="341"/>
      <c r="VUP40" s="341"/>
      <c r="VUQ40" s="341"/>
      <c r="VUR40" s="341"/>
      <c r="VUS40" s="341"/>
      <c r="VUT40" s="341"/>
      <c r="VUU40" s="341"/>
      <c r="VUV40" s="341"/>
      <c r="VUW40" s="341"/>
      <c r="VUX40" s="341"/>
      <c r="VUY40" s="341"/>
      <c r="VUZ40" s="341"/>
      <c r="VVA40" s="341"/>
      <c r="VVB40" s="341"/>
      <c r="VVC40" s="341"/>
      <c r="VVD40" s="341"/>
      <c r="VVE40" s="341"/>
      <c r="VVF40" s="341"/>
      <c r="VVG40" s="341"/>
      <c r="VVH40" s="341"/>
      <c r="VVI40" s="341"/>
      <c r="VVJ40" s="341"/>
      <c r="VVK40" s="341"/>
      <c r="VVL40" s="341"/>
      <c r="VVM40" s="341"/>
      <c r="VVN40" s="341"/>
      <c r="VVO40" s="341"/>
      <c r="VVP40" s="341"/>
      <c r="VVQ40" s="341"/>
      <c r="VVR40" s="341"/>
      <c r="VVS40" s="341"/>
      <c r="VVT40" s="341"/>
      <c r="VVU40" s="341"/>
      <c r="VVV40" s="341"/>
      <c r="VVW40" s="341"/>
      <c r="VVX40" s="341"/>
      <c r="VVY40" s="341"/>
      <c r="VVZ40" s="341"/>
      <c r="VWA40" s="341"/>
      <c r="VWB40" s="341"/>
      <c r="VWC40" s="341"/>
      <c r="VWD40" s="341"/>
      <c r="VWE40" s="341"/>
      <c r="VWF40" s="341"/>
      <c r="VWG40" s="341"/>
      <c r="VWH40" s="341"/>
      <c r="VWI40" s="341"/>
      <c r="VWJ40" s="341"/>
      <c r="VWK40" s="341"/>
      <c r="VWL40" s="341"/>
      <c r="VWM40" s="341"/>
      <c r="VWN40" s="341"/>
      <c r="VWO40" s="341"/>
      <c r="VWP40" s="341"/>
      <c r="VWQ40" s="341"/>
      <c r="VWR40" s="341"/>
      <c r="VWS40" s="341"/>
      <c r="VWT40" s="341"/>
      <c r="VWU40" s="341"/>
      <c r="VWV40" s="341"/>
      <c r="VWW40" s="341"/>
      <c r="VWX40" s="341"/>
      <c r="VWY40" s="341"/>
      <c r="VWZ40" s="341"/>
      <c r="VXA40" s="341"/>
      <c r="VXB40" s="341"/>
      <c r="VXC40" s="341"/>
      <c r="VXD40" s="341"/>
      <c r="VXE40" s="341"/>
      <c r="VXF40" s="341"/>
      <c r="VXG40" s="341"/>
      <c r="VXH40" s="341"/>
      <c r="VXI40" s="341"/>
      <c r="VXJ40" s="341"/>
      <c r="VXK40" s="341"/>
      <c r="VXL40" s="341"/>
      <c r="VXM40" s="341"/>
      <c r="VXN40" s="341"/>
      <c r="VXO40" s="341"/>
      <c r="VXP40" s="341"/>
      <c r="VXQ40" s="341"/>
      <c r="VXR40" s="341"/>
      <c r="VXS40" s="341"/>
      <c r="VXT40" s="341"/>
      <c r="VXU40" s="341"/>
      <c r="VXV40" s="341"/>
      <c r="VXW40" s="341"/>
      <c r="VXX40" s="341"/>
      <c r="VXY40" s="341"/>
      <c r="VXZ40" s="341"/>
      <c r="VYA40" s="341"/>
      <c r="VYB40" s="341"/>
      <c r="VYC40" s="341"/>
      <c r="VYD40" s="341"/>
      <c r="VYE40" s="341"/>
      <c r="VYF40" s="341"/>
      <c r="VYG40" s="341"/>
      <c r="VYH40" s="341"/>
      <c r="VYI40" s="341"/>
      <c r="VYJ40" s="341"/>
      <c r="VYK40" s="341"/>
      <c r="VYL40" s="341"/>
      <c r="VYM40" s="341"/>
      <c r="VYN40" s="341"/>
      <c r="VYO40" s="341"/>
      <c r="VYP40" s="341"/>
      <c r="VYQ40" s="341"/>
      <c r="VYR40" s="341"/>
      <c r="VYS40" s="341"/>
      <c r="VYT40" s="341"/>
      <c r="VYU40" s="341"/>
      <c r="VYV40" s="341"/>
      <c r="VYW40" s="341"/>
      <c r="VYX40" s="341"/>
      <c r="VYY40" s="341"/>
      <c r="VYZ40" s="341"/>
      <c r="VZA40" s="341"/>
      <c r="VZB40" s="341"/>
      <c r="VZC40" s="341"/>
      <c r="VZD40" s="341"/>
      <c r="VZE40" s="341"/>
      <c r="VZF40" s="341"/>
      <c r="VZG40" s="341"/>
      <c r="VZH40" s="341"/>
      <c r="VZI40" s="341"/>
      <c r="VZJ40" s="341"/>
      <c r="VZK40" s="341"/>
      <c r="VZL40" s="341"/>
      <c r="VZM40" s="341"/>
      <c r="VZN40" s="341"/>
      <c r="VZO40" s="341"/>
      <c r="VZP40" s="341"/>
      <c r="VZQ40" s="341"/>
      <c r="VZR40" s="341"/>
      <c r="VZS40" s="341"/>
      <c r="VZT40" s="341"/>
      <c r="VZU40" s="341"/>
      <c r="VZV40" s="341"/>
      <c r="VZW40" s="341"/>
      <c r="VZX40" s="341"/>
      <c r="VZY40" s="341"/>
      <c r="VZZ40" s="341"/>
      <c r="WAA40" s="341"/>
      <c r="WAB40" s="341"/>
      <c r="WAC40" s="341"/>
      <c r="WAD40" s="341"/>
      <c r="WAE40" s="341"/>
      <c r="WAF40" s="341"/>
      <c r="WAG40" s="341"/>
      <c r="WAH40" s="341"/>
      <c r="WAI40" s="341"/>
      <c r="WAJ40" s="341"/>
      <c r="WAK40" s="341"/>
      <c r="WAL40" s="341"/>
      <c r="WAM40" s="341"/>
      <c r="WAN40" s="341"/>
      <c r="WAO40" s="341"/>
      <c r="WAP40" s="341"/>
      <c r="WAQ40" s="341"/>
      <c r="WAR40" s="341"/>
      <c r="WAS40" s="341"/>
      <c r="WAT40" s="341"/>
      <c r="WAU40" s="341"/>
      <c r="WAV40" s="341"/>
      <c r="WAW40" s="341"/>
      <c r="WAX40" s="341"/>
      <c r="WAY40" s="341"/>
      <c r="WAZ40" s="341"/>
      <c r="WBA40" s="341"/>
      <c r="WBB40" s="341"/>
      <c r="WBC40" s="341"/>
      <c r="WBD40" s="341"/>
      <c r="WBE40" s="341"/>
      <c r="WBF40" s="341"/>
      <c r="WBG40" s="341"/>
      <c r="WBH40" s="341"/>
      <c r="WBI40" s="341"/>
      <c r="WBJ40" s="341"/>
      <c r="WBK40" s="341"/>
      <c r="WBL40" s="341"/>
      <c r="WBM40" s="341"/>
      <c r="WBN40" s="341"/>
      <c r="WBO40" s="341"/>
      <c r="WBP40" s="341"/>
      <c r="WBQ40" s="341"/>
      <c r="WBR40" s="341"/>
      <c r="WBS40" s="341"/>
      <c r="WBT40" s="341"/>
      <c r="WBU40" s="341"/>
      <c r="WBV40" s="341"/>
      <c r="WBW40" s="341"/>
      <c r="WBX40" s="341"/>
      <c r="WBY40" s="341"/>
      <c r="WBZ40" s="341"/>
      <c r="WCA40" s="341"/>
      <c r="WCB40" s="341"/>
      <c r="WCC40" s="341"/>
      <c r="WCD40" s="341"/>
      <c r="WCE40" s="341"/>
      <c r="WCF40" s="341"/>
      <c r="WCG40" s="341"/>
      <c r="WCH40" s="341"/>
      <c r="WCI40" s="341"/>
      <c r="WCJ40" s="341"/>
      <c r="WCK40" s="341"/>
      <c r="WCL40" s="341"/>
      <c r="WCM40" s="341"/>
      <c r="WCN40" s="341"/>
      <c r="WCO40" s="341"/>
      <c r="WCP40" s="341"/>
      <c r="WCQ40" s="341"/>
      <c r="WCR40" s="341"/>
      <c r="WCS40" s="341"/>
      <c r="WCT40" s="341"/>
      <c r="WCU40" s="341"/>
      <c r="WCV40" s="341"/>
      <c r="WCW40" s="341"/>
      <c r="WCX40" s="341"/>
      <c r="WCY40" s="341"/>
      <c r="WCZ40" s="341"/>
      <c r="WDA40" s="341"/>
      <c r="WDB40" s="341"/>
      <c r="WDC40" s="341"/>
      <c r="WDD40" s="341"/>
      <c r="WDE40" s="341"/>
      <c r="WDF40" s="341"/>
      <c r="WDG40" s="341"/>
      <c r="WDH40" s="341"/>
      <c r="WDI40" s="341"/>
      <c r="WDJ40" s="341"/>
      <c r="WDK40" s="341"/>
      <c r="WDL40" s="341"/>
      <c r="WDM40" s="341"/>
      <c r="WDN40" s="341"/>
      <c r="WDO40" s="341"/>
      <c r="WDP40" s="341"/>
      <c r="WDQ40" s="341"/>
      <c r="WDR40" s="341"/>
      <c r="WDS40" s="341"/>
      <c r="WDT40" s="341"/>
      <c r="WDU40" s="341"/>
      <c r="WDV40" s="341"/>
      <c r="WDW40" s="341"/>
      <c r="WDX40" s="341"/>
      <c r="WDY40" s="341"/>
      <c r="WDZ40" s="341"/>
      <c r="WEA40" s="341"/>
      <c r="WEB40" s="341"/>
      <c r="WEC40" s="341"/>
      <c r="WED40" s="341"/>
      <c r="WEE40" s="341"/>
      <c r="WEF40" s="341"/>
      <c r="WEG40" s="341"/>
      <c r="WEH40" s="341"/>
      <c r="WEI40" s="341"/>
      <c r="WEJ40" s="341"/>
      <c r="WEK40" s="341"/>
      <c r="WEL40" s="341"/>
      <c r="WEM40" s="341"/>
      <c r="WEN40" s="341"/>
      <c r="WEO40" s="341"/>
      <c r="WEP40" s="341"/>
      <c r="WEQ40" s="341"/>
      <c r="WER40" s="341"/>
      <c r="WES40" s="341"/>
      <c r="WET40" s="341"/>
      <c r="WEU40" s="341"/>
      <c r="WEV40" s="341"/>
      <c r="WEW40" s="341"/>
      <c r="WEX40" s="341"/>
      <c r="WEY40" s="341"/>
      <c r="WEZ40" s="341"/>
      <c r="WFA40" s="341"/>
      <c r="WFB40" s="341"/>
      <c r="WFC40" s="341"/>
      <c r="WFD40" s="341"/>
      <c r="WFE40" s="341"/>
      <c r="WFF40" s="341"/>
      <c r="WFG40" s="341"/>
      <c r="WFH40" s="341"/>
      <c r="WFI40" s="341"/>
      <c r="WFJ40" s="341"/>
      <c r="WFK40" s="341"/>
      <c r="WFL40" s="341"/>
      <c r="WFM40" s="341"/>
      <c r="WFN40" s="341"/>
      <c r="WFO40" s="341"/>
      <c r="WFP40" s="341"/>
      <c r="WFQ40" s="341"/>
      <c r="WFR40" s="341"/>
      <c r="WFS40" s="341"/>
      <c r="WFT40" s="341"/>
      <c r="WFU40" s="341"/>
      <c r="WFV40" s="341"/>
      <c r="WFW40" s="341"/>
      <c r="WFX40" s="341"/>
      <c r="WFY40" s="341"/>
      <c r="WFZ40" s="341"/>
      <c r="WGA40" s="341"/>
      <c r="WGB40" s="341"/>
      <c r="WGC40" s="341"/>
      <c r="WGD40" s="341"/>
      <c r="WGE40" s="341"/>
      <c r="WGF40" s="341"/>
      <c r="WGG40" s="341"/>
      <c r="WGH40" s="341"/>
      <c r="WGI40" s="341"/>
      <c r="WGJ40" s="341"/>
      <c r="WGK40" s="341"/>
      <c r="WGL40" s="341"/>
      <c r="WGM40" s="341"/>
      <c r="WGN40" s="341"/>
      <c r="WGO40" s="341"/>
      <c r="WGP40" s="341"/>
      <c r="WGQ40" s="341"/>
      <c r="WGR40" s="341"/>
      <c r="WGS40" s="341"/>
      <c r="WGT40" s="341"/>
      <c r="WGU40" s="341"/>
      <c r="WGV40" s="341"/>
      <c r="WGW40" s="341"/>
      <c r="WGX40" s="341"/>
      <c r="WGY40" s="341"/>
      <c r="WGZ40" s="341"/>
      <c r="WHA40" s="341"/>
      <c r="WHB40" s="341"/>
      <c r="WHC40" s="341"/>
      <c r="WHD40" s="341"/>
      <c r="WHE40" s="341"/>
      <c r="WHF40" s="341"/>
      <c r="WHG40" s="341"/>
      <c r="WHH40" s="341"/>
      <c r="WHI40" s="341"/>
      <c r="WHJ40" s="341"/>
      <c r="WHK40" s="341"/>
      <c r="WHL40" s="341"/>
      <c r="WHM40" s="341"/>
      <c r="WHN40" s="341"/>
      <c r="WHO40" s="341"/>
      <c r="WHP40" s="341"/>
      <c r="WHQ40" s="341"/>
      <c r="WHR40" s="341"/>
      <c r="WHS40" s="341"/>
      <c r="WHT40" s="341"/>
      <c r="WHU40" s="341"/>
      <c r="WHV40" s="341"/>
      <c r="WHW40" s="341"/>
      <c r="WHX40" s="341"/>
      <c r="WHY40" s="341"/>
      <c r="WHZ40" s="341"/>
      <c r="WIA40" s="341"/>
      <c r="WIB40" s="341"/>
      <c r="WIC40" s="341"/>
      <c r="WID40" s="341"/>
      <c r="WIE40" s="341"/>
      <c r="WIF40" s="341"/>
      <c r="WIG40" s="341"/>
      <c r="WIH40" s="341"/>
      <c r="WII40" s="341"/>
      <c r="WIJ40" s="341"/>
      <c r="WIK40" s="341"/>
      <c r="WIL40" s="341"/>
      <c r="WIM40" s="341"/>
      <c r="WIN40" s="341"/>
      <c r="WIO40" s="341"/>
      <c r="WIP40" s="341"/>
      <c r="WIQ40" s="341"/>
      <c r="WIR40" s="341"/>
      <c r="WIS40" s="341"/>
      <c r="WIT40" s="341"/>
      <c r="WIU40" s="341"/>
      <c r="WIV40" s="341"/>
      <c r="WIW40" s="341"/>
      <c r="WIX40" s="341"/>
      <c r="WIY40" s="341"/>
      <c r="WIZ40" s="341"/>
      <c r="WJA40" s="341"/>
      <c r="WJB40" s="341"/>
      <c r="WJC40" s="341"/>
      <c r="WJD40" s="341"/>
      <c r="WJE40" s="341"/>
      <c r="WJF40" s="341"/>
      <c r="WJG40" s="341"/>
      <c r="WJH40" s="341"/>
      <c r="WJI40" s="341"/>
      <c r="WJJ40" s="341"/>
      <c r="WJK40" s="341"/>
      <c r="WJL40" s="341"/>
      <c r="WJM40" s="341"/>
      <c r="WJN40" s="341"/>
      <c r="WJO40" s="341"/>
      <c r="WJP40" s="341"/>
      <c r="WJQ40" s="341"/>
      <c r="WJR40" s="341"/>
      <c r="WJS40" s="341"/>
      <c r="WJT40" s="341"/>
      <c r="WJU40" s="341"/>
      <c r="WJV40" s="341"/>
      <c r="WJW40" s="341"/>
      <c r="WJX40" s="341"/>
      <c r="WJY40" s="341"/>
      <c r="WJZ40" s="341"/>
      <c r="WKA40" s="341"/>
      <c r="WKB40" s="341"/>
      <c r="WKC40" s="341"/>
      <c r="WKD40" s="341"/>
      <c r="WKE40" s="341"/>
      <c r="WKF40" s="341"/>
      <c r="WKG40" s="341"/>
      <c r="WKH40" s="341"/>
      <c r="WKI40" s="341"/>
      <c r="WKJ40" s="341"/>
      <c r="WKK40" s="341"/>
      <c r="WKL40" s="341"/>
      <c r="WKM40" s="341"/>
      <c r="WKN40" s="341"/>
      <c r="WKO40" s="341"/>
      <c r="WKP40" s="341"/>
      <c r="WKQ40" s="341"/>
      <c r="WKR40" s="341"/>
      <c r="WKS40" s="341"/>
      <c r="WKT40" s="341"/>
      <c r="WKU40" s="341"/>
      <c r="WKV40" s="341"/>
      <c r="WKW40" s="341"/>
      <c r="WKX40" s="341"/>
      <c r="WKY40" s="341"/>
      <c r="WKZ40" s="341"/>
      <c r="WLA40" s="341"/>
      <c r="WLB40" s="341"/>
      <c r="WLC40" s="341"/>
      <c r="WLD40" s="341"/>
      <c r="WLE40" s="341"/>
      <c r="WLF40" s="341"/>
      <c r="WLG40" s="341"/>
      <c r="WLH40" s="341"/>
      <c r="WLI40" s="341"/>
      <c r="WLJ40" s="341"/>
      <c r="WLK40" s="341"/>
      <c r="WLL40" s="341"/>
      <c r="WLM40" s="341"/>
      <c r="WLN40" s="341"/>
      <c r="WLO40" s="341"/>
      <c r="WLP40" s="341"/>
      <c r="WLQ40" s="341"/>
      <c r="WLR40" s="341"/>
      <c r="WLS40" s="341"/>
      <c r="WLT40" s="341"/>
      <c r="WLU40" s="341"/>
      <c r="WLV40" s="341"/>
      <c r="WLW40" s="341"/>
      <c r="WLX40" s="341"/>
      <c r="WLY40" s="341"/>
      <c r="WLZ40" s="341"/>
      <c r="WMA40" s="341"/>
      <c r="WMB40" s="341"/>
      <c r="WMC40" s="341"/>
      <c r="WMD40" s="341"/>
      <c r="WME40" s="341"/>
      <c r="WMF40" s="341"/>
      <c r="WMG40" s="341"/>
      <c r="WMH40" s="341"/>
      <c r="WMI40" s="341"/>
      <c r="WMJ40" s="341"/>
      <c r="WMK40" s="341"/>
      <c r="WML40" s="341"/>
      <c r="WMM40" s="341"/>
      <c r="WMN40" s="341"/>
      <c r="WMO40" s="341"/>
      <c r="WMP40" s="341"/>
      <c r="WMQ40" s="341"/>
      <c r="WMR40" s="341"/>
      <c r="WMS40" s="341"/>
      <c r="WMT40" s="341"/>
      <c r="WMU40" s="341"/>
      <c r="WMV40" s="341"/>
      <c r="WMW40" s="341"/>
      <c r="WMX40" s="341"/>
      <c r="WMY40" s="341"/>
      <c r="WMZ40" s="341"/>
      <c r="WNA40" s="341"/>
      <c r="WNB40" s="341"/>
      <c r="WNC40" s="341"/>
      <c r="WND40" s="341"/>
      <c r="WNE40" s="341"/>
      <c r="WNF40" s="341"/>
      <c r="WNG40" s="341"/>
      <c r="WNH40" s="341"/>
      <c r="WNI40" s="341"/>
      <c r="WNJ40" s="341"/>
      <c r="WNK40" s="341"/>
      <c r="WNL40" s="341"/>
      <c r="WNM40" s="341"/>
      <c r="WNN40" s="341"/>
      <c r="WNO40" s="341"/>
      <c r="WNP40" s="341"/>
      <c r="WNQ40" s="341"/>
      <c r="WNR40" s="341"/>
      <c r="WNS40" s="341"/>
      <c r="WNT40" s="341"/>
      <c r="WNU40" s="341"/>
      <c r="WNV40" s="341"/>
      <c r="WNW40" s="341"/>
      <c r="WNX40" s="341"/>
      <c r="WNY40" s="341"/>
      <c r="WNZ40" s="341"/>
      <c r="WOA40" s="341"/>
      <c r="WOB40" s="341"/>
      <c r="WOC40" s="341"/>
      <c r="WOD40" s="341"/>
      <c r="WOE40" s="341"/>
      <c r="WOF40" s="341"/>
      <c r="WOG40" s="341"/>
      <c r="WOH40" s="341"/>
      <c r="WOI40" s="341"/>
      <c r="WOJ40" s="341"/>
      <c r="WOK40" s="341"/>
      <c r="WOL40" s="341"/>
      <c r="WOM40" s="341"/>
      <c r="WON40" s="341"/>
      <c r="WOO40" s="341"/>
      <c r="WOP40" s="341"/>
      <c r="WOQ40" s="341"/>
      <c r="WOR40" s="341"/>
      <c r="WOS40" s="341"/>
      <c r="WOT40" s="341"/>
      <c r="WOU40" s="341"/>
      <c r="WOV40" s="341"/>
      <c r="WOW40" s="341"/>
      <c r="WOX40" s="341"/>
      <c r="WOY40" s="341"/>
      <c r="WOZ40" s="341"/>
      <c r="WPA40" s="341"/>
      <c r="WPB40" s="341"/>
      <c r="WPC40" s="341"/>
      <c r="WPD40" s="341"/>
      <c r="WPE40" s="341"/>
      <c r="WPF40" s="341"/>
      <c r="WPG40" s="341"/>
      <c r="WPH40" s="341"/>
      <c r="WPI40" s="341"/>
      <c r="WPJ40" s="341"/>
      <c r="WPK40" s="341"/>
      <c r="WPL40" s="341"/>
      <c r="WPM40" s="341"/>
      <c r="WPN40" s="341"/>
      <c r="WPO40" s="341"/>
      <c r="WPP40" s="341"/>
      <c r="WPQ40" s="341"/>
      <c r="WPR40" s="341"/>
      <c r="WPS40" s="341"/>
      <c r="WPT40" s="341"/>
      <c r="WPU40" s="341"/>
      <c r="WPV40" s="341"/>
      <c r="WPW40" s="341"/>
      <c r="WPX40" s="341"/>
      <c r="WPY40" s="341"/>
      <c r="WPZ40" s="341"/>
      <c r="WQA40" s="341"/>
      <c r="WQB40" s="341"/>
      <c r="WQC40" s="341"/>
      <c r="WQD40" s="341"/>
      <c r="WQE40" s="341"/>
      <c r="WQF40" s="341"/>
      <c r="WQG40" s="341"/>
      <c r="WQH40" s="341"/>
      <c r="WQI40" s="341"/>
      <c r="WQJ40" s="341"/>
      <c r="WQK40" s="341"/>
      <c r="WQL40" s="341"/>
      <c r="WQM40" s="341"/>
      <c r="WQN40" s="341"/>
      <c r="WQO40" s="341"/>
      <c r="WQP40" s="341"/>
      <c r="WQQ40" s="341"/>
      <c r="WQR40" s="341"/>
      <c r="WQS40" s="341"/>
      <c r="WQT40" s="341"/>
      <c r="WQU40" s="341"/>
      <c r="WQV40" s="341"/>
      <c r="WQW40" s="341"/>
      <c r="WQX40" s="341"/>
      <c r="WQY40" s="341"/>
      <c r="WQZ40" s="341"/>
      <c r="WRA40" s="341"/>
      <c r="WRB40" s="341"/>
      <c r="WRC40" s="341"/>
      <c r="WRD40" s="341"/>
      <c r="WRE40" s="341"/>
      <c r="WRF40" s="341"/>
      <c r="WRG40" s="341"/>
      <c r="WRH40" s="341"/>
      <c r="WRI40" s="341"/>
      <c r="WRJ40" s="341"/>
      <c r="WRK40" s="341"/>
      <c r="WRL40" s="341"/>
      <c r="WRM40" s="341"/>
      <c r="WRN40" s="341"/>
      <c r="WRO40" s="341"/>
      <c r="WRP40" s="341"/>
      <c r="WRQ40" s="341"/>
      <c r="WRR40" s="341"/>
      <c r="WRS40" s="341"/>
      <c r="WRT40" s="341"/>
      <c r="WRU40" s="341"/>
      <c r="WRV40" s="341"/>
      <c r="WRW40" s="341"/>
      <c r="WRX40" s="341"/>
      <c r="WRY40" s="341"/>
      <c r="WRZ40" s="341"/>
      <c r="WSA40" s="341"/>
      <c r="WSB40" s="341"/>
      <c r="WSC40" s="341"/>
      <c r="WSD40" s="341"/>
      <c r="WSE40" s="341"/>
      <c r="WSF40" s="341"/>
      <c r="WSG40" s="341"/>
      <c r="WSH40" s="341"/>
      <c r="WSI40" s="341"/>
      <c r="WSJ40" s="341"/>
      <c r="WSK40" s="341"/>
      <c r="WSL40" s="341"/>
      <c r="WSM40" s="341"/>
      <c r="WSN40" s="341"/>
      <c r="WSO40" s="341"/>
      <c r="WSP40" s="341"/>
      <c r="WSQ40" s="341"/>
      <c r="WSR40" s="341"/>
      <c r="WSS40" s="341"/>
      <c r="WST40" s="341"/>
      <c r="WSU40" s="341"/>
      <c r="WSV40" s="341"/>
      <c r="WSW40" s="341"/>
      <c r="WSX40" s="341"/>
      <c r="WSY40" s="341"/>
      <c r="WSZ40" s="341"/>
      <c r="WTA40" s="341"/>
      <c r="WTB40" s="341"/>
      <c r="WTC40" s="341"/>
      <c r="WTD40" s="341"/>
      <c r="WTE40" s="341"/>
      <c r="WTF40" s="341"/>
      <c r="WTG40" s="341"/>
      <c r="WTH40" s="341"/>
      <c r="WTI40" s="341"/>
      <c r="WTJ40" s="341"/>
      <c r="WTK40" s="341"/>
      <c r="WTL40" s="341"/>
      <c r="WTM40" s="341"/>
      <c r="WTN40" s="341"/>
      <c r="WTO40" s="341"/>
      <c r="WTP40" s="341"/>
      <c r="WTQ40" s="341"/>
      <c r="WTR40" s="341"/>
      <c r="WTS40" s="341"/>
      <c r="WTT40" s="341"/>
      <c r="WTU40" s="341"/>
      <c r="WTV40" s="341"/>
      <c r="WTW40" s="341"/>
      <c r="WTX40" s="341"/>
      <c r="WTY40" s="341"/>
      <c r="WTZ40" s="341"/>
      <c r="WUA40" s="341"/>
      <c r="WUB40" s="341"/>
      <c r="WUC40" s="341"/>
      <c r="WUD40" s="341"/>
      <c r="WUE40" s="341"/>
      <c r="WUF40" s="341"/>
      <c r="WUG40" s="341"/>
      <c r="WUH40" s="341"/>
      <c r="WUI40" s="341"/>
      <c r="WUJ40" s="341"/>
      <c r="WUK40" s="341"/>
      <c r="WUL40" s="341"/>
      <c r="WUM40" s="341"/>
      <c r="WUN40" s="341"/>
      <c r="WUO40" s="341"/>
      <c r="WUP40" s="341"/>
      <c r="WUQ40" s="341"/>
      <c r="WUR40" s="341"/>
      <c r="WUS40" s="341"/>
      <c r="WUT40" s="341"/>
      <c r="WUU40" s="341"/>
      <c r="WUV40" s="341"/>
      <c r="WUW40" s="341"/>
      <c r="WUX40" s="341"/>
      <c r="WUY40" s="341"/>
      <c r="WUZ40" s="341"/>
      <c r="WVA40" s="341"/>
      <c r="WVB40" s="341"/>
      <c r="WVC40" s="341"/>
      <c r="WVD40" s="341"/>
      <c r="WVE40" s="341"/>
      <c r="WVF40" s="341"/>
      <c r="WVG40" s="341"/>
      <c r="WVH40" s="341"/>
      <c r="WVI40" s="341"/>
      <c r="WVJ40" s="341"/>
      <c r="WVK40" s="341"/>
      <c r="WVL40" s="341"/>
      <c r="WVM40" s="341"/>
      <c r="WVN40" s="341"/>
      <c r="WVO40" s="341"/>
      <c r="WVP40" s="341"/>
      <c r="WVQ40" s="341"/>
      <c r="WVR40" s="341"/>
      <c r="WVS40" s="341"/>
      <c r="WVT40" s="341"/>
      <c r="WVU40" s="341"/>
      <c r="WVV40" s="341"/>
      <c r="WVW40" s="341"/>
      <c r="WVX40" s="341"/>
      <c r="WVY40" s="341"/>
      <c r="WVZ40" s="341"/>
      <c r="WWA40" s="341"/>
      <c r="WWB40" s="341"/>
      <c r="WWC40" s="341"/>
      <c r="WWD40" s="341"/>
      <c r="WWE40" s="341"/>
      <c r="WWF40" s="341"/>
      <c r="WWG40" s="341"/>
      <c r="WWH40" s="341"/>
      <c r="WWI40" s="341"/>
      <c r="WWJ40" s="341"/>
      <c r="WWK40" s="341"/>
      <c r="WWL40" s="341"/>
      <c r="WWM40" s="341"/>
      <c r="WWN40" s="341"/>
      <c r="WWO40" s="341"/>
      <c r="WWP40" s="341"/>
      <c r="WWQ40" s="341"/>
      <c r="WWR40" s="341"/>
      <c r="WWS40" s="341"/>
      <c r="WWT40" s="341"/>
      <c r="WWU40" s="341"/>
      <c r="WWV40" s="341"/>
      <c r="WWW40" s="341"/>
      <c r="WWX40" s="341"/>
      <c r="WWY40" s="341"/>
      <c r="WWZ40" s="341"/>
      <c r="WXA40" s="341"/>
      <c r="WXB40" s="341"/>
      <c r="WXC40" s="341"/>
      <c r="WXD40" s="341"/>
      <c r="WXE40" s="341"/>
      <c r="WXF40" s="341"/>
      <c r="WXG40" s="341"/>
      <c r="WXH40" s="341"/>
      <c r="WXI40" s="341"/>
      <c r="WXJ40" s="341"/>
      <c r="WXK40" s="341"/>
      <c r="WXL40" s="341"/>
      <c r="WXM40" s="341"/>
      <c r="WXN40" s="341"/>
      <c r="WXO40" s="341"/>
      <c r="WXP40" s="341"/>
      <c r="WXQ40" s="341"/>
      <c r="WXR40" s="341"/>
      <c r="WXS40" s="341"/>
      <c r="WXT40" s="341"/>
      <c r="WXU40" s="341"/>
      <c r="WXV40" s="341"/>
      <c r="WXW40" s="341"/>
      <c r="WXX40" s="341"/>
      <c r="WXY40" s="341"/>
      <c r="WXZ40" s="341"/>
      <c r="WYA40" s="341"/>
      <c r="WYB40" s="341"/>
      <c r="WYC40" s="341"/>
      <c r="WYD40" s="341"/>
      <c r="WYE40" s="341"/>
      <c r="WYF40" s="341"/>
      <c r="WYG40" s="341"/>
      <c r="WYH40" s="341"/>
      <c r="WYI40" s="341"/>
      <c r="WYJ40" s="341"/>
      <c r="WYK40" s="341"/>
      <c r="WYL40" s="341"/>
      <c r="WYM40" s="341"/>
      <c r="WYN40" s="341"/>
      <c r="WYO40" s="341"/>
      <c r="WYP40" s="341"/>
      <c r="WYQ40" s="341"/>
      <c r="WYR40" s="341"/>
      <c r="WYS40" s="341"/>
      <c r="WYT40" s="341"/>
      <c r="WYU40" s="341"/>
      <c r="WYV40" s="341"/>
      <c r="WYW40" s="341"/>
      <c r="WYX40" s="341"/>
      <c r="WYY40" s="341"/>
      <c r="WYZ40" s="341"/>
      <c r="WZA40" s="341"/>
      <c r="WZB40" s="341"/>
      <c r="WZC40" s="341"/>
      <c r="WZD40" s="341"/>
      <c r="WZE40" s="341"/>
      <c r="WZF40" s="341"/>
      <c r="WZG40" s="341"/>
      <c r="WZH40" s="341"/>
      <c r="WZI40" s="341"/>
      <c r="WZJ40" s="341"/>
      <c r="WZK40" s="341"/>
      <c r="WZL40" s="341"/>
      <c r="WZM40" s="341"/>
      <c r="WZN40" s="341"/>
      <c r="WZO40" s="341"/>
      <c r="WZP40" s="341"/>
      <c r="WZQ40" s="341"/>
      <c r="WZR40" s="341"/>
      <c r="WZS40" s="341"/>
      <c r="WZT40" s="341"/>
      <c r="WZU40" s="341"/>
      <c r="WZV40" s="341"/>
      <c r="WZW40" s="341"/>
      <c r="WZX40" s="341"/>
      <c r="WZY40" s="341"/>
      <c r="WZZ40" s="341"/>
      <c r="XAA40" s="341"/>
      <c r="XAB40" s="341"/>
      <c r="XAC40" s="341"/>
      <c r="XAD40" s="341"/>
      <c r="XAE40" s="341"/>
      <c r="XAF40" s="341"/>
      <c r="XAG40" s="341"/>
      <c r="XAH40" s="341"/>
      <c r="XAI40" s="341"/>
      <c r="XAJ40" s="341"/>
      <c r="XAK40" s="341"/>
      <c r="XAL40" s="341"/>
      <c r="XAM40" s="341"/>
      <c r="XAN40" s="341"/>
      <c r="XAO40" s="341"/>
      <c r="XAP40" s="341"/>
      <c r="XAQ40" s="341"/>
      <c r="XAR40" s="341"/>
      <c r="XAS40" s="341"/>
      <c r="XAT40" s="341"/>
      <c r="XAU40" s="341"/>
      <c r="XAV40" s="341"/>
      <c r="XAW40" s="341"/>
      <c r="XAX40" s="341"/>
      <c r="XAY40" s="341"/>
      <c r="XAZ40" s="341"/>
      <c r="XBA40" s="341"/>
      <c r="XBB40" s="341"/>
      <c r="XBC40" s="341"/>
      <c r="XBD40" s="341"/>
      <c r="XBE40" s="341"/>
      <c r="XBF40" s="341"/>
      <c r="XBG40" s="341"/>
      <c r="XBH40" s="341"/>
      <c r="XBI40" s="341"/>
      <c r="XBJ40" s="341"/>
      <c r="XBK40" s="341"/>
      <c r="XBL40" s="341"/>
      <c r="XBM40" s="341"/>
      <c r="XBN40" s="341"/>
      <c r="XBO40" s="341"/>
      <c r="XBP40" s="341"/>
      <c r="XBQ40" s="341"/>
      <c r="XBR40" s="341"/>
      <c r="XBS40" s="341"/>
      <c r="XBT40" s="341"/>
      <c r="XBU40" s="341"/>
      <c r="XBV40" s="341"/>
      <c r="XBW40" s="341"/>
      <c r="XBX40" s="341"/>
      <c r="XBY40" s="341"/>
      <c r="XBZ40" s="341"/>
      <c r="XCA40" s="341"/>
      <c r="XCB40" s="341"/>
      <c r="XCC40" s="341"/>
      <c r="XCD40" s="341"/>
      <c r="XCE40" s="341"/>
      <c r="XCF40" s="341"/>
      <c r="XCG40" s="341"/>
      <c r="XCH40" s="341"/>
      <c r="XCI40" s="341"/>
      <c r="XCJ40" s="341"/>
      <c r="XCK40" s="341"/>
      <c r="XCL40" s="341"/>
      <c r="XCM40" s="341"/>
      <c r="XCN40" s="341"/>
      <c r="XCO40" s="341"/>
      <c r="XCP40" s="341"/>
      <c r="XCQ40" s="341"/>
      <c r="XCR40" s="341"/>
      <c r="XCS40" s="341"/>
      <c r="XCT40" s="341"/>
      <c r="XCU40" s="341"/>
      <c r="XCV40" s="341"/>
      <c r="XCW40" s="341"/>
      <c r="XCX40" s="341"/>
      <c r="XCY40" s="341"/>
      <c r="XCZ40" s="341"/>
      <c r="XDA40" s="341"/>
      <c r="XDB40" s="341"/>
      <c r="XDC40" s="341"/>
      <c r="XDD40" s="341"/>
      <c r="XDE40" s="341"/>
      <c r="XDF40" s="341"/>
      <c r="XDG40" s="341"/>
      <c r="XDH40" s="341"/>
      <c r="XDI40" s="341"/>
      <c r="XDJ40" s="341"/>
      <c r="XDK40" s="341"/>
      <c r="XDL40" s="341"/>
      <c r="XDM40" s="341"/>
      <c r="XDN40" s="341"/>
      <c r="XDO40" s="341"/>
      <c r="XDP40" s="341"/>
      <c r="XDQ40" s="341"/>
      <c r="XDR40" s="341"/>
      <c r="XDS40" s="341"/>
      <c r="XDT40" s="341"/>
      <c r="XDU40" s="341"/>
      <c r="XDV40" s="341"/>
      <c r="XDW40" s="341"/>
      <c r="XDX40" s="341"/>
      <c r="XDY40" s="341"/>
      <c r="XDZ40" s="341"/>
      <c r="XEA40" s="341"/>
      <c r="XEB40" s="341"/>
      <c r="XEC40" s="341"/>
      <c r="XED40" s="341"/>
      <c r="XEE40" s="341"/>
      <c r="XEF40" s="341"/>
      <c r="XEG40" s="341"/>
      <c r="XEH40" s="341"/>
      <c r="XEI40" s="341"/>
      <c r="XEJ40" s="341"/>
      <c r="XEK40" s="341"/>
      <c r="XEL40" s="341"/>
      <c r="XEM40" s="341"/>
      <c r="XEN40" s="341"/>
      <c r="XEO40" s="341"/>
      <c r="XEP40" s="341"/>
      <c r="XEQ40" s="341"/>
      <c r="XER40" s="341"/>
      <c r="XES40" s="341"/>
      <c r="XET40" s="341"/>
      <c r="XEU40" s="341"/>
      <c r="XEV40" s="341"/>
      <c r="XEW40" s="341"/>
      <c r="XEX40" s="341"/>
      <c r="XEY40" s="341"/>
      <c r="XEZ40" s="341"/>
      <c r="XFA40" s="341"/>
      <c r="XFB40" s="341"/>
      <c r="XFC40" s="341"/>
      <c r="XFD40" s="341"/>
    </row>
    <row r="41" spans="1:16384" s="17" customFormat="1" ht="44.25" customHeight="1" x14ac:dyDescent="0.3">
      <c r="A41" s="341" t="s">
        <v>30</v>
      </c>
      <c r="B41" s="341"/>
      <c r="C41" s="341"/>
      <c r="D41" s="341"/>
      <c r="E41" s="341"/>
      <c r="F41" s="341"/>
      <c r="G41" s="341"/>
      <c r="H41" s="341"/>
      <c r="I41" s="341"/>
      <c r="J41" s="341"/>
      <c r="K41" s="341"/>
      <c r="L41" s="341"/>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c r="BC41" s="340"/>
      <c r="BD41" s="340"/>
      <c r="BE41" s="340"/>
      <c r="BF41" s="340"/>
      <c r="BG41" s="340"/>
      <c r="BH41" s="340"/>
      <c r="BI41" s="340"/>
      <c r="BJ41" s="340"/>
      <c r="BK41" s="340"/>
      <c r="BL41" s="340"/>
      <c r="BM41" s="340"/>
      <c r="BN41" s="340"/>
      <c r="BO41" s="340"/>
      <c r="BP41" s="340"/>
      <c r="BQ41" s="340"/>
      <c r="BR41" s="340"/>
      <c r="BS41" s="340"/>
      <c r="BT41" s="340"/>
      <c r="BU41" s="340"/>
      <c r="BV41" s="340"/>
      <c r="BW41" s="340"/>
      <c r="BX41" s="340"/>
      <c r="BY41" s="340"/>
      <c r="BZ41" s="340"/>
      <c r="CA41" s="340"/>
      <c r="CB41" s="340"/>
      <c r="CC41" s="340"/>
      <c r="CD41" s="340"/>
      <c r="CE41" s="340"/>
      <c r="CF41" s="340"/>
      <c r="CG41" s="340"/>
      <c r="CH41" s="340"/>
      <c r="CI41" s="340"/>
      <c r="CJ41" s="340"/>
      <c r="CK41" s="340"/>
      <c r="CL41" s="340"/>
      <c r="CM41" s="340"/>
      <c r="CN41" s="340"/>
      <c r="CO41" s="340"/>
      <c r="CP41" s="340"/>
      <c r="CQ41" s="340"/>
      <c r="CR41" s="340"/>
      <c r="CS41" s="340"/>
      <c r="CT41" s="340"/>
      <c r="CU41" s="340"/>
      <c r="CV41" s="340"/>
      <c r="CW41" s="340"/>
      <c r="CX41" s="340"/>
      <c r="CY41" s="340"/>
      <c r="CZ41" s="340"/>
      <c r="DA41" s="340"/>
      <c r="DB41" s="340"/>
      <c r="DC41" s="340"/>
      <c r="DD41" s="340"/>
      <c r="DE41" s="340"/>
      <c r="DF41" s="340"/>
      <c r="DG41" s="340"/>
      <c r="DH41" s="340"/>
      <c r="DI41" s="340"/>
      <c r="DJ41" s="340"/>
      <c r="DK41" s="340"/>
      <c r="DL41" s="340"/>
      <c r="DM41" s="340"/>
      <c r="DN41" s="340"/>
      <c r="DO41" s="340"/>
      <c r="DP41" s="340"/>
      <c r="DQ41" s="340"/>
      <c r="DR41" s="340"/>
      <c r="DS41" s="340"/>
      <c r="DT41" s="340"/>
      <c r="DU41" s="340"/>
      <c r="DV41" s="340"/>
      <c r="DW41" s="340"/>
      <c r="DX41" s="340"/>
      <c r="DY41" s="340"/>
      <c r="DZ41" s="340"/>
      <c r="EA41" s="340"/>
      <c r="EB41" s="340"/>
      <c r="EC41" s="340"/>
      <c r="ED41" s="340"/>
      <c r="EE41" s="340"/>
      <c r="EF41" s="340"/>
      <c r="EG41" s="340"/>
      <c r="EH41" s="340"/>
      <c r="EI41" s="340"/>
      <c r="EJ41" s="340"/>
      <c r="EK41" s="340"/>
      <c r="EL41" s="340"/>
      <c r="EM41" s="340"/>
      <c r="EN41" s="340"/>
      <c r="EO41" s="340"/>
      <c r="EP41" s="340"/>
      <c r="EQ41" s="340"/>
      <c r="ER41" s="340"/>
      <c r="ES41" s="340"/>
      <c r="ET41" s="340"/>
      <c r="EU41" s="340"/>
      <c r="EV41" s="340"/>
      <c r="EW41" s="340"/>
      <c r="EX41" s="340"/>
      <c r="EY41" s="340"/>
      <c r="EZ41" s="340"/>
      <c r="FA41" s="340"/>
      <c r="FB41" s="340"/>
      <c r="FC41" s="340"/>
      <c r="FD41" s="340"/>
      <c r="FE41" s="340"/>
      <c r="FF41" s="340"/>
      <c r="FG41" s="340"/>
      <c r="FH41" s="340"/>
      <c r="FI41" s="340"/>
      <c r="FJ41" s="340"/>
      <c r="FK41" s="340"/>
      <c r="FL41" s="340"/>
      <c r="FM41" s="340"/>
      <c r="FN41" s="340"/>
      <c r="FO41" s="340"/>
      <c r="FP41" s="340"/>
      <c r="FQ41" s="340"/>
      <c r="FR41" s="340"/>
      <c r="FS41" s="340"/>
      <c r="FT41" s="340"/>
      <c r="FU41" s="340"/>
      <c r="FV41" s="340"/>
      <c r="FW41" s="340"/>
      <c r="FX41" s="340"/>
      <c r="FY41" s="340"/>
      <c r="FZ41" s="340"/>
      <c r="GA41" s="340"/>
      <c r="GB41" s="340"/>
      <c r="GC41" s="340"/>
      <c r="GD41" s="340"/>
      <c r="GE41" s="340"/>
      <c r="GF41" s="340"/>
      <c r="GG41" s="340"/>
      <c r="GH41" s="340"/>
      <c r="GI41" s="340"/>
      <c r="GJ41" s="340"/>
      <c r="GK41" s="340"/>
      <c r="GL41" s="340"/>
      <c r="GM41" s="340"/>
      <c r="GN41" s="340"/>
      <c r="GO41" s="340"/>
      <c r="GP41" s="340"/>
      <c r="GQ41" s="340"/>
      <c r="GR41" s="340"/>
      <c r="GS41" s="340"/>
      <c r="GT41" s="340"/>
      <c r="GU41" s="340"/>
      <c r="GV41" s="340"/>
      <c r="GW41" s="340"/>
      <c r="GX41" s="340"/>
      <c r="GY41" s="340"/>
      <c r="GZ41" s="340"/>
      <c r="HA41" s="340"/>
      <c r="HB41" s="340"/>
      <c r="HC41" s="340"/>
      <c r="HD41" s="340"/>
      <c r="HE41" s="340"/>
      <c r="HF41" s="340"/>
      <c r="HG41" s="340"/>
      <c r="HH41" s="340"/>
      <c r="HI41" s="340"/>
      <c r="HJ41" s="340"/>
      <c r="HK41" s="340"/>
      <c r="HL41" s="340"/>
      <c r="HM41" s="340"/>
      <c r="HN41" s="340"/>
      <c r="HO41" s="340"/>
      <c r="HP41" s="340"/>
      <c r="HQ41" s="340"/>
      <c r="HR41" s="340"/>
      <c r="HS41" s="340"/>
      <c r="HT41" s="340"/>
      <c r="HU41" s="340"/>
      <c r="HV41" s="340"/>
      <c r="HW41" s="340"/>
      <c r="HX41" s="340"/>
      <c r="HY41" s="340"/>
      <c r="HZ41" s="340"/>
      <c r="IA41" s="340"/>
      <c r="IB41" s="340"/>
      <c r="IC41" s="340"/>
      <c r="ID41" s="340"/>
      <c r="IE41" s="340"/>
      <c r="IF41" s="340"/>
      <c r="IG41" s="340"/>
      <c r="IH41" s="340"/>
      <c r="II41" s="340"/>
      <c r="IJ41" s="340"/>
      <c r="IK41" s="340"/>
      <c r="IL41" s="340"/>
      <c r="IM41" s="340"/>
      <c r="IN41" s="340"/>
      <c r="IO41" s="340"/>
      <c r="IP41" s="340"/>
      <c r="IQ41" s="340"/>
      <c r="IR41" s="340"/>
      <c r="IS41" s="340"/>
      <c r="IT41" s="340"/>
      <c r="IU41" s="340"/>
      <c r="IV41" s="340"/>
    </row>
    <row r="42" spans="1:16384" s="10" customFormat="1" ht="37.5" customHeight="1" x14ac:dyDescent="0.3">
      <c r="A42" s="341" t="s">
        <v>31</v>
      </c>
      <c r="B42" s="341"/>
      <c r="C42" s="341"/>
      <c r="D42" s="341"/>
      <c r="E42" s="341"/>
      <c r="F42" s="341"/>
      <c r="G42" s="341"/>
      <c r="H42" s="341"/>
      <c r="I42" s="341"/>
      <c r="J42" s="341"/>
      <c r="K42" s="341"/>
      <c r="L42" s="341"/>
    </row>
    <row r="43" spans="1:16384" s="10" customFormat="1" ht="25.5" customHeight="1" x14ac:dyDescent="0.3">
      <c r="A43" s="341" t="s">
        <v>32</v>
      </c>
      <c r="B43" s="341"/>
      <c r="C43" s="341"/>
      <c r="D43" s="341"/>
      <c r="E43" s="341"/>
      <c r="F43" s="341"/>
      <c r="G43" s="341"/>
      <c r="H43" s="341"/>
      <c r="I43" s="341"/>
      <c r="J43" s="341"/>
      <c r="K43" s="341"/>
      <c r="L43" s="341"/>
    </row>
    <row r="44" spans="1:16384" s="10" customFormat="1" ht="37.5" customHeight="1" x14ac:dyDescent="0.3">
      <c r="A44" s="341" t="s">
        <v>196</v>
      </c>
      <c r="B44" s="341"/>
      <c r="C44" s="341"/>
      <c r="D44" s="341"/>
      <c r="E44" s="341"/>
      <c r="F44" s="341"/>
      <c r="G44" s="341"/>
      <c r="H44" s="341"/>
      <c r="I44" s="341"/>
      <c r="J44" s="341"/>
      <c r="K44" s="341"/>
      <c r="L44" s="341"/>
    </row>
    <row r="45" spans="1:16384" s="4" customFormat="1" ht="20.100000000000001" customHeight="1" x14ac:dyDescent="0.3">
      <c r="A45" s="12"/>
      <c r="B45" s="12"/>
      <c r="C45" s="12"/>
      <c r="D45" s="12"/>
      <c r="E45" s="12"/>
      <c r="F45" s="12"/>
      <c r="G45" s="12"/>
      <c r="H45" s="12"/>
      <c r="I45" s="12"/>
      <c r="J45" s="12"/>
      <c r="K45" s="12"/>
      <c r="L45" s="12"/>
    </row>
    <row r="46" spans="1:16384" s="4" customFormat="1" ht="20.100000000000001" customHeight="1" x14ac:dyDescent="0.3">
      <c r="A46" s="12"/>
      <c r="B46" s="12"/>
      <c r="C46" s="12"/>
      <c r="D46" s="12"/>
      <c r="E46" s="12"/>
      <c r="F46" s="12"/>
      <c r="G46" s="12"/>
      <c r="H46" s="12"/>
      <c r="I46" s="12"/>
      <c r="J46" s="12"/>
      <c r="K46" s="12"/>
      <c r="L46" s="12"/>
    </row>
    <row r="47" spans="1:16384" s="4" customFormat="1" ht="20.100000000000001" customHeight="1" x14ac:dyDescent="0.3">
      <c r="A47" s="12"/>
      <c r="B47" s="12"/>
      <c r="C47" s="12"/>
      <c r="D47" s="12"/>
      <c r="E47" s="12"/>
      <c r="F47" s="12"/>
      <c r="G47" s="12"/>
      <c r="H47" s="12"/>
      <c r="I47" s="12"/>
      <c r="J47" s="12"/>
      <c r="K47" s="12"/>
      <c r="L47" s="12"/>
    </row>
    <row r="48" spans="1:16384" s="4" customFormat="1" ht="20.100000000000001" customHeight="1" x14ac:dyDescent="0.3">
      <c r="A48" s="12"/>
      <c r="B48" s="12"/>
      <c r="C48" s="12"/>
      <c r="D48" s="12"/>
      <c r="E48" s="12"/>
      <c r="F48" s="12"/>
      <c r="G48" s="12"/>
      <c r="H48" s="12"/>
      <c r="I48" s="12"/>
      <c r="J48" s="12"/>
      <c r="K48" s="12"/>
      <c r="L48" s="12"/>
    </row>
    <row r="49" spans="1:12" s="4" customFormat="1" ht="20.100000000000001" customHeight="1" x14ac:dyDescent="0.3">
      <c r="A49" s="12"/>
      <c r="B49" s="12"/>
      <c r="C49" s="12"/>
      <c r="D49" s="12"/>
      <c r="E49" s="12"/>
      <c r="F49" s="12"/>
      <c r="G49" s="12"/>
      <c r="H49" s="12"/>
      <c r="I49" s="12"/>
      <c r="J49" s="12"/>
      <c r="K49" s="12"/>
      <c r="L49" s="12"/>
    </row>
    <row r="50" spans="1:12" s="4" customFormat="1" ht="20.100000000000001" customHeight="1" x14ac:dyDescent="0.3">
      <c r="A50" s="12"/>
      <c r="B50" s="12"/>
      <c r="C50" s="12"/>
      <c r="D50" s="12"/>
      <c r="E50" s="12"/>
      <c r="F50" s="12"/>
      <c r="G50" s="12"/>
      <c r="H50" s="12"/>
      <c r="I50" s="12"/>
      <c r="J50" s="12"/>
      <c r="K50" s="12"/>
      <c r="L50" s="12"/>
    </row>
    <row r="51" spans="1:12" s="4" customFormat="1" ht="20.100000000000001" customHeight="1" x14ac:dyDescent="0.3">
      <c r="A51" s="12"/>
      <c r="B51" s="12"/>
      <c r="C51" s="12"/>
      <c r="D51" s="12"/>
      <c r="E51" s="12"/>
      <c r="F51" s="12"/>
      <c r="G51" s="12"/>
      <c r="H51" s="12"/>
      <c r="I51" s="12"/>
      <c r="J51" s="12"/>
      <c r="K51" s="12"/>
      <c r="L51" s="12"/>
    </row>
    <row r="52" spans="1:12" s="4" customFormat="1" ht="20.100000000000001" customHeight="1" x14ac:dyDescent="0.3">
      <c r="A52" s="12"/>
      <c r="B52" s="12"/>
      <c r="C52" s="12"/>
      <c r="D52" s="12"/>
      <c r="E52" s="12"/>
      <c r="F52" s="12"/>
      <c r="G52" s="12"/>
      <c r="H52" s="12"/>
      <c r="I52" s="12"/>
      <c r="J52" s="12"/>
      <c r="K52" s="12"/>
      <c r="L52" s="12"/>
    </row>
    <row r="53" spans="1:12" s="4" customFormat="1" ht="20.100000000000001" customHeight="1" x14ac:dyDescent="0.3">
      <c r="A53" s="12"/>
      <c r="B53" s="12"/>
      <c r="C53" s="12"/>
      <c r="D53" s="12"/>
      <c r="E53" s="12"/>
      <c r="F53" s="12"/>
      <c r="G53" s="12"/>
      <c r="H53" s="12"/>
      <c r="I53" s="12"/>
      <c r="J53" s="12"/>
      <c r="K53" s="12"/>
      <c r="L53" s="12"/>
    </row>
    <row r="54" spans="1:12" s="4" customFormat="1" ht="20.100000000000001" customHeight="1" x14ac:dyDescent="0.3">
      <c r="A54" s="12"/>
      <c r="B54" s="12"/>
      <c r="C54" s="12"/>
      <c r="D54" s="12"/>
      <c r="E54" s="12"/>
      <c r="F54" s="12"/>
      <c r="G54" s="12"/>
      <c r="H54" s="12"/>
      <c r="I54" s="12"/>
      <c r="J54" s="12"/>
      <c r="K54" s="12"/>
      <c r="L54" s="12"/>
    </row>
    <row r="55" spans="1:12" s="4" customFormat="1" ht="20.100000000000001" customHeight="1" x14ac:dyDescent="0.3">
      <c r="A55" s="12"/>
      <c r="B55" s="12"/>
      <c r="C55" s="12"/>
      <c r="D55" s="12"/>
      <c r="E55" s="12"/>
      <c r="F55" s="12"/>
      <c r="G55" s="12"/>
      <c r="H55" s="12"/>
      <c r="I55" s="12"/>
      <c r="J55" s="12"/>
      <c r="K55" s="12"/>
      <c r="L55" s="12"/>
    </row>
    <row r="56" spans="1:12" s="4" customFormat="1" ht="20.100000000000001" customHeight="1" x14ac:dyDescent="0.3">
      <c r="A56" s="12"/>
      <c r="B56" s="12"/>
      <c r="C56" s="12"/>
      <c r="D56" s="12"/>
      <c r="E56" s="12"/>
      <c r="F56" s="12"/>
      <c r="G56" s="12"/>
      <c r="H56" s="12"/>
      <c r="I56" s="12"/>
      <c r="J56" s="12"/>
      <c r="K56" s="12"/>
      <c r="L56" s="12"/>
    </row>
    <row r="57" spans="1:12" s="4" customFormat="1" ht="20.100000000000001" customHeight="1" x14ac:dyDescent="0.3">
      <c r="A57" s="12"/>
      <c r="B57" s="12"/>
      <c r="C57" s="12"/>
      <c r="D57" s="12"/>
      <c r="E57" s="12"/>
      <c r="F57" s="12"/>
      <c r="G57" s="12"/>
      <c r="H57" s="12"/>
      <c r="I57" s="12"/>
      <c r="J57" s="12"/>
      <c r="K57" s="12"/>
      <c r="L57" s="12"/>
    </row>
    <row r="58" spans="1:12" s="4" customFormat="1" ht="20.100000000000001" customHeight="1" x14ac:dyDescent="0.3">
      <c r="A58" s="12"/>
      <c r="B58" s="12"/>
      <c r="C58" s="12"/>
      <c r="D58" s="12"/>
      <c r="E58" s="12"/>
      <c r="F58" s="12"/>
      <c r="G58" s="12"/>
      <c r="H58" s="12"/>
      <c r="I58" s="12"/>
      <c r="J58" s="12"/>
      <c r="K58" s="12"/>
      <c r="L58" s="12"/>
    </row>
    <row r="59" spans="1:12" s="4" customFormat="1" ht="20.100000000000001" customHeight="1" x14ac:dyDescent="0.3">
      <c r="A59" s="12"/>
      <c r="B59" s="12"/>
      <c r="C59" s="12"/>
      <c r="D59" s="12"/>
      <c r="E59" s="12"/>
      <c r="F59" s="12"/>
      <c r="G59" s="12"/>
      <c r="H59" s="12"/>
      <c r="I59" s="12"/>
      <c r="J59" s="12"/>
      <c r="K59" s="12"/>
      <c r="L59" s="12"/>
    </row>
    <row r="60" spans="1:12" s="4" customFormat="1" ht="20.100000000000001" customHeight="1" x14ac:dyDescent="0.3">
      <c r="A60" s="12"/>
      <c r="B60" s="12"/>
      <c r="C60" s="12"/>
      <c r="D60" s="12"/>
      <c r="E60" s="12"/>
      <c r="F60" s="12"/>
      <c r="G60" s="12"/>
      <c r="H60" s="12"/>
      <c r="I60" s="12"/>
      <c r="J60" s="12"/>
      <c r="K60" s="12"/>
      <c r="L60" s="12"/>
    </row>
    <row r="61" spans="1:12" s="4" customFormat="1" ht="20.100000000000001" customHeight="1" x14ac:dyDescent="0.3">
      <c r="A61" s="12"/>
      <c r="B61" s="12"/>
      <c r="C61" s="12"/>
      <c r="D61" s="12"/>
      <c r="E61" s="12"/>
      <c r="F61" s="12"/>
      <c r="G61" s="12"/>
      <c r="H61" s="12"/>
      <c r="I61" s="12"/>
      <c r="J61" s="12"/>
      <c r="K61" s="12"/>
      <c r="L61" s="12"/>
    </row>
    <row r="62" spans="1:12" s="4" customFormat="1" ht="20.100000000000001" customHeight="1" x14ac:dyDescent="0.3">
      <c r="A62" s="12"/>
      <c r="B62" s="12"/>
      <c r="C62" s="12"/>
      <c r="D62" s="12"/>
      <c r="E62" s="12"/>
      <c r="F62" s="12"/>
      <c r="G62" s="12"/>
      <c r="H62" s="12"/>
      <c r="I62" s="12"/>
      <c r="J62" s="12"/>
      <c r="K62" s="12"/>
      <c r="L62" s="12"/>
    </row>
    <row r="63" spans="1:12" s="4" customFormat="1" ht="20.100000000000001" customHeight="1" x14ac:dyDescent="0.3">
      <c r="A63" s="12"/>
      <c r="B63" s="12"/>
      <c r="C63" s="12"/>
      <c r="D63" s="12"/>
      <c r="E63" s="12"/>
      <c r="F63" s="12"/>
      <c r="G63" s="12"/>
      <c r="H63" s="12"/>
      <c r="I63" s="12"/>
      <c r="J63" s="12"/>
      <c r="K63" s="12"/>
      <c r="L63" s="12"/>
    </row>
    <row r="64" spans="1:12" s="4" customFormat="1" ht="20.100000000000001" customHeight="1" x14ac:dyDescent="0.3">
      <c r="A64" s="12"/>
      <c r="B64" s="12"/>
      <c r="C64" s="12"/>
      <c r="D64" s="12"/>
      <c r="E64" s="12"/>
      <c r="F64" s="12"/>
      <c r="G64" s="12"/>
      <c r="H64" s="12"/>
      <c r="I64" s="12"/>
      <c r="J64" s="12"/>
      <c r="K64" s="12"/>
      <c r="L64" s="12"/>
    </row>
    <row r="65" spans="1:12" s="4" customFormat="1" ht="20.100000000000001" customHeight="1" x14ac:dyDescent="0.3">
      <c r="A65" s="12"/>
      <c r="B65" s="12"/>
      <c r="C65" s="12"/>
      <c r="D65" s="12"/>
      <c r="E65" s="12"/>
      <c r="F65" s="12"/>
      <c r="G65" s="12"/>
      <c r="H65" s="12"/>
      <c r="I65" s="12"/>
      <c r="J65" s="12"/>
      <c r="K65" s="12"/>
      <c r="L65" s="12"/>
    </row>
    <row r="66" spans="1:12" s="4" customFormat="1" ht="20.100000000000001" customHeight="1" x14ac:dyDescent="0.3">
      <c r="A66" s="12"/>
      <c r="B66" s="12"/>
      <c r="C66" s="12"/>
      <c r="D66" s="12"/>
      <c r="E66" s="12"/>
      <c r="F66" s="12"/>
      <c r="G66" s="12"/>
      <c r="H66" s="12"/>
      <c r="I66" s="12"/>
      <c r="J66" s="12"/>
      <c r="K66" s="12"/>
      <c r="L66" s="12"/>
    </row>
    <row r="67" spans="1:12" s="4" customFormat="1" ht="20.100000000000001" customHeight="1" x14ac:dyDescent="0.3">
      <c r="A67" s="12"/>
      <c r="B67" s="12"/>
      <c r="C67" s="12"/>
      <c r="D67" s="12"/>
      <c r="E67" s="12"/>
      <c r="F67" s="12"/>
      <c r="G67" s="12"/>
      <c r="H67" s="12"/>
      <c r="I67" s="12"/>
      <c r="J67" s="12"/>
      <c r="K67" s="12"/>
      <c r="L67" s="12"/>
    </row>
    <row r="68" spans="1:12" s="4" customFormat="1" ht="20.100000000000001" customHeight="1" x14ac:dyDescent="0.3">
      <c r="A68" s="12"/>
      <c r="B68" s="12"/>
      <c r="C68" s="12"/>
      <c r="D68" s="12"/>
      <c r="E68" s="12"/>
      <c r="F68" s="12"/>
      <c r="G68" s="12"/>
      <c r="H68" s="12"/>
      <c r="I68" s="12"/>
      <c r="J68" s="12"/>
      <c r="K68" s="12"/>
      <c r="L68" s="12"/>
    </row>
    <row r="69" spans="1:12" s="4" customFormat="1" ht="20.100000000000001" customHeight="1" x14ac:dyDescent="0.3">
      <c r="A69" s="12"/>
      <c r="B69" s="12"/>
      <c r="C69" s="12"/>
      <c r="D69" s="12"/>
      <c r="E69" s="12"/>
      <c r="F69" s="12"/>
      <c r="G69" s="12"/>
      <c r="H69" s="12"/>
      <c r="I69" s="12"/>
      <c r="J69" s="12"/>
      <c r="K69" s="12"/>
      <c r="L69" s="12"/>
    </row>
    <row r="70" spans="1:12" s="4" customFormat="1" ht="50.1" customHeight="1" x14ac:dyDescent="0.3">
      <c r="A70" s="12"/>
      <c r="B70" s="12"/>
      <c r="C70" s="12"/>
      <c r="D70" s="12"/>
      <c r="E70" s="12"/>
      <c r="F70" s="12"/>
      <c r="G70" s="12"/>
      <c r="H70" s="12"/>
      <c r="I70" s="12"/>
      <c r="J70" s="12"/>
      <c r="K70" s="12"/>
      <c r="L70" s="12"/>
    </row>
    <row r="71" spans="1:12" s="4" customFormat="1" ht="50.1" customHeight="1" x14ac:dyDescent="0.3">
      <c r="A71" s="12"/>
      <c r="B71" s="12"/>
      <c r="C71" s="12"/>
      <c r="D71" s="12"/>
      <c r="E71" s="12"/>
      <c r="F71" s="12"/>
      <c r="G71" s="12"/>
      <c r="H71" s="12"/>
      <c r="I71" s="12"/>
      <c r="J71" s="12"/>
      <c r="K71" s="12"/>
      <c r="L71" s="12"/>
    </row>
    <row r="72" spans="1:12" s="4" customFormat="1" ht="50.1" customHeight="1" x14ac:dyDescent="0.3">
      <c r="A72" s="18"/>
      <c r="B72" s="18"/>
      <c r="C72" s="18"/>
      <c r="D72" s="18"/>
      <c r="E72" s="18"/>
      <c r="F72" s="18"/>
      <c r="G72" s="18"/>
      <c r="H72" s="18"/>
      <c r="I72" s="18"/>
      <c r="J72" s="18"/>
      <c r="K72" s="18"/>
      <c r="L72" s="18"/>
    </row>
    <row r="73" spans="1:12" s="4" customFormat="1" ht="50.1" customHeight="1" x14ac:dyDescent="0.3">
      <c r="A73" s="18"/>
      <c r="B73" s="18"/>
      <c r="C73" s="18"/>
      <c r="D73" s="18"/>
      <c r="E73" s="18"/>
      <c r="F73" s="18"/>
      <c r="G73" s="18"/>
      <c r="H73" s="18"/>
      <c r="I73" s="18"/>
      <c r="J73" s="18"/>
      <c r="K73" s="18"/>
      <c r="L73" s="18"/>
    </row>
    <row r="74" spans="1:12" s="4" customFormat="1" ht="50.1" customHeight="1" x14ac:dyDescent="0.3">
      <c r="A74" s="18"/>
      <c r="B74" s="18"/>
      <c r="C74" s="18"/>
      <c r="D74" s="18"/>
      <c r="E74" s="18"/>
      <c r="F74" s="18"/>
      <c r="G74" s="18"/>
      <c r="H74" s="18"/>
      <c r="I74" s="18"/>
      <c r="J74" s="18"/>
      <c r="K74" s="18"/>
      <c r="L74" s="18"/>
    </row>
    <row r="75" spans="1:12" s="4" customFormat="1" ht="50.1" customHeight="1" x14ac:dyDescent="0.3">
      <c r="A75" s="18"/>
      <c r="B75" s="18"/>
      <c r="C75" s="18"/>
      <c r="D75" s="18"/>
      <c r="E75" s="18"/>
      <c r="F75" s="18"/>
      <c r="G75" s="18"/>
      <c r="H75" s="18"/>
      <c r="I75" s="18"/>
      <c r="J75" s="18"/>
      <c r="K75" s="18"/>
      <c r="L75" s="18"/>
    </row>
    <row r="76" spans="1:12" s="4" customFormat="1" ht="50.1" customHeight="1" x14ac:dyDescent="0.3">
      <c r="A76" s="18"/>
      <c r="B76" s="18"/>
      <c r="C76" s="18"/>
      <c r="D76" s="18"/>
      <c r="E76" s="18"/>
      <c r="F76" s="18"/>
      <c r="G76" s="18"/>
      <c r="H76" s="18"/>
      <c r="I76" s="18"/>
      <c r="J76" s="18"/>
      <c r="K76" s="18"/>
      <c r="L76" s="18"/>
    </row>
    <row r="77" spans="1:12" s="4" customFormat="1" ht="50.1" customHeight="1" x14ac:dyDescent="0.3">
      <c r="A77" s="18"/>
      <c r="B77" s="18"/>
      <c r="C77" s="18"/>
      <c r="D77" s="18"/>
      <c r="E77" s="18"/>
      <c r="F77" s="18"/>
      <c r="G77" s="18"/>
      <c r="H77" s="18"/>
      <c r="I77" s="18"/>
      <c r="J77" s="18"/>
      <c r="K77" s="18"/>
      <c r="L77" s="18"/>
    </row>
    <row r="78" spans="1:12" s="4" customFormat="1" ht="50.1" customHeight="1" x14ac:dyDescent="0.3">
      <c r="A78" s="18"/>
      <c r="B78" s="18"/>
      <c r="C78" s="18"/>
      <c r="D78" s="18"/>
      <c r="E78" s="18"/>
      <c r="F78" s="18"/>
      <c r="G78" s="18"/>
      <c r="H78" s="18"/>
      <c r="I78" s="18"/>
      <c r="J78" s="18"/>
      <c r="K78" s="18"/>
      <c r="L78" s="18"/>
    </row>
    <row r="79" spans="1:12" s="4" customFormat="1" ht="50.1" customHeight="1" x14ac:dyDescent="0.3">
      <c r="A79" s="18"/>
      <c r="B79" s="18"/>
      <c r="C79" s="18"/>
      <c r="D79" s="18"/>
      <c r="E79" s="18"/>
      <c r="F79" s="18"/>
      <c r="G79" s="18"/>
      <c r="H79" s="18"/>
      <c r="I79" s="18"/>
      <c r="J79" s="18"/>
      <c r="K79" s="18"/>
      <c r="L79" s="18"/>
    </row>
    <row r="80" spans="1:12" s="4" customFormat="1" ht="50.1" customHeight="1" x14ac:dyDescent="0.3">
      <c r="A80" s="18"/>
      <c r="B80" s="18"/>
      <c r="C80" s="18"/>
      <c r="D80" s="18"/>
      <c r="E80" s="18"/>
      <c r="F80" s="18"/>
      <c r="G80" s="18"/>
      <c r="H80" s="18"/>
      <c r="I80" s="18"/>
      <c r="J80" s="18"/>
      <c r="K80" s="18"/>
      <c r="L80" s="18"/>
    </row>
    <row r="81" spans="1:12" s="4" customFormat="1" ht="50.1" customHeight="1" x14ac:dyDescent="0.3">
      <c r="A81" s="18"/>
      <c r="B81" s="18"/>
      <c r="C81" s="18"/>
      <c r="D81" s="18"/>
      <c r="E81" s="18"/>
      <c r="F81" s="18"/>
      <c r="G81" s="18"/>
      <c r="H81" s="18"/>
      <c r="I81" s="18"/>
      <c r="J81" s="18"/>
      <c r="K81" s="18"/>
      <c r="L81" s="18"/>
    </row>
    <row r="82" spans="1:12" s="4" customFormat="1" ht="50.1" customHeight="1" x14ac:dyDescent="0.3">
      <c r="A82" s="18"/>
      <c r="B82" s="18"/>
      <c r="C82" s="18"/>
      <c r="D82" s="18"/>
      <c r="E82" s="18"/>
      <c r="F82" s="18"/>
      <c r="G82" s="18"/>
      <c r="H82" s="18"/>
      <c r="I82" s="18"/>
      <c r="J82" s="18"/>
      <c r="K82" s="18"/>
      <c r="L82" s="18"/>
    </row>
    <row r="83" spans="1:12" s="4" customFormat="1" ht="50.1" customHeight="1" x14ac:dyDescent="0.3">
      <c r="A83" s="18"/>
      <c r="B83" s="18"/>
      <c r="C83" s="18"/>
      <c r="D83" s="18"/>
      <c r="E83" s="18"/>
      <c r="F83" s="18"/>
      <c r="G83" s="18"/>
      <c r="H83" s="18"/>
      <c r="I83" s="18"/>
      <c r="J83" s="18"/>
      <c r="K83" s="18"/>
      <c r="L83" s="18"/>
    </row>
    <row r="84" spans="1:12" s="4" customFormat="1" ht="50.1" customHeight="1" x14ac:dyDescent="0.3">
      <c r="A84" s="18"/>
      <c r="B84" s="18"/>
      <c r="C84" s="18"/>
      <c r="D84" s="18"/>
      <c r="E84" s="18"/>
      <c r="F84" s="18"/>
      <c r="G84" s="18"/>
      <c r="H84" s="18"/>
      <c r="I84" s="18"/>
      <c r="J84" s="18"/>
      <c r="K84" s="18"/>
      <c r="L84" s="18"/>
    </row>
    <row r="85" spans="1:12" s="4" customFormat="1" ht="50.1" customHeight="1" x14ac:dyDescent="0.3">
      <c r="A85" s="18"/>
      <c r="B85" s="18"/>
      <c r="C85" s="18"/>
      <c r="D85" s="18"/>
      <c r="E85" s="18"/>
      <c r="F85" s="18"/>
      <c r="G85" s="18"/>
      <c r="H85" s="18"/>
      <c r="I85" s="18"/>
      <c r="J85" s="18"/>
      <c r="K85" s="18"/>
      <c r="L85" s="18"/>
    </row>
    <row r="86" spans="1:12" s="4" customFormat="1" ht="50.1" customHeight="1" x14ac:dyDescent="0.3">
      <c r="A86" s="18"/>
      <c r="B86" s="18"/>
      <c r="C86" s="18"/>
      <c r="D86" s="18"/>
      <c r="E86" s="18"/>
      <c r="F86" s="18"/>
      <c r="G86" s="18"/>
      <c r="H86" s="18"/>
      <c r="I86" s="18"/>
      <c r="J86" s="18"/>
      <c r="K86" s="18"/>
      <c r="L86" s="18"/>
    </row>
    <row r="87" spans="1:12" s="4" customFormat="1" ht="50.1" customHeight="1" x14ac:dyDescent="0.3">
      <c r="A87" s="18"/>
      <c r="B87" s="18"/>
      <c r="C87" s="18"/>
      <c r="D87" s="18"/>
      <c r="E87" s="18"/>
      <c r="F87" s="18"/>
      <c r="G87" s="18"/>
      <c r="H87" s="18"/>
      <c r="I87" s="18"/>
      <c r="J87" s="18"/>
      <c r="K87" s="18"/>
      <c r="L87" s="18"/>
    </row>
    <row r="88" spans="1:12" s="4" customFormat="1" ht="50.1" customHeight="1" x14ac:dyDescent="0.3">
      <c r="A88" s="18"/>
      <c r="B88" s="18"/>
      <c r="C88" s="18"/>
      <c r="D88" s="18"/>
      <c r="E88" s="18"/>
      <c r="F88" s="18"/>
      <c r="G88" s="18"/>
      <c r="H88" s="18"/>
      <c r="I88" s="18"/>
      <c r="J88" s="18"/>
      <c r="K88" s="18"/>
      <c r="L88" s="18"/>
    </row>
    <row r="89" spans="1:12" s="4" customFormat="1" ht="50.1" customHeight="1" x14ac:dyDescent="0.3">
      <c r="A89" s="18"/>
      <c r="B89" s="18"/>
      <c r="C89" s="18"/>
      <c r="D89" s="18"/>
      <c r="E89" s="18"/>
      <c r="F89" s="18"/>
      <c r="G89" s="18"/>
      <c r="H89" s="18"/>
      <c r="I89" s="18"/>
      <c r="J89" s="18"/>
      <c r="K89" s="18"/>
      <c r="L89" s="18"/>
    </row>
    <row r="90" spans="1:12" s="4" customFormat="1" ht="50.1" customHeight="1" x14ac:dyDescent="0.3">
      <c r="A90" s="18"/>
      <c r="B90" s="18"/>
      <c r="C90" s="18"/>
      <c r="D90" s="18"/>
      <c r="E90" s="18"/>
      <c r="F90" s="18"/>
      <c r="G90" s="18"/>
      <c r="H90" s="18"/>
      <c r="I90" s="18"/>
      <c r="J90" s="18"/>
      <c r="K90" s="18"/>
      <c r="L90" s="18"/>
    </row>
    <row r="91" spans="1:12" s="4" customFormat="1" ht="50.1" customHeight="1" x14ac:dyDescent="0.3">
      <c r="A91" s="18"/>
      <c r="B91" s="18"/>
      <c r="C91" s="18"/>
      <c r="D91" s="18"/>
      <c r="E91" s="18"/>
      <c r="F91" s="18"/>
      <c r="G91" s="18"/>
      <c r="H91" s="18"/>
      <c r="I91" s="18"/>
      <c r="J91" s="18"/>
      <c r="K91" s="18"/>
      <c r="L91" s="18"/>
    </row>
    <row r="92" spans="1:12" s="4" customFormat="1" ht="50.1" customHeight="1" x14ac:dyDescent="0.3">
      <c r="A92" s="18"/>
      <c r="B92" s="18"/>
      <c r="C92" s="18"/>
      <c r="D92" s="18"/>
      <c r="E92" s="18"/>
      <c r="F92" s="18"/>
      <c r="G92" s="18"/>
      <c r="H92" s="18"/>
      <c r="I92" s="18"/>
      <c r="J92" s="18"/>
      <c r="K92" s="18"/>
      <c r="L92" s="18"/>
    </row>
    <row r="93" spans="1:12" s="4" customFormat="1" ht="50.1" customHeight="1" x14ac:dyDescent="0.3">
      <c r="A93" s="18"/>
      <c r="B93" s="18"/>
      <c r="C93" s="18"/>
      <c r="D93" s="18"/>
      <c r="E93" s="18"/>
      <c r="F93" s="18"/>
      <c r="G93" s="18"/>
      <c r="H93" s="18"/>
      <c r="I93" s="18"/>
      <c r="J93" s="18"/>
      <c r="K93" s="18"/>
      <c r="L93" s="18"/>
    </row>
    <row r="164" spans="4:4" ht="50.1" customHeight="1" x14ac:dyDescent="0.3">
      <c r="D164" s="18">
        <v>0</v>
      </c>
    </row>
  </sheetData>
  <mergeCells count="11030">
    <mergeCell ref="IG17:IR17"/>
    <mergeCell ref="IS17:IV17"/>
    <mergeCell ref="A18:L18"/>
    <mergeCell ref="M18:X18"/>
    <mergeCell ref="Y18:AJ18"/>
    <mergeCell ref="AK18:AV18"/>
    <mergeCell ref="AW18:BH18"/>
    <mergeCell ref="BI18:BT18"/>
    <mergeCell ref="BU18:CF18"/>
    <mergeCell ref="CG18:CR18"/>
    <mergeCell ref="FM17:FX17"/>
    <mergeCell ref="FY17:GJ17"/>
    <mergeCell ref="GK17:GV17"/>
    <mergeCell ref="GW17:HH17"/>
    <mergeCell ref="HI17:HT17"/>
    <mergeCell ref="HU17:IF17"/>
    <mergeCell ref="CS17:DD17"/>
    <mergeCell ref="DE17:DP17"/>
    <mergeCell ref="DQ17:EB17"/>
    <mergeCell ref="EC17:EN17"/>
    <mergeCell ref="EO17:EZ17"/>
    <mergeCell ref="FA17:FL17"/>
    <mergeCell ref="Y17:AJ17"/>
    <mergeCell ref="AK17:AV17"/>
    <mergeCell ref="AW17:BH17"/>
    <mergeCell ref="BI17:BT17"/>
    <mergeCell ref="BU17:CF17"/>
    <mergeCell ref="CG17:CR17"/>
    <mergeCell ref="A1:L1"/>
    <mergeCell ref="A2:L2"/>
    <mergeCell ref="A9:L9"/>
    <mergeCell ref="A11:L11"/>
    <mergeCell ref="A17:L17"/>
    <mergeCell ref="M17:X17"/>
    <mergeCell ref="IG19:IR19"/>
    <mergeCell ref="IS19:IV19"/>
    <mergeCell ref="A20:L20"/>
    <mergeCell ref="M20:X20"/>
    <mergeCell ref="Y20:AJ20"/>
    <mergeCell ref="AK20:AV20"/>
    <mergeCell ref="AW20:BH20"/>
    <mergeCell ref="BI20:BT20"/>
    <mergeCell ref="BU20:CF20"/>
    <mergeCell ref="CG20:CR20"/>
    <mergeCell ref="FM19:FX19"/>
    <mergeCell ref="FY19:GJ19"/>
    <mergeCell ref="GK19:GV19"/>
    <mergeCell ref="GW19:HH19"/>
    <mergeCell ref="HI19:HT19"/>
    <mergeCell ref="HU19:IF19"/>
    <mergeCell ref="CS19:DD19"/>
    <mergeCell ref="DE19:DP19"/>
    <mergeCell ref="DQ19:EB19"/>
    <mergeCell ref="EC19:EN19"/>
    <mergeCell ref="EO19:EZ19"/>
    <mergeCell ref="FA19:FL19"/>
    <mergeCell ref="IG18:IR18"/>
    <mergeCell ref="IS18:IV18"/>
    <mergeCell ref="A19:L19"/>
    <mergeCell ref="M19:X19"/>
    <mergeCell ref="Y19:AJ19"/>
    <mergeCell ref="AK19:AV19"/>
    <mergeCell ref="AW19:BH19"/>
    <mergeCell ref="BI19:BT19"/>
    <mergeCell ref="BU19:CF19"/>
    <mergeCell ref="CG19:CR19"/>
    <mergeCell ref="FM18:FX18"/>
    <mergeCell ref="FY18:GJ18"/>
    <mergeCell ref="GK18:GV18"/>
    <mergeCell ref="GW18:HH18"/>
    <mergeCell ref="HI18:HT18"/>
    <mergeCell ref="HU18:IF18"/>
    <mergeCell ref="CS18:DD18"/>
    <mergeCell ref="DE18:DP18"/>
    <mergeCell ref="DQ18:EB18"/>
    <mergeCell ref="EC18:EN18"/>
    <mergeCell ref="EO18:EZ18"/>
    <mergeCell ref="FA18:FL18"/>
    <mergeCell ref="QO20:QZ20"/>
    <mergeCell ref="RA20:RL20"/>
    <mergeCell ref="RM20:RX20"/>
    <mergeCell ref="RY20:SJ20"/>
    <mergeCell ref="SK20:SV20"/>
    <mergeCell ref="SW20:TH20"/>
    <mergeCell ref="NU20:OF20"/>
    <mergeCell ref="OG20:OR20"/>
    <mergeCell ref="OS20:PD20"/>
    <mergeCell ref="PE20:PP20"/>
    <mergeCell ref="PQ20:QB20"/>
    <mergeCell ref="QC20:QN20"/>
    <mergeCell ref="LA20:LL20"/>
    <mergeCell ref="LM20:LX20"/>
    <mergeCell ref="LY20:MJ20"/>
    <mergeCell ref="MK20:MV20"/>
    <mergeCell ref="MW20:NH20"/>
    <mergeCell ref="NI20:NT20"/>
    <mergeCell ref="IG20:IR20"/>
    <mergeCell ref="IS20:JD20"/>
    <mergeCell ref="JE20:JP20"/>
    <mergeCell ref="JQ20:KB20"/>
    <mergeCell ref="KC20:KN20"/>
    <mergeCell ref="KO20:KZ20"/>
    <mergeCell ref="FM20:FX20"/>
    <mergeCell ref="FY20:GJ20"/>
    <mergeCell ref="GK20:GV20"/>
    <mergeCell ref="GW20:HH20"/>
    <mergeCell ref="HI20:HT20"/>
    <mergeCell ref="HU20:IF20"/>
    <mergeCell ref="CS20:DD20"/>
    <mergeCell ref="DE20:DP20"/>
    <mergeCell ref="DQ20:EB20"/>
    <mergeCell ref="EC20:EN20"/>
    <mergeCell ref="EO20:EZ20"/>
    <mergeCell ref="FA20:FL20"/>
    <mergeCell ref="AHE20:AHP20"/>
    <mergeCell ref="AHQ20:AIB20"/>
    <mergeCell ref="AIC20:AIN20"/>
    <mergeCell ref="AIO20:AIZ20"/>
    <mergeCell ref="AJA20:AJL20"/>
    <mergeCell ref="AJM20:AJX20"/>
    <mergeCell ref="AEK20:AEV20"/>
    <mergeCell ref="AEW20:AFH20"/>
    <mergeCell ref="AFI20:AFT20"/>
    <mergeCell ref="AFU20:AGF20"/>
    <mergeCell ref="AGG20:AGR20"/>
    <mergeCell ref="AGS20:AHD20"/>
    <mergeCell ref="ABQ20:ACB20"/>
    <mergeCell ref="ACC20:ACN20"/>
    <mergeCell ref="ACO20:ACZ20"/>
    <mergeCell ref="ADA20:ADL20"/>
    <mergeCell ref="ADM20:ADX20"/>
    <mergeCell ref="ADY20:AEJ20"/>
    <mergeCell ref="YW20:ZH20"/>
    <mergeCell ref="ZI20:ZT20"/>
    <mergeCell ref="ZU20:AAF20"/>
    <mergeCell ref="AAG20:AAR20"/>
    <mergeCell ref="AAS20:ABD20"/>
    <mergeCell ref="ABE20:ABP20"/>
    <mergeCell ref="WC20:WN20"/>
    <mergeCell ref="WO20:WZ20"/>
    <mergeCell ref="XA20:XL20"/>
    <mergeCell ref="XM20:XX20"/>
    <mergeCell ref="XY20:YJ20"/>
    <mergeCell ref="YK20:YV20"/>
    <mergeCell ref="TI20:TT20"/>
    <mergeCell ref="TU20:UF20"/>
    <mergeCell ref="UG20:UR20"/>
    <mergeCell ref="US20:VD20"/>
    <mergeCell ref="VE20:VP20"/>
    <mergeCell ref="VQ20:WB20"/>
    <mergeCell ref="AXU20:AYF20"/>
    <mergeCell ref="AYG20:AYR20"/>
    <mergeCell ref="AYS20:AZD20"/>
    <mergeCell ref="AZE20:AZP20"/>
    <mergeCell ref="AZQ20:BAB20"/>
    <mergeCell ref="BAC20:BAN20"/>
    <mergeCell ref="AVA20:AVL20"/>
    <mergeCell ref="AVM20:AVX20"/>
    <mergeCell ref="AVY20:AWJ20"/>
    <mergeCell ref="AWK20:AWV20"/>
    <mergeCell ref="AWW20:AXH20"/>
    <mergeCell ref="AXI20:AXT20"/>
    <mergeCell ref="ASG20:ASR20"/>
    <mergeCell ref="ASS20:ATD20"/>
    <mergeCell ref="ATE20:ATP20"/>
    <mergeCell ref="ATQ20:AUB20"/>
    <mergeCell ref="AUC20:AUN20"/>
    <mergeCell ref="AUO20:AUZ20"/>
    <mergeCell ref="APM20:APX20"/>
    <mergeCell ref="APY20:AQJ20"/>
    <mergeCell ref="AQK20:AQV20"/>
    <mergeCell ref="AQW20:ARH20"/>
    <mergeCell ref="ARI20:ART20"/>
    <mergeCell ref="ARU20:ASF20"/>
    <mergeCell ref="AMS20:AND20"/>
    <mergeCell ref="ANE20:ANP20"/>
    <mergeCell ref="ANQ20:AOB20"/>
    <mergeCell ref="AOC20:AON20"/>
    <mergeCell ref="AOO20:AOZ20"/>
    <mergeCell ref="APA20:APL20"/>
    <mergeCell ref="AJY20:AKJ20"/>
    <mergeCell ref="AKK20:AKV20"/>
    <mergeCell ref="AKW20:ALH20"/>
    <mergeCell ref="ALI20:ALT20"/>
    <mergeCell ref="ALU20:AMF20"/>
    <mergeCell ref="AMG20:AMR20"/>
    <mergeCell ref="BOK20:BOV20"/>
    <mergeCell ref="BOW20:BPH20"/>
    <mergeCell ref="BPI20:BPT20"/>
    <mergeCell ref="BPU20:BQF20"/>
    <mergeCell ref="BQG20:BQR20"/>
    <mergeCell ref="BQS20:BRD20"/>
    <mergeCell ref="BLQ20:BMB20"/>
    <mergeCell ref="BMC20:BMN20"/>
    <mergeCell ref="BMO20:BMZ20"/>
    <mergeCell ref="BNA20:BNL20"/>
    <mergeCell ref="BNM20:BNX20"/>
    <mergeCell ref="BNY20:BOJ20"/>
    <mergeCell ref="BIW20:BJH20"/>
    <mergeCell ref="BJI20:BJT20"/>
    <mergeCell ref="BJU20:BKF20"/>
    <mergeCell ref="BKG20:BKR20"/>
    <mergeCell ref="BKS20:BLD20"/>
    <mergeCell ref="BLE20:BLP20"/>
    <mergeCell ref="BGC20:BGN20"/>
    <mergeCell ref="BGO20:BGZ20"/>
    <mergeCell ref="BHA20:BHL20"/>
    <mergeCell ref="BHM20:BHX20"/>
    <mergeCell ref="BHY20:BIJ20"/>
    <mergeCell ref="BIK20:BIV20"/>
    <mergeCell ref="BDI20:BDT20"/>
    <mergeCell ref="BDU20:BEF20"/>
    <mergeCell ref="BEG20:BER20"/>
    <mergeCell ref="BES20:BFD20"/>
    <mergeCell ref="BFE20:BFP20"/>
    <mergeCell ref="BFQ20:BGB20"/>
    <mergeCell ref="BAO20:BAZ20"/>
    <mergeCell ref="BBA20:BBL20"/>
    <mergeCell ref="BBM20:BBX20"/>
    <mergeCell ref="BBY20:BCJ20"/>
    <mergeCell ref="BCK20:BCV20"/>
    <mergeCell ref="BCW20:BDH20"/>
    <mergeCell ref="CFA20:CFL20"/>
    <mergeCell ref="CFM20:CFX20"/>
    <mergeCell ref="CFY20:CGJ20"/>
    <mergeCell ref="CGK20:CGV20"/>
    <mergeCell ref="CGW20:CHH20"/>
    <mergeCell ref="CHI20:CHT20"/>
    <mergeCell ref="CCG20:CCR20"/>
    <mergeCell ref="CCS20:CDD20"/>
    <mergeCell ref="CDE20:CDP20"/>
    <mergeCell ref="CDQ20:CEB20"/>
    <mergeCell ref="CEC20:CEN20"/>
    <mergeCell ref="CEO20:CEZ20"/>
    <mergeCell ref="BZM20:BZX20"/>
    <mergeCell ref="BZY20:CAJ20"/>
    <mergeCell ref="CAK20:CAV20"/>
    <mergeCell ref="CAW20:CBH20"/>
    <mergeCell ref="CBI20:CBT20"/>
    <mergeCell ref="CBU20:CCF20"/>
    <mergeCell ref="BWS20:BXD20"/>
    <mergeCell ref="BXE20:BXP20"/>
    <mergeCell ref="BXQ20:BYB20"/>
    <mergeCell ref="BYC20:BYN20"/>
    <mergeCell ref="BYO20:BYZ20"/>
    <mergeCell ref="BZA20:BZL20"/>
    <mergeCell ref="BTY20:BUJ20"/>
    <mergeCell ref="BUK20:BUV20"/>
    <mergeCell ref="BUW20:BVH20"/>
    <mergeCell ref="BVI20:BVT20"/>
    <mergeCell ref="BVU20:BWF20"/>
    <mergeCell ref="BWG20:BWR20"/>
    <mergeCell ref="BRE20:BRP20"/>
    <mergeCell ref="BRQ20:BSB20"/>
    <mergeCell ref="BSC20:BSN20"/>
    <mergeCell ref="BSO20:BSZ20"/>
    <mergeCell ref="BTA20:BTL20"/>
    <mergeCell ref="BTM20:BTX20"/>
    <mergeCell ref="CVQ20:CWB20"/>
    <mergeCell ref="CWC20:CWN20"/>
    <mergeCell ref="CWO20:CWZ20"/>
    <mergeCell ref="CXA20:CXL20"/>
    <mergeCell ref="CXM20:CXX20"/>
    <mergeCell ref="CXY20:CYJ20"/>
    <mergeCell ref="CSW20:CTH20"/>
    <mergeCell ref="CTI20:CTT20"/>
    <mergeCell ref="CTU20:CUF20"/>
    <mergeCell ref="CUG20:CUR20"/>
    <mergeCell ref="CUS20:CVD20"/>
    <mergeCell ref="CVE20:CVP20"/>
    <mergeCell ref="CQC20:CQN20"/>
    <mergeCell ref="CQO20:CQZ20"/>
    <mergeCell ref="CRA20:CRL20"/>
    <mergeCell ref="CRM20:CRX20"/>
    <mergeCell ref="CRY20:CSJ20"/>
    <mergeCell ref="CSK20:CSV20"/>
    <mergeCell ref="CNI20:CNT20"/>
    <mergeCell ref="CNU20:COF20"/>
    <mergeCell ref="COG20:COR20"/>
    <mergeCell ref="COS20:CPD20"/>
    <mergeCell ref="CPE20:CPP20"/>
    <mergeCell ref="CPQ20:CQB20"/>
    <mergeCell ref="CKO20:CKZ20"/>
    <mergeCell ref="CLA20:CLL20"/>
    <mergeCell ref="CLM20:CLX20"/>
    <mergeCell ref="CLY20:CMJ20"/>
    <mergeCell ref="CMK20:CMV20"/>
    <mergeCell ref="CMW20:CNH20"/>
    <mergeCell ref="CHU20:CIF20"/>
    <mergeCell ref="CIG20:CIR20"/>
    <mergeCell ref="CIS20:CJD20"/>
    <mergeCell ref="CJE20:CJP20"/>
    <mergeCell ref="CJQ20:CKB20"/>
    <mergeCell ref="CKC20:CKN20"/>
    <mergeCell ref="DMG20:DMR20"/>
    <mergeCell ref="DMS20:DND20"/>
    <mergeCell ref="DNE20:DNP20"/>
    <mergeCell ref="DNQ20:DOB20"/>
    <mergeCell ref="DOC20:DON20"/>
    <mergeCell ref="DOO20:DOZ20"/>
    <mergeCell ref="DJM20:DJX20"/>
    <mergeCell ref="DJY20:DKJ20"/>
    <mergeCell ref="DKK20:DKV20"/>
    <mergeCell ref="DKW20:DLH20"/>
    <mergeCell ref="DLI20:DLT20"/>
    <mergeCell ref="DLU20:DMF20"/>
    <mergeCell ref="DGS20:DHD20"/>
    <mergeCell ref="DHE20:DHP20"/>
    <mergeCell ref="DHQ20:DIB20"/>
    <mergeCell ref="DIC20:DIN20"/>
    <mergeCell ref="DIO20:DIZ20"/>
    <mergeCell ref="DJA20:DJL20"/>
    <mergeCell ref="DDY20:DEJ20"/>
    <mergeCell ref="DEK20:DEV20"/>
    <mergeCell ref="DEW20:DFH20"/>
    <mergeCell ref="DFI20:DFT20"/>
    <mergeCell ref="DFU20:DGF20"/>
    <mergeCell ref="DGG20:DGR20"/>
    <mergeCell ref="DBE20:DBP20"/>
    <mergeCell ref="DBQ20:DCB20"/>
    <mergeCell ref="DCC20:DCN20"/>
    <mergeCell ref="DCO20:DCZ20"/>
    <mergeCell ref="DDA20:DDL20"/>
    <mergeCell ref="DDM20:DDX20"/>
    <mergeCell ref="CYK20:CYV20"/>
    <mergeCell ref="CYW20:CZH20"/>
    <mergeCell ref="CZI20:CZT20"/>
    <mergeCell ref="CZU20:DAF20"/>
    <mergeCell ref="DAG20:DAR20"/>
    <mergeCell ref="DAS20:DBD20"/>
    <mergeCell ref="ECW20:EDH20"/>
    <mergeCell ref="EDI20:EDT20"/>
    <mergeCell ref="EDU20:EEF20"/>
    <mergeCell ref="EEG20:EER20"/>
    <mergeCell ref="EES20:EFD20"/>
    <mergeCell ref="EFE20:EFP20"/>
    <mergeCell ref="EAC20:EAN20"/>
    <mergeCell ref="EAO20:EAZ20"/>
    <mergeCell ref="EBA20:EBL20"/>
    <mergeCell ref="EBM20:EBX20"/>
    <mergeCell ref="EBY20:ECJ20"/>
    <mergeCell ref="ECK20:ECV20"/>
    <mergeCell ref="DXI20:DXT20"/>
    <mergeCell ref="DXU20:DYF20"/>
    <mergeCell ref="DYG20:DYR20"/>
    <mergeCell ref="DYS20:DZD20"/>
    <mergeCell ref="DZE20:DZP20"/>
    <mergeCell ref="DZQ20:EAB20"/>
    <mergeCell ref="DUO20:DUZ20"/>
    <mergeCell ref="DVA20:DVL20"/>
    <mergeCell ref="DVM20:DVX20"/>
    <mergeCell ref="DVY20:DWJ20"/>
    <mergeCell ref="DWK20:DWV20"/>
    <mergeCell ref="DWW20:DXH20"/>
    <mergeCell ref="DRU20:DSF20"/>
    <mergeCell ref="DSG20:DSR20"/>
    <mergeCell ref="DSS20:DTD20"/>
    <mergeCell ref="DTE20:DTP20"/>
    <mergeCell ref="DTQ20:DUB20"/>
    <mergeCell ref="DUC20:DUN20"/>
    <mergeCell ref="DPA20:DPL20"/>
    <mergeCell ref="DPM20:DPX20"/>
    <mergeCell ref="DPY20:DQJ20"/>
    <mergeCell ref="DQK20:DQV20"/>
    <mergeCell ref="DQW20:DRH20"/>
    <mergeCell ref="DRI20:DRT20"/>
    <mergeCell ref="ETM20:ETX20"/>
    <mergeCell ref="ETY20:EUJ20"/>
    <mergeCell ref="EUK20:EUV20"/>
    <mergeCell ref="EUW20:EVH20"/>
    <mergeCell ref="EVI20:EVT20"/>
    <mergeCell ref="EVU20:EWF20"/>
    <mergeCell ref="EQS20:ERD20"/>
    <mergeCell ref="ERE20:ERP20"/>
    <mergeCell ref="ERQ20:ESB20"/>
    <mergeCell ref="ESC20:ESN20"/>
    <mergeCell ref="ESO20:ESZ20"/>
    <mergeCell ref="ETA20:ETL20"/>
    <mergeCell ref="ENY20:EOJ20"/>
    <mergeCell ref="EOK20:EOV20"/>
    <mergeCell ref="EOW20:EPH20"/>
    <mergeCell ref="EPI20:EPT20"/>
    <mergeCell ref="EPU20:EQF20"/>
    <mergeCell ref="EQG20:EQR20"/>
    <mergeCell ref="ELE20:ELP20"/>
    <mergeCell ref="ELQ20:EMB20"/>
    <mergeCell ref="EMC20:EMN20"/>
    <mergeCell ref="EMO20:EMZ20"/>
    <mergeCell ref="ENA20:ENL20"/>
    <mergeCell ref="ENM20:ENX20"/>
    <mergeCell ref="EIK20:EIV20"/>
    <mergeCell ref="EIW20:EJH20"/>
    <mergeCell ref="EJI20:EJT20"/>
    <mergeCell ref="EJU20:EKF20"/>
    <mergeCell ref="EKG20:EKR20"/>
    <mergeCell ref="EKS20:ELD20"/>
    <mergeCell ref="EFQ20:EGB20"/>
    <mergeCell ref="EGC20:EGN20"/>
    <mergeCell ref="EGO20:EGZ20"/>
    <mergeCell ref="EHA20:EHL20"/>
    <mergeCell ref="EHM20:EHX20"/>
    <mergeCell ref="EHY20:EIJ20"/>
    <mergeCell ref="FKC20:FKN20"/>
    <mergeCell ref="FKO20:FKZ20"/>
    <mergeCell ref="FLA20:FLL20"/>
    <mergeCell ref="FLM20:FLX20"/>
    <mergeCell ref="FLY20:FMJ20"/>
    <mergeCell ref="FMK20:FMV20"/>
    <mergeCell ref="FHI20:FHT20"/>
    <mergeCell ref="FHU20:FIF20"/>
    <mergeCell ref="FIG20:FIR20"/>
    <mergeCell ref="FIS20:FJD20"/>
    <mergeCell ref="FJE20:FJP20"/>
    <mergeCell ref="FJQ20:FKB20"/>
    <mergeCell ref="FEO20:FEZ20"/>
    <mergeCell ref="FFA20:FFL20"/>
    <mergeCell ref="FFM20:FFX20"/>
    <mergeCell ref="FFY20:FGJ20"/>
    <mergeCell ref="FGK20:FGV20"/>
    <mergeCell ref="FGW20:FHH20"/>
    <mergeCell ref="FBU20:FCF20"/>
    <mergeCell ref="FCG20:FCR20"/>
    <mergeCell ref="FCS20:FDD20"/>
    <mergeCell ref="FDE20:FDP20"/>
    <mergeCell ref="FDQ20:FEB20"/>
    <mergeCell ref="FEC20:FEN20"/>
    <mergeCell ref="EZA20:EZL20"/>
    <mergeCell ref="EZM20:EZX20"/>
    <mergeCell ref="EZY20:FAJ20"/>
    <mergeCell ref="FAK20:FAV20"/>
    <mergeCell ref="FAW20:FBH20"/>
    <mergeCell ref="FBI20:FBT20"/>
    <mergeCell ref="EWG20:EWR20"/>
    <mergeCell ref="EWS20:EXD20"/>
    <mergeCell ref="EXE20:EXP20"/>
    <mergeCell ref="EXQ20:EYB20"/>
    <mergeCell ref="EYC20:EYN20"/>
    <mergeCell ref="EYO20:EYZ20"/>
    <mergeCell ref="GAS20:GBD20"/>
    <mergeCell ref="GBE20:GBP20"/>
    <mergeCell ref="GBQ20:GCB20"/>
    <mergeCell ref="GCC20:GCN20"/>
    <mergeCell ref="GCO20:GCZ20"/>
    <mergeCell ref="GDA20:GDL20"/>
    <mergeCell ref="FXY20:FYJ20"/>
    <mergeCell ref="FYK20:FYV20"/>
    <mergeCell ref="FYW20:FZH20"/>
    <mergeCell ref="FZI20:FZT20"/>
    <mergeCell ref="FZU20:GAF20"/>
    <mergeCell ref="GAG20:GAR20"/>
    <mergeCell ref="FVE20:FVP20"/>
    <mergeCell ref="FVQ20:FWB20"/>
    <mergeCell ref="FWC20:FWN20"/>
    <mergeCell ref="FWO20:FWZ20"/>
    <mergeCell ref="FXA20:FXL20"/>
    <mergeCell ref="FXM20:FXX20"/>
    <mergeCell ref="FSK20:FSV20"/>
    <mergeCell ref="FSW20:FTH20"/>
    <mergeCell ref="FTI20:FTT20"/>
    <mergeCell ref="FTU20:FUF20"/>
    <mergeCell ref="FUG20:FUR20"/>
    <mergeCell ref="FUS20:FVD20"/>
    <mergeCell ref="FPQ20:FQB20"/>
    <mergeCell ref="FQC20:FQN20"/>
    <mergeCell ref="FQO20:FQZ20"/>
    <mergeCell ref="FRA20:FRL20"/>
    <mergeCell ref="FRM20:FRX20"/>
    <mergeCell ref="FRY20:FSJ20"/>
    <mergeCell ref="FMW20:FNH20"/>
    <mergeCell ref="FNI20:FNT20"/>
    <mergeCell ref="FNU20:FOF20"/>
    <mergeCell ref="FOG20:FOR20"/>
    <mergeCell ref="FOS20:FPD20"/>
    <mergeCell ref="FPE20:FPP20"/>
    <mergeCell ref="GRI20:GRT20"/>
    <mergeCell ref="GRU20:GSF20"/>
    <mergeCell ref="GSG20:GSR20"/>
    <mergeCell ref="GSS20:GTD20"/>
    <mergeCell ref="GTE20:GTP20"/>
    <mergeCell ref="GTQ20:GUB20"/>
    <mergeCell ref="GOO20:GOZ20"/>
    <mergeCell ref="GPA20:GPL20"/>
    <mergeCell ref="GPM20:GPX20"/>
    <mergeCell ref="GPY20:GQJ20"/>
    <mergeCell ref="GQK20:GQV20"/>
    <mergeCell ref="GQW20:GRH20"/>
    <mergeCell ref="GLU20:GMF20"/>
    <mergeCell ref="GMG20:GMR20"/>
    <mergeCell ref="GMS20:GND20"/>
    <mergeCell ref="GNE20:GNP20"/>
    <mergeCell ref="GNQ20:GOB20"/>
    <mergeCell ref="GOC20:GON20"/>
    <mergeCell ref="GJA20:GJL20"/>
    <mergeCell ref="GJM20:GJX20"/>
    <mergeCell ref="GJY20:GKJ20"/>
    <mergeCell ref="GKK20:GKV20"/>
    <mergeCell ref="GKW20:GLH20"/>
    <mergeCell ref="GLI20:GLT20"/>
    <mergeCell ref="GGG20:GGR20"/>
    <mergeCell ref="GGS20:GHD20"/>
    <mergeCell ref="GHE20:GHP20"/>
    <mergeCell ref="GHQ20:GIB20"/>
    <mergeCell ref="GIC20:GIN20"/>
    <mergeCell ref="GIO20:GIZ20"/>
    <mergeCell ref="GDM20:GDX20"/>
    <mergeCell ref="GDY20:GEJ20"/>
    <mergeCell ref="GEK20:GEV20"/>
    <mergeCell ref="GEW20:GFH20"/>
    <mergeCell ref="GFI20:GFT20"/>
    <mergeCell ref="GFU20:GGF20"/>
    <mergeCell ref="HHY20:HIJ20"/>
    <mergeCell ref="HIK20:HIV20"/>
    <mergeCell ref="HIW20:HJH20"/>
    <mergeCell ref="HJI20:HJT20"/>
    <mergeCell ref="HJU20:HKF20"/>
    <mergeCell ref="HKG20:HKR20"/>
    <mergeCell ref="HFE20:HFP20"/>
    <mergeCell ref="HFQ20:HGB20"/>
    <mergeCell ref="HGC20:HGN20"/>
    <mergeCell ref="HGO20:HGZ20"/>
    <mergeCell ref="HHA20:HHL20"/>
    <mergeCell ref="HHM20:HHX20"/>
    <mergeCell ref="HCK20:HCV20"/>
    <mergeCell ref="HCW20:HDH20"/>
    <mergeCell ref="HDI20:HDT20"/>
    <mergeCell ref="HDU20:HEF20"/>
    <mergeCell ref="HEG20:HER20"/>
    <mergeCell ref="HES20:HFD20"/>
    <mergeCell ref="GZQ20:HAB20"/>
    <mergeCell ref="HAC20:HAN20"/>
    <mergeCell ref="HAO20:HAZ20"/>
    <mergeCell ref="HBA20:HBL20"/>
    <mergeCell ref="HBM20:HBX20"/>
    <mergeCell ref="HBY20:HCJ20"/>
    <mergeCell ref="GWW20:GXH20"/>
    <mergeCell ref="GXI20:GXT20"/>
    <mergeCell ref="GXU20:GYF20"/>
    <mergeCell ref="GYG20:GYR20"/>
    <mergeCell ref="GYS20:GZD20"/>
    <mergeCell ref="GZE20:GZP20"/>
    <mergeCell ref="GUC20:GUN20"/>
    <mergeCell ref="GUO20:GUZ20"/>
    <mergeCell ref="GVA20:GVL20"/>
    <mergeCell ref="GVM20:GVX20"/>
    <mergeCell ref="GVY20:GWJ20"/>
    <mergeCell ref="GWK20:GWV20"/>
    <mergeCell ref="HYO20:HYZ20"/>
    <mergeCell ref="HZA20:HZL20"/>
    <mergeCell ref="HZM20:HZX20"/>
    <mergeCell ref="HZY20:IAJ20"/>
    <mergeCell ref="IAK20:IAV20"/>
    <mergeCell ref="IAW20:IBH20"/>
    <mergeCell ref="HVU20:HWF20"/>
    <mergeCell ref="HWG20:HWR20"/>
    <mergeCell ref="HWS20:HXD20"/>
    <mergeCell ref="HXE20:HXP20"/>
    <mergeCell ref="HXQ20:HYB20"/>
    <mergeCell ref="HYC20:HYN20"/>
    <mergeCell ref="HTA20:HTL20"/>
    <mergeCell ref="HTM20:HTX20"/>
    <mergeCell ref="HTY20:HUJ20"/>
    <mergeCell ref="HUK20:HUV20"/>
    <mergeCell ref="HUW20:HVH20"/>
    <mergeCell ref="HVI20:HVT20"/>
    <mergeCell ref="HQG20:HQR20"/>
    <mergeCell ref="HQS20:HRD20"/>
    <mergeCell ref="HRE20:HRP20"/>
    <mergeCell ref="HRQ20:HSB20"/>
    <mergeCell ref="HSC20:HSN20"/>
    <mergeCell ref="HSO20:HSZ20"/>
    <mergeCell ref="HNM20:HNX20"/>
    <mergeCell ref="HNY20:HOJ20"/>
    <mergeCell ref="HOK20:HOV20"/>
    <mergeCell ref="HOW20:HPH20"/>
    <mergeCell ref="HPI20:HPT20"/>
    <mergeCell ref="HPU20:HQF20"/>
    <mergeCell ref="HKS20:HLD20"/>
    <mergeCell ref="HLE20:HLP20"/>
    <mergeCell ref="HLQ20:HMB20"/>
    <mergeCell ref="HMC20:HMN20"/>
    <mergeCell ref="HMO20:HMZ20"/>
    <mergeCell ref="HNA20:HNL20"/>
    <mergeCell ref="IPE20:IPP20"/>
    <mergeCell ref="IPQ20:IQB20"/>
    <mergeCell ref="IQC20:IQN20"/>
    <mergeCell ref="IQO20:IQZ20"/>
    <mergeCell ref="IRA20:IRL20"/>
    <mergeCell ref="IRM20:IRX20"/>
    <mergeCell ref="IMK20:IMV20"/>
    <mergeCell ref="IMW20:INH20"/>
    <mergeCell ref="INI20:INT20"/>
    <mergeCell ref="INU20:IOF20"/>
    <mergeCell ref="IOG20:IOR20"/>
    <mergeCell ref="IOS20:IPD20"/>
    <mergeCell ref="IJQ20:IKB20"/>
    <mergeCell ref="IKC20:IKN20"/>
    <mergeCell ref="IKO20:IKZ20"/>
    <mergeCell ref="ILA20:ILL20"/>
    <mergeCell ref="ILM20:ILX20"/>
    <mergeCell ref="ILY20:IMJ20"/>
    <mergeCell ref="IGW20:IHH20"/>
    <mergeCell ref="IHI20:IHT20"/>
    <mergeCell ref="IHU20:IIF20"/>
    <mergeCell ref="IIG20:IIR20"/>
    <mergeCell ref="IIS20:IJD20"/>
    <mergeCell ref="IJE20:IJP20"/>
    <mergeCell ref="IEC20:IEN20"/>
    <mergeCell ref="IEO20:IEZ20"/>
    <mergeCell ref="IFA20:IFL20"/>
    <mergeCell ref="IFM20:IFX20"/>
    <mergeCell ref="IFY20:IGJ20"/>
    <mergeCell ref="IGK20:IGV20"/>
    <mergeCell ref="IBI20:IBT20"/>
    <mergeCell ref="IBU20:ICF20"/>
    <mergeCell ref="ICG20:ICR20"/>
    <mergeCell ref="ICS20:IDD20"/>
    <mergeCell ref="IDE20:IDP20"/>
    <mergeCell ref="IDQ20:IEB20"/>
    <mergeCell ref="JFU20:JGF20"/>
    <mergeCell ref="JGG20:JGR20"/>
    <mergeCell ref="JGS20:JHD20"/>
    <mergeCell ref="JHE20:JHP20"/>
    <mergeCell ref="JHQ20:JIB20"/>
    <mergeCell ref="JIC20:JIN20"/>
    <mergeCell ref="JDA20:JDL20"/>
    <mergeCell ref="JDM20:JDX20"/>
    <mergeCell ref="JDY20:JEJ20"/>
    <mergeCell ref="JEK20:JEV20"/>
    <mergeCell ref="JEW20:JFH20"/>
    <mergeCell ref="JFI20:JFT20"/>
    <mergeCell ref="JAG20:JAR20"/>
    <mergeCell ref="JAS20:JBD20"/>
    <mergeCell ref="JBE20:JBP20"/>
    <mergeCell ref="JBQ20:JCB20"/>
    <mergeCell ref="JCC20:JCN20"/>
    <mergeCell ref="JCO20:JCZ20"/>
    <mergeCell ref="IXM20:IXX20"/>
    <mergeCell ref="IXY20:IYJ20"/>
    <mergeCell ref="IYK20:IYV20"/>
    <mergeCell ref="IYW20:IZH20"/>
    <mergeCell ref="IZI20:IZT20"/>
    <mergeCell ref="IZU20:JAF20"/>
    <mergeCell ref="IUS20:IVD20"/>
    <mergeCell ref="IVE20:IVP20"/>
    <mergeCell ref="IVQ20:IWB20"/>
    <mergeCell ref="IWC20:IWN20"/>
    <mergeCell ref="IWO20:IWZ20"/>
    <mergeCell ref="IXA20:IXL20"/>
    <mergeCell ref="IRY20:ISJ20"/>
    <mergeCell ref="ISK20:ISV20"/>
    <mergeCell ref="ISW20:ITH20"/>
    <mergeCell ref="ITI20:ITT20"/>
    <mergeCell ref="ITU20:IUF20"/>
    <mergeCell ref="IUG20:IUR20"/>
    <mergeCell ref="JWK20:JWV20"/>
    <mergeCell ref="JWW20:JXH20"/>
    <mergeCell ref="JXI20:JXT20"/>
    <mergeCell ref="JXU20:JYF20"/>
    <mergeCell ref="JYG20:JYR20"/>
    <mergeCell ref="JYS20:JZD20"/>
    <mergeCell ref="JTQ20:JUB20"/>
    <mergeCell ref="JUC20:JUN20"/>
    <mergeCell ref="JUO20:JUZ20"/>
    <mergeCell ref="JVA20:JVL20"/>
    <mergeCell ref="JVM20:JVX20"/>
    <mergeCell ref="JVY20:JWJ20"/>
    <mergeCell ref="JQW20:JRH20"/>
    <mergeCell ref="JRI20:JRT20"/>
    <mergeCell ref="JRU20:JSF20"/>
    <mergeCell ref="JSG20:JSR20"/>
    <mergeCell ref="JSS20:JTD20"/>
    <mergeCell ref="JTE20:JTP20"/>
    <mergeCell ref="JOC20:JON20"/>
    <mergeCell ref="JOO20:JOZ20"/>
    <mergeCell ref="JPA20:JPL20"/>
    <mergeCell ref="JPM20:JPX20"/>
    <mergeCell ref="JPY20:JQJ20"/>
    <mergeCell ref="JQK20:JQV20"/>
    <mergeCell ref="JLI20:JLT20"/>
    <mergeCell ref="JLU20:JMF20"/>
    <mergeCell ref="JMG20:JMR20"/>
    <mergeCell ref="JMS20:JND20"/>
    <mergeCell ref="JNE20:JNP20"/>
    <mergeCell ref="JNQ20:JOB20"/>
    <mergeCell ref="JIO20:JIZ20"/>
    <mergeCell ref="JJA20:JJL20"/>
    <mergeCell ref="JJM20:JJX20"/>
    <mergeCell ref="JJY20:JKJ20"/>
    <mergeCell ref="JKK20:JKV20"/>
    <mergeCell ref="JKW20:JLH20"/>
    <mergeCell ref="KNA20:KNL20"/>
    <mergeCell ref="KNM20:KNX20"/>
    <mergeCell ref="KNY20:KOJ20"/>
    <mergeCell ref="KOK20:KOV20"/>
    <mergeCell ref="KOW20:KPH20"/>
    <mergeCell ref="KPI20:KPT20"/>
    <mergeCell ref="KKG20:KKR20"/>
    <mergeCell ref="KKS20:KLD20"/>
    <mergeCell ref="KLE20:KLP20"/>
    <mergeCell ref="KLQ20:KMB20"/>
    <mergeCell ref="KMC20:KMN20"/>
    <mergeCell ref="KMO20:KMZ20"/>
    <mergeCell ref="KHM20:KHX20"/>
    <mergeCell ref="KHY20:KIJ20"/>
    <mergeCell ref="KIK20:KIV20"/>
    <mergeCell ref="KIW20:KJH20"/>
    <mergeCell ref="KJI20:KJT20"/>
    <mergeCell ref="KJU20:KKF20"/>
    <mergeCell ref="KES20:KFD20"/>
    <mergeCell ref="KFE20:KFP20"/>
    <mergeCell ref="KFQ20:KGB20"/>
    <mergeCell ref="KGC20:KGN20"/>
    <mergeCell ref="KGO20:KGZ20"/>
    <mergeCell ref="KHA20:KHL20"/>
    <mergeCell ref="KBY20:KCJ20"/>
    <mergeCell ref="KCK20:KCV20"/>
    <mergeCell ref="KCW20:KDH20"/>
    <mergeCell ref="KDI20:KDT20"/>
    <mergeCell ref="KDU20:KEF20"/>
    <mergeCell ref="KEG20:KER20"/>
    <mergeCell ref="JZE20:JZP20"/>
    <mergeCell ref="JZQ20:KAB20"/>
    <mergeCell ref="KAC20:KAN20"/>
    <mergeCell ref="KAO20:KAZ20"/>
    <mergeCell ref="KBA20:KBL20"/>
    <mergeCell ref="KBM20:KBX20"/>
    <mergeCell ref="LDQ20:LEB20"/>
    <mergeCell ref="LEC20:LEN20"/>
    <mergeCell ref="LEO20:LEZ20"/>
    <mergeCell ref="LFA20:LFL20"/>
    <mergeCell ref="LFM20:LFX20"/>
    <mergeCell ref="LFY20:LGJ20"/>
    <mergeCell ref="LAW20:LBH20"/>
    <mergeCell ref="LBI20:LBT20"/>
    <mergeCell ref="LBU20:LCF20"/>
    <mergeCell ref="LCG20:LCR20"/>
    <mergeCell ref="LCS20:LDD20"/>
    <mergeCell ref="LDE20:LDP20"/>
    <mergeCell ref="KYC20:KYN20"/>
    <mergeCell ref="KYO20:KYZ20"/>
    <mergeCell ref="KZA20:KZL20"/>
    <mergeCell ref="KZM20:KZX20"/>
    <mergeCell ref="KZY20:LAJ20"/>
    <mergeCell ref="LAK20:LAV20"/>
    <mergeCell ref="KVI20:KVT20"/>
    <mergeCell ref="KVU20:KWF20"/>
    <mergeCell ref="KWG20:KWR20"/>
    <mergeCell ref="KWS20:KXD20"/>
    <mergeCell ref="KXE20:KXP20"/>
    <mergeCell ref="KXQ20:KYB20"/>
    <mergeCell ref="KSO20:KSZ20"/>
    <mergeCell ref="KTA20:KTL20"/>
    <mergeCell ref="KTM20:KTX20"/>
    <mergeCell ref="KTY20:KUJ20"/>
    <mergeCell ref="KUK20:KUV20"/>
    <mergeCell ref="KUW20:KVH20"/>
    <mergeCell ref="KPU20:KQF20"/>
    <mergeCell ref="KQG20:KQR20"/>
    <mergeCell ref="KQS20:KRD20"/>
    <mergeCell ref="KRE20:KRP20"/>
    <mergeCell ref="KRQ20:KSB20"/>
    <mergeCell ref="KSC20:KSN20"/>
    <mergeCell ref="LUG20:LUR20"/>
    <mergeCell ref="LUS20:LVD20"/>
    <mergeCell ref="LVE20:LVP20"/>
    <mergeCell ref="LVQ20:LWB20"/>
    <mergeCell ref="LWC20:LWN20"/>
    <mergeCell ref="LWO20:LWZ20"/>
    <mergeCell ref="LRM20:LRX20"/>
    <mergeCell ref="LRY20:LSJ20"/>
    <mergeCell ref="LSK20:LSV20"/>
    <mergeCell ref="LSW20:LTH20"/>
    <mergeCell ref="LTI20:LTT20"/>
    <mergeCell ref="LTU20:LUF20"/>
    <mergeCell ref="LOS20:LPD20"/>
    <mergeCell ref="LPE20:LPP20"/>
    <mergeCell ref="LPQ20:LQB20"/>
    <mergeCell ref="LQC20:LQN20"/>
    <mergeCell ref="LQO20:LQZ20"/>
    <mergeCell ref="LRA20:LRL20"/>
    <mergeCell ref="LLY20:LMJ20"/>
    <mergeCell ref="LMK20:LMV20"/>
    <mergeCell ref="LMW20:LNH20"/>
    <mergeCell ref="LNI20:LNT20"/>
    <mergeCell ref="LNU20:LOF20"/>
    <mergeCell ref="LOG20:LOR20"/>
    <mergeCell ref="LJE20:LJP20"/>
    <mergeCell ref="LJQ20:LKB20"/>
    <mergeCell ref="LKC20:LKN20"/>
    <mergeCell ref="LKO20:LKZ20"/>
    <mergeCell ref="LLA20:LLL20"/>
    <mergeCell ref="LLM20:LLX20"/>
    <mergeCell ref="LGK20:LGV20"/>
    <mergeCell ref="LGW20:LHH20"/>
    <mergeCell ref="LHI20:LHT20"/>
    <mergeCell ref="LHU20:LIF20"/>
    <mergeCell ref="LIG20:LIR20"/>
    <mergeCell ref="LIS20:LJD20"/>
    <mergeCell ref="MKW20:MLH20"/>
    <mergeCell ref="MLI20:MLT20"/>
    <mergeCell ref="MLU20:MMF20"/>
    <mergeCell ref="MMG20:MMR20"/>
    <mergeCell ref="MMS20:MND20"/>
    <mergeCell ref="MNE20:MNP20"/>
    <mergeCell ref="MIC20:MIN20"/>
    <mergeCell ref="MIO20:MIZ20"/>
    <mergeCell ref="MJA20:MJL20"/>
    <mergeCell ref="MJM20:MJX20"/>
    <mergeCell ref="MJY20:MKJ20"/>
    <mergeCell ref="MKK20:MKV20"/>
    <mergeCell ref="MFI20:MFT20"/>
    <mergeCell ref="MFU20:MGF20"/>
    <mergeCell ref="MGG20:MGR20"/>
    <mergeCell ref="MGS20:MHD20"/>
    <mergeCell ref="MHE20:MHP20"/>
    <mergeCell ref="MHQ20:MIB20"/>
    <mergeCell ref="MCO20:MCZ20"/>
    <mergeCell ref="MDA20:MDL20"/>
    <mergeCell ref="MDM20:MDX20"/>
    <mergeCell ref="MDY20:MEJ20"/>
    <mergeCell ref="MEK20:MEV20"/>
    <mergeCell ref="MEW20:MFH20"/>
    <mergeCell ref="LZU20:MAF20"/>
    <mergeCell ref="MAG20:MAR20"/>
    <mergeCell ref="MAS20:MBD20"/>
    <mergeCell ref="MBE20:MBP20"/>
    <mergeCell ref="MBQ20:MCB20"/>
    <mergeCell ref="MCC20:MCN20"/>
    <mergeCell ref="LXA20:LXL20"/>
    <mergeCell ref="LXM20:LXX20"/>
    <mergeCell ref="LXY20:LYJ20"/>
    <mergeCell ref="LYK20:LYV20"/>
    <mergeCell ref="LYW20:LZH20"/>
    <mergeCell ref="LZI20:LZT20"/>
    <mergeCell ref="NBM20:NBX20"/>
    <mergeCell ref="NBY20:NCJ20"/>
    <mergeCell ref="NCK20:NCV20"/>
    <mergeCell ref="NCW20:NDH20"/>
    <mergeCell ref="NDI20:NDT20"/>
    <mergeCell ref="NDU20:NEF20"/>
    <mergeCell ref="MYS20:MZD20"/>
    <mergeCell ref="MZE20:MZP20"/>
    <mergeCell ref="MZQ20:NAB20"/>
    <mergeCell ref="NAC20:NAN20"/>
    <mergeCell ref="NAO20:NAZ20"/>
    <mergeCell ref="NBA20:NBL20"/>
    <mergeCell ref="MVY20:MWJ20"/>
    <mergeCell ref="MWK20:MWV20"/>
    <mergeCell ref="MWW20:MXH20"/>
    <mergeCell ref="MXI20:MXT20"/>
    <mergeCell ref="MXU20:MYF20"/>
    <mergeCell ref="MYG20:MYR20"/>
    <mergeCell ref="MTE20:MTP20"/>
    <mergeCell ref="MTQ20:MUB20"/>
    <mergeCell ref="MUC20:MUN20"/>
    <mergeCell ref="MUO20:MUZ20"/>
    <mergeCell ref="MVA20:MVL20"/>
    <mergeCell ref="MVM20:MVX20"/>
    <mergeCell ref="MQK20:MQV20"/>
    <mergeCell ref="MQW20:MRH20"/>
    <mergeCell ref="MRI20:MRT20"/>
    <mergeCell ref="MRU20:MSF20"/>
    <mergeCell ref="MSG20:MSR20"/>
    <mergeCell ref="MSS20:MTD20"/>
    <mergeCell ref="MNQ20:MOB20"/>
    <mergeCell ref="MOC20:MON20"/>
    <mergeCell ref="MOO20:MOZ20"/>
    <mergeCell ref="MPA20:MPL20"/>
    <mergeCell ref="MPM20:MPX20"/>
    <mergeCell ref="MPY20:MQJ20"/>
    <mergeCell ref="NSC20:NSN20"/>
    <mergeCell ref="NSO20:NSZ20"/>
    <mergeCell ref="NTA20:NTL20"/>
    <mergeCell ref="NTM20:NTX20"/>
    <mergeCell ref="NTY20:NUJ20"/>
    <mergeCell ref="NUK20:NUV20"/>
    <mergeCell ref="NPI20:NPT20"/>
    <mergeCell ref="NPU20:NQF20"/>
    <mergeCell ref="NQG20:NQR20"/>
    <mergeCell ref="NQS20:NRD20"/>
    <mergeCell ref="NRE20:NRP20"/>
    <mergeCell ref="NRQ20:NSB20"/>
    <mergeCell ref="NMO20:NMZ20"/>
    <mergeCell ref="NNA20:NNL20"/>
    <mergeCell ref="NNM20:NNX20"/>
    <mergeCell ref="NNY20:NOJ20"/>
    <mergeCell ref="NOK20:NOV20"/>
    <mergeCell ref="NOW20:NPH20"/>
    <mergeCell ref="NJU20:NKF20"/>
    <mergeCell ref="NKG20:NKR20"/>
    <mergeCell ref="NKS20:NLD20"/>
    <mergeCell ref="NLE20:NLP20"/>
    <mergeCell ref="NLQ20:NMB20"/>
    <mergeCell ref="NMC20:NMN20"/>
    <mergeCell ref="NHA20:NHL20"/>
    <mergeCell ref="NHM20:NHX20"/>
    <mergeCell ref="NHY20:NIJ20"/>
    <mergeCell ref="NIK20:NIV20"/>
    <mergeCell ref="NIW20:NJH20"/>
    <mergeCell ref="NJI20:NJT20"/>
    <mergeCell ref="NEG20:NER20"/>
    <mergeCell ref="NES20:NFD20"/>
    <mergeCell ref="NFE20:NFP20"/>
    <mergeCell ref="NFQ20:NGB20"/>
    <mergeCell ref="NGC20:NGN20"/>
    <mergeCell ref="NGO20:NGZ20"/>
    <mergeCell ref="OIS20:OJD20"/>
    <mergeCell ref="OJE20:OJP20"/>
    <mergeCell ref="OJQ20:OKB20"/>
    <mergeCell ref="OKC20:OKN20"/>
    <mergeCell ref="OKO20:OKZ20"/>
    <mergeCell ref="OLA20:OLL20"/>
    <mergeCell ref="OFY20:OGJ20"/>
    <mergeCell ref="OGK20:OGV20"/>
    <mergeCell ref="OGW20:OHH20"/>
    <mergeCell ref="OHI20:OHT20"/>
    <mergeCell ref="OHU20:OIF20"/>
    <mergeCell ref="OIG20:OIR20"/>
    <mergeCell ref="ODE20:ODP20"/>
    <mergeCell ref="ODQ20:OEB20"/>
    <mergeCell ref="OEC20:OEN20"/>
    <mergeCell ref="OEO20:OEZ20"/>
    <mergeCell ref="OFA20:OFL20"/>
    <mergeCell ref="OFM20:OFX20"/>
    <mergeCell ref="OAK20:OAV20"/>
    <mergeCell ref="OAW20:OBH20"/>
    <mergeCell ref="OBI20:OBT20"/>
    <mergeCell ref="OBU20:OCF20"/>
    <mergeCell ref="OCG20:OCR20"/>
    <mergeCell ref="OCS20:ODD20"/>
    <mergeCell ref="NXQ20:NYB20"/>
    <mergeCell ref="NYC20:NYN20"/>
    <mergeCell ref="NYO20:NYZ20"/>
    <mergeCell ref="NZA20:NZL20"/>
    <mergeCell ref="NZM20:NZX20"/>
    <mergeCell ref="NZY20:OAJ20"/>
    <mergeCell ref="NUW20:NVH20"/>
    <mergeCell ref="NVI20:NVT20"/>
    <mergeCell ref="NVU20:NWF20"/>
    <mergeCell ref="NWG20:NWR20"/>
    <mergeCell ref="NWS20:NXD20"/>
    <mergeCell ref="NXE20:NXP20"/>
    <mergeCell ref="OZI20:OZT20"/>
    <mergeCell ref="OZU20:PAF20"/>
    <mergeCell ref="PAG20:PAR20"/>
    <mergeCell ref="PAS20:PBD20"/>
    <mergeCell ref="PBE20:PBP20"/>
    <mergeCell ref="PBQ20:PCB20"/>
    <mergeCell ref="OWO20:OWZ20"/>
    <mergeCell ref="OXA20:OXL20"/>
    <mergeCell ref="OXM20:OXX20"/>
    <mergeCell ref="OXY20:OYJ20"/>
    <mergeCell ref="OYK20:OYV20"/>
    <mergeCell ref="OYW20:OZH20"/>
    <mergeCell ref="OTU20:OUF20"/>
    <mergeCell ref="OUG20:OUR20"/>
    <mergeCell ref="OUS20:OVD20"/>
    <mergeCell ref="OVE20:OVP20"/>
    <mergeCell ref="OVQ20:OWB20"/>
    <mergeCell ref="OWC20:OWN20"/>
    <mergeCell ref="ORA20:ORL20"/>
    <mergeCell ref="ORM20:ORX20"/>
    <mergeCell ref="ORY20:OSJ20"/>
    <mergeCell ref="OSK20:OSV20"/>
    <mergeCell ref="OSW20:OTH20"/>
    <mergeCell ref="OTI20:OTT20"/>
    <mergeCell ref="OOG20:OOR20"/>
    <mergeCell ref="OOS20:OPD20"/>
    <mergeCell ref="OPE20:OPP20"/>
    <mergeCell ref="OPQ20:OQB20"/>
    <mergeCell ref="OQC20:OQN20"/>
    <mergeCell ref="OQO20:OQZ20"/>
    <mergeCell ref="OLM20:OLX20"/>
    <mergeCell ref="OLY20:OMJ20"/>
    <mergeCell ref="OMK20:OMV20"/>
    <mergeCell ref="OMW20:ONH20"/>
    <mergeCell ref="ONI20:ONT20"/>
    <mergeCell ref="ONU20:OOF20"/>
    <mergeCell ref="PPY20:PQJ20"/>
    <mergeCell ref="PQK20:PQV20"/>
    <mergeCell ref="PQW20:PRH20"/>
    <mergeCell ref="PRI20:PRT20"/>
    <mergeCell ref="PRU20:PSF20"/>
    <mergeCell ref="PSG20:PSR20"/>
    <mergeCell ref="PNE20:PNP20"/>
    <mergeCell ref="PNQ20:POB20"/>
    <mergeCell ref="POC20:PON20"/>
    <mergeCell ref="POO20:POZ20"/>
    <mergeCell ref="PPA20:PPL20"/>
    <mergeCell ref="PPM20:PPX20"/>
    <mergeCell ref="PKK20:PKV20"/>
    <mergeCell ref="PKW20:PLH20"/>
    <mergeCell ref="PLI20:PLT20"/>
    <mergeCell ref="PLU20:PMF20"/>
    <mergeCell ref="PMG20:PMR20"/>
    <mergeCell ref="PMS20:PND20"/>
    <mergeCell ref="PHQ20:PIB20"/>
    <mergeCell ref="PIC20:PIN20"/>
    <mergeCell ref="PIO20:PIZ20"/>
    <mergeCell ref="PJA20:PJL20"/>
    <mergeCell ref="PJM20:PJX20"/>
    <mergeCell ref="PJY20:PKJ20"/>
    <mergeCell ref="PEW20:PFH20"/>
    <mergeCell ref="PFI20:PFT20"/>
    <mergeCell ref="PFU20:PGF20"/>
    <mergeCell ref="PGG20:PGR20"/>
    <mergeCell ref="PGS20:PHD20"/>
    <mergeCell ref="PHE20:PHP20"/>
    <mergeCell ref="PCC20:PCN20"/>
    <mergeCell ref="PCO20:PCZ20"/>
    <mergeCell ref="PDA20:PDL20"/>
    <mergeCell ref="PDM20:PDX20"/>
    <mergeCell ref="PDY20:PEJ20"/>
    <mergeCell ref="PEK20:PEV20"/>
    <mergeCell ref="QGO20:QGZ20"/>
    <mergeCell ref="QHA20:QHL20"/>
    <mergeCell ref="QHM20:QHX20"/>
    <mergeCell ref="QHY20:QIJ20"/>
    <mergeCell ref="QIK20:QIV20"/>
    <mergeCell ref="QIW20:QJH20"/>
    <mergeCell ref="QDU20:QEF20"/>
    <mergeCell ref="QEG20:QER20"/>
    <mergeCell ref="QES20:QFD20"/>
    <mergeCell ref="QFE20:QFP20"/>
    <mergeCell ref="QFQ20:QGB20"/>
    <mergeCell ref="QGC20:QGN20"/>
    <mergeCell ref="QBA20:QBL20"/>
    <mergeCell ref="QBM20:QBX20"/>
    <mergeCell ref="QBY20:QCJ20"/>
    <mergeCell ref="QCK20:QCV20"/>
    <mergeCell ref="QCW20:QDH20"/>
    <mergeCell ref="QDI20:QDT20"/>
    <mergeCell ref="PYG20:PYR20"/>
    <mergeCell ref="PYS20:PZD20"/>
    <mergeCell ref="PZE20:PZP20"/>
    <mergeCell ref="PZQ20:QAB20"/>
    <mergeCell ref="QAC20:QAN20"/>
    <mergeCell ref="QAO20:QAZ20"/>
    <mergeCell ref="PVM20:PVX20"/>
    <mergeCell ref="PVY20:PWJ20"/>
    <mergeCell ref="PWK20:PWV20"/>
    <mergeCell ref="PWW20:PXH20"/>
    <mergeCell ref="PXI20:PXT20"/>
    <mergeCell ref="PXU20:PYF20"/>
    <mergeCell ref="PSS20:PTD20"/>
    <mergeCell ref="PTE20:PTP20"/>
    <mergeCell ref="PTQ20:PUB20"/>
    <mergeCell ref="PUC20:PUN20"/>
    <mergeCell ref="PUO20:PUZ20"/>
    <mergeCell ref="PVA20:PVL20"/>
    <mergeCell ref="QXE20:QXP20"/>
    <mergeCell ref="QXQ20:QYB20"/>
    <mergeCell ref="QYC20:QYN20"/>
    <mergeCell ref="QYO20:QYZ20"/>
    <mergeCell ref="QZA20:QZL20"/>
    <mergeCell ref="QZM20:QZX20"/>
    <mergeCell ref="QUK20:QUV20"/>
    <mergeCell ref="QUW20:QVH20"/>
    <mergeCell ref="QVI20:QVT20"/>
    <mergeCell ref="QVU20:QWF20"/>
    <mergeCell ref="QWG20:QWR20"/>
    <mergeCell ref="QWS20:QXD20"/>
    <mergeCell ref="QRQ20:QSB20"/>
    <mergeCell ref="QSC20:QSN20"/>
    <mergeCell ref="QSO20:QSZ20"/>
    <mergeCell ref="QTA20:QTL20"/>
    <mergeCell ref="QTM20:QTX20"/>
    <mergeCell ref="QTY20:QUJ20"/>
    <mergeCell ref="QOW20:QPH20"/>
    <mergeCell ref="QPI20:QPT20"/>
    <mergeCell ref="QPU20:QQF20"/>
    <mergeCell ref="QQG20:QQR20"/>
    <mergeCell ref="QQS20:QRD20"/>
    <mergeCell ref="QRE20:QRP20"/>
    <mergeCell ref="QMC20:QMN20"/>
    <mergeCell ref="QMO20:QMZ20"/>
    <mergeCell ref="QNA20:QNL20"/>
    <mergeCell ref="QNM20:QNX20"/>
    <mergeCell ref="QNY20:QOJ20"/>
    <mergeCell ref="QOK20:QOV20"/>
    <mergeCell ref="QJI20:QJT20"/>
    <mergeCell ref="QJU20:QKF20"/>
    <mergeCell ref="QKG20:QKR20"/>
    <mergeCell ref="QKS20:QLD20"/>
    <mergeCell ref="QLE20:QLP20"/>
    <mergeCell ref="QLQ20:QMB20"/>
    <mergeCell ref="RNU20:ROF20"/>
    <mergeCell ref="ROG20:ROR20"/>
    <mergeCell ref="ROS20:RPD20"/>
    <mergeCell ref="RPE20:RPP20"/>
    <mergeCell ref="RPQ20:RQB20"/>
    <mergeCell ref="RQC20:RQN20"/>
    <mergeCell ref="RLA20:RLL20"/>
    <mergeCell ref="RLM20:RLX20"/>
    <mergeCell ref="RLY20:RMJ20"/>
    <mergeCell ref="RMK20:RMV20"/>
    <mergeCell ref="RMW20:RNH20"/>
    <mergeCell ref="RNI20:RNT20"/>
    <mergeCell ref="RIG20:RIR20"/>
    <mergeCell ref="RIS20:RJD20"/>
    <mergeCell ref="RJE20:RJP20"/>
    <mergeCell ref="RJQ20:RKB20"/>
    <mergeCell ref="RKC20:RKN20"/>
    <mergeCell ref="RKO20:RKZ20"/>
    <mergeCell ref="RFM20:RFX20"/>
    <mergeCell ref="RFY20:RGJ20"/>
    <mergeCell ref="RGK20:RGV20"/>
    <mergeCell ref="RGW20:RHH20"/>
    <mergeCell ref="RHI20:RHT20"/>
    <mergeCell ref="RHU20:RIF20"/>
    <mergeCell ref="RCS20:RDD20"/>
    <mergeCell ref="RDE20:RDP20"/>
    <mergeCell ref="RDQ20:REB20"/>
    <mergeCell ref="REC20:REN20"/>
    <mergeCell ref="REO20:REZ20"/>
    <mergeCell ref="RFA20:RFL20"/>
    <mergeCell ref="QZY20:RAJ20"/>
    <mergeCell ref="RAK20:RAV20"/>
    <mergeCell ref="RAW20:RBH20"/>
    <mergeCell ref="RBI20:RBT20"/>
    <mergeCell ref="RBU20:RCF20"/>
    <mergeCell ref="RCG20:RCR20"/>
    <mergeCell ref="SEK20:SEV20"/>
    <mergeCell ref="SEW20:SFH20"/>
    <mergeCell ref="SFI20:SFT20"/>
    <mergeCell ref="SFU20:SGF20"/>
    <mergeCell ref="SGG20:SGR20"/>
    <mergeCell ref="SGS20:SHD20"/>
    <mergeCell ref="SBQ20:SCB20"/>
    <mergeCell ref="SCC20:SCN20"/>
    <mergeCell ref="SCO20:SCZ20"/>
    <mergeCell ref="SDA20:SDL20"/>
    <mergeCell ref="SDM20:SDX20"/>
    <mergeCell ref="SDY20:SEJ20"/>
    <mergeCell ref="RYW20:RZH20"/>
    <mergeCell ref="RZI20:RZT20"/>
    <mergeCell ref="RZU20:SAF20"/>
    <mergeCell ref="SAG20:SAR20"/>
    <mergeCell ref="SAS20:SBD20"/>
    <mergeCell ref="SBE20:SBP20"/>
    <mergeCell ref="RWC20:RWN20"/>
    <mergeCell ref="RWO20:RWZ20"/>
    <mergeCell ref="RXA20:RXL20"/>
    <mergeCell ref="RXM20:RXX20"/>
    <mergeCell ref="RXY20:RYJ20"/>
    <mergeCell ref="RYK20:RYV20"/>
    <mergeCell ref="RTI20:RTT20"/>
    <mergeCell ref="RTU20:RUF20"/>
    <mergeCell ref="RUG20:RUR20"/>
    <mergeCell ref="RUS20:RVD20"/>
    <mergeCell ref="RVE20:RVP20"/>
    <mergeCell ref="RVQ20:RWB20"/>
    <mergeCell ref="RQO20:RQZ20"/>
    <mergeCell ref="RRA20:RRL20"/>
    <mergeCell ref="RRM20:RRX20"/>
    <mergeCell ref="RRY20:RSJ20"/>
    <mergeCell ref="RSK20:RSV20"/>
    <mergeCell ref="RSW20:RTH20"/>
    <mergeCell ref="SVA20:SVL20"/>
    <mergeCell ref="SVM20:SVX20"/>
    <mergeCell ref="SVY20:SWJ20"/>
    <mergeCell ref="SWK20:SWV20"/>
    <mergeCell ref="SWW20:SXH20"/>
    <mergeCell ref="SXI20:SXT20"/>
    <mergeCell ref="SSG20:SSR20"/>
    <mergeCell ref="SSS20:STD20"/>
    <mergeCell ref="STE20:STP20"/>
    <mergeCell ref="STQ20:SUB20"/>
    <mergeCell ref="SUC20:SUN20"/>
    <mergeCell ref="SUO20:SUZ20"/>
    <mergeCell ref="SPM20:SPX20"/>
    <mergeCell ref="SPY20:SQJ20"/>
    <mergeCell ref="SQK20:SQV20"/>
    <mergeCell ref="SQW20:SRH20"/>
    <mergeCell ref="SRI20:SRT20"/>
    <mergeCell ref="SRU20:SSF20"/>
    <mergeCell ref="SMS20:SND20"/>
    <mergeCell ref="SNE20:SNP20"/>
    <mergeCell ref="SNQ20:SOB20"/>
    <mergeCell ref="SOC20:SON20"/>
    <mergeCell ref="SOO20:SOZ20"/>
    <mergeCell ref="SPA20:SPL20"/>
    <mergeCell ref="SJY20:SKJ20"/>
    <mergeCell ref="SKK20:SKV20"/>
    <mergeCell ref="SKW20:SLH20"/>
    <mergeCell ref="SLI20:SLT20"/>
    <mergeCell ref="SLU20:SMF20"/>
    <mergeCell ref="SMG20:SMR20"/>
    <mergeCell ref="SHE20:SHP20"/>
    <mergeCell ref="SHQ20:SIB20"/>
    <mergeCell ref="SIC20:SIN20"/>
    <mergeCell ref="SIO20:SIZ20"/>
    <mergeCell ref="SJA20:SJL20"/>
    <mergeCell ref="SJM20:SJX20"/>
    <mergeCell ref="TLQ20:TMB20"/>
    <mergeCell ref="TMC20:TMN20"/>
    <mergeCell ref="TMO20:TMZ20"/>
    <mergeCell ref="TNA20:TNL20"/>
    <mergeCell ref="TNM20:TNX20"/>
    <mergeCell ref="TNY20:TOJ20"/>
    <mergeCell ref="TIW20:TJH20"/>
    <mergeCell ref="TJI20:TJT20"/>
    <mergeCell ref="TJU20:TKF20"/>
    <mergeCell ref="TKG20:TKR20"/>
    <mergeCell ref="TKS20:TLD20"/>
    <mergeCell ref="TLE20:TLP20"/>
    <mergeCell ref="TGC20:TGN20"/>
    <mergeCell ref="TGO20:TGZ20"/>
    <mergeCell ref="THA20:THL20"/>
    <mergeCell ref="THM20:THX20"/>
    <mergeCell ref="THY20:TIJ20"/>
    <mergeCell ref="TIK20:TIV20"/>
    <mergeCell ref="TDI20:TDT20"/>
    <mergeCell ref="TDU20:TEF20"/>
    <mergeCell ref="TEG20:TER20"/>
    <mergeCell ref="TES20:TFD20"/>
    <mergeCell ref="TFE20:TFP20"/>
    <mergeCell ref="TFQ20:TGB20"/>
    <mergeCell ref="TAO20:TAZ20"/>
    <mergeCell ref="TBA20:TBL20"/>
    <mergeCell ref="TBM20:TBX20"/>
    <mergeCell ref="TBY20:TCJ20"/>
    <mergeCell ref="TCK20:TCV20"/>
    <mergeCell ref="TCW20:TDH20"/>
    <mergeCell ref="SXU20:SYF20"/>
    <mergeCell ref="SYG20:SYR20"/>
    <mergeCell ref="SYS20:SZD20"/>
    <mergeCell ref="SZE20:SZP20"/>
    <mergeCell ref="SZQ20:TAB20"/>
    <mergeCell ref="TAC20:TAN20"/>
    <mergeCell ref="UCG20:UCR20"/>
    <mergeCell ref="UCS20:UDD20"/>
    <mergeCell ref="UDE20:UDP20"/>
    <mergeCell ref="UDQ20:UEB20"/>
    <mergeCell ref="UEC20:UEN20"/>
    <mergeCell ref="UEO20:UEZ20"/>
    <mergeCell ref="TZM20:TZX20"/>
    <mergeCell ref="TZY20:UAJ20"/>
    <mergeCell ref="UAK20:UAV20"/>
    <mergeCell ref="UAW20:UBH20"/>
    <mergeCell ref="UBI20:UBT20"/>
    <mergeCell ref="UBU20:UCF20"/>
    <mergeCell ref="TWS20:TXD20"/>
    <mergeCell ref="TXE20:TXP20"/>
    <mergeCell ref="TXQ20:TYB20"/>
    <mergeCell ref="TYC20:TYN20"/>
    <mergeCell ref="TYO20:TYZ20"/>
    <mergeCell ref="TZA20:TZL20"/>
    <mergeCell ref="TTY20:TUJ20"/>
    <mergeCell ref="TUK20:TUV20"/>
    <mergeCell ref="TUW20:TVH20"/>
    <mergeCell ref="TVI20:TVT20"/>
    <mergeCell ref="TVU20:TWF20"/>
    <mergeCell ref="TWG20:TWR20"/>
    <mergeCell ref="TRE20:TRP20"/>
    <mergeCell ref="TRQ20:TSB20"/>
    <mergeCell ref="TSC20:TSN20"/>
    <mergeCell ref="TSO20:TSZ20"/>
    <mergeCell ref="TTA20:TTL20"/>
    <mergeCell ref="TTM20:TTX20"/>
    <mergeCell ref="TOK20:TOV20"/>
    <mergeCell ref="TOW20:TPH20"/>
    <mergeCell ref="TPI20:TPT20"/>
    <mergeCell ref="TPU20:TQF20"/>
    <mergeCell ref="TQG20:TQR20"/>
    <mergeCell ref="TQS20:TRD20"/>
    <mergeCell ref="USW20:UTH20"/>
    <mergeCell ref="UTI20:UTT20"/>
    <mergeCell ref="UTU20:UUF20"/>
    <mergeCell ref="UUG20:UUR20"/>
    <mergeCell ref="UUS20:UVD20"/>
    <mergeCell ref="UVE20:UVP20"/>
    <mergeCell ref="UQC20:UQN20"/>
    <mergeCell ref="UQO20:UQZ20"/>
    <mergeCell ref="URA20:URL20"/>
    <mergeCell ref="URM20:URX20"/>
    <mergeCell ref="URY20:USJ20"/>
    <mergeCell ref="USK20:USV20"/>
    <mergeCell ref="UNI20:UNT20"/>
    <mergeCell ref="UNU20:UOF20"/>
    <mergeCell ref="UOG20:UOR20"/>
    <mergeCell ref="UOS20:UPD20"/>
    <mergeCell ref="UPE20:UPP20"/>
    <mergeCell ref="UPQ20:UQB20"/>
    <mergeCell ref="UKO20:UKZ20"/>
    <mergeCell ref="ULA20:ULL20"/>
    <mergeCell ref="ULM20:ULX20"/>
    <mergeCell ref="ULY20:UMJ20"/>
    <mergeCell ref="UMK20:UMV20"/>
    <mergeCell ref="UMW20:UNH20"/>
    <mergeCell ref="UHU20:UIF20"/>
    <mergeCell ref="UIG20:UIR20"/>
    <mergeCell ref="UIS20:UJD20"/>
    <mergeCell ref="UJE20:UJP20"/>
    <mergeCell ref="UJQ20:UKB20"/>
    <mergeCell ref="UKC20:UKN20"/>
    <mergeCell ref="UFA20:UFL20"/>
    <mergeCell ref="UFM20:UFX20"/>
    <mergeCell ref="UFY20:UGJ20"/>
    <mergeCell ref="UGK20:UGV20"/>
    <mergeCell ref="UGW20:UHH20"/>
    <mergeCell ref="UHI20:UHT20"/>
    <mergeCell ref="VJM20:VJX20"/>
    <mergeCell ref="VJY20:VKJ20"/>
    <mergeCell ref="VKK20:VKV20"/>
    <mergeCell ref="VKW20:VLH20"/>
    <mergeCell ref="VLI20:VLT20"/>
    <mergeCell ref="VLU20:VMF20"/>
    <mergeCell ref="VGS20:VHD20"/>
    <mergeCell ref="VHE20:VHP20"/>
    <mergeCell ref="VHQ20:VIB20"/>
    <mergeCell ref="VIC20:VIN20"/>
    <mergeCell ref="VIO20:VIZ20"/>
    <mergeCell ref="VJA20:VJL20"/>
    <mergeCell ref="VDY20:VEJ20"/>
    <mergeCell ref="VEK20:VEV20"/>
    <mergeCell ref="VEW20:VFH20"/>
    <mergeCell ref="VFI20:VFT20"/>
    <mergeCell ref="VFU20:VGF20"/>
    <mergeCell ref="VGG20:VGR20"/>
    <mergeCell ref="VBE20:VBP20"/>
    <mergeCell ref="VBQ20:VCB20"/>
    <mergeCell ref="VCC20:VCN20"/>
    <mergeCell ref="VCO20:VCZ20"/>
    <mergeCell ref="VDA20:VDL20"/>
    <mergeCell ref="VDM20:VDX20"/>
    <mergeCell ref="UYK20:UYV20"/>
    <mergeCell ref="UYW20:UZH20"/>
    <mergeCell ref="UZI20:UZT20"/>
    <mergeCell ref="UZU20:VAF20"/>
    <mergeCell ref="VAG20:VAR20"/>
    <mergeCell ref="VAS20:VBD20"/>
    <mergeCell ref="UVQ20:UWB20"/>
    <mergeCell ref="UWC20:UWN20"/>
    <mergeCell ref="UWO20:UWZ20"/>
    <mergeCell ref="UXA20:UXL20"/>
    <mergeCell ref="UXM20:UXX20"/>
    <mergeCell ref="UXY20:UYJ20"/>
    <mergeCell ref="WAC20:WAN20"/>
    <mergeCell ref="WAO20:WAZ20"/>
    <mergeCell ref="WBA20:WBL20"/>
    <mergeCell ref="WBM20:WBX20"/>
    <mergeCell ref="WBY20:WCJ20"/>
    <mergeCell ref="WCK20:WCV20"/>
    <mergeCell ref="VXI20:VXT20"/>
    <mergeCell ref="VXU20:VYF20"/>
    <mergeCell ref="VYG20:VYR20"/>
    <mergeCell ref="VYS20:VZD20"/>
    <mergeCell ref="VZE20:VZP20"/>
    <mergeCell ref="VZQ20:WAB20"/>
    <mergeCell ref="VUO20:VUZ20"/>
    <mergeCell ref="VVA20:VVL20"/>
    <mergeCell ref="VVM20:VVX20"/>
    <mergeCell ref="VVY20:VWJ20"/>
    <mergeCell ref="VWK20:VWV20"/>
    <mergeCell ref="VWW20:VXH20"/>
    <mergeCell ref="VRU20:VSF20"/>
    <mergeCell ref="VSG20:VSR20"/>
    <mergeCell ref="VSS20:VTD20"/>
    <mergeCell ref="VTE20:VTP20"/>
    <mergeCell ref="VTQ20:VUB20"/>
    <mergeCell ref="VUC20:VUN20"/>
    <mergeCell ref="VPA20:VPL20"/>
    <mergeCell ref="VPM20:VPX20"/>
    <mergeCell ref="VPY20:VQJ20"/>
    <mergeCell ref="VQK20:VQV20"/>
    <mergeCell ref="VQW20:VRH20"/>
    <mergeCell ref="VRI20:VRT20"/>
    <mergeCell ref="VMG20:VMR20"/>
    <mergeCell ref="VMS20:VND20"/>
    <mergeCell ref="VNE20:VNP20"/>
    <mergeCell ref="VNQ20:VOB20"/>
    <mergeCell ref="VOC20:VON20"/>
    <mergeCell ref="VOO20:VOZ20"/>
    <mergeCell ref="WQS20:WRD20"/>
    <mergeCell ref="WRE20:WRP20"/>
    <mergeCell ref="WRQ20:WSB20"/>
    <mergeCell ref="WSC20:WSN20"/>
    <mergeCell ref="WSO20:WSZ20"/>
    <mergeCell ref="WTA20:WTL20"/>
    <mergeCell ref="WNY20:WOJ20"/>
    <mergeCell ref="WOK20:WOV20"/>
    <mergeCell ref="WOW20:WPH20"/>
    <mergeCell ref="WPI20:WPT20"/>
    <mergeCell ref="WPU20:WQF20"/>
    <mergeCell ref="WQG20:WQR20"/>
    <mergeCell ref="WLE20:WLP20"/>
    <mergeCell ref="WLQ20:WMB20"/>
    <mergeCell ref="WMC20:WMN20"/>
    <mergeCell ref="WMO20:WMZ20"/>
    <mergeCell ref="WNA20:WNL20"/>
    <mergeCell ref="WNM20:WNX20"/>
    <mergeCell ref="WIK20:WIV20"/>
    <mergeCell ref="WIW20:WJH20"/>
    <mergeCell ref="WJI20:WJT20"/>
    <mergeCell ref="WJU20:WKF20"/>
    <mergeCell ref="WKG20:WKR20"/>
    <mergeCell ref="WKS20:WLD20"/>
    <mergeCell ref="WFQ20:WGB20"/>
    <mergeCell ref="WGC20:WGN20"/>
    <mergeCell ref="WGO20:WGZ20"/>
    <mergeCell ref="WHA20:WHL20"/>
    <mergeCell ref="WHM20:WHX20"/>
    <mergeCell ref="WHY20:WIJ20"/>
    <mergeCell ref="WCW20:WDH20"/>
    <mergeCell ref="WDI20:WDT20"/>
    <mergeCell ref="WDU20:WEF20"/>
    <mergeCell ref="WEG20:WER20"/>
    <mergeCell ref="WES20:WFD20"/>
    <mergeCell ref="WFE20:WFP20"/>
    <mergeCell ref="NU21:OF21"/>
    <mergeCell ref="OG21:OR21"/>
    <mergeCell ref="OS21:PD21"/>
    <mergeCell ref="PE21:PP21"/>
    <mergeCell ref="PQ21:QB21"/>
    <mergeCell ref="QC21:QN21"/>
    <mergeCell ref="LA21:LL21"/>
    <mergeCell ref="LM21:LX21"/>
    <mergeCell ref="LY21:MJ21"/>
    <mergeCell ref="MK21:MV21"/>
    <mergeCell ref="MW21:NH21"/>
    <mergeCell ref="NI21:NT21"/>
    <mergeCell ref="IG21:IR21"/>
    <mergeCell ref="IS21:JD21"/>
    <mergeCell ref="JE21:JP21"/>
    <mergeCell ref="JQ21:KB21"/>
    <mergeCell ref="KC21:KN21"/>
    <mergeCell ref="KO21:KZ21"/>
    <mergeCell ref="FM21:FX21"/>
    <mergeCell ref="FY21:GJ21"/>
    <mergeCell ref="GK21:GV21"/>
    <mergeCell ref="GW21:HH21"/>
    <mergeCell ref="HI21:HT21"/>
    <mergeCell ref="HU21:IF21"/>
    <mergeCell ref="CS21:DD21"/>
    <mergeCell ref="DE21:DP21"/>
    <mergeCell ref="DQ21:EB21"/>
    <mergeCell ref="EC21:EN21"/>
    <mergeCell ref="EO21:EZ21"/>
    <mergeCell ref="FA21:FL21"/>
    <mergeCell ref="XEO20:XEZ20"/>
    <mergeCell ref="XFA20:XFD20"/>
    <mergeCell ref="A21:L21"/>
    <mergeCell ref="M21:X21"/>
    <mergeCell ref="Y21:AJ21"/>
    <mergeCell ref="AK21:AV21"/>
    <mergeCell ref="AW21:BH21"/>
    <mergeCell ref="BI21:BT21"/>
    <mergeCell ref="BU21:CF21"/>
    <mergeCell ref="CG21:CR21"/>
    <mergeCell ref="XBU20:XCF20"/>
    <mergeCell ref="XCG20:XCR20"/>
    <mergeCell ref="XCS20:XDD20"/>
    <mergeCell ref="XDE20:XDP20"/>
    <mergeCell ref="XDQ20:XEB20"/>
    <mergeCell ref="XEC20:XEN20"/>
    <mergeCell ref="WZA20:WZL20"/>
    <mergeCell ref="WZM20:WZX20"/>
    <mergeCell ref="WZY20:XAJ20"/>
    <mergeCell ref="XAK20:XAV20"/>
    <mergeCell ref="XAW20:XBH20"/>
    <mergeCell ref="XBI20:XBT20"/>
    <mergeCell ref="WWG20:WWR20"/>
    <mergeCell ref="WWS20:WXD20"/>
    <mergeCell ref="WXE20:WXP20"/>
    <mergeCell ref="WXQ20:WYB20"/>
    <mergeCell ref="WYC20:WYN20"/>
    <mergeCell ref="WYO20:WYZ20"/>
    <mergeCell ref="WTM20:WTX20"/>
    <mergeCell ref="WTY20:WUJ20"/>
    <mergeCell ref="WUK20:WUV20"/>
    <mergeCell ref="WUW20:WVH20"/>
    <mergeCell ref="WVI20:WVT20"/>
    <mergeCell ref="WVU20:WWF20"/>
    <mergeCell ref="AEK21:AEV21"/>
    <mergeCell ref="AEW21:AFH21"/>
    <mergeCell ref="AFI21:AFT21"/>
    <mergeCell ref="AFU21:AGF21"/>
    <mergeCell ref="AGG21:AGR21"/>
    <mergeCell ref="AGS21:AHD21"/>
    <mergeCell ref="ABQ21:ACB21"/>
    <mergeCell ref="ACC21:ACN21"/>
    <mergeCell ref="ACO21:ACZ21"/>
    <mergeCell ref="ADA21:ADL21"/>
    <mergeCell ref="ADM21:ADX21"/>
    <mergeCell ref="ADY21:AEJ21"/>
    <mergeCell ref="YW21:ZH21"/>
    <mergeCell ref="ZI21:ZT21"/>
    <mergeCell ref="ZU21:AAF21"/>
    <mergeCell ref="AAG21:AAR21"/>
    <mergeCell ref="AAS21:ABD21"/>
    <mergeCell ref="ABE21:ABP21"/>
    <mergeCell ref="WC21:WN21"/>
    <mergeCell ref="WO21:WZ21"/>
    <mergeCell ref="XA21:XL21"/>
    <mergeCell ref="XM21:XX21"/>
    <mergeCell ref="XY21:YJ21"/>
    <mergeCell ref="YK21:YV21"/>
    <mergeCell ref="TI21:TT21"/>
    <mergeCell ref="TU21:UF21"/>
    <mergeCell ref="UG21:UR21"/>
    <mergeCell ref="US21:VD21"/>
    <mergeCell ref="VE21:VP21"/>
    <mergeCell ref="VQ21:WB21"/>
    <mergeCell ref="QO21:QZ21"/>
    <mergeCell ref="RA21:RL21"/>
    <mergeCell ref="RM21:RX21"/>
    <mergeCell ref="RY21:SJ21"/>
    <mergeCell ref="SK21:SV21"/>
    <mergeCell ref="SW21:TH21"/>
    <mergeCell ref="AVA21:AVL21"/>
    <mergeCell ref="AVM21:AVX21"/>
    <mergeCell ref="AVY21:AWJ21"/>
    <mergeCell ref="AWK21:AWV21"/>
    <mergeCell ref="AWW21:AXH21"/>
    <mergeCell ref="AXI21:AXT21"/>
    <mergeCell ref="ASG21:ASR21"/>
    <mergeCell ref="ASS21:ATD21"/>
    <mergeCell ref="ATE21:ATP21"/>
    <mergeCell ref="ATQ21:AUB21"/>
    <mergeCell ref="AUC21:AUN21"/>
    <mergeCell ref="AUO21:AUZ21"/>
    <mergeCell ref="APM21:APX21"/>
    <mergeCell ref="APY21:AQJ21"/>
    <mergeCell ref="AQK21:AQV21"/>
    <mergeCell ref="AQW21:ARH21"/>
    <mergeCell ref="ARI21:ART21"/>
    <mergeCell ref="ARU21:ASF21"/>
    <mergeCell ref="AMS21:AND21"/>
    <mergeCell ref="ANE21:ANP21"/>
    <mergeCell ref="ANQ21:AOB21"/>
    <mergeCell ref="AOC21:AON21"/>
    <mergeCell ref="AOO21:AOZ21"/>
    <mergeCell ref="APA21:APL21"/>
    <mergeCell ref="AJY21:AKJ21"/>
    <mergeCell ref="AKK21:AKV21"/>
    <mergeCell ref="AKW21:ALH21"/>
    <mergeCell ref="ALI21:ALT21"/>
    <mergeCell ref="ALU21:AMF21"/>
    <mergeCell ref="AMG21:AMR21"/>
    <mergeCell ref="AHE21:AHP21"/>
    <mergeCell ref="AHQ21:AIB21"/>
    <mergeCell ref="AIC21:AIN21"/>
    <mergeCell ref="AIO21:AIZ21"/>
    <mergeCell ref="AJA21:AJL21"/>
    <mergeCell ref="AJM21:AJX21"/>
    <mergeCell ref="BLQ21:BMB21"/>
    <mergeCell ref="BMC21:BMN21"/>
    <mergeCell ref="BMO21:BMZ21"/>
    <mergeCell ref="BNA21:BNL21"/>
    <mergeCell ref="BNM21:BNX21"/>
    <mergeCell ref="BNY21:BOJ21"/>
    <mergeCell ref="BIW21:BJH21"/>
    <mergeCell ref="BJI21:BJT21"/>
    <mergeCell ref="BJU21:BKF21"/>
    <mergeCell ref="BKG21:BKR21"/>
    <mergeCell ref="BKS21:BLD21"/>
    <mergeCell ref="BLE21:BLP21"/>
    <mergeCell ref="BGC21:BGN21"/>
    <mergeCell ref="BGO21:BGZ21"/>
    <mergeCell ref="BHA21:BHL21"/>
    <mergeCell ref="BHM21:BHX21"/>
    <mergeCell ref="BHY21:BIJ21"/>
    <mergeCell ref="BIK21:BIV21"/>
    <mergeCell ref="BDI21:BDT21"/>
    <mergeCell ref="BDU21:BEF21"/>
    <mergeCell ref="BEG21:BER21"/>
    <mergeCell ref="BES21:BFD21"/>
    <mergeCell ref="BFE21:BFP21"/>
    <mergeCell ref="BFQ21:BGB21"/>
    <mergeCell ref="BAO21:BAZ21"/>
    <mergeCell ref="BBA21:BBL21"/>
    <mergeCell ref="BBM21:BBX21"/>
    <mergeCell ref="BBY21:BCJ21"/>
    <mergeCell ref="BCK21:BCV21"/>
    <mergeCell ref="BCW21:BDH21"/>
    <mergeCell ref="AXU21:AYF21"/>
    <mergeCell ref="AYG21:AYR21"/>
    <mergeCell ref="AYS21:AZD21"/>
    <mergeCell ref="AZE21:AZP21"/>
    <mergeCell ref="AZQ21:BAB21"/>
    <mergeCell ref="BAC21:BAN21"/>
    <mergeCell ref="CCG21:CCR21"/>
    <mergeCell ref="CCS21:CDD21"/>
    <mergeCell ref="CDE21:CDP21"/>
    <mergeCell ref="CDQ21:CEB21"/>
    <mergeCell ref="CEC21:CEN21"/>
    <mergeCell ref="CEO21:CEZ21"/>
    <mergeCell ref="BZM21:BZX21"/>
    <mergeCell ref="BZY21:CAJ21"/>
    <mergeCell ref="CAK21:CAV21"/>
    <mergeCell ref="CAW21:CBH21"/>
    <mergeCell ref="CBI21:CBT21"/>
    <mergeCell ref="CBU21:CCF21"/>
    <mergeCell ref="BWS21:BXD21"/>
    <mergeCell ref="BXE21:BXP21"/>
    <mergeCell ref="BXQ21:BYB21"/>
    <mergeCell ref="BYC21:BYN21"/>
    <mergeCell ref="BYO21:BYZ21"/>
    <mergeCell ref="BZA21:BZL21"/>
    <mergeCell ref="BTY21:BUJ21"/>
    <mergeCell ref="BUK21:BUV21"/>
    <mergeCell ref="BUW21:BVH21"/>
    <mergeCell ref="BVI21:BVT21"/>
    <mergeCell ref="BVU21:BWF21"/>
    <mergeCell ref="BWG21:BWR21"/>
    <mergeCell ref="BRE21:BRP21"/>
    <mergeCell ref="BRQ21:BSB21"/>
    <mergeCell ref="BSC21:BSN21"/>
    <mergeCell ref="BSO21:BSZ21"/>
    <mergeCell ref="BTA21:BTL21"/>
    <mergeCell ref="BTM21:BTX21"/>
    <mergeCell ref="BOK21:BOV21"/>
    <mergeCell ref="BOW21:BPH21"/>
    <mergeCell ref="BPI21:BPT21"/>
    <mergeCell ref="BPU21:BQF21"/>
    <mergeCell ref="BQG21:BQR21"/>
    <mergeCell ref="BQS21:BRD21"/>
    <mergeCell ref="CSW21:CTH21"/>
    <mergeCell ref="CTI21:CTT21"/>
    <mergeCell ref="CTU21:CUF21"/>
    <mergeCell ref="CUG21:CUR21"/>
    <mergeCell ref="CUS21:CVD21"/>
    <mergeCell ref="CVE21:CVP21"/>
    <mergeCell ref="CQC21:CQN21"/>
    <mergeCell ref="CQO21:CQZ21"/>
    <mergeCell ref="CRA21:CRL21"/>
    <mergeCell ref="CRM21:CRX21"/>
    <mergeCell ref="CRY21:CSJ21"/>
    <mergeCell ref="CSK21:CSV21"/>
    <mergeCell ref="CNI21:CNT21"/>
    <mergeCell ref="CNU21:COF21"/>
    <mergeCell ref="COG21:COR21"/>
    <mergeCell ref="COS21:CPD21"/>
    <mergeCell ref="CPE21:CPP21"/>
    <mergeCell ref="CPQ21:CQB21"/>
    <mergeCell ref="CKO21:CKZ21"/>
    <mergeCell ref="CLA21:CLL21"/>
    <mergeCell ref="CLM21:CLX21"/>
    <mergeCell ref="CLY21:CMJ21"/>
    <mergeCell ref="CMK21:CMV21"/>
    <mergeCell ref="CMW21:CNH21"/>
    <mergeCell ref="CHU21:CIF21"/>
    <mergeCell ref="CIG21:CIR21"/>
    <mergeCell ref="CIS21:CJD21"/>
    <mergeCell ref="CJE21:CJP21"/>
    <mergeCell ref="CJQ21:CKB21"/>
    <mergeCell ref="CKC21:CKN21"/>
    <mergeCell ref="CFA21:CFL21"/>
    <mergeCell ref="CFM21:CFX21"/>
    <mergeCell ref="CFY21:CGJ21"/>
    <mergeCell ref="CGK21:CGV21"/>
    <mergeCell ref="CGW21:CHH21"/>
    <mergeCell ref="CHI21:CHT21"/>
    <mergeCell ref="DJM21:DJX21"/>
    <mergeCell ref="DJY21:DKJ21"/>
    <mergeCell ref="DKK21:DKV21"/>
    <mergeCell ref="DKW21:DLH21"/>
    <mergeCell ref="DLI21:DLT21"/>
    <mergeCell ref="DLU21:DMF21"/>
    <mergeCell ref="DGS21:DHD21"/>
    <mergeCell ref="DHE21:DHP21"/>
    <mergeCell ref="DHQ21:DIB21"/>
    <mergeCell ref="DIC21:DIN21"/>
    <mergeCell ref="DIO21:DIZ21"/>
    <mergeCell ref="DJA21:DJL21"/>
    <mergeCell ref="DDY21:DEJ21"/>
    <mergeCell ref="DEK21:DEV21"/>
    <mergeCell ref="DEW21:DFH21"/>
    <mergeCell ref="DFI21:DFT21"/>
    <mergeCell ref="DFU21:DGF21"/>
    <mergeCell ref="DGG21:DGR21"/>
    <mergeCell ref="DBE21:DBP21"/>
    <mergeCell ref="DBQ21:DCB21"/>
    <mergeCell ref="DCC21:DCN21"/>
    <mergeCell ref="DCO21:DCZ21"/>
    <mergeCell ref="DDA21:DDL21"/>
    <mergeCell ref="DDM21:DDX21"/>
    <mergeCell ref="CYK21:CYV21"/>
    <mergeCell ref="CYW21:CZH21"/>
    <mergeCell ref="CZI21:CZT21"/>
    <mergeCell ref="CZU21:DAF21"/>
    <mergeCell ref="DAG21:DAR21"/>
    <mergeCell ref="DAS21:DBD21"/>
    <mergeCell ref="CVQ21:CWB21"/>
    <mergeCell ref="CWC21:CWN21"/>
    <mergeCell ref="CWO21:CWZ21"/>
    <mergeCell ref="CXA21:CXL21"/>
    <mergeCell ref="CXM21:CXX21"/>
    <mergeCell ref="CXY21:CYJ21"/>
    <mergeCell ref="EAC21:EAN21"/>
    <mergeCell ref="EAO21:EAZ21"/>
    <mergeCell ref="EBA21:EBL21"/>
    <mergeCell ref="EBM21:EBX21"/>
    <mergeCell ref="EBY21:ECJ21"/>
    <mergeCell ref="ECK21:ECV21"/>
    <mergeCell ref="DXI21:DXT21"/>
    <mergeCell ref="DXU21:DYF21"/>
    <mergeCell ref="DYG21:DYR21"/>
    <mergeCell ref="DYS21:DZD21"/>
    <mergeCell ref="DZE21:DZP21"/>
    <mergeCell ref="DZQ21:EAB21"/>
    <mergeCell ref="DUO21:DUZ21"/>
    <mergeCell ref="DVA21:DVL21"/>
    <mergeCell ref="DVM21:DVX21"/>
    <mergeCell ref="DVY21:DWJ21"/>
    <mergeCell ref="DWK21:DWV21"/>
    <mergeCell ref="DWW21:DXH21"/>
    <mergeCell ref="DRU21:DSF21"/>
    <mergeCell ref="DSG21:DSR21"/>
    <mergeCell ref="DSS21:DTD21"/>
    <mergeCell ref="DTE21:DTP21"/>
    <mergeCell ref="DTQ21:DUB21"/>
    <mergeCell ref="DUC21:DUN21"/>
    <mergeCell ref="DPA21:DPL21"/>
    <mergeCell ref="DPM21:DPX21"/>
    <mergeCell ref="DPY21:DQJ21"/>
    <mergeCell ref="DQK21:DQV21"/>
    <mergeCell ref="DQW21:DRH21"/>
    <mergeCell ref="DRI21:DRT21"/>
    <mergeCell ref="DMG21:DMR21"/>
    <mergeCell ref="DMS21:DND21"/>
    <mergeCell ref="DNE21:DNP21"/>
    <mergeCell ref="DNQ21:DOB21"/>
    <mergeCell ref="DOC21:DON21"/>
    <mergeCell ref="DOO21:DOZ21"/>
    <mergeCell ref="EQS21:ERD21"/>
    <mergeCell ref="ERE21:ERP21"/>
    <mergeCell ref="ERQ21:ESB21"/>
    <mergeCell ref="ESC21:ESN21"/>
    <mergeCell ref="ESO21:ESZ21"/>
    <mergeCell ref="ETA21:ETL21"/>
    <mergeCell ref="ENY21:EOJ21"/>
    <mergeCell ref="EOK21:EOV21"/>
    <mergeCell ref="EOW21:EPH21"/>
    <mergeCell ref="EPI21:EPT21"/>
    <mergeCell ref="EPU21:EQF21"/>
    <mergeCell ref="EQG21:EQR21"/>
    <mergeCell ref="ELE21:ELP21"/>
    <mergeCell ref="ELQ21:EMB21"/>
    <mergeCell ref="EMC21:EMN21"/>
    <mergeCell ref="EMO21:EMZ21"/>
    <mergeCell ref="ENA21:ENL21"/>
    <mergeCell ref="ENM21:ENX21"/>
    <mergeCell ref="EIK21:EIV21"/>
    <mergeCell ref="EIW21:EJH21"/>
    <mergeCell ref="EJI21:EJT21"/>
    <mergeCell ref="EJU21:EKF21"/>
    <mergeCell ref="EKG21:EKR21"/>
    <mergeCell ref="EKS21:ELD21"/>
    <mergeCell ref="EFQ21:EGB21"/>
    <mergeCell ref="EGC21:EGN21"/>
    <mergeCell ref="EGO21:EGZ21"/>
    <mergeCell ref="EHA21:EHL21"/>
    <mergeCell ref="EHM21:EHX21"/>
    <mergeCell ref="EHY21:EIJ21"/>
    <mergeCell ref="ECW21:EDH21"/>
    <mergeCell ref="EDI21:EDT21"/>
    <mergeCell ref="EDU21:EEF21"/>
    <mergeCell ref="EEG21:EER21"/>
    <mergeCell ref="EES21:EFD21"/>
    <mergeCell ref="EFE21:EFP21"/>
    <mergeCell ref="FHI21:FHT21"/>
    <mergeCell ref="FHU21:FIF21"/>
    <mergeCell ref="FIG21:FIR21"/>
    <mergeCell ref="FIS21:FJD21"/>
    <mergeCell ref="FJE21:FJP21"/>
    <mergeCell ref="FJQ21:FKB21"/>
    <mergeCell ref="FEO21:FEZ21"/>
    <mergeCell ref="FFA21:FFL21"/>
    <mergeCell ref="FFM21:FFX21"/>
    <mergeCell ref="FFY21:FGJ21"/>
    <mergeCell ref="FGK21:FGV21"/>
    <mergeCell ref="FGW21:FHH21"/>
    <mergeCell ref="FBU21:FCF21"/>
    <mergeCell ref="FCG21:FCR21"/>
    <mergeCell ref="FCS21:FDD21"/>
    <mergeCell ref="FDE21:FDP21"/>
    <mergeCell ref="FDQ21:FEB21"/>
    <mergeCell ref="FEC21:FEN21"/>
    <mergeCell ref="EZA21:EZL21"/>
    <mergeCell ref="EZM21:EZX21"/>
    <mergeCell ref="EZY21:FAJ21"/>
    <mergeCell ref="FAK21:FAV21"/>
    <mergeCell ref="FAW21:FBH21"/>
    <mergeCell ref="FBI21:FBT21"/>
    <mergeCell ref="EWG21:EWR21"/>
    <mergeCell ref="EWS21:EXD21"/>
    <mergeCell ref="EXE21:EXP21"/>
    <mergeCell ref="EXQ21:EYB21"/>
    <mergeCell ref="EYC21:EYN21"/>
    <mergeCell ref="EYO21:EYZ21"/>
    <mergeCell ref="ETM21:ETX21"/>
    <mergeCell ref="ETY21:EUJ21"/>
    <mergeCell ref="EUK21:EUV21"/>
    <mergeCell ref="EUW21:EVH21"/>
    <mergeCell ref="EVI21:EVT21"/>
    <mergeCell ref="EVU21:EWF21"/>
    <mergeCell ref="FXY21:FYJ21"/>
    <mergeCell ref="FYK21:FYV21"/>
    <mergeCell ref="FYW21:FZH21"/>
    <mergeCell ref="FZI21:FZT21"/>
    <mergeCell ref="FZU21:GAF21"/>
    <mergeCell ref="GAG21:GAR21"/>
    <mergeCell ref="FVE21:FVP21"/>
    <mergeCell ref="FVQ21:FWB21"/>
    <mergeCell ref="FWC21:FWN21"/>
    <mergeCell ref="FWO21:FWZ21"/>
    <mergeCell ref="FXA21:FXL21"/>
    <mergeCell ref="FXM21:FXX21"/>
    <mergeCell ref="FSK21:FSV21"/>
    <mergeCell ref="FSW21:FTH21"/>
    <mergeCell ref="FTI21:FTT21"/>
    <mergeCell ref="FTU21:FUF21"/>
    <mergeCell ref="FUG21:FUR21"/>
    <mergeCell ref="FUS21:FVD21"/>
    <mergeCell ref="FPQ21:FQB21"/>
    <mergeCell ref="FQC21:FQN21"/>
    <mergeCell ref="FQO21:FQZ21"/>
    <mergeCell ref="FRA21:FRL21"/>
    <mergeCell ref="FRM21:FRX21"/>
    <mergeCell ref="FRY21:FSJ21"/>
    <mergeCell ref="FMW21:FNH21"/>
    <mergeCell ref="FNI21:FNT21"/>
    <mergeCell ref="FNU21:FOF21"/>
    <mergeCell ref="FOG21:FOR21"/>
    <mergeCell ref="FOS21:FPD21"/>
    <mergeCell ref="FPE21:FPP21"/>
    <mergeCell ref="FKC21:FKN21"/>
    <mergeCell ref="FKO21:FKZ21"/>
    <mergeCell ref="FLA21:FLL21"/>
    <mergeCell ref="FLM21:FLX21"/>
    <mergeCell ref="FLY21:FMJ21"/>
    <mergeCell ref="FMK21:FMV21"/>
    <mergeCell ref="GOO21:GOZ21"/>
    <mergeCell ref="GPA21:GPL21"/>
    <mergeCell ref="GPM21:GPX21"/>
    <mergeCell ref="GPY21:GQJ21"/>
    <mergeCell ref="GQK21:GQV21"/>
    <mergeCell ref="GQW21:GRH21"/>
    <mergeCell ref="GLU21:GMF21"/>
    <mergeCell ref="GMG21:GMR21"/>
    <mergeCell ref="GMS21:GND21"/>
    <mergeCell ref="GNE21:GNP21"/>
    <mergeCell ref="GNQ21:GOB21"/>
    <mergeCell ref="GOC21:GON21"/>
    <mergeCell ref="GJA21:GJL21"/>
    <mergeCell ref="GJM21:GJX21"/>
    <mergeCell ref="GJY21:GKJ21"/>
    <mergeCell ref="GKK21:GKV21"/>
    <mergeCell ref="GKW21:GLH21"/>
    <mergeCell ref="GLI21:GLT21"/>
    <mergeCell ref="GGG21:GGR21"/>
    <mergeCell ref="GGS21:GHD21"/>
    <mergeCell ref="GHE21:GHP21"/>
    <mergeCell ref="GHQ21:GIB21"/>
    <mergeCell ref="GIC21:GIN21"/>
    <mergeCell ref="GIO21:GIZ21"/>
    <mergeCell ref="GDM21:GDX21"/>
    <mergeCell ref="GDY21:GEJ21"/>
    <mergeCell ref="GEK21:GEV21"/>
    <mergeCell ref="GEW21:GFH21"/>
    <mergeCell ref="GFI21:GFT21"/>
    <mergeCell ref="GFU21:GGF21"/>
    <mergeCell ref="GAS21:GBD21"/>
    <mergeCell ref="GBE21:GBP21"/>
    <mergeCell ref="GBQ21:GCB21"/>
    <mergeCell ref="GCC21:GCN21"/>
    <mergeCell ref="GCO21:GCZ21"/>
    <mergeCell ref="GDA21:GDL21"/>
    <mergeCell ref="HFE21:HFP21"/>
    <mergeCell ref="HFQ21:HGB21"/>
    <mergeCell ref="HGC21:HGN21"/>
    <mergeCell ref="HGO21:HGZ21"/>
    <mergeCell ref="HHA21:HHL21"/>
    <mergeCell ref="HHM21:HHX21"/>
    <mergeCell ref="HCK21:HCV21"/>
    <mergeCell ref="HCW21:HDH21"/>
    <mergeCell ref="HDI21:HDT21"/>
    <mergeCell ref="HDU21:HEF21"/>
    <mergeCell ref="HEG21:HER21"/>
    <mergeCell ref="HES21:HFD21"/>
    <mergeCell ref="GZQ21:HAB21"/>
    <mergeCell ref="HAC21:HAN21"/>
    <mergeCell ref="HAO21:HAZ21"/>
    <mergeCell ref="HBA21:HBL21"/>
    <mergeCell ref="HBM21:HBX21"/>
    <mergeCell ref="HBY21:HCJ21"/>
    <mergeCell ref="GWW21:GXH21"/>
    <mergeCell ref="GXI21:GXT21"/>
    <mergeCell ref="GXU21:GYF21"/>
    <mergeCell ref="GYG21:GYR21"/>
    <mergeCell ref="GYS21:GZD21"/>
    <mergeCell ref="GZE21:GZP21"/>
    <mergeCell ref="GUC21:GUN21"/>
    <mergeCell ref="GUO21:GUZ21"/>
    <mergeCell ref="GVA21:GVL21"/>
    <mergeCell ref="GVM21:GVX21"/>
    <mergeCell ref="GVY21:GWJ21"/>
    <mergeCell ref="GWK21:GWV21"/>
    <mergeCell ref="GRI21:GRT21"/>
    <mergeCell ref="GRU21:GSF21"/>
    <mergeCell ref="GSG21:GSR21"/>
    <mergeCell ref="GSS21:GTD21"/>
    <mergeCell ref="GTE21:GTP21"/>
    <mergeCell ref="GTQ21:GUB21"/>
    <mergeCell ref="HVU21:HWF21"/>
    <mergeCell ref="HWG21:HWR21"/>
    <mergeCell ref="HWS21:HXD21"/>
    <mergeCell ref="HXE21:HXP21"/>
    <mergeCell ref="HXQ21:HYB21"/>
    <mergeCell ref="HYC21:HYN21"/>
    <mergeCell ref="HTA21:HTL21"/>
    <mergeCell ref="HTM21:HTX21"/>
    <mergeCell ref="HTY21:HUJ21"/>
    <mergeCell ref="HUK21:HUV21"/>
    <mergeCell ref="HUW21:HVH21"/>
    <mergeCell ref="HVI21:HVT21"/>
    <mergeCell ref="HQG21:HQR21"/>
    <mergeCell ref="HQS21:HRD21"/>
    <mergeCell ref="HRE21:HRP21"/>
    <mergeCell ref="HRQ21:HSB21"/>
    <mergeCell ref="HSC21:HSN21"/>
    <mergeCell ref="HSO21:HSZ21"/>
    <mergeCell ref="HNM21:HNX21"/>
    <mergeCell ref="HNY21:HOJ21"/>
    <mergeCell ref="HOK21:HOV21"/>
    <mergeCell ref="HOW21:HPH21"/>
    <mergeCell ref="HPI21:HPT21"/>
    <mergeCell ref="HPU21:HQF21"/>
    <mergeCell ref="HKS21:HLD21"/>
    <mergeCell ref="HLE21:HLP21"/>
    <mergeCell ref="HLQ21:HMB21"/>
    <mergeCell ref="HMC21:HMN21"/>
    <mergeCell ref="HMO21:HMZ21"/>
    <mergeCell ref="HNA21:HNL21"/>
    <mergeCell ref="HHY21:HIJ21"/>
    <mergeCell ref="HIK21:HIV21"/>
    <mergeCell ref="HIW21:HJH21"/>
    <mergeCell ref="HJI21:HJT21"/>
    <mergeCell ref="HJU21:HKF21"/>
    <mergeCell ref="HKG21:HKR21"/>
    <mergeCell ref="IMK21:IMV21"/>
    <mergeCell ref="IMW21:INH21"/>
    <mergeCell ref="INI21:INT21"/>
    <mergeCell ref="INU21:IOF21"/>
    <mergeCell ref="IOG21:IOR21"/>
    <mergeCell ref="IOS21:IPD21"/>
    <mergeCell ref="IJQ21:IKB21"/>
    <mergeCell ref="IKC21:IKN21"/>
    <mergeCell ref="IKO21:IKZ21"/>
    <mergeCell ref="ILA21:ILL21"/>
    <mergeCell ref="ILM21:ILX21"/>
    <mergeCell ref="ILY21:IMJ21"/>
    <mergeCell ref="IGW21:IHH21"/>
    <mergeCell ref="IHI21:IHT21"/>
    <mergeCell ref="IHU21:IIF21"/>
    <mergeCell ref="IIG21:IIR21"/>
    <mergeCell ref="IIS21:IJD21"/>
    <mergeCell ref="IJE21:IJP21"/>
    <mergeCell ref="IEC21:IEN21"/>
    <mergeCell ref="IEO21:IEZ21"/>
    <mergeCell ref="IFA21:IFL21"/>
    <mergeCell ref="IFM21:IFX21"/>
    <mergeCell ref="IFY21:IGJ21"/>
    <mergeCell ref="IGK21:IGV21"/>
    <mergeCell ref="IBI21:IBT21"/>
    <mergeCell ref="IBU21:ICF21"/>
    <mergeCell ref="ICG21:ICR21"/>
    <mergeCell ref="ICS21:IDD21"/>
    <mergeCell ref="IDE21:IDP21"/>
    <mergeCell ref="IDQ21:IEB21"/>
    <mergeCell ref="HYO21:HYZ21"/>
    <mergeCell ref="HZA21:HZL21"/>
    <mergeCell ref="HZM21:HZX21"/>
    <mergeCell ref="HZY21:IAJ21"/>
    <mergeCell ref="IAK21:IAV21"/>
    <mergeCell ref="IAW21:IBH21"/>
    <mergeCell ref="JDA21:JDL21"/>
    <mergeCell ref="JDM21:JDX21"/>
    <mergeCell ref="JDY21:JEJ21"/>
    <mergeCell ref="JEK21:JEV21"/>
    <mergeCell ref="JEW21:JFH21"/>
    <mergeCell ref="JFI21:JFT21"/>
    <mergeCell ref="JAG21:JAR21"/>
    <mergeCell ref="JAS21:JBD21"/>
    <mergeCell ref="JBE21:JBP21"/>
    <mergeCell ref="JBQ21:JCB21"/>
    <mergeCell ref="JCC21:JCN21"/>
    <mergeCell ref="JCO21:JCZ21"/>
    <mergeCell ref="IXM21:IXX21"/>
    <mergeCell ref="IXY21:IYJ21"/>
    <mergeCell ref="IYK21:IYV21"/>
    <mergeCell ref="IYW21:IZH21"/>
    <mergeCell ref="IZI21:IZT21"/>
    <mergeCell ref="IZU21:JAF21"/>
    <mergeCell ref="IUS21:IVD21"/>
    <mergeCell ref="IVE21:IVP21"/>
    <mergeCell ref="IVQ21:IWB21"/>
    <mergeCell ref="IWC21:IWN21"/>
    <mergeCell ref="IWO21:IWZ21"/>
    <mergeCell ref="IXA21:IXL21"/>
    <mergeCell ref="IRY21:ISJ21"/>
    <mergeCell ref="ISK21:ISV21"/>
    <mergeCell ref="ISW21:ITH21"/>
    <mergeCell ref="ITI21:ITT21"/>
    <mergeCell ref="ITU21:IUF21"/>
    <mergeCell ref="IUG21:IUR21"/>
    <mergeCell ref="IPE21:IPP21"/>
    <mergeCell ref="IPQ21:IQB21"/>
    <mergeCell ref="IQC21:IQN21"/>
    <mergeCell ref="IQO21:IQZ21"/>
    <mergeCell ref="IRA21:IRL21"/>
    <mergeCell ref="IRM21:IRX21"/>
    <mergeCell ref="JTQ21:JUB21"/>
    <mergeCell ref="JUC21:JUN21"/>
    <mergeCell ref="JUO21:JUZ21"/>
    <mergeCell ref="JVA21:JVL21"/>
    <mergeCell ref="JVM21:JVX21"/>
    <mergeCell ref="JVY21:JWJ21"/>
    <mergeCell ref="JQW21:JRH21"/>
    <mergeCell ref="JRI21:JRT21"/>
    <mergeCell ref="JRU21:JSF21"/>
    <mergeCell ref="JSG21:JSR21"/>
    <mergeCell ref="JSS21:JTD21"/>
    <mergeCell ref="JTE21:JTP21"/>
    <mergeCell ref="JOC21:JON21"/>
    <mergeCell ref="JOO21:JOZ21"/>
    <mergeCell ref="JPA21:JPL21"/>
    <mergeCell ref="JPM21:JPX21"/>
    <mergeCell ref="JPY21:JQJ21"/>
    <mergeCell ref="JQK21:JQV21"/>
    <mergeCell ref="JLI21:JLT21"/>
    <mergeCell ref="JLU21:JMF21"/>
    <mergeCell ref="JMG21:JMR21"/>
    <mergeCell ref="JMS21:JND21"/>
    <mergeCell ref="JNE21:JNP21"/>
    <mergeCell ref="JNQ21:JOB21"/>
    <mergeCell ref="JIO21:JIZ21"/>
    <mergeCell ref="JJA21:JJL21"/>
    <mergeCell ref="JJM21:JJX21"/>
    <mergeCell ref="JJY21:JKJ21"/>
    <mergeCell ref="JKK21:JKV21"/>
    <mergeCell ref="JKW21:JLH21"/>
    <mergeCell ref="JFU21:JGF21"/>
    <mergeCell ref="JGG21:JGR21"/>
    <mergeCell ref="JGS21:JHD21"/>
    <mergeCell ref="JHE21:JHP21"/>
    <mergeCell ref="JHQ21:JIB21"/>
    <mergeCell ref="JIC21:JIN21"/>
    <mergeCell ref="KKG21:KKR21"/>
    <mergeCell ref="KKS21:KLD21"/>
    <mergeCell ref="KLE21:KLP21"/>
    <mergeCell ref="KLQ21:KMB21"/>
    <mergeCell ref="KMC21:KMN21"/>
    <mergeCell ref="KMO21:KMZ21"/>
    <mergeCell ref="KHM21:KHX21"/>
    <mergeCell ref="KHY21:KIJ21"/>
    <mergeCell ref="KIK21:KIV21"/>
    <mergeCell ref="KIW21:KJH21"/>
    <mergeCell ref="KJI21:KJT21"/>
    <mergeCell ref="KJU21:KKF21"/>
    <mergeCell ref="KES21:KFD21"/>
    <mergeCell ref="KFE21:KFP21"/>
    <mergeCell ref="KFQ21:KGB21"/>
    <mergeCell ref="KGC21:KGN21"/>
    <mergeCell ref="KGO21:KGZ21"/>
    <mergeCell ref="KHA21:KHL21"/>
    <mergeCell ref="KBY21:KCJ21"/>
    <mergeCell ref="KCK21:KCV21"/>
    <mergeCell ref="KCW21:KDH21"/>
    <mergeCell ref="KDI21:KDT21"/>
    <mergeCell ref="KDU21:KEF21"/>
    <mergeCell ref="KEG21:KER21"/>
    <mergeCell ref="JZE21:JZP21"/>
    <mergeCell ref="JZQ21:KAB21"/>
    <mergeCell ref="KAC21:KAN21"/>
    <mergeCell ref="KAO21:KAZ21"/>
    <mergeCell ref="KBA21:KBL21"/>
    <mergeCell ref="KBM21:KBX21"/>
    <mergeCell ref="JWK21:JWV21"/>
    <mergeCell ref="JWW21:JXH21"/>
    <mergeCell ref="JXI21:JXT21"/>
    <mergeCell ref="JXU21:JYF21"/>
    <mergeCell ref="JYG21:JYR21"/>
    <mergeCell ref="JYS21:JZD21"/>
    <mergeCell ref="LAW21:LBH21"/>
    <mergeCell ref="LBI21:LBT21"/>
    <mergeCell ref="LBU21:LCF21"/>
    <mergeCell ref="LCG21:LCR21"/>
    <mergeCell ref="LCS21:LDD21"/>
    <mergeCell ref="LDE21:LDP21"/>
    <mergeCell ref="KYC21:KYN21"/>
    <mergeCell ref="KYO21:KYZ21"/>
    <mergeCell ref="KZA21:KZL21"/>
    <mergeCell ref="KZM21:KZX21"/>
    <mergeCell ref="KZY21:LAJ21"/>
    <mergeCell ref="LAK21:LAV21"/>
    <mergeCell ref="KVI21:KVT21"/>
    <mergeCell ref="KVU21:KWF21"/>
    <mergeCell ref="KWG21:KWR21"/>
    <mergeCell ref="KWS21:KXD21"/>
    <mergeCell ref="KXE21:KXP21"/>
    <mergeCell ref="KXQ21:KYB21"/>
    <mergeCell ref="KSO21:KSZ21"/>
    <mergeCell ref="KTA21:KTL21"/>
    <mergeCell ref="KTM21:KTX21"/>
    <mergeCell ref="KTY21:KUJ21"/>
    <mergeCell ref="KUK21:KUV21"/>
    <mergeCell ref="KUW21:KVH21"/>
    <mergeCell ref="KPU21:KQF21"/>
    <mergeCell ref="KQG21:KQR21"/>
    <mergeCell ref="KQS21:KRD21"/>
    <mergeCell ref="KRE21:KRP21"/>
    <mergeCell ref="KRQ21:KSB21"/>
    <mergeCell ref="KSC21:KSN21"/>
    <mergeCell ref="KNA21:KNL21"/>
    <mergeCell ref="KNM21:KNX21"/>
    <mergeCell ref="KNY21:KOJ21"/>
    <mergeCell ref="KOK21:KOV21"/>
    <mergeCell ref="KOW21:KPH21"/>
    <mergeCell ref="KPI21:KPT21"/>
    <mergeCell ref="LRM21:LRX21"/>
    <mergeCell ref="LRY21:LSJ21"/>
    <mergeCell ref="LSK21:LSV21"/>
    <mergeCell ref="LSW21:LTH21"/>
    <mergeCell ref="LTI21:LTT21"/>
    <mergeCell ref="LTU21:LUF21"/>
    <mergeCell ref="LOS21:LPD21"/>
    <mergeCell ref="LPE21:LPP21"/>
    <mergeCell ref="LPQ21:LQB21"/>
    <mergeCell ref="LQC21:LQN21"/>
    <mergeCell ref="LQO21:LQZ21"/>
    <mergeCell ref="LRA21:LRL21"/>
    <mergeCell ref="LLY21:LMJ21"/>
    <mergeCell ref="LMK21:LMV21"/>
    <mergeCell ref="LMW21:LNH21"/>
    <mergeCell ref="LNI21:LNT21"/>
    <mergeCell ref="LNU21:LOF21"/>
    <mergeCell ref="LOG21:LOR21"/>
    <mergeCell ref="LJE21:LJP21"/>
    <mergeCell ref="LJQ21:LKB21"/>
    <mergeCell ref="LKC21:LKN21"/>
    <mergeCell ref="LKO21:LKZ21"/>
    <mergeCell ref="LLA21:LLL21"/>
    <mergeCell ref="LLM21:LLX21"/>
    <mergeCell ref="LGK21:LGV21"/>
    <mergeCell ref="LGW21:LHH21"/>
    <mergeCell ref="LHI21:LHT21"/>
    <mergeCell ref="LHU21:LIF21"/>
    <mergeCell ref="LIG21:LIR21"/>
    <mergeCell ref="LIS21:LJD21"/>
    <mergeCell ref="LDQ21:LEB21"/>
    <mergeCell ref="LEC21:LEN21"/>
    <mergeCell ref="LEO21:LEZ21"/>
    <mergeCell ref="LFA21:LFL21"/>
    <mergeCell ref="LFM21:LFX21"/>
    <mergeCell ref="LFY21:LGJ21"/>
    <mergeCell ref="MIC21:MIN21"/>
    <mergeCell ref="MIO21:MIZ21"/>
    <mergeCell ref="MJA21:MJL21"/>
    <mergeCell ref="MJM21:MJX21"/>
    <mergeCell ref="MJY21:MKJ21"/>
    <mergeCell ref="MKK21:MKV21"/>
    <mergeCell ref="MFI21:MFT21"/>
    <mergeCell ref="MFU21:MGF21"/>
    <mergeCell ref="MGG21:MGR21"/>
    <mergeCell ref="MGS21:MHD21"/>
    <mergeCell ref="MHE21:MHP21"/>
    <mergeCell ref="MHQ21:MIB21"/>
    <mergeCell ref="MCO21:MCZ21"/>
    <mergeCell ref="MDA21:MDL21"/>
    <mergeCell ref="MDM21:MDX21"/>
    <mergeCell ref="MDY21:MEJ21"/>
    <mergeCell ref="MEK21:MEV21"/>
    <mergeCell ref="MEW21:MFH21"/>
    <mergeCell ref="LZU21:MAF21"/>
    <mergeCell ref="MAG21:MAR21"/>
    <mergeCell ref="MAS21:MBD21"/>
    <mergeCell ref="MBE21:MBP21"/>
    <mergeCell ref="MBQ21:MCB21"/>
    <mergeCell ref="MCC21:MCN21"/>
    <mergeCell ref="LXA21:LXL21"/>
    <mergeCell ref="LXM21:LXX21"/>
    <mergeCell ref="LXY21:LYJ21"/>
    <mergeCell ref="LYK21:LYV21"/>
    <mergeCell ref="LYW21:LZH21"/>
    <mergeCell ref="LZI21:LZT21"/>
    <mergeCell ref="LUG21:LUR21"/>
    <mergeCell ref="LUS21:LVD21"/>
    <mergeCell ref="LVE21:LVP21"/>
    <mergeCell ref="LVQ21:LWB21"/>
    <mergeCell ref="LWC21:LWN21"/>
    <mergeCell ref="LWO21:LWZ21"/>
    <mergeCell ref="MYS21:MZD21"/>
    <mergeCell ref="MZE21:MZP21"/>
    <mergeCell ref="MZQ21:NAB21"/>
    <mergeCell ref="NAC21:NAN21"/>
    <mergeCell ref="NAO21:NAZ21"/>
    <mergeCell ref="NBA21:NBL21"/>
    <mergeCell ref="MVY21:MWJ21"/>
    <mergeCell ref="MWK21:MWV21"/>
    <mergeCell ref="MWW21:MXH21"/>
    <mergeCell ref="MXI21:MXT21"/>
    <mergeCell ref="MXU21:MYF21"/>
    <mergeCell ref="MYG21:MYR21"/>
    <mergeCell ref="MTE21:MTP21"/>
    <mergeCell ref="MTQ21:MUB21"/>
    <mergeCell ref="MUC21:MUN21"/>
    <mergeCell ref="MUO21:MUZ21"/>
    <mergeCell ref="MVA21:MVL21"/>
    <mergeCell ref="MVM21:MVX21"/>
    <mergeCell ref="MQK21:MQV21"/>
    <mergeCell ref="MQW21:MRH21"/>
    <mergeCell ref="MRI21:MRT21"/>
    <mergeCell ref="MRU21:MSF21"/>
    <mergeCell ref="MSG21:MSR21"/>
    <mergeCell ref="MSS21:MTD21"/>
    <mergeCell ref="MNQ21:MOB21"/>
    <mergeCell ref="MOC21:MON21"/>
    <mergeCell ref="MOO21:MOZ21"/>
    <mergeCell ref="MPA21:MPL21"/>
    <mergeCell ref="MPM21:MPX21"/>
    <mergeCell ref="MPY21:MQJ21"/>
    <mergeCell ref="MKW21:MLH21"/>
    <mergeCell ref="MLI21:MLT21"/>
    <mergeCell ref="MLU21:MMF21"/>
    <mergeCell ref="MMG21:MMR21"/>
    <mergeCell ref="MMS21:MND21"/>
    <mergeCell ref="MNE21:MNP21"/>
    <mergeCell ref="NPI21:NPT21"/>
    <mergeCell ref="NPU21:NQF21"/>
    <mergeCell ref="NQG21:NQR21"/>
    <mergeCell ref="NQS21:NRD21"/>
    <mergeCell ref="NRE21:NRP21"/>
    <mergeCell ref="NRQ21:NSB21"/>
    <mergeCell ref="NMO21:NMZ21"/>
    <mergeCell ref="NNA21:NNL21"/>
    <mergeCell ref="NNM21:NNX21"/>
    <mergeCell ref="NNY21:NOJ21"/>
    <mergeCell ref="NOK21:NOV21"/>
    <mergeCell ref="NOW21:NPH21"/>
    <mergeCell ref="NJU21:NKF21"/>
    <mergeCell ref="NKG21:NKR21"/>
    <mergeCell ref="NKS21:NLD21"/>
    <mergeCell ref="NLE21:NLP21"/>
    <mergeCell ref="NLQ21:NMB21"/>
    <mergeCell ref="NMC21:NMN21"/>
    <mergeCell ref="NHA21:NHL21"/>
    <mergeCell ref="NHM21:NHX21"/>
    <mergeCell ref="NHY21:NIJ21"/>
    <mergeCell ref="NIK21:NIV21"/>
    <mergeCell ref="NIW21:NJH21"/>
    <mergeCell ref="NJI21:NJT21"/>
    <mergeCell ref="NEG21:NER21"/>
    <mergeCell ref="NES21:NFD21"/>
    <mergeCell ref="NFE21:NFP21"/>
    <mergeCell ref="NFQ21:NGB21"/>
    <mergeCell ref="NGC21:NGN21"/>
    <mergeCell ref="NGO21:NGZ21"/>
    <mergeCell ref="NBM21:NBX21"/>
    <mergeCell ref="NBY21:NCJ21"/>
    <mergeCell ref="NCK21:NCV21"/>
    <mergeCell ref="NCW21:NDH21"/>
    <mergeCell ref="NDI21:NDT21"/>
    <mergeCell ref="NDU21:NEF21"/>
    <mergeCell ref="OFY21:OGJ21"/>
    <mergeCell ref="OGK21:OGV21"/>
    <mergeCell ref="OGW21:OHH21"/>
    <mergeCell ref="OHI21:OHT21"/>
    <mergeCell ref="OHU21:OIF21"/>
    <mergeCell ref="OIG21:OIR21"/>
    <mergeCell ref="ODE21:ODP21"/>
    <mergeCell ref="ODQ21:OEB21"/>
    <mergeCell ref="OEC21:OEN21"/>
    <mergeCell ref="OEO21:OEZ21"/>
    <mergeCell ref="OFA21:OFL21"/>
    <mergeCell ref="OFM21:OFX21"/>
    <mergeCell ref="OAK21:OAV21"/>
    <mergeCell ref="OAW21:OBH21"/>
    <mergeCell ref="OBI21:OBT21"/>
    <mergeCell ref="OBU21:OCF21"/>
    <mergeCell ref="OCG21:OCR21"/>
    <mergeCell ref="OCS21:ODD21"/>
    <mergeCell ref="NXQ21:NYB21"/>
    <mergeCell ref="NYC21:NYN21"/>
    <mergeCell ref="NYO21:NYZ21"/>
    <mergeCell ref="NZA21:NZL21"/>
    <mergeCell ref="NZM21:NZX21"/>
    <mergeCell ref="NZY21:OAJ21"/>
    <mergeCell ref="NUW21:NVH21"/>
    <mergeCell ref="NVI21:NVT21"/>
    <mergeCell ref="NVU21:NWF21"/>
    <mergeCell ref="NWG21:NWR21"/>
    <mergeCell ref="NWS21:NXD21"/>
    <mergeCell ref="NXE21:NXP21"/>
    <mergeCell ref="NSC21:NSN21"/>
    <mergeCell ref="NSO21:NSZ21"/>
    <mergeCell ref="NTA21:NTL21"/>
    <mergeCell ref="NTM21:NTX21"/>
    <mergeCell ref="NTY21:NUJ21"/>
    <mergeCell ref="NUK21:NUV21"/>
    <mergeCell ref="OWO21:OWZ21"/>
    <mergeCell ref="OXA21:OXL21"/>
    <mergeCell ref="OXM21:OXX21"/>
    <mergeCell ref="OXY21:OYJ21"/>
    <mergeCell ref="OYK21:OYV21"/>
    <mergeCell ref="OYW21:OZH21"/>
    <mergeCell ref="OTU21:OUF21"/>
    <mergeCell ref="OUG21:OUR21"/>
    <mergeCell ref="OUS21:OVD21"/>
    <mergeCell ref="OVE21:OVP21"/>
    <mergeCell ref="OVQ21:OWB21"/>
    <mergeCell ref="OWC21:OWN21"/>
    <mergeCell ref="ORA21:ORL21"/>
    <mergeCell ref="ORM21:ORX21"/>
    <mergeCell ref="ORY21:OSJ21"/>
    <mergeCell ref="OSK21:OSV21"/>
    <mergeCell ref="OSW21:OTH21"/>
    <mergeCell ref="OTI21:OTT21"/>
    <mergeCell ref="OOG21:OOR21"/>
    <mergeCell ref="OOS21:OPD21"/>
    <mergeCell ref="OPE21:OPP21"/>
    <mergeCell ref="OPQ21:OQB21"/>
    <mergeCell ref="OQC21:OQN21"/>
    <mergeCell ref="OQO21:OQZ21"/>
    <mergeCell ref="OLM21:OLX21"/>
    <mergeCell ref="OLY21:OMJ21"/>
    <mergeCell ref="OMK21:OMV21"/>
    <mergeCell ref="OMW21:ONH21"/>
    <mergeCell ref="ONI21:ONT21"/>
    <mergeCell ref="ONU21:OOF21"/>
    <mergeCell ref="OIS21:OJD21"/>
    <mergeCell ref="OJE21:OJP21"/>
    <mergeCell ref="OJQ21:OKB21"/>
    <mergeCell ref="OKC21:OKN21"/>
    <mergeCell ref="OKO21:OKZ21"/>
    <mergeCell ref="OLA21:OLL21"/>
    <mergeCell ref="PNE21:PNP21"/>
    <mergeCell ref="PNQ21:POB21"/>
    <mergeCell ref="POC21:PON21"/>
    <mergeCell ref="POO21:POZ21"/>
    <mergeCell ref="PPA21:PPL21"/>
    <mergeCell ref="PPM21:PPX21"/>
    <mergeCell ref="PKK21:PKV21"/>
    <mergeCell ref="PKW21:PLH21"/>
    <mergeCell ref="PLI21:PLT21"/>
    <mergeCell ref="PLU21:PMF21"/>
    <mergeCell ref="PMG21:PMR21"/>
    <mergeCell ref="PMS21:PND21"/>
    <mergeCell ref="PHQ21:PIB21"/>
    <mergeCell ref="PIC21:PIN21"/>
    <mergeCell ref="PIO21:PIZ21"/>
    <mergeCell ref="PJA21:PJL21"/>
    <mergeCell ref="PJM21:PJX21"/>
    <mergeCell ref="PJY21:PKJ21"/>
    <mergeCell ref="PEW21:PFH21"/>
    <mergeCell ref="PFI21:PFT21"/>
    <mergeCell ref="PFU21:PGF21"/>
    <mergeCell ref="PGG21:PGR21"/>
    <mergeCell ref="PGS21:PHD21"/>
    <mergeCell ref="PHE21:PHP21"/>
    <mergeCell ref="PCC21:PCN21"/>
    <mergeCell ref="PCO21:PCZ21"/>
    <mergeCell ref="PDA21:PDL21"/>
    <mergeCell ref="PDM21:PDX21"/>
    <mergeCell ref="PDY21:PEJ21"/>
    <mergeCell ref="PEK21:PEV21"/>
    <mergeCell ref="OZI21:OZT21"/>
    <mergeCell ref="OZU21:PAF21"/>
    <mergeCell ref="PAG21:PAR21"/>
    <mergeCell ref="PAS21:PBD21"/>
    <mergeCell ref="PBE21:PBP21"/>
    <mergeCell ref="PBQ21:PCB21"/>
    <mergeCell ref="QDU21:QEF21"/>
    <mergeCell ref="QEG21:QER21"/>
    <mergeCell ref="QES21:QFD21"/>
    <mergeCell ref="QFE21:QFP21"/>
    <mergeCell ref="QFQ21:QGB21"/>
    <mergeCell ref="QGC21:QGN21"/>
    <mergeCell ref="QBA21:QBL21"/>
    <mergeCell ref="QBM21:QBX21"/>
    <mergeCell ref="QBY21:QCJ21"/>
    <mergeCell ref="QCK21:QCV21"/>
    <mergeCell ref="QCW21:QDH21"/>
    <mergeCell ref="QDI21:QDT21"/>
    <mergeCell ref="PYG21:PYR21"/>
    <mergeCell ref="PYS21:PZD21"/>
    <mergeCell ref="PZE21:PZP21"/>
    <mergeCell ref="PZQ21:QAB21"/>
    <mergeCell ref="QAC21:QAN21"/>
    <mergeCell ref="QAO21:QAZ21"/>
    <mergeCell ref="PVM21:PVX21"/>
    <mergeCell ref="PVY21:PWJ21"/>
    <mergeCell ref="PWK21:PWV21"/>
    <mergeCell ref="PWW21:PXH21"/>
    <mergeCell ref="PXI21:PXT21"/>
    <mergeCell ref="PXU21:PYF21"/>
    <mergeCell ref="PSS21:PTD21"/>
    <mergeCell ref="PTE21:PTP21"/>
    <mergeCell ref="PTQ21:PUB21"/>
    <mergeCell ref="PUC21:PUN21"/>
    <mergeCell ref="PUO21:PUZ21"/>
    <mergeCell ref="PVA21:PVL21"/>
    <mergeCell ref="PPY21:PQJ21"/>
    <mergeCell ref="PQK21:PQV21"/>
    <mergeCell ref="PQW21:PRH21"/>
    <mergeCell ref="PRI21:PRT21"/>
    <mergeCell ref="PRU21:PSF21"/>
    <mergeCell ref="PSG21:PSR21"/>
    <mergeCell ref="QUK21:QUV21"/>
    <mergeCell ref="QUW21:QVH21"/>
    <mergeCell ref="QVI21:QVT21"/>
    <mergeCell ref="QVU21:QWF21"/>
    <mergeCell ref="QWG21:QWR21"/>
    <mergeCell ref="QWS21:QXD21"/>
    <mergeCell ref="QRQ21:QSB21"/>
    <mergeCell ref="QSC21:QSN21"/>
    <mergeCell ref="QSO21:QSZ21"/>
    <mergeCell ref="QTA21:QTL21"/>
    <mergeCell ref="QTM21:QTX21"/>
    <mergeCell ref="QTY21:QUJ21"/>
    <mergeCell ref="QOW21:QPH21"/>
    <mergeCell ref="QPI21:QPT21"/>
    <mergeCell ref="QPU21:QQF21"/>
    <mergeCell ref="QQG21:QQR21"/>
    <mergeCell ref="QQS21:QRD21"/>
    <mergeCell ref="QRE21:QRP21"/>
    <mergeCell ref="QMC21:QMN21"/>
    <mergeCell ref="QMO21:QMZ21"/>
    <mergeCell ref="QNA21:QNL21"/>
    <mergeCell ref="QNM21:QNX21"/>
    <mergeCell ref="QNY21:QOJ21"/>
    <mergeCell ref="QOK21:QOV21"/>
    <mergeCell ref="QJI21:QJT21"/>
    <mergeCell ref="QJU21:QKF21"/>
    <mergeCell ref="QKG21:QKR21"/>
    <mergeCell ref="QKS21:QLD21"/>
    <mergeCell ref="QLE21:QLP21"/>
    <mergeCell ref="QLQ21:QMB21"/>
    <mergeCell ref="QGO21:QGZ21"/>
    <mergeCell ref="QHA21:QHL21"/>
    <mergeCell ref="QHM21:QHX21"/>
    <mergeCell ref="QHY21:QIJ21"/>
    <mergeCell ref="QIK21:QIV21"/>
    <mergeCell ref="QIW21:QJH21"/>
    <mergeCell ref="RLA21:RLL21"/>
    <mergeCell ref="RLM21:RLX21"/>
    <mergeCell ref="RLY21:RMJ21"/>
    <mergeCell ref="RMK21:RMV21"/>
    <mergeCell ref="RMW21:RNH21"/>
    <mergeCell ref="RNI21:RNT21"/>
    <mergeCell ref="RIG21:RIR21"/>
    <mergeCell ref="RIS21:RJD21"/>
    <mergeCell ref="RJE21:RJP21"/>
    <mergeCell ref="RJQ21:RKB21"/>
    <mergeCell ref="RKC21:RKN21"/>
    <mergeCell ref="RKO21:RKZ21"/>
    <mergeCell ref="RFM21:RFX21"/>
    <mergeCell ref="RFY21:RGJ21"/>
    <mergeCell ref="RGK21:RGV21"/>
    <mergeCell ref="RGW21:RHH21"/>
    <mergeCell ref="RHI21:RHT21"/>
    <mergeCell ref="RHU21:RIF21"/>
    <mergeCell ref="RCS21:RDD21"/>
    <mergeCell ref="RDE21:RDP21"/>
    <mergeCell ref="RDQ21:REB21"/>
    <mergeCell ref="REC21:REN21"/>
    <mergeCell ref="REO21:REZ21"/>
    <mergeCell ref="RFA21:RFL21"/>
    <mergeCell ref="QZY21:RAJ21"/>
    <mergeCell ref="RAK21:RAV21"/>
    <mergeCell ref="RAW21:RBH21"/>
    <mergeCell ref="RBI21:RBT21"/>
    <mergeCell ref="RBU21:RCF21"/>
    <mergeCell ref="RCG21:RCR21"/>
    <mergeCell ref="QXE21:QXP21"/>
    <mergeCell ref="QXQ21:QYB21"/>
    <mergeCell ref="QYC21:QYN21"/>
    <mergeCell ref="QYO21:QYZ21"/>
    <mergeCell ref="QZA21:QZL21"/>
    <mergeCell ref="QZM21:QZX21"/>
    <mergeCell ref="SBQ21:SCB21"/>
    <mergeCell ref="SCC21:SCN21"/>
    <mergeCell ref="SCO21:SCZ21"/>
    <mergeCell ref="SDA21:SDL21"/>
    <mergeCell ref="SDM21:SDX21"/>
    <mergeCell ref="SDY21:SEJ21"/>
    <mergeCell ref="RYW21:RZH21"/>
    <mergeCell ref="RZI21:RZT21"/>
    <mergeCell ref="RZU21:SAF21"/>
    <mergeCell ref="SAG21:SAR21"/>
    <mergeCell ref="SAS21:SBD21"/>
    <mergeCell ref="SBE21:SBP21"/>
    <mergeCell ref="RWC21:RWN21"/>
    <mergeCell ref="RWO21:RWZ21"/>
    <mergeCell ref="RXA21:RXL21"/>
    <mergeCell ref="RXM21:RXX21"/>
    <mergeCell ref="RXY21:RYJ21"/>
    <mergeCell ref="RYK21:RYV21"/>
    <mergeCell ref="RTI21:RTT21"/>
    <mergeCell ref="RTU21:RUF21"/>
    <mergeCell ref="RUG21:RUR21"/>
    <mergeCell ref="RUS21:RVD21"/>
    <mergeCell ref="RVE21:RVP21"/>
    <mergeCell ref="RVQ21:RWB21"/>
    <mergeCell ref="RQO21:RQZ21"/>
    <mergeCell ref="RRA21:RRL21"/>
    <mergeCell ref="RRM21:RRX21"/>
    <mergeCell ref="RRY21:RSJ21"/>
    <mergeCell ref="RSK21:RSV21"/>
    <mergeCell ref="RSW21:RTH21"/>
    <mergeCell ref="RNU21:ROF21"/>
    <mergeCell ref="ROG21:ROR21"/>
    <mergeCell ref="ROS21:RPD21"/>
    <mergeCell ref="RPE21:RPP21"/>
    <mergeCell ref="RPQ21:RQB21"/>
    <mergeCell ref="RQC21:RQN21"/>
    <mergeCell ref="SSG21:SSR21"/>
    <mergeCell ref="SSS21:STD21"/>
    <mergeCell ref="STE21:STP21"/>
    <mergeCell ref="STQ21:SUB21"/>
    <mergeCell ref="SUC21:SUN21"/>
    <mergeCell ref="SUO21:SUZ21"/>
    <mergeCell ref="SPM21:SPX21"/>
    <mergeCell ref="SPY21:SQJ21"/>
    <mergeCell ref="SQK21:SQV21"/>
    <mergeCell ref="SQW21:SRH21"/>
    <mergeCell ref="SRI21:SRT21"/>
    <mergeCell ref="SRU21:SSF21"/>
    <mergeCell ref="SMS21:SND21"/>
    <mergeCell ref="SNE21:SNP21"/>
    <mergeCell ref="SNQ21:SOB21"/>
    <mergeCell ref="SOC21:SON21"/>
    <mergeCell ref="SOO21:SOZ21"/>
    <mergeCell ref="SPA21:SPL21"/>
    <mergeCell ref="SJY21:SKJ21"/>
    <mergeCell ref="SKK21:SKV21"/>
    <mergeCell ref="SKW21:SLH21"/>
    <mergeCell ref="SLI21:SLT21"/>
    <mergeCell ref="SLU21:SMF21"/>
    <mergeCell ref="SMG21:SMR21"/>
    <mergeCell ref="SHE21:SHP21"/>
    <mergeCell ref="SHQ21:SIB21"/>
    <mergeCell ref="SIC21:SIN21"/>
    <mergeCell ref="SIO21:SIZ21"/>
    <mergeCell ref="SJA21:SJL21"/>
    <mergeCell ref="SJM21:SJX21"/>
    <mergeCell ref="SEK21:SEV21"/>
    <mergeCell ref="SEW21:SFH21"/>
    <mergeCell ref="SFI21:SFT21"/>
    <mergeCell ref="SFU21:SGF21"/>
    <mergeCell ref="SGG21:SGR21"/>
    <mergeCell ref="SGS21:SHD21"/>
    <mergeCell ref="TIW21:TJH21"/>
    <mergeCell ref="TJI21:TJT21"/>
    <mergeCell ref="TJU21:TKF21"/>
    <mergeCell ref="TKG21:TKR21"/>
    <mergeCell ref="TKS21:TLD21"/>
    <mergeCell ref="TLE21:TLP21"/>
    <mergeCell ref="TGC21:TGN21"/>
    <mergeCell ref="TGO21:TGZ21"/>
    <mergeCell ref="THA21:THL21"/>
    <mergeCell ref="THM21:THX21"/>
    <mergeCell ref="THY21:TIJ21"/>
    <mergeCell ref="TIK21:TIV21"/>
    <mergeCell ref="TDI21:TDT21"/>
    <mergeCell ref="TDU21:TEF21"/>
    <mergeCell ref="TEG21:TER21"/>
    <mergeCell ref="TES21:TFD21"/>
    <mergeCell ref="TFE21:TFP21"/>
    <mergeCell ref="TFQ21:TGB21"/>
    <mergeCell ref="TAO21:TAZ21"/>
    <mergeCell ref="TBA21:TBL21"/>
    <mergeCell ref="TBM21:TBX21"/>
    <mergeCell ref="TBY21:TCJ21"/>
    <mergeCell ref="TCK21:TCV21"/>
    <mergeCell ref="TCW21:TDH21"/>
    <mergeCell ref="SXU21:SYF21"/>
    <mergeCell ref="SYG21:SYR21"/>
    <mergeCell ref="SYS21:SZD21"/>
    <mergeCell ref="SZE21:SZP21"/>
    <mergeCell ref="SZQ21:TAB21"/>
    <mergeCell ref="TAC21:TAN21"/>
    <mergeCell ref="SVA21:SVL21"/>
    <mergeCell ref="SVM21:SVX21"/>
    <mergeCell ref="SVY21:SWJ21"/>
    <mergeCell ref="SWK21:SWV21"/>
    <mergeCell ref="SWW21:SXH21"/>
    <mergeCell ref="SXI21:SXT21"/>
    <mergeCell ref="TZM21:TZX21"/>
    <mergeCell ref="TZY21:UAJ21"/>
    <mergeCell ref="UAK21:UAV21"/>
    <mergeCell ref="UAW21:UBH21"/>
    <mergeCell ref="UBI21:UBT21"/>
    <mergeCell ref="UBU21:UCF21"/>
    <mergeCell ref="TWS21:TXD21"/>
    <mergeCell ref="TXE21:TXP21"/>
    <mergeCell ref="TXQ21:TYB21"/>
    <mergeCell ref="TYC21:TYN21"/>
    <mergeCell ref="TYO21:TYZ21"/>
    <mergeCell ref="TZA21:TZL21"/>
    <mergeCell ref="TTY21:TUJ21"/>
    <mergeCell ref="TUK21:TUV21"/>
    <mergeCell ref="TUW21:TVH21"/>
    <mergeCell ref="TVI21:TVT21"/>
    <mergeCell ref="TVU21:TWF21"/>
    <mergeCell ref="TWG21:TWR21"/>
    <mergeCell ref="TRE21:TRP21"/>
    <mergeCell ref="TRQ21:TSB21"/>
    <mergeCell ref="TSC21:TSN21"/>
    <mergeCell ref="TSO21:TSZ21"/>
    <mergeCell ref="TTA21:TTL21"/>
    <mergeCell ref="TTM21:TTX21"/>
    <mergeCell ref="TOK21:TOV21"/>
    <mergeCell ref="TOW21:TPH21"/>
    <mergeCell ref="TPI21:TPT21"/>
    <mergeCell ref="TPU21:TQF21"/>
    <mergeCell ref="TQG21:TQR21"/>
    <mergeCell ref="TQS21:TRD21"/>
    <mergeCell ref="TLQ21:TMB21"/>
    <mergeCell ref="TMC21:TMN21"/>
    <mergeCell ref="TMO21:TMZ21"/>
    <mergeCell ref="TNA21:TNL21"/>
    <mergeCell ref="TNM21:TNX21"/>
    <mergeCell ref="TNY21:TOJ21"/>
    <mergeCell ref="UQC21:UQN21"/>
    <mergeCell ref="UQO21:UQZ21"/>
    <mergeCell ref="URA21:URL21"/>
    <mergeCell ref="URM21:URX21"/>
    <mergeCell ref="URY21:USJ21"/>
    <mergeCell ref="USK21:USV21"/>
    <mergeCell ref="UNI21:UNT21"/>
    <mergeCell ref="UNU21:UOF21"/>
    <mergeCell ref="UOG21:UOR21"/>
    <mergeCell ref="UOS21:UPD21"/>
    <mergeCell ref="UPE21:UPP21"/>
    <mergeCell ref="UPQ21:UQB21"/>
    <mergeCell ref="UKO21:UKZ21"/>
    <mergeCell ref="ULA21:ULL21"/>
    <mergeCell ref="ULM21:ULX21"/>
    <mergeCell ref="ULY21:UMJ21"/>
    <mergeCell ref="UMK21:UMV21"/>
    <mergeCell ref="UMW21:UNH21"/>
    <mergeCell ref="UHU21:UIF21"/>
    <mergeCell ref="UIG21:UIR21"/>
    <mergeCell ref="UIS21:UJD21"/>
    <mergeCell ref="UJE21:UJP21"/>
    <mergeCell ref="UJQ21:UKB21"/>
    <mergeCell ref="UKC21:UKN21"/>
    <mergeCell ref="UFA21:UFL21"/>
    <mergeCell ref="UFM21:UFX21"/>
    <mergeCell ref="UFY21:UGJ21"/>
    <mergeCell ref="UGK21:UGV21"/>
    <mergeCell ref="UGW21:UHH21"/>
    <mergeCell ref="UHI21:UHT21"/>
    <mergeCell ref="UCG21:UCR21"/>
    <mergeCell ref="UCS21:UDD21"/>
    <mergeCell ref="UDE21:UDP21"/>
    <mergeCell ref="UDQ21:UEB21"/>
    <mergeCell ref="UEC21:UEN21"/>
    <mergeCell ref="UEO21:UEZ21"/>
    <mergeCell ref="VGS21:VHD21"/>
    <mergeCell ref="VHE21:VHP21"/>
    <mergeCell ref="VHQ21:VIB21"/>
    <mergeCell ref="VIC21:VIN21"/>
    <mergeCell ref="VIO21:VIZ21"/>
    <mergeCell ref="VJA21:VJL21"/>
    <mergeCell ref="VDY21:VEJ21"/>
    <mergeCell ref="VEK21:VEV21"/>
    <mergeCell ref="VEW21:VFH21"/>
    <mergeCell ref="VFI21:VFT21"/>
    <mergeCell ref="VFU21:VGF21"/>
    <mergeCell ref="VGG21:VGR21"/>
    <mergeCell ref="VBE21:VBP21"/>
    <mergeCell ref="VBQ21:VCB21"/>
    <mergeCell ref="VCC21:VCN21"/>
    <mergeCell ref="VCO21:VCZ21"/>
    <mergeCell ref="VDA21:VDL21"/>
    <mergeCell ref="VDM21:VDX21"/>
    <mergeCell ref="UYK21:UYV21"/>
    <mergeCell ref="UYW21:UZH21"/>
    <mergeCell ref="UZI21:UZT21"/>
    <mergeCell ref="UZU21:VAF21"/>
    <mergeCell ref="VAG21:VAR21"/>
    <mergeCell ref="VAS21:VBD21"/>
    <mergeCell ref="UVQ21:UWB21"/>
    <mergeCell ref="UWC21:UWN21"/>
    <mergeCell ref="UWO21:UWZ21"/>
    <mergeCell ref="UXA21:UXL21"/>
    <mergeCell ref="UXM21:UXX21"/>
    <mergeCell ref="UXY21:UYJ21"/>
    <mergeCell ref="USW21:UTH21"/>
    <mergeCell ref="UTI21:UTT21"/>
    <mergeCell ref="UTU21:UUF21"/>
    <mergeCell ref="UUG21:UUR21"/>
    <mergeCell ref="UUS21:UVD21"/>
    <mergeCell ref="UVE21:UVP21"/>
    <mergeCell ref="VXI21:VXT21"/>
    <mergeCell ref="VXU21:VYF21"/>
    <mergeCell ref="VYG21:VYR21"/>
    <mergeCell ref="VYS21:VZD21"/>
    <mergeCell ref="VZE21:VZP21"/>
    <mergeCell ref="VZQ21:WAB21"/>
    <mergeCell ref="VUO21:VUZ21"/>
    <mergeCell ref="VVA21:VVL21"/>
    <mergeCell ref="VVM21:VVX21"/>
    <mergeCell ref="VVY21:VWJ21"/>
    <mergeCell ref="VWK21:VWV21"/>
    <mergeCell ref="VWW21:VXH21"/>
    <mergeCell ref="VRU21:VSF21"/>
    <mergeCell ref="VSG21:VSR21"/>
    <mergeCell ref="VSS21:VTD21"/>
    <mergeCell ref="VTE21:VTP21"/>
    <mergeCell ref="VTQ21:VUB21"/>
    <mergeCell ref="VUC21:VUN21"/>
    <mergeCell ref="VPA21:VPL21"/>
    <mergeCell ref="VPM21:VPX21"/>
    <mergeCell ref="VPY21:VQJ21"/>
    <mergeCell ref="VQK21:VQV21"/>
    <mergeCell ref="VQW21:VRH21"/>
    <mergeCell ref="VRI21:VRT21"/>
    <mergeCell ref="VMG21:VMR21"/>
    <mergeCell ref="VMS21:VND21"/>
    <mergeCell ref="VNE21:VNP21"/>
    <mergeCell ref="VNQ21:VOB21"/>
    <mergeCell ref="VOC21:VON21"/>
    <mergeCell ref="VOO21:VOZ21"/>
    <mergeCell ref="VJM21:VJX21"/>
    <mergeCell ref="VJY21:VKJ21"/>
    <mergeCell ref="VKK21:VKV21"/>
    <mergeCell ref="VKW21:VLH21"/>
    <mergeCell ref="VLI21:VLT21"/>
    <mergeCell ref="VLU21:VMF21"/>
    <mergeCell ref="WNY21:WOJ21"/>
    <mergeCell ref="WOK21:WOV21"/>
    <mergeCell ref="WOW21:WPH21"/>
    <mergeCell ref="WPI21:WPT21"/>
    <mergeCell ref="WPU21:WQF21"/>
    <mergeCell ref="WQG21:WQR21"/>
    <mergeCell ref="WLE21:WLP21"/>
    <mergeCell ref="WLQ21:WMB21"/>
    <mergeCell ref="WMC21:WMN21"/>
    <mergeCell ref="WMO21:WMZ21"/>
    <mergeCell ref="WNA21:WNL21"/>
    <mergeCell ref="WNM21:WNX21"/>
    <mergeCell ref="WIK21:WIV21"/>
    <mergeCell ref="WIW21:WJH21"/>
    <mergeCell ref="WJI21:WJT21"/>
    <mergeCell ref="WJU21:WKF21"/>
    <mergeCell ref="WKG21:WKR21"/>
    <mergeCell ref="WKS21:WLD21"/>
    <mergeCell ref="WFQ21:WGB21"/>
    <mergeCell ref="WGC21:WGN21"/>
    <mergeCell ref="WGO21:WGZ21"/>
    <mergeCell ref="WHA21:WHL21"/>
    <mergeCell ref="WHM21:WHX21"/>
    <mergeCell ref="WHY21:WIJ21"/>
    <mergeCell ref="WCW21:WDH21"/>
    <mergeCell ref="WDI21:WDT21"/>
    <mergeCell ref="WDU21:WEF21"/>
    <mergeCell ref="WEG21:WER21"/>
    <mergeCell ref="WES21:WFD21"/>
    <mergeCell ref="WFE21:WFP21"/>
    <mergeCell ref="WAC21:WAN21"/>
    <mergeCell ref="WAO21:WAZ21"/>
    <mergeCell ref="WBA21:WBL21"/>
    <mergeCell ref="WBM21:WBX21"/>
    <mergeCell ref="WBY21:WCJ21"/>
    <mergeCell ref="WCK21:WCV21"/>
    <mergeCell ref="LA22:LL22"/>
    <mergeCell ref="LM22:LX22"/>
    <mergeCell ref="LY22:MJ22"/>
    <mergeCell ref="MK22:MV22"/>
    <mergeCell ref="MW22:NH22"/>
    <mergeCell ref="NI22:NT22"/>
    <mergeCell ref="IG22:IR22"/>
    <mergeCell ref="IS22:JD22"/>
    <mergeCell ref="JE22:JP22"/>
    <mergeCell ref="JQ22:KB22"/>
    <mergeCell ref="KC22:KN22"/>
    <mergeCell ref="KO22:KZ22"/>
    <mergeCell ref="FM22:FX22"/>
    <mergeCell ref="FY22:GJ22"/>
    <mergeCell ref="GK22:GV22"/>
    <mergeCell ref="GW22:HH22"/>
    <mergeCell ref="HI22:HT22"/>
    <mergeCell ref="HU22:IF22"/>
    <mergeCell ref="CS22:DD22"/>
    <mergeCell ref="DE22:DP22"/>
    <mergeCell ref="DQ22:EB22"/>
    <mergeCell ref="EC22:EN22"/>
    <mergeCell ref="EO22:EZ22"/>
    <mergeCell ref="FA22:FL22"/>
    <mergeCell ref="XEO21:XEZ21"/>
    <mergeCell ref="XFA21:XFD21"/>
    <mergeCell ref="A22:L22"/>
    <mergeCell ref="M22:X22"/>
    <mergeCell ref="Y22:AJ22"/>
    <mergeCell ref="AK22:AV22"/>
    <mergeCell ref="AW22:BH22"/>
    <mergeCell ref="BI22:BT22"/>
    <mergeCell ref="BU22:CF22"/>
    <mergeCell ref="CG22:CR22"/>
    <mergeCell ref="XBU21:XCF21"/>
    <mergeCell ref="XCG21:XCR21"/>
    <mergeCell ref="XCS21:XDD21"/>
    <mergeCell ref="XDE21:XDP21"/>
    <mergeCell ref="XDQ21:XEB21"/>
    <mergeCell ref="XEC21:XEN21"/>
    <mergeCell ref="WZA21:WZL21"/>
    <mergeCell ref="WZM21:WZX21"/>
    <mergeCell ref="WZY21:XAJ21"/>
    <mergeCell ref="XAK21:XAV21"/>
    <mergeCell ref="XAW21:XBH21"/>
    <mergeCell ref="XBI21:XBT21"/>
    <mergeCell ref="WWG21:WWR21"/>
    <mergeCell ref="WWS21:WXD21"/>
    <mergeCell ref="WXE21:WXP21"/>
    <mergeCell ref="WXQ21:WYB21"/>
    <mergeCell ref="WYC21:WYN21"/>
    <mergeCell ref="WYO21:WYZ21"/>
    <mergeCell ref="WTM21:WTX21"/>
    <mergeCell ref="WTY21:WUJ21"/>
    <mergeCell ref="WUK21:WUV21"/>
    <mergeCell ref="WUW21:WVH21"/>
    <mergeCell ref="WVI21:WVT21"/>
    <mergeCell ref="WVU21:WWF21"/>
    <mergeCell ref="WQS21:WRD21"/>
    <mergeCell ref="WRE21:WRP21"/>
    <mergeCell ref="WRQ21:WSB21"/>
    <mergeCell ref="WSC21:WSN21"/>
    <mergeCell ref="WSO21:WSZ21"/>
    <mergeCell ref="WTA21:WTL21"/>
    <mergeCell ref="ABQ22:ACB22"/>
    <mergeCell ref="ACC22:ACN22"/>
    <mergeCell ref="ACO22:ACZ22"/>
    <mergeCell ref="ADA22:ADL22"/>
    <mergeCell ref="ADM22:ADX22"/>
    <mergeCell ref="ADY22:AEJ22"/>
    <mergeCell ref="YW22:ZH22"/>
    <mergeCell ref="ZI22:ZT22"/>
    <mergeCell ref="ZU22:AAF22"/>
    <mergeCell ref="AAG22:AAR22"/>
    <mergeCell ref="AAS22:ABD22"/>
    <mergeCell ref="ABE22:ABP22"/>
    <mergeCell ref="WC22:WN22"/>
    <mergeCell ref="WO22:WZ22"/>
    <mergeCell ref="XA22:XL22"/>
    <mergeCell ref="XM22:XX22"/>
    <mergeCell ref="XY22:YJ22"/>
    <mergeCell ref="YK22:YV22"/>
    <mergeCell ref="TI22:TT22"/>
    <mergeCell ref="TU22:UF22"/>
    <mergeCell ref="UG22:UR22"/>
    <mergeCell ref="US22:VD22"/>
    <mergeCell ref="VE22:VP22"/>
    <mergeCell ref="VQ22:WB22"/>
    <mergeCell ref="QO22:QZ22"/>
    <mergeCell ref="RA22:RL22"/>
    <mergeCell ref="RM22:RX22"/>
    <mergeCell ref="RY22:SJ22"/>
    <mergeCell ref="SK22:SV22"/>
    <mergeCell ref="SW22:TH22"/>
    <mergeCell ref="NU22:OF22"/>
    <mergeCell ref="OG22:OR22"/>
    <mergeCell ref="OS22:PD22"/>
    <mergeCell ref="PE22:PP22"/>
    <mergeCell ref="PQ22:QB22"/>
    <mergeCell ref="QC22:QN22"/>
    <mergeCell ref="ASG22:ASR22"/>
    <mergeCell ref="ASS22:ATD22"/>
    <mergeCell ref="ATE22:ATP22"/>
    <mergeCell ref="ATQ22:AUB22"/>
    <mergeCell ref="AUC22:AUN22"/>
    <mergeCell ref="AUO22:AUZ22"/>
    <mergeCell ref="APM22:APX22"/>
    <mergeCell ref="APY22:AQJ22"/>
    <mergeCell ref="AQK22:AQV22"/>
    <mergeCell ref="AQW22:ARH22"/>
    <mergeCell ref="ARI22:ART22"/>
    <mergeCell ref="ARU22:ASF22"/>
    <mergeCell ref="AMS22:AND22"/>
    <mergeCell ref="ANE22:ANP22"/>
    <mergeCell ref="ANQ22:AOB22"/>
    <mergeCell ref="AOC22:AON22"/>
    <mergeCell ref="AOO22:AOZ22"/>
    <mergeCell ref="APA22:APL22"/>
    <mergeCell ref="AJY22:AKJ22"/>
    <mergeCell ref="AKK22:AKV22"/>
    <mergeCell ref="AKW22:ALH22"/>
    <mergeCell ref="ALI22:ALT22"/>
    <mergeCell ref="ALU22:AMF22"/>
    <mergeCell ref="AMG22:AMR22"/>
    <mergeCell ref="AHE22:AHP22"/>
    <mergeCell ref="AHQ22:AIB22"/>
    <mergeCell ref="AIC22:AIN22"/>
    <mergeCell ref="AIO22:AIZ22"/>
    <mergeCell ref="AJA22:AJL22"/>
    <mergeCell ref="AJM22:AJX22"/>
    <mergeCell ref="AEK22:AEV22"/>
    <mergeCell ref="AEW22:AFH22"/>
    <mergeCell ref="AFI22:AFT22"/>
    <mergeCell ref="AFU22:AGF22"/>
    <mergeCell ref="AGG22:AGR22"/>
    <mergeCell ref="AGS22:AHD22"/>
    <mergeCell ref="BIW22:BJH22"/>
    <mergeCell ref="BJI22:BJT22"/>
    <mergeCell ref="BJU22:BKF22"/>
    <mergeCell ref="BKG22:BKR22"/>
    <mergeCell ref="BKS22:BLD22"/>
    <mergeCell ref="BLE22:BLP22"/>
    <mergeCell ref="BGC22:BGN22"/>
    <mergeCell ref="BGO22:BGZ22"/>
    <mergeCell ref="BHA22:BHL22"/>
    <mergeCell ref="BHM22:BHX22"/>
    <mergeCell ref="BHY22:BIJ22"/>
    <mergeCell ref="BIK22:BIV22"/>
    <mergeCell ref="BDI22:BDT22"/>
    <mergeCell ref="BDU22:BEF22"/>
    <mergeCell ref="BEG22:BER22"/>
    <mergeCell ref="BES22:BFD22"/>
    <mergeCell ref="BFE22:BFP22"/>
    <mergeCell ref="BFQ22:BGB22"/>
    <mergeCell ref="BAO22:BAZ22"/>
    <mergeCell ref="BBA22:BBL22"/>
    <mergeCell ref="BBM22:BBX22"/>
    <mergeCell ref="BBY22:BCJ22"/>
    <mergeCell ref="BCK22:BCV22"/>
    <mergeCell ref="BCW22:BDH22"/>
    <mergeCell ref="AXU22:AYF22"/>
    <mergeCell ref="AYG22:AYR22"/>
    <mergeCell ref="AYS22:AZD22"/>
    <mergeCell ref="AZE22:AZP22"/>
    <mergeCell ref="AZQ22:BAB22"/>
    <mergeCell ref="BAC22:BAN22"/>
    <mergeCell ref="AVA22:AVL22"/>
    <mergeCell ref="AVM22:AVX22"/>
    <mergeCell ref="AVY22:AWJ22"/>
    <mergeCell ref="AWK22:AWV22"/>
    <mergeCell ref="AWW22:AXH22"/>
    <mergeCell ref="AXI22:AXT22"/>
    <mergeCell ref="BZM22:BZX22"/>
    <mergeCell ref="BZY22:CAJ22"/>
    <mergeCell ref="CAK22:CAV22"/>
    <mergeCell ref="CAW22:CBH22"/>
    <mergeCell ref="CBI22:CBT22"/>
    <mergeCell ref="CBU22:CCF22"/>
    <mergeCell ref="BWS22:BXD22"/>
    <mergeCell ref="BXE22:BXP22"/>
    <mergeCell ref="BXQ22:BYB22"/>
    <mergeCell ref="BYC22:BYN22"/>
    <mergeCell ref="BYO22:BYZ22"/>
    <mergeCell ref="BZA22:BZL22"/>
    <mergeCell ref="BTY22:BUJ22"/>
    <mergeCell ref="BUK22:BUV22"/>
    <mergeCell ref="BUW22:BVH22"/>
    <mergeCell ref="BVI22:BVT22"/>
    <mergeCell ref="BVU22:BWF22"/>
    <mergeCell ref="BWG22:BWR22"/>
    <mergeCell ref="BRE22:BRP22"/>
    <mergeCell ref="BRQ22:BSB22"/>
    <mergeCell ref="BSC22:BSN22"/>
    <mergeCell ref="BSO22:BSZ22"/>
    <mergeCell ref="BTA22:BTL22"/>
    <mergeCell ref="BTM22:BTX22"/>
    <mergeCell ref="BOK22:BOV22"/>
    <mergeCell ref="BOW22:BPH22"/>
    <mergeCell ref="BPI22:BPT22"/>
    <mergeCell ref="BPU22:BQF22"/>
    <mergeCell ref="BQG22:BQR22"/>
    <mergeCell ref="BQS22:BRD22"/>
    <mergeCell ref="BLQ22:BMB22"/>
    <mergeCell ref="BMC22:BMN22"/>
    <mergeCell ref="BMO22:BMZ22"/>
    <mergeCell ref="BNA22:BNL22"/>
    <mergeCell ref="BNM22:BNX22"/>
    <mergeCell ref="BNY22:BOJ22"/>
    <mergeCell ref="CQC22:CQN22"/>
    <mergeCell ref="CQO22:CQZ22"/>
    <mergeCell ref="CRA22:CRL22"/>
    <mergeCell ref="CRM22:CRX22"/>
    <mergeCell ref="CRY22:CSJ22"/>
    <mergeCell ref="CSK22:CSV22"/>
    <mergeCell ref="CNI22:CNT22"/>
    <mergeCell ref="CNU22:COF22"/>
    <mergeCell ref="COG22:COR22"/>
    <mergeCell ref="COS22:CPD22"/>
    <mergeCell ref="CPE22:CPP22"/>
    <mergeCell ref="CPQ22:CQB22"/>
    <mergeCell ref="CKO22:CKZ22"/>
    <mergeCell ref="CLA22:CLL22"/>
    <mergeCell ref="CLM22:CLX22"/>
    <mergeCell ref="CLY22:CMJ22"/>
    <mergeCell ref="CMK22:CMV22"/>
    <mergeCell ref="CMW22:CNH22"/>
    <mergeCell ref="CHU22:CIF22"/>
    <mergeCell ref="CIG22:CIR22"/>
    <mergeCell ref="CIS22:CJD22"/>
    <mergeCell ref="CJE22:CJP22"/>
    <mergeCell ref="CJQ22:CKB22"/>
    <mergeCell ref="CKC22:CKN22"/>
    <mergeCell ref="CFA22:CFL22"/>
    <mergeCell ref="CFM22:CFX22"/>
    <mergeCell ref="CFY22:CGJ22"/>
    <mergeCell ref="CGK22:CGV22"/>
    <mergeCell ref="CGW22:CHH22"/>
    <mergeCell ref="CHI22:CHT22"/>
    <mergeCell ref="CCG22:CCR22"/>
    <mergeCell ref="CCS22:CDD22"/>
    <mergeCell ref="CDE22:CDP22"/>
    <mergeCell ref="CDQ22:CEB22"/>
    <mergeCell ref="CEC22:CEN22"/>
    <mergeCell ref="CEO22:CEZ22"/>
    <mergeCell ref="DGS22:DHD22"/>
    <mergeCell ref="DHE22:DHP22"/>
    <mergeCell ref="DHQ22:DIB22"/>
    <mergeCell ref="DIC22:DIN22"/>
    <mergeCell ref="DIO22:DIZ22"/>
    <mergeCell ref="DJA22:DJL22"/>
    <mergeCell ref="DDY22:DEJ22"/>
    <mergeCell ref="DEK22:DEV22"/>
    <mergeCell ref="DEW22:DFH22"/>
    <mergeCell ref="DFI22:DFT22"/>
    <mergeCell ref="DFU22:DGF22"/>
    <mergeCell ref="DGG22:DGR22"/>
    <mergeCell ref="DBE22:DBP22"/>
    <mergeCell ref="DBQ22:DCB22"/>
    <mergeCell ref="DCC22:DCN22"/>
    <mergeCell ref="DCO22:DCZ22"/>
    <mergeCell ref="DDA22:DDL22"/>
    <mergeCell ref="DDM22:DDX22"/>
    <mergeCell ref="CYK22:CYV22"/>
    <mergeCell ref="CYW22:CZH22"/>
    <mergeCell ref="CZI22:CZT22"/>
    <mergeCell ref="CZU22:DAF22"/>
    <mergeCell ref="DAG22:DAR22"/>
    <mergeCell ref="DAS22:DBD22"/>
    <mergeCell ref="CVQ22:CWB22"/>
    <mergeCell ref="CWC22:CWN22"/>
    <mergeCell ref="CWO22:CWZ22"/>
    <mergeCell ref="CXA22:CXL22"/>
    <mergeCell ref="CXM22:CXX22"/>
    <mergeCell ref="CXY22:CYJ22"/>
    <mergeCell ref="CSW22:CTH22"/>
    <mergeCell ref="CTI22:CTT22"/>
    <mergeCell ref="CTU22:CUF22"/>
    <mergeCell ref="CUG22:CUR22"/>
    <mergeCell ref="CUS22:CVD22"/>
    <mergeCell ref="CVE22:CVP22"/>
    <mergeCell ref="DXI22:DXT22"/>
    <mergeCell ref="DXU22:DYF22"/>
    <mergeCell ref="DYG22:DYR22"/>
    <mergeCell ref="DYS22:DZD22"/>
    <mergeCell ref="DZE22:DZP22"/>
    <mergeCell ref="DZQ22:EAB22"/>
    <mergeCell ref="DUO22:DUZ22"/>
    <mergeCell ref="DVA22:DVL22"/>
    <mergeCell ref="DVM22:DVX22"/>
    <mergeCell ref="DVY22:DWJ22"/>
    <mergeCell ref="DWK22:DWV22"/>
    <mergeCell ref="DWW22:DXH22"/>
    <mergeCell ref="DRU22:DSF22"/>
    <mergeCell ref="DSG22:DSR22"/>
    <mergeCell ref="DSS22:DTD22"/>
    <mergeCell ref="DTE22:DTP22"/>
    <mergeCell ref="DTQ22:DUB22"/>
    <mergeCell ref="DUC22:DUN22"/>
    <mergeCell ref="DPA22:DPL22"/>
    <mergeCell ref="DPM22:DPX22"/>
    <mergeCell ref="DPY22:DQJ22"/>
    <mergeCell ref="DQK22:DQV22"/>
    <mergeCell ref="DQW22:DRH22"/>
    <mergeCell ref="DRI22:DRT22"/>
    <mergeCell ref="DMG22:DMR22"/>
    <mergeCell ref="DMS22:DND22"/>
    <mergeCell ref="DNE22:DNP22"/>
    <mergeCell ref="DNQ22:DOB22"/>
    <mergeCell ref="DOC22:DON22"/>
    <mergeCell ref="DOO22:DOZ22"/>
    <mergeCell ref="DJM22:DJX22"/>
    <mergeCell ref="DJY22:DKJ22"/>
    <mergeCell ref="DKK22:DKV22"/>
    <mergeCell ref="DKW22:DLH22"/>
    <mergeCell ref="DLI22:DLT22"/>
    <mergeCell ref="DLU22:DMF22"/>
    <mergeCell ref="ENY22:EOJ22"/>
    <mergeCell ref="EOK22:EOV22"/>
    <mergeCell ref="EOW22:EPH22"/>
    <mergeCell ref="EPI22:EPT22"/>
    <mergeCell ref="EPU22:EQF22"/>
    <mergeCell ref="EQG22:EQR22"/>
    <mergeCell ref="ELE22:ELP22"/>
    <mergeCell ref="ELQ22:EMB22"/>
    <mergeCell ref="EMC22:EMN22"/>
    <mergeCell ref="EMO22:EMZ22"/>
    <mergeCell ref="ENA22:ENL22"/>
    <mergeCell ref="ENM22:ENX22"/>
    <mergeCell ref="EIK22:EIV22"/>
    <mergeCell ref="EIW22:EJH22"/>
    <mergeCell ref="EJI22:EJT22"/>
    <mergeCell ref="EJU22:EKF22"/>
    <mergeCell ref="EKG22:EKR22"/>
    <mergeCell ref="EKS22:ELD22"/>
    <mergeCell ref="EFQ22:EGB22"/>
    <mergeCell ref="EGC22:EGN22"/>
    <mergeCell ref="EGO22:EGZ22"/>
    <mergeCell ref="EHA22:EHL22"/>
    <mergeCell ref="EHM22:EHX22"/>
    <mergeCell ref="EHY22:EIJ22"/>
    <mergeCell ref="ECW22:EDH22"/>
    <mergeCell ref="EDI22:EDT22"/>
    <mergeCell ref="EDU22:EEF22"/>
    <mergeCell ref="EEG22:EER22"/>
    <mergeCell ref="EES22:EFD22"/>
    <mergeCell ref="EFE22:EFP22"/>
    <mergeCell ref="EAC22:EAN22"/>
    <mergeCell ref="EAO22:EAZ22"/>
    <mergeCell ref="EBA22:EBL22"/>
    <mergeCell ref="EBM22:EBX22"/>
    <mergeCell ref="EBY22:ECJ22"/>
    <mergeCell ref="ECK22:ECV22"/>
    <mergeCell ref="FEO22:FEZ22"/>
    <mergeCell ref="FFA22:FFL22"/>
    <mergeCell ref="FFM22:FFX22"/>
    <mergeCell ref="FFY22:FGJ22"/>
    <mergeCell ref="FGK22:FGV22"/>
    <mergeCell ref="FGW22:FHH22"/>
    <mergeCell ref="FBU22:FCF22"/>
    <mergeCell ref="FCG22:FCR22"/>
    <mergeCell ref="FCS22:FDD22"/>
    <mergeCell ref="FDE22:FDP22"/>
    <mergeCell ref="FDQ22:FEB22"/>
    <mergeCell ref="FEC22:FEN22"/>
    <mergeCell ref="EZA22:EZL22"/>
    <mergeCell ref="EZM22:EZX22"/>
    <mergeCell ref="EZY22:FAJ22"/>
    <mergeCell ref="FAK22:FAV22"/>
    <mergeCell ref="FAW22:FBH22"/>
    <mergeCell ref="FBI22:FBT22"/>
    <mergeCell ref="EWG22:EWR22"/>
    <mergeCell ref="EWS22:EXD22"/>
    <mergeCell ref="EXE22:EXP22"/>
    <mergeCell ref="EXQ22:EYB22"/>
    <mergeCell ref="EYC22:EYN22"/>
    <mergeCell ref="EYO22:EYZ22"/>
    <mergeCell ref="ETM22:ETX22"/>
    <mergeCell ref="ETY22:EUJ22"/>
    <mergeCell ref="EUK22:EUV22"/>
    <mergeCell ref="EUW22:EVH22"/>
    <mergeCell ref="EVI22:EVT22"/>
    <mergeCell ref="EVU22:EWF22"/>
    <mergeCell ref="EQS22:ERD22"/>
    <mergeCell ref="ERE22:ERP22"/>
    <mergeCell ref="ERQ22:ESB22"/>
    <mergeCell ref="ESC22:ESN22"/>
    <mergeCell ref="ESO22:ESZ22"/>
    <mergeCell ref="ETA22:ETL22"/>
    <mergeCell ref="FVE22:FVP22"/>
    <mergeCell ref="FVQ22:FWB22"/>
    <mergeCell ref="FWC22:FWN22"/>
    <mergeCell ref="FWO22:FWZ22"/>
    <mergeCell ref="FXA22:FXL22"/>
    <mergeCell ref="FXM22:FXX22"/>
    <mergeCell ref="FSK22:FSV22"/>
    <mergeCell ref="FSW22:FTH22"/>
    <mergeCell ref="FTI22:FTT22"/>
    <mergeCell ref="FTU22:FUF22"/>
    <mergeCell ref="FUG22:FUR22"/>
    <mergeCell ref="FUS22:FVD22"/>
    <mergeCell ref="FPQ22:FQB22"/>
    <mergeCell ref="FQC22:FQN22"/>
    <mergeCell ref="FQO22:FQZ22"/>
    <mergeCell ref="FRA22:FRL22"/>
    <mergeCell ref="FRM22:FRX22"/>
    <mergeCell ref="FRY22:FSJ22"/>
    <mergeCell ref="FMW22:FNH22"/>
    <mergeCell ref="FNI22:FNT22"/>
    <mergeCell ref="FNU22:FOF22"/>
    <mergeCell ref="FOG22:FOR22"/>
    <mergeCell ref="FOS22:FPD22"/>
    <mergeCell ref="FPE22:FPP22"/>
    <mergeCell ref="FKC22:FKN22"/>
    <mergeCell ref="FKO22:FKZ22"/>
    <mergeCell ref="FLA22:FLL22"/>
    <mergeCell ref="FLM22:FLX22"/>
    <mergeCell ref="FLY22:FMJ22"/>
    <mergeCell ref="FMK22:FMV22"/>
    <mergeCell ref="FHI22:FHT22"/>
    <mergeCell ref="FHU22:FIF22"/>
    <mergeCell ref="FIG22:FIR22"/>
    <mergeCell ref="FIS22:FJD22"/>
    <mergeCell ref="FJE22:FJP22"/>
    <mergeCell ref="FJQ22:FKB22"/>
    <mergeCell ref="GLU22:GMF22"/>
    <mergeCell ref="GMG22:GMR22"/>
    <mergeCell ref="GMS22:GND22"/>
    <mergeCell ref="GNE22:GNP22"/>
    <mergeCell ref="GNQ22:GOB22"/>
    <mergeCell ref="GOC22:GON22"/>
    <mergeCell ref="GJA22:GJL22"/>
    <mergeCell ref="GJM22:GJX22"/>
    <mergeCell ref="GJY22:GKJ22"/>
    <mergeCell ref="GKK22:GKV22"/>
    <mergeCell ref="GKW22:GLH22"/>
    <mergeCell ref="GLI22:GLT22"/>
    <mergeCell ref="GGG22:GGR22"/>
    <mergeCell ref="GGS22:GHD22"/>
    <mergeCell ref="GHE22:GHP22"/>
    <mergeCell ref="GHQ22:GIB22"/>
    <mergeCell ref="GIC22:GIN22"/>
    <mergeCell ref="GIO22:GIZ22"/>
    <mergeCell ref="GDM22:GDX22"/>
    <mergeCell ref="GDY22:GEJ22"/>
    <mergeCell ref="GEK22:GEV22"/>
    <mergeCell ref="GEW22:GFH22"/>
    <mergeCell ref="GFI22:GFT22"/>
    <mergeCell ref="GFU22:GGF22"/>
    <mergeCell ref="GAS22:GBD22"/>
    <mergeCell ref="GBE22:GBP22"/>
    <mergeCell ref="GBQ22:GCB22"/>
    <mergeCell ref="GCC22:GCN22"/>
    <mergeCell ref="GCO22:GCZ22"/>
    <mergeCell ref="GDA22:GDL22"/>
    <mergeCell ref="FXY22:FYJ22"/>
    <mergeCell ref="FYK22:FYV22"/>
    <mergeCell ref="FYW22:FZH22"/>
    <mergeCell ref="FZI22:FZT22"/>
    <mergeCell ref="FZU22:GAF22"/>
    <mergeCell ref="GAG22:GAR22"/>
    <mergeCell ref="HCK22:HCV22"/>
    <mergeCell ref="HCW22:HDH22"/>
    <mergeCell ref="HDI22:HDT22"/>
    <mergeCell ref="HDU22:HEF22"/>
    <mergeCell ref="HEG22:HER22"/>
    <mergeCell ref="HES22:HFD22"/>
    <mergeCell ref="GZQ22:HAB22"/>
    <mergeCell ref="HAC22:HAN22"/>
    <mergeCell ref="HAO22:HAZ22"/>
    <mergeCell ref="HBA22:HBL22"/>
    <mergeCell ref="HBM22:HBX22"/>
    <mergeCell ref="HBY22:HCJ22"/>
    <mergeCell ref="GWW22:GXH22"/>
    <mergeCell ref="GXI22:GXT22"/>
    <mergeCell ref="GXU22:GYF22"/>
    <mergeCell ref="GYG22:GYR22"/>
    <mergeCell ref="GYS22:GZD22"/>
    <mergeCell ref="GZE22:GZP22"/>
    <mergeCell ref="GUC22:GUN22"/>
    <mergeCell ref="GUO22:GUZ22"/>
    <mergeCell ref="GVA22:GVL22"/>
    <mergeCell ref="GVM22:GVX22"/>
    <mergeCell ref="GVY22:GWJ22"/>
    <mergeCell ref="GWK22:GWV22"/>
    <mergeCell ref="GRI22:GRT22"/>
    <mergeCell ref="GRU22:GSF22"/>
    <mergeCell ref="GSG22:GSR22"/>
    <mergeCell ref="GSS22:GTD22"/>
    <mergeCell ref="GTE22:GTP22"/>
    <mergeCell ref="GTQ22:GUB22"/>
    <mergeCell ref="GOO22:GOZ22"/>
    <mergeCell ref="GPA22:GPL22"/>
    <mergeCell ref="GPM22:GPX22"/>
    <mergeCell ref="GPY22:GQJ22"/>
    <mergeCell ref="GQK22:GQV22"/>
    <mergeCell ref="GQW22:GRH22"/>
    <mergeCell ref="HTA22:HTL22"/>
    <mergeCell ref="HTM22:HTX22"/>
    <mergeCell ref="HTY22:HUJ22"/>
    <mergeCell ref="HUK22:HUV22"/>
    <mergeCell ref="HUW22:HVH22"/>
    <mergeCell ref="HVI22:HVT22"/>
    <mergeCell ref="HQG22:HQR22"/>
    <mergeCell ref="HQS22:HRD22"/>
    <mergeCell ref="HRE22:HRP22"/>
    <mergeCell ref="HRQ22:HSB22"/>
    <mergeCell ref="HSC22:HSN22"/>
    <mergeCell ref="HSO22:HSZ22"/>
    <mergeCell ref="HNM22:HNX22"/>
    <mergeCell ref="HNY22:HOJ22"/>
    <mergeCell ref="HOK22:HOV22"/>
    <mergeCell ref="HOW22:HPH22"/>
    <mergeCell ref="HPI22:HPT22"/>
    <mergeCell ref="HPU22:HQF22"/>
    <mergeCell ref="HKS22:HLD22"/>
    <mergeCell ref="HLE22:HLP22"/>
    <mergeCell ref="HLQ22:HMB22"/>
    <mergeCell ref="HMC22:HMN22"/>
    <mergeCell ref="HMO22:HMZ22"/>
    <mergeCell ref="HNA22:HNL22"/>
    <mergeCell ref="HHY22:HIJ22"/>
    <mergeCell ref="HIK22:HIV22"/>
    <mergeCell ref="HIW22:HJH22"/>
    <mergeCell ref="HJI22:HJT22"/>
    <mergeCell ref="HJU22:HKF22"/>
    <mergeCell ref="HKG22:HKR22"/>
    <mergeCell ref="HFE22:HFP22"/>
    <mergeCell ref="HFQ22:HGB22"/>
    <mergeCell ref="HGC22:HGN22"/>
    <mergeCell ref="HGO22:HGZ22"/>
    <mergeCell ref="HHA22:HHL22"/>
    <mergeCell ref="HHM22:HHX22"/>
    <mergeCell ref="IJQ22:IKB22"/>
    <mergeCell ref="IKC22:IKN22"/>
    <mergeCell ref="IKO22:IKZ22"/>
    <mergeCell ref="ILA22:ILL22"/>
    <mergeCell ref="ILM22:ILX22"/>
    <mergeCell ref="ILY22:IMJ22"/>
    <mergeCell ref="IGW22:IHH22"/>
    <mergeCell ref="IHI22:IHT22"/>
    <mergeCell ref="IHU22:IIF22"/>
    <mergeCell ref="IIG22:IIR22"/>
    <mergeCell ref="IIS22:IJD22"/>
    <mergeCell ref="IJE22:IJP22"/>
    <mergeCell ref="IEC22:IEN22"/>
    <mergeCell ref="IEO22:IEZ22"/>
    <mergeCell ref="IFA22:IFL22"/>
    <mergeCell ref="IFM22:IFX22"/>
    <mergeCell ref="IFY22:IGJ22"/>
    <mergeCell ref="IGK22:IGV22"/>
    <mergeCell ref="IBI22:IBT22"/>
    <mergeCell ref="IBU22:ICF22"/>
    <mergeCell ref="ICG22:ICR22"/>
    <mergeCell ref="ICS22:IDD22"/>
    <mergeCell ref="IDE22:IDP22"/>
    <mergeCell ref="IDQ22:IEB22"/>
    <mergeCell ref="HYO22:HYZ22"/>
    <mergeCell ref="HZA22:HZL22"/>
    <mergeCell ref="HZM22:HZX22"/>
    <mergeCell ref="HZY22:IAJ22"/>
    <mergeCell ref="IAK22:IAV22"/>
    <mergeCell ref="IAW22:IBH22"/>
    <mergeCell ref="HVU22:HWF22"/>
    <mergeCell ref="HWG22:HWR22"/>
    <mergeCell ref="HWS22:HXD22"/>
    <mergeCell ref="HXE22:HXP22"/>
    <mergeCell ref="HXQ22:HYB22"/>
    <mergeCell ref="HYC22:HYN22"/>
    <mergeCell ref="JAG22:JAR22"/>
    <mergeCell ref="JAS22:JBD22"/>
    <mergeCell ref="JBE22:JBP22"/>
    <mergeCell ref="JBQ22:JCB22"/>
    <mergeCell ref="JCC22:JCN22"/>
    <mergeCell ref="JCO22:JCZ22"/>
    <mergeCell ref="IXM22:IXX22"/>
    <mergeCell ref="IXY22:IYJ22"/>
    <mergeCell ref="IYK22:IYV22"/>
    <mergeCell ref="IYW22:IZH22"/>
    <mergeCell ref="IZI22:IZT22"/>
    <mergeCell ref="IZU22:JAF22"/>
    <mergeCell ref="IUS22:IVD22"/>
    <mergeCell ref="IVE22:IVP22"/>
    <mergeCell ref="IVQ22:IWB22"/>
    <mergeCell ref="IWC22:IWN22"/>
    <mergeCell ref="IWO22:IWZ22"/>
    <mergeCell ref="IXA22:IXL22"/>
    <mergeCell ref="IRY22:ISJ22"/>
    <mergeCell ref="ISK22:ISV22"/>
    <mergeCell ref="ISW22:ITH22"/>
    <mergeCell ref="ITI22:ITT22"/>
    <mergeCell ref="ITU22:IUF22"/>
    <mergeCell ref="IUG22:IUR22"/>
    <mergeCell ref="IPE22:IPP22"/>
    <mergeCell ref="IPQ22:IQB22"/>
    <mergeCell ref="IQC22:IQN22"/>
    <mergeCell ref="IQO22:IQZ22"/>
    <mergeCell ref="IRA22:IRL22"/>
    <mergeCell ref="IRM22:IRX22"/>
    <mergeCell ref="IMK22:IMV22"/>
    <mergeCell ref="IMW22:INH22"/>
    <mergeCell ref="INI22:INT22"/>
    <mergeCell ref="INU22:IOF22"/>
    <mergeCell ref="IOG22:IOR22"/>
    <mergeCell ref="IOS22:IPD22"/>
    <mergeCell ref="JQW22:JRH22"/>
    <mergeCell ref="JRI22:JRT22"/>
    <mergeCell ref="JRU22:JSF22"/>
    <mergeCell ref="JSG22:JSR22"/>
    <mergeCell ref="JSS22:JTD22"/>
    <mergeCell ref="JTE22:JTP22"/>
    <mergeCell ref="JOC22:JON22"/>
    <mergeCell ref="JOO22:JOZ22"/>
    <mergeCell ref="JPA22:JPL22"/>
    <mergeCell ref="JPM22:JPX22"/>
    <mergeCell ref="JPY22:JQJ22"/>
    <mergeCell ref="JQK22:JQV22"/>
    <mergeCell ref="JLI22:JLT22"/>
    <mergeCell ref="JLU22:JMF22"/>
    <mergeCell ref="JMG22:JMR22"/>
    <mergeCell ref="JMS22:JND22"/>
    <mergeCell ref="JNE22:JNP22"/>
    <mergeCell ref="JNQ22:JOB22"/>
    <mergeCell ref="JIO22:JIZ22"/>
    <mergeCell ref="JJA22:JJL22"/>
    <mergeCell ref="JJM22:JJX22"/>
    <mergeCell ref="JJY22:JKJ22"/>
    <mergeCell ref="JKK22:JKV22"/>
    <mergeCell ref="JKW22:JLH22"/>
    <mergeCell ref="JFU22:JGF22"/>
    <mergeCell ref="JGG22:JGR22"/>
    <mergeCell ref="JGS22:JHD22"/>
    <mergeCell ref="JHE22:JHP22"/>
    <mergeCell ref="JHQ22:JIB22"/>
    <mergeCell ref="JIC22:JIN22"/>
    <mergeCell ref="JDA22:JDL22"/>
    <mergeCell ref="JDM22:JDX22"/>
    <mergeCell ref="JDY22:JEJ22"/>
    <mergeCell ref="JEK22:JEV22"/>
    <mergeCell ref="JEW22:JFH22"/>
    <mergeCell ref="JFI22:JFT22"/>
    <mergeCell ref="KHM22:KHX22"/>
    <mergeCell ref="KHY22:KIJ22"/>
    <mergeCell ref="KIK22:KIV22"/>
    <mergeCell ref="KIW22:KJH22"/>
    <mergeCell ref="KJI22:KJT22"/>
    <mergeCell ref="KJU22:KKF22"/>
    <mergeCell ref="KES22:KFD22"/>
    <mergeCell ref="KFE22:KFP22"/>
    <mergeCell ref="KFQ22:KGB22"/>
    <mergeCell ref="KGC22:KGN22"/>
    <mergeCell ref="KGO22:KGZ22"/>
    <mergeCell ref="KHA22:KHL22"/>
    <mergeCell ref="KBY22:KCJ22"/>
    <mergeCell ref="KCK22:KCV22"/>
    <mergeCell ref="KCW22:KDH22"/>
    <mergeCell ref="KDI22:KDT22"/>
    <mergeCell ref="KDU22:KEF22"/>
    <mergeCell ref="KEG22:KER22"/>
    <mergeCell ref="JZE22:JZP22"/>
    <mergeCell ref="JZQ22:KAB22"/>
    <mergeCell ref="KAC22:KAN22"/>
    <mergeCell ref="KAO22:KAZ22"/>
    <mergeCell ref="KBA22:KBL22"/>
    <mergeCell ref="KBM22:KBX22"/>
    <mergeCell ref="JWK22:JWV22"/>
    <mergeCell ref="JWW22:JXH22"/>
    <mergeCell ref="JXI22:JXT22"/>
    <mergeCell ref="JXU22:JYF22"/>
    <mergeCell ref="JYG22:JYR22"/>
    <mergeCell ref="JYS22:JZD22"/>
    <mergeCell ref="JTQ22:JUB22"/>
    <mergeCell ref="JUC22:JUN22"/>
    <mergeCell ref="JUO22:JUZ22"/>
    <mergeCell ref="JVA22:JVL22"/>
    <mergeCell ref="JVM22:JVX22"/>
    <mergeCell ref="JVY22:JWJ22"/>
    <mergeCell ref="KYC22:KYN22"/>
    <mergeCell ref="KYO22:KYZ22"/>
    <mergeCell ref="KZA22:KZL22"/>
    <mergeCell ref="KZM22:KZX22"/>
    <mergeCell ref="KZY22:LAJ22"/>
    <mergeCell ref="LAK22:LAV22"/>
    <mergeCell ref="KVI22:KVT22"/>
    <mergeCell ref="KVU22:KWF22"/>
    <mergeCell ref="KWG22:KWR22"/>
    <mergeCell ref="KWS22:KXD22"/>
    <mergeCell ref="KXE22:KXP22"/>
    <mergeCell ref="KXQ22:KYB22"/>
    <mergeCell ref="KSO22:KSZ22"/>
    <mergeCell ref="KTA22:KTL22"/>
    <mergeCell ref="KTM22:KTX22"/>
    <mergeCell ref="KTY22:KUJ22"/>
    <mergeCell ref="KUK22:KUV22"/>
    <mergeCell ref="KUW22:KVH22"/>
    <mergeCell ref="KPU22:KQF22"/>
    <mergeCell ref="KQG22:KQR22"/>
    <mergeCell ref="KQS22:KRD22"/>
    <mergeCell ref="KRE22:KRP22"/>
    <mergeCell ref="KRQ22:KSB22"/>
    <mergeCell ref="KSC22:KSN22"/>
    <mergeCell ref="KNA22:KNL22"/>
    <mergeCell ref="KNM22:KNX22"/>
    <mergeCell ref="KNY22:KOJ22"/>
    <mergeCell ref="KOK22:KOV22"/>
    <mergeCell ref="KOW22:KPH22"/>
    <mergeCell ref="KPI22:KPT22"/>
    <mergeCell ref="KKG22:KKR22"/>
    <mergeCell ref="KKS22:KLD22"/>
    <mergeCell ref="KLE22:KLP22"/>
    <mergeCell ref="KLQ22:KMB22"/>
    <mergeCell ref="KMC22:KMN22"/>
    <mergeCell ref="KMO22:KMZ22"/>
    <mergeCell ref="LOS22:LPD22"/>
    <mergeCell ref="LPE22:LPP22"/>
    <mergeCell ref="LPQ22:LQB22"/>
    <mergeCell ref="LQC22:LQN22"/>
    <mergeCell ref="LQO22:LQZ22"/>
    <mergeCell ref="LRA22:LRL22"/>
    <mergeCell ref="LLY22:LMJ22"/>
    <mergeCell ref="LMK22:LMV22"/>
    <mergeCell ref="LMW22:LNH22"/>
    <mergeCell ref="LNI22:LNT22"/>
    <mergeCell ref="LNU22:LOF22"/>
    <mergeCell ref="LOG22:LOR22"/>
    <mergeCell ref="LJE22:LJP22"/>
    <mergeCell ref="LJQ22:LKB22"/>
    <mergeCell ref="LKC22:LKN22"/>
    <mergeCell ref="LKO22:LKZ22"/>
    <mergeCell ref="LLA22:LLL22"/>
    <mergeCell ref="LLM22:LLX22"/>
    <mergeCell ref="LGK22:LGV22"/>
    <mergeCell ref="LGW22:LHH22"/>
    <mergeCell ref="LHI22:LHT22"/>
    <mergeCell ref="LHU22:LIF22"/>
    <mergeCell ref="LIG22:LIR22"/>
    <mergeCell ref="LIS22:LJD22"/>
    <mergeCell ref="LDQ22:LEB22"/>
    <mergeCell ref="LEC22:LEN22"/>
    <mergeCell ref="LEO22:LEZ22"/>
    <mergeCell ref="LFA22:LFL22"/>
    <mergeCell ref="LFM22:LFX22"/>
    <mergeCell ref="LFY22:LGJ22"/>
    <mergeCell ref="LAW22:LBH22"/>
    <mergeCell ref="LBI22:LBT22"/>
    <mergeCell ref="LBU22:LCF22"/>
    <mergeCell ref="LCG22:LCR22"/>
    <mergeCell ref="LCS22:LDD22"/>
    <mergeCell ref="LDE22:LDP22"/>
    <mergeCell ref="MFI22:MFT22"/>
    <mergeCell ref="MFU22:MGF22"/>
    <mergeCell ref="MGG22:MGR22"/>
    <mergeCell ref="MGS22:MHD22"/>
    <mergeCell ref="MHE22:MHP22"/>
    <mergeCell ref="MHQ22:MIB22"/>
    <mergeCell ref="MCO22:MCZ22"/>
    <mergeCell ref="MDA22:MDL22"/>
    <mergeCell ref="MDM22:MDX22"/>
    <mergeCell ref="MDY22:MEJ22"/>
    <mergeCell ref="MEK22:MEV22"/>
    <mergeCell ref="MEW22:MFH22"/>
    <mergeCell ref="LZU22:MAF22"/>
    <mergeCell ref="MAG22:MAR22"/>
    <mergeCell ref="MAS22:MBD22"/>
    <mergeCell ref="MBE22:MBP22"/>
    <mergeCell ref="MBQ22:MCB22"/>
    <mergeCell ref="MCC22:MCN22"/>
    <mergeCell ref="LXA22:LXL22"/>
    <mergeCell ref="LXM22:LXX22"/>
    <mergeCell ref="LXY22:LYJ22"/>
    <mergeCell ref="LYK22:LYV22"/>
    <mergeCell ref="LYW22:LZH22"/>
    <mergeCell ref="LZI22:LZT22"/>
    <mergeCell ref="LUG22:LUR22"/>
    <mergeCell ref="LUS22:LVD22"/>
    <mergeCell ref="LVE22:LVP22"/>
    <mergeCell ref="LVQ22:LWB22"/>
    <mergeCell ref="LWC22:LWN22"/>
    <mergeCell ref="LWO22:LWZ22"/>
    <mergeCell ref="LRM22:LRX22"/>
    <mergeCell ref="LRY22:LSJ22"/>
    <mergeCell ref="LSK22:LSV22"/>
    <mergeCell ref="LSW22:LTH22"/>
    <mergeCell ref="LTI22:LTT22"/>
    <mergeCell ref="LTU22:LUF22"/>
    <mergeCell ref="MVY22:MWJ22"/>
    <mergeCell ref="MWK22:MWV22"/>
    <mergeCell ref="MWW22:MXH22"/>
    <mergeCell ref="MXI22:MXT22"/>
    <mergeCell ref="MXU22:MYF22"/>
    <mergeCell ref="MYG22:MYR22"/>
    <mergeCell ref="MTE22:MTP22"/>
    <mergeCell ref="MTQ22:MUB22"/>
    <mergeCell ref="MUC22:MUN22"/>
    <mergeCell ref="MUO22:MUZ22"/>
    <mergeCell ref="MVA22:MVL22"/>
    <mergeCell ref="MVM22:MVX22"/>
    <mergeCell ref="MQK22:MQV22"/>
    <mergeCell ref="MQW22:MRH22"/>
    <mergeCell ref="MRI22:MRT22"/>
    <mergeCell ref="MRU22:MSF22"/>
    <mergeCell ref="MSG22:MSR22"/>
    <mergeCell ref="MSS22:MTD22"/>
    <mergeCell ref="MNQ22:MOB22"/>
    <mergeCell ref="MOC22:MON22"/>
    <mergeCell ref="MOO22:MOZ22"/>
    <mergeCell ref="MPA22:MPL22"/>
    <mergeCell ref="MPM22:MPX22"/>
    <mergeCell ref="MPY22:MQJ22"/>
    <mergeCell ref="MKW22:MLH22"/>
    <mergeCell ref="MLI22:MLT22"/>
    <mergeCell ref="MLU22:MMF22"/>
    <mergeCell ref="MMG22:MMR22"/>
    <mergeCell ref="MMS22:MND22"/>
    <mergeCell ref="MNE22:MNP22"/>
    <mergeCell ref="MIC22:MIN22"/>
    <mergeCell ref="MIO22:MIZ22"/>
    <mergeCell ref="MJA22:MJL22"/>
    <mergeCell ref="MJM22:MJX22"/>
    <mergeCell ref="MJY22:MKJ22"/>
    <mergeCell ref="MKK22:MKV22"/>
    <mergeCell ref="NMO22:NMZ22"/>
    <mergeCell ref="NNA22:NNL22"/>
    <mergeCell ref="NNM22:NNX22"/>
    <mergeCell ref="NNY22:NOJ22"/>
    <mergeCell ref="NOK22:NOV22"/>
    <mergeCell ref="NOW22:NPH22"/>
    <mergeCell ref="NJU22:NKF22"/>
    <mergeCell ref="NKG22:NKR22"/>
    <mergeCell ref="NKS22:NLD22"/>
    <mergeCell ref="NLE22:NLP22"/>
    <mergeCell ref="NLQ22:NMB22"/>
    <mergeCell ref="NMC22:NMN22"/>
    <mergeCell ref="NHA22:NHL22"/>
    <mergeCell ref="NHM22:NHX22"/>
    <mergeCell ref="NHY22:NIJ22"/>
    <mergeCell ref="NIK22:NIV22"/>
    <mergeCell ref="NIW22:NJH22"/>
    <mergeCell ref="NJI22:NJT22"/>
    <mergeCell ref="NEG22:NER22"/>
    <mergeCell ref="NES22:NFD22"/>
    <mergeCell ref="NFE22:NFP22"/>
    <mergeCell ref="NFQ22:NGB22"/>
    <mergeCell ref="NGC22:NGN22"/>
    <mergeCell ref="NGO22:NGZ22"/>
    <mergeCell ref="NBM22:NBX22"/>
    <mergeCell ref="NBY22:NCJ22"/>
    <mergeCell ref="NCK22:NCV22"/>
    <mergeCell ref="NCW22:NDH22"/>
    <mergeCell ref="NDI22:NDT22"/>
    <mergeCell ref="NDU22:NEF22"/>
    <mergeCell ref="MYS22:MZD22"/>
    <mergeCell ref="MZE22:MZP22"/>
    <mergeCell ref="MZQ22:NAB22"/>
    <mergeCell ref="NAC22:NAN22"/>
    <mergeCell ref="NAO22:NAZ22"/>
    <mergeCell ref="NBA22:NBL22"/>
    <mergeCell ref="ODE22:ODP22"/>
    <mergeCell ref="ODQ22:OEB22"/>
    <mergeCell ref="OEC22:OEN22"/>
    <mergeCell ref="OEO22:OEZ22"/>
    <mergeCell ref="OFA22:OFL22"/>
    <mergeCell ref="OFM22:OFX22"/>
    <mergeCell ref="OAK22:OAV22"/>
    <mergeCell ref="OAW22:OBH22"/>
    <mergeCell ref="OBI22:OBT22"/>
    <mergeCell ref="OBU22:OCF22"/>
    <mergeCell ref="OCG22:OCR22"/>
    <mergeCell ref="OCS22:ODD22"/>
    <mergeCell ref="NXQ22:NYB22"/>
    <mergeCell ref="NYC22:NYN22"/>
    <mergeCell ref="NYO22:NYZ22"/>
    <mergeCell ref="NZA22:NZL22"/>
    <mergeCell ref="NZM22:NZX22"/>
    <mergeCell ref="NZY22:OAJ22"/>
    <mergeCell ref="NUW22:NVH22"/>
    <mergeCell ref="NVI22:NVT22"/>
    <mergeCell ref="NVU22:NWF22"/>
    <mergeCell ref="NWG22:NWR22"/>
    <mergeCell ref="NWS22:NXD22"/>
    <mergeCell ref="NXE22:NXP22"/>
    <mergeCell ref="NSC22:NSN22"/>
    <mergeCell ref="NSO22:NSZ22"/>
    <mergeCell ref="NTA22:NTL22"/>
    <mergeCell ref="NTM22:NTX22"/>
    <mergeCell ref="NTY22:NUJ22"/>
    <mergeCell ref="NUK22:NUV22"/>
    <mergeCell ref="NPI22:NPT22"/>
    <mergeCell ref="NPU22:NQF22"/>
    <mergeCell ref="NQG22:NQR22"/>
    <mergeCell ref="NQS22:NRD22"/>
    <mergeCell ref="NRE22:NRP22"/>
    <mergeCell ref="NRQ22:NSB22"/>
    <mergeCell ref="OTU22:OUF22"/>
    <mergeCell ref="OUG22:OUR22"/>
    <mergeCell ref="OUS22:OVD22"/>
    <mergeCell ref="OVE22:OVP22"/>
    <mergeCell ref="OVQ22:OWB22"/>
    <mergeCell ref="OWC22:OWN22"/>
    <mergeCell ref="ORA22:ORL22"/>
    <mergeCell ref="ORM22:ORX22"/>
    <mergeCell ref="ORY22:OSJ22"/>
    <mergeCell ref="OSK22:OSV22"/>
    <mergeCell ref="OSW22:OTH22"/>
    <mergeCell ref="OTI22:OTT22"/>
    <mergeCell ref="OOG22:OOR22"/>
    <mergeCell ref="OOS22:OPD22"/>
    <mergeCell ref="OPE22:OPP22"/>
    <mergeCell ref="OPQ22:OQB22"/>
    <mergeCell ref="OQC22:OQN22"/>
    <mergeCell ref="OQO22:OQZ22"/>
    <mergeCell ref="OLM22:OLX22"/>
    <mergeCell ref="OLY22:OMJ22"/>
    <mergeCell ref="OMK22:OMV22"/>
    <mergeCell ref="OMW22:ONH22"/>
    <mergeCell ref="ONI22:ONT22"/>
    <mergeCell ref="ONU22:OOF22"/>
    <mergeCell ref="OIS22:OJD22"/>
    <mergeCell ref="OJE22:OJP22"/>
    <mergeCell ref="OJQ22:OKB22"/>
    <mergeCell ref="OKC22:OKN22"/>
    <mergeCell ref="OKO22:OKZ22"/>
    <mergeCell ref="OLA22:OLL22"/>
    <mergeCell ref="OFY22:OGJ22"/>
    <mergeCell ref="OGK22:OGV22"/>
    <mergeCell ref="OGW22:OHH22"/>
    <mergeCell ref="OHI22:OHT22"/>
    <mergeCell ref="OHU22:OIF22"/>
    <mergeCell ref="OIG22:OIR22"/>
    <mergeCell ref="PKK22:PKV22"/>
    <mergeCell ref="PKW22:PLH22"/>
    <mergeCell ref="PLI22:PLT22"/>
    <mergeCell ref="PLU22:PMF22"/>
    <mergeCell ref="PMG22:PMR22"/>
    <mergeCell ref="PMS22:PND22"/>
    <mergeCell ref="PHQ22:PIB22"/>
    <mergeCell ref="PIC22:PIN22"/>
    <mergeCell ref="PIO22:PIZ22"/>
    <mergeCell ref="PJA22:PJL22"/>
    <mergeCell ref="PJM22:PJX22"/>
    <mergeCell ref="PJY22:PKJ22"/>
    <mergeCell ref="PEW22:PFH22"/>
    <mergeCell ref="PFI22:PFT22"/>
    <mergeCell ref="PFU22:PGF22"/>
    <mergeCell ref="PGG22:PGR22"/>
    <mergeCell ref="PGS22:PHD22"/>
    <mergeCell ref="PHE22:PHP22"/>
    <mergeCell ref="PCC22:PCN22"/>
    <mergeCell ref="PCO22:PCZ22"/>
    <mergeCell ref="PDA22:PDL22"/>
    <mergeCell ref="PDM22:PDX22"/>
    <mergeCell ref="PDY22:PEJ22"/>
    <mergeCell ref="PEK22:PEV22"/>
    <mergeCell ref="OZI22:OZT22"/>
    <mergeCell ref="OZU22:PAF22"/>
    <mergeCell ref="PAG22:PAR22"/>
    <mergeCell ref="PAS22:PBD22"/>
    <mergeCell ref="PBE22:PBP22"/>
    <mergeCell ref="PBQ22:PCB22"/>
    <mergeCell ref="OWO22:OWZ22"/>
    <mergeCell ref="OXA22:OXL22"/>
    <mergeCell ref="OXM22:OXX22"/>
    <mergeCell ref="OXY22:OYJ22"/>
    <mergeCell ref="OYK22:OYV22"/>
    <mergeCell ref="OYW22:OZH22"/>
    <mergeCell ref="QBA22:QBL22"/>
    <mergeCell ref="QBM22:QBX22"/>
    <mergeCell ref="QBY22:QCJ22"/>
    <mergeCell ref="QCK22:QCV22"/>
    <mergeCell ref="QCW22:QDH22"/>
    <mergeCell ref="QDI22:QDT22"/>
    <mergeCell ref="PYG22:PYR22"/>
    <mergeCell ref="PYS22:PZD22"/>
    <mergeCell ref="PZE22:PZP22"/>
    <mergeCell ref="PZQ22:QAB22"/>
    <mergeCell ref="QAC22:QAN22"/>
    <mergeCell ref="QAO22:QAZ22"/>
    <mergeCell ref="PVM22:PVX22"/>
    <mergeCell ref="PVY22:PWJ22"/>
    <mergeCell ref="PWK22:PWV22"/>
    <mergeCell ref="PWW22:PXH22"/>
    <mergeCell ref="PXI22:PXT22"/>
    <mergeCell ref="PXU22:PYF22"/>
    <mergeCell ref="PSS22:PTD22"/>
    <mergeCell ref="PTE22:PTP22"/>
    <mergeCell ref="PTQ22:PUB22"/>
    <mergeCell ref="PUC22:PUN22"/>
    <mergeCell ref="PUO22:PUZ22"/>
    <mergeCell ref="PVA22:PVL22"/>
    <mergeCell ref="PPY22:PQJ22"/>
    <mergeCell ref="PQK22:PQV22"/>
    <mergeCell ref="PQW22:PRH22"/>
    <mergeCell ref="PRI22:PRT22"/>
    <mergeCell ref="PRU22:PSF22"/>
    <mergeCell ref="PSG22:PSR22"/>
    <mergeCell ref="PNE22:PNP22"/>
    <mergeCell ref="PNQ22:POB22"/>
    <mergeCell ref="POC22:PON22"/>
    <mergeCell ref="POO22:POZ22"/>
    <mergeCell ref="PPA22:PPL22"/>
    <mergeCell ref="PPM22:PPX22"/>
    <mergeCell ref="QRQ22:QSB22"/>
    <mergeCell ref="QSC22:QSN22"/>
    <mergeCell ref="QSO22:QSZ22"/>
    <mergeCell ref="QTA22:QTL22"/>
    <mergeCell ref="QTM22:QTX22"/>
    <mergeCell ref="QTY22:QUJ22"/>
    <mergeCell ref="QOW22:QPH22"/>
    <mergeCell ref="QPI22:QPT22"/>
    <mergeCell ref="QPU22:QQF22"/>
    <mergeCell ref="QQG22:QQR22"/>
    <mergeCell ref="QQS22:QRD22"/>
    <mergeCell ref="QRE22:QRP22"/>
    <mergeCell ref="QMC22:QMN22"/>
    <mergeCell ref="QMO22:QMZ22"/>
    <mergeCell ref="QNA22:QNL22"/>
    <mergeCell ref="QNM22:QNX22"/>
    <mergeCell ref="QNY22:QOJ22"/>
    <mergeCell ref="QOK22:QOV22"/>
    <mergeCell ref="QJI22:QJT22"/>
    <mergeCell ref="QJU22:QKF22"/>
    <mergeCell ref="QKG22:QKR22"/>
    <mergeCell ref="QKS22:QLD22"/>
    <mergeCell ref="QLE22:QLP22"/>
    <mergeCell ref="QLQ22:QMB22"/>
    <mergeCell ref="QGO22:QGZ22"/>
    <mergeCell ref="QHA22:QHL22"/>
    <mergeCell ref="QHM22:QHX22"/>
    <mergeCell ref="QHY22:QIJ22"/>
    <mergeCell ref="QIK22:QIV22"/>
    <mergeCell ref="QIW22:QJH22"/>
    <mergeCell ref="QDU22:QEF22"/>
    <mergeCell ref="QEG22:QER22"/>
    <mergeCell ref="QES22:QFD22"/>
    <mergeCell ref="QFE22:QFP22"/>
    <mergeCell ref="QFQ22:QGB22"/>
    <mergeCell ref="QGC22:QGN22"/>
    <mergeCell ref="RIG22:RIR22"/>
    <mergeCell ref="RIS22:RJD22"/>
    <mergeCell ref="RJE22:RJP22"/>
    <mergeCell ref="RJQ22:RKB22"/>
    <mergeCell ref="RKC22:RKN22"/>
    <mergeCell ref="RKO22:RKZ22"/>
    <mergeCell ref="RFM22:RFX22"/>
    <mergeCell ref="RFY22:RGJ22"/>
    <mergeCell ref="RGK22:RGV22"/>
    <mergeCell ref="RGW22:RHH22"/>
    <mergeCell ref="RHI22:RHT22"/>
    <mergeCell ref="RHU22:RIF22"/>
    <mergeCell ref="RCS22:RDD22"/>
    <mergeCell ref="RDE22:RDP22"/>
    <mergeCell ref="RDQ22:REB22"/>
    <mergeCell ref="REC22:REN22"/>
    <mergeCell ref="REO22:REZ22"/>
    <mergeCell ref="RFA22:RFL22"/>
    <mergeCell ref="QZY22:RAJ22"/>
    <mergeCell ref="RAK22:RAV22"/>
    <mergeCell ref="RAW22:RBH22"/>
    <mergeCell ref="RBI22:RBT22"/>
    <mergeCell ref="RBU22:RCF22"/>
    <mergeCell ref="RCG22:RCR22"/>
    <mergeCell ref="QXE22:QXP22"/>
    <mergeCell ref="QXQ22:QYB22"/>
    <mergeCell ref="QYC22:QYN22"/>
    <mergeCell ref="QYO22:QYZ22"/>
    <mergeCell ref="QZA22:QZL22"/>
    <mergeCell ref="QZM22:QZX22"/>
    <mergeCell ref="QUK22:QUV22"/>
    <mergeCell ref="QUW22:QVH22"/>
    <mergeCell ref="QVI22:QVT22"/>
    <mergeCell ref="QVU22:QWF22"/>
    <mergeCell ref="QWG22:QWR22"/>
    <mergeCell ref="QWS22:QXD22"/>
    <mergeCell ref="RYW22:RZH22"/>
    <mergeCell ref="RZI22:RZT22"/>
    <mergeCell ref="RZU22:SAF22"/>
    <mergeCell ref="SAG22:SAR22"/>
    <mergeCell ref="SAS22:SBD22"/>
    <mergeCell ref="SBE22:SBP22"/>
    <mergeCell ref="RWC22:RWN22"/>
    <mergeCell ref="RWO22:RWZ22"/>
    <mergeCell ref="RXA22:RXL22"/>
    <mergeCell ref="RXM22:RXX22"/>
    <mergeCell ref="RXY22:RYJ22"/>
    <mergeCell ref="RYK22:RYV22"/>
    <mergeCell ref="RTI22:RTT22"/>
    <mergeCell ref="RTU22:RUF22"/>
    <mergeCell ref="RUG22:RUR22"/>
    <mergeCell ref="RUS22:RVD22"/>
    <mergeCell ref="RVE22:RVP22"/>
    <mergeCell ref="RVQ22:RWB22"/>
    <mergeCell ref="RQO22:RQZ22"/>
    <mergeCell ref="RRA22:RRL22"/>
    <mergeCell ref="RRM22:RRX22"/>
    <mergeCell ref="RRY22:RSJ22"/>
    <mergeCell ref="RSK22:RSV22"/>
    <mergeCell ref="RSW22:RTH22"/>
    <mergeCell ref="RNU22:ROF22"/>
    <mergeCell ref="ROG22:ROR22"/>
    <mergeCell ref="ROS22:RPD22"/>
    <mergeCell ref="RPE22:RPP22"/>
    <mergeCell ref="RPQ22:RQB22"/>
    <mergeCell ref="RQC22:RQN22"/>
    <mergeCell ref="RLA22:RLL22"/>
    <mergeCell ref="RLM22:RLX22"/>
    <mergeCell ref="RLY22:RMJ22"/>
    <mergeCell ref="RMK22:RMV22"/>
    <mergeCell ref="RMW22:RNH22"/>
    <mergeCell ref="RNI22:RNT22"/>
    <mergeCell ref="SPM22:SPX22"/>
    <mergeCell ref="SPY22:SQJ22"/>
    <mergeCell ref="SQK22:SQV22"/>
    <mergeCell ref="SQW22:SRH22"/>
    <mergeCell ref="SRI22:SRT22"/>
    <mergeCell ref="SRU22:SSF22"/>
    <mergeCell ref="SMS22:SND22"/>
    <mergeCell ref="SNE22:SNP22"/>
    <mergeCell ref="SNQ22:SOB22"/>
    <mergeCell ref="SOC22:SON22"/>
    <mergeCell ref="SOO22:SOZ22"/>
    <mergeCell ref="SPA22:SPL22"/>
    <mergeCell ref="SJY22:SKJ22"/>
    <mergeCell ref="SKK22:SKV22"/>
    <mergeCell ref="SKW22:SLH22"/>
    <mergeCell ref="SLI22:SLT22"/>
    <mergeCell ref="SLU22:SMF22"/>
    <mergeCell ref="SMG22:SMR22"/>
    <mergeCell ref="SHE22:SHP22"/>
    <mergeCell ref="SHQ22:SIB22"/>
    <mergeCell ref="SIC22:SIN22"/>
    <mergeCell ref="SIO22:SIZ22"/>
    <mergeCell ref="SJA22:SJL22"/>
    <mergeCell ref="SJM22:SJX22"/>
    <mergeCell ref="SEK22:SEV22"/>
    <mergeCell ref="SEW22:SFH22"/>
    <mergeCell ref="SFI22:SFT22"/>
    <mergeCell ref="SFU22:SGF22"/>
    <mergeCell ref="SGG22:SGR22"/>
    <mergeCell ref="SGS22:SHD22"/>
    <mergeCell ref="SBQ22:SCB22"/>
    <mergeCell ref="SCC22:SCN22"/>
    <mergeCell ref="SCO22:SCZ22"/>
    <mergeCell ref="SDA22:SDL22"/>
    <mergeCell ref="SDM22:SDX22"/>
    <mergeCell ref="SDY22:SEJ22"/>
    <mergeCell ref="TGC22:TGN22"/>
    <mergeCell ref="TGO22:TGZ22"/>
    <mergeCell ref="THA22:THL22"/>
    <mergeCell ref="THM22:THX22"/>
    <mergeCell ref="THY22:TIJ22"/>
    <mergeCell ref="TIK22:TIV22"/>
    <mergeCell ref="TDI22:TDT22"/>
    <mergeCell ref="TDU22:TEF22"/>
    <mergeCell ref="TEG22:TER22"/>
    <mergeCell ref="TES22:TFD22"/>
    <mergeCell ref="TFE22:TFP22"/>
    <mergeCell ref="TFQ22:TGB22"/>
    <mergeCell ref="TAO22:TAZ22"/>
    <mergeCell ref="TBA22:TBL22"/>
    <mergeCell ref="TBM22:TBX22"/>
    <mergeCell ref="TBY22:TCJ22"/>
    <mergeCell ref="TCK22:TCV22"/>
    <mergeCell ref="TCW22:TDH22"/>
    <mergeCell ref="SXU22:SYF22"/>
    <mergeCell ref="SYG22:SYR22"/>
    <mergeCell ref="SYS22:SZD22"/>
    <mergeCell ref="SZE22:SZP22"/>
    <mergeCell ref="SZQ22:TAB22"/>
    <mergeCell ref="TAC22:TAN22"/>
    <mergeCell ref="SVA22:SVL22"/>
    <mergeCell ref="SVM22:SVX22"/>
    <mergeCell ref="SVY22:SWJ22"/>
    <mergeCell ref="SWK22:SWV22"/>
    <mergeCell ref="SWW22:SXH22"/>
    <mergeCell ref="SXI22:SXT22"/>
    <mergeCell ref="SSG22:SSR22"/>
    <mergeCell ref="SSS22:STD22"/>
    <mergeCell ref="STE22:STP22"/>
    <mergeCell ref="STQ22:SUB22"/>
    <mergeCell ref="SUC22:SUN22"/>
    <mergeCell ref="SUO22:SUZ22"/>
    <mergeCell ref="TWS22:TXD22"/>
    <mergeCell ref="TXE22:TXP22"/>
    <mergeCell ref="TXQ22:TYB22"/>
    <mergeCell ref="TYC22:TYN22"/>
    <mergeCell ref="TYO22:TYZ22"/>
    <mergeCell ref="TZA22:TZL22"/>
    <mergeCell ref="TTY22:TUJ22"/>
    <mergeCell ref="TUK22:TUV22"/>
    <mergeCell ref="TUW22:TVH22"/>
    <mergeCell ref="TVI22:TVT22"/>
    <mergeCell ref="TVU22:TWF22"/>
    <mergeCell ref="TWG22:TWR22"/>
    <mergeCell ref="TRE22:TRP22"/>
    <mergeCell ref="TRQ22:TSB22"/>
    <mergeCell ref="TSC22:TSN22"/>
    <mergeCell ref="TSO22:TSZ22"/>
    <mergeCell ref="TTA22:TTL22"/>
    <mergeCell ref="TTM22:TTX22"/>
    <mergeCell ref="TOK22:TOV22"/>
    <mergeCell ref="TOW22:TPH22"/>
    <mergeCell ref="TPI22:TPT22"/>
    <mergeCell ref="TPU22:TQF22"/>
    <mergeCell ref="TQG22:TQR22"/>
    <mergeCell ref="TQS22:TRD22"/>
    <mergeCell ref="TLQ22:TMB22"/>
    <mergeCell ref="TMC22:TMN22"/>
    <mergeCell ref="TMO22:TMZ22"/>
    <mergeCell ref="TNA22:TNL22"/>
    <mergeCell ref="TNM22:TNX22"/>
    <mergeCell ref="TNY22:TOJ22"/>
    <mergeCell ref="TIW22:TJH22"/>
    <mergeCell ref="TJI22:TJT22"/>
    <mergeCell ref="TJU22:TKF22"/>
    <mergeCell ref="TKG22:TKR22"/>
    <mergeCell ref="TKS22:TLD22"/>
    <mergeCell ref="TLE22:TLP22"/>
    <mergeCell ref="UNI22:UNT22"/>
    <mergeCell ref="UNU22:UOF22"/>
    <mergeCell ref="UOG22:UOR22"/>
    <mergeCell ref="UOS22:UPD22"/>
    <mergeCell ref="UPE22:UPP22"/>
    <mergeCell ref="UPQ22:UQB22"/>
    <mergeCell ref="UKO22:UKZ22"/>
    <mergeCell ref="ULA22:ULL22"/>
    <mergeCell ref="ULM22:ULX22"/>
    <mergeCell ref="ULY22:UMJ22"/>
    <mergeCell ref="UMK22:UMV22"/>
    <mergeCell ref="UMW22:UNH22"/>
    <mergeCell ref="UHU22:UIF22"/>
    <mergeCell ref="UIG22:UIR22"/>
    <mergeCell ref="UIS22:UJD22"/>
    <mergeCell ref="UJE22:UJP22"/>
    <mergeCell ref="UJQ22:UKB22"/>
    <mergeCell ref="UKC22:UKN22"/>
    <mergeCell ref="UFA22:UFL22"/>
    <mergeCell ref="UFM22:UFX22"/>
    <mergeCell ref="UFY22:UGJ22"/>
    <mergeCell ref="UGK22:UGV22"/>
    <mergeCell ref="UGW22:UHH22"/>
    <mergeCell ref="UHI22:UHT22"/>
    <mergeCell ref="UCG22:UCR22"/>
    <mergeCell ref="UCS22:UDD22"/>
    <mergeCell ref="UDE22:UDP22"/>
    <mergeCell ref="UDQ22:UEB22"/>
    <mergeCell ref="UEC22:UEN22"/>
    <mergeCell ref="UEO22:UEZ22"/>
    <mergeCell ref="TZM22:TZX22"/>
    <mergeCell ref="TZY22:UAJ22"/>
    <mergeCell ref="UAK22:UAV22"/>
    <mergeCell ref="UAW22:UBH22"/>
    <mergeCell ref="UBI22:UBT22"/>
    <mergeCell ref="UBU22:UCF22"/>
    <mergeCell ref="VDY22:VEJ22"/>
    <mergeCell ref="VEK22:VEV22"/>
    <mergeCell ref="VEW22:VFH22"/>
    <mergeCell ref="VFI22:VFT22"/>
    <mergeCell ref="VFU22:VGF22"/>
    <mergeCell ref="VGG22:VGR22"/>
    <mergeCell ref="VBE22:VBP22"/>
    <mergeCell ref="VBQ22:VCB22"/>
    <mergeCell ref="VCC22:VCN22"/>
    <mergeCell ref="VCO22:VCZ22"/>
    <mergeCell ref="VDA22:VDL22"/>
    <mergeCell ref="VDM22:VDX22"/>
    <mergeCell ref="UYK22:UYV22"/>
    <mergeCell ref="UYW22:UZH22"/>
    <mergeCell ref="UZI22:UZT22"/>
    <mergeCell ref="UZU22:VAF22"/>
    <mergeCell ref="VAG22:VAR22"/>
    <mergeCell ref="VAS22:VBD22"/>
    <mergeCell ref="UVQ22:UWB22"/>
    <mergeCell ref="UWC22:UWN22"/>
    <mergeCell ref="UWO22:UWZ22"/>
    <mergeCell ref="UXA22:UXL22"/>
    <mergeCell ref="UXM22:UXX22"/>
    <mergeCell ref="UXY22:UYJ22"/>
    <mergeCell ref="USW22:UTH22"/>
    <mergeCell ref="UTI22:UTT22"/>
    <mergeCell ref="UTU22:UUF22"/>
    <mergeCell ref="UUG22:UUR22"/>
    <mergeCell ref="UUS22:UVD22"/>
    <mergeCell ref="UVE22:UVP22"/>
    <mergeCell ref="UQC22:UQN22"/>
    <mergeCell ref="UQO22:UQZ22"/>
    <mergeCell ref="URA22:URL22"/>
    <mergeCell ref="URM22:URX22"/>
    <mergeCell ref="URY22:USJ22"/>
    <mergeCell ref="USK22:USV22"/>
    <mergeCell ref="VUO22:VUZ22"/>
    <mergeCell ref="VVA22:VVL22"/>
    <mergeCell ref="VVM22:VVX22"/>
    <mergeCell ref="VVY22:VWJ22"/>
    <mergeCell ref="VWK22:VWV22"/>
    <mergeCell ref="VWW22:VXH22"/>
    <mergeCell ref="VRU22:VSF22"/>
    <mergeCell ref="VSG22:VSR22"/>
    <mergeCell ref="VSS22:VTD22"/>
    <mergeCell ref="VTE22:VTP22"/>
    <mergeCell ref="VTQ22:VUB22"/>
    <mergeCell ref="VUC22:VUN22"/>
    <mergeCell ref="VPA22:VPL22"/>
    <mergeCell ref="VPM22:VPX22"/>
    <mergeCell ref="VPY22:VQJ22"/>
    <mergeCell ref="VQK22:VQV22"/>
    <mergeCell ref="VQW22:VRH22"/>
    <mergeCell ref="VRI22:VRT22"/>
    <mergeCell ref="VMG22:VMR22"/>
    <mergeCell ref="VMS22:VND22"/>
    <mergeCell ref="VNE22:VNP22"/>
    <mergeCell ref="VNQ22:VOB22"/>
    <mergeCell ref="VOC22:VON22"/>
    <mergeCell ref="VOO22:VOZ22"/>
    <mergeCell ref="VJM22:VJX22"/>
    <mergeCell ref="VJY22:VKJ22"/>
    <mergeCell ref="VKK22:VKV22"/>
    <mergeCell ref="VKW22:VLH22"/>
    <mergeCell ref="VLI22:VLT22"/>
    <mergeCell ref="VLU22:VMF22"/>
    <mergeCell ref="VGS22:VHD22"/>
    <mergeCell ref="VHE22:VHP22"/>
    <mergeCell ref="VHQ22:VIB22"/>
    <mergeCell ref="VIC22:VIN22"/>
    <mergeCell ref="VIO22:VIZ22"/>
    <mergeCell ref="VJA22:VJL22"/>
    <mergeCell ref="WLE22:WLP22"/>
    <mergeCell ref="WLQ22:WMB22"/>
    <mergeCell ref="WMC22:WMN22"/>
    <mergeCell ref="WMO22:WMZ22"/>
    <mergeCell ref="WNA22:WNL22"/>
    <mergeCell ref="WNM22:WNX22"/>
    <mergeCell ref="WIK22:WIV22"/>
    <mergeCell ref="WIW22:WJH22"/>
    <mergeCell ref="WJI22:WJT22"/>
    <mergeCell ref="WJU22:WKF22"/>
    <mergeCell ref="WKG22:WKR22"/>
    <mergeCell ref="WKS22:WLD22"/>
    <mergeCell ref="WFQ22:WGB22"/>
    <mergeCell ref="WGC22:WGN22"/>
    <mergeCell ref="WGO22:WGZ22"/>
    <mergeCell ref="WHA22:WHL22"/>
    <mergeCell ref="WHM22:WHX22"/>
    <mergeCell ref="WHY22:WIJ22"/>
    <mergeCell ref="WCW22:WDH22"/>
    <mergeCell ref="WDI22:WDT22"/>
    <mergeCell ref="WDU22:WEF22"/>
    <mergeCell ref="WEG22:WER22"/>
    <mergeCell ref="WES22:WFD22"/>
    <mergeCell ref="WFE22:WFP22"/>
    <mergeCell ref="WAC22:WAN22"/>
    <mergeCell ref="WAO22:WAZ22"/>
    <mergeCell ref="WBA22:WBL22"/>
    <mergeCell ref="WBM22:WBX22"/>
    <mergeCell ref="WBY22:WCJ22"/>
    <mergeCell ref="WCK22:WCV22"/>
    <mergeCell ref="VXI22:VXT22"/>
    <mergeCell ref="VXU22:VYF22"/>
    <mergeCell ref="VYG22:VYR22"/>
    <mergeCell ref="VYS22:VZD22"/>
    <mergeCell ref="VZE22:VZP22"/>
    <mergeCell ref="VZQ22:WAB22"/>
    <mergeCell ref="IG23:IR23"/>
    <mergeCell ref="IS23:JD23"/>
    <mergeCell ref="JE23:JP23"/>
    <mergeCell ref="JQ23:KB23"/>
    <mergeCell ref="KC23:KN23"/>
    <mergeCell ref="KO23:KZ23"/>
    <mergeCell ref="FM23:FX23"/>
    <mergeCell ref="FY23:GJ23"/>
    <mergeCell ref="GK23:GV23"/>
    <mergeCell ref="GW23:HH23"/>
    <mergeCell ref="HI23:HT23"/>
    <mergeCell ref="HU23:IF23"/>
    <mergeCell ref="CS23:DD23"/>
    <mergeCell ref="DE23:DP23"/>
    <mergeCell ref="DQ23:EB23"/>
    <mergeCell ref="EC23:EN23"/>
    <mergeCell ref="EO23:EZ23"/>
    <mergeCell ref="FA23:FL23"/>
    <mergeCell ref="XEO22:XEZ22"/>
    <mergeCell ref="XFA22:XFD22"/>
    <mergeCell ref="A23:L23"/>
    <mergeCell ref="M23:X23"/>
    <mergeCell ref="Y23:AJ23"/>
    <mergeCell ref="AK23:AV23"/>
    <mergeCell ref="AW23:BH23"/>
    <mergeCell ref="BI23:BT23"/>
    <mergeCell ref="BU23:CF23"/>
    <mergeCell ref="CG23:CR23"/>
    <mergeCell ref="XBU22:XCF22"/>
    <mergeCell ref="XCG22:XCR22"/>
    <mergeCell ref="XCS22:XDD22"/>
    <mergeCell ref="XDE22:XDP22"/>
    <mergeCell ref="XDQ22:XEB22"/>
    <mergeCell ref="XEC22:XEN22"/>
    <mergeCell ref="WZA22:WZL22"/>
    <mergeCell ref="WZM22:WZX22"/>
    <mergeCell ref="WZY22:XAJ22"/>
    <mergeCell ref="XAK22:XAV22"/>
    <mergeCell ref="XAW22:XBH22"/>
    <mergeCell ref="XBI22:XBT22"/>
    <mergeCell ref="WWG22:WWR22"/>
    <mergeCell ref="WWS22:WXD22"/>
    <mergeCell ref="WXE22:WXP22"/>
    <mergeCell ref="WXQ22:WYB22"/>
    <mergeCell ref="WYC22:WYN22"/>
    <mergeCell ref="WYO22:WYZ22"/>
    <mergeCell ref="WTM22:WTX22"/>
    <mergeCell ref="WTY22:WUJ22"/>
    <mergeCell ref="WUK22:WUV22"/>
    <mergeCell ref="WUW22:WVH22"/>
    <mergeCell ref="WVI22:WVT22"/>
    <mergeCell ref="WVU22:WWF22"/>
    <mergeCell ref="WQS22:WRD22"/>
    <mergeCell ref="WRE22:WRP22"/>
    <mergeCell ref="WRQ22:WSB22"/>
    <mergeCell ref="WSC22:WSN22"/>
    <mergeCell ref="WSO22:WSZ22"/>
    <mergeCell ref="WTA22:WTL22"/>
    <mergeCell ref="WNY22:WOJ22"/>
    <mergeCell ref="WOK22:WOV22"/>
    <mergeCell ref="WOW22:WPH22"/>
    <mergeCell ref="WPI22:WPT22"/>
    <mergeCell ref="WPU22:WQF22"/>
    <mergeCell ref="WQG22:WQR22"/>
    <mergeCell ref="YW23:ZH23"/>
    <mergeCell ref="ZI23:ZT23"/>
    <mergeCell ref="ZU23:AAF23"/>
    <mergeCell ref="AAG23:AAR23"/>
    <mergeCell ref="AAS23:ABD23"/>
    <mergeCell ref="ABE23:ABP23"/>
    <mergeCell ref="WC23:WN23"/>
    <mergeCell ref="WO23:WZ23"/>
    <mergeCell ref="XA23:XL23"/>
    <mergeCell ref="XM23:XX23"/>
    <mergeCell ref="XY23:YJ23"/>
    <mergeCell ref="YK23:YV23"/>
    <mergeCell ref="TI23:TT23"/>
    <mergeCell ref="TU23:UF23"/>
    <mergeCell ref="UG23:UR23"/>
    <mergeCell ref="US23:VD23"/>
    <mergeCell ref="VE23:VP23"/>
    <mergeCell ref="VQ23:WB23"/>
    <mergeCell ref="QO23:QZ23"/>
    <mergeCell ref="RA23:RL23"/>
    <mergeCell ref="RM23:RX23"/>
    <mergeCell ref="RY23:SJ23"/>
    <mergeCell ref="SK23:SV23"/>
    <mergeCell ref="SW23:TH23"/>
    <mergeCell ref="NU23:OF23"/>
    <mergeCell ref="OG23:OR23"/>
    <mergeCell ref="OS23:PD23"/>
    <mergeCell ref="PE23:PP23"/>
    <mergeCell ref="PQ23:QB23"/>
    <mergeCell ref="QC23:QN23"/>
    <mergeCell ref="LA23:LL23"/>
    <mergeCell ref="LM23:LX23"/>
    <mergeCell ref="LY23:MJ23"/>
    <mergeCell ref="MK23:MV23"/>
    <mergeCell ref="MW23:NH23"/>
    <mergeCell ref="NI23:NT23"/>
    <mergeCell ref="APM23:APX23"/>
    <mergeCell ref="APY23:AQJ23"/>
    <mergeCell ref="AQK23:AQV23"/>
    <mergeCell ref="AQW23:ARH23"/>
    <mergeCell ref="ARI23:ART23"/>
    <mergeCell ref="ARU23:ASF23"/>
    <mergeCell ref="AMS23:AND23"/>
    <mergeCell ref="ANE23:ANP23"/>
    <mergeCell ref="ANQ23:AOB23"/>
    <mergeCell ref="AOC23:AON23"/>
    <mergeCell ref="AOO23:AOZ23"/>
    <mergeCell ref="APA23:APL23"/>
    <mergeCell ref="AJY23:AKJ23"/>
    <mergeCell ref="AKK23:AKV23"/>
    <mergeCell ref="AKW23:ALH23"/>
    <mergeCell ref="ALI23:ALT23"/>
    <mergeCell ref="ALU23:AMF23"/>
    <mergeCell ref="AMG23:AMR23"/>
    <mergeCell ref="AHE23:AHP23"/>
    <mergeCell ref="AHQ23:AIB23"/>
    <mergeCell ref="AIC23:AIN23"/>
    <mergeCell ref="AIO23:AIZ23"/>
    <mergeCell ref="AJA23:AJL23"/>
    <mergeCell ref="AJM23:AJX23"/>
    <mergeCell ref="AEK23:AEV23"/>
    <mergeCell ref="AEW23:AFH23"/>
    <mergeCell ref="AFI23:AFT23"/>
    <mergeCell ref="AFU23:AGF23"/>
    <mergeCell ref="AGG23:AGR23"/>
    <mergeCell ref="AGS23:AHD23"/>
    <mergeCell ref="ABQ23:ACB23"/>
    <mergeCell ref="ACC23:ACN23"/>
    <mergeCell ref="ACO23:ACZ23"/>
    <mergeCell ref="ADA23:ADL23"/>
    <mergeCell ref="ADM23:ADX23"/>
    <mergeCell ref="ADY23:AEJ23"/>
    <mergeCell ref="BGC23:BGN23"/>
    <mergeCell ref="BGO23:BGZ23"/>
    <mergeCell ref="BHA23:BHL23"/>
    <mergeCell ref="BHM23:BHX23"/>
    <mergeCell ref="BHY23:BIJ23"/>
    <mergeCell ref="BIK23:BIV23"/>
    <mergeCell ref="BDI23:BDT23"/>
    <mergeCell ref="BDU23:BEF23"/>
    <mergeCell ref="BEG23:BER23"/>
    <mergeCell ref="BES23:BFD23"/>
    <mergeCell ref="BFE23:BFP23"/>
    <mergeCell ref="BFQ23:BGB23"/>
    <mergeCell ref="BAO23:BAZ23"/>
    <mergeCell ref="BBA23:BBL23"/>
    <mergeCell ref="BBM23:BBX23"/>
    <mergeCell ref="BBY23:BCJ23"/>
    <mergeCell ref="BCK23:BCV23"/>
    <mergeCell ref="BCW23:BDH23"/>
    <mergeCell ref="AXU23:AYF23"/>
    <mergeCell ref="AYG23:AYR23"/>
    <mergeCell ref="AYS23:AZD23"/>
    <mergeCell ref="AZE23:AZP23"/>
    <mergeCell ref="AZQ23:BAB23"/>
    <mergeCell ref="BAC23:BAN23"/>
    <mergeCell ref="AVA23:AVL23"/>
    <mergeCell ref="AVM23:AVX23"/>
    <mergeCell ref="AVY23:AWJ23"/>
    <mergeCell ref="AWK23:AWV23"/>
    <mergeCell ref="AWW23:AXH23"/>
    <mergeCell ref="AXI23:AXT23"/>
    <mergeCell ref="ASG23:ASR23"/>
    <mergeCell ref="ASS23:ATD23"/>
    <mergeCell ref="ATE23:ATP23"/>
    <mergeCell ref="ATQ23:AUB23"/>
    <mergeCell ref="AUC23:AUN23"/>
    <mergeCell ref="AUO23:AUZ23"/>
    <mergeCell ref="BWS23:BXD23"/>
    <mergeCell ref="BXE23:BXP23"/>
    <mergeCell ref="BXQ23:BYB23"/>
    <mergeCell ref="BYC23:BYN23"/>
    <mergeCell ref="BYO23:BYZ23"/>
    <mergeCell ref="BZA23:BZL23"/>
    <mergeCell ref="BTY23:BUJ23"/>
    <mergeCell ref="BUK23:BUV23"/>
    <mergeCell ref="BUW23:BVH23"/>
    <mergeCell ref="BVI23:BVT23"/>
    <mergeCell ref="BVU23:BWF23"/>
    <mergeCell ref="BWG23:BWR23"/>
    <mergeCell ref="BRE23:BRP23"/>
    <mergeCell ref="BRQ23:BSB23"/>
    <mergeCell ref="BSC23:BSN23"/>
    <mergeCell ref="BSO23:BSZ23"/>
    <mergeCell ref="BTA23:BTL23"/>
    <mergeCell ref="BTM23:BTX23"/>
    <mergeCell ref="BOK23:BOV23"/>
    <mergeCell ref="BOW23:BPH23"/>
    <mergeCell ref="BPI23:BPT23"/>
    <mergeCell ref="BPU23:BQF23"/>
    <mergeCell ref="BQG23:BQR23"/>
    <mergeCell ref="BQS23:BRD23"/>
    <mergeCell ref="BLQ23:BMB23"/>
    <mergeCell ref="BMC23:BMN23"/>
    <mergeCell ref="BMO23:BMZ23"/>
    <mergeCell ref="BNA23:BNL23"/>
    <mergeCell ref="BNM23:BNX23"/>
    <mergeCell ref="BNY23:BOJ23"/>
    <mergeCell ref="BIW23:BJH23"/>
    <mergeCell ref="BJI23:BJT23"/>
    <mergeCell ref="BJU23:BKF23"/>
    <mergeCell ref="BKG23:BKR23"/>
    <mergeCell ref="BKS23:BLD23"/>
    <mergeCell ref="BLE23:BLP23"/>
    <mergeCell ref="CNI23:CNT23"/>
    <mergeCell ref="CNU23:COF23"/>
    <mergeCell ref="COG23:COR23"/>
    <mergeCell ref="COS23:CPD23"/>
    <mergeCell ref="CPE23:CPP23"/>
    <mergeCell ref="CPQ23:CQB23"/>
    <mergeCell ref="CKO23:CKZ23"/>
    <mergeCell ref="CLA23:CLL23"/>
    <mergeCell ref="CLM23:CLX23"/>
    <mergeCell ref="CLY23:CMJ23"/>
    <mergeCell ref="CMK23:CMV23"/>
    <mergeCell ref="CMW23:CNH23"/>
    <mergeCell ref="CHU23:CIF23"/>
    <mergeCell ref="CIG23:CIR23"/>
    <mergeCell ref="CIS23:CJD23"/>
    <mergeCell ref="CJE23:CJP23"/>
    <mergeCell ref="CJQ23:CKB23"/>
    <mergeCell ref="CKC23:CKN23"/>
    <mergeCell ref="CFA23:CFL23"/>
    <mergeCell ref="CFM23:CFX23"/>
    <mergeCell ref="CFY23:CGJ23"/>
    <mergeCell ref="CGK23:CGV23"/>
    <mergeCell ref="CGW23:CHH23"/>
    <mergeCell ref="CHI23:CHT23"/>
    <mergeCell ref="CCG23:CCR23"/>
    <mergeCell ref="CCS23:CDD23"/>
    <mergeCell ref="CDE23:CDP23"/>
    <mergeCell ref="CDQ23:CEB23"/>
    <mergeCell ref="CEC23:CEN23"/>
    <mergeCell ref="CEO23:CEZ23"/>
    <mergeCell ref="BZM23:BZX23"/>
    <mergeCell ref="BZY23:CAJ23"/>
    <mergeCell ref="CAK23:CAV23"/>
    <mergeCell ref="CAW23:CBH23"/>
    <mergeCell ref="CBI23:CBT23"/>
    <mergeCell ref="CBU23:CCF23"/>
    <mergeCell ref="DDY23:DEJ23"/>
    <mergeCell ref="DEK23:DEV23"/>
    <mergeCell ref="DEW23:DFH23"/>
    <mergeCell ref="DFI23:DFT23"/>
    <mergeCell ref="DFU23:DGF23"/>
    <mergeCell ref="DGG23:DGR23"/>
    <mergeCell ref="DBE23:DBP23"/>
    <mergeCell ref="DBQ23:DCB23"/>
    <mergeCell ref="DCC23:DCN23"/>
    <mergeCell ref="DCO23:DCZ23"/>
    <mergeCell ref="DDA23:DDL23"/>
    <mergeCell ref="DDM23:DDX23"/>
    <mergeCell ref="CYK23:CYV23"/>
    <mergeCell ref="CYW23:CZH23"/>
    <mergeCell ref="CZI23:CZT23"/>
    <mergeCell ref="CZU23:DAF23"/>
    <mergeCell ref="DAG23:DAR23"/>
    <mergeCell ref="DAS23:DBD23"/>
    <mergeCell ref="CVQ23:CWB23"/>
    <mergeCell ref="CWC23:CWN23"/>
    <mergeCell ref="CWO23:CWZ23"/>
    <mergeCell ref="CXA23:CXL23"/>
    <mergeCell ref="CXM23:CXX23"/>
    <mergeCell ref="CXY23:CYJ23"/>
    <mergeCell ref="CSW23:CTH23"/>
    <mergeCell ref="CTI23:CTT23"/>
    <mergeCell ref="CTU23:CUF23"/>
    <mergeCell ref="CUG23:CUR23"/>
    <mergeCell ref="CUS23:CVD23"/>
    <mergeCell ref="CVE23:CVP23"/>
    <mergeCell ref="CQC23:CQN23"/>
    <mergeCell ref="CQO23:CQZ23"/>
    <mergeCell ref="CRA23:CRL23"/>
    <mergeCell ref="CRM23:CRX23"/>
    <mergeCell ref="CRY23:CSJ23"/>
    <mergeCell ref="CSK23:CSV23"/>
    <mergeCell ref="DUO23:DUZ23"/>
    <mergeCell ref="DVA23:DVL23"/>
    <mergeCell ref="DVM23:DVX23"/>
    <mergeCell ref="DVY23:DWJ23"/>
    <mergeCell ref="DWK23:DWV23"/>
    <mergeCell ref="DWW23:DXH23"/>
    <mergeCell ref="DRU23:DSF23"/>
    <mergeCell ref="DSG23:DSR23"/>
    <mergeCell ref="DSS23:DTD23"/>
    <mergeCell ref="DTE23:DTP23"/>
    <mergeCell ref="DTQ23:DUB23"/>
    <mergeCell ref="DUC23:DUN23"/>
    <mergeCell ref="DPA23:DPL23"/>
    <mergeCell ref="DPM23:DPX23"/>
    <mergeCell ref="DPY23:DQJ23"/>
    <mergeCell ref="DQK23:DQV23"/>
    <mergeCell ref="DQW23:DRH23"/>
    <mergeCell ref="DRI23:DRT23"/>
    <mergeCell ref="DMG23:DMR23"/>
    <mergeCell ref="DMS23:DND23"/>
    <mergeCell ref="DNE23:DNP23"/>
    <mergeCell ref="DNQ23:DOB23"/>
    <mergeCell ref="DOC23:DON23"/>
    <mergeCell ref="DOO23:DOZ23"/>
    <mergeCell ref="DJM23:DJX23"/>
    <mergeCell ref="DJY23:DKJ23"/>
    <mergeCell ref="DKK23:DKV23"/>
    <mergeCell ref="DKW23:DLH23"/>
    <mergeCell ref="DLI23:DLT23"/>
    <mergeCell ref="DLU23:DMF23"/>
    <mergeCell ref="DGS23:DHD23"/>
    <mergeCell ref="DHE23:DHP23"/>
    <mergeCell ref="DHQ23:DIB23"/>
    <mergeCell ref="DIC23:DIN23"/>
    <mergeCell ref="DIO23:DIZ23"/>
    <mergeCell ref="DJA23:DJL23"/>
    <mergeCell ref="ELE23:ELP23"/>
    <mergeCell ref="ELQ23:EMB23"/>
    <mergeCell ref="EMC23:EMN23"/>
    <mergeCell ref="EMO23:EMZ23"/>
    <mergeCell ref="ENA23:ENL23"/>
    <mergeCell ref="ENM23:ENX23"/>
    <mergeCell ref="EIK23:EIV23"/>
    <mergeCell ref="EIW23:EJH23"/>
    <mergeCell ref="EJI23:EJT23"/>
    <mergeCell ref="EJU23:EKF23"/>
    <mergeCell ref="EKG23:EKR23"/>
    <mergeCell ref="EKS23:ELD23"/>
    <mergeCell ref="EFQ23:EGB23"/>
    <mergeCell ref="EGC23:EGN23"/>
    <mergeCell ref="EGO23:EGZ23"/>
    <mergeCell ref="EHA23:EHL23"/>
    <mergeCell ref="EHM23:EHX23"/>
    <mergeCell ref="EHY23:EIJ23"/>
    <mergeCell ref="ECW23:EDH23"/>
    <mergeCell ref="EDI23:EDT23"/>
    <mergeCell ref="EDU23:EEF23"/>
    <mergeCell ref="EEG23:EER23"/>
    <mergeCell ref="EES23:EFD23"/>
    <mergeCell ref="EFE23:EFP23"/>
    <mergeCell ref="EAC23:EAN23"/>
    <mergeCell ref="EAO23:EAZ23"/>
    <mergeCell ref="EBA23:EBL23"/>
    <mergeCell ref="EBM23:EBX23"/>
    <mergeCell ref="EBY23:ECJ23"/>
    <mergeCell ref="ECK23:ECV23"/>
    <mergeCell ref="DXI23:DXT23"/>
    <mergeCell ref="DXU23:DYF23"/>
    <mergeCell ref="DYG23:DYR23"/>
    <mergeCell ref="DYS23:DZD23"/>
    <mergeCell ref="DZE23:DZP23"/>
    <mergeCell ref="DZQ23:EAB23"/>
    <mergeCell ref="FBU23:FCF23"/>
    <mergeCell ref="FCG23:FCR23"/>
    <mergeCell ref="FCS23:FDD23"/>
    <mergeCell ref="FDE23:FDP23"/>
    <mergeCell ref="FDQ23:FEB23"/>
    <mergeCell ref="FEC23:FEN23"/>
    <mergeCell ref="EZA23:EZL23"/>
    <mergeCell ref="EZM23:EZX23"/>
    <mergeCell ref="EZY23:FAJ23"/>
    <mergeCell ref="FAK23:FAV23"/>
    <mergeCell ref="FAW23:FBH23"/>
    <mergeCell ref="FBI23:FBT23"/>
    <mergeCell ref="EWG23:EWR23"/>
    <mergeCell ref="EWS23:EXD23"/>
    <mergeCell ref="EXE23:EXP23"/>
    <mergeCell ref="EXQ23:EYB23"/>
    <mergeCell ref="EYC23:EYN23"/>
    <mergeCell ref="EYO23:EYZ23"/>
    <mergeCell ref="ETM23:ETX23"/>
    <mergeCell ref="ETY23:EUJ23"/>
    <mergeCell ref="EUK23:EUV23"/>
    <mergeCell ref="EUW23:EVH23"/>
    <mergeCell ref="EVI23:EVT23"/>
    <mergeCell ref="EVU23:EWF23"/>
    <mergeCell ref="EQS23:ERD23"/>
    <mergeCell ref="ERE23:ERP23"/>
    <mergeCell ref="ERQ23:ESB23"/>
    <mergeCell ref="ESC23:ESN23"/>
    <mergeCell ref="ESO23:ESZ23"/>
    <mergeCell ref="ETA23:ETL23"/>
    <mergeCell ref="ENY23:EOJ23"/>
    <mergeCell ref="EOK23:EOV23"/>
    <mergeCell ref="EOW23:EPH23"/>
    <mergeCell ref="EPI23:EPT23"/>
    <mergeCell ref="EPU23:EQF23"/>
    <mergeCell ref="EQG23:EQR23"/>
    <mergeCell ref="FSK23:FSV23"/>
    <mergeCell ref="FSW23:FTH23"/>
    <mergeCell ref="FTI23:FTT23"/>
    <mergeCell ref="FTU23:FUF23"/>
    <mergeCell ref="FUG23:FUR23"/>
    <mergeCell ref="FUS23:FVD23"/>
    <mergeCell ref="FPQ23:FQB23"/>
    <mergeCell ref="FQC23:FQN23"/>
    <mergeCell ref="FQO23:FQZ23"/>
    <mergeCell ref="FRA23:FRL23"/>
    <mergeCell ref="FRM23:FRX23"/>
    <mergeCell ref="FRY23:FSJ23"/>
    <mergeCell ref="FMW23:FNH23"/>
    <mergeCell ref="FNI23:FNT23"/>
    <mergeCell ref="FNU23:FOF23"/>
    <mergeCell ref="FOG23:FOR23"/>
    <mergeCell ref="FOS23:FPD23"/>
    <mergeCell ref="FPE23:FPP23"/>
    <mergeCell ref="FKC23:FKN23"/>
    <mergeCell ref="FKO23:FKZ23"/>
    <mergeCell ref="FLA23:FLL23"/>
    <mergeCell ref="FLM23:FLX23"/>
    <mergeCell ref="FLY23:FMJ23"/>
    <mergeCell ref="FMK23:FMV23"/>
    <mergeCell ref="FHI23:FHT23"/>
    <mergeCell ref="FHU23:FIF23"/>
    <mergeCell ref="FIG23:FIR23"/>
    <mergeCell ref="FIS23:FJD23"/>
    <mergeCell ref="FJE23:FJP23"/>
    <mergeCell ref="FJQ23:FKB23"/>
    <mergeCell ref="FEO23:FEZ23"/>
    <mergeCell ref="FFA23:FFL23"/>
    <mergeCell ref="FFM23:FFX23"/>
    <mergeCell ref="FFY23:FGJ23"/>
    <mergeCell ref="FGK23:FGV23"/>
    <mergeCell ref="FGW23:FHH23"/>
    <mergeCell ref="GJA23:GJL23"/>
    <mergeCell ref="GJM23:GJX23"/>
    <mergeCell ref="GJY23:GKJ23"/>
    <mergeCell ref="GKK23:GKV23"/>
    <mergeCell ref="GKW23:GLH23"/>
    <mergeCell ref="GLI23:GLT23"/>
    <mergeCell ref="GGG23:GGR23"/>
    <mergeCell ref="GGS23:GHD23"/>
    <mergeCell ref="GHE23:GHP23"/>
    <mergeCell ref="GHQ23:GIB23"/>
    <mergeCell ref="GIC23:GIN23"/>
    <mergeCell ref="GIO23:GIZ23"/>
    <mergeCell ref="GDM23:GDX23"/>
    <mergeCell ref="GDY23:GEJ23"/>
    <mergeCell ref="GEK23:GEV23"/>
    <mergeCell ref="GEW23:GFH23"/>
    <mergeCell ref="GFI23:GFT23"/>
    <mergeCell ref="GFU23:GGF23"/>
    <mergeCell ref="GAS23:GBD23"/>
    <mergeCell ref="GBE23:GBP23"/>
    <mergeCell ref="GBQ23:GCB23"/>
    <mergeCell ref="GCC23:GCN23"/>
    <mergeCell ref="GCO23:GCZ23"/>
    <mergeCell ref="GDA23:GDL23"/>
    <mergeCell ref="FXY23:FYJ23"/>
    <mergeCell ref="FYK23:FYV23"/>
    <mergeCell ref="FYW23:FZH23"/>
    <mergeCell ref="FZI23:FZT23"/>
    <mergeCell ref="FZU23:GAF23"/>
    <mergeCell ref="GAG23:GAR23"/>
    <mergeCell ref="FVE23:FVP23"/>
    <mergeCell ref="FVQ23:FWB23"/>
    <mergeCell ref="FWC23:FWN23"/>
    <mergeCell ref="FWO23:FWZ23"/>
    <mergeCell ref="FXA23:FXL23"/>
    <mergeCell ref="FXM23:FXX23"/>
    <mergeCell ref="GZQ23:HAB23"/>
    <mergeCell ref="HAC23:HAN23"/>
    <mergeCell ref="HAO23:HAZ23"/>
    <mergeCell ref="HBA23:HBL23"/>
    <mergeCell ref="HBM23:HBX23"/>
    <mergeCell ref="HBY23:HCJ23"/>
    <mergeCell ref="GWW23:GXH23"/>
    <mergeCell ref="GXI23:GXT23"/>
    <mergeCell ref="GXU23:GYF23"/>
    <mergeCell ref="GYG23:GYR23"/>
    <mergeCell ref="GYS23:GZD23"/>
    <mergeCell ref="GZE23:GZP23"/>
    <mergeCell ref="GUC23:GUN23"/>
    <mergeCell ref="GUO23:GUZ23"/>
    <mergeCell ref="GVA23:GVL23"/>
    <mergeCell ref="GVM23:GVX23"/>
    <mergeCell ref="GVY23:GWJ23"/>
    <mergeCell ref="GWK23:GWV23"/>
    <mergeCell ref="GRI23:GRT23"/>
    <mergeCell ref="GRU23:GSF23"/>
    <mergeCell ref="GSG23:GSR23"/>
    <mergeCell ref="GSS23:GTD23"/>
    <mergeCell ref="GTE23:GTP23"/>
    <mergeCell ref="GTQ23:GUB23"/>
    <mergeCell ref="GOO23:GOZ23"/>
    <mergeCell ref="GPA23:GPL23"/>
    <mergeCell ref="GPM23:GPX23"/>
    <mergeCell ref="GPY23:GQJ23"/>
    <mergeCell ref="GQK23:GQV23"/>
    <mergeCell ref="GQW23:GRH23"/>
    <mergeCell ref="GLU23:GMF23"/>
    <mergeCell ref="GMG23:GMR23"/>
    <mergeCell ref="GMS23:GND23"/>
    <mergeCell ref="GNE23:GNP23"/>
    <mergeCell ref="GNQ23:GOB23"/>
    <mergeCell ref="GOC23:GON23"/>
    <mergeCell ref="HQG23:HQR23"/>
    <mergeCell ref="HQS23:HRD23"/>
    <mergeCell ref="HRE23:HRP23"/>
    <mergeCell ref="HRQ23:HSB23"/>
    <mergeCell ref="HSC23:HSN23"/>
    <mergeCell ref="HSO23:HSZ23"/>
    <mergeCell ref="HNM23:HNX23"/>
    <mergeCell ref="HNY23:HOJ23"/>
    <mergeCell ref="HOK23:HOV23"/>
    <mergeCell ref="HOW23:HPH23"/>
    <mergeCell ref="HPI23:HPT23"/>
    <mergeCell ref="HPU23:HQF23"/>
    <mergeCell ref="HKS23:HLD23"/>
    <mergeCell ref="HLE23:HLP23"/>
    <mergeCell ref="HLQ23:HMB23"/>
    <mergeCell ref="HMC23:HMN23"/>
    <mergeCell ref="HMO23:HMZ23"/>
    <mergeCell ref="HNA23:HNL23"/>
    <mergeCell ref="HHY23:HIJ23"/>
    <mergeCell ref="HIK23:HIV23"/>
    <mergeCell ref="HIW23:HJH23"/>
    <mergeCell ref="HJI23:HJT23"/>
    <mergeCell ref="HJU23:HKF23"/>
    <mergeCell ref="HKG23:HKR23"/>
    <mergeCell ref="HFE23:HFP23"/>
    <mergeCell ref="HFQ23:HGB23"/>
    <mergeCell ref="HGC23:HGN23"/>
    <mergeCell ref="HGO23:HGZ23"/>
    <mergeCell ref="HHA23:HHL23"/>
    <mergeCell ref="HHM23:HHX23"/>
    <mergeCell ref="HCK23:HCV23"/>
    <mergeCell ref="HCW23:HDH23"/>
    <mergeCell ref="HDI23:HDT23"/>
    <mergeCell ref="HDU23:HEF23"/>
    <mergeCell ref="HEG23:HER23"/>
    <mergeCell ref="HES23:HFD23"/>
    <mergeCell ref="IGW23:IHH23"/>
    <mergeCell ref="IHI23:IHT23"/>
    <mergeCell ref="IHU23:IIF23"/>
    <mergeCell ref="IIG23:IIR23"/>
    <mergeCell ref="IIS23:IJD23"/>
    <mergeCell ref="IJE23:IJP23"/>
    <mergeCell ref="IEC23:IEN23"/>
    <mergeCell ref="IEO23:IEZ23"/>
    <mergeCell ref="IFA23:IFL23"/>
    <mergeCell ref="IFM23:IFX23"/>
    <mergeCell ref="IFY23:IGJ23"/>
    <mergeCell ref="IGK23:IGV23"/>
    <mergeCell ref="IBI23:IBT23"/>
    <mergeCell ref="IBU23:ICF23"/>
    <mergeCell ref="ICG23:ICR23"/>
    <mergeCell ref="ICS23:IDD23"/>
    <mergeCell ref="IDE23:IDP23"/>
    <mergeCell ref="IDQ23:IEB23"/>
    <mergeCell ref="HYO23:HYZ23"/>
    <mergeCell ref="HZA23:HZL23"/>
    <mergeCell ref="HZM23:HZX23"/>
    <mergeCell ref="HZY23:IAJ23"/>
    <mergeCell ref="IAK23:IAV23"/>
    <mergeCell ref="IAW23:IBH23"/>
    <mergeCell ref="HVU23:HWF23"/>
    <mergeCell ref="HWG23:HWR23"/>
    <mergeCell ref="HWS23:HXD23"/>
    <mergeCell ref="HXE23:HXP23"/>
    <mergeCell ref="HXQ23:HYB23"/>
    <mergeCell ref="HYC23:HYN23"/>
    <mergeCell ref="HTA23:HTL23"/>
    <mergeCell ref="HTM23:HTX23"/>
    <mergeCell ref="HTY23:HUJ23"/>
    <mergeCell ref="HUK23:HUV23"/>
    <mergeCell ref="HUW23:HVH23"/>
    <mergeCell ref="HVI23:HVT23"/>
    <mergeCell ref="IXM23:IXX23"/>
    <mergeCell ref="IXY23:IYJ23"/>
    <mergeCell ref="IYK23:IYV23"/>
    <mergeCell ref="IYW23:IZH23"/>
    <mergeCell ref="IZI23:IZT23"/>
    <mergeCell ref="IZU23:JAF23"/>
    <mergeCell ref="IUS23:IVD23"/>
    <mergeCell ref="IVE23:IVP23"/>
    <mergeCell ref="IVQ23:IWB23"/>
    <mergeCell ref="IWC23:IWN23"/>
    <mergeCell ref="IWO23:IWZ23"/>
    <mergeCell ref="IXA23:IXL23"/>
    <mergeCell ref="IRY23:ISJ23"/>
    <mergeCell ref="ISK23:ISV23"/>
    <mergeCell ref="ISW23:ITH23"/>
    <mergeCell ref="ITI23:ITT23"/>
    <mergeCell ref="ITU23:IUF23"/>
    <mergeCell ref="IUG23:IUR23"/>
    <mergeCell ref="IPE23:IPP23"/>
    <mergeCell ref="IPQ23:IQB23"/>
    <mergeCell ref="IQC23:IQN23"/>
    <mergeCell ref="IQO23:IQZ23"/>
    <mergeCell ref="IRA23:IRL23"/>
    <mergeCell ref="IRM23:IRX23"/>
    <mergeCell ref="IMK23:IMV23"/>
    <mergeCell ref="IMW23:INH23"/>
    <mergeCell ref="INI23:INT23"/>
    <mergeCell ref="INU23:IOF23"/>
    <mergeCell ref="IOG23:IOR23"/>
    <mergeCell ref="IOS23:IPD23"/>
    <mergeCell ref="IJQ23:IKB23"/>
    <mergeCell ref="IKC23:IKN23"/>
    <mergeCell ref="IKO23:IKZ23"/>
    <mergeCell ref="ILA23:ILL23"/>
    <mergeCell ref="ILM23:ILX23"/>
    <mergeCell ref="ILY23:IMJ23"/>
    <mergeCell ref="JOC23:JON23"/>
    <mergeCell ref="JOO23:JOZ23"/>
    <mergeCell ref="JPA23:JPL23"/>
    <mergeCell ref="JPM23:JPX23"/>
    <mergeCell ref="JPY23:JQJ23"/>
    <mergeCell ref="JQK23:JQV23"/>
    <mergeCell ref="JLI23:JLT23"/>
    <mergeCell ref="JLU23:JMF23"/>
    <mergeCell ref="JMG23:JMR23"/>
    <mergeCell ref="JMS23:JND23"/>
    <mergeCell ref="JNE23:JNP23"/>
    <mergeCell ref="JNQ23:JOB23"/>
    <mergeCell ref="JIO23:JIZ23"/>
    <mergeCell ref="JJA23:JJL23"/>
    <mergeCell ref="JJM23:JJX23"/>
    <mergeCell ref="JJY23:JKJ23"/>
    <mergeCell ref="JKK23:JKV23"/>
    <mergeCell ref="JKW23:JLH23"/>
    <mergeCell ref="JFU23:JGF23"/>
    <mergeCell ref="JGG23:JGR23"/>
    <mergeCell ref="JGS23:JHD23"/>
    <mergeCell ref="JHE23:JHP23"/>
    <mergeCell ref="JHQ23:JIB23"/>
    <mergeCell ref="JIC23:JIN23"/>
    <mergeCell ref="JDA23:JDL23"/>
    <mergeCell ref="JDM23:JDX23"/>
    <mergeCell ref="JDY23:JEJ23"/>
    <mergeCell ref="JEK23:JEV23"/>
    <mergeCell ref="JEW23:JFH23"/>
    <mergeCell ref="JFI23:JFT23"/>
    <mergeCell ref="JAG23:JAR23"/>
    <mergeCell ref="JAS23:JBD23"/>
    <mergeCell ref="JBE23:JBP23"/>
    <mergeCell ref="JBQ23:JCB23"/>
    <mergeCell ref="JCC23:JCN23"/>
    <mergeCell ref="JCO23:JCZ23"/>
    <mergeCell ref="KES23:KFD23"/>
    <mergeCell ref="KFE23:KFP23"/>
    <mergeCell ref="KFQ23:KGB23"/>
    <mergeCell ref="KGC23:KGN23"/>
    <mergeCell ref="KGO23:KGZ23"/>
    <mergeCell ref="KHA23:KHL23"/>
    <mergeCell ref="KBY23:KCJ23"/>
    <mergeCell ref="KCK23:KCV23"/>
    <mergeCell ref="KCW23:KDH23"/>
    <mergeCell ref="KDI23:KDT23"/>
    <mergeCell ref="KDU23:KEF23"/>
    <mergeCell ref="KEG23:KER23"/>
    <mergeCell ref="JZE23:JZP23"/>
    <mergeCell ref="JZQ23:KAB23"/>
    <mergeCell ref="KAC23:KAN23"/>
    <mergeCell ref="KAO23:KAZ23"/>
    <mergeCell ref="KBA23:KBL23"/>
    <mergeCell ref="KBM23:KBX23"/>
    <mergeCell ref="JWK23:JWV23"/>
    <mergeCell ref="JWW23:JXH23"/>
    <mergeCell ref="JXI23:JXT23"/>
    <mergeCell ref="JXU23:JYF23"/>
    <mergeCell ref="JYG23:JYR23"/>
    <mergeCell ref="JYS23:JZD23"/>
    <mergeCell ref="JTQ23:JUB23"/>
    <mergeCell ref="JUC23:JUN23"/>
    <mergeCell ref="JUO23:JUZ23"/>
    <mergeCell ref="JVA23:JVL23"/>
    <mergeCell ref="JVM23:JVX23"/>
    <mergeCell ref="JVY23:JWJ23"/>
    <mergeCell ref="JQW23:JRH23"/>
    <mergeCell ref="JRI23:JRT23"/>
    <mergeCell ref="JRU23:JSF23"/>
    <mergeCell ref="JSG23:JSR23"/>
    <mergeCell ref="JSS23:JTD23"/>
    <mergeCell ref="JTE23:JTP23"/>
    <mergeCell ref="KVI23:KVT23"/>
    <mergeCell ref="KVU23:KWF23"/>
    <mergeCell ref="KWG23:KWR23"/>
    <mergeCell ref="KWS23:KXD23"/>
    <mergeCell ref="KXE23:KXP23"/>
    <mergeCell ref="KXQ23:KYB23"/>
    <mergeCell ref="KSO23:KSZ23"/>
    <mergeCell ref="KTA23:KTL23"/>
    <mergeCell ref="KTM23:KTX23"/>
    <mergeCell ref="KTY23:KUJ23"/>
    <mergeCell ref="KUK23:KUV23"/>
    <mergeCell ref="KUW23:KVH23"/>
    <mergeCell ref="KPU23:KQF23"/>
    <mergeCell ref="KQG23:KQR23"/>
    <mergeCell ref="KQS23:KRD23"/>
    <mergeCell ref="KRE23:KRP23"/>
    <mergeCell ref="KRQ23:KSB23"/>
    <mergeCell ref="KSC23:KSN23"/>
    <mergeCell ref="KNA23:KNL23"/>
    <mergeCell ref="KNM23:KNX23"/>
    <mergeCell ref="KNY23:KOJ23"/>
    <mergeCell ref="KOK23:KOV23"/>
    <mergeCell ref="KOW23:KPH23"/>
    <mergeCell ref="KPI23:KPT23"/>
    <mergeCell ref="KKG23:KKR23"/>
    <mergeCell ref="KKS23:KLD23"/>
    <mergeCell ref="KLE23:KLP23"/>
    <mergeCell ref="KLQ23:KMB23"/>
    <mergeCell ref="KMC23:KMN23"/>
    <mergeCell ref="KMO23:KMZ23"/>
    <mergeCell ref="KHM23:KHX23"/>
    <mergeCell ref="KHY23:KIJ23"/>
    <mergeCell ref="KIK23:KIV23"/>
    <mergeCell ref="KIW23:KJH23"/>
    <mergeCell ref="KJI23:KJT23"/>
    <mergeCell ref="KJU23:KKF23"/>
    <mergeCell ref="LLY23:LMJ23"/>
    <mergeCell ref="LMK23:LMV23"/>
    <mergeCell ref="LMW23:LNH23"/>
    <mergeCell ref="LNI23:LNT23"/>
    <mergeCell ref="LNU23:LOF23"/>
    <mergeCell ref="LOG23:LOR23"/>
    <mergeCell ref="LJE23:LJP23"/>
    <mergeCell ref="LJQ23:LKB23"/>
    <mergeCell ref="LKC23:LKN23"/>
    <mergeCell ref="LKO23:LKZ23"/>
    <mergeCell ref="LLA23:LLL23"/>
    <mergeCell ref="LLM23:LLX23"/>
    <mergeCell ref="LGK23:LGV23"/>
    <mergeCell ref="LGW23:LHH23"/>
    <mergeCell ref="LHI23:LHT23"/>
    <mergeCell ref="LHU23:LIF23"/>
    <mergeCell ref="LIG23:LIR23"/>
    <mergeCell ref="LIS23:LJD23"/>
    <mergeCell ref="LDQ23:LEB23"/>
    <mergeCell ref="LEC23:LEN23"/>
    <mergeCell ref="LEO23:LEZ23"/>
    <mergeCell ref="LFA23:LFL23"/>
    <mergeCell ref="LFM23:LFX23"/>
    <mergeCell ref="LFY23:LGJ23"/>
    <mergeCell ref="LAW23:LBH23"/>
    <mergeCell ref="LBI23:LBT23"/>
    <mergeCell ref="LBU23:LCF23"/>
    <mergeCell ref="LCG23:LCR23"/>
    <mergeCell ref="LCS23:LDD23"/>
    <mergeCell ref="LDE23:LDP23"/>
    <mergeCell ref="KYC23:KYN23"/>
    <mergeCell ref="KYO23:KYZ23"/>
    <mergeCell ref="KZA23:KZL23"/>
    <mergeCell ref="KZM23:KZX23"/>
    <mergeCell ref="KZY23:LAJ23"/>
    <mergeCell ref="LAK23:LAV23"/>
    <mergeCell ref="MCO23:MCZ23"/>
    <mergeCell ref="MDA23:MDL23"/>
    <mergeCell ref="MDM23:MDX23"/>
    <mergeCell ref="MDY23:MEJ23"/>
    <mergeCell ref="MEK23:MEV23"/>
    <mergeCell ref="MEW23:MFH23"/>
    <mergeCell ref="LZU23:MAF23"/>
    <mergeCell ref="MAG23:MAR23"/>
    <mergeCell ref="MAS23:MBD23"/>
    <mergeCell ref="MBE23:MBP23"/>
    <mergeCell ref="MBQ23:MCB23"/>
    <mergeCell ref="MCC23:MCN23"/>
    <mergeCell ref="LXA23:LXL23"/>
    <mergeCell ref="LXM23:LXX23"/>
    <mergeCell ref="LXY23:LYJ23"/>
    <mergeCell ref="LYK23:LYV23"/>
    <mergeCell ref="LYW23:LZH23"/>
    <mergeCell ref="LZI23:LZT23"/>
    <mergeCell ref="LUG23:LUR23"/>
    <mergeCell ref="LUS23:LVD23"/>
    <mergeCell ref="LVE23:LVP23"/>
    <mergeCell ref="LVQ23:LWB23"/>
    <mergeCell ref="LWC23:LWN23"/>
    <mergeCell ref="LWO23:LWZ23"/>
    <mergeCell ref="LRM23:LRX23"/>
    <mergeCell ref="LRY23:LSJ23"/>
    <mergeCell ref="LSK23:LSV23"/>
    <mergeCell ref="LSW23:LTH23"/>
    <mergeCell ref="LTI23:LTT23"/>
    <mergeCell ref="LTU23:LUF23"/>
    <mergeCell ref="LOS23:LPD23"/>
    <mergeCell ref="LPE23:LPP23"/>
    <mergeCell ref="LPQ23:LQB23"/>
    <mergeCell ref="LQC23:LQN23"/>
    <mergeCell ref="LQO23:LQZ23"/>
    <mergeCell ref="LRA23:LRL23"/>
    <mergeCell ref="MTE23:MTP23"/>
    <mergeCell ref="MTQ23:MUB23"/>
    <mergeCell ref="MUC23:MUN23"/>
    <mergeCell ref="MUO23:MUZ23"/>
    <mergeCell ref="MVA23:MVL23"/>
    <mergeCell ref="MVM23:MVX23"/>
    <mergeCell ref="MQK23:MQV23"/>
    <mergeCell ref="MQW23:MRH23"/>
    <mergeCell ref="MRI23:MRT23"/>
    <mergeCell ref="MRU23:MSF23"/>
    <mergeCell ref="MSG23:MSR23"/>
    <mergeCell ref="MSS23:MTD23"/>
    <mergeCell ref="MNQ23:MOB23"/>
    <mergeCell ref="MOC23:MON23"/>
    <mergeCell ref="MOO23:MOZ23"/>
    <mergeCell ref="MPA23:MPL23"/>
    <mergeCell ref="MPM23:MPX23"/>
    <mergeCell ref="MPY23:MQJ23"/>
    <mergeCell ref="MKW23:MLH23"/>
    <mergeCell ref="MLI23:MLT23"/>
    <mergeCell ref="MLU23:MMF23"/>
    <mergeCell ref="MMG23:MMR23"/>
    <mergeCell ref="MMS23:MND23"/>
    <mergeCell ref="MNE23:MNP23"/>
    <mergeCell ref="MIC23:MIN23"/>
    <mergeCell ref="MIO23:MIZ23"/>
    <mergeCell ref="MJA23:MJL23"/>
    <mergeCell ref="MJM23:MJX23"/>
    <mergeCell ref="MJY23:MKJ23"/>
    <mergeCell ref="MKK23:MKV23"/>
    <mergeCell ref="MFI23:MFT23"/>
    <mergeCell ref="MFU23:MGF23"/>
    <mergeCell ref="MGG23:MGR23"/>
    <mergeCell ref="MGS23:MHD23"/>
    <mergeCell ref="MHE23:MHP23"/>
    <mergeCell ref="MHQ23:MIB23"/>
    <mergeCell ref="NJU23:NKF23"/>
    <mergeCell ref="NKG23:NKR23"/>
    <mergeCell ref="NKS23:NLD23"/>
    <mergeCell ref="NLE23:NLP23"/>
    <mergeCell ref="NLQ23:NMB23"/>
    <mergeCell ref="NMC23:NMN23"/>
    <mergeCell ref="NHA23:NHL23"/>
    <mergeCell ref="NHM23:NHX23"/>
    <mergeCell ref="NHY23:NIJ23"/>
    <mergeCell ref="NIK23:NIV23"/>
    <mergeCell ref="NIW23:NJH23"/>
    <mergeCell ref="NJI23:NJT23"/>
    <mergeCell ref="NEG23:NER23"/>
    <mergeCell ref="NES23:NFD23"/>
    <mergeCell ref="NFE23:NFP23"/>
    <mergeCell ref="NFQ23:NGB23"/>
    <mergeCell ref="NGC23:NGN23"/>
    <mergeCell ref="NGO23:NGZ23"/>
    <mergeCell ref="NBM23:NBX23"/>
    <mergeCell ref="NBY23:NCJ23"/>
    <mergeCell ref="NCK23:NCV23"/>
    <mergeCell ref="NCW23:NDH23"/>
    <mergeCell ref="NDI23:NDT23"/>
    <mergeCell ref="NDU23:NEF23"/>
    <mergeCell ref="MYS23:MZD23"/>
    <mergeCell ref="MZE23:MZP23"/>
    <mergeCell ref="MZQ23:NAB23"/>
    <mergeCell ref="NAC23:NAN23"/>
    <mergeCell ref="NAO23:NAZ23"/>
    <mergeCell ref="NBA23:NBL23"/>
    <mergeCell ref="MVY23:MWJ23"/>
    <mergeCell ref="MWK23:MWV23"/>
    <mergeCell ref="MWW23:MXH23"/>
    <mergeCell ref="MXI23:MXT23"/>
    <mergeCell ref="MXU23:MYF23"/>
    <mergeCell ref="MYG23:MYR23"/>
    <mergeCell ref="OAK23:OAV23"/>
    <mergeCell ref="OAW23:OBH23"/>
    <mergeCell ref="OBI23:OBT23"/>
    <mergeCell ref="OBU23:OCF23"/>
    <mergeCell ref="OCG23:OCR23"/>
    <mergeCell ref="OCS23:ODD23"/>
    <mergeCell ref="NXQ23:NYB23"/>
    <mergeCell ref="NYC23:NYN23"/>
    <mergeCell ref="NYO23:NYZ23"/>
    <mergeCell ref="NZA23:NZL23"/>
    <mergeCell ref="NZM23:NZX23"/>
    <mergeCell ref="NZY23:OAJ23"/>
    <mergeCell ref="NUW23:NVH23"/>
    <mergeCell ref="NVI23:NVT23"/>
    <mergeCell ref="NVU23:NWF23"/>
    <mergeCell ref="NWG23:NWR23"/>
    <mergeCell ref="NWS23:NXD23"/>
    <mergeCell ref="NXE23:NXP23"/>
    <mergeCell ref="NSC23:NSN23"/>
    <mergeCell ref="NSO23:NSZ23"/>
    <mergeCell ref="NTA23:NTL23"/>
    <mergeCell ref="NTM23:NTX23"/>
    <mergeCell ref="NTY23:NUJ23"/>
    <mergeCell ref="NUK23:NUV23"/>
    <mergeCell ref="NPI23:NPT23"/>
    <mergeCell ref="NPU23:NQF23"/>
    <mergeCell ref="NQG23:NQR23"/>
    <mergeCell ref="NQS23:NRD23"/>
    <mergeCell ref="NRE23:NRP23"/>
    <mergeCell ref="NRQ23:NSB23"/>
    <mergeCell ref="NMO23:NMZ23"/>
    <mergeCell ref="NNA23:NNL23"/>
    <mergeCell ref="NNM23:NNX23"/>
    <mergeCell ref="NNY23:NOJ23"/>
    <mergeCell ref="NOK23:NOV23"/>
    <mergeCell ref="NOW23:NPH23"/>
    <mergeCell ref="ORA23:ORL23"/>
    <mergeCell ref="ORM23:ORX23"/>
    <mergeCell ref="ORY23:OSJ23"/>
    <mergeCell ref="OSK23:OSV23"/>
    <mergeCell ref="OSW23:OTH23"/>
    <mergeCell ref="OTI23:OTT23"/>
    <mergeCell ref="OOG23:OOR23"/>
    <mergeCell ref="OOS23:OPD23"/>
    <mergeCell ref="OPE23:OPP23"/>
    <mergeCell ref="OPQ23:OQB23"/>
    <mergeCell ref="OQC23:OQN23"/>
    <mergeCell ref="OQO23:OQZ23"/>
    <mergeCell ref="OLM23:OLX23"/>
    <mergeCell ref="OLY23:OMJ23"/>
    <mergeCell ref="OMK23:OMV23"/>
    <mergeCell ref="OMW23:ONH23"/>
    <mergeCell ref="ONI23:ONT23"/>
    <mergeCell ref="ONU23:OOF23"/>
    <mergeCell ref="OIS23:OJD23"/>
    <mergeCell ref="OJE23:OJP23"/>
    <mergeCell ref="OJQ23:OKB23"/>
    <mergeCell ref="OKC23:OKN23"/>
    <mergeCell ref="OKO23:OKZ23"/>
    <mergeCell ref="OLA23:OLL23"/>
    <mergeCell ref="OFY23:OGJ23"/>
    <mergeCell ref="OGK23:OGV23"/>
    <mergeCell ref="OGW23:OHH23"/>
    <mergeCell ref="OHI23:OHT23"/>
    <mergeCell ref="OHU23:OIF23"/>
    <mergeCell ref="OIG23:OIR23"/>
    <mergeCell ref="ODE23:ODP23"/>
    <mergeCell ref="ODQ23:OEB23"/>
    <mergeCell ref="OEC23:OEN23"/>
    <mergeCell ref="OEO23:OEZ23"/>
    <mergeCell ref="OFA23:OFL23"/>
    <mergeCell ref="OFM23:OFX23"/>
    <mergeCell ref="PHQ23:PIB23"/>
    <mergeCell ref="PIC23:PIN23"/>
    <mergeCell ref="PIO23:PIZ23"/>
    <mergeCell ref="PJA23:PJL23"/>
    <mergeCell ref="PJM23:PJX23"/>
    <mergeCell ref="PJY23:PKJ23"/>
    <mergeCell ref="PEW23:PFH23"/>
    <mergeCell ref="PFI23:PFT23"/>
    <mergeCell ref="PFU23:PGF23"/>
    <mergeCell ref="PGG23:PGR23"/>
    <mergeCell ref="PGS23:PHD23"/>
    <mergeCell ref="PHE23:PHP23"/>
    <mergeCell ref="PCC23:PCN23"/>
    <mergeCell ref="PCO23:PCZ23"/>
    <mergeCell ref="PDA23:PDL23"/>
    <mergeCell ref="PDM23:PDX23"/>
    <mergeCell ref="PDY23:PEJ23"/>
    <mergeCell ref="PEK23:PEV23"/>
    <mergeCell ref="OZI23:OZT23"/>
    <mergeCell ref="OZU23:PAF23"/>
    <mergeCell ref="PAG23:PAR23"/>
    <mergeCell ref="PAS23:PBD23"/>
    <mergeCell ref="PBE23:PBP23"/>
    <mergeCell ref="PBQ23:PCB23"/>
    <mergeCell ref="OWO23:OWZ23"/>
    <mergeCell ref="OXA23:OXL23"/>
    <mergeCell ref="OXM23:OXX23"/>
    <mergeCell ref="OXY23:OYJ23"/>
    <mergeCell ref="OYK23:OYV23"/>
    <mergeCell ref="OYW23:OZH23"/>
    <mergeCell ref="OTU23:OUF23"/>
    <mergeCell ref="OUG23:OUR23"/>
    <mergeCell ref="OUS23:OVD23"/>
    <mergeCell ref="OVE23:OVP23"/>
    <mergeCell ref="OVQ23:OWB23"/>
    <mergeCell ref="OWC23:OWN23"/>
    <mergeCell ref="PYG23:PYR23"/>
    <mergeCell ref="PYS23:PZD23"/>
    <mergeCell ref="PZE23:PZP23"/>
    <mergeCell ref="PZQ23:QAB23"/>
    <mergeCell ref="QAC23:QAN23"/>
    <mergeCell ref="QAO23:QAZ23"/>
    <mergeCell ref="PVM23:PVX23"/>
    <mergeCell ref="PVY23:PWJ23"/>
    <mergeCell ref="PWK23:PWV23"/>
    <mergeCell ref="PWW23:PXH23"/>
    <mergeCell ref="PXI23:PXT23"/>
    <mergeCell ref="PXU23:PYF23"/>
    <mergeCell ref="PSS23:PTD23"/>
    <mergeCell ref="PTE23:PTP23"/>
    <mergeCell ref="PTQ23:PUB23"/>
    <mergeCell ref="PUC23:PUN23"/>
    <mergeCell ref="PUO23:PUZ23"/>
    <mergeCell ref="PVA23:PVL23"/>
    <mergeCell ref="PPY23:PQJ23"/>
    <mergeCell ref="PQK23:PQV23"/>
    <mergeCell ref="PQW23:PRH23"/>
    <mergeCell ref="PRI23:PRT23"/>
    <mergeCell ref="PRU23:PSF23"/>
    <mergeCell ref="PSG23:PSR23"/>
    <mergeCell ref="PNE23:PNP23"/>
    <mergeCell ref="PNQ23:POB23"/>
    <mergeCell ref="POC23:PON23"/>
    <mergeCell ref="POO23:POZ23"/>
    <mergeCell ref="PPA23:PPL23"/>
    <mergeCell ref="PPM23:PPX23"/>
    <mergeCell ref="PKK23:PKV23"/>
    <mergeCell ref="PKW23:PLH23"/>
    <mergeCell ref="PLI23:PLT23"/>
    <mergeCell ref="PLU23:PMF23"/>
    <mergeCell ref="PMG23:PMR23"/>
    <mergeCell ref="PMS23:PND23"/>
    <mergeCell ref="QOW23:QPH23"/>
    <mergeCell ref="QPI23:QPT23"/>
    <mergeCell ref="QPU23:QQF23"/>
    <mergeCell ref="QQG23:QQR23"/>
    <mergeCell ref="QQS23:QRD23"/>
    <mergeCell ref="QRE23:QRP23"/>
    <mergeCell ref="QMC23:QMN23"/>
    <mergeCell ref="QMO23:QMZ23"/>
    <mergeCell ref="QNA23:QNL23"/>
    <mergeCell ref="QNM23:QNX23"/>
    <mergeCell ref="QNY23:QOJ23"/>
    <mergeCell ref="QOK23:QOV23"/>
    <mergeCell ref="QJI23:QJT23"/>
    <mergeCell ref="QJU23:QKF23"/>
    <mergeCell ref="QKG23:QKR23"/>
    <mergeCell ref="QKS23:QLD23"/>
    <mergeCell ref="QLE23:QLP23"/>
    <mergeCell ref="QLQ23:QMB23"/>
    <mergeCell ref="QGO23:QGZ23"/>
    <mergeCell ref="QHA23:QHL23"/>
    <mergeCell ref="QHM23:QHX23"/>
    <mergeCell ref="QHY23:QIJ23"/>
    <mergeCell ref="QIK23:QIV23"/>
    <mergeCell ref="QIW23:QJH23"/>
    <mergeCell ref="QDU23:QEF23"/>
    <mergeCell ref="QEG23:QER23"/>
    <mergeCell ref="QES23:QFD23"/>
    <mergeCell ref="QFE23:QFP23"/>
    <mergeCell ref="QFQ23:QGB23"/>
    <mergeCell ref="QGC23:QGN23"/>
    <mergeCell ref="QBA23:QBL23"/>
    <mergeCell ref="QBM23:QBX23"/>
    <mergeCell ref="QBY23:QCJ23"/>
    <mergeCell ref="QCK23:QCV23"/>
    <mergeCell ref="QCW23:QDH23"/>
    <mergeCell ref="QDI23:QDT23"/>
    <mergeCell ref="RFM23:RFX23"/>
    <mergeCell ref="RFY23:RGJ23"/>
    <mergeCell ref="RGK23:RGV23"/>
    <mergeCell ref="RGW23:RHH23"/>
    <mergeCell ref="RHI23:RHT23"/>
    <mergeCell ref="RHU23:RIF23"/>
    <mergeCell ref="RCS23:RDD23"/>
    <mergeCell ref="RDE23:RDP23"/>
    <mergeCell ref="RDQ23:REB23"/>
    <mergeCell ref="REC23:REN23"/>
    <mergeCell ref="REO23:REZ23"/>
    <mergeCell ref="RFA23:RFL23"/>
    <mergeCell ref="QZY23:RAJ23"/>
    <mergeCell ref="RAK23:RAV23"/>
    <mergeCell ref="RAW23:RBH23"/>
    <mergeCell ref="RBI23:RBT23"/>
    <mergeCell ref="RBU23:RCF23"/>
    <mergeCell ref="RCG23:RCR23"/>
    <mergeCell ref="QXE23:QXP23"/>
    <mergeCell ref="QXQ23:QYB23"/>
    <mergeCell ref="QYC23:QYN23"/>
    <mergeCell ref="QYO23:QYZ23"/>
    <mergeCell ref="QZA23:QZL23"/>
    <mergeCell ref="QZM23:QZX23"/>
    <mergeCell ref="QUK23:QUV23"/>
    <mergeCell ref="QUW23:QVH23"/>
    <mergeCell ref="QVI23:QVT23"/>
    <mergeCell ref="QVU23:QWF23"/>
    <mergeCell ref="QWG23:QWR23"/>
    <mergeCell ref="QWS23:QXD23"/>
    <mergeCell ref="QRQ23:QSB23"/>
    <mergeCell ref="QSC23:QSN23"/>
    <mergeCell ref="QSO23:QSZ23"/>
    <mergeCell ref="QTA23:QTL23"/>
    <mergeCell ref="QTM23:QTX23"/>
    <mergeCell ref="QTY23:QUJ23"/>
    <mergeCell ref="RWC23:RWN23"/>
    <mergeCell ref="RWO23:RWZ23"/>
    <mergeCell ref="RXA23:RXL23"/>
    <mergeCell ref="RXM23:RXX23"/>
    <mergeCell ref="RXY23:RYJ23"/>
    <mergeCell ref="RYK23:RYV23"/>
    <mergeCell ref="RTI23:RTT23"/>
    <mergeCell ref="RTU23:RUF23"/>
    <mergeCell ref="RUG23:RUR23"/>
    <mergeCell ref="RUS23:RVD23"/>
    <mergeCell ref="RVE23:RVP23"/>
    <mergeCell ref="RVQ23:RWB23"/>
    <mergeCell ref="RQO23:RQZ23"/>
    <mergeCell ref="RRA23:RRL23"/>
    <mergeCell ref="RRM23:RRX23"/>
    <mergeCell ref="RRY23:RSJ23"/>
    <mergeCell ref="RSK23:RSV23"/>
    <mergeCell ref="RSW23:RTH23"/>
    <mergeCell ref="RNU23:ROF23"/>
    <mergeCell ref="ROG23:ROR23"/>
    <mergeCell ref="ROS23:RPD23"/>
    <mergeCell ref="RPE23:RPP23"/>
    <mergeCell ref="RPQ23:RQB23"/>
    <mergeCell ref="RQC23:RQN23"/>
    <mergeCell ref="RLA23:RLL23"/>
    <mergeCell ref="RLM23:RLX23"/>
    <mergeCell ref="RLY23:RMJ23"/>
    <mergeCell ref="RMK23:RMV23"/>
    <mergeCell ref="RMW23:RNH23"/>
    <mergeCell ref="RNI23:RNT23"/>
    <mergeCell ref="RIG23:RIR23"/>
    <mergeCell ref="RIS23:RJD23"/>
    <mergeCell ref="RJE23:RJP23"/>
    <mergeCell ref="RJQ23:RKB23"/>
    <mergeCell ref="RKC23:RKN23"/>
    <mergeCell ref="RKO23:RKZ23"/>
    <mergeCell ref="SMS23:SND23"/>
    <mergeCell ref="SNE23:SNP23"/>
    <mergeCell ref="SNQ23:SOB23"/>
    <mergeCell ref="SOC23:SON23"/>
    <mergeCell ref="SOO23:SOZ23"/>
    <mergeCell ref="SPA23:SPL23"/>
    <mergeCell ref="SJY23:SKJ23"/>
    <mergeCell ref="SKK23:SKV23"/>
    <mergeCell ref="SKW23:SLH23"/>
    <mergeCell ref="SLI23:SLT23"/>
    <mergeCell ref="SLU23:SMF23"/>
    <mergeCell ref="SMG23:SMR23"/>
    <mergeCell ref="SHE23:SHP23"/>
    <mergeCell ref="SHQ23:SIB23"/>
    <mergeCell ref="SIC23:SIN23"/>
    <mergeCell ref="SIO23:SIZ23"/>
    <mergeCell ref="SJA23:SJL23"/>
    <mergeCell ref="SJM23:SJX23"/>
    <mergeCell ref="SEK23:SEV23"/>
    <mergeCell ref="SEW23:SFH23"/>
    <mergeCell ref="SFI23:SFT23"/>
    <mergeCell ref="SFU23:SGF23"/>
    <mergeCell ref="SGG23:SGR23"/>
    <mergeCell ref="SGS23:SHD23"/>
    <mergeCell ref="SBQ23:SCB23"/>
    <mergeCell ref="SCC23:SCN23"/>
    <mergeCell ref="SCO23:SCZ23"/>
    <mergeCell ref="SDA23:SDL23"/>
    <mergeCell ref="SDM23:SDX23"/>
    <mergeCell ref="SDY23:SEJ23"/>
    <mergeCell ref="RYW23:RZH23"/>
    <mergeCell ref="RZI23:RZT23"/>
    <mergeCell ref="RZU23:SAF23"/>
    <mergeCell ref="SAG23:SAR23"/>
    <mergeCell ref="SAS23:SBD23"/>
    <mergeCell ref="SBE23:SBP23"/>
    <mergeCell ref="TDI23:TDT23"/>
    <mergeCell ref="TDU23:TEF23"/>
    <mergeCell ref="TEG23:TER23"/>
    <mergeCell ref="TES23:TFD23"/>
    <mergeCell ref="TFE23:TFP23"/>
    <mergeCell ref="TFQ23:TGB23"/>
    <mergeCell ref="TAO23:TAZ23"/>
    <mergeCell ref="TBA23:TBL23"/>
    <mergeCell ref="TBM23:TBX23"/>
    <mergeCell ref="TBY23:TCJ23"/>
    <mergeCell ref="TCK23:TCV23"/>
    <mergeCell ref="TCW23:TDH23"/>
    <mergeCell ref="SXU23:SYF23"/>
    <mergeCell ref="SYG23:SYR23"/>
    <mergeCell ref="SYS23:SZD23"/>
    <mergeCell ref="SZE23:SZP23"/>
    <mergeCell ref="SZQ23:TAB23"/>
    <mergeCell ref="TAC23:TAN23"/>
    <mergeCell ref="SVA23:SVL23"/>
    <mergeCell ref="SVM23:SVX23"/>
    <mergeCell ref="SVY23:SWJ23"/>
    <mergeCell ref="SWK23:SWV23"/>
    <mergeCell ref="SWW23:SXH23"/>
    <mergeCell ref="SXI23:SXT23"/>
    <mergeCell ref="SSG23:SSR23"/>
    <mergeCell ref="SSS23:STD23"/>
    <mergeCell ref="STE23:STP23"/>
    <mergeCell ref="STQ23:SUB23"/>
    <mergeCell ref="SUC23:SUN23"/>
    <mergeCell ref="SUO23:SUZ23"/>
    <mergeCell ref="SPM23:SPX23"/>
    <mergeCell ref="SPY23:SQJ23"/>
    <mergeCell ref="SQK23:SQV23"/>
    <mergeCell ref="SQW23:SRH23"/>
    <mergeCell ref="SRI23:SRT23"/>
    <mergeCell ref="SRU23:SSF23"/>
    <mergeCell ref="TTY23:TUJ23"/>
    <mergeCell ref="TUK23:TUV23"/>
    <mergeCell ref="TUW23:TVH23"/>
    <mergeCell ref="TVI23:TVT23"/>
    <mergeCell ref="TVU23:TWF23"/>
    <mergeCell ref="TWG23:TWR23"/>
    <mergeCell ref="TRE23:TRP23"/>
    <mergeCell ref="TRQ23:TSB23"/>
    <mergeCell ref="TSC23:TSN23"/>
    <mergeCell ref="TSO23:TSZ23"/>
    <mergeCell ref="TTA23:TTL23"/>
    <mergeCell ref="TTM23:TTX23"/>
    <mergeCell ref="TOK23:TOV23"/>
    <mergeCell ref="TOW23:TPH23"/>
    <mergeCell ref="TPI23:TPT23"/>
    <mergeCell ref="TPU23:TQF23"/>
    <mergeCell ref="TQG23:TQR23"/>
    <mergeCell ref="TQS23:TRD23"/>
    <mergeCell ref="TLQ23:TMB23"/>
    <mergeCell ref="TMC23:TMN23"/>
    <mergeCell ref="TMO23:TMZ23"/>
    <mergeCell ref="TNA23:TNL23"/>
    <mergeCell ref="TNM23:TNX23"/>
    <mergeCell ref="TNY23:TOJ23"/>
    <mergeCell ref="TIW23:TJH23"/>
    <mergeCell ref="TJI23:TJT23"/>
    <mergeCell ref="TJU23:TKF23"/>
    <mergeCell ref="TKG23:TKR23"/>
    <mergeCell ref="TKS23:TLD23"/>
    <mergeCell ref="TLE23:TLP23"/>
    <mergeCell ref="TGC23:TGN23"/>
    <mergeCell ref="TGO23:TGZ23"/>
    <mergeCell ref="THA23:THL23"/>
    <mergeCell ref="THM23:THX23"/>
    <mergeCell ref="THY23:TIJ23"/>
    <mergeCell ref="TIK23:TIV23"/>
    <mergeCell ref="UKO23:UKZ23"/>
    <mergeCell ref="ULA23:ULL23"/>
    <mergeCell ref="ULM23:ULX23"/>
    <mergeCell ref="ULY23:UMJ23"/>
    <mergeCell ref="UMK23:UMV23"/>
    <mergeCell ref="UMW23:UNH23"/>
    <mergeCell ref="UHU23:UIF23"/>
    <mergeCell ref="UIG23:UIR23"/>
    <mergeCell ref="UIS23:UJD23"/>
    <mergeCell ref="UJE23:UJP23"/>
    <mergeCell ref="UJQ23:UKB23"/>
    <mergeCell ref="UKC23:UKN23"/>
    <mergeCell ref="UFA23:UFL23"/>
    <mergeCell ref="UFM23:UFX23"/>
    <mergeCell ref="UFY23:UGJ23"/>
    <mergeCell ref="UGK23:UGV23"/>
    <mergeCell ref="UGW23:UHH23"/>
    <mergeCell ref="UHI23:UHT23"/>
    <mergeCell ref="UCG23:UCR23"/>
    <mergeCell ref="UCS23:UDD23"/>
    <mergeCell ref="UDE23:UDP23"/>
    <mergeCell ref="UDQ23:UEB23"/>
    <mergeCell ref="UEC23:UEN23"/>
    <mergeCell ref="UEO23:UEZ23"/>
    <mergeCell ref="TZM23:TZX23"/>
    <mergeCell ref="TZY23:UAJ23"/>
    <mergeCell ref="UAK23:UAV23"/>
    <mergeCell ref="UAW23:UBH23"/>
    <mergeCell ref="UBI23:UBT23"/>
    <mergeCell ref="UBU23:UCF23"/>
    <mergeCell ref="TWS23:TXD23"/>
    <mergeCell ref="TXE23:TXP23"/>
    <mergeCell ref="TXQ23:TYB23"/>
    <mergeCell ref="TYC23:TYN23"/>
    <mergeCell ref="TYO23:TYZ23"/>
    <mergeCell ref="TZA23:TZL23"/>
    <mergeCell ref="VBE23:VBP23"/>
    <mergeCell ref="VBQ23:VCB23"/>
    <mergeCell ref="VCC23:VCN23"/>
    <mergeCell ref="VCO23:VCZ23"/>
    <mergeCell ref="VDA23:VDL23"/>
    <mergeCell ref="VDM23:VDX23"/>
    <mergeCell ref="UYK23:UYV23"/>
    <mergeCell ref="UYW23:UZH23"/>
    <mergeCell ref="UZI23:UZT23"/>
    <mergeCell ref="UZU23:VAF23"/>
    <mergeCell ref="VAG23:VAR23"/>
    <mergeCell ref="VAS23:VBD23"/>
    <mergeCell ref="UVQ23:UWB23"/>
    <mergeCell ref="UWC23:UWN23"/>
    <mergeCell ref="UWO23:UWZ23"/>
    <mergeCell ref="UXA23:UXL23"/>
    <mergeCell ref="UXM23:UXX23"/>
    <mergeCell ref="UXY23:UYJ23"/>
    <mergeCell ref="USW23:UTH23"/>
    <mergeCell ref="UTI23:UTT23"/>
    <mergeCell ref="UTU23:UUF23"/>
    <mergeCell ref="UUG23:UUR23"/>
    <mergeCell ref="UUS23:UVD23"/>
    <mergeCell ref="UVE23:UVP23"/>
    <mergeCell ref="UQC23:UQN23"/>
    <mergeCell ref="UQO23:UQZ23"/>
    <mergeCell ref="URA23:URL23"/>
    <mergeCell ref="URM23:URX23"/>
    <mergeCell ref="URY23:USJ23"/>
    <mergeCell ref="USK23:USV23"/>
    <mergeCell ref="UNI23:UNT23"/>
    <mergeCell ref="UNU23:UOF23"/>
    <mergeCell ref="UOG23:UOR23"/>
    <mergeCell ref="UOS23:UPD23"/>
    <mergeCell ref="UPE23:UPP23"/>
    <mergeCell ref="UPQ23:UQB23"/>
    <mergeCell ref="VRU23:VSF23"/>
    <mergeCell ref="VSG23:VSR23"/>
    <mergeCell ref="VSS23:VTD23"/>
    <mergeCell ref="VTE23:VTP23"/>
    <mergeCell ref="VTQ23:VUB23"/>
    <mergeCell ref="VUC23:VUN23"/>
    <mergeCell ref="VPA23:VPL23"/>
    <mergeCell ref="VPM23:VPX23"/>
    <mergeCell ref="VPY23:VQJ23"/>
    <mergeCell ref="VQK23:VQV23"/>
    <mergeCell ref="VQW23:VRH23"/>
    <mergeCell ref="VRI23:VRT23"/>
    <mergeCell ref="VMG23:VMR23"/>
    <mergeCell ref="VMS23:VND23"/>
    <mergeCell ref="VNE23:VNP23"/>
    <mergeCell ref="VNQ23:VOB23"/>
    <mergeCell ref="VOC23:VON23"/>
    <mergeCell ref="VOO23:VOZ23"/>
    <mergeCell ref="VJM23:VJX23"/>
    <mergeCell ref="VJY23:VKJ23"/>
    <mergeCell ref="VKK23:VKV23"/>
    <mergeCell ref="VKW23:VLH23"/>
    <mergeCell ref="VLI23:VLT23"/>
    <mergeCell ref="VLU23:VMF23"/>
    <mergeCell ref="VGS23:VHD23"/>
    <mergeCell ref="VHE23:VHP23"/>
    <mergeCell ref="VHQ23:VIB23"/>
    <mergeCell ref="VIC23:VIN23"/>
    <mergeCell ref="VIO23:VIZ23"/>
    <mergeCell ref="VJA23:VJL23"/>
    <mergeCell ref="VDY23:VEJ23"/>
    <mergeCell ref="VEK23:VEV23"/>
    <mergeCell ref="VEW23:VFH23"/>
    <mergeCell ref="VFI23:VFT23"/>
    <mergeCell ref="VFU23:VGF23"/>
    <mergeCell ref="VGG23:VGR23"/>
    <mergeCell ref="WIK23:WIV23"/>
    <mergeCell ref="WIW23:WJH23"/>
    <mergeCell ref="WJI23:WJT23"/>
    <mergeCell ref="WJU23:WKF23"/>
    <mergeCell ref="WKG23:WKR23"/>
    <mergeCell ref="WKS23:WLD23"/>
    <mergeCell ref="WFQ23:WGB23"/>
    <mergeCell ref="WGC23:WGN23"/>
    <mergeCell ref="WGO23:WGZ23"/>
    <mergeCell ref="WHA23:WHL23"/>
    <mergeCell ref="WHM23:WHX23"/>
    <mergeCell ref="WHY23:WIJ23"/>
    <mergeCell ref="WCW23:WDH23"/>
    <mergeCell ref="WDI23:WDT23"/>
    <mergeCell ref="WDU23:WEF23"/>
    <mergeCell ref="WEG23:WER23"/>
    <mergeCell ref="WES23:WFD23"/>
    <mergeCell ref="WFE23:WFP23"/>
    <mergeCell ref="WAC23:WAN23"/>
    <mergeCell ref="WAO23:WAZ23"/>
    <mergeCell ref="WBA23:WBL23"/>
    <mergeCell ref="WBM23:WBX23"/>
    <mergeCell ref="WBY23:WCJ23"/>
    <mergeCell ref="WCK23:WCV23"/>
    <mergeCell ref="VXI23:VXT23"/>
    <mergeCell ref="VXU23:VYF23"/>
    <mergeCell ref="VYG23:VYR23"/>
    <mergeCell ref="VYS23:VZD23"/>
    <mergeCell ref="VZE23:VZP23"/>
    <mergeCell ref="VZQ23:WAB23"/>
    <mergeCell ref="VUO23:VUZ23"/>
    <mergeCell ref="VVA23:VVL23"/>
    <mergeCell ref="VVM23:VVX23"/>
    <mergeCell ref="VVY23:VWJ23"/>
    <mergeCell ref="VWK23:VWV23"/>
    <mergeCell ref="VWW23:VXH23"/>
    <mergeCell ref="FM24:FX24"/>
    <mergeCell ref="FY24:GJ24"/>
    <mergeCell ref="GK24:GV24"/>
    <mergeCell ref="GW24:HH24"/>
    <mergeCell ref="HI24:HT24"/>
    <mergeCell ref="HU24:IF24"/>
    <mergeCell ref="CS24:DD24"/>
    <mergeCell ref="DE24:DP24"/>
    <mergeCell ref="DQ24:EB24"/>
    <mergeCell ref="EC24:EN24"/>
    <mergeCell ref="EO24:EZ24"/>
    <mergeCell ref="FA24:FL24"/>
    <mergeCell ref="XEO23:XEZ23"/>
    <mergeCell ref="XFA23:XFD23"/>
    <mergeCell ref="A24:L24"/>
    <mergeCell ref="M24:X24"/>
    <mergeCell ref="Y24:AJ24"/>
    <mergeCell ref="AK24:AV24"/>
    <mergeCell ref="AW24:BH24"/>
    <mergeCell ref="BI24:BT24"/>
    <mergeCell ref="BU24:CF24"/>
    <mergeCell ref="CG24:CR24"/>
    <mergeCell ref="XBU23:XCF23"/>
    <mergeCell ref="XCG23:XCR23"/>
    <mergeCell ref="XCS23:XDD23"/>
    <mergeCell ref="XDE23:XDP23"/>
    <mergeCell ref="XDQ23:XEB23"/>
    <mergeCell ref="XEC23:XEN23"/>
    <mergeCell ref="WZA23:WZL23"/>
    <mergeCell ref="WZM23:WZX23"/>
    <mergeCell ref="WZY23:XAJ23"/>
    <mergeCell ref="XAK23:XAV23"/>
    <mergeCell ref="XAW23:XBH23"/>
    <mergeCell ref="XBI23:XBT23"/>
    <mergeCell ref="WWG23:WWR23"/>
    <mergeCell ref="WWS23:WXD23"/>
    <mergeCell ref="WXE23:WXP23"/>
    <mergeCell ref="WXQ23:WYB23"/>
    <mergeCell ref="WYC23:WYN23"/>
    <mergeCell ref="WYO23:WYZ23"/>
    <mergeCell ref="WTM23:WTX23"/>
    <mergeCell ref="WTY23:WUJ23"/>
    <mergeCell ref="WUK23:WUV23"/>
    <mergeCell ref="WUW23:WVH23"/>
    <mergeCell ref="WVI23:WVT23"/>
    <mergeCell ref="WVU23:WWF23"/>
    <mergeCell ref="WQS23:WRD23"/>
    <mergeCell ref="WRE23:WRP23"/>
    <mergeCell ref="WRQ23:WSB23"/>
    <mergeCell ref="WSC23:WSN23"/>
    <mergeCell ref="WSO23:WSZ23"/>
    <mergeCell ref="WTA23:WTL23"/>
    <mergeCell ref="WNY23:WOJ23"/>
    <mergeCell ref="WOK23:WOV23"/>
    <mergeCell ref="WOW23:WPH23"/>
    <mergeCell ref="WPI23:WPT23"/>
    <mergeCell ref="WPU23:WQF23"/>
    <mergeCell ref="WQG23:WQR23"/>
    <mergeCell ref="WLE23:WLP23"/>
    <mergeCell ref="WLQ23:WMB23"/>
    <mergeCell ref="WMC23:WMN23"/>
    <mergeCell ref="WMO23:WMZ23"/>
    <mergeCell ref="WNA23:WNL23"/>
    <mergeCell ref="WNM23:WNX23"/>
    <mergeCell ref="WC24:WN24"/>
    <mergeCell ref="WO24:WZ24"/>
    <mergeCell ref="XA24:XL24"/>
    <mergeCell ref="XM24:XX24"/>
    <mergeCell ref="XY24:YJ24"/>
    <mergeCell ref="YK24:YV24"/>
    <mergeCell ref="TI24:TT24"/>
    <mergeCell ref="TU24:UF24"/>
    <mergeCell ref="UG24:UR24"/>
    <mergeCell ref="US24:VD24"/>
    <mergeCell ref="VE24:VP24"/>
    <mergeCell ref="VQ24:WB24"/>
    <mergeCell ref="QO24:QZ24"/>
    <mergeCell ref="RA24:RL24"/>
    <mergeCell ref="RM24:RX24"/>
    <mergeCell ref="RY24:SJ24"/>
    <mergeCell ref="SK24:SV24"/>
    <mergeCell ref="SW24:TH24"/>
    <mergeCell ref="NU24:OF24"/>
    <mergeCell ref="OG24:OR24"/>
    <mergeCell ref="OS24:PD24"/>
    <mergeCell ref="PE24:PP24"/>
    <mergeCell ref="PQ24:QB24"/>
    <mergeCell ref="QC24:QN24"/>
    <mergeCell ref="LA24:LL24"/>
    <mergeCell ref="LM24:LX24"/>
    <mergeCell ref="LY24:MJ24"/>
    <mergeCell ref="MK24:MV24"/>
    <mergeCell ref="MW24:NH24"/>
    <mergeCell ref="NI24:NT24"/>
    <mergeCell ref="IG24:IR24"/>
    <mergeCell ref="IS24:JD24"/>
    <mergeCell ref="JE24:JP24"/>
    <mergeCell ref="JQ24:KB24"/>
    <mergeCell ref="KC24:KN24"/>
    <mergeCell ref="KO24:KZ24"/>
    <mergeCell ref="AMS24:AND24"/>
    <mergeCell ref="ANE24:ANP24"/>
    <mergeCell ref="ANQ24:AOB24"/>
    <mergeCell ref="AOC24:AON24"/>
    <mergeCell ref="AOO24:AOZ24"/>
    <mergeCell ref="APA24:APL24"/>
    <mergeCell ref="AJY24:AKJ24"/>
    <mergeCell ref="AKK24:AKV24"/>
    <mergeCell ref="AKW24:ALH24"/>
    <mergeCell ref="ALI24:ALT24"/>
    <mergeCell ref="ALU24:AMF24"/>
    <mergeCell ref="AMG24:AMR24"/>
    <mergeCell ref="AHE24:AHP24"/>
    <mergeCell ref="AHQ24:AIB24"/>
    <mergeCell ref="AIC24:AIN24"/>
    <mergeCell ref="AIO24:AIZ24"/>
    <mergeCell ref="AJA24:AJL24"/>
    <mergeCell ref="AJM24:AJX24"/>
    <mergeCell ref="AEK24:AEV24"/>
    <mergeCell ref="AEW24:AFH24"/>
    <mergeCell ref="AFI24:AFT24"/>
    <mergeCell ref="AFU24:AGF24"/>
    <mergeCell ref="AGG24:AGR24"/>
    <mergeCell ref="AGS24:AHD24"/>
    <mergeCell ref="ABQ24:ACB24"/>
    <mergeCell ref="ACC24:ACN24"/>
    <mergeCell ref="ACO24:ACZ24"/>
    <mergeCell ref="ADA24:ADL24"/>
    <mergeCell ref="ADM24:ADX24"/>
    <mergeCell ref="ADY24:AEJ24"/>
    <mergeCell ref="YW24:ZH24"/>
    <mergeCell ref="ZI24:ZT24"/>
    <mergeCell ref="ZU24:AAF24"/>
    <mergeCell ref="AAG24:AAR24"/>
    <mergeCell ref="AAS24:ABD24"/>
    <mergeCell ref="ABE24:ABP24"/>
    <mergeCell ref="BDI24:BDT24"/>
    <mergeCell ref="BDU24:BEF24"/>
    <mergeCell ref="BEG24:BER24"/>
    <mergeCell ref="BES24:BFD24"/>
    <mergeCell ref="BFE24:BFP24"/>
    <mergeCell ref="BFQ24:BGB24"/>
    <mergeCell ref="BAO24:BAZ24"/>
    <mergeCell ref="BBA24:BBL24"/>
    <mergeCell ref="BBM24:BBX24"/>
    <mergeCell ref="BBY24:BCJ24"/>
    <mergeCell ref="BCK24:BCV24"/>
    <mergeCell ref="BCW24:BDH24"/>
    <mergeCell ref="AXU24:AYF24"/>
    <mergeCell ref="AYG24:AYR24"/>
    <mergeCell ref="AYS24:AZD24"/>
    <mergeCell ref="AZE24:AZP24"/>
    <mergeCell ref="AZQ24:BAB24"/>
    <mergeCell ref="BAC24:BAN24"/>
    <mergeCell ref="AVA24:AVL24"/>
    <mergeCell ref="AVM24:AVX24"/>
    <mergeCell ref="AVY24:AWJ24"/>
    <mergeCell ref="AWK24:AWV24"/>
    <mergeCell ref="AWW24:AXH24"/>
    <mergeCell ref="AXI24:AXT24"/>
    <mergeCell ref="ASG24:ASR24"/>
    <mergeCell ref="ASS24:ATD24"/>
    <mergeCell ref="ATE24:ATP24"/>
    <mergeCell ref="ATQ24:AUB24"/>
    <mergeCell ref="AUC24:AUN24"/>
    <mergeCell ref="AUO24:AUZ24"/>
    <mergeCell ref="APM24:APX24"/>
    <mergeCell ref="APY24:AQJ24"/>
    <mergeCell ref="AQK24:AQV24"/>
    <mergeCell ref="AQW24:ARH24"/>
    <mergeCell ref="ARI24:ART24"/>
    <mergeCell ref="ARU24:ASF24"/>
    <mergeCell ref="BTY24:BUJ24"/>
    <mergeCell ref="BUK24:BUV24"/>
    <mergeCell ref="BUW24:BVH24"/>
    <mergeCell ref="BVI24:BVT24"/>
    <mergeCell ref="BVU24:BWF24"/>
    <mergeCell ref="BWG24:BWR24"/>
    <mergeCell ref="BRE24:BRP24"/>
    <mergeCell ref="BRQ24:BSB24"/>
    <mergeCell ref="BSC24:BSN24"/>
    <mergeCell ref="BSO24:BSZ24"/>
    <mergeCell ref="BTA24:BTL24"/>
    <mergeCell ref="BTM24:BTX24"/>
    <mergeCell ref="BOK24:BOV24"/>
    <mergeCell ref="BOW24:BPH24"/>
    <mergeCell ref="BPI24:BPT24"/>
    <mergeCell ref="BPU24:BQF24"/>
    <mergeCell ref="BQG24:BQR24"/>
    <mergeCell ref="BQS24:BRD24"/>
    <mergeCell ref="BLQ24:BMB24"/>
    <mergeCell ref="BMC24:BMN24"/>
    <mergeCell ref="BMO24:BMZ24"/>
    <mergeCell ref="BNA24:BNL24"/>
    <mergeCell ref="BNM24:BNX24"/>
    <mergeCell ref="BNY24:BOJ24"/>
    <mergeCell ref="BIW24:BJH24"/>
    <mergeCell ref="BJI24:BJT24"/>
    <mergeCell ref="BJU24:BKF24"/>
    <mergeCell ref="BKG24:BKR24"/>
    <mergeCell ref="BKS24:BLD24"/>
    <mergeCell ref="BLE24:BLP24"/>
    <mergeCell ref="BGC24:BGN24"/>
    <mergeCell ref="BGO24:BGZ24"/>
    <mergeCell ref="BHA24:BHL24"/>
    <mergeCell ref="BHM24:BHX24"/>
    <mergeCell ref="BHY24:BIJ24"/>
    <mergeCell ref="BIK24:BIV24"/>
    <mergeCell ref="CKO24:CKZ24"/>
    <mergeCell ref="CLA24:CLL24"/>
    <mergeCell ref="CLM24:CLX24"/>
    <mergeCell ref="CLY24:CMJ24"/>
    <mergeCell ref="CMK24:CMV24"/>
    <mergeCell ref="CMW24:CNH24"/>
    <mergeCell ref="CHU24:CIF24"/>
    <mergeCell ref="CIG24:CIR24"/>
    <mergeCell ref="CIS24:CJD24"/>
    <mergeCell ref="CJE24:CJP24"/>
    <mergeCell ref="CJQ24:CKB24"/>
    <mergeCell ref="CKC24:CKN24"/>
    <mergeCell ref="CFA24:CFL24"/>
    <mergeCell ref="CFM24:CFX24"/>
    <mergeCell ref="CFY24:CGJ24"/>
    <mergeCell ref="CGK24:CGV24"/>
    <mergeCell ref="CGW24:CHH24"/>
    <mergeCell ref="CHI24:CHT24"/>
    <mergeCell ref="CCG24:CCR24"/>
    <mergeCell ref="CCS24:CDD24"/>
    <mergeCell ref="CDE24:CDP24"/>
    <mergeCell ref="CDQ24:CEB24"/>
    <mergeCell ref="CEC24:CEN24"/>
    <mergeCell ref="CEO24:CEZ24"/>
    <mergeCell ref="BZM24:BZX24"/>
    <mergeCell ref="BZY24:CAJ24"/>
    <mergeCell ref="CAK24:CAV24"/>
    <mergeCell ref="CAW24:CBH24"/>
    <mergeCell ref="CBI24:CBT24"/>
    <mergeCell ref="CBU24:CCF24"/>
    <mergeCell ref="BWS24:BXD24"/>
    <mergeCell ref="BXE24:BXP24"/>
    <mergeCell ref="BXQ24:BYB24"/>
    <mergeCell ref="BYC24:BYN24"/>
    <mergeCell ref="BYO24:BYZ24"/>
    <mergeCell ref="BZA24:BZL24"/>
    <mergeCell ref="DBE24:DBP24"/>
    <mergeCell ref="DBQ24:DCB24"/>
    <mergeCell ref="DCC24:DCN24"/>
    <mergeCell ref="DCO24:DCZ24"/>
    <mergeCell ref="DDA24:DDL24"/>
    <mergeCell ref="DDM24:DDX24"/>
    <mergeCell ref="CYK24:CYV24"/>
    <mergeCell ref="CYW24:CZH24"/>
    <mergeCell ref="CZI24:CZT24"/>
    <mergeCell ref="CZU24:DAF24"/>
    <mergeCell ref="DAG24:DAR24"/>
    <mergeCell ref="DAS24:DBD24"/>
    <mergeCell ref="CVQ24:CWB24"/>
    <mergeCell ref="CWC24:CWN24"/>
    <mergeCell ref="CWO24:CWZ24"/>
    <mergeCell ref="CXA24:CXL24"/>
    <mergeCell ref="CXM24:CXX24"/>
    <mergeCell ref="CXY24:CYJ24"/>
    <mergeCell ref="CSW24:CTH24"/>
    <mergeCell ref="CTI24:CTT24"/>
    <mergeCell ref="CTU24:CUF24"/>
    <mergeCell ref="CUG24:CUR24"/>
    <mergeCell ref="CUS24:CVD24"/>
    <mergeCell ref="CVE24:CVP24"/>
    <mergeCell ref="CQC24:CQN24"/>
    <mergeCell ref="CQO24:CQZ24"/>
    <mergeCell ref="CRA24:CRL24"/>
    <mergeCell ref="CRM24:CRX24"/>
    <mergeCell ref="CRY24:CSJ24"/>
    <mergeCell ref="CSK24:CSV24"/>
    <mergeCell ref="CNI24:CNT24"/>
    <mergeCell ref="CNU24:COF24"/>
    <mergeCell ref="COG24:COR24"/>
    <mergeCell ref="COS24:CPD24"/>
    <mergeCell ref="CPE24:CPP24"/>
    <mergeCell ref="CPQ24:CQB24"/>
    <mergeCell ref="DRU24:DSF24"/>
    <mergeCell ref="DSG24:DSR24"/>
    <mergeCell ref="DSS24:DTD24"/>
    <mergeCell ref="DTE24:DTP24"/>
    <mergeCell ref="DTQ24:DUB24"/>
    <mergeCell ref="DUC24:DUN24"/>
    <mergeCell ref="DPA24:DPL24"/>
    <mergeCell ref="DPM24:DPX24"/>
    <mergeCell ref="DPY24:DQJ24"/>
    <mergeCell ref="DQK24:DQV24"/>
    <mergeCell ref="DQW24:DRH24"/>
    <mergeCell ref="DRI24:DRT24"/>
    <mergeCell ref="DMG24:DMR24"/>
    <mergeCell ref="DMS24:DND24"/>
    <mergeCell ref="DNE24:DNP24"/>
    <mergeCell ref="DNQ24:DOB24"/>
    <mergeCell ref="DOC24:DON24"/>
    <mergeCell ref="DOO24:DOZ24"/>
    <mergeCell ref="DJM24:DJX24"/>
    <mergeCell ref="DJY24:DKJ24"/>
    <mergeCell ref="DKK24:DKV24"/>
    <mergeCell ref="DKW24:DLH24"/>
    <mergeCell ref="DLI24:DLT24"/>
    <mergeCell ref="DLU24:DMF24"/>
    <mergeCell ref="DGS24:DHD24"/>
    <mergeCell ref="DHE24:DHP24"/>
    <mergeCell ref="DHQ24:DIB24"/>
    <mergeCell ref="DIC24:DIN24"/>
    <mergeCell ref="DIO24:DIZ24"/>
    <mergeCell ref="DJA24:DJL24"/>
    <mergeCell ref="DDY24:DEJ24"/>
    <mergeCell ref="DEK24:DEV24"/>
    <mergeCell ref="DEW24:DFH24"/>
    <mergeCell ref="DFI24:DFT24"/>
    <mergeCell ref="DFU24:DGF24"/>
    <mergeCell ref="DGG24:DGR24"/>
    <mergeCell ref="EIK24:EIV24"/>
    <mergeCell ref="EIW24:EJH24"/>
    <mergeCell ref="EJI24:EJT24"/>
    <mergeCell ref="EJU24:EKF24"/>
    <mergeCell ref="EKG24:EKR24"/>
    <mergeCell ref="EKS24:ELD24"/>
    <mergeCell ref="EFQ24:EGB24"/>
    <mergeCell ref="EGC24:EGN24"/>
    <mergeCell ref="EGO24:EGZ24"/>
    <mergeCell ref="EHA24:EHL24"/>
    <mergeCell ref="EHM24:EHX24"/>
    <mergeCell ref="EHY24:EIJ24"/>
    <mergeCell ref="ECW24:EDH24"/>
    <mergeCell ref="EDI24:EDT24"/>
    <mergeCell ref="EDU24:EEF24"/>
    <mergeCell ref="EEG24:EER24"/>
    <mergeCell ref="EES24:EFD24"/>
    <mergeCell ref="EFE24:EFP24"/>
    <mergeCell ref="EAC24:EAN24"/>
    <mergeCell ref="EAO24:EAZ24"/>
    <mergeCell ref="EBA24:EBL24"/>
    <mergeCell ref="EBM24:EBX24"/>
    <mergeCell ref="EBY24:ECJ24"/>
    <mergeCell ref="ECK24:ECV24"/>
    <mergeCell ref="DXI24:DXT24"/>
    <mergeCell ref="DXU24:DYF24"/>
    <mergeCell ref="DYG24:DYR24"/>
    <mergeCell ref="DYS24:DZD24"/>
    <mergeCell ref="DZE24:DZP24"/>
    <mergeCell ref="DZQ24:EAB24"/>
    <mergeCell ref="DUO24:DUZ24"/>
    <mergeCell ref="DVA24:DVL24"/>
    <mergeCell ref="DVM24:DVX24"/>
    <mergeCell ref="DVY24:DWJ24"/>
    <mergeCell ref="DWK24:DWV24"/>
    <mergeCell ref="DWW24:DXH24"/>
    <mergeCell ref="EZA24:EZL24"/>
    <mergeCell ref="EZM24:EZX24"/>
    <mergeCell ref="EZY24:FAJ24"/>
    <mergeCell ref="FAK24:FAV24"/>
    <mergeCell ref="FAW24:FBH24"/>
    <mergeCell ref="FBI24:FBT24"/>
    <mergeCell ref="EWG24:EWR24"/>
    <mergeCell ref="EWS24:EXD24"/>
    <mergeCell ref="EXE24:EXP24"/>
    <mergeCell ref="EXQ24:EYB24"/>
    <mergeCell ref="EYC24:EYN24"/>
    <mergeCell ref="EYO24:EYZ24"/>
    <mergeCell ref="ETM24:ETX24"/>
    <mergeCell ref="ETY24:EUJ24"/>
    <mergeCell ref="EUK24:EUV24"/>
    <mergeCell ref="EUW24:EVH24"/>
    <mergeCell ref="EVI24:EVT24"/>
    <mergeCell ref="EVU24:EWF24"/>
    <mergeCell ref="EQS24:ERD24"/>
    <mergeCell ref="ERE24:ERP24"/>
    <mergeCell ref="ERQ24:ESB24"/>
    <mergeCell ref="ESC24:ESN24"/>
    <mergeCell ref="ESO24:ESZ24"/>
    <mergeCell ref="ETA24:ETL24"/>
    <mergeCell ref="ENY24:EOJ24"/>
    <mergeCell ref="EOK24:EOV24"/>
    <mergeCell ref="EOW24:EPH24"/>
    <mergeCell ref="EPI24:EPT24"/>
    <mergeCell ref="EPU24:EQF24"/>
    <mergeCell ref="EQG24:EQR24"/>
    <mergeCell ref="ELE24:ELP24"/>
    <mergeCell ref="ELQ24:EMB24"/>
    <mergeCell ref="EMC24:EMN24"/>
    <mergeCell ref="EMO24:EMZ24"/>
    <mergeCell ref="ENA24:ENL24"/>
    <mergeCell ref="ENM24:ENX24"/>
    <mergeCell ref="FPQ24:FQB24"/>
    <mergeCell ref="FQC24:FQN24"/>
    <mergeCell ref="FQO24:FQZ24"/>
    <mergeCell ref="FRA24:FRL24"/>
    <mergeCell ref="FRM24:FRX24"/>
    <mergeCell ref="FRY24:FSJ24"/>
    <mergeCell ref="FMW24:FNH24"/>
    <mergeCell ref="FNI24:FNT24"/>
    <mergeCell ref="FNU24:FOF24"/>
    <mergeCell ref="FOG24:FOR24"/>
    <mergeCell ref="FOS24:FPD24"/>
    <mergeCell ref="FPE24:FPP24"/>
    <mergeCell ref="FKC24:FKN24"/>
    <mergeCell ref="FKO24:FKZ24"/>
    <mergeCell ref="FLA24:FLL24"/>
    <mergeCell ref="FLM24:FLX24"/>
    <mergeCell ref="FLY24:FMJ24"/>
    <mergeCell ref="FMK24:FMV24"/>
    <mergeCell ref="FHI24:FHT24"/>
    <mergeCell ref="FHU24:FIF24"/>
    <mergeCell ref="FIG24:FIR24"/>
    <mergeCell ref="FIS24:FJD24"/>
    <mergeCell ref="FJE24:FJP24"/>
    <mergeCell ref="FJQ24:FKB24"/>
    <mergeCell ref="FEO24:FEZ24"/>
    <mergeCell ref="FFA24:FFL24"/>
    <mergeCell ref="FFM24:FFX24"/>
    <mergeCell ref="FFY24:FGJ24"/>
    <mergeCell ref="FGK24:FGV24"/>
    <mergeCell ref="FGW24:FHH24"/>
    <mergeCell ref="FBU24:FCF24"/>
    <mergeCell ref="FCG24:FCR24"/>
    <mergeCell ref="FCS24:FDD24"/>
    <mergeCell ref="FDE24:FDP24"/>
    <mergeCell ref="FDQ24:FEB24"/>
    <mergeCell ref="FEC24:FEN24"/>
    <mergeCell ref="GGG24:GGR24"/>
    <mergeCell ref="GGS24:GHD24"/>
    <mergeCell ref="GHE24:GHP24"/>
    <mergeCell ref="GHQ24:GIB24"/>
    <mergeCell ref="GIC24:GIN24"/>
    <mergeCell ref="GIO24:GIZ24"/>
    <mergeCell ref="GDM24:GDX24"/>
    <mergeCell ref="GDY24:GEJ24"/>
    <mergeCell ref="GEK24:GEV24"/>
    <mergeCell ref="GEW24:GFH24"/>
    <mergeCell ref="GFI24:GFT24"/>
    <mergeCell ref="GFU24:GGF24"/>
    <mergeCell ref="GAS24:GBD24"/>
    <mergeCell ref="GBE24:GBP24"/>
    <mergeCell ref="GBQ24:GCB24"/>
    <mergeCell ref="GCC24:GCN24"/>
    <mergeCell ref="GCO24:GCZ24"/>
    <mergeCell ref="GDA24:GDL24"/>
    <mergeCell ref="FXY24:FYJ24"/>
    <mergeCell ref="FYK24:FYV24"/>
    <mergeCell ref="FYW24:FZH24"/>
    <mergeCell ref="FZI24:FZT24"/>
    <mergeCell ref="FZU24:GAF24"/>
    <mergeCell ref="GAG24:GAR24"/>
    <mergeCell ref="FVE24:FVP24"/>
    <mergeCell ref="FVQ24:FWB24"/>
    <mergeCell ref="FWC24:FWN24"/>
    <mergeCell ref="FWO24:FWZ24"/>
    <mergeCell ref="FXA24:FXL24"/>
    <mergeCell ref="FXM24:FXX24"/>
    <mergeCell ref="FSK24:FSV24"/>
    <mergeCell ref="FSW24:FTH24"/>
    <mergeCell ref="FTI24:FTT24"/>
    <mergeCell ref="FTU24:FUF24"/>
    <mergeCell ref="FUG24:FUR24"/>
    <mergeCell ref="FUS24:FVD24"/>
    <mergeCell ref="GWW24:GXH24"/>
    <mergeCell ref="GXI24:GXT24"/>
    <mergeCell ref="GXU24:GYF24"/>
    <mergeCell ref="GYG24:GYR24"/>
    <mergeCell ref="GYS24:GZD24"/>
    <mergeCell ref="GZE24:GZP24"/>
    <mergeCell ref="GUC24:GUN24"/>
    <mergeCell ref="GUO24:GUZ24"/>
    <mergeCell ref="GVA24:GVL24"/>
    <mergeCell ref="GVM24:GVX24"/>
    <mergeCell ref="GVY24:GWJ24"/>
    <mergeCell ref="GWK24:GWV24"/>
    <mergeCell ref="GRI24:GRT24"/>
    <mergeCell ref="GRU24:GSF24"/>
    <mergeCell ref="GSG24:GSR24"/>
    <mergeCell ref="GSS24:GTD24"/>
    <mergeCell ref="GTE24:GTP24"/>
    <mergeCell ref="GTQ24:GUB24"/>
    <mergeCell ref="GOO24:GOZ24"/>
    <mergeCell ref="GPA24:GPL24"/>
    <mergeCell ref="GPM24:GPX24"/>
    <mergeCell ref="GPY24:GQJ24"/>
    <mergeCell ref="GQK24:GQV24"/>
    <mergeCell ref="GQW24:GRH24"/>
    <mergeCell ref="GLU24:GMF24"/>
    <mergeCell ref="GMG24:GMR24"/>
    <mergeCell ref="GMS24:GND24"/>
    <mergeCell ref="GNE24:GNP24"/>
    <mergeCell ref="GNQ24:GOB24"/>
    <mergeCell ref="GOC24:GON24"/>
    <mergeCell ref="GJA24:GJL24"/>
    <mergeCell ref="GJM24:GJX24"/>
    <mergeCell ref="GJY24:GKJ24"/>
    <mergeCell ref="GKK24:GKV24"/>
    <mergeCell ref="GKW24:GLH24"/>
    <mergeCell ref="GLI24:GLT24"/>
    <mergeCell ref="HNM24:HNX24"/>
    <mergeCell ref="HNY24:HOJ24"/>
    <mergeCell ref="HOK24:HOV24"/>
    <mergeCell ref="HOW24:HPH24"/>
    <mergeCell ref="HPI24:HPT24"/>
    <mergeCell ref="HPU24:HQF24"/>
    <mergeCell ref="HKS24:HLD24"/>
    <mergeCell ref="HLE24:HLP24"/>
    <mergeCell ref="HLQ24:HMB24"/>
    <mergeCell ref="HMC24:HMN24"/>
    <mergeCell ref="HMO24:HMZ24"/>
    <mergeCell ref="HNA24:HNL24"/>
    <mergeCell ref="HHY24:HIJ24"/>
    <mergeCell ref="HIK24:HIV24"/>
    <mergeCell ref="HIW24:HJH24"/>
    <mergeCell ref="HJI24:HJT24"/>
    <mergeCell ref="HJU24:HKF24"/>
    <mergeCell ref="HKG24:HKR24"/>
    <mergeCell ref="HFE24:HFP24"/>
    <mergeCell ref="HFQ24:HGB24"/>
    <mergeCell ref="HGC24:HGN24"/>
    <mergeCell ref="HGO24:HGZ24"/>
    <mergeCell ref="HHA24:HHL24"/>
    <mergeCell ref="HHM24:HHX24"/>
    <mergeCell ref="HCK24:HCV24"/>
    <mergeCell ref="HCW24:HDH24"/>
    <mergeCell ref="HDI24:HDT24"/>
    <mergeCell ref="HDU24:HEF24"/>
    <mergeCell ref="HEG24:HER24"/>
    <mergeCell ref="HES24:HFD24"/>
    <mergeCell ref="GZQ24:HAB24"/>
    <mergeCell ref="HAC24:HAN24"/>
    <mergeCell ref="HAO24:HAZ24"/>
    <mergeCell ref="HBA24:HBL24"/>
    <mergeCell ref="HBM24:HBX24"/>
    <mergeCell ref="HBY24:HCJ24"/>
    <mergeCell ref="IEC24:IEN24"/>
    <mergeCell ref="IEO24:IEZ24"/>
    <mergeCell ref="IFA24:IFL24"/>
    <mergeCell ref="IFM24:IFX24"/>
    <mergeCell ref="IFY24:IGJ24"/>
    <mergeCell ref="IGK24:IGV24"/>
    <mergeCell ref="IBI24:IBT24"/>
    <mergeCell ref="IBU24:ICF24"/>
    <mergeCell ref="ICG24:ICR24"/>
    <mergeCell ref="ICS24:IDD24"/>
    <mergeCell ref="IDE24:IDP24"/>
    <mergeCell ref="IDQ24:IEB24"/>
    <mergeCell ref="HYO24:HYZ24"/>
    <mergeCell ref="HZA24:HZL24"/>
    <mergeCell ref="HZM24:HZX24"/>
    <mergeCell ref="HZY24:IAJ24"/>
    <mergeCell ref="IAK24:IAV24"/>
    <mergeCell ref="IAW24:IBH24"/>
    <mergeCell ref="HVU24:HWF24"/>
    <mergeCell ref="HWG24:HWR24"/>
    <mergeCell ref="HWS24:HXD24"/>
    <mergeCell ref="HXE24:HXP24"/>
    <mergeCell ref="HXQ24:HYB24"/>
    <mergeCell ref="HYC24:HYN24"/>
    <mergeCell ref="HTA24:HTL24"/>
    <mergeCell ref="HTM24:HTX24"/>
    <mergeCell ref="HTY24:HUJ24"/>
    <mergeCell ref="HUK24:HUV24"/>
    <mergeCell ref="HUW24:HVH24"/>
    <mergeCell ref="HVI24:HVT24"/>
    <mergeCell ref="HQG24:HQR24"/>
    <mergeCell ref="HQS24:HRD24"/>
    <mergeCell ref="HRE24:HRP24"/>
    <mergeCell ref="HRQ24:HSB24"/>
    <mergeCell ref="HSC24:HSN24"/>
    <mergeCell ref="HSO24:HSZ24"/>
    <mergeCell ref="IUS24:IVD24"/>
    <mergeCell ref="IVE24:IVP24"/>
    <mergeCell ref="IVQ24:IWB24"/>
    <mergeCell ref="IWC24:IWN24"/>
    <mergeCell ref="IWO24:IWZ24"/>
    <mergeCell ref="IXA24:IXL24"/>
    <mergeCell ref="IRY24:ISJ24"/>
    <mergeCell ref="ISK24:ISV24"/>
    <mergeCell ref="ISW24:ITH24"/>
    <mergeCell ref="ITI24:ITT24"/>
    <mergeCell ref="ITU24:IUF24"/>
    <mergeCell ref="IUG24:IUR24"/>
    <mergeCell ref="IPE24:IPP24"/>
    <mergeCell ref="IPQ24:IQB24"/>
    <mergeCell ref="IQC24:IQN24"/>
    <mergeCell ref="IQO24:IQZ24"/>
    <mergeCell ref="IRA24:IRL24"/>
    <mergeCell ref="IRM24:IRX24"/>
    <mergeCell ref="IMK24:IMV24"/>
    <mergeCell ref="IMW24:INH24"/>
    <mergeCell ref="INI24:INT24"/>
    <mergeCell ref="INU24:IOF24"/>
    <mergeCell ref="IOG24:IOR24"/>
    <mergeCell ref="IOS24:IPD24"/>
    <mergeCell ref="IJQ24:IKB24"/>
    <mergeCell ref="IKC24:IKN24"/>
    <mergeCell ref="IKO24:IKZ24"/>
    <mergeCell ref="ILA24:ILL24"/>
    <mergeCell ref="ILM24:ILX24"/>
    <mergeCell ref="ILY24:IMJ24"/>
    <mergeCell ref="IGW24:IHH24"/>
    <mergeCell ref="IHI24:IHT24"/>
    <mergeCell ref="IHU24:IIF24"/>
    <mergeCell ref="IIG24:IIR24"/>
    <mergeCell ref="IIS24:IJD24"/>
    <mergeCell ref="IJE24:IJP24"/>
    <mergeCell ref="JLI24:JLT24"/>
    <mergeCell ref="JLU24:JMF24"/>
    <mergeCell ref="JMG24:JMR24"/>
    <mergeCell ref="JMS24:JND24"/>
    <mergeCell ref="JNE24:JNP24"/>
    <mergeCell ref="JNQ24:JOB24"/>
    <mergeCell ref="JIO24:JIZ24"/>
    <mergeCell ref="JJA24:JJL24"/>
    <mergeCell ref="JJM24:JJX24"/>
    <mergeCell ref="JJY24:JKJ24"/>
    <mergeCell ref="JKK24:JKV24"/>
    <mergeCell ref="JKW24:JLH24"/>
    <mergeCell ref="JFU24:JGF24"/>
    <mergeCell ref="JGG24:JGR24"/>
    <mergeCell ref="JGS24:JHD24"/>
    <mergeCell ref="JHE24:JHP24"/>
    <mergeCell ref="JHQ24:JIB24"/>
    <mergeCell ref="JIC24:JIN24"/>
    <mergeCell ref="JDA24:JDL24"/>
    <mergeCell ref="JDM24:JDX24"/>
    <mergeCell ref="JDY24:JEJ24"/>
    <mergeCell ref="JEK24:JEV24"/>
    <mergeCell ref="JEW24:JFH24"/>
    <mergeCell ref="JFI24:JFT24"/>
    <mergeCell ref="JAG24:JAR24"/>
    <mergeCell ref="JAS24:JBD24"/>
    <mergeCell ref="JBE24:JBP24"/>
    <mergeCell ref="JBQ24:JCB24"/>
    <mergeCell ref="JCC24:JCN24"/>
    <mergeCell ref="JCO24:JCZ24"/>
    <mergeCell ref="IXM24:IXX24"/>
    <mergeCell ref="IXY24:IYJ24"/>
    <mergeCell ref="IYK24:IYV24"/>
    <mergeCell ref="IYW24:IZH24"/>
    <mergeCell ref="IZI24:IZT24"/>
    <mergeCell ref="IZU24:JAF24"/>
    <mergeCell ref="KBY24:KCJ24"/>
    <mergeCell ref="KCK24:KCV24"/>
    <mergeCell ref="KCW24:KDH24"/>
    <mergeCell ref="KDI24:KDT24"/>
    <mergeCell ref="KDU24:KEF24"/>
    <mergeCell ref="KEG24:KER24"/>
    <mergeCell ref="JZE24:JZP24"/>
    <mergeCell ref="JZQ24:KAB24"/>
    <mergeCell ref="KAC24:KAN24"/>
    <mergeCell ref="KAO24:KAZ24"/>
    <mergeCell ref="KBA24:KBL24"/>
    <mergeCell ref="KBM24:KBX24"/>
    <mergeCell ref="JWK24:JWV24"/>
    <mergeCell ref="JWW24:JXH24"/>
    <mergeCell ref="JXI24:JXT24"/>
    <mergeCell ref="JXU24:JYF24"/>
    <mergeCell ref="JYG24:JYR24"/>
    <mergeCell ref="JYS24:JZD24"/>
    <mergeCell ref="JTQ24:JUB24"/>
    <mergeCell ref="JUC24:JUN24"/>
    <mergeCell ref="JUO24:JUZ24"/>
    <mergeCell ref="JVA24:JVL24"/>
    <mergeCell ref="JVM24:JVX24"/>
    <mergeCell ref="JVY24:JWJ24"/>
    <mergeCell ref="JQW24:JRH24"/>
    <mergeCell ref="JRI24:JRT24"/>
    <mergeCell ref="JRU24:JSF24"/>
    <mergeCell ref="JSG24:JSR24"/>
    <mergeCell ref="JSS24:JTD24"/>
    <mergeCell ref="JTE24:JTP24"/>
    <mergeCell ref="JOC24:JON24"/>
    <mergeCell ref="JOO24:JOZ24"/>
    <mergeCell ref="JPA24:JPL24"/>
    <mergeCell ref="JPM24:JPX24"/>
    <mergeCell ref="JPY24:JQJ24"/>
    <mergeCell ref="JQK24:JQV24"/>
    <mergeCell ref="KSO24:KSZ24"/>
    <mergeCell ref="KTA24:KTL24"/>
    <mergeCell ref="KTM24:KTX24"/>
    <mergeCell ref="KTY24:KUJ24"/>
    <mergeCell ref="KUK24:KUV24"/>
    <mergeCell ref="KUW24:KVH24"/>
    <mergeCell ref="KPU24:KQF24"/>
    <mergeCell ref="KQG24:KQR24"/>
    <mergeCell ref="KQS24:KRD24"/>
    <mergeCell ref="KRE24:KRP24"/>
    <mergeCell ref="KRQ24:KSB24"/>
    <mergeCell ref="KSC24:KSN24"/>
    <mergeCell ref="KNA24:KNL24"/>
    <mergeCell ref="KNM24:KNX24"/>
    <mergeCell ref="KNY24:KOJ24"/>
    <mergeCell ref="KOK24:KOV24"/>
    <mergeCell ref="KOW24:KPH24"/>
    <mergeCell ref="KPI24:KPT24"/>
    <mergeCell ref="KKG24:KKR24"/>
    <mergeCell ref="KKS24:KLD24"/>
    <mergeCell ref="KLE24:KLP24"/>
    <mergeCell ref="KLQ24:KMB24"/>
    <mergeCell ref="KMC24:KMN24"/>
    <mergeCell ref="KMO24:KMZ24"/>
    <mergeCell ref="KHM24:KHX24"/>
    <mergeCell ref="KHY24:KIJ24"/>
    <mergeCell ref="KIK24:KIV24"/>
    <mergeCell ref="KIW24:KJH24"/>
    <mergeCell ref="KJI24:KJT24"/>
    <mergeCell ref="KJU24:KKF24"/>
    <mergeCell ref="KES24:KFD24"/>
    <mergeCell ref="KFE24:KFP24"/>
    <mergeCell ref="KFQ24:KGB24"/>
    <mergeCell ref="KGC24:KGN24"/>
    <mergeCell ref="KGO24:KGZ24"/>
    <mergeCell ref="KHA24:KHL24"/>
    <mergeCell ref="LJE24:LJP24"/>
    <mergeCell ref="LJQ24:LKB24"/>
    <mergeCell ref="LKC24:LKN24"/>
    <mergeCell ref="LKO24:LKZ24"/>
    <mergeCell ref="LLA24:LLL24"/>
    <mergeCell ref="LLM24:LLX24"/>
    <mergeCell ref="LGK24:LGV24"/>
    <mergeCell ref="LGW24:LHH24"/>
    <mergeCell ref="LHI24:LHT24"/>
    <mergeCell ref="LHU24:LIF24"/>
    <mergeCell ref="LIG24:LIR24"/>
    <mergeCell ref="LIS24:LJD24"/>
    <mergeCell ref="LDQ24:LEB24"/>
    <mergeCell ref="LEC24:LEN24"/>
    <mergeCell ref="LEO24:LEZ24"/>
    <mergeCell ref="LFA24:LFL24"/>
    <mergeCell ref="LFM24:LFX24"/>
    <mergeCell ref="LFY24:LGJ24"/>
    <mergeCell ref="LAW24:LBH24"/>
    <mergeCell ref="LBI24:LBT24"/>
    <mergeCell ref="LBU24:LCF24"/>
    <mergeCell ref="LCG24:LCR24"/>
    <mergeCell ref="LCS24:LDD24"/>
    <mergeCell ref="LDE24:LDP24"/>
    <mergeCell ref="KYC24:KYN24"/>
    <mergeCell ref="KYO24:KYZ24"/>
    <mergeCell ref="KZA24:KZL24"/>
    <mergeCell ref="KZM24:KZX24"/>
    <mergeCell ref="KZY24:LAJ24"/>
    <mergeCell ref="LAK24:LAV24"/>
    <mergeCell ref="KVI24:KVT24"/>
    <mergeCell ref="KVU24:KWF24"/>
    <mergeCell ref="KWG24:KWR24"/>
    <mergeCell ref="KWS24:KXD24"/>
    <mergeCell ref="KXE24:KXP24"/>
    <mergeCell ref="KXQ24:KYB24"/>
    <mergeCell ref="LZU24:MAF24"/>
    <mergeCell ref="MAG24:MAR24"/>
    <mergeCell ref="MAS24:MBD24"/>
    <mergeCell ref="MBE24:MBP24"/>
    <mergeCell ref="MBQ24:MCB24"/>
    <mergeCell ref="MCC24:MCN24"/>
    <mergeCell ref="LXA24:LXL24"/>
    <mergeCell ref="LXM24:LXX24"/>
    <mergeCell ref="LXY24:LYJ24"/>
    <mergeCell ref="LYK24:LYV24"/>
    <mergeCell ref="LYW24:LZH24"/>
    <mergeCell ref="LZI24:LZT24"/>
    <mergeCell ref="LUG24:LUR24"/>
    <mergeCell ref="LUS24:LVD24"/>
    <mergeCell ref="LVE24:LVP24"/>
    <mergeCell ref="LVQ24:LWB24"/>
    <mergeCell ref="LWC24:LWN24"/>
    <mergeCell ref="LWO24:LWZ24"/>
    <mergeCell ref="LRM24:LRX24"/>
    <mergeCell ref="LRY24:LSJ24"/>
    <mergeCell ref="LSK24:LSV24"/>
    <mergeCell ref="LSW24:LTH24"/>
    <mergeCell ref="LTI24:LTT24"/>
    <mergeCell ref="LTU24:LUF24"/>
    <mergeCell ref="LOS24:LPD24"/>
    <mergeCell ref="LPE24:LPP24"/>
    <mergeCell ref="LPQ24:LQB24"/>
    <mergeCell ref="LQC24:LQN24"/>
    <mergeCell ref="LQO24:LQZ24"/>
    <mergeCell ref="LRA24:LRL24"/>
    <mergeCell ref="LLY24:LMJ24"/>
    <mergeCell ref="LMK24:LMV24"/>
    <mergeCell ref="LMW24:LNH24"/>
    <mergeCell ref="LNI24:LNT24"/>
    <mergeCell ref="LNU24:LOF24"/>
    <mergeCell ref="LOG24:LOR24"/>
    <mergeCell ref="MQK24:MQV24"/>
    <mergeCell ref="MQW24:MRH24"/>
    <mergeCell ref="MRI24:MRT24"/>
    <mergeCell ref="MRU24:MSF24"/>
    <mergeCell ref="MSG24:MSR24"/>
    <mergeCell ref="MSS24:MTD24"/>
    <mergeCell ref="MNQ24:MOB24"/>
    <mergeCell ref="MOC24:MON24"/>
    <mergeCell ref="MOO24:MOZ24"/>
    <mergeCell ref="MPA24:MPL24"/>
    <mergeCell ref="MPM24:MPX24"/>
    <mergeCell ref="MPY24:MQJ24"/>
    <mergeCell ref="MKW24:MLH24"/>
    <mergeCell ref="MLI24:MLT24"/>
    <mergeCell ref="MLU24:MMF24"/>
    <mergeCell ref="MMG24:MMR24"/>
    <mergeCell ref="MMS24:MND24"/>
    <mergeCell ref="MNE24:MNP24"/>
    <mergeCell ref="MIC24:MIN24"/>
    <mergeCell ref="MIO24:MIZ24"/>
    <mergeCell ref="MJA24:MJL24"/>
    <mergeCell ref="MJM24:MJX24"/>
    <mergeCell ref="MJY24:MKJ24"/>
    <mergeCell ref="MKK24:MKV24"/>
    <mergeCell ref="MFI24:MFT24"/>
    <mergeCell ref="MFU24:MGF24"/>
    <mergeCell ref="MGG24:MGR24"/>
    <mergeCell ref="MGS24:MHD24"/>
    <mergeCell ref="MHE24:MHP24"/>
    <mergeCell ref="MHQ24:MIB24"/>
    <mergeCell ref="MCO24:MCZ24"/>
    <mergeCell ref="MDA24:MDL24"/>
    <mergeCell ref="MDM24:MDX24"/>
    <mergeCell ref="MDY24:MEJ24"/>
    <mergeCell ref="MEK24:MEV24"/>
    <mergeCell ref="MEW24:MFH24"/>
    <mergeCell ref="NHA24:NHL24"/>
    <mergeCell ref="NHM24:NHX24"/>
    <mergeCell ref="NHY24:NIJ24"/>
    <mergeCell ref="NIK24:NIV24"/>
    <mergeCell ref="NIW24:NJH24"/>
    <mergeCell ref="NJI24:NJT24"/>
    <mergeCell ref="NEG24:NER24"/>
    <mergeCell ref="NES24:NFD24"/>
    <mergeCell ref="NFE24:NFP24"/>
    <mergeCell ref="NFQ24:NGB24"/>
    <mergeCell ref="NGC24:NGN24"/>
    <mergeCell ref="NGO24:NGZ24"/>
    <mergeCell ref="NBM24:NBX24"/>
    <mergeCell ref="NBY24:NCJ24"/>
    <mergeCell ref="NCK24:NCV24"/>
    <mergeCell ref="NCW24:NDH24"/>
    <mergeCell ref="NDI24:NDT24"/>
    <mergeCell ref="NDU24:NEF24"/>
    <mergeCell ref="MYS24:MZD24"/>
    <mergeCell ref="MZE24:MZP24"/>
    <mergeCell ref="MZQ24:NAB24"/>
    <mergeCell ref="NAC24:NAN24"/>
    <mergeCell ref="NAO24:NAZ24"/>
    <mergeCell ref="NBA24:NBL24"/>
    <mergeCell ref="MVY24:MWJ24"/>
    <mergeCell ref="MWK24:MWV24"/>
    <mergeCell ref="MWW24:MXH24"/>
    <mergeCell ref="MXI24:MXT24"/>
    <mergeCell ref="MXU24:MYF24"/>
    <mergeCell ref="MYG24:MYR24"/>
    <mergeCell ref="MTE24:MTP24"/>
    <mergeCell ref="MTQ24:MUB24"/>
    <mergeCell ref="MUC24:MUN24"/>
    <mergeCell ref="MUO24:MUZ24"/>
    <mergeCell ref="MVA24:MVL24"/>
    <mergeCell ref="MVM24:MVX24"/>
    <mergeCell ref="NXQ24:NYB24"/>
    <mergeCell ref="NYC24:NYN24"/>
    <mergeCell ref="NYO24:NYZ24"/>
    <mergeCell ref="NZA24:NZL24"/>
    <mergeCell ref="NZM24:NZX24"/>
    <mergeCell ref="NZY24:OAJ24"/>
    <mergeCell ref="NUW24:NVH24"/>
    <mergeCell ref="NVI24:NVT24"/>
    <mergeCell ref="NVU24:NWF24"/>
    <mergeCell ref="NWG24:NWR24"/>
    <mergeCell ref="NWS24:NXD24"/>
    <mergeCell ref="NXE24:NXP24"/>
    <mergeCell ref="NSC24:NSN24"/>
    <mergeCell ref="NSO24:NSZ24"/>
    <mergeCell ref="NTA24:NTL24"/>
    <mergeCell ref="NTM24:NTX24"/>
    <mergeCell ref="NTY24:NUJ24"/>
    <mergeCell ref="NUK24:NUV24"/>
    <mergeCell ref="NPI24:NPT24"/>
    <mergeCell ref="NPU24:NQF24"/>
    <mergeCell ref="NQG24:NQR24"/>
    <mergeCell ref="NQS24:NRD24"/>
    <mergeCell ref="NRE24:NRP24"/>
    <mergeCell ref="NRQ24:NSB24"/>
    <mergeCell ref="NMO24:NMZ24"/>
    <mergeCell ref="NNA24:NNL24"/>
    <mergeCell ref="NNM24:NNX24"/>
    <mergeCell ref="NNY24:NOJ24"/>
    <mergeCell ref="NOK24:NOV24"/>
    <mergeCell ref="NOW24:NPH24"/>
    <mergeCell ref="NJU24:NKF24"/>
    <mergeCell ref="NKG24:NKR24"/>
    <mergeCell ref="NKS24:NLD24"/>
    <mergeCell ref="NLE24:NLP24"/>
    <mergeCell ref="NLQ24:NMB24"/>
    <mergeCell ref="NMC24:NMN24"/>
    <mergeCell ref="OOG24:OOR24"/>
    <mergeCell ref="OOS24:OPD24"/>
    <mergeCell ref="OPE24:OPP24"/>
    <mergeCell ref="OPQ24:OQB24"/>
    <mergeCell ref="OQC24:OQN24"/>
    <mergeCell ref="OQO24:OQZ24"/>
    <mergeCell ref="OLM24:OLX24"/>
    <mergeCell ref="OLY24:OMJ24"/>
    <mergeCell ref="OMK24:OMV24"/>
    <mergeCell ref="OMW24:ONH24"/>
    <mergeCell ref="ONI24:ONT24"/>
    <mergeCell ref="ONU24:OOF24"/>
    <mergeCell ref="OIS24:OJD24"/>
    <mergeCell ref="OJE24:OJP24"/>
    <mergeCell ref="OJQ24:OKB24"/>
    <mergeCell ref="OKC24:OKN24"/>
    <mergeCell ref="OKO24:OKZ24"/>
    <mergeCell ref="OLA24:OLL24"/>
    <mergeCell ref="OFY24:OGJ24"/>
    <mergeCell ref="OGK24:OGV24"/>
    <mergeCell ref="OGW24:OHH24"/>
    <mergeCell ref="OHI24:OHT24"/>
    <mergeCell ref="OHU24:OIF24"/>
    <mergeCell ref="OIG24:OIR24"/>
    <mergeCell ref="ODE24:ODP24"/>
    <mergeCell ref="ODQ24:OEB24"/>
    <mergeCell ref="OEC24:OEN24"/>
    <mergeCell ref="OEO24:OEZ24"/>
    <mergeCell ref="OFA24:OFL24"/>
    <mergeCell ref="OFM24:OFX24"/>
    <mergeCell ref="OAK24:OAV24"/>
    <mergeCell ref="OAW24:OBH24"/>
    <mergeCell ref="OBI24:OBT24"/>
    <mergeCell ref="OBU24:OCF24"/>
    <mergeCell ref="OCG24:OCR24"/>
    <mergeCell ref="OCS24:ODD24"/>
    <mergeCell ref="PEW24:PFH24"/>
    <mergeCell ref="PFI24:PFT24"/>
    <mergeCell ref="PFU24:PGF24"/>
    <mergeCell ref="PGG24:PGR24"/>
    <mergeCell ref="PGS24:PHD24"/>
    <mergeCell ref="PHE24:PHP24"/>
    <mergeCell ref="PCC24:PCN24"/>
    <mergeCell ref="PCO24:PCZ24"/>
    <mergeCell ref="PDA24:PDL24"/>
    <mergeCell ref="PDM24:PDX24"/>
    <mergeCell ref="PDY24:PEJ24"/>
    <mergeCell ref="PEK24:PEV24"/>
    <mergeCell ref="OZI24:OZT24"/>
    <mergeCell ref="OZU24:PAF24"/>
    <mergeCell ref="PAG24:PAR24"/>
    <mergeCell ref="PAS24:PBD24"/>
    <mergeCell ref="PBE24:PBP24"/>
    <mergeCell ref="PBQ24:PCB24"/>
    <mergeCell ref="OWO24:OWZ24"/>
    <mergeCell ref="OXA24:OXL24"/>
    <mergeCell ref="OXM24:OXX24"/>
    <mergeCell ref="OXY24:OYJ24"/>
    <mergeCell ref="OYK24:OYV24"/>
    <mergeCell ref="OYW24:OZH24"/>
    <mergeCell ref="OTU24:OUF24"/>
    <mergeCell ref="OUG24:OUR24"/>
    <mergeCell ref="OUS24:OVD24"/>
    <mergeCell ref="OVE24:OVP24"/>
    <mergeCell ref="OVQ24:OWB24"/>
    <mergeCell ref="OWC24:OWN24"/>
    <mergeCell ref="ORA24:ORL24"/>
    <mergeCell ref="ORM24:ORX24"/>
    <mergeCell ref="ORY24:OSJ24"/>
    <mergeCell ref="OSK24:OSV24"/>
    <mergeCell ref="OSW24:OTH24"/>
    <mergeCell ref="OTI24:OTT24"/>
    <mergeCell ref="PVM24:PVX24"/>
    <mergeCell ref="PVY24:PWJ24"/>
    <mergeCell ref="PWK24:PWV24"/>
    <mergeCell ref="PWW24:PXH24"/>
    <mergeCell ref="PXI24:PXT24"/>
    <mergeCell ref="PXU24:PYF24"/>
    <mergeCell ref="PSS24:PTD24"/>
    <mergeCell ref="PTE24:PTP24"/>
    <mergeCell ref="PTQ24:PUB24"/>
    <mergeCell ref="PUC24:PUN24"/>
    <mergeCell ref="PUO24:PUZ24"/>
    <mergeCell ref="PVA24:PVL24"/>
    <mergeCell ref="PPY24:PQJ24"/>
    <mergeCell ref="PQK24:PQV24"/>
    <mergeCell ref="PQW24:PRH24"/>
    <mergeCell ref="PRI24:PRT24"/>
    <mergeCell ref="PRU24:PSF24"/>
    <mergeCell ref="PSG24:PSR24"/>
    <mergeCell ref="PNE24:PNP24"/>
    <mergeCell ref="PNQ24:POB24"/>
    <mergeCell ref="POC24:PON24"/>
    <mergeCell ref="POO24:POZ24"/>
    <mergeCell ref="PPA24:PPL24"/>
    <mergeCell ref="PPM24:PPX24"/>
    <mergeCell ref="PKK24:PKV24"/>
    <mergeCell ref="PKW24:PLH24"/>
    <mergeCell ref="PLI24:PLT24"/>
    <mergeCell ref="PLU24:PMF24"/>
    <mergeCell ref="PMG24:PMR24"/>
    <mergeCell ref="PMS24:PND24"/>
    <mergeCell ref="PHQ24:PIB24"/>
    <mergeCell ref="PIC24:PIN24"/>
    <mergeCell ref="PIO24:PIZ24"/>
    <mergeCell ref="PJA24:PJL24"/>
    <mergeCell ref="PJM24:PJX24"/>
    <mergeCell ref="PJY24:PKJ24"/>
    <mergeCell ref="QMC24:QMN24"/>
    <mergeCell ref="QMO24:QMZ24"/>
    <mergeCell ref="QNA24:QNL24"/>
    <mergeCell ref="QNM24:QNX24"/>
    <mergeCell ref="QNY24:QOJ24"/>
    <mergeCell ref="QOK24:QOV24"/>
    <mergeCell ref="QJI24:QJT24"/>
    <mergeCell ref="QJU24:QKF24"/>
    <mergeCell ref="QKG24:QKR24"/>
    <mergeCell ref="QKS24:QLD24"/>
    <mergeCell ref="QLE24:QLP24"/>
    <mergeCell ref="QLQ24:QMB24"/>
    <mergeCell ref="QGO24:QGZ24"/>
    <mergeCell ref="QHA24:QHL24"/>
    <mergeCell ref="QHM24:QHX24"/>
    <mergeCell ref="QHY24:QIJ24"/>
    <mergeCell ref="QIK24:QIV24"/>
    <mergeCell ref="QIW24:QJH24"/>
    <mergeCell ref="QDU24:QEF24"/>
    <mergeCell ref="QEG24:QER24"/>
    <mergeCell ref="QES24:QFD24"/>
    <mergeCell ref="QFE24:QFP24"/>
    <mergeCell ref="QFQ24:QGB24"/>
    <mergeCell ref="QGC24:QGN24"/>
    <mergeCell ref="QBA24:QBL24"/>
    <mergeCell ref="QBM24:QBX24"/>
    <mergeCell ref="QBY24:QCJ24"/>
    <mergeCell ref="QCK24:QCV24"/>
    <mergeCell ref="QCW24:QDH24"/>
    <mergeCell ref="QDI24:QDT24"/>
    <mergeCell ref="PYG24:PYR24"/>
    <mergeCell ref="PYS24:PZD24"/>
    <mergeCell ref="PZE24:PZP24"/>
    <mergeCell ref="PZQ24:QAB24"/>
    <mergeCell ref="QAC24:QAN24"/>
    <mergeCell ref="QAO24:QAZ24"/>
    <mergeCell ref="RCS24:RDD24"/>
    <mergeCell ref="RDE24:RDP24"/>
    <mergeCell ref="RDQ24:REB24"/>
    <mergeCell ref="REC24:REN24"/>
    <mergeCell ref="REO24:REZ24"/>
    <mergeCell ref="RFA24:RFL24"/>
    <mergeCell ref="QZY24:RAJ24"/>
    <mergeCell ref="RAK24:RAV24"/>
    <mergeCell ref="RAW24:RBH24"/>
    <mergeCell ref="RBI24:RBT24"/>
    <mergeCell ref="RBU24:RCF24"/>
    <mergeCell ref="RCG24:RCR24"/>
    <mergeCell ref="QXE24:QXP24"/>
    <mergeCell ref="QXQ24:QYB24"/>
    <mergeCell ref="QYC24:QYN24"/>
    <mergeCell ref="QYO24:QYZ24"/>
    <mergeCell ref="QZA24:QZL24"/>
    <mergeCell ref="QZM24:QZX24"/>
    <mergeCell ref="QUK24:QUV24"/>
    <mergeCell ref="QUW24:QVH24"/>
    <mergeCell ref="QVI24:QVT24"/>
    <mergeCell ref="QVU24:QWF24"/>
    <mergeCell ref="QWG24:QWR24"/>
    <mergeCell ref="QWS24:QXD24"/>
    <mergeCell ref="QRQ24:QSB24"/>
    <mergeCell ref="QSC24:QSN24"/>
    <mergeCell ref="QSO24:QSZ24"/>
    <mergeCell ref="QTA24:QTL24"/>
    <mergeCell ref="QTM24:QTX24"/>
    <mergeCell ref="QTY24:QUJ24"/>
    <mergeCell ref="QOW24:QPH24"/>
    <mergeCell ref="QPI24:QPT24"/>
    <mergeCell ref="QPU24:QQF24"/>
    <mergeCell ref="QQG24:QQR24"/>
    <mergeCell ref="QQS24:QRD24"/>
    <mergeCell ref="QRE24:QRP24"/>
    <mergeCell ref="RTI24:RTT24"/>
    <mergeCell ref="RTU24:RUF24"/>
    <mergeCell ref="RUG24:RUR24"/>
    <mergeCell ref="RUS24:RVD24"/>
    <mergeCell ref="RVE24:RVP24"/>
    <mergeCell ref="RVQ24:RWB24"/>
    <mergeCell ref="RQO24:RQZ24"/>
    <mergeCell ref="RRA24:RRL24"/>
    <mergeCell ref="RRM24:RRX24"/>
    <mergeCell ref="RRY24:RSJ24"/>
    <mergeCell ref="RSK24:RSV24"/>
    <mergeCell ref="RSW24:RTH24"/>
    <mergeCell ref="RNU24:ROF24"/>
    <mergeCell ref="ROG24:ROR24"/>
    <mergeCell ref="ROS24:RPD24"/>
    <mergeCell ref="RPE24:RPP24"/>
    <mergeCell ref="RPQ24:RQB24"/>
    <mergeCell ref="RQC24:RQN24"/>
    <mergeCell ref="RLA24:RLL24"/>
    <mergeCell ref="RLM24:RLX24"/>
    <mergeCell ref="RLY24:RMJ24"/>
    <mergeCell ref="RMK24:RMV24"/>
    <mergeCell ref="RMW24:RNH24"/>
    <mergeCell ref="RNI24:RNT24"/>
    <mergeCell ref="RIG24:RIR24"/>
    <mergeCell ref="RIS24:RJD24"/>
    <mergeCell ref="RJE24:RJP24"/>
    <mergeCell ref="RJQ24:RKB24"/>
    <mergeCell ref="RKC24:RKN24"/>
    <mergeCell ref="RKO24:RKZ24"/>
    <mergeCell ref="RFM24:RFX24"/>
    <mergeCell ref="RFY24:RGJ24"/>
    <mergeCell ref="RGK24:RGV24"/>
    <mergeCell ref="RGW24:RHH24"/>
    <mergeCell ref="RHI24:RHT24"/>
    <mergeCell ref="RHU24:RIF24"/>
    <mergeCell ref="SJY24:SKJ24"/>
    <mergeCell ref="SKK24:SKV24"/>
    <mergeCell ref="SKW24:SLH24"/>
    <mergeCell ref="SLI24:SLT24"/>
    <mergeCell ref="SLU24:SMF24"/>
    <mergeCell ref="SMG24:SMR24"/>
    <mergeCell ref="SHE24:SHP24"/>
    <mergeCell ref="SHQ24:SIB24"/>
    <mergeCell ref="SIC24:SIN24"/>
    <mergeCell ref="SIO24:SIZ24"/>
    <mergeCell ref="SJA24:SJL24"/>
    <mergeCell ref="SJM24:SJX24"/>
    <mergeCell ref="SEK24:SEV24"/>
    <mergeCell ref="SEW24:SFH24"/>
    <mergeCell ref="SFI24:SFT24"/>
    <mergeCell ref="SFU24:SGF24"/>
    <mergeCell ref="SGG24:SGR24"/>
    <mergeCell ref="SGS24:SHD24"/>
    <mergeCell ref="SBQ24:SCB24"/>
    <mergeCell ref="SCC24:SCN24"/>
    <mergeCell ref="SCO24:SCZ24"/>
    <mergeCell ref="SDA24:SDL24"/>
    <mergeCell ref="SDM24:SDX24"/>
    <mergeCell ref="SDY24:SEJ24"/>
    <mergeCell ref="RYW24:RZH24"/>
    <mergeCell ref="RZI24:RZT24"/>
    <mergeCell ref="RZU24:SAF24"/>
    <mergeCell ref="SAG24:SAR24"/>
    <mergeCell ref="SAS24:SBD24"/>
    <mergeCell ref="SBE24:SBP24"/>
    <mergeCell ref="RWC24:RWN24"/>
    <mergeCell ref="RWO24:RWZ24"/>
    <mergeCell ref="RXA24:RXL24"/>
    <mergeCell ref="RXM24:RXX24"/>
    <mergeCell ref="RXY24:RYJ24"/>
    <mergeCell ref="RYK24:RYV24"/>
    <mergeCell ref="TAO24:TAZ24"/>
    <mergeCell ref="TBA24:TBL24"/>
    <mergeCell ref="TBM24:TBX24"/>
    <mergeCell ref="TBY24:TCJ24"/>
    <mergeCell ref="TCK24:TCV24"/>
    <mergeCell ref="TCW24:TDH24"/>
    <mergeCell ref="SXU24:SYF24"/>
    <mergeCell ref="SYG24:SYR24"/>
    <mergeCell ref="SYS24:SZD24"/>
    <mergeCell ref="SZE24:SZP24"/>
    <mergeCell ref="SZQ24:TAB24"/>
    <mergeCell ref="TAC24:TAN24"/>
    <mergeCell ref="SVA24:SVL24"/>
    <mergeCell ref="SVM24:SVX24"/>
    <mergeCell ref="SVY24:SWJ24"/>
    <mergeCell ref="SWK24:SWV24"/>
    <mergeCell ref="SWW24:SXH24"/>
    <mergeCell ref="SXI24:SXT24"/>
    <mergeCell ref="SSG24:SSR24"/>
    <mergeCell ref="SSS24:STD24"/>
    <mergeCell ref="STE24:STP24"/>
    <mergeCell ref="STQ24:SUB24"/>
    <mergeCell ref="SUC24:SUN24"/>
    <mergeCell ref="SUO24:SUZ24"/>
    <mergeCell ref="SPM24:SPX24"/>
    <mergeCell ref="SPY24:SQJ24"/>
    <mergeCell ref="SQK24:SQV24"/>
    <mergeCell ref="SQW24:SRH24"/>
    <mergeCell ref="SRI24:SRT24"/>
    <mergeCell ref="SRU24:SSF24"/>
    <mergeCell ref="SMS24:SND24"/>
    <mergeCell ref="SNE24:SNP24"/>
    <mergeCell ref="SNQ24:SOB24"/>
    <mergeCell ref="SOC24:SON24"/>
    <mergeCell ref="SOO24:SOZ24"/>
    <mergeCell ref="SPA24:SPL24"/>
    <mergeCell ref="TRE24:TRP24"/>
    <mergeCell ref="TRQ24:TSB24"/>
    <mergeCell ref="TSC24:TSN24"/>
    <mergeCell ref="TSO24:TSZ24"/>
    <mergeCell ref="TTA24:TTL24"/>
    <mergeCell ref="TTM24:TTX24"/>
    <mergeCell ref="TOK24:TOV24"/>
    <mergeCell ref="TOW24:TPH24"/>
    <mergeCell ref="TPI24:TPT24"/>
    <mergeCell ref="TPU24:TQF24"/>
    <mergeCell ref="TQG24:TQR24"/>
    <mergeCell ref="TQS24:TRD24"/>
    <mergeCell ref="TLQ24:TMB24"/>
    <mergeCell ref="TMC24:TMN24"/>
    <mergeCell ref="TMO24:TMZ24"/>
    <mergeCell ref="TNA24:TNL24"/>
    <mergeCell ref="TNM24:TNX24"/>
    <mergeCell ref="TNY24:TOJ24"/>
    <mergeCell ref="TIW24:TJH24"/>
    <mergeCell ref="TJI24:TJT24"/>
    <mergeCell ref="TJU24:TKF24"/>
    <mergeCell ref="TKG24:TKR24"/>
    <mergeCell ref="TKS24:TLD24"/>
    <mergeCell ref="TLE24:TLP24"/>
    <mergeCell ref="TGC24:TGN24"/>
    <mergeCell ref="TGO24:TGZ24"/>
    <mergeCell ref="THA24:THL24"/>
    <mergeCell ref="THM24:THX24"/>
    <mergeCell ref="THY24:TIJ24"/>
    <mergeCell ref="TIK24:TIV24"/>
    <mergeCell ref="TDI24:TDT24"/>
    <mergeCell ref="TDU24:TEF24"/>
    <mergeCell ref="TEG24:TER24"/>
    <mergeCell ref="TES24:TFD24"/>
    <mergeCell ref="TFE24:TFP24"/>
    <mergeCell ref="TFQ24:TGB24"/>
    <mergeCell ref="UHU24:UIF24"/>
    <mergeCell ref="UIG24:UIR24"/>
    <mergeCell ref="UIS24:UJD24"/>
    <mergeCell ref="UJE24:UJP24"/>
    <mergeCell ref="UJQ24:UKB24"/>
    <mergeCell ref="UKC24:UKN24"/>
    <mergeCell ref="UFA24:UFL24"/>
    <mergeCell ref="UFM24:UFX24"/>
    <mergeCell ref="UFY24:UGJ24"/>
    <mergeCell ref="UGK24:UGV24"/>
    <mergeCell ref="UGW24:UHH24"/>
    <mergeCell ref="UHI24:UHT24"/>
    <mergeCell ref="UCG24:UCR24"/>
    <mergeCell ref="UCS24:UDD24"/>
    <mergeCell ref="UDE24:UDP24"/>
    <mergeCell ref="UDQ24:UEB24"/>
    <mergeCell ref="UEC24:UEN24"/>
    <mergeCell ref="UEO24:UEZ24"/>
    <mergeCell ref="TZM24:TZX24"/>
    <mergeCell ref="TZY24:UAJ24"/>
    <mergeCell ref="UAK24:UAV24"/>
    <mergeCell ref="UAW24:UBH24"/>
    <mergeCell ref="UBI24:UBT24"/>
    <mergeCell ref="UBU24:UCF24"/>
    <mergeCell ref="TWS24:TXD24"/>
    <mergeCell ref="TXE24:TXP24"/>
    <mergeCell ref="TXQ24:TYB24"/>
    <mergeCell ref="TYC24:TYN24"/>
    <mergeCell ref="TYO24:TYZ24"/>
    <mergeCell ref="TZA24:TZL24"/>
    <mergeCell ref="TTY24:TUJ24"/>
    <mergeCell ref="TUK24:TUV24"/>
    <mergeCell ref="TUW24:TVH24"/>
    <mergeCell ref="TVI24:TVT24"/>
    <mergeCell ref="TVU24:TWF24"/>
    <mergeCell ref="TWG24:TWR24"/>
    <mergeCell ref="UYK24:UYV24"/>
    <mergeCell ref="UYW24:UZH24"/>
    <mergeCell ref="UZI24:UZT24"/>
    <mergeCell ref="UZU24:VAF24"/>
    <mergeCell ref="VAG24:VAR24"/>
    <mergeCell ref="VAS24:VBD24"/>
    <mergeCell ref="UVQ24:UWB24"/>
    <mergeCell ref="UWC24:UWN24"/>
    <mergeCell ref="UWO24:UWZ24"/>
    <mergeCell ref="UXA24:UXL24"/>
    <mergeCell ref="UXM24:UXX24"/>
    <mergeCell ref="UXY24:UYJ24"/>
    <mergeCell ref="USW24:UTH24"/>
    <mergeCell ref="UTI24:UTT24"/>
    <mergeCell ref="UTU24:UUF24"/>
    <mergeCell ref="UUG24:UUR24"/>
    <mergeCell ref="UUS24:UVD24"/>
    <mergeCell ref="UVE24:UVP24"/>
    <mergeCell ref="UQC24:UQN24"/>
    <mergeCell ref="UQO24:UQZ24"/>
    <mergeCell ref="URA24:URL24"/>
    <mergeCell ref="URM24:URX24"/>
    <mergeCell ref="URY24:USJ24"/>
    <mergeCell ref="USK24:USV24"/>
    <mergeCell ref="UNI24:UNT24"/>
    <mergeCell ref="UNU24:UOF24"/>
    <mergeCell ref="UOG24:UOR24"/>
    <mergeCell ref="UOS24:UPD24"/>
    <mergeCell ref="UPE24:UPP24"/>
    <mergeCell ref="UPQ24:UQB24"/>
    <mergeCell ref="UKO24:UKZ24"/>
    <mergeCell ref="ULA24:ULL24"/>
    <mergeCell ref="ULM24:ULX24"/>
    <mergeCell ref="ULY24:UMJ24"/>
    <mergeCell ref="UMK24:UMV24"/>
    <mergeCell ref="UMW24:UNH24"/>
    <mergeCell ref="VPA24:VPL24"/>
    <mergeCell ref="VPM24:VPX24"/>
    <mergeCell ref="VPY24:VQJ24"/>
    <mergeCell ref="VQK24:VQV24"/>
    <mergeCell ref="VQW24:VRH24"/>
    <mergeCell ref="VRI24:VRT24"/>
    <mergeCell ref="VMG24:VMR24"/>
    <mergeCell ref="VMS24:VND24"/>
    <mergeCell ref="VNE24:VNP24"/>
    <mergeCell ref="VNQ24:VOB24"/>
    <mergeCell ref="VOC24:VON24"/>
    <mergeCell ref="VOO24:VOZ24"/>
    <mergeCell ref="VJM24:VJX24"/>
    <mergeCell ref="VJY24:VKJ24"/>
    <mergeCell ref="VKK24:VKV24"/>
    <mergeCell ref="VKW24:VLH24"/>
    <mergeCell ref="VLI24:VLT24"/>
    <mergeCell ref="VLU24:VMF24"/>
    <mergeCell ref="VGS24:VHD24"/>
    <mergeCell ref="VHE24:VHP24"/>
    <mergeCell ref="VHQ24:VIB24"/>
    <mergeCell ref="VIC24:VIN24"/>
    <mergeCell ref="VIO24:VIZ24"/>
    <mergeCell ref="VJA24:VJL24"/>
    <mergeCell ref="VDY24:VEJ24"/>
    <mergeCell ref="VEK24:VEV24"/>
    <mergeCell ref="VEW24:VFH24"/>
    <mergeCell ref="VFI24:VFT24"/>
    <mergeCell ref="VFU24:VGF24"/>
    <mergeCell ref="VGG24:VGR24"/>
    <mergeCell ref="VBE24:VBP24"/>
    <mergeCell ref="VBQ24:VCB24"/>
    <mergeCell ref="VCC24:VCN24"/>
    <mergeCell ref="VCO24:VCZ24"/>
    <mergeCell ref="VDA24:VDL24"/>
    <mergeCell ref="VDM24:VDX24"/>
    <mergeCell ref="WFQ24:WGB24"/>
    <mergeCell ref="WGC24:WGN24"/>
    <mergeCell ref="WGO24:WGZ24"/>
    <mergeCell ref="WHA24:WHL24"/>
    <mergeCell ref="WHM24:WHX24"/>
    <mergeCell ref="WHY24:WIJ24"/>
    <mergeCell ref="WCW24:WDH24"/>
    <mergeCell ref="WDI24:WDT24"/>
    <mergeCell ref="WDU24:WEF24"/>
    <mergeCell ref="WEG24:WER24"/>
    <mergeCell ref="WES24:WFD24"/>
    <mergeCell ref="WFE24:WFP24"/>
    <mergeCell ref="WAC24:WAN24"/>
    <mergeCell ref="WAO24:WAZ24"/>
    <mergeCell ref="WBA24:WBL24"/>
    <mergeCell ref="WBM24:WBX24"/>
    <mergeCell ref="WBY24:WCJ24"/>
    <mergeCell ref="WCK24:WCV24"/>
    <mergeCell ref="VXI24:VXT24"/>
    <mergeCell ref="VXU24:VYF24"/>
    <mergeCell ref="VYG24:VYR24"/>
    <mergeCell ref="VYS24:VZD24"/>
    <mergeCell ref="VZE24:VZP24"/>
    <mergeCell ref="VZQ24:WAB24"/>
    <mergeCell ref="VUO24:VUZ24"/>
    <mergeCell ref="VVA24:VVL24"/>
    <mergeCell ref="VVM24:VVX24"/>
    <mergeCell ref="VVY24:VWJ24"/>
    <mergeCell ref="VWK24:VWV24"/>
    <mergeCell ref="VWW24:VXH24"/>
    <mergeCell ref="VRU24:VSF24"/>
    <mergeCell ref="VSG24:VSR24"/>
    <mergeCell ref="VSS24:VTD24"/>
    <mergeCell ref="VTE24:VTP24"/>
    <mergeCell ref="VTQ24:VUB24"/>
    <mergeCell ref="VUC24:VUN24"/>
    <mergeCell ref="CS25:DD25"/>
    <mergeCell ref="DE25:DP25"/>
    <mergeCell ref="DQ25:EB25"/>
    <mergeCell ref="EC25:EN25"/>
    <mergeCell ref="EO25:EZ25"/>
    <mergeCell ref="FA25:FL25"/>
    <mergeCell ref="XEO24:XEZ24"/>
    <mergeCell ref="XFA24:XFD24"/>
    <mergeCell ref="A25:L25"/>
    <mergeCell ref="M25:X25"/>
    <mergeCell ref="Y25:AJ25"/>
    <mergeCell ref="AK25:AV25"/>
    <mergeCell ref="AW25:BH25"/>
    <mergeCell ref="BI25:BT25"/>
    <mergeCell ref="BU25:CF25"/>
    <mergeCell ref="CG25:CR25"/>
    <mergeCell ref="XBU24:XCF24"/>
    <mergeCell ref="XCG24:XCR24"/>
    <mergeCell ref="XCS24:XDD24"/>
    <mergeCell ref="XDE24:XDP24"/>
    <mergeCell ref="XDQ24:XEB24"/>
    <mergeCell ref="XEC24:XEN24"/>
    <mergeCell ref="WZA24:WZL24"/>
    <mergeCell ref="WZM24:WZX24"/>
    <mergeCell ref="WZY24:XAJ24"/>
    <mergeCell ref="XAK24:XAV24"/>
    <mergeCell ref="XAW24:XBH24"/>
    <mergeCell ref="XBI24:XBT24"/>
    <mergeCell ref="WWG24:WWR24"/>
    <mergeCell ref="WWS24:WXD24"/>
    <mergeCell ref="WXE24:WXP24"/>
    <mergeCell ref="WXQ24:WYB24"/>
    <mergeCell ref="WYC24:WYN24"/>
    <mergeCell ref="WYO24:WYZ24"/>
    <mergeCell ref="WTM24:WTX24"/>
    <mergeCell ref="WTY24:WUJ24"/>
    <mergeCell ref="WUK24:WUV24"/>
    <mergeCell ref="WUW24:WVH24"/>
    <mergeCell ref="WVI24:WVT24"/>
    <mergeCell ref="WVU24:WWF24"/>
    <mergeCell ref="WQS24:WRD24"/>
    <mergeCell ref="WRE24:WRP24"/>
    <mergeCell ref="WRQ24:WSB24"/>
    <mergeCell ref="WSC24:WSN24"/>
    <mergeCell ref="WSO24:WSZ24"/>
    <mergeCell ref="WTA24:WTL24"/>
    <mergeCell ref="WNY24:WOJ24"/>
    <mergeCell ref="WOK24:WOV24"/>
    <mergeCell ref="WOW24:WPH24"/>
    <mergeCell ref="WPI24:WPT24"/>
    <mergeCell ref="WPU24:WQF24"/>
    <mergeCell ref="WQG24:WQR24"/>
    <mergeCell ref="WLE24:WLP24"/>
    <mergeCell ref="WLQ24:WMB24"/>
    <mergeCell ref="WMC24:WMN24"/>
    <mergeCell ref="WMO24:WMZ24"/>
    <mergeCell ref="WNA24:WNL24"/>
    <mergeCell ref="WNM24:WNX24"/>
    <mergeCell ref="WIK24:WIV24"/>
    <mergeCell ref="WIW24:WJH24"/>
    <mergeCell ref="WJI24:WJT24"/>
    <mergeCell ref="WJU24:WKF24"/>
    <mergeCell ref="WKG24:WKR24"/>
    <mergeCell ref="WKS24:WLD24"/>
    <mergeCell ref="TI25:TT25"/>
    <mergeCell ref="TU25:UF25"/>
    <mergeCell ref="UG25:UR25"/>
    <mergeCell ref="US25:VD25"/>
    <mergeCell ref="VE25:VP25"/>
    <mergeCell ref="VQ25:WB25"/>
    <mergeCell ref="QO25:QZ25"/>
    <mergeCell ref="RA25:RL25"/>
    <mergeCell ref="RM25:RX25"/>
    <mergeCell ref="RY25:SJ25"/>
    <mergeCell ref="SK25:SV25"/>
    <mergeCell ref="SW25:TH25"/>
    <mergeCell ref="NU25:OF25"/>
    <mergeCell ref="OG25:OR25"/>
    <mergeCell ref="OS25:PD25"/>
    <mergeCell ref="PE25:PP25"/>
    <mergeCell ref="PQ25:QB25"/>
    <mergeCell ref="QC25:QN25"/>
    <mergeCell ref="LA25:LL25"/>
    <mergeCell ref="LM25:LX25"/>
    <mergeCell ref="LY25:MJ25"/>
    <mergeCell ref="MK25:MV25"/>
    <mergeCell ref="MW25:NH25"/>
    <mergeCell ref="NI25:NT25"/>
    <mergeCell ref="IG25:IR25"/>
    <mergeCell ref="IS25:JD25"/>
    <mergeCell ref="JE25:JP25"/>
    <mergeCell ref="JQ25:KB25"/>
    <mergeCell ref="KC25:KN25"/>
    <mergeCell ref="KO25:KZ25"/>
    <mergeCell ref="FM25:FX25"/>
    <mergeCell ref="FY25:GJ25"/>
    <mergeCell ref="GK25:GV25"/>
    <mergeCell ref="GW25:HH25"/>
    <mergeCell ref="HI25:HT25"/>
    <mergeCell ref="HU25:IF25"/>
    <mergeCell ref="AJY25:AKJ25"/>
    <mergeCell ref="AKK25:AKV25"/>
    <mergeCell ref="AKW25:ALH25"/>
    <mergeCell ref="ALI25:ALT25"/>
    <mergeCell ref="ALU25:AMF25"/>
    <mergeCell ref="AMG25:AMR25"/>
    <mergeCell ref="AHE25:AHP25"/>
    <mergeCell ref="AHQ25:AIB25"/>
    <mergeCell ref="AIC25:AIN25"/>
    <mergeCell ref="AIO25:AIZ25"/>
    <mergeCell ref="AJA25:AJL25"/>
    <mergeCell ref="AJM25:AJX25"/>
    <mergeCell ref="AEK25:AEV25"/>
    <mergeCell ref="AEW25:AFH25"/>
    <mergeCell ref="AFI25:AFT25"/>
    <mergeCell ref="AFU25:AGF25"/>
    <mergeCell ref="AGG25:AGR25"/>
    <mergeCell ref="AGS25:AHD25"/>
    <mergeCell ref="ABQ25:ACB25"/>
    <mergeCell ref="ACC25:ACN25"/>
    <mergeCell ref="ACO25:ACZ25"/>
    <mergeCell ref="ADA25:ADL25"/>
    <mergeCell ref="ADM25:ADX25"/>
    <mergeCell ref="ADY25:AEJ25"/>
    <mergeCell ref="YW25:ZH25"/>
    <mergeCell ref="ZI25:ZT25"/>
    <mergeCell ref="ZU25:AAF25"/>
    <mergeCell ref="AAG25:AAR25"/>
    <mergeCell ref="AAS25:ABD25"/>
    <mergeCell ref="ABE25:ABP25"/>
    <mergeCell ref="WC25:WN25"/>
    <mergeCell ref="WO25:WZ25"/>
    <mergeCell ref="XA25:XL25"/>
    <mergeCell ref="XM25:XX25"/>
    <mergeCell ref="XY25:YJ25"/>
    <mergeCell ref="YK25:YV25"/>
    <mergeCell ref="BAO25:BAZ25"/>
    <mergeCell ref="BBA25:BBL25"/>
    <mergeCell ref="BBM25:BBX25"/>
    <mergeCell ref="BBY25:BCJ25"/>
    <mergeCell ref="BCK25:BCV25"/>
    <mergeCell ref="BCW25:BDH25"/>
    <mergeCell ref="AXU25:AYF25"/>
    <mergeCell ref="AYG25:AYR25"/>
    <mergeCell ref="AYS25:AZD25"/>
    <mergeCell ref="AZE25:AZP25"/>
    <mergeCell ref="AZQ25:BAB25"/>
    <mergeCell ref="BAC25:BAN25"/>
    <mergeCell ref="AVA25:AVL25"/>
    <mergeCell ref="AVM25:AVX25"/>
    <mergeCell ref="AVY25:AWJ25"/>
    <mergeCell ref="AWK25:AWV25"/>
    <mergeCell ref="AWW25:AXH25"/>
    <mergeCell ref="AXI25:AXT25"/>
    <mergeCell ref="ASG25:ASR25"/>
    <mergeCell ref="ASS25:ATD25"/>
    <mergeCell ref="ATE25:ATP25"/>
    <mergeCell ref="ATQ25:AUB25"/>
    <mergeCell ref="AUC25:AUN25"/>
    <mergeCell ref="AUO25:AUZ25"/>
    <mergeCell ref="APM25:APX25"/>
    <mergeCell ref="APY25:AQJ25"/>
    <mergeCell ref="AQK25:AQV25"/>
    <mergeCell ref="AQW25:ARH25"/>
    <mergeCell ref="ARI25:ART25"/>
    <mergeCell ref="ARU25:ASF25"/>
    <mergeCell ref="AMS25:AND25"/>
    <mergeCell ref="ANE25:ANP25"/>
    <mergeCell ref="ANQ25:AOB25"/>
    <mergeCell ref="AOC25:AON25"/>
    <mergeCell ref="AOO25:AOZ25"/>
    <mergeCell ref="APA25:APL25"/>
    <mergeCell ref="BRE25:BRP25"/>
    <mergeCell ref="BRQ25:BSB25"/>
    <mergeCell ref="BSC25:BSN25"/>
    <mergeCell ref="BSO25:BSZ25"/>
    <mergeCell ref="BTA25:BTL25"/>
    <mergeCell ref="BTM25:BTX25"/>
    <mergeCell ref="BOK25:BOV25"/>
    <mergeCell ref="BOW25:BPH25"/>
    <mergeCell ref="BPI25:BPT25"/>
    <mergeCell ref="BPU25:BQF25"/>
    <mergeCell ref="BQG25:BQR25"/>
    <mergeCell ref="BQS25:BRD25"/>
    <mergeCell ref="BLQ25:BMB25"/>
    <mergeCell ref="BMC25:BMN25"/>
    <mergeCell ref="BMO25:BMZ25"/>
    <mergeCell ref="BNA25:BNL25"/>
    <mergeCell ref="BNM25:BNX25"/>
    <mergeCell ref="BNY25:BOJ25"/>
    <mergeCell ref="BIW25:BJH25"/>
    <mergeCell ref="BJI25:BJT25"/>
    <mergeCell ref="BJU25:BKF25"/>
    <mergeCell ref="BKG25:BKR25"/>
    <mergeCell ref="BKS25:BLD25"/>
    <mergeCell ref="BLE25:BLP25"/>
    <mergeCell ref="BGC25:BGN25"/>
    <mergeCell ref="BGO25:BGZ25"/>
    <mergeCell ref="BHA25:BHL25"/>
    <mergeCell ref="BHM25:BHX25"/>
    <mergeCell ref="BHY25:BIJ25"/>
    <mergeCell ref="BIK25:BIV25"/>
    <mergeCell ref="BDI25:BDT25"/>
    <mergeCell ref="BDU25:BEF25"/>
    <mergeCell ref="BEG25:BER25"/>
    <mergeCell ref="BES25:BFD25"/>
    <mergeCell ref="BFE25:BFP25"/>
    <mergeCell ref="BFQ25:BGB25"/>
    <mergeCell ref="CHU25:CIF25"/>
    <mergeCell ref="CIG25:CIR25"/>
    <mergeCell ref="CIS25:CJD25"/>
    <mergeCell ref="CJE25:CJP25"/>
    <mergeCell ref="CJQ25:CKB25"/>
    <mergeCell ref="CKC25:CKN25"/>
    <mergeCell ref="CFA25:CFL25"/>
    <mergeCell ref="CFM25:CFX25"/>
    <mergeCell ref="CFY25:CGJ25"/>
    <mergeCell ref="CGK25:CGV25"/>
    <mergeCell ref="CGW25:CHH25"/>
    <mergeCell ref="CHI25:CHT25"/>
    <mergeCell ref="CCG25:CCR25"/>
    <mergeCell ref="CCS25:CDD25"/>
    <mergeCell ref="CDE25:CDP25"/>
    <mergeCell ref="CDQ25:CEB25"/>
    <mergeCell ref="CEC25:CEN25"/>
    <mergeCell ref="CEO25:CEZ25"/>
    <mergeCell ref="BZM25:BZX25"/>
    <mergeCell ref="BZY25:CAJ25"/>
    <mergeCell ref="CAK25:CAV25"/>
    <mergeCell ref="CAW25:CBH25"/>
    <mergeCell ref="CBI25:CBT25"/>
    <mergeCell ref="CBU25:CCF25"/>
    <mergeCell ref="BWS25:BXD25"/>
    <mergeCell ref="BXE25:BXP25"/>
    <mergeCell ref="BXQ25:BYB25"/>
    <mergeCell ref="BYC25:BYN25"/>
    <mergeCell ref="BYO25:BYZ25"/>
    <mergeCell ref="BZA25:BZL25"/>
    <mergeCell ref="BTY25:BUJ25"/>
    <mergeCell ref="BUK25:BUV25"/>
    <mergeCell ref="BUW25:BVH25"/>
    <mergeCell ref="BVI25:BVT25"/>
    <mergeCell ref="BVU25:BWF25"/>
    <mergeCell ref="BWG25:BWR25"/>
    <mergeCell ref="CYK25:CYV25"/>
    <mergeCell ref="CYW25:CZH25"/>
    <mergeCell ref="CZI25:CZT25"/>
    <mergeCell ref="CZU25:DAF25"/>
    <mergeCell ref="DAG25:DAR25"/>
    <mergeCell ref="DAS25:DBD25"/>
    <mergeCell ref="CVQ25:CWB25"/>
    <mergeCell ref="CWC25:CWN25"/>
    <mergeCell ref="CWO25:CWZ25"/>
    <mergeCell ref="CXA25:CXL25"/>
    <mergeCell ref="CXM25:CXX25"/>
    <mergeCell ref="CXY25:CYJ25"/>
    <mergeCell ref="CSW25:CTH25"/>
    <mergeCell ref="CTI25:CTT25"/>
    <mergeCell ref="CTU25:CUF25"/>
    <mergeCell ref="CUG25:CUR25"/>
    <mergeCell ref="CUS25:CVD25"/>
    <mergeCell ref="CVE25:CVP25"/>
    <mergeCell ref="CQC25:CQN25"/>
    <mergeCell ref="CQO25:CQZ25"/>
    <mergeCell ref="CRA25:CRL25"/>
    <mergeCell ref="CRM25:CRX25"/>
    <mergeCell ref="CRY25:CSJ25"/>
    <mergeCell ref="CSK25:CSV25"/>
    <mergeCell ref="CNI25:CNT25"/>
    <mergeCell ref="CNU25:COF25"/>
    <mergeCell ref="COG25:COR25"/>
    <mergeCell ref="COS25:CPD25"/>
    <mergeCell ref="CPE25:CPP25"/>
    <mergeCell ref="CPQ25:CQB25"/>
    <mergeCell ref="CKO25:CKZ25"/>
    <mergeCell ref="CLA25:CLL25"/>
    <mergeCell ref="CLM25:CLX25"/>
    <mergeCell ref="CLY25:CMJ25"/>
    <mergeCell ref="CMK25:CMV25"/>
    <mergeCell ref="CMW25:CNH25"/>
    <mergeCell ref="DPA25:DPL25"/>
    <mergeCell ref="DPM25:DPX25"/>
    <mergeCell ref="DPY25:DQJ25"/>
    <mergeCell ref="DQK25:DQV25"/>
    <mergeCell ref="DQW25:DRH25"/>
    <mergeCell ref="DRI25:DRT25"/>
    <mergeCell ref="DMG25:DMR25"/>
    <mergeCell ref="DMS25:DND25"/>
    <mergeCell ref="DNE25:DNP25"/>
    <mergeCell ref="DNQ25:DOB25"/>
    <mergeCell ref="DOC25:DON25"/>
    <mergeCell ref="DOO25:DOZ25"/>
    <mergeCell ref="DJM25:DJX25"/>
    <mergeCell ref="DJY25:DKJ25"/>
    <mergeCell ref="DKK25:DKV25"/>
    <mergeCell ref="DKW25:DLH25"/>
    <mergeCell ref="DLI25:DLT25"/>
    <mergeCell ref="DLU25:DMF25"/>
    <mergeCell ref="DGS25:DHD25"/>
    <mergeCell ref="DHE25:DHP25"/>
    <mergeCell ref="DHQ25:DIB25"/>
    <mergeCell ref="DIC25:DIN25"/>
    <mergeCell ref="DIO25:DIZ25"/>
    <mergeCell ref="DJA25:DJL25"/>
    <mergeCell ref="DDY25:DEJ25"/>
    <mergeCell ref="DEK25:DEV25"/>
    <mergeCell ref="DEW25:DFH25"/>
    <mergeCell ref="DFI25:DFT25"/>
    <mergeCell ref="DFU25:DGF25"/>
    <mergeCell ref="DGG25:DGR25"/>
    <mergeCell ref="DBE25:DBP25"/>
    <mergeCell ref="DBQ25:DCB25"/>
    <mergeCell ref="DCC25:DCN25"/>
    <mergeCell ref="DCO25:DCZ25"/>
    <mergeCell ref="DDA25:DDL25"/>
    <mergeCell ref="DDM25:DDX25"/>
    <mergeCell ref="EFQ25:EGB25"/>
    <mergeCell ref="EGC25:EGN25"/>
    <mergeCell ref="EGO25:EGZ25"/>
    <mergeCell ref="EHA25:EHL25"/>
    <mergeCell ref="EHM25:EHX25"/>
    <mergeCell ref="EHY25:EIJ25"/>
    <mergeCell ref="ECW25:EDH25"/>
    <mergeCell ref="EDI25:EDT25"/>
    <mergeCell ref="EDU25:EEF25"/>
    <mergeCell ref="EEG25:EER25"/>
    <mergeCell ref="EES25:EFD25"/>
    <mergeCell ref="EFE25:EFP25"/>
    <mergeCell ref="EAC25:EAN25"/>
    <mergeCell ref="EAO25:EAZ25"/>
    <mergeCell ref="EBA25:EBL25"/>
    <mergeCell ref="EBM25:EBX25"/>
    <mergeCell ref="EBY25:ECJ25"/>
    <mergeCell ref="ECK25:ECV25"/>
    <mergeCell ref="DXI25:DXT25"/>
    <mergeCell ref="DXU25:DYF25"/>
    <mergeCell ref="DYG25:DYR25"/>
    <mergeCell ref="DYS25:DZD25"/>
    <mergeCell ref="DZE25:DZP25"/>
    <mergeCell ref="DZQ25:EAB25"/>
    <mergeCell ref="DUO25:DUZ25"/>
    <mergeCell ref="DVA25:DVL25"/>
    <mergeCell ref="DVM25:DVX25"/>
    <mergeCell ref="DVY25:DWJ25"/>
    <mergeCell ref="DWK25:DWV25"/>
    <mergeCell ref="DWW25:DXH25"/>
    <mergeCell ref="DRU25:DSF25"/>
    <mergeCell ref="DSG25:DSR25"/>
    <mergeCell ref="DSS25:DTD25"/>
    <mergeCell ref="DTE25:DTP25"/>
    <mergeCell ref="DTQ25:DUB25"/>
    <mergeCell ref="DUC25:DUN25"/>
    <mergeCell ref="EWG25:EWR25"/>
    <mergeCell ref="EWS25:EXD25"/>
    <mergeCell ref="EXE25:EXP25"/>
    <mergeCell ref="EXQ25:EYB25"/>
    <mergeCell ref="EYC25:EYN25"/>
    <mergeCell ref="EYO25:EYZ25"/>
    <mergeCell ref="ETM25:ETX25"/>
    <mergeCell ref="ETY25:EUJ25"/>
    <mergeCell ref="EUK25:EUV25"/>
    <mergeCell ref="EUW25:EVH25"/>
    <mergeCell ref="EVI25:EVT25"/>
    <mergeCell ref="EVU25:EWF25"/>
    <mergeCell ref="EQS25:ERD25"/>
    <mergeCell ref="ERE25:ERP25"/>
    <mergeCell ref="ERQ25:ESB25"/>
    <mergeCell ref="ESC25:ESN25"/>
    <mergeCell ref="ESO25:ESZ25"/>
    <mergeCell ref="ETA25:ETL25"/>
    <mergeCell ref="ENY25:EOJ25"/>
    <mergeCell ref="EOK25:EOV25"/>
    <mergeCell ref="EOW25:EPH25"/>
    <mergeCell ref="EPI25:EPT25"/>
    <mergeCell ref="EPU25:EQF25"/>
    <mergeCell ref="EQG25:EQR25"/>
    <mergeCell ref="ELE25:ELP25"/>
    <mergeCell ref="ELQ25:EMB25"/>
    <mergeCell ref="EMC25:EMN25"/>
    <mergeCell ref="EMO25:EMZ25"/>
    <mergeCell ref="ENA25:ENL25"/>
    <mergeCell ref="ENM25:ENX25"/>
    <mergeCell ref="EIK25:EIV25"/>
    <mergeCell ref="EIW25:EJH25"/>
    <mergeCell ref="EJI25:EJT25"/>
    <mergeCell ref="EJU25:EKF25"/>
    <mergeCell ref="EKG25:EKR25"/>
    <mergeCell ref="EKS25:ELD25"/>
    <mergeCell ref="FMW25:FNH25"/>
    <mergeCell ref="FNI25:FNT25"/>
    <mergeCell ref="FNU25:FOF25"/>
    <mergeCell ref="FOG25:FOR25"/>
    <mergeCell ref="FOS25:FPD25"/>
    <mergeCell ref="FPE25:FPP25"/>
    <mergeCell ref="FKC25:FKN25"/>
    <mergeCell ref="FKO25:FKZ25"/>
    <mergeCell ref="FLA25:FLL25"/>
    <mergeCell ref="FLM25:FLX25"/>
    <mergeCell ref="FLY25:FMJ25"/>
    <mergeCell ref="FMK25:FMV25"/>
    <mergeCell ref="FHI25:FHT25"/>
    <mergeCell ref="FHU25:FIF25"/>
    <mergeCell ref="FIG25:FIR25"/>
    <mergeCell ref="FIS25:FJD25"/>
    <mergeCell ref="FJE25:FJP25"/>
    <mergeCell ref="FJQ25:FKB25"/>
    <mergeCell ref="FEO25:FEZ25"/>
    <mergeCell ref="FFA25:FFL25"/>
    <mergeCell ref="FFM25:FFX25"/>
    <mergeCell ref="FFY25:FGJ25"/>
    <mergeCell ref="FGK25:FGV25"/>
    <mergeCell ref="FGW25:FHH25"/>
    <mergeCell ref="FBU25:FCF25"/>
    <mergeCell ref="FCG25:FCR25"/>
    <mergeCell ref="FCS25:FDD25"/>
    <mergeCell ref="FDE25:FDP25"/>
    <mergeCell ref="FDQ25:FEB25"/>
    <mergeCell ref="FEC25:FEN25"/>
    <mergeCell ref="EZA25:EZL25"/>
    <mergeCell ref="EZM25:EZX25"/>
    <mergeCell ref="EZY25:FAJ25"/>
    <mergeCell ref="FAK25:FAV25"/>
    <mergeCell ref="FAW25:FBH25"/>
    <mergeCell ref="FBI25:FBT25"/>
    <mergeCell ref="GDM25:GDX25"/>
    <mergeCell ref="GDY25:GEJ25"/>
    <mergeCell ref="GEK25:GEV25"/>
    <mergeCell ref="GEW25:GFH25"/>
    <mergeCell ref="GFI25:GFT25"/>
    <mergeCell ref="GFU25:GGF25"/>
    <mergeCell ref="GAS25:GBD25"/>
    <mergeCell ref="GBE25:GBP25"/>
    <mergeCell ref="GBQ25:GCB25"/>
    <mergeCell ref="GCC25:GCN25"/>
    <mergeCell ref="GCO25:GCZ25"/>
    <mergeCell ref="GDA25:GDL25"/>
    <mergeCell ref="FXY25:FYJ25"/>
    <mergeCell ref="FYK25:FYV25"/>
    <mergeCell ref="FYW25:FZH25"/>
    <mergeCell ref="FZI25:FZT25"/>
    <mergeCell ref="FZU25:GAF25"/>
    <mergeCell ref="GAG25:GAR25"/>
    <mergeCell ref="FVE25:FVP25"/>
    <mergeCell ref="FVQ25:FWB25"/>
    <mergeCell ref="FWC25:FWN25"/>
    <mergeCell ref="FWO25:FWZ25"/>
    <mergeCell ref="FXA25:FXL25"/>
    <mergeCell ref="FXM25:FXX25"/>
    <mergeCell ref="FSK25:FSV25"/>
    <mergeCell ref="FSW25:FTH25"/>
    <mergeCell ref="FTI25:FTT25"/>
    <mergeCell ref="FTU25:FUF25"/>
    <mergeCell ref="FUG25:FUR25"/>
    <mergeCell ref="FUS25:FVD25"/>
    <mergeCell ref="FPQ25:FQB25"/>
    <mergeCell ref="FQC25:FQN25"/>
    <mergeCell ref="FQO25:FQZ25"/>
    <mergeCell ref="FRA25:FRL25"/>
    <mergeCell ref="FRM25:FRX25"/>
    <mergeCell ref="FRY25:FSJ25"/>
    <mergeCell ref="GUC25:GUN25"/>
    <mergeCell ref="GUO25:GUZ25"/>
    <mergeCell ref="GVA25:GVL25"/>
    <mergeCell ref="GVM25:GVX25"/>
    <mergeCell ref="GVY25:GWJ25"/>
    <mergeCell ref="GWK25:GWV25"/>
    <mergeCell ref="GRI25:GRT25"/>
    <mergeCell ref="GRU25:GSF25"/>
    <mergeCell ref="GSG25:GSR25"/>
    <mergeCell ref="GSS25:GTD25"/>
    <mergeCell ref="GTE25:GTP25"/>
    <mergeCell ref="GTQ25:GUB25"/>
    <mergeCell ref="GOO25:GOZ25"/>
    <mergeCell ref="GPA25:GPL25"/>
    <mergeCell ref="GPM25:GPX25"/>
    <mergeCell ref="GPY25:GQJ25"/>
    <mergeCell ref="GQK25:GQV25"/>
    <mergeCell ref="GQW25:GRH25"/>
    <mergeCell ref="GLU25:GMF25"/>
    <mergeCell ref="GMG25:GMR25"/>
    <mergeCell ref="GMS25:GND25"/>
    <mergeCell ref="GNE25:GNP25"/>
    <mergeCell ref="GNQ25:GOB25"/>
    <mergeCell ref="GOC25:GON25"/>
    <mergeCell ref="GJA25:GJL25"/>
    <mergeCell ref="GJM25:GJX25"/>
    <mergeCell ref="GJY25:GKJ25"/>
    <mergeCell ref="GKK25:GKV25"/>
    <mergeCell ref="GKW25:GLH25"/>
    <mergeCell ref="GLI25:GLT25"/>
    <mergeCell ref="GGG25:GGR25"/>
    <mergeCell ref="GGS25:GHD25"/>
    <mergeCell ref="GHE25:GHP25"/>
    <mergeCell ref="GHQ25:GIB25"/>
    <mergeCell ref="GIC25:GIN25"/>
    <mergeCell ref="GIO25:GIZ25"/>
    <mergeCell ref="HKS25:HLD25"/>
    <mergeCell ref="HLE25:HLP25"/>
    <mergeCell ref="HLQ25:HMB25"/>
    <mergeCell ref="HMC25:HMN25"/>
    <mergeCell ref="HMO25:HMZ25"/>
    <mergeCell ref="HNA25:HNL25"/>
    <mergeCell ref="HHY25:HIJ25"/>
    <mergeCell ref="HIK25:HIV25"/>
    <mergeCell ref="HIW25:HJH25"/>
    <mergeCell ref="HJI25:HJT25"/>
    <mergeCell ref="HJU25:HKF25"/>
    <mergeCell ref="HKG25:HKR25"/>
    <mergeCell ref="HFE25:HFP25"/>
    <mergeCell ref="HFQ25:HGB25"/>
    <mergeCell ref="HGC25:HGN25"/>
    <mergeCell ref="HGO25:HGZ25"/>
    <mergeCell ref="HHA25:HHL25"/>
    <mergeCell ref="HHM25:HHX25"/>
    <mergeCell ref="HCK25:HCV25"/>
    <mergeCell ref="HCW25:HDH25"/>
    <mergeCell ref="HDI25:HDT25"/>
    <mergeCell ref="HDU25:HEF25"/>
    <mergeCell ref="HEG25:HER25"/>
    <mergeCell ref="HES25:HFD25"/>
    <mergeCell ref="GZQ25:HAB25"/>
    <mergeCell ref="HAC25:HAN25"/>
    <mergeCell ref="HAO25:HAZ25"/>
    <mergeCell ref="HBA25:HBL25"/>
    <mergeCell ref="HBM25:HBX25"/>
    <mergeCell ref="HBY25:HCJ25"/>
    <mergeCell ref="GWW25:GXH25"/>
    <mergeCell ref="GXI25:GXT25"/>
    <mergeCell ref="GXU25:GYF25"/>
    <mergeCell ref="GYG25:GYR25"/>
    <mergeCell ref="GYS25:GZD25"/>
    <mergeCell ref="GZE25:GZP25"/>
    <mergeCell ref="IBI25:IBT25"/>
    <mergeCell ref="IBU25:ICF25"/>
    <mergeCell ref="ICG25:ICR25"/>
    <mergeCell ref="ICS25:IDD25"/>
    <mergeCell ref="IDE25:IDP25"/>
    <mergeCell ref="IDQ25:IEB25"/>
    <mergeCell ref="HYO25:HYZ25"/>
    <mergeCell ref="HZA25:HZL25"/>
    <mergeCell ref="HZM25:HZX25"/>
    <mergeCell ref="HZY25:IAJ25"/>
    <mergeCell ref="IAK25:IAV25"/>
    <mergeCell ref="IAW25:IBH25"/>
    <mergeCell ref="HVU25:HWF25"/>
    <mergeCell ref="HWG25:HWR25"/>
    <mergeCell ref="HWS25:HXD25"/>
    <mergeCell ref="HXE25:HXP25"/>
    <mergeCell ref="HXQ25:HYB25"/>
    <mergeCell ref="HYC25:HYN25"/>
    <mergeCell ref="HTA25:HTL25"/>
    <mergeCell ref="HTM25:HTX25"/>
    <mergeCell ref="HTY25:HUJ25"/>
    <mergeCell ref="HUK25:HUV25"/>
    <mergeCell ref="HUW25:HVH25"/>
    <mergeCell ref="HVI25:HVT25"/>
    <mergeCell ref="HQG25:HQR25"/>
    <mergeCell ref="HQS25:HRD25"/>
    <mergeCell ref="HRE25:HRP25"/>
    <mergeCell ref="HRQ25:HSB25"/>
    <mergeCell ref="HSC25:HSN25"/>
    <mergeCell ref="HSO25:HSZ25"/>
    <mergeCell ref="HNM25:HNX25"/>
    <mergeCell ref="HNY25:HOJ25"/>
    <mergeCell ref="HOK25:HOV25"/>
    <mergeCell ref="HOW25:HPH25"/>
    <mergeCell ref="HPI25:HPT25"/>
    <mergeCell ref="HPU25:HQF25"/>
    <mergeCell ref="IRY25:ISJ25"/>
    <mergeCell ref="ISK25:ISV25"/>
    <mergeCell ref="ISW25:ITH25"/>
    <mergeCell ref="ITI25:ITT25"/>
    <mergeCell ref="ITU25:IUF25"/>
    <mergeCell ref="IUG25:IUR25"/>
    <mergeCell ref="IPE25:IPP25"/>
    <mergeCell ref="IPQ25:IQB25"/>
    <mergeCell ref="IQC25:IQN25"/>
    <mergeCell ref="IQO25:IQZ25"/>
    <mergeCell ref="IRA25:IRL25"/>
    <mergeCell ref="IRM25:IRX25"/>
    <mergeCell ref="IMK25:IMV25"/>
    <mergeCell ref="IMW25:INH25"/>
    <mergeCell ref="INI25:INT25"/>
    <mergeCell ref="INU25:IOF25"/>
    <mergeCell ref="IOG25:IOR25"/>
    <mergeCell ref="IOS25:IPD25"/>
    <mergeCell ref="IJQ25:IKB25"/>
    <mergeCell ref="IKC25:IKN25"/>
    <mergeCell ref="IKO25:IKZ25"/>
    <mergeCell ref="ILA25:ILL25"/>
    <mergeCell ref="ILM25:ILX25"/>
    <mergeCell ref="ILY25:IMJ25"/>
    <mergeCell ref="IGW25:IHH25"/>
    <mergeCell ref="IHI25:IHT25"/>
    <mergeCell ref="IHU25:IIF25"/>
    <mergeCell ref="IIG25:IIR25"/>
    <mergeCell ref="IIS25:IJD25"/>
    <mergeCell ref="IJE25:IJP25"/>
    <mergeCell ref="IEC25:IEN25"/>
    <mergeCell ref="IEO25:IEZ25"/>
    <mergeCell ref="IFA25:IFL25"/>
    <mergeCell ref="IFM25:IFX25"/>
    <mergeCell ref="IFY25:IGJ25"/>
    <mergeCell ref="IGK25:IGV25"/>
    <mergeCell ref="JIO25:JIZ25"/>
    <mergeCell ref="JJA25:JJL25"/>
    <mergeCell ref="JJM25:JJX25"/>
    <mergeCell ref="JJY25:JKJ25"/>
    <mergeCell ref="JKK25:JKV25"/>
    <mergeCell ref="JKW25:JLH25"/>
    <mergeCell ref="JFU25:JGF25"/>
    <mergeCell ref="JGG25:JGR25"/>
    <mergeCell ref="JGS25:JHD25"/>
    <mergeCell ref="JHE25:JHP25"/>
    <mergeCell ref="JHQ25:JIB25"/>
    <mergeCell ref="JIC25:JIN25"/>
    <mergeCell ref="JDA25:JDL25"/>
    <mergeCell ref="JDM25:JDX25"/>
    <mergeCell ref="JDY25:JEJ25"/>
    <mergeCell ref="JEK25:JEV25"/>
    <mergeCell ref="JEW25:JFH25"/>
    <mergeCell ref="JFI25:JFT25"/>
    <mergeCell ref="JAG25:JAR25"/>
    <mergeCell ref="JAS25:JBD25"/>
    <mergeCell ref="JBE25:JBP25"/>
    <mergeCell ref="JBQ25:JCB25"/>
    <mergeCell ref="JCC25:JCN25"/>
    <mergeCell ref="JCO25:JCZ25"/>
    <mergeCell ref="IXM25:IXX25"/>
    <mergeCell ref="IXY25:IYJ25"/>
    <mergeCell ref="IYK25:IYV25"/>
    <mergeCell ref="IYW25:IZH25"/>
    <mergeCell ref="IZI25:IZT25"/>
    <mergeCell ref="IZU25:JAF25"/>
    <mergeCell ref="IUS25:IVD25"/>
    <mergeCell ref="IVE25:IVP25"/>
    <mergeCell ref="IVQ25:IWB25"/>
    <mergeCell ref="IWC25:IWN25"/>
    <mergeCell ref="IWO25:IWZ25"/>
    <mergeCell ref="IXA25:IXL25"/>
    <mergeCell ref="JZE25:JZP25"/>
    <mergeCell ref="JZQ25:KAB25"/>
    <mergeCell ref="KAC25:KAN25"/>
    <mergeCell ref="KAO25:KAZ25"/>
    <mergeCell ref="KBA25:KBL25"/>
    <mergeCell ref="KBM25:KBX25"/>
    <mergeCell ref="JWK25:JWV25"/>
    <mergeCell ref="JWW25:JXH25"/>
    <mergeCell ref="JXI25:JXT25"/>
    <mergeCell ref="JXU25:JYF25"/>
    <mergeCell ref="JYG25:JYR25"/>
    <mergeCell ref="JYS25:JZD25"/>
    <mergeCell ref="JTQ25:JUB25"/>
    <mergeCell ref="JUC25:JUN25"/>
    <mergeCell ref="JUO25:JUZ25"/>
    <mergeCell ref="JVA25:JVL25"/>
    <mergeCell ref="JVM25:JVX25"/>
    <mergeCell ref="JVY25:JWJ25"/>
    <mergeCell ref="JQW25:JRH25"/>
    <mergeCell ref="JRI25:JRT25"/>
    <mergeCell ref="JRU25:JSF25"/>
    <mergeCell ref="JSG25:JSR25"/>
    <mergeCell ref="JSS25:JTD25"/>
    <mergeCell ref="JTE25:JTP25"/>
    <mergeCell ref="JOC25:JON25"/>
    <mergeCell ref="JOO25:JOZ25"/>
    <mergeCell ref="JPA25:JPL25"/>
    <mergeCell ref="JPM25:JPX25"/>
    <mergeCell ref="JPY25:JQJ25"/>
    <mergeCell ref="JQK25:JQV25"/>
    <mergeCell ref="JLI25:JLT25"/>
    <mergeCell ref="JLU25:JMF25"/>
    <mergeCell ref="JMG25:JMR25"/>
    <mergeCell ref="JMS25:JND25"/>
    <mergeCell ref="JNE25:JNP25"/>
    <mergeCell ref="JNQ25:JOB25"/>
    <mergeCell ref="KPU25:KQF25"/>
    <mergeCell ref="KQG25:KQR25"/>
    <mergeCell ref="KQS25:KRD25"/>
    <mergeCell ref="KRE25:KRP25"/>
    <mergeCell ref="KRQ25:KSB25"/>
    <mergeCell ref="KSC25:KSN25"/>
    <mergeCell ref="KNA25:KNL25"/>
    <mergeCell ref="KNM25:KNX25"/>
    <mergeCell ref="KNY25:KOJ25"/>
    <mergeCell ref="KOK25:KOV25"/>
    <mergeCell ref="KOW25:KPH25"/>
    <mergeCell ref="KPI25:KPT25"/>
    <mergeCell ref="KKG25:KKR25"/>
    <mergeCell ref="KKS25:KLD25"/>
    <mergeCell ref="KLE25:KLP25"/>
    <mergeCell ref="KLQ25:KMB25"/>
    <mergeCell ref="KMC25:KMN25"/>
    <mergeCell ref="KMO25:KMZ25"/>
    <mergeCell ref="KHM25:KHX25"/>
    <mergeCell ref="KHY25:KIJ25"/>
    <mergeCell ref="KIK25:KIV25"/>
    <mergeCell ref="KIW25:KJH25"/>
    <mergeCell ref="KJI25:KJT25"/>
    <mergeCell ref="KJU25:KKF25"/>
    <mergeCell ref="KES25:KFD25"/>
    <mergeCell ref="KFE25:KFP25"/>
    <mergeCell ref="KFQ25:KGB25"/>
    <mergeCell ref="KGC25:KGN25"/>
    <mergeCell ref="KGO25:KGZ25"/>
    <mergeCell ref="KHA25:KHL25"/>
    <mergeCell ref="KBY25:KCJ25"/>
    <mergeCell ref="KCK25:KCV25"/>
    <mergeCell ref="KCW25:KDH25"/>
    <mergeCell ref="KDI25:KDT25"/>
    <mergeCell ref="KDU25:KEF25"/>
    <mergeCell ref="KEG25:KER25"/>
    <mergeCell ref="LGK25:LGV25"/>
    <mergeCell ref="LGW25:LHH25"/>
    <mergeCell ref="LHI25:LHT25"/>
    <mergeCell ref="LHU25:LIF25"/>
    <mergeCell ref="LIG25:LIR25"/>
    <mergeCell ref="LIS25:LJD25"/>
    <mergeCell ref="LDQ25:LEB25"/>
    <mergeCell ref="LEC25:LEN25"/>
    <mergeCell ref="LEO25:LEZ25"/>
    <mergeCell ref="LFA25:LFL25"/>
    <mergeCell ref="LFM25:LFX25"/>
    <mergeCell ref="LFY25:LGJ25"/>
    <mergeCell ref="LAW25:LBH25"/>
    <mergeCell ref="LBI25:LBT25"/>
    <mergeCell ref="LBU25:LCF25"/>
    <mergeCell ref="LCG25:LCR25"/>
    <mergeCell ref="LCS25:LDD25"/>
    <mergeCell ref="LDE25:LDP25"/>
    <mergeCell ref="KYC25:KYN25"/>
    <mergeCell ref="KYO25:KYZ25"/>
    <mergeCell ref="KZA25:KZL25"/>
    <mergeCell ref="KZM25:KZX25"/>
    <mergeCell ref="KZY25:LAJ25"/>
    <mergeCell ref="LAK25:LAV25"/>
    <mergeCell ref="KVI25:KVT25"/>
    <mergeCell ref="KVU25:KWF25"/>
    <mergeCell ref="KWG25:KWR25"/>
    <mergeCell ref="KWS25:KXD25"/>
    <mergeCell ref="KXE25:KXP25"/>
    <mergeCell ref="KXQ25:KYB25"/>
    <mergeCell ref="KSO25:KSZ25"/>
    <mergeCell ref="KTA25:KTL25"/>
    <mergeCell ref="KTM25:KTX25"/>
    <mergeCell ref="KTY25:KUJ25"/>
    <mergeCell ref="KUK25:KUV25"/>
    <mergeCell ref="KUW25:KVH25"/>
    <mergeCell ref="LXA25:LXL25"/>
    <mergeCell ref="LXM25:LXX25"/>
    <mergeCell ref="LXY25:LYJ25"/>
    <mergeCell ref="LYK25:LYV25"/>
    <mergeCell ref="LYW25:LZH25"/>
    <mergeCell ref="LZI25:LZT25"/>
    <mergeCell ref="LUG25:LUR25"/>
    <mergeCell ref="LUS25:LVD25"/>
    <mergeCell ref="LVE25:LVP25"/>
    <mergeCell ref="LVQ25:LWB25"/>
    <mergeCell ref="LWC25:LWN25"/>
    <mergeCell ref="LWO25:LWZ25"/>
    <mergeCell ref="LRM25:LRX25"/>
    <mergeCell ref="LRY25:LSJ25"/>
    <mergeCell ref="LSK25:LSV25"/>
    <mergeCell ref="LSW25:LTH25"/>
    <mergeCell ref="LTI25:LTT25"/>
    <mergeCell ref="LTU25:LUF25"/>
    <mergeCell ref="LOS25:LPD25"/>
    <mergeCell ref="LPE25:LPP25"/>
    <mergeCell ref="LPQ25:LQB25"/>
    <mergeCell ref="LQC25:LQN25"/>
    <mergeCell ref="LQO25:LQZ25"/>
    <mergeCell ref="LRA25:LRL25"/>
    <mergeCell ref="LLY25:LMJ25"/>
    <mergeCell ref="LMK25:LMV25"/>
    <mergeCell ref="LMW25:LNH25"/>
    <mergeCell ref="LNI25:LNT25"/>
    <mergeCell ref="LNU25:LOF25"/>
    <mergeCell ref="LOG25:LOR25"/>
    <mergeCell ref="LJE25:LJP25"/>
    <mergeCell ref="LJQ25:LKB25"/>
    <mergeCell ref="LKC25:LKN25"/>
    <mergeCell ref="LKO25:LKZ25"/>
    <mergeCell ref="LLA25:LLL25"/>
    <mergeCell ref="LLM25:LLX25"/>
    <mergeCell ref="MNQ25:MOB25"/>
    <mergeCell ref="MOC25:MON25"/>
    <mergeCell ref="MOO25:MOZ25"/>
    <mergeCell ref="MPA25:MPL25"/>
    <mergeCell ref="MPM25:MPX25"/>
    <mergeCell ref="MPY25:MQJ25"/>
    <mergeCell ref="MKW25:MLH25"/>
    <mergeCell ref="MLI25:MLT25"/>
    <mergeCell ref="MLU25:MMF25"/>
    <mergeCell ref="MMG25:MMR25"/>
    <mergeCell ref="MMS25:MND25"/>
    <mergeCell ref="MNE25:MNP25"/>
    <mergeCell ref="MIC25:MIN25"/>
    <mergeCell ref="MIO25:MIZ25"/>
    <mergeCell ref="MJA25:MJL25"/>
    <mergeCell ref="MJM25:MJX25"/>
    <mergeCell ref="MJY25:MKJ25"/>
    <mergeCell ref="MKK25:MKV25"/>
    <mergeCell ref="MFI25:MFT25"/>
    <mergeCell ref="MFU25:MGF25"/>
    <mergeCell ref="MGG25:MGR25"/>
    <mergeCell ref="MGS25:MHD25"/>
    <mergeCell ref="MHE25:MHP25"/>
    <mergeCell ref="MHQ25:MIB25"/>
    <mergeCell ref="MCO25:MCZ25"/>
    <mergeCell ref="MDA25:MDL25"/>
    <mergeCell ref="MDM25:MDX25"/>
    <mergeCell ref="MDY25:MEJ25"/>
    <mergeCell ref="MEK25:MEV25"/>
    <mergeCell ref="MEW25:MFH25"/>
    <mergeCell ref="LZU25:MAF25"/>
    <mergeCell ref="MAG25:MAR25"/>
    <mergeCell ref="MAS25:MBD25"/>
    <mergeCell ref="MBE25:MBP25"/>
    <mergeCell ref="MBQ25:MCB25"/>
    <mergeCell ref="MCC25:MCN25"/>
    <mergeCell ref="NEG25:NER25"/>
    <mergeCell ref="NES25:NFD25"/>
    <mergeCell ref="NFE25:NFP25"/>
    <mergeCell ref="NFQ25:NGB25"/>
    <mergeCell ref="NGC25:NGN25"/>
    <mergeCell ref="NGO25:NGZ25"/>
    <mergeCell ref="NBM25:NBX25"/>
    <mergeCell ref="NBY25:NCJ25"/>
    <mergeCell ref="NCK25:NCV25"/>
    <mergeCell ref="NCW25:NDH25"/>
    <mergeCell ref="NDI25:NDT25"/>
    <mergeCell ref="NDU25:NEF25"/>
    <mergeCell ref="MYS25:MZD25"/>
    <mergeCell ref="MZE25:MZP25"/>
    <mergeCell ref="MZQ25:NAB25"/>
    <mergeCell ref="NAC25:NAN25"/>
    <mergeCell ref="NAO25:NAZ25"/>
    <mergeCell ref="NBA25:NBL25"/>
    <mergeCell ref="MVY25:MWJ25"/>
    <mergeCell ref="MWK25:MWV25"/>
    <mergeCell ref="MWW25:MXH25"/>
    <mergeCell ref="MXI25:MXT25"/>
    <mergeCell ref="MXU25:MYF25"/>
    <mergeCell ref="MYG25:MYR25"/>
    <mergeCell ref="MTE25:MTP25"/>
    <mergeCell ref="MTQ25:MUB25"/>
    <mergeCell ref="MUC25:MUN25"/>
    <mergeCell ref="MUO25:MUZ25"/>
    <mergeCell ref="MVA25:MVL25"/>
    <mergeCell ref="MVM25:MVX25"/>
    <mergeCell ref="MQK25:MQV25"/>
    <mergeCell ref="MQW25:MRH25"/>
    <mergeCell ref="MRI25:MRT25"/>
    <mergeCell ref="MRU25:MSF25"/>
    <mergeCell ref="MSG25:MSR25"/>
    <mergeCell ref="MSS25:MTD25"/>
    <mergeCell ref="NUW25:NVH25"/>
    <mergeCell ref="NVI25:NVT25"/>
    <mergeCell ref="NVU25:NWF25"/>
    <mergeCell ref="NWG25:NWR25"/>
    <mergeCell ref="NWS25:NXD25"/>
    <mergeCell ref="NXE25:NXP25"/>
    <mergeCell ref="NSC25:NSN25"/>
    <mergeCell ref="NSO25:NSZ25"/>
    <mergeCell ref="NTA25:NTL25"/>
    <mergeCell ref="NTM25:NTX25"/>
    <mergeCell ref="NTY25:NUJ25"/>
    <mergeCell ref="NUK25:NUV25"/>
    <mergeCell ref="NPI25:NPT25"/>
    <mergeCell ref="NPU25:NQF25"/>
    <mergeCell ref="NQG25:NQR25"/>
    <mergeCell ref="NQS25:NRD25"/>
    <mergeCell ref="NRE25:NRP25"/>
    <mergeCell ref="NRQ25:NSB25"/>
    <mergeCell ref="NMO25:NMZ25"/>
    <mergeCell ref="NNA25:NNL25"/>
    <mergeCell ref="NNM25:NNX25"/>
    <mergeCell ref="NNY25:NOJ25"/>
    <mergeCell ref="NOK25:NOV25"/>
    <mergeCell ref="NOW25:NPH25"/>
    <mergeCell ref="NJU25:NKF25"/>
    <mergeCell ref="NKG25:NKR25"/>
    <mergeCell ref="NKS25:NLD25"/>
    <mergeCell ref="NLE25:NLP25"/>
    <mergeCell ref="NLQ25:NMB25"/>
    <mergeCell ref="NMC25:NMN25"/>
    <mergeCell ref="NHA25:NHL25"/>
    <mergeCell ref="NHM25:NHX25"/>
    <mergeCell ref="NHY25:NIJ25"/>
    <mergeCell ref="NIK25:NIV25"/>
    <mergeCell ref="NIW25:NJH25"/>
    <mergeCell ref="NJI25:NJT25"/>
    <mergeCell ref="OLM25:OLX25"/>
    <mergeCell ref="OLY25:OMJ25"/>
    <mergeCell ref="OMK25:OMV25"/>
    <mergeCell ref="OMW25:ONH25"/>
    <mergeCell ref="ONI25:ONT25"/>
    <mergeCell ref="ONU25:OOF25"/>
    <mergeCell ref="OIS25:OJD25"/>
    <mergeCell ref="OJE25:OJP25"/>
    <mergeCell ref="OJQ25:OKB25"/>
    <mergeCell ref="OKC25:OKN25"/>
    <mergeCell ref="OKO25:OKZ25"/>
    <mergeCell ref="OLA25:OLL25"/>
    <mergeCell ref="OFY25:OGJ25"/>
    <mergeCell ref="OGK25:OGV25"/>
    <mergeCell ref="OGW25:OHH25"/>
    <mergeCell ref="OHI25:OHT25"/>
    <mergeCell ref="OHU25:OIF25"/>
    <mergeCell ref="OIG25:OIR25"/>
    <mergeCell ref="ODE25:ODP25"/>
    <mergeCell ref="ODQ25:OEB25"/>
    <mergeCell ref="OEC25:OEN25"/>
    <mergeCell ref="OEO25:OEZ25"/>
    <mergeCell ref="OFA25:OFL25"/>
    <mergeCell ref="OFM25:OFX25"/>
    <mergeCell ref="OAK25:OAV25"/>
    <mergeCell ref="OAW25:OBH25"/>
    <mergeCell ref="OBI25:OBT25"/>
    <mergeCell ref="OBU25:OCF25"/>
    <mergeCell ref="OCG25:OCR25"/>
    <mergeCell ref="OCS25:ODD25"/>
    <mergeCell ref="NXQ25:NYB25"/>
    <mergeCell ref="NYC25:NYN25"/>
    <mergeCell ref="NYO25:NYZ25"/>
    <mergeCell ref="NZA25:NZL25"/>
    <mergeCell ref="NZM25:NZX25"/>
    <mergeCell ref="NZY25:OAJ25"/>
    <mergeCell ref="PCC25:PCN25"/>
    <mergeCell ref="PCO25:PCZ25"/>
    <mergeCell ref="PDA25:PDL25"/>
    <mergeCell ref="PDM25:PDX25"/>
    <mergeCell ref="PDY25:PEJ25"/>
    <mergeCell ref="PEK25:PEV25"/>
    <mergeCell ref="OZI25:OZT25"/>
    <mergeCell ref="OZU25:PAF25"/>
    <mergeCell ref="PAG25:PAR25"/>
    <mergeCell ref="PAS25:PBD25"/>
    <mergeCell ref="PBE25:PBP25"/>
    <mergeCell ref="PBQ25:PCB25"/>
    <mergeCell ref="OWO25:OWZ25"/>
    <mergeCell ref="OXA25:OXL25"/>
    <mergeCell ref="OXM25:OXX25"/>
    <mergeCell ref="OXY25:OYJ25"/>
    <mergeCell ref="OYK25:OYV25"/>
    <mergeCell ref="OYW25:OZH25"/>
    <mergeCell ref="OTU25:OUF25"/>
    <mergeCell ref="OUG25:OUR25"/>
    <mergeCell ref="OUS25:OVD25"/>
    <mergeCell ref="OVE25:OVP25"/>
    <mergeCell ref="OVQ25:OWB25"/>
    <mergeCell ref="OWC25:OWN25"/>
    <mergeCell ref="ORA25:ORL25"/>
    <mergeCell ref="ORM25:ORX25"/>
    <mergeCell ref="ORY25:OSJ25"/>
    <mergeCell ref="OSK25:OSV25"/>
    <mergeCell ref="OSW25:OTH25"/>
    <mergeCell ref="OTI25:OTT25"/>
    <mergeCell ref="OOG25:OOR25"/>
    <mergeCell ref="OOS25:OPD25"/>
    <mergeCell ref="OPE25:OPP25"/>
    <mergeCell ref="OPQ25:OQB25"/>
    <mergeCell ref="OQC25:OQN25"/>
    <mergeCell ref="OQO25:OQZ25"/>
    <mergeCell ref="PSS25:PTD25"/>
    <mergeCell ref="PTE25:PTP25"/>
    <mergeCell ref="PTQ25:PUB25"/>
    <mergeCell ref="PUC25:PUN25"/>
    <mergeCell ref="PUO25:PUZ25"/>
    <mergeCell ref="PVA25:PVL25"/>
    <mergeCell ref="PPY25:PQJ25"/>
    <mergeCell ref="PQK25:PQV25"/>
    <mergeCell ref="PQW25:PRH25"/>
    <mergeCell ref="PRI25:PRT25"/>
    <mergeCell ref="PRU25:PSF25"/>
    <mergeCell ref="PSG25:PSR25"/>
    <mergeCell ref="PNE25:PNP25"/>
    <mergeCell ref="PNQ25:POB25"/>
    <mergeCell ref="POC25:PON25"/>
    <mergeCell ref="POO25:POZ25"/>
    <mergeCell ref="PPA25:PPL25"/>
    <mergeCell ref="PPM25:PPX25"/>
    <mergeCell ref="PKK25:PKV25"/>
    <mergeCell ref="PKW25:PLH25"/>
    <mergeCell ref="PLI25:PLT25"/>
    <mergeCell ref="PLU25:PMF25"/>
    <mergeCell ref="PMG25:PMR25"/>
    <mergeCell ref="PMS25:PND25"/>
    <mergeCell ref="PHQ25:PIB25"/>
    <mergeCell ref="PIC25:PIN25"/>
    <mergeCell ref="PIO25:PIZ25"/>
    <mergeCell ref="PJA25:PJL25"/>
    <mergeCell ref="PJM25:PJX25"/>
    <mergeCell ref="PJY25:PKJ25"/>
    <mergeCell ref="PEW25:PFH25"/>
    <mergeCell ref="PFI25:PFT25"/>
    <mergeCell ref="PFU25:PGF25"/>
    <mergeCell ref="PGG25:PGR25"/>
    <mergeCell ref="PGS25:PHD25"/>
    <mergeCell ref="PHE25:PHP25"/>
    <mergeCell ref="QJI25:QJT25"/>
    <mergeCell ref="QJU25:QKF25"/>
    <mergeCell ref="QKG25:QKR25"/>
    <mergeCell ref="QKS25:QLD25"/>
    <mergeCell ref="QLE25:QLP25"/>
    <mergeCell ref="QLQ25:QMB25"/>
    <mergeCell ref="QGO25:QGZ25"/>
    <mergeCell ref="QHA25:QHL25"/>
    <mergeCell ref="QHM25:QHX25"/>
    <mergeCell ref="QHY25:QIJ25"/>
    <mergeCell ref="QIK25:QIV25"/>
    <mergeCell ref="QIW25:QJH25"/>
    <mergeCell ref="QDU25:QEF25"/>
    <mergeCell ref="QEG25:QER25"/>
    <mergeCell ref="QES25:QFD25"/>
    <mergeCell ref="QFE25:QFP25"/>
    <mergeCell ref="QFQ25:QGB25"/>
    <mergeCell ref="QGC25:QGN25"/>
    <mergeCell ref="QBA25:QBL25"/>
    <mergeCell ref="QBM25:QBX25"/>
    <mergeCell ref="QBY25:QCJ25"/>
    <mergeCell ref="QCK25:QCV25"/>
    <mergeCell ref="QCW25:QDH25"/>
    <mergeCell ref="QDI25:QDT25"/>
    <mergeCell ref="PYG25:PYR25"/>
    <mergeCell ref="PYS25:PZD25"/>
    <mergeCell ref="PZE25:PZP25"/>
    <mergeCell ref="PZQ25:QAB25"/>
    <mergeCell ref="QAC25:QAN25"/>
    <mergeCell ref="QAO25:QAZ25"/>
    <mergeCell ref="PVM25:PVX25"/>
    <mergeCell ref="PVY25:PWJ25"/>
    <mergeCell ref="PWK25:PWV25"/>
    <mergeCell ref="PWW25:PXH25"/>
    <mergeCell ref="PXI25:PXT25"/>
    <mergeCell ref="PXU25:PYF25"/>
    <mergeCell ref="QZY25:RAJ25"/>
    <mergeCell ref="RAK25:RAV25"/>
    <mergeCell ref="RAW25:RBH25"/>
    <mergeCell ref="RBI25:RBT25"/>
    <mergeCell ref="RBU25:RCF25"/>
    <mergeCell ref="RCG25:RCR25"/>
    <mergeCell ref="QXE25:QXP25"/>
    <mergeCell ref="QXQ25:QYB25"/>
    <mergeCell ref="QYC25:QYN25"/>
    <mergeCell ref="QYO25:QYZ25"/>
    <mergeCell ref="QZA25:QZL25"/>
    <mergeCell ref="QZM25:QZX25"/>
    <mergeCell ref="QUK25:QUV25"/>
    <mergeCell ref="QUW25:QVH25"/>
    <mergeCell ref="QVI25:QVT25"/>
    <mergeCell ref="QVU25:QWF25"/>
    <mergeCell ref="QWG25:QWR25"/>
    <mergeCell ref="QWS25:QXD25"/>
    <mergeCell ref="QRQ25:QSB25"/>
    <mergeCell ref="QSC25:QSN25"/>
    <mergeCell ref="QSO25:QSZ25"/>
    <mergeCell ref="QTA25:QTL25"/>
    <mergeCell ref="QTM25:QTX25"/>
    <mergeCell ref="QTY25:QUJ25"/>
    <mergeCell ref="QOW25:QPH25"/>
    <mergeCell ref="QPI25:QPT25"/>
    <mergeCell ref="QPU25:QQF25"/>
    <mergeCell ref="QQG25:QQR25"/>
    <mergeCell ref="QQS25:QRD25"/>
    <mergeCell ref="QRE25:QRP25"/>
    <mergeCell ref="QMC25:QMN25"/>
    <mergeCell ref="QMO25:QMZ25"/>
    <mergeCell ref="QNA25:QNL25"/>
    <mergeCell ref="QNM25:QNX25"/>
    <mergeCell ref="QNY25:QOJ25"/>
    <mergeCell ref="QOK25:QOV25"/>
    <mergeCell ref="RQO25:RQZ25"/>
    <mergeCell ref="RRA25:RRL25"/>
    <mergeCell ref="RRM25:RRX25"/>
    <mergeCell ref="RRY25:RSJ25"/>
    <mergeCell ref="RSK25:RSV25"/>
    <mergeCell ref="RSW25:RTH25"/>
    <mergeCell ref="RNU25:ROF25"/>
    <mergeCell ref="ROG25:ROR25"/>
    <mergeCell ref="ROS25:RPD25"/>
    <mergeCell ref="RPE25:RPP25"/>
    <mergeCell ref="RPQ25:RQB25"/>
    <mergeCell ref="RQC25:RQN25"/>
    <mergeCell ref="RLA25:RLL25"/>
    <mergeCell ref="RLM25:RLX25"/>
    <mergeCell ref="RLY25:RMJ25"/>
    <mergeCell ref="RMK25:RMV25"/>
    <mergeCell ref="RMW25:RNH25"/>
    <mergeCell ref="RNI25:RNT25"/>
    <mergeCell ref="RIG25:RIR25"/>
    <mergeCell ref="RIS25:RJD25"/>
    <mergeCell ref="RJE25:RJP25"/>
    <mergeCell ref="RJQ25:RKB25"/>
    <mergeCell ref="RKC25:RKN25"/>
    <mergeCell ref="RKO25:RKZ25"/>
    <mergeCell ref="RFM25:RFX25"/>
    <mergeCell ref="RFY25:RGJ25"/>
    <mergeCell ref="RGK25:RGV25"/>
    <mergeCell ref="RGW25:RHH25"/>
    <mergeCell ref="RHI25:RHT25"/>
    <mergeCell ref="RHU25:RIF25"/>
    <mergeCell ref="RCS25:RDD25"/>
    <mergeCell ref="RDE25:RDP25"/>
    <mergeCell ref="RDQ25:REB25"/>
    <mergeCell ref="REC25:REN25"/>
    <mergeCell ref="REO25:REZ25"/>
    <mergeCell ref="RFA25:RFL25"/>
    <mergeCell ref="SHE25:SHP25"/>
    <mergeCell ref="SHQ25:SIB25"/>
    <mergeCell ref="SIC25:SIN25"/>
    <mergeCell ref="SIO25:SIZ25"/>
    <mergeCell ref="SJA25:SJL25"/>
    <mergeCell ref="SJM25:SJX25"/>
    <mergeCell ref="SEK25:SEV25"/>
    <mergeCell ref="SEW25:SFH25"/>
    <mergeCell ref="SFI25:SFT25"/>
    <mergeCell ref="SFU25:SGF25"/>
    <mergeCell ref="SGG25:SGR25"/>
    <mergeCell ref="SGS25:SHD25"/>
    <mergeCell ref="SBQ25:SCB25"/>
    <mergeCell ref="SCC25:SCN25"/>
    <mergeCell ref="SCO25:SCZ25"/>
    <mergeCell ref="SDA25:SDL25"/>
    <mergeCell ref="SDM25:SDX25"/>
    <mergeCell ref="SDY25:SEJ25"/>
    <mergeCell ref="RYW25:RZH25"/>
    <mergeCell ref="RZI25:RZT25"/>
    <mergeCell ref="RZU25:SAF25"/>
    <mergeCell ref="SAG25:SAR25"/>
    <mergeCell ref="SAS25:SBD25"/>
    <mergeCell ref="SBE25:SBP25"/>
    <mergeCell ref="RWC25:RWN25"/>
    <mergeCell ref="RWO25:RWZ25"/>
    <mergeCell ref="RXA25:RXL25"/>
    <mergeCell ref="RXM25:RXX25"/>
    <mergeCell ref="RXY25:RYJ25"/>
    <mergeCell ref="RYK25:RYV25"/>
    <mergeCell ref="RTI25:RTT25"/>
    <mergeCell ref="RTU25:RUF25"/>
    <mergeCell ref="RUG25:RUR25"/>
    <mergeCell ref="RUS25:RVD25"/>
    <mergeCell ref="RVE25:RVP25"/>
    <mergeCell ref="RVQ25:RWB25"/>
    <mergeCell ref="SXU25:SYF25"/>
    <mergeCell ref="SYG25:SYR25"/>
    <mergeCell ref="SYS25:SZD25"/>
    <mergeCell ref="SZE25:SZP25"/>
    <mergeCell ref="SZQ25:TAB25"/>
    <mergeCell ref="TAC25:TAN25"/>
    <mergeCell ref="SVA25:SVL25"/>
    <mergeCell ref="SVM25:SVX25"/>
    <mergeCell ref="SVY25:SWJ25"/>
    <mergeCell ref="SWK25:SWV25"/>
    <mergeCell ref="SWW25:SXH25"/>
    <mergeCell ref="SXI25:SXT25"/>
    <mergeCell ref="SSG25:SSR25"/>
    <mergeCell ref="SSS25:STD25"/>
    <mergeCell ref="STE25:STP25"/>
    <mergeCell ref="STQ25:SUB25"/>
    <mergeCell ref="SUC25:SUN25"/>
    <mergeCell ref="SUO25:SUZ25"/>
    <mergeCell ref="SPM25:SPX25"/>
    <mergeCell ref="SPY25:SQJ25"/>
    <mergeCell ref="SQK25:SQV25"/>
    <mergeCell ref="SQW25:SRH25"/>
    <mergeCell ref="SRI25:SRT25"/>
    <mergeCell ref="SRU25:SSF25"/>
    <mergeCell ref="SMS25:SND25"/>
    <mergeCell ref="SNE25:SNP25"/>
    <mergeCell ref="SNQ25:SOB25"/>
    <mergeCell ref="SOC25:SON25"/>
    <mergeCell ref="SOO25:SOZ25"/>
    <mergeCell ref="SPA25:SPL25"/>
    <mergeCell ref="SJY25:SKJ25"/>
    <mergeCell ref="SKK25:SKV25"/>
    <mergeCell ref="SKW25:SLH25"/>
    <mergeCell ref="SLI25:SLT25"/>
    <mergeCell ref="SLU25:SMF25"/>
    <mergeCell ref="SMG25:SMR25"/>
    <mergeCell ref="TOK25:TOV25"/>
    <mergeCell ref="TOW25:TPH25"/>
    <mergeCell ref="TPI25:TPT25"/>
    <mergeCell ref="TPU25:TQF25"/>
    <mergeCell ref="TQG25:TQR25"/>
    <mergeCell ref="TQS25:TRD25"/>
    <mergeCell ref="TLQ25:TMB25"/>
    <mergeCell ref="TMC25:TMN25"/>
    <mergeCell ref="TMO25:TMZ25"/>
    <mergeCell ref="TNA25:TNL25"/>
    <mergeCell ref="TNM25:TNX25"/>
    <mergeCell ref="TNY25:TOJ25"/>
    <mergeCell ref="TIW25:TJH25"/>
    <mergeCell ref="TJI25:TJT25"/>
    <mergeCell ref="TJU25:TKF25"/>
    <mergeCell ref="TKG25:TKR25"/>
    <mergeCell ref="TKS25:TLD25"/>
    <mergeCell ref="TLE25:TLP25"/>
    <mergeCell ref="TGC25:TGN25"/>
    <mergeCell ref="TGO25:TGZ25"/>
    <mergeCell ref="THA25:THL25"/>
    <mergeCell ref="THM25:THX25"/>
    <mergeCell ref="THY25:TIJ25"/>
    <mergeCell ref="TIK25:TIV25"/>
    <mergeCell ref="TDI25:TDT25"/>
    <mergeCell ref="TDU25:TEF25"/>
    <mergeCell ref="TEG25:TER25"/>
    <mergeCell ref="TES25:TFD25"/>
    <mergeCell ref="TFE25:TFP25"/>
    <mergeCell ref="TFQ25:TGB25"/>
    <mergeCell ref="TAO25:TAZ25"/>
    <mergeCell ref="TBA25:TBL25"/>
    <mergeCell ref="TBM25:TBX25"/>
    <mergeCell ref="TBY25:TCJ25"/>
    <mergeCell ref="TCK25:TCV25"/>
    <mergeCell ref="TCW25:TDH25"/>
    <mergeCell ref="UFA25:UFL25"/>
    <mergeCell ref="UFM25:UFX25"/>
    <mergeCell ref="UFY25:UGJ25"/>
    <mergeCell ref="UGK25:UGV25"/>
    <mergeCell ref="UGW25:UHH25"/>
    <mergeCell ref="UHI25:UHT25"/>
    <mergeCell ref="UCG25:UCR25"/>
    <mergeCell ref="UCS25:UDD25"/>
    <mergeCell ref="UDE25:UDP25"/>
    <mergeCell ref="UDQ25:UEB25"/>
    <mergeCell ref="UEC25:UEN25"/>
    <mergeCell ref="UEO25:UEZ25"/>
    <mergeCell ref="TZM25:TZX25"/>
    <mergeCell ref="TZY25:UAJ25"/>
    <mergeCell ref="UAK25:UAV25"/>
    <mergeCell ref="UAW25:UBH25"/>
    <mergeCell ref="UBI25:UBT25"/>
    <mergeCell ref="UBU25:UCF25"/>
    <mergeCell ref="TWS25:TXD25"/>
    <mergeCell ref="TXE25:TXP25"/>
    <mergeCell ref="TXQ25:TYB25"/>
    <mergeCell ref="TYC25:TYN25"/>
    <mergeCell ref="TYO25:TYZ25"/>
    <mergeCell ref="TZA25:TZL25"/>
    <mergeCell ref="TTY25:TUJ25"/>
    <mergeCell ref="TUK25:TUV25"/>
    <mergeCell ref="TUW25:TVH25"/>
    <mergeCell ref="TVI25:TVT25"/>
    <mergeCell ref="TVU25:TWF25"/>
    <mergeCell ref="TWG25:TWR25"/>
    <mergeCell ref="TRE25:TRP25"/>
    <mergeCell ref="TRQ25:TSB25"/>
    <mergeCell ref="TSC25:TSN25"/>
    <mergeCell ref="TSO25:TSZ25"/>
    <mergeCell ref="TTA25:TTL25"/>
    <mergeCell ref="TTM25:TTX25"/>
    <mergeCell ref="UVQ25:UWB25"/>
    <mergeCell ref="UWC25:UWN25"/>
    <mergeCell ref="UWO25:UWZ25"/>
    <mergeCell ref="UXA25:UXL25"/>
    <mergeCell ref="UXM25:UXX25"/>
    <mergeCell ref="UXY25:UYJ25"/>
    <mergeCell ref="USW25:UTH25"/>
    <mergeCell ref="UTI25:UTT25"/>
    <mergeCell ref="UTU25:UUF25"/>
    <mergeCell ref="UUG25:UUR25"/>
    <mergeCell ref="UUS25:UVD25"/>
    <mergeCell ref="UVE25:UVP25"/>
    <mergeCell ref="UQC25:UQN25"/>
    <mergeCell ref="UQO25:UQZ25"/>
    <mergeCell ref="URA25:URL25"/>
    <mergeCell ref="URM25:URX25"/>
    <mergeCell ref="URY25:USJ25"/>
    <mergeCell ref="USK25:USV25"/>
    <mergeCell ref="UNI25:UNT25"/>
    <mergeCell ref="UNU25:UOF25"/>
    <mergeCell ref="UOG25:UOR25"/>
    <mergeCell ref="UOS25:UPD25"/>
    <mergeCell ref="UPE25:UPP25"/>
    <mergeCell ref="UPQ25:UQB25"/>
    <mergeCell ref="UKO25:UKZ25"/>
    <mergeCell ref="ULA25:ULL25"/>
    <mergeCell ref="ULM25:ULX25"/>
    <mergeCell ref="ULY25:UMJ25"/>
    <mergeCell ref="UMK25:UMV25"/>
    <mergeCell ref="UMW25:UNH25"/>
    <mergeCell ref="UHU25:UIF25"/>
    <mergeCell ref="UIG25:UIR25"/>
    <mergeCell ref="UIS25:UJD25"/>
    <mergeCell ref="UJE25:UJP25"/>
    <mergeCell ref="UJQ25:UKB25"/>
    <mergeCell ref="UKC25:UKN25"/>
    <mergeCell ref="VMG25:VMR25"/>
    <mergeCell ref="VMS25:VND25"/>
    <mergeCell ref="VNE25:VNP25"/>
    <mergeCell ref="VNQ25:VOB25"/>
    <mergeCell ref="VOC25:VON25"/>
    <mergeCell ref="VOO25:VOZ25"/>
    <mergeCell ref="VJM25:VJX25"/>
    <mergeCell ref="VJY25:VKJ25"/>
    <mergeCell ref="VKK25:VKV25"/>
    <mergeCell ref="VKW25:VLH25"/>
    <mergeCell ref="VLI25:VLT25"/>
    <mergeCell ref="VLU25:VMF25"/>
    <mergeCell ref="VGS25:VHD25"/>
    <mergeCell ref="VHE25:VHP25"/>
    <mergeCell ref="VHQ25:VIB25"/>
    <mergeCell ref="VIC25:VIN25"/>
    <mergeCell ref="VIO25:VIZ25"/>
    <mergeCell ref="VJA25:VJL25"/>
    <mergeCell ref="VDY25:VEJ25"/>
    <mergeCell ref="VEK25:VEV25"/>
    <mergeCell ref="VEW25:VFH25"/>
    <mergeCell ref="VFI25:VFT25"/>
    <mergeCell ref="VFU25:VGF25"/>
    <mergeCell ref="VGG25:VGR25"/>
    <mergeCell ref="VBE25:VBP25"/>
    <mergeCell ref="VBQ25:VCB25"/>
    <mergeCell ref="VCC25:VCN25"/>
    <mergeCell ref="VCO25:VCZ25"/>
    <mergeCell ref="VDA25:VDL25"/>
    <mergeCell ref="VDM25:VDX25"/>
    <mergeCell ref="UYK25:UYV25"/>
    <mergeCell ref="UYW25:UZH25"/>
    <mergeCell ref="UZI25:UZT25"/>
    <mergeCell ref="UZU25:VAF25"/>
    <mergeCell ref="VAG25:VAR25"/>
    <mergeCell ref="VAS25:VBD25"/>
    <mergeCell ref="WCW25:WDH25"/>
    <mergeCell ref="WDI25:WDT25"/>
    <mergeCell ref="WDU25:WEF25"/>
    <mergeCell ref="WEG25:WER25"/>
    <mergeCell ref="WES25:WFD25"/>
    <mergeCell ref="WFE25:WFP25"/>
    <mergeCell ref="WAC25:WAN25"/>
    <mergeCell ref="WAO25:WAZ25"/>
    <mergeCell ref="WBA25:WBL25"/>
    <mergeCell ref="WBM25:WBX25"/>
    <mergeCell ref="WBY25:WCJ25"/>
    <mergeCell ref="WCK25:WCV25"/>
    <mergeCell ref="VXI25:VXT25"/>
    <mergeCell ref="VXU25:VYF25"/>
    <mergeCell ref="VYG25:VYR25"/>
    <mergeCell ref="VYS25:VZD25"/>
    <mergeCell ref="VZE25:VZP25"/>
    <mergeCell ref="VZQ25:WAB25"/>
    <mergeCell ref="VUO25:VUZ25"/>
    <mergeCell ref="VVA25:VVL25"/>
    <mergeCell ref="VVM25:VVX25"/>
    <mergeCell ref="VVY25:VWJ25"/>
    <mergeCell ref="VWK25:VWV25"/>
    <mergeCell ref="VWW25:VXH25"/>
    <mergeCell ref="VRU25:VSF25"/>
    <mergeCell ref="VSG25:VSR25"/>
    <mergeCell ref="VSS25:VTD25"/>
    <mergeCell ref="VTE25:VTP25"/>
    <mergeCell ref="VTQ25:VUB25"/>
    <mergeCell ref="VUC25:VUN25"/>
    <mergeCell ref="VPA25:VPL25"/>
    <mergeCell ref="VPM25:VPX25"/>
    <mergeCell ref="VPY25:VQJ25"/>
    <mergeCell ref="VQK25:VQV25"/>
    <mergeCell ref="VQW25:VRH25"/>
    <mergeCell ref="VRI25:VRT25"/>
    <mergeCell ref="XEO25:XEZ25"/>
    <mergeCell ref="XFA25:XFD25"/>
    <mergeCell ref="A26:L26"/>
    <mergeCell ref="M26:X26"/>
    <mergeCell ref="Y26:AJ26"/>
    <mergeCell ref="AK26:AV26"/>
    <mergeCell ref="AW26:BH26"/>
    <mergeCell ref="BI26:BT26"/>
    <mergeCell ref="BU26:CF26"/>
    <mergeCell ref="CG26:CR26"/>
    <mergeCell ref="XBU25:XCF25"/>
    <mergeCell ref="XCG25:XCR25"/>
    <mergeCell ref="XCS25:XDD25"/>
    <mergeCell ref="XDE25:XDP25"/>
    <mergeCell ref="XDQ25:XEB25"/>
    <mergeCell ref="XEC25:XEN25"/>
    <mergeCell ref="WZA25:WZL25"/>
    <mergeCell ref="WZM25:WZX25"/>
    <mergeCell ref="WZY25:XAJ25"/>
    <mergeCell ref="XAK25:XAV25"/>
    <mergeCell ref="XAW25:XBH25"/>
    <mergeCell ref="XBI25:XBT25"/>
    <mergeCell ref="WWG25:WWR25"/>
    <mergeCell ref="WWS25:WXD25"/>
    <mergeCell ref="WXE25:WXP25"/>
    <mergeCell ref="WXQ25:WYB25"/>
    <mergeCell ref="WYC25:WYN25"/>
    <mergeCell ref="WYO25:WYZ25"/>
    <mergeCell ref="WTM25:WTX25"/>
    <mergeCell ref="WTY25:WUJ25"/>
    <mergeCell ref="WUK25:WUV25"/>
    <mergeCell ref="WUW25:WVH25"/>
    <mergeCell ref="WVI25:WVT25"/>
    <mergeCell ref="WVU25:WWF25"/>
    <mergeCell ref="WQS25:WRD25"/>
    <mergeCell ref="WRE25:WRP25"/>
    <mergeCell ref="WRQ25:WSB25"/>
    <mergeCell ref="WSC25:WSN25"/>
    <mergeCell ref="WSO25:WSZ25"/>
    <mergeCell ref="WTA25:WTL25"/>
    <mergeCell ref="WNY25:WOJ25"/>
    <mergeCell ref="WOK25:WOV25"/>
    <mergeCell ref="WOW25:WPH25"/>
    <mergeCell ref="WPI25:WPT25"/>
    <mergeCell ref="WPU25:WQF25"/>
    <mergeCell ref="WQG25:WQR25"/>
    <mergeCell ref="WLE25:WLP25"/>
    <mergeCell ref="WLQ25:WMB25"/>
    <mergeCell ref="WMC25:WMN25"/>
    <mergeCell ref="WMO25:WMZ25"/>
    <mergeCell ref="WNA25:WNL25"/>
    <mergeCell ref="WNM25:WNX25"/>
    <mergeCell ref="WIK25:WIV25"/>
    <mergeCell ref="WIW25:WJH25"/>
    <mergeCell ref="WJI25:WJT25"/>
    <mergeCell ref="WJU25:WKF25"/>
    <mergeCell ref="WKG25:WKR25"/>
    <mergeCell ref="WKS25:WLD25"/>
    <mergeCell ref="WFQ25:WGB25"/>
    <mergeCell ref="WGC25:WGN25"/>
    <mergeCell ref="WGO25:WGZ25"/>
    <mergeCell ref="WHA25:WHL25"/>
    <mergeCell ref="WHM25:WHX25"/>
    <mergeCell ref="WHY25:WIJ25"/>
    <mergeCell ref="QO26:QZ26"/>
    <mergeCell ref="RA26:RL26"/>
    <mergeCell ref="RM26:RX26"/>
    <mergeCell ref="RY26:SJ26"/>
    <mergeCell ref="SK26:SV26"/>
    <mergeCell ref="SW26:TH26"/>
    <mergeCell ref="NU26:OF26"/>
    <mergeCell ref="OG26:OR26"/>
    <mergeCell ref="OS26:PD26"/>
    <mergeCell ref="PE26:PP26"/>
    <mergeCell ref="PQ26:QB26"/>
    <mergeCell ref="QC26:QN26"/>
    <mergeCell ref="LA26:LL26"/>
    <mergeCell ref="LM26:LX26"/>
    <mergeCell ref="LY26:MJ26"/>
    <mergeCell ref="MK26:MV26"/>
    <mergeCell ref="MW26:NH26"/>
    <mergeCell ref="NI26:NT26"/>
    <mergeCell ref="IG26:IR26"/>
    <mergeCell ref="IS26:JD26"/>
    <mergeCell ref="JE26:JP26"/>
    <mergeCell ref="JQ26:KB26"/>
    <mergeCell ref="KC26:KN26"/>
    <mergeCell ref="KO26:KZ26"/>
    <mergeCell ref="FM26:FX26"/>
    <mergeCell ref="FY26:GJ26"/>
    <mergeCell ref="GK26:GV26"/>
    <mergeCell ref="GW26:HH26"/>
    <mergeCell ref="HI26:HT26"/>
    <mergeCell ref="HU26:IF26"/>
    <mergeCell ref="CS26:DD26"/>
    <mergeCell ref="DE26:DP26"/>
    <mergeCell ref="DQ26:EB26"/>
    <mergeCell ref="EC26:EN26"/>
    <mergeCell ref="EO26:EZ26"/>
    <mergeCell ref="FA26:FL26"/>
    <mergeCell ref="AHE26:AHP26"/>
    <mergeCell ref="AHQ26:AIB26"/>
    <mergeCell ref="AIC26:AIN26"/>
    <mergeCell ref="AIO26:AIZ26"/>
    <mergeCell ref="AJA26:AJL26"/>
    <mergeCell ref="AJM26:AJX26"/>
    <mergeCell ref="AEK26:AEV26"/>
    <mergeCell ref="AEW26:AFH26"/>
    <mergeCell ref="AFI26:AFT26"/>
    <mergeCell ref="AFU26:AGF26"/>
    <mergeCell ref="AGG26:AGR26"/>
    <mergeCell ref="AGS26:AHD26"/>
    <mergeCell ref="ABQ26:ACB26"/>
    <mergeCell ref="ACC26:ACN26"/>
    <mergeCell ref="ACO26:ACZ26"/>
    <mergeCell ref="ADA26:ADL26"/>
    <mergeCell ref="ADM26:ADX26"/>
    <mergeCell ref="ADY26:AEJ26"/>
    <mergeCell ref="YW26:ZH26"/>
    <mergeCell ref="ZI26:ZT26"/>
    <mergeCell ref="ZU26:AAF26"/>
    <mergeCell ref="AAG26:AAR26"/>
    <mergeCell ref="AAS26:ABD26"/>
    <mergeCell ref="ABE26:ABP26"/>
    <mergeCell ref="WC26:WN26"/>
    <mergeCell ref="WO26:WZ26"/>
    <mergeCell ref="XA26:XL26"/>
    <mergeCell ref="XM26:XX26"/>
    <mergeCell ref="XY26:YJ26"/>
    <mergeCell ref="YK26:YV26"/>
    <mergeCell ref="TI26:TT26"/>
    <mergeCell ref="TU26:UF26"/>
    <mergeCell ref="UG26:UR26"/>
    <mergeCell ref="US26:VD26"/>
    <mergeCell ref="VE26:VP26"/>
    <mergeCell ref="VQ26:WB26"/>
    <mergeCell ref="AXU26:AYF26"/>
    <mergeCell ref="AYG26:AYR26"/>
    <mergeCell ref="AYS26:AZD26"/>
    <mergeCell ref="AZE26:AZP26"/>
    <mergeCell ref="AZQ26:BAB26"/>
    <mergeCell ref="BAC26:BAN26"/>
    <mergeCell ref="AVA26:AVL26"/>
    <mergeCell ref="AVM26:AVX26"/>
    <mergeCell ref="AVY26:AWJ26"/>
    <mergeCell ref="AWK26:AWV26"/>
    <mergeCell ref="AWW26:AXH26"/>
    <mergeCell ref="AXI26:AXT26"/>
    <mergeCell ref="ASG26:ASR26"/>
    <mergeCell ref="ASS26:ATD26"/>
    <mergeCell ref="ATE26:ATP26"/>
    <mergeCell ref="ATQ26:AUB26"/>
    <mergeCell ref="AUC26:AUN26"/>
    <mergeCell ref="AUO26:AUZ26"/>
    <mergeCell ref="APM26:APX26"/>
    <mergeCell ref="APY26:AQJ26"/>
    <mergeCell ref="AQK26:AQV26"/>
    <mergeCell ref="AQW26:ARH26"/>
    <mergeCell ref="ARI26:ART26"/>
    <mergeCell ref="ARU26:ASF26"/>
    <mergeCell ref="AMS26:AND26"/>
    <mergeCell ref="ANE26:ANP26"/>
    <mergeCell ref="ANQ26:AOB26"/>
    <mergeCell ref="AOC26:AON26"/>
    <mergeCell ref="AOO26:AOZ26"/>
    <mergeCell ref="APA26:APL26"/>
    <mergeCell ref="AJY26:AKJ26"/>
    <mergeCell ref="AKK26:AKV26"/>
    <mergeCell ref="AKW26:ALH26"/>
    <mergeCell ref="ALI26:ALT26"/>
    <mergeCell ref="ALU26:AMF26"/>
    <mergeCell ref="AMG26:AMR26"/>
    <mergeCell ref="BOK26:BOV26"/>
    <mergeCell ref="BOW26:BPH26"/>
    <mergeCell ref="BPI26:BPT26"/>
    <mergeCell ref="BPU26:BQF26"/>
    <mergeCell ref="BQG26:BQR26"/>
    <mergeCell ref="BQS26:BRD26"/>
    <mergeCell ref="BLQ26:BMB26"/>
    <mergeCell ref="BMC26:BMN26"/>
    <mergeCell ref="BMO26:BMZ26"/>
    <mergeCell ref="BNA26:BNL26"/>
    <mergeCell ref="BNM26:BNX26"/>
    <mergeCell ref="BNY26:BOJ26"/>
    <mergeCell ref="BIW26:BJH26"/>
    <mergeCell ref="BJI26:BJT26"/>
    <mergeCell ref="BJU26:BKF26"/>
    <mergeCell ref="BKG26:BKR26"/>
    <mergeCell ref="BKS26:BLD26"/>
    <mergeCell ref="BLE26:BLP26"/>
    <mergeCell ref="BGC26:BGN26"/>
    <mergeCell ref="BGO26:BGZ26"/>
    <mergeCell ref="BHA26:BHL26"/>
    <mergeCell ref="BHM26:BHX26"/>
    <mergeCell ref="BHY26:BIJ26"/>
    <mergeCell ref="BIK26:BIV26"/>
    <mergeCell ref="BDI26:BDT26"/>
    <mergeCell ref="BDU26:BEF26"/>
    <mergeCell ref="BEG26:BER26"/>
    <mergeCell ref="BES26:BFD26"/>
    <mergeCell ref="BFE26:BFP26"/>
    <mergeCell ref="BFQ26:BGB26"/>
    <mergeCell ref="BAO26:BAZ26"/>
    <mergeCell ref="BBA26:BBL26"/>
    <mergeCell ref="BBM26:BBX26"/>
    <mergeCell ref="BBY26:BCJ26"/>
    <mergeCell ref="BCK26:BCV26"/>
    <mergeCell ref="BCW26:BDH26"/>
    <mergeCell ref="CFA26:CFL26"/>
    <mergeCell ref="CFM26:CFX26"/>
    <mergeCell ref="CFY26:CGJ26"/>
    <mergeCell ref="CGK26:CGV26"/>
    <mergeCell ref="CGW26:CHH26"/>
    <mergeCell ref="CHI26:CHT26"/>
    <mergeCell ref="CCG26:CCR26"/>
    <mergeCell ref="CCS26:CDD26"/>
    <mergeCell ref="CDE26:CDP26"/>
    <mergeCell ref="CDQ26:CEB26"/>
    <mergeCell ref="CEC26:CEN26"/>
    <mergeCell ref="CEO26:CEZ26"/>
    <mergeCell ref="BZM26:BZX26"/>
    <mergeCell ref="BZY26:CAJ26"/>
    <mergeCell ref="CAK26:CAV26"/>
    <mergeCell ref="CAW26:CBH26"/>
    <mergeCell ref="CBI26:CBT26"/>
    <mergeCell ref="CBU26:CCF26"/>
    <mergeCell ref="BWS26:BXD26"/>
    <mergeCell ref="BXE26:BXP26"/>
    <mergeCell ref="BXQ26:BYB26"/>
    <mergeCell ref="BYC26:BYN26"/>
    <mergeCell ref="BYO26:BYZ26"/>
    <mergeCell ref="BZA26:BZL26"/>
    <mergeCell ref="BTY26:BUJ26"/>
    <mergeCell ref="BUK26:BUV26"/>
    <mergeCell ref="BUW26:BVH26"/>
    <mergeCell ref="BVI26:BVT26"/>
    <mergeCell ref="BVU26:BWF26"/>
    <mergeCell ref="BWG26:BWR26"/>
    <mergeCell ref="BRE26:BRP26"/>
    <mergeCell ref="BRQ26:BSB26"/>
    <mergeCell ref="BSC26:BSN26"/>
    <mergeCell ref="BSO26:BSZ26"/>
    <mergeCell ref="BTA26:BTL26"/>
    <mergeCell ref="BTM26:BTX26"/>
    <mergeCell ref="CVQ26:CWB26"/>
    <mergeCell ref="CWC26:CWN26"/>
    <mergeCell ref="CWO26:CWZ26"/>
    <mergeCell ref="CXA26:CXL26"/>
    <mergeCell ref="CXM26:CXX26"/>
    <mergeCell ref="CXY26:CYJ26"/>
    <mergeCell ref="CSW26:CTH26"/>
    <mergeCell ref="CTI26:CTT26"/>
    <mergeCell ref="CTU26:CUF26"/>
    <mergeCell ref="CUG26:CUR26"/>
    <mergeCell ref="CUS26:CVD26"/>
    <mergeCell ref="CVE26:CVP26"/>
    <mergeCell ref="CQC26:CQN26"/>
    <mergeCell ref="CQO26:CQZ26"/>
    <mergeCell ref="CRA26:CRL26"/>
    <mergeCell ref="CRM26:CRX26"/>
    <mergeCell ref="CRY26:CSJ26"/>
    <mergeCell ref="CSK26:CSV26"/>
    <mergeCell ref="CNI26:CNT26"/>
    <mergeCell ref="CNU26:COF26"/>
    <mergeCell ref="COG26:COR26"/>
    <mergeCell ref="COS26:CPD26"/>
    <mergeCell ref="CPE26:CPP26"/>
    <mergeCell ref="CPQ26:CQB26"/>
    <mergeCell ref="CKO26:CKZ26"/>
    <mergeCell ref="CLA26:CLL26"/>
    <mergeCell ref="CLM26:CLX26"/>
    <mergeCell ref="CLY26:CMJ26"/>
    <mergeCell ref="CMK26:CMV26"/>
    <mergeCell ref="CMW26:CNH26"/>
    <mergeCell ref="CHU26:CIF26"/>
    <mergeCell ref="CIG26:CIR26"/>
    <mergeCell ref="CIS26:CJD26"/>
    <mergeCell ref="CJE26:CJP26"/>
    <mergeCell ref="CJQ26:CKB26"/>
    <mergeCell ref="CKC26:CKN26"/>
    <mergeCell ref="DMG26:DMR26"/>
    <mergeCell ref="DMS26:DND26"/>
    <mergeCell ref="DNE26:DNP26"/>
    <mergeCell ref="DNQ26:DOB26"/>
    <mergeCell ref="DOC26:DON26"/>
    <mergeCell ref="DOO26:DOZ26"/>
    <mergeCell ref="DJM26:DJX26"/>
    <mergeCell ref="DJY26:DKJ26"/>
    <mergeCell ref="DKK26:DKV26"/>
    <mergeCell ref="DKW26:DLH26"/>
    <mergeCell ref="DLI26:DLT26"/>
    <mergeCell ref="DLU26:DMF26"/>
    <mergeCell ref="DGS26:DHD26"/>
    <mergeCell ref="DHE26:DHP26"/>
    <mergeCell ref="DHQ26:DIB26"/>
    <mergeCell ref="DIC26:DIN26"/>
    <mergeCell ref="DIO26:DIZ26"/>
    <mergeCell ref="DJA26:DJL26"/>
    <mergeCell ref="DDY26:DEJ26"/>
    <mergeCell ref="DEK26:DEV26"/>
    <mergeCell ref="DEW26:DFH26"/>
    <mergeCell ref="DFI26:DFT26"/>
    <mergeCell ref="DFU26:DGF26"/>
    <mergeCell ref="DGG26:DGR26"/>
    <mergeCell ref="DBE26:DBP26"/>
    <mergeCell ref="DBQ26:DCB26"/>
    <mergeCell ref="DCC26:DCN26"/>
    <mergeCell ref="DCO26:DCZ26"/>
    <mergeCell ref="DDA26:DDL26"/>
    <mergeCell ref="DDM26:DDX26"/>
    <mergeCell ref="CYK26:CYV26"/>
    <mergeCell ref="CYW26:CZH26"/>
    <mergeCell ref="CZI26:CZT26"/>
    <mergeCell ref="CZU26:DAF26"/>
    <mergeCell ref="DAG26:DAR26"/>
    <mergeCell ref="DAS26:DBD26"/>
    <mergeCell ref="ECW26:EDH26"/>
    <mergeCell ref="EDI26:EDT26"/>
    <mergeCell ref="EDU26:EEF26"/>
    <mergeCell ref="EEG26:EER26"/>
    <mergeCell ref="EES26:EFD26"/>
    <mergeCell ref="EFE26:EFP26"/>
    <mergeCell ref="EAC26:EAN26"/>
    <mergeCell ref="EAO26:EAZ26"/>
    <mergeCell ref="EBA26:EBL26"/>
    <mergeCell ref="EBM26:EBX26"/>
    <mergeCell ref="EBY26:ECJ26"/>
    <mergeCell ref="ECK26:ECV26"/>
    <mergeCell ref="DXI26:DXT26"/>
    <mergeCell ref="DXU26:DYF26"/>
    <mergeCell ref="DYG26:DYR26"/>
    <mergeCell ref="DYS26:DZD26"/>
    <mergeCell ref="DZE26:DZP26"/>
    <mergeCell ref="DZQ26:EAB26"/>
    <mergeCell ref="DUO26:DUZ26"/>
    <mergeCell ref="DVA26:DVL26"/>
    <mergeCell ref="DVM26:DVX26"/>
    <mergeCell ref="DVY26:DWJ26"/>
    <mergeCell ref="DWK26:DWV26"/>
    <mergeCell ref="DWW26:DXH26"/>
    <mergeCell ref="DRU26:DSF26"/>
    <mergeCell ref="DSG26:DSR26"/>
    <mergeCell ref="DSS26:DTD26"/>
    <mergeCell ref="DTE26:DTP26"/>
    <mergeCell ref="DTQ26:DUB26"/>
    <mergeCell ref="DUC26:DUN26"/>
    <mergeCell ref="DPA26:DPL26"/>
    <mergeCell ref="DPM26:DPX26"/>
    <mergeCell ref="DPY26:DQJ26"/>
    <mergeCell ref="DQK26:DQV26"/>
    <mergeCell ref="DQW26:DRH26"/>
    <mergeCell ref="DRI26:DRT26"/>
    <mergeCell ref="ETM26:ETX26"/>
    <mergeCell ref="ETY26:EUJ26"/>
    <mergeCell ref="EUK26:EUV26"/>
    <mergeCell ref="EUW26:EVH26"/>
    <mergeCell ref="EVI26:EVT26"/>
    <mergeCell ref="EVU26:EWF26"/>
    <mergeCell ref="EQS26:ERD26"/>
    <mergeCell ref="ERE26:ERP26"/>
    <mergeCell ref="ERQ26:ESB26"/>
    <mergeCell ref="ESC26:ESN26"/>
    <mergeCell ref="ESO26:ESZ26"/>
    <mergeCell ref="ETA26:ETL26"/>
    <mergeCell ref="ENY26:EOJ26"/>
    <mergeCell ref="EOK26:EOV26"/>
    <mergeCell ref="EOW26:EPH26"/>
    <mergeCell ref="EPI26:EPT26"/>
    <mergeCell ref="EPU26:EQF26"/>
    <mergeCell ref="EQG26:EQR26"/>
    <mergeCell ref="ELE26:ELP26"/>
    <mergeCell ref="ELQ26:EMB26"/>
    <mergeCell ref="EMC26:EMN26"/>
    <mergeCell ref="EMO26:EMZ26"/>
    <mergeCell ref="ENA26:ENL26"/>
    <mergeCell ref="ENM26:ENX26"/>
    <mergeCell ref="EIK26:EIV26"/>
    <mergeCell ref="EIW26:EJH26"/>
    <mergeCell ref="EJI26:EJT26"/>
    <mergeCell ref="EJU26:EKF26"/>
    <mergeCell ref="EKG26:EKR26"/>
    <mergeCell ref="EKS26:ELD26"/>
    <mergeCell ref="EFQ26:EGB26"/>
    <mergeCell ref="EGC26:EGN26"/>
    <mergeCell ref="EGO26:EGZ26"/>
    <mergeCell ref="EHA26:EHL26"/>
    <mergeCell ref="EHM26:EHX26"/>
    <mergeCell ref="EHY26:EIJ26"/>
    <mergeCell ref="FKC26:FKN26"/>
    <mergeCell ref="FKO26:FKZ26"/>
    <mergeCell ref="FLA26:FLL26"/>
    <mergeCell ref="FLM26:FLX26"/>
    <mergeCell ref="FLY26:FMJ26"/>
    <mergeCell ref="FMK26:FMV26"/>
    <mergeCell ref="FHI26:FHT26"/>
    <mergeCell ref="FHU26:FIF26"/>
    <mergeCell ref="FIG26:FIR26"/>
    <mergeCell ref="FIS26:FJD26"/>
    <mergeCell ref="FJE26:FJP26"/>
    <mergeCell ref="FJQ26:FKB26"/>
    <mergeCell ref="FEO26:FEZ26"/>
    <mergeCell ref="FFA26:FFL26"/>
    <mergeCell ref="FFM26:FFX26"/>
    <mergeCell ref="FFY26:FGJ26"/>
    <mergeCell ref="FGK26:FGV26"/>
    <mergeCell ref="FGW26:FHH26"/>
    <mergeCell ref="FBU26:FCF26"/>
    <mergeCell ref="FCG26:FCR26"/>
    <mergeCell ref="FCS26:FDD26"/>
    <mergeCell ref="FDE26:FDP26"/>
    <mergeCell ref="FDQ26:FEB26"/>
    <mergeCell ref="FEC26:FEN26"/>
    <mergeCell ref="EZA26:EZL26"/>
    <mergeCell ref="EZM26:EZX26"/>
    <mergeCell ref="EZY26:FAJ26"/>
    <mergeCell ref="FAK26:FAV26"/>
    <mergeCell ref="FAW26:FBH26"/>
    <mergeCell ref="FBI26:FBT26"/>
    <mergeCell ref="EWG26:EWR26"/>
    <mergeCell ref="EWS26:EXD26"/>
    <mergeCell ref="EXE26:EXP26"/>
    <mergeCell ref="EXQ26:EYB26"/>
    <mergeCell ref="EYC26:EYN26"/>
    <mergeCell ref="EYO26:EYZ26"/>
    <mergeCell ref="GAS26:GBD26"/>
    <mergeCell ref="GBE26:GBP26"/>
    <mergeCell ref="GBQ26:GCB26"/>
    <mergeCell ref="GCC26:GCN26"/>
    <mergeCell ref="GCO26:GCZ26"/>
    <mergeCell ref="GDA26:GDL26"/>
    <mergeCell ref="FXY26:FYJ26"/>
    <mergeCell ref="FYK26:FYV26"/>
    <mergeCell ref="FYW26:FZH26"/>
    <mergeCell ref="FZI26:FZT26"/>
    <mergeCell ref="FZU26:GAF26"/>
    <mergeCell ref="GAG26:GAR26"/>
    <mergeCell ref="FVE26:FVP26"/>
    <mergeCell ref="FVQ26:FWB26"/>
    <mergeCell ref="FWC26:FWN26"/>
    <mergeCell ref="FWO26:FWZ26"/>
    <mergeCell ref="FXA26:FXL26"/>
    <mergeCell ref="FXM26:FXX26"/>
    <mergeCell ref="FSK26:FSV26"/>
    <mergeCell ref="FSW26:FTH26"/>
    <mergeCell ref="FTI26:FTT26"/>
    <mergeCell ref="FTU26:FUF26"/>
    <mergeCell ref="FUG26:FUR26"/>
    <mergeCell ref="FUS26:FVD26"/>
    <mergeCell ref="FPQ26:FQB26"/>
    <mergeCell ref="FQC26:FQN26"/>
    <mergeCell ref="FQO26:FQZ26"/>
    <mergeCell ref="FRA26:FRL26"/>
    <mergeCell ref="FRM26:FRX26"/>
    <mergeCell ref="FRY26:FSJ26"/>
    <mergeCell ref="FMW26:FNH26"/>
    <mergeCell ref="FNI26:FNT26"/>
    <mergeCell ref="FNU26:FOF26"/>
    <mergeCell ref="FOG26:FOR26"/>
    <mergeCell ref="FOS26:FPD26"/>
    <mergeCell ref="FPE26:FPP26"/>
    <mergeCell ref="GRI26:GRT26"/>
    <mergeCell ref="GRU26:GSF26"/>
    <mergeCell ref="GSG26:GSR26"/>
    <mergeCell ref="GSS26:GTD26"/>
    <mergeCell ref="GTE26:GTP26"/>
    <mergeCell ref="GTQ26:GUB26"/>
    <mergeCell ref="GOO26:GOZ26"/>
    <mergeCell ref="GPA26:GPL26"/>
    <mergeCell ref="GPM26:GPX26"/>
    <mergeCell ref="GPY26:GQJ26"/>
    <mergeCell ref="GQK26:GQV26"/>
    <mergeCell ref="GQW26:GRH26"/>
    <mergeCell ref="GLU26:GMF26"/>
    <mergeCell ref="GMG26:GMR26"/>
    <mergeCell ref="GMS26:GND26"/>
    <mergeCell ref="GNE26:GNP26"/>
    <mergeCell ref="GNQ26:GOB26"/>
    <mergeCell ref="GOC26:GON26"/>
    <mergeCell ref="GJA26:GJL26"/>
    <mergeCell ref="GJM26:GJX26"/>
    <mergeCell ref="GJY26:GKJ26"/>
    <mergeCell ref="GKK26:GKV26"/>
    <mergeCell ref="GKW26:GLH26"/>
    <mergeCell ref="GLI26:GLT26"/>
    <mergeCell ref="GGG26:GGR26"/>
    <mergeCell ref="GGS26:GHD26"/>
    <mergeCell ref="GHE26:GHP26"/>
    <mergeCell ref="GHQ26:GIB26"/>
    <mergeCell ref="GIC26:GIN26"/>
    <mergeCell ref="GIO26:GIZ26"/>
    <mergeCell ref="GDM26:GDX26"/>
    <mergeCell ref="GDY26:GEJ26"/>
    <mergeCell ref="GEK26:GEV26"/>
    <mergeCell ref="GEW26:GFH26"/>
    <mergeCell ref="GFI26:GFT26"/>
    <mergeCell ref="GFU26:GGF26"/>
    <mergeCell ref="HHY26:HIJ26"/>
    <mergeCell ref="HIK26:HIV26"/>
    <mergeCell ref="HIW26:HJH26"/>
    <mergeCell ref="HJI26:HJT26"/>
    <mergeCell ref="HJU26:HKF26"/>
    <mergeCell ref="HKG26:HKR26"/>
    <mergeCell ref="HFE26:HFP26"/>
    <mergeCell ref="HFQ26:HGB26"/>
    <mergeCell ref="HGC26:HGN26"/>
    <mergeCell ref="HGO26:HGZ26"/>
    <mergeCell ref="HHA26:HHL26"/>
    <mergeCell ref="HHM26:HHX26"/>
    <mergeCell ref="HCK26:HCV26"/>
    <mergeCell ref="HCW26:HDH26"/>
    <mergeCell ref="HDI26:HDT26"/>
    <mergeCell ref="HDU26:HEF26"/>
    <mergeCell ref="HEG26:HER26"/>
    <mergeCell ref="HES26:HFD26"/>
    <mergeCell ref="GZQ26:HAB26"/>
    <mergeCell ref="HAC26:HAN26"/>
    <mergeCell ref="HAO26:HAZ26"/>
    <mergeCell ref="HBA26:HBL26"/>
    <mergeCell ref="HBM26:HBX26"/>
    <mergeCell ref="HBY26:HCJ26"/>
    <mergeCell ref="GWW26:GXH26"/>
    <mergeCell ref="GXI26:GXT26"/>
    <mergeCell ref="GXU26:GYF26"/>
    <mergeCell ref="GYG26:GYR26"/>
    <mergeCell ref="GYS26:GZD26"/>
    <mergeCell ref="GZE26:GZP26"/>
    <mergeCell ref="GUC26:GUN26"/>
    <mergeCell ref="GUO26:GUZ26"/>
    <mergeCell ref="GVA26:GVL26"/>
    <mergeCell ref="GVM26:GVX26"/>
    <mergeCell ref="GVY26:GWJ26"/>
    <mergeCell ref="GWK26:GWV26"/>
    <mergeCell ref="HYO26:HYZ26"/>
    <mergeCell ref="HZA26:HZL26"/>
    <mergeCell ref="HZM26:HZX26"/>
    <mergeCell ref="HZY26:IAJ26"/>
    <mergeCell ref="IAK26:IAV26"/>
    <mergeCell ref="IAW26:IBH26"/>
    <mergeCell ref="HVU26:HWF26"/>
    <mergeCell ref="HWG26:HWR26"/>
    <mergeCell ref="HWS26:HXD26"/>
    <mergeCell ref="HXE26:HXP26"/>
    <mergeCell ref="HXQ26:HYB26"/>
    <mergeCell ref="HYC26:HYN26"/>
    <mergeCell ref="HTA26:HTL26"/>
    <mergeCell ref="HTM26:HTX26"/>
    <mergeCell ref="HTY26:HUJ26"/>
    <mergeCell ref="HUK26:HUV26"/>
    <mergeCell ref="HUW26:HVH26"/>
    <mergeCell ref="HVI26:HVT26"/>
    <mergeCell ref="HQG26:HQR26"/>
    <mergeCell ref="HQS26:HRD26"/>
    <mergeCell ref="HRE26:HRP26"/>
    <mergeCell ref="HRQ26:HSB26"/>
    <mergeCell ref="HSC26:HSN26"/>
    <mergeCell ref="HSO26:HSZ26"/>
    <mergeCell ref="HNM26:HNX26"/>
    <mergeCell ref="HNY26:HOJ26"/>
    <mergeCell ref="HOK26:HOV26"/>
    <mergeCell ref="HOW26:HPH26"/>
    <mergeCell ref="HPI26:HPT26"/>
    <mergeCell ref="HPU26:HQF26"/>
    <mergeCell ref="HKS26:HLD26"/>
    <mergeCell ref="HLE26:HLP26"/>
    <mergeCell ref="HLQ26:HMB26"/>
    <mergeCell ref="HMC26:HMN26"/>
    <mergeCell ref="HMO26:HMZ26"/>
    <mergeCell ref="HNA26:HNL26"/>
    <mergeCell ref="IPE26:IPP26"/>
    <mergeCell ref="IPQ26:IQB26"/>
    <mergeCell ref="IQC26:IQN26"/>
    <mergeCell ref="IQO26:IQZ26"/>
    <mergeCell ref="IRA26:IRL26"/>
    <mergeCell ref="IRM26:IRX26"/>
    <mergeCell ref="IMK26:IMV26"/>
    <mergeCell ref="IMW26:INH26"/>
    <mergeCell ref="INI26:INT26"/>
    <mergeCell ref="INU26:IOF26"/>
    <mergeCell ref="IOG26:IOR26"/>
    <mergeCell ref="IOS26:IPD26"/>
    <mergeCell ref="IJQ26:IKB26"/>
    <mergeCell ref="IKC26:IKN26"/>
    <mergeCell ref="IKO26:IKZ26"/>
    <mergeCell ref="ILA26:ILL26"/>
    <mergeCell ref="ILM26:ILX26"/>
    <mergeCell ref="ILY26:IMJ26"/>
    <mergeCell ref="IGW26:IHH26"/>
    <mergeCell ref="IHI26:IHT26"/>
    <mergeCell ref="IHU26:IIF26"/>
    <mergeCell ref="IIG26:IIR26"/>
    <mergeCell ref="IIS26:IJD26"/>
    <mergeCell ref="IJE26:IJP26"/>
    <mergeCell ref="IEC26:IEN26"/>
    <mergeCell ref="IEO26:IEZ26"/>
    <mergeCell ref="IFA26:IFL26"/>
    <mergeCell ref="IFM26:IFX26"/>
    <mergeCell ref="IFY26:IGJ26"/>
    <mergeCell ref="IGK26:IGV26"/>
    <mergeCell ref="IBI26:IBT26"/>
    <mergeCell ref="IBU26:ICF26"/>
    <mergeCell ref="ICG26:ICR26"/>
    <mergeCell ref="ICS26:IDD26"/>
    <mergeCell ref="IDE26:IDP26"/>
    <mergeCell ref="IDQ26:IEB26"/>
    <mergeCell ref="JFU26:JGF26"/>
    <mergeCell ref="JGG26:JGR26"/>
    <mergeCell ref="JGS26:JHD26"/>
    <mergeCell ref="JHE26:JHP26"/>
    <mergeCell ref="JHQ26:JIB26"/>
    <mergeCell ref="JIC26:JIN26"/>
    <mergeCell ref="JDA26:JDL26"/>
    <mergeCell ref="JDM26:JDX26"/>
    <mergeCell ref="JDY26:JEJ26"/>
    <mergeCell ref="JEK26:JEV26"/>
    <mergeCell ref="JEW26:JFH26"/>
    <mergeCell ref="JFI26:JFT26"/>
    <mergeCell ref="JAG26:JAR26"/>
    <mergeCell ref="JAS26:JBD26"/>
    <mergeCell ref="JBE26:JBP26"/>
    <mergeCell ref="JBQ26:JCB26"/>
    <mergeCell ref="JCC26:JCN26"/>
    <mergeCell ref="JCO26:JCZ26"/>
    <mergeCell ref="IXM26:IXX26"/>
    <mergeCell ref="IXY26:IYJ26"/>
    <mergeCell ref="IYK26:IYV26"/>
    <mergeCell ref="IYW26:IZH26"/>
    <mergeCell ref="IZI26:IZT26"/>
    <mergeCell ref="IZU26:JAF26"/>
    <mergeCell ref="IUS26:IVD26"/>
    <mergeCell ref="IVE26:IVP26"/>
    <mergeCell ref="IVQ26:IWB26"/>
    <mergeCell ref="IWC26:IWN26"/>
    <mergeCell ref="IWO26:IWZ26"/>
    <mergeCell ref="IXA26:IXL26"/>
    <mergeCell ref="IRY26:ISJ26"/>
    <mergeCell ref="ISK26:ISV26"/>
    <mergeCell ref="ISW26:ITH26"/>
    <mergeCell ref="ITI26:ITT26"/>
    <mergeCell ref="ITU26:IUF26"/>
    <mergeCell ref="IUG26:IUR26"/>
    <mergeCell ref="JWK26:JWV26"/>
    <mergeCell ref="JWW26:JXH26"/>
    <mergeCell ref="JXI26:JXT26"/>
    <mergeCell ref="JXU26:JYF26"/>
    <mergeCell ref="JYG26:JYR26"/>
    <mergeCell ref="JYS26:JZD26"/>
    <mergeCell ref="JTQ26:JUB26"/>
    <mergeCell ref="JUC26:JUN26"/>
    <mergeCell ref="JUO26:JUZ26"/>
    <mergeCell ref="JVA26:JVL26"/>
    <mergeCell ref="JVM26:JVX26"/>
    <mergeCell ref="JVY26:JWJ26"/>
    <mergeCell ref="JQW26:JRH26"/>
    <mergeCell ref="JRI26:JRT26"/>
    <mergeCell ref="JRU26:JSF26"/>
    <mergeCell ref="JSG26:JSR26"/>
    <mergeCell ref="JSS26:JTD26"/>
    <mergeCell ref="JTE26:JTP26"/>
    <mergeCell ref="JOC26:JON26"/>
    <mergeCell ref="JOO26:JOZ26"/>
    <mergeCell ref="JPA26:JPL26"/>
    <mergeCell ref="JPM26:JPX26"/>
    <mergeCell ref="JPY26:JQJ26"/>
    <mergeCell ref="JQK26:JQV26"/>
    <mergeCell ref="JLI26:JLT26"/>
    <mergeCell ref="JLU26:JMF26"/>
    <mergeCell ref="JMG26:JMR26"/>
    <mergeCell ref="JMS26:JND26"/>
    <mergeCell ref="JNE26:JNP26"/>
    <mergeCell ref="JNQ26:JOB26"/>
    <mergeCell ref="JIO26:JIZ26"/>
    <mergeCell ref="JJA26:JJL26"/>
    <mergeCell ref="JJM26:JJX26"/>
    <mergeCell ref="JJY26:JKJ26"/>
    <mergeCell ref="JKK26:JKV26"/>
    <mergeCell ref="JKW26:JLH26"/>
    <mergeCell ref="KNA26:KNL26"/>
    <mergeCell ref="KNM26:KNX26"/>
    <mergeCell ref="KNY26:KOJ26"/>
    <mergeCell ref="KOK26:KOV26"/>
    <mergeCell ref="KOW26:KPH26"/>
    <mergeCell ref="KPI26:KPT26"/>
    <mergeCell ref="KKG26:KKR26"/>
    <mergeCell ref="KKS26:KLD26"/>
    <mergeCell ref="KLE26:KLP26"/>
    <mergeCell ref="KLQ26:KMB26"/>
    <mergeCell ref="KMC26:KMN26"/>
    <mergeCell ref="KMO26:KMZ26"/>
    <mergeCell ref="KHM26:KHX26"/>
    <mergeCell ref="KHY26:KIJ26"/>
    <mergeCell ref="KIK26:KIV26"/>
    <mergeCell ref="KIW26:KJH26"/>
    <mergeCell ref="KJI26:KJT26"/>
    <mergeCell ref="KJU26:KKF26"/>
    <mergeCell ref="KES26:KFD26"/>
    <mergeCell ref="KFE26:KFP26"/>
    <mergeCell ref="KFQ26:KGB26"/>
    <mergeCell ref="KGC26:KGN26"/>
    <mergeCell ref="KGO26:KGZ26"/>
    <mergeCell ref="KHA26:KHL26"/>
    <mergeCell ref="KBY26:KCJ26"/>
    <mergeCell ref="KCK26:KCV26"/>
    <mergeCell ref="KCW26:KDH26"/>
    <mergeCell ref="KDI26:KDT26"/>
    <mergeCell ref="KDU26:KEF26"/>
    <mergeCell ref="KEG26:KER26"/>
    <mergeCell ref="JZE26:JZP26"/>
    <mergeCell ref="JZQ26:KAB26"/>
    <mergeCell ref="KAC26:KAN26"/>
    <mergeCell ref="KAO26:KAZ26"/>
    <mergeCell ref="KBA26:KBL26"/>
    <mergeCell ref="KBM26:KBX26"/>
    <mergeCell ref="LDQ26:LEB26"/>
    <mergeCell ref="LEC26:LEN26"/>
    <mergeCell ref="LEO26:LEZ26"/>
    <mergeCell ref="LFA26:LFL26"/>
    <mergeCell ref="LFM26:LFX26"/>
    <mergeCell ref="LFY26:LGJ26"/>
    <mergeCell ref="LAW26:LBH26"/>
    <mergeCell ref="LBI26:LBT26"/>
    <mergeCell ref="LBU26:LCF26"/>
    <mergeCell ref="LCG26:LCR26"/>
    <mergeCell ref="LCS26:LDD26"/>
    <mergeCell ref="LDE26:LDP26"/>
    <mergeCell ref="KYC26:KYN26"/>
    <mergeCell ref="KYO26:KYZ26"/>
    <mergeCell ref="KZA26:KZL26"/>
    <mergeCell ref="KZM26:KZX26"/>
    <mergeCell ref="KZY26:LAJ26"/>
    <mergeCell ref="LAK26:LAV26"/>
    <mergeCell ref="KVI26:KVT26"/>
    <mergeCell ref="KVU26:KWF26"/>
    <mergeCell ref="KWG26:KWR26"/>
    <mergeCell ref="KWS26:KXD26"/>
    <mergeCell ref="KXE26:KXP26"/>
    <mergeCell ref="KXQ26:KYB26"/>
    <mergeCell ref="KSO26:KSZ26"/>
    <mergeCell ref="KTA26:KTL26"/>
    <mergeCell ref="KTM26:KTX26"/>
    <mergeCell ref="KTY26:KUJ26"/>
    <mergeCell ref="KUK26:KUV26"/>
    <mergeCell ref="KUW26:KVH26"/>
    <mergeCell ref="KPU26:KQF26"/>
    <mergeCell ref="KQG26:KQR26"/>
    <mergeCell ref="KQS26:KRD26"/>
    <mergeCell ref="KRE26:KRP26"/>
    <mergeCell ref="KRQ26:KSB26"/>
    <mergeCell ref="KSC26:KSN26"/>
    <mergeCell ref="LUG26:LUR26"/>
    <mergeCell ref="LUS26:LVD26"/>
    <mergeCell ref="LVE26:LVP26"/>
    <mergeCell ref="LVQ26:LWB26"/>
    <mergeCell ref="LWC26:LWN26"/>
    <mergeCell ref="LWO26:LWZ26"/>
    <mergeCell ref="LRM26:LRX26"/>
    <mergeCell ref="LRY26:LSJ26"/>
    <mergeCell ref="LSK26:LSV26"/>
    <mergeCell ref="LSW26:LTH26"/>
    <mergeCell ref="LTI26:LTT26"/>
    <mergeCell ref="LTU26:LUF26"/>
    <mergeCell ref="LOS26:LPD26"/>
    <mergeCell ref="LPE26:LPP26"/>
    <mergeCell ref="LPQ26:LQB26"/>
    <mergeCell ref="LQC26:LQN26"/>
    <mergeCell ref="LQO26:LQZ26"/>
    <mergeCell ref="LRA26:LRL26"/>
    <mergeCell ref="LLY26:LMJ26"/>
    <mergeCell ref="LMK26:LMV26"/>
    <mergeCell ref="LMW26:LNH26"/>
    <mergeCell ref="LNI26:LNT26"/>
    <mergeCell ref="LNU26:LOF26"/>
    <mergeCell ref="LOG26:LOR26"/>
    <mergeCell ref="LJE26:LJP26"/>
    <mergeCell ref="LJQ26:LKB26"/>
    <mergeCell ref="LKC26:LKN26"/>
    <mergeCell ref="LKO26:LKZ26"/>
    <mergeCell ref="LLA26:LLL26"/>
    <mergeCell ref="LLM26:LLX26"/>
    <mergeCell ref="LGK26:LGV26"/>
    <mergeCell ref="LGW26:LHH26"/>
    <mergeCell ref="LHI26:LHT26"/>
    <mergeCell ref="LHU26:LIF26"/>
    <mergeCell ref="LIG26:LIR26"/>
    <mergeCell ref="LIS26:LJD26"/>
    <mergeCell ref="MKW26:MLH26"/>
    <mergeCell ref="MLI26:MLT26"/>
    <mergeCell ref="MLU26:MMF26"/>
    <mergeCell ref="MMG26:MMR26"/>
    <mergeCell ref="MMS26:MND26"/>
    <mergeCell ref="MNE26:MNP26"/>
    <mergeCell ref="MIC26:MIN26"/>
    <mergeCell ref="MIO26:MIZ26"/>
    <mergeCell ref="MJA26:MJL26"/>
    <mergeCell ref="MJM26:MJX26"/>
    <mergeCell ref="MJY26:MKJ26"/>
    <mergeCell ref="MKK26:MKV26"/>
    <mergeCell ref="MFI26:MFT26"/>
    <mergeCell ref="MFU26:MGF26"/>
    <mergeCell ref="MGG26:MGR26"/>
    <mergeCell ref="MGS26:MHD26"/>
    <mergeCell ref="MHE26:MHP26"/>
    <mergeCell ref="MHQ26:MIB26"/>
    <mergeCell ref="MCO26:MCZ26"/>
    <mergeCell ref="MDA26:MDL26"/>
    <mergeCell ref="MDM26:MDX26"/>
    <mergeCell ref="MDY26:MEJ26"/>
    <mergeCell ref="MEK26:MEV26"/>
    <mergeCell ref="MEW26:MFH26"/>
    <mergeCell ref="LZU26:MAF26"/>
    <mergeCell ref="MAG26:MAR26"/>
    <mergeCell ref="MAS26:MBD26"/>
    <mergeCell ref="MBE26:MBP26"/>
    <mergeCell ref="MBQ26:MCB26"/>
    <mergeCell ref="MCC26:MCN26"/>
    <mergeCell ref="LXA26:LXL26"/>
    <mergeCell ref="LXM26:LXX26"/>
    <mergeCell ref="LXY26:LYJ26"/>
    <mergeCell ref="LYK26:LYV26"/>
    <mergeCell ref="LYW26:LZH26"/>
    <mergeCell ref="LZI26:LZT26"/>
    <mergeCell ref="NBM26:NBX26"/>
    <mergeCell ref="NBY26:NCJ26"/>
    <mergeCell ref="NCK26:NCV26"/>
    <mergeCell ref="NCW26:NDH26"/>
    <mergeCell ref="NDI26:NDT26"/>
    <mergeCell ref="NDU26:NEF26"/>
    <mergeCell ref="MYS26:MZD26"/>
    <mergeCell ref="MZE26:MZP26"/>
    <mergeCell ref="MZQ26:NAB26"/>
    <mergeCell ref="NAC26:NAN26"/>
    <mergeCell ref="NAO26:NAZ26"/>
    <mergeCell ref="NBA26:NBL26"/>
    <mergeCell ref="MVY26:MWJ26"/>
    <mergeCell ref="MWK26:MWV26"/>
    <mergeCell ref="MWW26:MXH26"/>
    <mergeCell ref="MXI26:MXT26"/>
    <mergeCell ref="MXU26:MYF26"/>
    <mergeCell ref="MYG26:MYR26"/>
    <mergeCell ref="MTE26:MTP26"/>
    <mergeCell ref="MTQ26:MUB26"/>
    <mergeCell ref="MUC26:MUN26"/>
    <mergeCell ref="MUO26:MUZ26"/>
    <mergeCell ref="MVA26:MVL26"/>
    <mergeCell ref="MVM26:MVX26"/>
    <mergeCell ref="MQK26:MQV26"/>
    <mergeCell ref="MQW26:MRH26"/>
    <mergeCell ref="MRI26:MRT26"/>
    <mergeCell ref="MRU26:MSF26"/>
    <mergeCell ref="MSG26:MSR26"/>
    <mergeCell ref="MSS26:MTD26"/>
    <mergeCell ref="MNQ26:MOB26"/>
    <mergeCell ref="MOC26:MON26"/>
    <mergeCell ref="MOO26:MOZ26"/>
    <mergeCell ref="MPA26:MPL26"/>
    <mergeCell ref="MPM26:MPX26"/>
    <mergeCell ref="MPY26:MQJ26"/>
    <mergeCell ref="NSC26:NSN26"/>
    <mergeCell ref="NSO26:NSZ26"/>
    <mergeCell ref="NTA26:NTL26"/>
    <mergeCell ref="NTM26:NTX26"/>
    <mergeCell ref="NTY26:NUJ26"/>
    <mergeCell ref="NUK26:NUV26"/>
    <mergeCell ref="NPI26:NPT26"/>
    <mergeCell ref="NPU26:NQF26"/>
    <mergeCell ref="NQG26:NQR26"/>
    <mergeCell ref="NQS26:NRD26"/>
    <mergeCell ref="NRE26:NRP26"/>
    <mergeCell ref="NRQ26:NSB26"/>
    <mergeCell ref="NMO26:NMZ26"/>
    <mergeCell ref="NNA26:NNL26"/>
    <mergeCell ref="NNM26:NNX26"/>
    <mergeCell ref="NNY26:NOJ26"/>
    <mergeCell ref="NOK26:NOV26"/>
    <mergeCell ref="NOW26:NPH26"/>
    <mergeCell ref="NJU26:NKF26"/>
    <mergeCell ref="NKG26:NKR26"/>
    <mergeCell ref="NKS26:NLD26"/>
    <mergeCell ref="NLE26:NLP26"/>
    <mergeCell ref="NLQ26:NMB26"/>
    <mergeCell ref="NMC26:NMN26"/>
    <mergeCell ref="NHA26:NHL26"/>
    <mergeCell ref="NHM26:NHX26"/>
    <mergeCell ref="NHY26:NIJ26"/>
    <mergeCell ref="NIK26:NIV26"/>
    <mergeCell ref="NIW26:NJH26"/>
    <mergeCell ref="NJI26:NJT26"/>
    <mergeCell ref="NEG26:NER26"/>
    <mergeCell ref="NES26:NFD26"/>
    <mergeCell ref="NFE26:NFP26"/>
    <mergeCell ref="NFQ26:NGB26"/>
    <mergeCell ref="NGC26:NGN26"/>
    <mergeCell ref="NGO26:NGZ26"/>
    <mergeCell ref="OIS26:OJD26"/>
    <mergeCell ref="OJE26:OJP26"/>
    <mergeCell ref="OJQ26:OKB26"/>
    <mergeCell ref="OKC26:OKN26"/>
    <mergeCell ref="OKO26:OKZ26"/>
    <mergeCell ref="OLA26:OLL26"/>
    <mergeCell ref="OFY26:OGJ26"/>
    <mergeCell ref="OGK26:OGV26"/>
    <mergeCell ref="OGW26:OHH26"/>
    <mergeCell ref="OHI26:OHT26"/>
    <mergeCell ref="OHU26:OIF26"/>
    <mergeCell ref="OIG26:OIR26"/>
    <mergeCell ref="ODE26:ODP26"/>
    <mergeCell ref="ODQ26:OEB26"/>
    <mergeCell ref="OEC26:OEN26"/>
    <mergeCell ref="OEO26:OEZ26"/>
    <mergeCell ref="OFA26:OFL26"/>
    <mergeCell ref="OFM26:OFX26"/>
    <mergeCell ref="OAK26:OAV26"/>
    <mergeCell ref="OAW26:OBH26"/>
    <mergeCell ref="OBI26:OBT26"/>
    <mergeCell ref="OBU26:OCF26"/>
    <mergeCell ref="OCG26:OCR26"/>
    <mergeCell ref="OCS26:ODD26"/>
    <mergeCell ref="NXQ26:NYB26"/>
    <mergeCell ref="NYC26:NYN26"/>
    <mergeCell ref="NYO26:NYZ26"/>
    <mergeCell ref="NZA26:NZL26"/>
    <mergeCell ref="NZM26:NZX26"/>
    <mergeCell ref="NZY26:OAJ26"/>
    <mergeCell ref="NUW26:NVH26"/>
    <mergeCell ref="NVI26:NVT26"/>
    <mergeCell ref="NVU26:NWF26"/>
    <mergeCell ref="NWG26:NWR26"/>
    <mergeCell ref="NWS26:NXD26"/>
    <mergeCell ref="NXE26:NXP26"/>
    <mergeCell ref="OZI26:OZT26"/>
    <mergeCell ref="OZU26:PAF26"/>
    <mergeCell ref="PAG26:PAR26"/>
    <mergeCell ref="PAS26:PBD26"/>
    <mergeCell ref="PBE26:PBP26"/>
    <mergeCell ref="PBQ26:PCB26"/>
    <mergeCell ref="OWO26:OWZ26"/>
    <mergeCell ref="OXA26:OXL26"/>
    <mergeCell ref="OXM26:OXX26"/>
    <mergeCell ref="OXY26:OYJ26"/>
    <mergeCell ref="OYK26:OYV26"/>
    <mergeCell ref="OYW26:OZH26"/>
    <mergeCell ref="OTU26:OUF26"/>
    <mergeCell ref="OUG26:OUR26"/>
    <mergeCell ref="OUS26:OVD26"/>
    <mergeCell ref="OVE26:OVP26"/>
    <mergeCell ref="OVQ26:OWB26"/>
    <mergeCell ref="OWC26:OWN26"/>
    <mergeCell ref="ORA26:ORL26"/>
    <mergeCell ref="ORM26:ORX26"/>
    <mergeCell ref="ORY26:OSJ26"/>
    <mergeCell ref="OSK26:OSV26"/>
    <mergeCell ref="OSW26:OTH26"/>
    <mergeCell ref="OTI26:OTT26"/>
    <mergeCell ref="OOG26:OOR26"/>
    <mergeCell ref="OOS26:OPD26"/>
    <mergeCell ref="OPE26:OPP26"/>
    <mergeCell ref="OPQ26:OQB26"/>
    <mergeCell ref="OQC26:OQN26"/>
    <mergeCell ref="OQO26:OQZ26"/>
    <mergeCell ref="OLM26:OLX26"/>
    <mergeCell ref="OLY26:OMJ26"/>
    <mergeCell ref="OMK26:OMV26"/>
    <mergeCell ref="OMW26:ONH26"/>
    <mergeCell ref="ONI26:ONT26"/>
    <mergeCell ref="ONU26:OOF26"/>
    <mergeCell ref="PPY26:PQJ26"/>
    <mergeCell ref="PQK26:PQV26"/>
    <mergeCell ref="PQW26:PRH26"/>
    <mergeCell ref="PRI26:PRT26"/>
    <mergeCell ref="PRU26:PSF26"/>
    <mergeCell ref="PSG26:PSR26"/>
    <mergeCell ref="PNE26:PNP26"/>
    <mergeCell ref="PNQ26:POB26"/>
    <mergeCell ref="POC26:PON26"/>
    <mergeCell ref="POO26:POZ26"/>
    <mergeCell ref="PPA26:PPL26"/>
    <mergeCell ref="PPM26:PPX26"/>
    <mergeCell ref="PKK26:PKV26"/>
    <mergeCell ref="PKW26:PLH26"/>
    <mergeCell ref="PLI26:PLT26"/>
    <mergeCell ref="PLU26:PMF26"/>
    <mergeCell ref="PMG26:PMR26"/>
    <mergeCell ref="PMS26:PND26"/>
    <mergeCell ref="PHQ26:PIB26"/>
    <mergeCell ref="PIC26:PIN26"/>
    <mergeCell ref="PIO26:PIZ26"/>
    <mergeCell ref="PJA26:PJL26"/>
    <mergeCell ref="PJM26:PJX26"/>
    <mergeCell ref="PJY26:PKJ26"/>
    <mergeCell ref="PEW26:PFH26"/>
    <mergeCell ref="PFI26:PFT26"/>
    <mergeCell ref="PFU26:PGF26"/>
    <mergeCell ref="PGG26:PGR26"/>
    <mergeCell ref="PGS26:PHD26"/>
    <mergeCell ref="PHE26:PHP26"/>
    <mergeCell ref="PCC26:PCN26"/>
    <mergeCell ref="PCO26:PCZ26"/>
    <mergeCell ref="PDA26:PDL26"/>
    <mergeCell ref="PDM26:PDX26"/>
    <mergeCell ref="PDY26:PEJ26"/>
    <mergeCell ref="PEK26:PEV26"/>
    <mergeCell ref="QGO26:QGZ26"/>
    <mergeCell ref="QHA26:QHL26"/>
    <mergeCell ref="QHM26:QHX26"/>
    <mergeCell ref="QHY26:QIJ26"/>
    <mergeCell ref="QIK26:QIV26"/>
    <mergeCell ref="QIW26:QJH26"/>
    <mergeCell ref="QDU26:QEF26"/>
    <mergeCell ref="QEG26:QER26"/>
    <mergeCell ref="QES26:QFD26"/>
    <mergeCell ref="QFE26:QFP26"/>
    <mergeCell ref="QFQ26:QGB26"/>
    <mergeCell ref="QGC26:QGN26"/>
    <mergeCell ref="QBA26:QBL26"/>
    <mergeCell ref="QBM26:QBX26"/>
    <mergeCell ref="QBY26:QCJ26"/>
    <mergeCell ref="QCK26:QCV26"/>
    <mergeCell ref="QCW26:QDH26"/>
    <mergeCell ref="QDI26:QDT26"/>
    <mergeCell ref="PYG26:PYR26"/>
    <mergeCell ref="PYS26:PZD26"/>
    <mergeCell ref="PZE26:PZP26"/>
    <mergeCell ref="PZQ26:QAB26"/>
    <mergeCell ref="QAC26:QAN26"/>
    <mergeCell ref="QAO26:QAZ26"/>
    <mergeCell ref="PVM26:PVX26"/>
    <mergeCell ref="PVY26:PWJ26"/>
    <mergeCell ref="PWK26:PWV26"/>
    <mergeCell ref="PWW26:PXH26"/>
    <mergeCell ref="PXI26:PXT26"/>
    <mergeCell ref="PXU26:PYF26"/>
    <mergeCell ref="PSS26:PTD26"/>
    <mergeCell ref="PTE26:PTP26"/>
    <mergeCell ref="PTQ26:PUB26"/>
    <mergeCell ref="PUC26:PUN26"/>
    <mergeCell ref="PUO26:PUZ26"/>
    <mergeCell ref="PVA26:PVL26"/>
    <mergeCell ref="QXE26:QXP26"/>
    <mergeCell ref="QXQ26:QYB26"/>
    <mergeCell ref="QYC26:QYN26"/>
    <mergeCell ref="QYO26:QYZ26"/>
    <mergeCell ref="QZA26:QZL26"/>
    <mergeCell ref="QZM26:QZX26"/>
    <mergeCell ref="QUK26:QUV26"/>
    <mergeCell ref="QUW26:QVH26"/>
    <mergeCell ref="QVI26:QVT26"/>
    <mergeCell ref="QVU26:QWF26"/>
    <mergeCell ref="QWG26:QWR26"/>
    <mergeCell ref="QWS26:QXD26"/>
    <mergeCell ref="QRQ26:QSB26"/>
    <mergeCell ref="QSC26:QSN26"/>
    <mergeCell ref="QSO26:QSZ26"/>
    <mergeCell ref="QTA26:QTL26"/>
    <mergeCell ref="QTM26:QTX26"/>
    <mergeCell ref="QTY26:QUJ26"/>
    <mergeCell ref="QOW26:QPH26"/>
    <mergeCell ref="QPI26:QPT26"/>
    <mergeCell ref="QPU26:QQF26"/>
    <mergeCell ref="QQG26:QQR26"/>
    <mergeCell ref="QQS26:QRD26"/>
    <mergeCell ref="QRE26:QRP26"/>
    <mergeCell ref="QMC26:QMN26"/>
    <mergeCell ref="QMO26:QMZ26"/>
    <mergeCell ref="QNA26:QNL26"/>
    <mergeCell ref="QNM26:QNX26"/>
    <mergeCell ref="QNY26:QOJ26"/>
    <mergeCell ref="QOK26:QOV26"/>
    <mergeCell ref="QJI26:QJT26"/>
    <mergeCell ref="QJU26:QKF26"/>
    <mergeCell ref="QKG26:QKR26"/>
    <mergeCell ref="QKS26:QLD26"/>
    <mergeCell ref="QLE26:QLP26"/>
    <mergeCell ref="QLQ26:QMB26"/>
    <mergeCell ref="RNU26:ROF26"/>
    <mergeCell ref="ROG26:ROR26"/>
    <mergeCell ref="ROS26:RPD26"/>
    <mergeCell ref="RPE26:RPP26"/>
    <mergeCell ref="RPQ26:RQB26"/>
    <mergeCell ref="RQC26:RQN26"/>
    <mergeCell ref="RLA26:RLL26"/>
    <mergeCell ref="RLM26:RLX26"/>
    <mergeCell ref="RLY26:RMJ26"/>
    <mergeCell ref="RMK26:RMV26"/>
    <mergeCell ref="RMW26:RNH26"/>
    <mergeCell ref="RNI26:RNT26"/>
    <mergeCell ref="RIG26:RIR26"/>
    <mergeCell ref="RIS26:RJD26"/>
    <mergeCell ref="RJE26:RJP26"/>
    <mergeCell ref="RJQ26:RKB26"/>
    <mergeCell ref="RKC26:RKN26"/>
    <mergeCell ref="RKO26:RKZ26"/>
    <mergeCell ref="RFM26:RFX26"/>
    <mergeCell ref="RFY26:RGJ26"/>
    <mergeCell ref="RGK26:RGV26"/>
    <mergeCell ref="RGW26:RHH26"/>
    <mergeCell ref="RHI26:RHT26"/>
    <mergeCell ref="RHU26:RIF26"/>
    <mergeCell ref="RCS26:RDD26"/>
    <mergeCell ref="RDE26:RDP26"/>
    <mergeCell ref="RDQ26:REB26"/>
    <mergeCell ref="REC26:REN26"/>
    <mergeCell ref="REO26:REZ26"/>
    <mergeCell ref="RFA26:RFL26"/>
    <mergeCell ref="QZY26:RAJ26"/>
    <mergeCell ref="RAK26:RAV26"/>
    <mergeCell ref="RAW26:RBH26"/>
    <mergeCell ref="RBI26:RBT26"/>
    <mergeCell ref="RBU26:RCF26"/>
    <mergeCell ref="RCG26:RCR26"/>
    <mergeCell ref="SEK26:SEV26"/>
    <mergeCell ref="SEW26:SFH26"/>
    <mergeCell ref="SFI26:SFT26"/>
    <mergeCell ref="SFU26:SGF26"/>
    <mergeCell ref="SGG26:SGR26"/>
    <mergeCell ref="SGS26:SHD26"/>
    <mergeCell ref="SBQ26:SCB26"/>
    <mergeCell ref="SCC26:SCN26"/>
    <mergeCell ref="SCO26:SCZ26"/>
    <mergeCell ref="SDA26:SDL26"/>
    <mergeCell ref="SDM26:SDX26"/>
    <mergeCell ref="SDY26:SEJ26"/>
    <mergeCell ref="RYW26:RZH26"/>
    <mergeCell ref="RZI26:RZT26"/>
    <mergeCell ref="RZU26:SAF26"/>
    <mergeCell ref="SAG26:SAR26"/>
    <mergeCell ref="SAS26:SBD26"/>
    <mergeCell ref="SBE26:SBP26"/>
    <mergeCell ref="RWC26:RWN26"/>
    <mergeCell ref="RWO26:RWZ26"/>
    <mergeCell ref="RXA26:RXL26"/>
    <mergeCell ref="RXM26:RXX26"/>
    <mergeCell ref="RXY26:RYJ26"/>
    <mergeCell ref="RYK26:RYV26"/>
    <mergeCell ref="RTI26:RTT26"/>
    <mergeCell ref="RTU26:RUF26"/>
    <mergeCell ref="RUG26:RUR26"/>
    <mergeCell ref="RUS26:RVD26"/>
    <mergeCell ref="RVE26:RVP26"/>
    <mergeCell ref="RVQ26:RWB26"/>
    <mergeCell ref="RQO26:RQZ26"/>
    <mergeCell ref="RRA26:RRL26"/>
    <mergeCell ref="RRM26:RRX26"/>
    <mergeCell ref="RRY26:RSJ26"/>
    <mergeCell ref="RSK26:RSV26"/>
    <mergeCell ref="RSW26:RTH26"/>
    <mergeCell ref="SVA26:SVL26"/>
    <mergeCell ref="SVM26:SVX26"/>
    <mergeCell ref="SVY26:SWJ26"/>
    <mergeCell ref="SWK26:SWV26"/>
    <mergeCell ref="SWW26:SXH26"/>
    <mergeCell ref="SXI26:SXT26"/>
    <mergeCell ref="SSG26:SSR26"/>
    <mergeCell ref="SSS26:STD26"/>
    <mergeCell ref="STE26:STP26"/>
    <mergeCell ref="STQ26:SUB26"/>
    <mergeCell ref="SUC26:SUN26"/>
    <mergeCell ref="SUO26:SUZ26"/>
    <mergeCell ref="SPM26:SPX26"/>
    <mergeCell ref="SPY26:SQJ26"/>
    <mergeCell ref="SQK26:SQV26"/>
    <mergeCell ref="SQW26:SRH26"/>
    <mergeCell ref="SRI26:SRT26"/>
    <mergeCell ref="SRU26:SSF26"/>
    <mergeCell ref="SMS26:SND26"/>
    <mergeCell ref="SNE26:SNP26"/>
    <mergeCell ref="SNQ26:SOB26"/>
    <mergeCell ref="SOC26:SON26"/>
    <mergeCell ref="SOO26:SOZ26"/>
    <mergeCell ref="SPA26:SPL26"/>
    <mergeCell ref="SJY26:SKJ26"/>
    <mergeCell ref="SKK26:SKV26"/>
    <mergeCell ref="SKW26:SLH26"/>
    <mergeCell ref="SLI26:SLT26"/>
    <mergeCell ref="SLU26:SMF26"/>
    <mergeCell ref="SMG26:SMR26"/>
    <mergeCell ref="SHE26:SHP26"/>
    <mergeCell ref="SHQ26:SIB26"/>
    <mergeCell ref="SIC26:SIN26"/>
    <mergeCell ref="SIO26:SIZ26"/>
    <mergeCell ref="SJA26:SJL26"/>
    <mergeCell ref="SJM26:SJX26"/>
    <mergeCell ref="TLQ26:TMB26"/>
    <mergeCell ref="TMC26:TMN26"/>
    <mergeCell ref="TMO26:TMZ26"/>
    <mergeCell ref="TNA26:TNL26"/>
    <mergeCell ref="TNM26:TNX26"/>
    <mergeCell ref="TNY26:TOJ26"/>
    <mergeCell ref="TIW26:TJH26"/>
    <mergeCell ref="TJI26:TJT26"/>
    <mergeCell ref="TJU26:TKF26"/>
    <mergeCell ref="TKG26:TKR26"/>
    <mergeCell ref="TKS26:TLD26"/>
    <mergeCell ref="TLE26:TLP26"/>
    <mergeCell ref="TGC26:TGN26"/>
    <mergeCell ref="TGO26:TGZ26"/>
    <mergeCell ref="THA26:THL26"/>
    <mergeCell ref="THM26:THX26"/>
    <mergeCell ref="THY26:TIJ26"/>
    <mergeCell ref="TIK26:TIV26"/>
    <mergeCell ref="TDI26:TDT26"/>
    <mergeCell ref="TDU26:TEF26"/>
    <mergeCell ref="TEG26:TER26"/>
    <mergeCell ref="TES26:TFD26"/>
    <mergeCell ref="TFE26:TFP26"/>
    <mergeCell ref="TFQ26:TGB26"/>
    <mergeCell ref="TAO26:TAZ26"/>
    <mergeCell ref="TBA26:TBL26"/>
    <mergeCell ref="TBM26:TBX26"/>
    <mergeCell ref="TBY26:TCJ26"/>
    <mergeCell ref="TCK26:TCV26"/>
    <mergeCell ref="TCW26:TDH26"/>
    <mergeCell ref="SXU26:SYF26"/>
    <mergeCell ref="SYG26:SYR26"/>
    <mergeCell ref="SYS26:SZD26"/>
    <mergeCell ref="SZE26:SZP26"/>
    <mergeCell ref="SZQ26:TAB26"/>
    <mergeCell ref="TAC26:TAN26"/>
    <mergeCell ref="UCG26:UCR26"/>
    <mergeCell ref="UCS26:UDD26"/>
    <mergeCell ref="UDE26:UDP26"/>
    <mergeCell ref="UDQ26:UEB26"/>
    <mergeCell ref="UEC26:UEN26"/>
    <mergeCell ref="UEO26:UEZ26"/>
    <mergeCell ref="TZM26:TZX26"/>
    <mergeCell ref="TZY26:UAJ26"/>
    <mergeCell ref="UAK26:UAV26"/>
    <mergeCell ref="UAW26:UBH26"/>
    <mergeCell ref="UBI26:UBT26"/>
    <mergeCell ref="UBU26:UCF26"/>
    <mergeCell ref="TWS26:TXD26"/>
    <mergeCell ref="TXE26:TXP26"/>
    <mergeCell ref="TXQ26:TYB26"/>
    <mergeCell ref="TYC26:TYN26"/>
    <mergeCell ref="TYO26:TYZ26"/>
    <mergeCell ref="TZA26:TZL26"/>
    <mergeCell ref="TTY26:TUJ26"/>
    <mergeCell ref="TUK26:TUV26"/>
    <mergeCell ref="TUW26:TVH26"/>
    <mergeCell ref="TVI26:TVT26"/>
    <mergeCell ref="TVU26:TWF26"/>
    <mergeCell ref="TWG26:TWR26"/>
    <mergeCell ref="TRE26:TRP26"/>
    <mergeCell ref="TRQ26:TSB26"/>
    <mergeCell ref="TSC26:TSN26"/>
    <mergeCell ref="TSO26:TSZ26"/>
    <mergeCell ref="TTA26:TTL26"/>
    <mergeCell ref="TTM26:TTX26"/>
    <mergeCell ref="TOK26:TOV26"/>
    <mergeCell ref="TOW26:TPH26"/>
    <mergeCell ref="TPI26:TPT26"/>
    <mergeCell ref="TPU26:TQF26"/>
    <mergeCell ref="TQG26:TQR26"/>
    <mergeCell ref="TQS26:TRD26"/>
    <mergeCell ref="USW26:UTH26"/>
    <mergeCell ref="UTI26:UTT26"/>
    <mergeCell ref="UTU26:UUF26"/>
    <mergeCell ref="UUG26:UUR26"/>
    <mergeCell ref="UUS26:UVD26"/>
    <mergeCell ref="UVE26:UVP26"/>
    <mergeCell ref="UQC26:UQN26"/>
    <mergeCell ref="UQO26:UQZ26"/>
    <mergeCell ref="URA26:URL26"/>
    <mergeCell ref="URM26:URX26"/>
    <mergeCell ref="URY26:USJ26"/>
    <mergeCell ref="USK26:USV26"/>
    <mergeCell ref="UNI26:UNT26"/>
    <mergeCell ref="UNU26:UOF26"/>
    <mergeCell ref="UOG26:UOR26"/>
    <mergeCell ref="UOS26:UPD26"/>
    <mergeCell ref="UPE26:UPP26"/>
    <mergeCell ref="UPQ26:UQB26"/>
    <mergeCell ref="UKO26:UKZ26"/>
    <mergeCell ref="ULA26:ULL26"/>
    <mergeCell ref="ULM26:ULX26"/>
    <mergeCell ref="ULY26:UMJ26"/>
    <mergeCell ref="UMK26:UMV26"/>
    <mergeCell ref="UMW26:UNH26"/>
    <mergeCell ref="UHU26:UIF26"/>
    <mergeCell ref="UIG26:UIR26"/>
    <mergeCell ref="UIS26:UJD26"/>
    <mergeCell ref="UJE26:UJP26"/>
    <mergeCell ref="UJQ26:UKB26"/>
    <mergeCell ref="UKC26:UKN26"/>
    <mergeCell ref="UFA26:UFL26"/>
    <mergeCell ref="UFM26:UFX26"/>
    <mergeCell ref="UFY26:UGJ26"/>
    <mergeCell ref="UGK26:UGV26"/>
    <mergeCell ref="UGW26:UHH26"/>
    <mergeCell ref="UHI26:UHT26"/>
    <mergeCell ref="VJM26:VJX26"/>
    <mergeCell ref="VJY26:VKJ26"/>
    <mergeCell ref="VKK26:VKV26"/>
    <mergeCell ref="VKW26:VLH26"/>
    <mergeCell ref="VLI26:VLT26"/>
    <mergeCell ref="VLU26:VMF26"/>
    <mergeCell ref="VGS26:VHD26"/>
    <mergeCell ref="VHE26:VHP26"/>
    <mergeCell ref="VHQ26:VIB26"/>
    <mergeCell ref="VIC26:VIN26"/>
    <mergeCell ref="VIO26:VIZ26"/>
    <mergeCell ref="VJA26:VJL26"/>
    <mergeCell ref="VDY26:VEJ26"/>
    <mergeCell ref="VEK26:VEV26"/>
    <mergeCell ref="VEW26:VFH26"/>
    <mergeCell ref="VFI26:VFT26"/>
    <mergeCell ref="VFU26:VGF26"/>
    <mergeCell ref="VGG26:VGR26"/>
    <mergeCell ref="VBE26:VBP26"/>
    <mergeCell ref="VBQ26:VCB26"/>
    <mergeCell ref="VCC26:VCN26"/>
    <mergeCell ref="VCO26:VCZ26"/>
    <mergeCell ref="VDA26:VDL26"/>
    <mergeCell ref="VDM26:VDX26"/>
    <mergeCell ref="UYK26:UYV26"/>
    <mergeCell ref="UYW26:UZH26"/>
    <mergeCell ref="UZI26:UZT26"/>
    <mergeCell ref="UZU26:VAF26"/>
    <mergeCell ref="VAG26:VAR26"/>
    <mergeCell ref="VAS26:VBD26"/>
    <mergeCell ref="UVQ26:UWB26"/>
    <mergeCell ref="UWC26:UWN26"/>
    <mergeCell ref="UWO26:UWZ26"/>
    <mergeCell ref="UXA26:UXL26"/>
    <mergeCell ref="UXM26:UXX26"/>
    <mergeCell ref="UXY26:UYJ26"/>
    <mergeCell ref="WES26:WFD26"/>
    <mergeCell ref="WFE26:WFP26"/>
    <mergeCell ref="WAC26:WAN26"/>
    <mergeCell ref="WAO26:WAZ26"/>
    <mergeCell ref="WBA26:WBL26"/>
    <mergeCell ref="WBM26:WBX26"/>
    <mergeCell ref="WBY26:WCJ26"/>
    <mergeCell ref="WCK26:WCV26"/>
    <mergeCell ref="VXI26:VXT26"/>
    <mergeCell ref="VXU26:VYF26"/>
    <mergeCell ref="VYG26:VYR26"/>
    <mergeCell ref="VYS26:VZD26"/>
    <mergeCell ref="VZE26:VZP26"/>
    <mergeCell ref="VZQ26:WAB26"/>
    <mergeCell ref="VUO26:VUZ26"/>
    <mergeCell ref="VVA26:VVL26"/>
    <mergeCell ref="VVM26:VVX26"/>
    <mergeCell ref="VVY26:VWJ26"/>
    <mergeCell ref="VWK26:VWV26"/>
    <mergeCell ref="VWW26:VXH26"/>
    <mergeCell ref="VRU26:VSF26"/>
    <mergeCell ref="VSG26:VSR26"/>
    <mergeCell ref="VSS26:VTD26"/>
    <mergeCell ref="VTE26:VTP26"/>
    <mergeCell ref="VTQ26:VUB26"/>
    <mergeCell ref="VUC26:VUN26"/>
    <mergeCell ref="VPA26:VPL26"/>
    <mergeCell ref="VPM26:VPX26"/>
    <mergeCell ref="VPY26:VQJ26"/>
    <mergeCell ref="VQK26:VQV26"/>
    <mergeCell ref="VQW26:VRH26"/>
    <mergeCell ref="VRI26:VRT26"/>
    <mergeCell ref="VMG26:VMR26"/>
    <mergeCell ref="VMS26:VND26"/>
    <mergeCell ref="VNE26:VNP26"/>
    <mergeCell ref="VNQ26:VOB26"/>
    <mergeCell ref="VOC26:VON26"/>
    <mergeCell ref="VOO26:VOZ26"/>
    <mergeCell ref="XEO26:XEZ26"/>
    <mergeCell ref="XFA26:XFD26"/>
    <mergeCell ref="A28:L28"/>
    <mergeCell ref="A33:L33"/>
    <mergeCell ref="A34:L34"/>
    <mergeCell ref="A35:L35"/>
    <mergeCell ref="XBU26:XCF26"/>
    <mergeCell ref="XCG26:XCR26"/>
    <mergeCell ref="XCS26:XDD26"/>
    <mergeCell ref="XDE26:XDP26"/>
    <mergeCell ref="XDQ26:XEB26"/>
    <mergeCell ref="XEC26:XEN26"/>
    <mergeCell ref="WZA26:WZL26"/>
    <mergeCell ref="WZM26:WZX26"/>
    <mergeCell ref="WZY26:XAJ26"/>
    <mergeCell ref="XAK26:XAV26"/>
    <mergeCell ref="XAW26:XBH26"/>
    <mergeCell ref="XBI26:XBT26"/>
    <mergeCell ref="WWG26:WWR26"/>
    <mergeCell ref="WWS26:WXD26"/>
    <mergeCell ref="WXE26:WXP26"/>
    <mergeCell ref="WXQ26:WYB26"/>
    <mergeCell ref="WYC26:WYN26"/>
    <mergeCell ref="WYO26:WYZ26"/>
    <mergeCell ref="WTM26:WTX26"/>
    <mergeCell ref="WTY26:WUJ26"/>
    <mergeCell ref="WUK26:WUV26"/>
    <mergeCell ref="WUW26:WVH26"/>
    <mergeCell ref="WVI26:WVT26"/>
    <mergeCell ref="WVU26:WWF26"/>
    <mergeCell ref="WQS26:WRD26"/>
    <mergeCell ref="WRE26:WRP26"/>
    <mergeCell ref="WRQ26:WSB26"/>
    <mergeCell ref="WSC26:WSN26"/>
    <mergeCell ref="WSO26:WSZ26"/>
    <mergeCell ref="WTA26:WTL26"/>
    <mergeCell ref="WNY26:WOJ26"/>
    <mergeCell ref="WOK26:WOV26"/>
    <mergeCell ref="WOW26:WPH26"/>
    <mergeCell ref="WPI26:WPT26"/>
    <mergeCell ref="WPU26:WQF26"/>
    <mergeCell ref="WQG26:WQR26"/>
    <mergeCell ref="WLE26:WLP26"/>
    <mergeCell ref="WLQ26:WMB26"/>
    <mergeCell ref="WMC26:WMN26"/>
    <mergeCell ref="WMO26:WMZ26"/>
    <mergeCell ref="WNA26:WNL26"/>
    <mergeCell ref="WNM26:WNX26"/>
    <mergeCell ref="WIK26:WIV26"/>
    <mergeCell ref="WIW26:WJH26"/>
    <mergeCell ref="WJI26:WJT26"/>
    <mergeCell ref="WJU26:WKF26"/>
    <mergeCell ref="WKG26:WKR26"/>
    <mergeCell ref="WKS26:WLD26"/>
    <mergeCell ref="WFQ26:WGB26"/>
    <mergeCell ref="WGC26:WGN26"/>
    <mergeCell ref="WGO26:WGZ26"/>
    <mergeCell ref="WHA26:WHL26"/>
    <mergeCell ref="WHM26:WHX26"/>
    <mergeCell ref="WHY26:WIJ26"/>
    <mergeCell ref="WCW26:WDH26"/>
    <mergeCell ref="WDI26:WDT26"/>
    <mergeCell ref="WDU26:WEF26"/>
    <mergeCell ref="WEG26:WER26"/>
    <mergeCell ref="LM40:LX40"/>
    <mergeCell ref="LY40:MJ40"/>
    <mergeCell ref="MK40:MV40"/>
    <mergeCell ref="MW40:NH40"/>
    <mergeCell ref="NI40:NT40"/>
    <mergeCell ref="NU40:OF40"/>
    <mergeCell ref="IS40:JD40"/>
    <mergeCell ref="JE40:JP40"/>
    <mergeCell ref="JQ40:KB40"/>
    <mergeCell ref="KC40:KN40"/>
    <mergeCell ref="KO40:KZ40"/>
    <mergeCell ref="LA40:LL40"/>
    <mergeCell ref="FY40:GJ40"/>
    <mergeCell ref="GK40:GV40"/>
    <mergeCell ref="GW40:HH40"/>
    <mergeCell ref="HI40:HT40"/>
    <mergeCell ref="HU40:IF40"/>
    <mergeCell ref="IG40:IR40"/>
    <mergeCell ref="DE40:DP40"/>
    <mergeCell ref="DQ40:EB40"/>
    <mergeCell ref="EC40:EN40"/>
    <mergeCell ref="EO40:EZ40"/>
    <mergeCell ref="FA40:FL40"/>
    <mergeCell ref="FM40:FX40"/>
    <mergeCell ref="AK40:AV40"/>
    <mergeCell ref="AW40:BH40"/>
    <mergeCell ref="BI40:BT40"/>
    <mergeCell ref="BU40:CF40"/>
    <mergeCell ref="CG40:CR40"/>
    <mergeCell ref="CS40:DD40"/>
    <mergeCell ref="A36:L36"/>
    <mergeCell ref="A37:L37"/>
    <mergeCell ref="A38:L38"/>
    <mergeCell ref="A40:L40"/>
    <mergeCell ref="M40:X40"/>
    <mergeCell ref="Y40:AJ40"/>
    <mergeCell ref="ACC40:ACN40"/>
    <mergeCell ref="ACO40:ACZ40"/>
    <mergeCell ref="ADA40:ADL40"/>
    <mergeCell ref="ADM40:ADX40"/>
    <mergeCell ref="ADY40:AEJ40"/>
    <mergeCell ref="AEK40:AEV40"/>
    <mergeCell ref="ZI40:ZT40"/>
    <mergeCell ref="ZU40:AAF40"/>
    <mergeCell ref="AAG40:AAR40"/>
    <mergeCell ref="AAS40:ABD40"/>
    <mergeCell ref="ABE40:ABP40"/>
    <mergeCell ref="ABQ40:ACB40"/>
    <mergeCell ref="WO40:WZ40"/>
    <mergeCell ref="XA40:XL40"/>
    <mergeCell ref="XM40:XX40"/>
    <mergeCell ref="XY40:YJ40"/>
    <mergeCell ref="YK40:YV40"/>
    <mergeCell ref="YW40:ZH40"/>
    <mergeCell ref="TU40:UF40"/>
    <mergeCell ref="UG40:UR40"/>
    <mergeCell ref="US40:VD40"/>
    <mergeCell ref="VE40:VP40"/>
    <mergeCell ref="VQ40:WB40"/>
    <mergeCell ref="WC40:WN40"/>
    <mergeCell ref="RA40:RL40"/>
    <mergeCell ref="RM40:RX40"/>
    <mergeCell ref="RY40:SJ40"/>
    <mergeCell ref="SK40:SV40"/>
    <mergeCell ref="SW40:TH40"/>
    <mergeCell ref="TI40:TT40"/>
    <mergeCell ref="OG40:OR40"/>
    <mergeCell ref="OS40:PD40"/>
    <mergeCell ref="PE40:PP40"/>
    <mergeCell ref="PQ40:QB40"/>
    <mergeCell ref="QC40:QN40"/>
    <mergeCell ref="QO40:QZ40"/>
    <mergeCell ref="ASS40:ATD40"/>
    <mergeCell ref="ATE40:ATP40"/>
    <mergeCell ref="ATQ40:AUB40"/>
    <mergeCell ref="AUC40:AUN40"/>
    <mergeCell ref="AUO40:AUZ40"/>
    <mergeCell ref="AVA40:AVL40"/>
    <mergeCell ref="APY40:AQJ40"/>
    <mergeCell ref="AQK40:AQV40"/>
    <mergeCell ref="AQW40:ARH40"/>
    <mergeCell ref="ARI40:ART40"/>
    <mergeCell ref="ARU40:ASF40"/>
    <mergeCell ref="ASG40:ASR40"/>
    <mergeCell ref="ANE40:ANP40"/>
    <mergeCell ref="ANQ40:AOB40"/>
    <mergeCell ref="AOC40:AON40"/>
    <mergeCell ref="AOO40:AOZ40"/>
    <mergeCell ref="APA40:APL40"/>
    <mergeCell ref="APM40:APX40"/>
    <mergeCell ref="AKK40:AKV40"/>
    <mergeCell ref="AKW40:ALH40"/>
    <mergeCell ref="ALI40:ALT40"/>
    <mergeCell ref="ALU40:AMF40"/>
    <mergeCell ref="AMG40:AMR40"/>
    <mergeCell ref="AMS40:AND40"/>
    <mergeCell ref="AHQ40:AIB40"/>
    <mergeCell ref="AIC40:AIN40"/>
    <mergeCell ref="AIO40:AIZ40"/>
    <mergeCell ref="AJA40:AJL40"/>
    <mergeCell ref="AJM40:AJX40"/>
    <mergeCell ref="AJY40:AKJ40"/>
    <mergeCell ref="AEW40:AFH40"/>
    <mergeCell ref="AFI40:AFT40"/>
    <mergeCell ref="AFU40:AGF40"/>
    <mergeCell ref="AGG40:AGR40"/>
    <mergeCell ref="AGS40:AHD40"/>
    <mergeCell ref="AHE40:AHP40"/>
    <mergeCell ref="BJI40:BJT40"/>
    <mergeCell ref="BJU40:BKF40"/>
    <mergeCell ref="BKG40:BKR40"/>
    <mergeCell ref="BKS40:BLD40"/>
    <mergeCell ref="BLE40:BLP40"/>
    <mergeCell ref="BLQ40:BMB40"/>
    <mergeCell ref="BGO40:BGZ40"/>
    <mergeCell ref="BHA40:BHL40"/>
    <mergeCell ref="BHM40:BHX40"/>
    <mergeCell ref="BHY40:BIJ40"/>
    <mergeCell ref="BIK40:BIV40"/>
    <mergeCell ref="BIW40:BJH40"/>
    <mergeCell ref="BDU40:BEF40"/>
    <mergeCell ref="BEG40:BER40"/>
    <mergeCell ref="BES40:BFD40"/>
    <mergeCell ref="BFE40:BFP40"/>
    <mergeCell ref="BFQ40:BGB40"/>
    <mergeCell ref="BGC40:BGN40"/>
    <mergeCell ref="BBA40:BBL40"/>
    <mergeCell ref="BBM40:BBX40"/>
    <mergeCell ref="BBY40:BCJ40"/>
    <mergeCell ref="BCK40:BCV40"/>
    <mergeCell ref="BCW40:BDH40"/>
    <mergeCell ref="BDI40:BDT40"/>
    <mergeCell ref="AYG40:AYR40"/>
    <mergeCell ref="AYS40:AZD40"/>
    <mergeCell ref="AZE40:AZP40"/>
    <mergeCell ref="AZQ40:BAB40"/>
    <mergeCell ref="BAC40:BAN40"/>
    <mergeCell ref="BAO40:BAZ40"/>
    <mergeCell ref="AVM40:AVX40"/>
    <mergeCell ref="AVY40:AWJ40"/>
    <mergeCell ref="AWK40:AWV40"/>
    <mergeCell ref="AWW40:AXH40"/>
    <mergeCell ref="AXI40:AXT40"/>
    <mergeCell ref="AXU40:AYF40"/>
    <mergeCell ref="BZY40:CAJ40"/>
    <mergeCell ref="CAK40:CAV40"/>
    <mergeCell ref="CAW40:CBH40"/>
    <mergeCell ref="CBI40:CBT40"/>
    <mergeCell ref="CBU40:CCF40"/>
    <mergeCell ref="CCG40:CCR40"/>
    <mergeCell ref="BXE40:BXP40"/>
    <mergeCell ref="BXQ40:BYB40"/>
    <mergeCell ref="BYC40:BYN40"/>
    <mergeCell ref="BYO40:BYZ40"/>
    <mergeCell ref="BZA40:BZL40"/>
    <mergeCell ref="BZM40:BZX40"/>
    <mergeCell ref="BUK40:BUV40"/>
    <mergeCell ref="BUW40:BVH40"/>
    <mergeCell ref="BVI40:BVT40"/>
    <mergeCell ref="BVU40:BWF40"/>
    <mergeCell ref="BWG40:BWR40"/>
    <mergeCell ref="BWS40:BXD40"/>
    <mergeCell ref="BRQ40:BSB40"/>
    <mergeCell ref="BSC40:BSN40"/>
    <mergeCell ref="BSO40:BSZ40"/>
    <mergeCell ref="BTA40:BTL40"/>
    <mergeCell ref="BTM40:BTX40"/>
    <mergeCell ref="BTY40:BUJ40"/>
    <mergeCell ref="BOW40:BPH40"/>
    <mergeCell ref="BPI40:BPT40"/>
    <mergeCell ref="BPU40:BQF40"/>
    <mergeCell ref="BQG40:BQR40"/>
    <mergeCell ref="BQS40:BRD40"/>
    <mergeCell ref="BRE40:BRP40"/>
    <mergeCell ref="BMC40:BMN40"/>
    <mergeCell ref="BMO40:BMZ40"/>
    <mergeCell ref="BNA40:BNL40"/>
    <mergeCell ref="BNM40:BNX40"/>
    <mergeCell ref="BNY40:BOJ40"/>
    <mergeCell ref="BOK40:BOV40"/>
    <mergeCell ref="CQO40:CQZ40"/>
    <mergeCell ref="CRA40:CRL40"/>
    <mergeCell ref="CRM40:CRX40"/>
    <mergeCell ref="CRY40:CSJ40"/>
    <mergeCell ref="CSK40:CSV40"/>
    <mergeCell ref="CSW40:CTH40"/>
    <mergeCell ref="CNU40:COF40"/>
    <mergeCell ref="COG40:COR40"/>
    <mergeCell ref="COS40:CPD40"/>
    <mergeCell ref="CPE40:CPP40"/>
    <mergeCell ref="CPQ40:CQB40"/>
    <mergeCell ref="CQC40:CQN40"/>
    <mergeCell ref="CLA40:CLL40"/>
    <mergeCell ref="CLM40:CLX40"/>
    <mergeCell ref="CLY40:CMJ40"/>
    <mergeCell ref="CMK40:CMV40"/>
    <mergeCell ref="CMW40:CNH40"/>
    <mergeCell ref="CNI40:CNT40"/>
    <mergeCell ref="CIG40:CIR40"/>
    <mergeCell ref="CIS40:CJD40"/>
    <mergeCell ref="CJE40:CJP40"/>
    <mergeCell ref="CJQ40:CKB40"/>
    <mergeCell ref="CKC40:CKN40"/>
    <mergeCell ref="CKO40:CKZ40"/>
    <mergeCell ref="CFM40:CFX40"/>
    <mergeCell ref="CFY40:CGJ40"/>
    <mergeCell ref="CGK40:CGV40"/>
    <mergeCell ref="CGW40:CHH40"/>
    <mergeCell ref="CHI40:CHT40"/>
    <mergeCell ref="CHU40:CIF40"/>
    <mergeCell ref="CCS40:CDD40"/>
    <mergeCell ref="CDE40:CDP40"/>
    <mergeCell ref="CDQ40:CEB40"/>
    <mergeCell ref="CEC40:CEN40"/>
    <mergeCell ref="CEO40:CEZ40"/>
    <mergeCell ref="CFA40:CFL40"/>
    <mergeCell ref="DHE40:DHP40"/>
    <mergeCell ref="DHQ40:DIB40"/>
    <mergeCell ref="DIC40:DIN40"/>
    <mergeCell ref="DIO40:DIZ40"/>
    <mergeCell ref="DJA40:DJL40"/>
    <mergeCell ref="DJM40:DJX40"/>
    <mergeCell ref="DEK40:DEV40"/>
    <mergeCell ref="DEW40:DFH40"/>
    <mergeCell ref="DFI40:DFT40"/>
    <mergeCell ref="DFU40:DGF40"/>
    <mergeCell ref="DGG40:DGR40"/>
    <mergeCell ref="DGS40:DHD40"/>
    <mergeCell ref="DBQ40:DCB40"/>
    <mergeCell ref="DCC40:DCN40"/>
    <mergeCell ref="DCO40:DCZ40"/>
    <mergeCell ref="DDA40:DDL40"/>
    <mergeCell ref="DDM40:DDX40"/>
    <mergeCell ref="DDY40:DEJ40"/>
    <mergeCell ref="CYW40:CZH40"/>
    <mergeCell ref="CZI40:CZT40"/>
    <mergeCell ref="CZU40:DAF40"/>
    <mergeCell ref="DAG40:DAR40"/>
    <mergeCell ref="DAS40:DBD40"/>
    <mergeCell ref="DBE40:DBP40"/>
    <mergeCell ref="CWC40:CWN40"/>
    <mergeCell ref="CWO40:CWZ40"/>
    <mergeCell ref="CXA40:CXL40"/>
    <mergeCell ref="CXM40:CXX40"/>
    <mergeCell ref="CXY40:CYJ40"/>
    <mergeCell ref="CYK40:CYV40"/>
    <mergeCell ref="CTI40:CTT40"/>
    <mergeCell ref="CTU40:CUF40"/>
    <mergeCell ref="CUG40:CUR40"/>
    <mergeCell ref="CUS40:CVD40"/>
    <mergeCell ref="CVE40:CVP40"/>
    <mergeCell ref="CVQ40:CWB40"/>
    <mergeCell ref="DXU40:DYF40"/>
    <mergeCell ref="DYG40:DYR40"/>
    <mergeCell ref="DYS40:DZD40"/>
    <mergeCell ref="DZE40:DZP40"/>
    <mergeCell ref="DZQ40:EAB40"/>
    <mergeCell ref="EAC40:EAN40"/>
    <mergeCell ref="DVA40:DVL40"/>
    <mergeCell ref="DVM40:DVX40"/>
    <mergeCell ref="DVY40:DWJ40"/>
    <mergeCell ref="DWK40:DWV40"/>
    <mergeCell ref="DWW40:DXH40"/>
    <mergeCell ref="DXI40:DXT40"/>
    <mergeCell ref="DSG40:DSR40"/>
    <mergeCell ref="DSS40:DTD40"/>
    <mergeCell ref="DTE40:DTP40"/>
    <mergeCell ref="DTQ40:DUB40"/>
    <mergeCell ref="DUC40:DUN40"/>
    <mergeCell ref="DUO40:DUZ40"/>
    <mergeCell ref="DPM40:DPX40"/>
    <mergeCell ref="DPY40:DQJ40"/>
    <mergeCell ref="DQK40:DQV40"/>
    <mergeCell ref="DQW40:DRH40"/>
    <mergeCell ref="DRI40:DRT40"/>
    <mergeCell ref="DRU40:DSF40"/>
    <mergeCell ref="DMS40:DND40"/>
    <mergeCell ref="DNE40:DNP40"/>
    <mergeCell ref="DNQ40:DOB40"/>
    <mergeCell ref="DOC40:DON40"/>
    <mergeCell ref="DOO40:DOZ40"/>
    <mergeCell ref="DPA40:DPL40"/>
    <mergeCell ref="DJY40:DKJ40"/>
    <mergeCell ref="DKK40:DKV40"/>
    <mergeCell ref="DKW40:DLH40"/>
    <mergeCell ref="DLI40:DLT40"/>
    <mergeCell ref="DLU40:DMF40"/>
    <mergeCell ref="DMG40:DMR40"/>
    <mergeCell ref="EOK40:EOV40"/>
    <mergeCell ref="EOW40:EPH40"/>
    <mergeCell ref="EPI40:EPT40"/>
    <mergeCell ref="EPU40:EQF40"/>
    <mergeCell ref="EQG40:EQR40"/>
    <mergeCell ref="EQS40:ERD40"/>
    <mergeCell ref="ELQ40:EMB40"/>
    <mergeCell ref="EMC40:EMN40"/>
    <mergeCell ref="EMO40:EMZ40"/>
    <mergeCell ref="ENA40:ENL40"/>
    <mergeCell ref="ENM40:ENX40"/>
    <mergeCell ref="ENY40:EOJ40"/>
    <mergeCell ref="EIW40:EJH40"/>
    <mergeCell ref="EJI40:EJT40"/>
    <mergeCell ref="EJU40:EKF40"/>
    <mergeCell ref="EKG40:EKR40"/>
    <mergeCell ref="EKS40:ELD40"/>
    <mergeCell ref="ELE40:ELP40"/>
    <mergeCell ref="EGC40:EGN40"/>
    <mergeCell ref="EGO40:EGZ40"/>
    <mergeCell ref="EHA40:EHL40"/>
    <mergeCell ref="EHM40:EHX40"/>
    <mergeCell ref="EHY40:EIJ40"/>
    <mergeCell ref="EIK40:EIV40"/>
    <mergeCell ref="EDI40:EDT40"/>
    <mergeCell ref="EDU40:EEF40"/>
    <mergeCell ref="EEG40:EER40"/>
    <mergeCell ref="EES40:EFD40"/>
    <mergeCell ref="EFE40:EFP40"/>
    <mergeCell ref="EFQ40:EGB40"/>
    <mergeCell ref="EAO40:EAZ40"/>
    <mergeCell ref="EBA40:EBL40"/>
    <mergeCell ref="EBM40:EBX40"/>
    <mergeCell ref="EBY40:ECJ40"/>
    <mergeCell ref="ECK40:ECV40"/>
    <mergeCell ref="ECW40:EDH40"/>
    <mergeCell ref="FFA40:FFL40"/>
    <mergeCell ref="FFM40:FFX40"/>
    <mergeCell ref="FFY40:FGJ40"/>
    <mergeCell ref="FGK40:FGV40"/>
    <mergeCell ref="FGW40:FHH40"/>
    <mergeCell ref="FHI40:FHT40"/>
    <mergeCell ref="FCG40:FCR40"/>
    <mergeCell ref="FCS40:FDD40"/>
    <mergeCell ref="FDE40:FDP40"/>
    <mergeCell ref="FDQ40:FEB40"/>
    <mergeCell ref="FEC40:FEN40"/>
    <mergeCell ref="FEO40:FEZ40"/>
    <mergeCell ref="EZM40:EZX40"/>
    <mergeCell ref="EZY40:FAJ40"/>
    <mergeCell ref="FAK40:FAV40"/>
    <mergeCell ref="FAW40:FBH40"/>
    <mergeCell ref="FBI40:FBT40"/>
    <mergeCell ref="FBU40:FCF40"/>
    <mergeCell ref="EWS40:EXD40"/>
    <mergeCell ref="EXE40:EXP40"/>
    <mergeCell ref="EXQ40:EYB40"/>
    <mergeCell ref="EYC40:EYN40"/>
    <mergeCell ref="EYO40:EYZ40"/>
    <mergeCell ref="EZA40:EZL40"/>
    <mergeCell ref="ETY40:EUJ40"/>
    <mergeCell ref="EUK40:EUV40"/>
    <mergeCell ref="EUW40:EVH40"/>
    <mergeCell ref="EVI40:EVT40"/>
    <mergeCell ref="EVU40:EWF40"/>
    <mergeCell ref="EWG40:EWR40"/>
    <mergeCell ref="ERE40:ERP40"/>
    <mergeCell ref="ERQ40:ESB40"/>
    <mergeCell ref="ESC40:ESN40"/>
    <mergeCell ref="ESO40:ESZ40"/>
    <mergeCell ref="ETA40:ETL40"/>
    <mergeCell ref="ETM40:ETX40"/>
    <mergeCell ref="FVQ40:FWB40"/>
    <mergeCell ref="FWC40:FWN40"/>
    <mergeCell ref="FWO40:FWZ40"/>
    <mergeCell ref="FXA40:FXL40"/>
    <mergeCell ref="FXM40:FXX40"/>
    <mergeCell ref="FXY40:FYJ40"/>
    <mergeCell ref="FSW40:FTH40"/>
    <mergeCell ref="FTI40:FTT40"/>
    <mergeCell ref="FTU40:FUF40"/>
    <mergeCell ref="FUG40:FUR40"/>
    <mergeCell ref="FUS40:FVD40"/>
    <mergeCell ref="FVE40:FVP40"/>
    <mergeCell ref="FQC40:FQN40"/>
    <mergeCell ref="FQO40:FQZ40"/>
    <mergeCell ref="FRA40:FRL40"/>
    <mergeCell ref="FRM40:FRX40"/>
    <mergeCell ref="FRY40:FSJ40"/>
    <mergeCell ref="FSK40:FSV40"/>
    <mergeCell ref="FNI40:FNT40"/>
    <mergeCell ref="FNU40:FOF40"/>
    <mergeCell ref="FOG40:FOR40"/>
    <mergeCell ref="FOS40:FPD40"/>
    <mergeCell ref="FPE40:FPP40"/>
    <mergeCell ref="FPQ40:FQB40"/>
    <mergeCell ref="FKO40:FKZ40"/>
    <mergeCell ref="FLA40:FLL40"/>
    <mergeCell ref="FLM40:FLX40"/>
    <mergeCell ref="FLY40:FMJ40"/>
    <mergeCell ref="FMK40:FMV40"/>
    <mergeCell ref="FMW40:FNH40"/>
    <mergeCell ref="FHU40:FIF40"/>
    <mergeCell ref="FIG40:FIR40"/>
    <mergeCell ref="FIS40:FJD40"/>
    <mergeCell ref="FJE40:FJP40"/>
    <mergeCell ref="FJQ40:FKB40"/>
    <mergeCell ref="FKC40:FKN40"/>
    <mergeCell ref="GMG40:GMR40"/>
    <mergeCell ref="GMS40:GND40"/>
    <mergeCell ref="GNE40:GNP40"/>
    <mergeCell ref="GNQ40:GOB40"/>
    <mergeCell ref="GOC40:GON40"/>
    <mergeCell ref="GOO40:GOZ40"/>
    <mergeCell ref="GJM40:GJX40"/>
    <mergeCell ref="GJY40:GKJ40"/>
    <mergeCell ref="GKK40:GKV40"/>
    <mergeCell ref="GKW40:GLH40"/>
    <mergeCell ref="GLI40:GLT40"/>
    <mergeCell ref="GLU40:GMF40"/>
    <mergeCell ref="GGS40:GHD40"/>
    <mergeCell ref="GHE40:GHP40"/>
    <mergeCell ref="GHQ40:GIB40"/>
    <mergeCell ref="GIC40:GIN40"/>
    <mergeCell ref="GIO40:GIZ40"/>
    <mergeCell ref="GJA40:GJL40"/>
    <mergeCell ref="GDY40:GEJ40"/>
    <mergeCell ref="GEK40:GEV40"/>
    <mergeCell ref="GEW40:GFH40"/>
    <mergeCell ref="GFI40:GFT40"/>
    <mergeCell ref="GFU40:GGF40"/>
    <mergeCell ref="GGG40:GGR40"/>
    <mergeCell ref="GBE40:GBP40"/>
    <mergeCell ref="GBQ40:GCB40"/>
    <mergeCell ref="GCC40:GCN40"/>
    <mergeCell ref="GCO40:GCZ40"/>
    <mergeCell ref="GDA40:GDL40"/>
    <mergeCell ref="GDM40:GDX40"/>
    <mergeCell ref="FYK40:FYV40"/>
    <mergeCell ref="FYW40:FZH40"/>
    <mergeCell ref="FZI40:FZT40"/>
    <mergeCell ref="FZU40:GAF40"/>
    <mergeCell ref="GAG40:GAR40"/>
    <mergeCell ref="GAS40:GBD40"/>
    <mergeCell ref="HCW40:HDH40"/>
    <mergeCell ref="HDI40:HDT40"/>
    <mergeCell ref="HDU40:HEF40"/>
    <mergeCell ref="HEG40:HER40"/>
    <mergeCell ref="HES40:HFD40"/>
    <mergeCell ref="HFE40:HFP40"/>
    <mergeCell ref="HAC40:HAN40"/>
    <mergeCell ref="HAO40:HAZ40"/>
    <mergeCell ref="HBA40:HBL40"/>
    <mergeCell ref="HBM40:HBX40"/>
    <mergeCell ref="HBY40:HCJ40"/>
    <mergeCell ref="HCK40:HCV40"/>
    <mergeCell ref="GXI40:GXT40"/>
    <mergeCell ref="GXU40:GYF40"/>
    <mergeCell ref="GYG40:GYR40"/>
    <mergeCell ref="GYS40:GZD40"/>
    <mergeCell ref="GZE40:GZP40"/>
    <mergeCell ref="GZQ40:HAB40"/>
    <mergeCell ref="GUO40:GUZ40"/>
    <mergeCell ref="GVA40:GVL40"/>
    <mergeCell ref="GVM40:GVX40"/>
    <mergeCell ref="GVY40:GWJ40"/>
    <mergeCell ref="GWK40:GWV40"/>
    <mergeCell ref="GWW40:GXH40"/>
    <mergeCell ref="GRU40:GSF40"/>
    <mergeCell ref="GSG40:GSR40"/>
    <mergeCell ref="GSS40:GTD40"/>
    <mergeCell ref="GTE40:GTP40"/>
    <mergeCell ref="GTQ40:GUB40"/>
    <mergeCell ref="GUC40:GUN40"/>
    <mergeCell ref="GPA40:GPL40"/>
    <mergeCell ref="GPM40:GPX40"/>
    <mergeCell ref="GPY40:GQJ40"/>
    <mergeCell ref="GQK40:GQV40"/>
    <mergeCell ref="GQW40:GRH40"/>
    <mergeCell ref="GRI40:GRT40"/>
    <mergeCell ref="HTM40:HTX40"/>
    <mergeCell ref="HTY40:HUJ40"/>
    <mergeCell ref="HUK40:HUV40"/>
    <mergeCell ref="HUW40:HVH40"/>
    <mergeCell ref="HVI40:HVT40"/>
    <mergeCell ref="HVU40:HWF40"/>
    <mergeCell ref="HQS40:HRD40"/>
    <mergeCell ref="HRE40:HRP40"/>
    <mergeCell ref="HRQ40:HSB40"/>
    <mergeCell ref="HSC40:HSN40"/>
    <mergeCell ref="HSO40:HSZ40"/>
    <mergeCell ref="HTA40:HTL40"/>
    <mergeCell ref="HNY40:HOJ40"/>
    <mergeCell ref="HOK40:HOV40"/>
    <mergeCell ref="HOW40:HPH40"/>
    <mergeCell ref="HPI40:HPT40"/>
    <mergeCell ref="HPU40:HQF40"/>
    <mergeCell ref="HQG40:HQR40"/>
    <mergeCell ref="HLE40:HLP40"/>
    <mergeCell ref="HLQ40:HMB40"/>
    <mergeCell ref="HMC40:HMN40"/>
    <mergeCell ref="HMO40:HMZ40"/>
    <mergeCell ref="HNA40:HNL40"/>
    <mergeCell ref="HNM40:HNX40"/>
    <mergeCell ref="HIK40:HIV40"/>
    <mergeCell ref="HIW40:HJH40"/>
    <mergeCell ref="HJI40:HJT40"/>
    <mergeCell ref="HJU40:HKF40"/>
    <mergeCell ref="HKG40:HKR40"/>
    <mergeCell ref="HKS40:HLD40"/>
    <mergeCell ref="HFQ40:HGB40"/>
    <mergeCell ref="HGC40:HGN40"/>
    <mergeCell ref="HGO40:HGZ40"/>
    <mergeCell ref="HHA40:HHL40"/>
    <mergeCell ref="HHM40:HHX40"/>
    <mergeCell ref="HHY40:HIJ40"/>
    <mergeCell ref="IKC40:IKN40"/>
    <mergeCell ref="IKO40:IKZ40"/>
    <mergeCell ref="ILA40:ILL40"/>
    <mergeCell ref="ILM40:ILX40"/>
    <mergeCell ref="ILY40:IMJ40"/>
    <mergeCell ref="IMK40:IMV40"/>
    <mergeCell ref="IHI40:IHT40"/>
    <mergeCell ref="IHU40:IIF40"/>
    <mergeCell ref="IIG40:IIR40"/>
    <mergeCell ref="IIS40:IJD40"/>
    <mergeCell ref="IJE40:IJP40"/>
    <mergeCell ref="IJQ40:IKB40"/>
    <mergeCell ref="IEO40:IEZ40"/>
    <mergeCell ref="IFA40:IFL40"/>
    <mergeCell ref="IFM40:IFX40"/>
    <mergeCell ref="IFY40:IGJ40"/>
    <mergeCell ref="IGK40:IGV40"/>
    <mergeCell ref="IGW40:IHH40"/>
    <mergeCell ref="IBU40:ICF40"/>
    <mergeCell ref="ICG40:ICR40"/>
    <mergeCell ref="ICS40:IDD40"/>
    <mergeCell ref="IDE40:IDP40"/>
    <mergeCell ref="IDQ40:IEB40"/>
    <mergeCell ref="IEC40:IEN40"/>
    <mergeCell ref="HZA40:HZL40"/>
    <mergeCell ref="HZM40:HZX40"/>
    <mergeCell ref="HZY40:IAJ40"/>
    <mergeCell ref="IAK40:IAV40"/>
    <mergeCell ref="IAW40:IBH40"/>
    <mergeCell ref="IBI40:IBT40"/>
    <mergeCell ref="HWG40:HWR40"/>
    <mergeCell ref="HWS40:HXD40"/>
    <mergeCell ref="HXE40:HXP40"/>
    <mergeCell ref="HXQ40:HYB40"/>
    <mergeCell ref="HYC40:HYN40"/>
    <mergeCell ref="HYO40:HYZ40"/>
    <mergeCell ref="JAS40:JBD40"/>
    <mergeCell ref="JBE40:JBP40"/>
    <mergeCell ref="JBQ40:JCB40"/>
    <mergeCell ref="JCC40:JCN40"/>
    <mergeCell ref="JCO40:JCZ40"/>
    <mergeCell ref="JDA40:JDL40"/>
    <mergeCell ref="IXY40:IYJ40"/>
    <mergeCell ref="IYK40:IYV40"/>
    <mergeCell ref="IYW40:IZH40"/>
    <mergeCell ref="IZI40:IZT40"/>
    <mergeCell ref="IZU40:JAF40"/>
    <mergeCell ref="JAG40:JAR40"/>
    <mergeCell ref="IVE40:IVP40"/>
    <mergeCell ref="IVQ40:IWB40"/>
    <mergeCell ref="IWC40:IWN40"/>
    <mergeCell ref="IWO40:IWZ40"/>
    <mergeCell ref="IXA40:IXL40"/>
    <mergeCell ref="IXM40:IXX40"/>
    <mergeCell ref="ISK40:ISV40"/>
    <mergeCell ref="ISW40:ITH40"/>
    <mergeCell ref="ITI40:ITT40"/>
    <mergeCell ref="ITU40:IUF40"/>
    <mergeCell ref="IUG40:IUR40"/>
    <mergeCell ref="IUS40:IVD40"/>
    <mergeCell ref="IPQ40:IQB40"/>
    <mergeCell ref="IQC40:IQN40"/>
    <mergeCell ref="IQO40:IQZ40"/>
    <mergeCell ref="IRA40:IRL40"/>
    <mergeCell ref="IRM40:IRX40"/>
    <mergeCell ref="IRY40:ISJ40"/>
    <mergeCell ref="IMW40:INH40"/>
    <mergeCell ref="INI40:INT40"/>
    <mergeCell ref="INU40:IOF40"/>
    <mergeCell ref="IOG40:IOR40"/>
    <mergeCell ref="IOS40:IPD40"/>
    <mergeCell ref="IPE40:IPP40"/>
    <mergeCell ref="JRI40:JRT40"/>
    <mergeCell ref="JRU40:JSF40"/>
    <mergeCell ref="JSG40:JSR40"/>
    <mergeCell ref="JSS40:JTD40"/>
    <mergeCell ref="JTE40:JTP40"/>
    <mergeCell ref="JTQ40:JUB40"/>
    <mergeCell ref="JOO40:JOZ40"/>
    <mergeCell ref="JPA40:JPL40"/>
    <mergeCell ref="JPM40:JPX40"/>
    <mergeCell ref="JPY40:JQJ40"/>
    <mergeCell ref="JQK40:JQV40"/>
    <mergeCell ref="JQW40:JRH40"/>
    <mergeCell ref="JLU40:JMF40"/>
    <mergeCell ref="JMG40:JMR40"/>
    <mergeCell ref="JMS40:JND40"/>
    <mergeCell ref="JNE40:JNP40"/>
    <mergeCell ref="JNQ40:JOB40"/>
    <mergeCell ref="JOC40:JON40"/>
    <mergeCell ref="JJA40:JJL40"/>
    <mergeCell ref="JJM40:JJX40"/>
    <mergeCell ref="JJY40:JKJ40"/>
    <mergeCell ref="JKK40:JKV40"/>
    <mergeCell ref="JKW40:JLH40"/>
    <mergeCell ref="JLI40:JLT40"/>
    <mergeCell ref="JGG40:JGR40"/>
    <mergeCell ref="JGS40:JHD40"/>
    <mergeCell ref="JHE40:JHP40"/>
    <mergeCell ref="JHQ40:JIB40"/>
    <mergeCell ref="JIC40:JIN40"/>
    <mergeCell ref="JIO40:JIZ40"/>
    <mergeCell ref="JDM40:JDX40"/>
    <mergeCell ref="JDY40:JEJ40"/>
    <mergeCell ref="JEK40:JEV40"/>
    <mergeCell ref="JEW40:JFH40"/>
    <mergeCell ref="JFI40:JFT40"/>
    <mergeCell ref="JFU40:JGF40"/>
    <mergeCell ref="KHY40:KIJ40"/>
    <mergeCell ref="KIK40:KIV40"/>
    <mergeCell ref="KIW40:KJH40"/>
    <mergeCell ref="KJI40:KJT40"/>
    <mergeCell ref="KJU40:KKF40"/>
    <mergeCell ref="KKG40:KKR40"/>
    <mergeCell ref="KFE40:KFP40"/>
    <mergeCell ref="KFQ40:KGB40"/>
    <mergeCell ref="KGC40:KGN40"/>
    <mergeCell ref="KGO40:KGZ40"/>
    <mergeCell ref="KHA40:KHL40"/>
    <mergeCell ref="KHM40:KHX40"/>
    <mergeCell ref="KCK40:KCV40"/>
    <mergeCell ref="KCW40:KDH40"/>
    <mergeCell ref="KDI40:KDT40"/>
    <mergeCell ref="KDU40:KEF40"/>
    <mergeCell ref="KEG40:KER40"/>
    <mergeCell ref="KES40:KFD40"/>
    <mergeCell ref="JZQ40:KAB40"/>
    <mergeCell ref="KAC40:KAN40"/>
    <mergeCell ref="KAO40:KAZ40"/>
    <mergeCell ref="KBA40:KBL40"/>
    <mergeCell ref="KBM40:KBX40"/>
    <mergeCell ref="KBY40:KCJ40"/>
    <mergeCell ref="JWW40:JXH40"/>
    <mergeCell ref="JXI40:JXT40"/>
    <mergeCell ref="JXU40:JYF40"/>
    <mergeCell ref="JYG40:JYR40"/>
    <mergeCell ref="JYS40:JZD40"/>
    <mergeCell ref="JZE40:JZP40"/>
    <mergeCell ref="JUC40:JUN40"/>
    <mergeCell ref="JUO40:JUZ40"/>
    <mergeCell ref="JVA40:JVL40"/>
    <mergeCell ref="JVM40:JVX40"/>
    <mergeCell ref="JVY40:JWJ40"/>
    <mergeCell ref="JWK40:JWV40"/>
    <mergeCell ref="KYO40:KYZ40"/>
    <mergeCell ref="KZA40:KZL40"/>
    <mergeCell ref="KZM40:KZX40"/>
    <mergeCell ref="KZY40:LAJ40"/>
    <mergeCell ref="LAK40:LAV40"/>
    <mergeCell ref="LAW40:LBH40"/>
    <mergeCell ref="KVU40:KWF40"/>
    <mergeCell ref="KWG40:KWR40"/>
    <mergeCell ref="KWS40:KXD40"/>
    <mergeCell ref="KXE40:KXP40"/>
    <mergeCell ref="KXQ40:KYB40"/>
    <mergeCell ref="KYC40:KYN40"/>
    <mergeCell ref="KTA40:KTL40"/>
    <mergeCell ref="KTM40:KTX40"/>
    <mergeCell ref="KTY40:KUJ40"/>
    <mergeCell ref="KUK40:KUV40"/>
    <mergeCell ref="KUW40:KVH40"/>
    <mergeCell ref="KVI40:KVT40"/>
    <mergeCell ref="KQG40:KQR40"/>
    <mergeCell ref="KQS40:KRD40"/>
    <mergeCell ref="KRE40:KRP40"/>
    <mergeCell ref="KRQ40:KSB40"/>
    <mergeCell ref="KSC40:KSN40"/>
    <mergeCell ref="KSO40:KSZ40"/>
    <mergeCell ref="KNM40:KNX40"/>
    <mergeCell ref="KNY40:KOJ40"/>
    <mergeCell ref="KOK40:KOV40"/>
    <mergeCell ref="KOW40:KPH40"/>
    <mergeCell ref="KPI40:KPT40"/>
    <mergeCell ref="KPU40:KQF40"/>
    <mergeCell ref="KKS40:KLD40"/>
    <mergeCell ref="KLE40:KLP40"/>
    <mergeCell ref="KLQ40:KMB40"/>
    <mergeCell ref="KMC40:KMN40"/>
    <mergeCell ref="KMO40:KMZ40"/>
    <mergeCell ref="KNA40:KNL40"/>
    <mergeCell ref="LPE40:LPP40"/>
    <mergeCell ref="LPQ40:LQB40"/>
    <mergeCell ref="LQC40:LQN40"/>
    <mergeCell ref="LQO40:LQZ40"/>
    <mergeCell ref="LRA40:LRL40"/>
    <mergeCell ref="LRM40:LRX40"/>
    <mergeCell ref="LMK40:LMV40"/>
    <mergeCell ref="LMW40:LNH40"/>
    <mergeCell ref="LNI40:LNT40"/>
    <mergeCell ref="LNU40:LOF40"/>
    <mergeCell ref="LOG40:LOR40"/>
    <mergeCell ref="LOS40:LPD40"/>
    <mergeCell ref="LJQ40:LKB40"/>
    <mergeCell ref="LKC40:LKN40"/>
    <mergeCell ref="LKO40:LKZ40"/>
    <mergeCell ref="LLA40:LLL40"/>
    <mergeCell ref="LLM40:LLX40"/>
    <mergeCell ref="LLY40:LMJ40"/>
    <mergeCell ref="LGW40:LHH40"/>
    <mergeCell ref="LHI40:LHT40"/>
    <mergeCell ref="LHU40:LIF40"/>
    <mergeCell ref="LIG40:LIR40"/>
    <mergeCell ref="LIS40:LJD40"/>
    <mergeCell ref="LJE40:LJP40"/>
    <mergeCell ref="LEC40:LEN40"/>
    <mergeCell ref="LEO40:LEZ40"/>
    <mergeCell ref="LFA40:LFL40"/>
    <mergeCell ref="LFM40:LFX40"/>
    <mergeCell ref="LFY40:LGJ40"/>
    <mergeCell ref="LGK40:LGV40"/>
    <mergeCell ref="LBI40:LBT40"/>
    <mergeCell ref="LBU40:LCF40"/>
    <mergeCell ref="LCG40:LCR40"/>
    <mergeCell ref="LCS40:LDD40"/>
    <mergeCell ref="LDE40:LDP40"/>
    <mergeCell ref="LDQ40:LEB40"/>
    <mergeCell ref="MFU40:MGF40"/>
    <mergeCell ref="MGG40:MGR40"/>
    <mergeCell ref="MGS40:MHD40"/>
    <mergeCell ref="MHE40:MHP40"/>
    <mergeCell ref="MHQ40:MIB40"/>
    <mergeCell ref="MIC40:MIN40"/>
    <mergeCell ref="MDA40:MDL40"/>
    <mergeCell ref="MDM40:MDX40"/>
    <mergeCell ref="MDY40:MEJ40"/>
    <mergeCell ref="MEK40:MEV40"/>
    <mergeCell ref="MEW40:MFH40"/>
    <mergeCell ref="MFI40:MFT40"/>
    <mergeCell ref="MAG40:MAR40"/>
    <mergeCell ref="MAS40:MBD40"/>
    <mergeCell ref="MBE40:MBP40"/>
    <mergeCell ref="MBQ40:MCB40"/>
    <mergeCell ref="MCC40:MCN40"/>
    <mergeCell ref="MCO40:MCZ40"/>
    <mergeCell ref="LXM40:LXX40"/>
    <mergeCell ref="LXY40:LYJ40"/>
    <mergeCell ref="LYK40:LYV40"/>
    <mergeCell ref="LYW40:LZH40"/>
    <mergeCell ref="LZI40:LZT40"/>
    <mergeCell ref="LZU40:MAF40"/>
    <mergeCell ref="LUS40:LVD40"/>
    <mergeCell ref="LVE40:LVP40"/>
    <mergeCell ref="LVQ40:LWB40"/>
    <mergeCell ref="LWC40:LWN40"/>
    <mergeCell ref="LWO40:LWZ40"/>
    <mergeCell ref="LXA40:LXL40"/>
    <mergeCell ref="LRY40:LSJ40"/>
    <mergeCell ref="LSK40:LSV40"/>
    <mergeCell ref="LSW40:LTH40"/>
    <mergeCell ref="LTI40:LTT40"/>
    <mergeCell ref="LTU40:LUF40"/>
    <mergeCell ref="LUG40:LUR40"/>
    <mergeCell ref="MWK40:MWV40"/>
    <mergeCell ref="MWW40:MXH40"/>
    <mergeCell ref="MXI40:MXT40"/>
    <mergeCell ref="MXU40:MYF40"/>
    <mergeCell ref="MYG40:MYR40"/>
    <mergeCell ref="MYS40:MZD40"/>
    <mergeCell ref="MTQ40:MUB40"/>
    <mergeCell ref="MUC40:MUN40"/>
    <mergeCell ref="MUO40:MUZ40"/>
    <mergeCell ref="MVA40:MVL40"/>
    <mergeCell ref="MVM40:MVX40"/>
    <mergeCell ref="MVY40:MWJ40"/>
    <mergeCell ref="MQW40:MRH40"/>
    <mergeCell ref="MRI40:MRT40"/>
    <mergeCell ref="MRU40:MSF40"/>
    <mergeCell ref="MSG40:MSR40"/>
    <mergeCell ref="MSS40:MTD40"/>
    <mergeCell ref="MTE40:MTP40"/>
    <mergeCell ref="MOC40:MON40"/>
    <mergeCell ref="MOO40:MOZ40"/>
    <mergeCell ref="MPA40:MPL40"/>
    <mergeCell ref="MPM40:MPX40"/>
    <mergeCell ref="MPY40:MQJ40"/>
    <mergeCell ref="MQK40:MQV40"/>
    <mergeCell ref="MLI40:MLT40"/>
    <mergeCell ref="MLU40:MMF40"/>
    <mergeCell ref="MMG40:MMR40"/>
    <mergeCell ref="MMS40:MND40"/>
    <mergeCell ref="MNE40:MNP40"/>
    <mergeCell ref="MNQ40:MOB40"/>
    <mergeCell ref="MIO40:MIZ40"/>
    <mergeCell ref="MJA40:MJL40"/>
    <mergeCell ref="MJM40:MJX40"/>
    <mergeCell ref="MJY40:MKJ40"/>
    <mergeCell ref="MKK40:MKV40"/>
    <mergeCell ref="MKW40:MLH40"/>
    <mergeCell ref="NNA40:NNL40"/>
    <mergeCell ref="NNM40:NNX40"/>
    <mergeCell ref="NNY40:NOJ40"/>
    <mergeCell ref="NOK40:NOV40"/>
    <mergeCell ref="NOW40:NPH40"/>
    <mergeCell ref="NPI40:NPT40"/>
    <mergeCell ref="NKG40:NKR40"/>
    <mergeCell ref="NKS40:NLD40"/>
    <mergeCell ref="NLE40:NLP40"/>
    <mergeCell ref="NLQ40:NMB40"/>
    <mergeCell ref="NMC40:NMN40"/>
    <mergeCell ref="NMO40:NMZ40"/>
    <mergeCell ref="NHM40:NHX40"/>
    <mergeCell ref="NHY40:NIJ40"/>
    <mergeCell ref="NIK40:NIV40"/>
    <mergeCell ref="NIW40:NJH40"/>
    <mergeCell ref="NJI40:NJT40"/>
    <mergeCell ref="NJU40:NKF40"/>
    <mergeCell ref="NES40:NFD40"/>
    <mergeCell ref="NFE40:NFP40"/>
    <mergeCell ref="NFQ40:NGB40"/>
    <mergeCell ref="NGC40:NGN40"/>
    <mergeCell ref="NGO40:NGZ40"/>
    <mergeCell ref="NHA40:NHL40"/>
    <mergeCell ref="NBY40:NCJ40"/>
    <mergeCell ref="NCK40:NCV40"/>
    <mergeCell ref="NCW40:NDH40"/>
    <mergeCell ref="NDI40:NDT40"/>
    <mergeCell ref="NDU40:NEF40"/>
    <mergeCell ref="NEG40:NER40"/>
    <mergeCell ref="MZE40:MZP40"/>
    <mergeCell ref="MZQ40:NAB40"/>
    <mergeCell ref="NAC40:NAN40"/>
    <mergeCell ref="NAO40:NAZ40"/>
    <mergeCell ref="NBA40:NBL40"/>
    <mergeCell ref="NBM40:NBX40"/>
    <mergeCell ref="ODQ40:OEB40"/>
    <mergeCell ref="OEC40:OEN40"/>
    <mergeCell ref="OEO40:OEZ40"/>
    <mergeCell ref="OFA40:OFL40"/>
    <mergeCell ref="OFM40:OFX40"/>
    <mergeCell ref="OFY40:OGJ40"/>
    <mergeCell ref="OAW40:OBH40"/>
    <mergeCell ref="OBI40:OBT40"/>
    <mergeCell ref="OBU40:OCF40"/>
    <mergeCell ref="OCG40:OCR40"/>
    <mergeCell ref="OCS40:ODD40"/>
    <mergeCell ref="ODE40:ODP40"/>
    <mergeCell ref="NYC40:NYN40"/>
    <mergeCell ref="NYO40:NYZ40"/>
    <mergeCell ref="NZA40:NZL40"/>
    <mergeCell ref="NZM40:NZX40"/>
    <mergeCell ref="NZY40:OAJ40"/>
    <mergeCell ref="OAK40:OAV40"/>
    <mergeCell ref="NVI40:NVT40"/>
    <mergeCell ref="NVU40:NWF40"/>
    <mergeCell ref="NWG40:NWR40"/>
    <mergeCell ref="NWS40:NXD40"/>
    <mergeCell ref="NXE40:NXP40"/>
    <mergeCell ref="NXQ40:NYB40"/>
    <mergeCell ref="NSO40:NSZ40"/>
    <mergeCell ref="NTA40:NTL40"/>
    <mergeCell ref="NTM40:NTX40"/>
    <mergeCell ref="NTY40:NUJ40"/>
    <mergeCell ref="NUK40:NUV40"/>
    <mergeCell ref="NUW40:NVH40"/>
    <mergeCell ref="NPU40:NQF40"/>
    <mergeCell ref="NQG40:NQR40"/>
    <mergeCell ref="NQS40:NRD40"/>
    <mergeCell ref="NRE40:NRP40"/>
    <mergeCell ref="NRQ40:NSB40"/>
    <mergeCell ref="NSC40:NSN40"/>
    <mergeCell ref="OUG40:OUR40"/>
    <mergeCell ref="OUS40:OVD40"/>
    <mergeCell ref="OVE40:OVP40"/>
    <mergeCell ref="OVQ40:OWB40"/>
    <mergeCell ref="OWC40:OWN40"/>
    <mergeCell ref="OWO40:OWZ40"/>
    <mergeCell ref="ORM40:ORX40"/>
    <mergeCell ref="ORY40:OSJ40"/>
    <mergeCell ref="OSK40:OSV40"/>
    <mergeCell ref="OSW40:OTH40"/>
    <mergeCell ref="OTI40:OTT40"/>
    <mergeCell ref="OTU40:OUF40"/>
    <mergeCell ref="OOS40:OPD40"/>
    <mergeCell ref="OPE40:OPP40"/>
    <mergeCell ref="OPQ40:OQB40"/>
    <mergeCell ref="OQC40:OQN40"/>
    <mergeCell ref="OQO40:OQZ40"/>
    <mergeCell ref="ORA40:ORL40"/>
    <mergeCell ref="OLY40:OMJ40"/>
    <mergeCell ref="OMK40:OMV40"/>
    <mergeCell ref="OMW40:ONH40"/>
    <mergeCell ref="ONI40:ONT40"/>
    <mergeCell ref="ONU40:OOF40"/>
    <mergeCell ref="OOG40:OOR40"/>
    <mergeCell ref="OJE40:OJP40"/>
    <mergeCell ref="OJQ40:OKB40"/>
    <mergeCell ref="OKC40:OKN40"/>
    <mergeCell ref="OKO40:OKZ40"/>
    <mergeCell ref="OLA40:OLL40"/>
    <mergeCell ref="OLM40:OLX40"/>
    <mergeCell ref="OGK40:OGV40"/>
    <mergeCell ref="OGW40:OHH40"/>
    <mergeCell ref="OHI40:OHT40"/>
    <mergeCell ref="OHU40:OIF40"/>
    <mergeCell ref="OIG40:OIR40"/>
    <mergeCell ref="OIS40:OJD40"/>
    <mergeCell ref="PKW40:PLH40"/>
    <mergeCell ref="PLI40:PLT40"/>
    <mergeCell ref="PLU40:PMF40"/>
    <mergeCell ref="PMG40:PMR40"/>
    <mergeCell ref="PMS40:PND40"/>
    <mergeCell ref="PNE40:PNP40"/>
    <mergeCell ref="PIC40:PIN40"/>
    <mergeCell ref="PIO40:PIZ40"/>
    <mergeCell ref="PJA40:PJL40"/>
    <mergeCell ref="PJM40:PJX40"/>
    <mergeCell ref="PJY40:PKJ40"/>
    <mergeCell ref="PKK40:PKV40"/>
    <mergeCell ref="PFI40:PFT40"/>
    <mergeCell ref="PFU40:PGF40"/>
    <mergeCell ref="PGG40:PGR40"/>
    <mergeCell ref="PGS40:PHD40"/>
    <mergeCell ref="PHE40:PHP40"/>
    <mergeCell ref="PHQ40:PIB40"/>
    <mergeCell ref="PCO40:PCZ40"/>
    <mergeCell ref="PDA40:PDL40"/>
    <mergeCell ref="PDM40:PDX40"/>
    <mergeCell ref="PDY40:PEJ40"/>
    <mergeCell ref="PEK40:PEV40"/>
    <mergeCell ref="PEW40:PFH40"/>
    <mergeCell ref="OZU40:PAF40"/>
    <mergeCell ref="PAG40:PAR40"/>
    <mergeCell ref="PAS40:PBD40"/>
    <mergeCell ref="PBE40:PBP40"/>
    <mergeCell ref="PBQ40:PCB40"/>
    <mergeCell ref="PCC40:PCN40"/>
    <mergeCell ref="OXA40:OXL40"/>
    <mergeCell ref="OXM40:OXX40"/>
    <mergeCell ref="OXY40:OYJ40"/>
    <mergeCell ref="OYK40:OYV40"/>
    <mergeCell ref="OYW40:OZH40"/>
    <mergeCell ref="OZI40:OZT40"/>
    <mergeCell ref="QBM40:QBX40"/>
    <mergeCell ref="QBY40:QCJ40"/>
    <mergeCell ref="QCK40:QCV40"/>
    <mergeCell ref="QCW40:QDH40"/>
    <mergeCell ref="QDI40:QDT40"/>
    <mergeCell ref="QDU40:QEF40"/>
    <mergeCell ref="PYS40:PZD40"/>
    <mergeCell ref="PZE40:PZP40"/>
    <mergeCell ref="PZQ40:QAB40"/>
    <mergeCell ref="QAC40:QAN40"/>
    <mergeCell ref="QAO40:QAZ40"/>
    <mergeCell ref="QBA40:QBL40"/>
    <mergeCell ref="PVY40:PWJ40"/>
    <mergeCell ref="PWK40:PWV40"/>
    <mergeCell ref="PWW40:PXH40"/>
    <mergeCell ref="PXI40:PXT40"/>
    <mergeCell ref="PXU40:PYF40"/>
    <mergeCell ref="PYG40:PYR40"/>
    <mergeCell ref="PTE40:PTP40"/>
    <mergeCell ref="PTQ40:PUB40"/>
    <mergeCell ref="PUC40:PUN40"/>
    <mergeCell ref="PUO40:PUZ40"/>
    <mergeCell ref="PVA40:PVL40"/>
    <mergeCell ref="PVM40:PVX40"/>
    <mergeCell ref="PQK40:PQV40"/>
    <mergeCell ref="PQW40:PRH40"/>
    <mergeCell ref="PRI40:PRT40"/>
    <mergeCell ref="PRU40:PSF40"/>
    <mergeCell ref="PSG40:PSR40"/>
    <mergeCell ref="PSS40:PTD40"/>
    <mergeCell ref="PNQ40:POB40"/>
    <mergeCell ref="POC40:PON40"/>
    <mergeCell ref="POO40:POZ40"/>
    <mergeCell ref="PPA40:PPL40"/>
    <mergeCell ref="PPM40:PPX40"/>
    <mergeCell ref="PPY40:PQJ40"/>
    <mergeCell ref="QSC40:QSN40"/>
    <mergeCell ref="QSO40:QSZ40"/>
    <mergeCell ref="QTA40:QTL40"/>
    <mergeCell ref="QTM40:QTX40"/>
    <mergeCell ref="QTY40:QUJ40"/>
    <mergeCell ref="QUK40:QUV40"/>
    <mergeCell ref="QPI40:QPT40"/>
    <mergeCell ref="QPU40:QQF40"/>
    <mergeCell ref="QQG40:QQR40"/>
    <mergeCell ref="QQS40:QRD40"/>
    <mergeCell ref="QRE40:QRP40"/>
    <mergeCell ref="QRQ40:QSB40"/>
    <mergeCell ref="QMO40:QMZ40"/>
    <mergeCell ref="QNA40:QNL40"/>
    <mergeCell ref="QNM40:QNX40"/>
    <mergeCell ref="QNY40:QOJ40"/>
    <mergeCell ref="QOK40:QOV40"/>
    <mergeCell ref="QOW40:QPH40"/>
    <mergeCell ref="QJU40:QKF40"/>
    <mergeCell ref="QKG40:QKR40"/>
    <mergeCell ref="QKS40:QLD40"/>
    <mergeCell ref="QLE40:QLP40"/>
    <mergeCell ref="QLQ40:QMB40"/>
    <mergeCell ref="QMC40:QMN40"/>
    <mergeCell ref="QHA40:QHL40"/>
    <mergeCell ref="QHM40:QHX40"/>
    <mergeCell ref="QHY40:QIJ40"/>
    <mergeCell ref="QIK40:QIV40"/>
    <mergeCell ref="QIW40:QJH40"/>
    <mergeCell ref="QJI40:QJT40"/>
    <mergeCell ref="QEG40:QER40"/>
    <mergeCell ref="QES40:QFD40"/>
    <mergeCell ref="QFE40:QFP40"/>
    <mergeCell ref="QFQ40:QGB40"/>
    <mergeCell ref="QGC40:QGN40"/>
    <mergeCell ref="QGO40:QGZ40"/>
    <mergeCell ref="RIS40:RJD40"/>
    <mergeCell ref="RJE40:RJP40"/>
    <mergeCell ref="RJQ40:RKB40"/>
    <mergeCell ref="RKC40:RKN40"/>
    <mergeCell ref="RKO40:RKZ40"/>
    <mergeCell ref="RLA40:RLL40"/>
    <mergeCell ref="RFY40:RGJ40"/>
    <mergeCell ref="RGK40:RGV40"/>
    <mergeCell ref="RGW40:RHH40"/>
    <mergeCell ref="RHI40:RHT40"/>
    <mergeCell ref="RHU40:RIF40"/>
    <mergeCell ref="RIG40:RIR40"/>
    <mergeCell ref="RDE40:RDP40"/>
    <mergeCell ref="RDQ40:REB40"/>
    <mergeCell ref="REC40:REN40"/>
    <mergeCell ref="REO40:REZ40"/>
    <mergeCell ref="RFA40:RFL40"/>
    <mergeCell ref="RFM40:RFX40"/>
    <mergeCell ref="RAK40:RAV40"/>
    <mergeCell ref="RAW40:RBH40"/>
    <mergeCell ref="RBI40:RBT40"/>
    <mergeCell ref="RBU40:RCF40"/>
    <mergeCell ref="RCG40:RCR40"/>
    <mergeCell ref="RCS40:RDD40"/>
    <mergeCell ref="QXQ40:QYB40"/>
    <mergeCell ref="QYC40:QYN40"/>
    <mergeCell ref="QYO40:QYZ40"/>
    <mergeCell ref="QZA40:QZL40"/>
    <mergeCell ref="QZM40:QZX40"/>
    <mergeCell ref="QZY40:RAJ40"/>
    <mergeCell ref="QUW40:QVH40"/>
    <mergeCell ref="QVI40:QVT40"/>
    <mergeCell ref="QVU40:QWF40"/>
    <mergeCell ref="QWG40:QWR40"/>
    <mergeCell ref="QWS40:QXD40"/>
    <mergeCell ref="QXE40:QXP40"/>
    <mergeCell ref="RZI40:RZT40"/>
    <mergeCell ref="RZU40:SAF40"/>
    <mergeCell ref="SAG40:SAR40"/>
    <mergeCell ref="SAS40:SBD40"/>
    <mergeCell ref="SBE40:SBP40"/>
    <mergeCell ref="SBQ40:SCB40"/>
    <mergeCell ref="RWO40:RWZ40"/>
    <mergeCell ref="RXA40:RXL40"/>
    <mergeCell ref="RXM40:RXX40"/>
    <mergeCell ref="RXY40:RYJ40"/>
    <mergeCell ref="RYK40:RYV40"/>
    <mergeCell ref="RYW40:RZH40"/>
    <mergeCell ref="RTU40:RUF40"/>
    <mergeCell ref="RUG40:RUR40"/>
    <mergeCell ref="RUS40:RVD40"/>
    <mergeCell ref="RVE40:RVP40"/>
    <mergeCell ref="RVQ40:RWB40"/>
    <mergeCell ref="RWC40:RWN40"/>
    <mergeCell ref="RRA40:RRL40"/>
    <mergeCell ref="RRM40:RRX40"/>
    <mergeCell ref="RRY40:RSJ40"/>
    <mergeCell ref="RSK40:RSV40"/>
    <mergeCell ref="RSW40:RTH40"/>
    <mergeCell ref="RTI40:RTT40"/>
    <mergeCell ref="ROG40:ROR40"/>
    <mergeCell ref="ROS40:RPD40"/>
    <mergeCell ref="RPE40:RPP40"/>
    <mergeCell ref="RPQ40:RQB40"/>
    <mergeCell ref="RQC40:RQN40"/>
    <mergeCell ref="RQO40:RQZ40"/>
    <mergeCell ref="RLM40:RLX40"/>
    <mergeCell ref="RLY40:RMJ40"/>
    <mergeCell ref="RMK40:RMV40"/>
    <mergeCell ref="RMW40:RNH40"/>
    <mergeCell ref="RNI40:RNT40"/>
    <mergeCell ref="RNU40:ROF40"/>
    <mergeCell ref="SPY40:SQJ40"/>
    <mergeCell ref="SQK40:SQV40"/>
    <mergeCell ref="SQW40:SRH40"/>
    <mergeCell ref="SRI40:SRT40"/>
    <mergeCell ref="SRU40:SSF40"/>
    <mergeCell ref="SSG40:SSR40"/>
    <mergeCell ref="SNE40:SNP40"/>
    <mergeCell ref="SNQ40:SOB40"/>
    <mergeCell ref="SOC40:SON40"/>
    <mergeCell ref="SOO40:SOZ40"/>
    <mergeCell ref="SPA40:SPL40"/>
    <mergeCell ref="SPM40:SPX40"/>
    <mergeCell ref="SKK40:SKV40"/>
    <mergeCell ref="SKW40:SLH40"/>
    <mergeCell ref="SLI40:SLT40"/>
    <mergeCell ref="SLU40:SMF40"/>
    <mergeCell ref="SMG40:SMR40"/>
    <mergeCell ref="SMS40:SND40"/>
    <mergeCell ref="SHQ40:SIB40"/>
    <mergeCell ref="SIC40:SIN40"/>
    <mergeCell ref="SIO40:SIZ40"/>
    <mergeCell ref="SJA40:SJL40"/>
    <mergeCell ref="SJM40:SJX40"/>
    <mergeCell ref="SJY40:SKJ40"/>
    <mergeCell ref="SEW40:SFH40"/>
    <mergeCell ref="SFI40:SFT40"/>
    <mergeCell ref="SFU40:SGF40"/>
    <mergeCell ref="SGG40:SGR40"/>
    <mergeCell ref="SGS40:SHD40"/>
    <mergeCell ref="SHE40:SHP40"/>
    <mergeCell ref="SCC40:SCN40"/>
    <mergeCell ref="SCO40:SCZ40"/>
    <mergeCell ref="SDA40:SDL40"/>
    <mergeCell ref="SDM40:SDX40"/>
    <mergeCell ref="SDY40:SEJ40"/>
    <mergeCell ref="SEK40:SEV40"/>
    <mergeCell ref="TGO40:TGZ40"/>
    <mergeCell ref="THA40:THL40"/>
    <mergeCell ref="THM40:THX40"/>
    <mergeCell ref="THY40:TIJ40"/>
    <mergeCell ref="TIK40:TIV40"/>
    <mergeCell ref="TIW40:TJH40"/>
    <mergeCell ref="TDU40:TEF40"/>
    <mergeCell ref="TEG40:TER40"/>
    <mergeCell ref="TES40:TFD40"/>
    <mergeCell ref="TFE40:TFP40"/>
    <mergeCell ref="TFQ40:TGB40"/>
    <mergeCell ref="TGC40:TGN40"/>
    <mergeCell ref="TBA40:TBL40"/>
    <mergeCell ref="TBM40:TBX40"/>
    <mergeCell ref="TBY40:TCJ40"/>
    <mergeCell ref="TCK40:TCV40"/>
    <mergeCell ref="TCW40:TDH40"/>
    <mergeCell ref="TDI40:TDT40"/>
    <mergeCell ref="SYG40:SYR40"/>
    <mergeCell ref="SYS40:SZD40"/>
    <mergeCell ref="SZE40:SZP40"/>
    <mergeCell ref="SZQ40:TAB40"/>
    <mergeCell ref="TAC40:TAN40"/>
    <mergeCell ref="TAO40:TAZ40"/>
    <mergeCell ref="SVM40:SVX40"/>
    <mergeCell ref="SVY40:SWJ40"/>
    <mergeCell ref="SWK40:SWV40"/>
    <mergeCell ref="SWW40:SXH40"/>
    <mergeCell ref="SXI40:SXT40"/>
    <mergeCell ref="SXU40:SYF40"/>
    <mergeCell ref="SSS40:STD40"/>
    <mergeCell ref="STE40:STP40"/>
    <mergeCell ref="STQ40:SUB40"/>
    <mergeCell ref="SUC40:SUN40"/>
    <mergeCell ref="SUO40:SUZ40"/>
    <mergeCell ref="SVA40:SVL40"/>
    <mergeCell ref="TXE40:TXP40"/>
    <mergeCell ref="TXQ40:TYB40"/>
    <mergeCell ref="TYC40:TYN40"/>
    <mergeCell ref="TYO40:TYZ40"/>
    <mergeCell ref="TZA40:TZL40"/>
    <mergeCell ref="TZM40:TZX40"/>
    <mergeCell ref="TUK40:TUV40"/>
    <mergeCell ref="TUW40:TVH40"/>
    <mergeCell ref="TVI40:TVT40"/>
    <mergeCell ref="TVU40:TWF40"/>
    <mergeCell ref="TWG40:TWR40"/>
    <mergeCell ref="TWS40:TXD40"/>
    <mergeCell ref="TRQ40:TSB40"/>
    <mergeCell ref="TSC40:TSN40"/>
    <mergeCell ref="TSO40:TSZ40"/>
    <mergeCell ref="TTA40:TTL40"/>
    <mergeCell ref="TTM40:TTX40"/>
    <mergeCell ref="TTY40:TUJ40"/>
    <mergeCell ref="TOW40:TPH40"/>
    <mergeCell ref="TPI40:TPT40"/>
    <mergeCell ref="TPU40:TQF40"/>
    <mergeCell ref="TQG40:TQR40"/>
    <mergeCell ref="TQS40:TRD40"/>
    <mergeCell ref="TRE40:TRP40"/>
    <mergeCell ref="TMC40:TMN40"/>
    <mergeCell ref="TMO40:TMZ40"/>
    <mergeCell ref="TNA40:TNL40"/>
    <mergeCell ref="TNM40:TNX40"/>
    <mergeCell ref="TNY40:TOJ40"/>
    <mergeCell ref="TOK40:TOV40"/>
    <mergeCell ref="TJI40:TJT40"/>
    <mergeCell ref="TJU40:TKF40"/>
    <mergeCell ref="TKG40:TKR40"/>
    <mergeCell ref="TKS40:TLD40"/>
    <mergeCell ref="TLE40:TLP40"/>
    <mergeCell ref="TLQ40:TMB40"/>
    <mergeCell ref="UNU40:UOF40"/>
    <mergeCell ref="UOG40:UOR40"/>
    <mergeCell ref="UOS40:UPD40"/>
    <mergeCell ref="UPE40:UPP40"/>
    <mergeCell ref="UPQ40:UQB40"/>
    <mergeCell ref="UQC40:UQN40"/>
    <mergeCell ref="ULA40:ULL40"/>
    <mergeCell ref="ULM40:ULX40"/>
    <mergeCell ref="ULY40:UMJ40"/>
    <mergeCell ref="UMK40:UMV40"/>
    <mergeCell ref="UMW40:UNH40"/>
    <mergeCell ref="UNI40:UNT40"/>
    <mergeCell ref="UIG40:UIR40"/>
    <mergeCell ref="UIS40:UJD40"/>
    <mergeCell ref="UJE40:UJP40"/>
    <mergeCell ref="UJQ40:UKB40"/>
    <mergeCell ref="UKC40:UKN40"/>
    <mergeCell ref="UKO40:UKZ40"/>
    <mergeCell ref="UFM40:UFX40"/>
    <mergeCell ref="UFY40:UGJ40"/>
    <mergeCell ref="UGK40:UGV40"/>
    <mergeCell ref="UGW40:UHH40"/>
    <mergeCell ref="UHI40:UHT40"/>
    <mergeCell ref="UHU40:UIF40"/>
    <mergeCell ref="UCS40:UDD40"/>
    <mergeCell ref="UDE40:UDP40"/>
    <mergeCell ref="UDQ40:UEB40"/>
    <mergeCell ref="UEC40:UEN40"/>
    <mergeCell ref="UEO40:UEZ40"/>
    <mergeCell ref="UFA40:UFL40"/>
    <mergeCell ref="TZY40:UAJ40"/>
    <mergeCell ref="UAK40:UAV40"/>
    <mergeCell ref="UAW40:UBH40"/>
    <mergeCell ref="UBI40:UBT40"/>
    <mergeCell ref="UBU40:UCF40"/>
    <mergeCell ref="UCG40:UCR40"/>
    <mergeCell ref="VEK40:VEV40"/>
    <mergeCell ref="VEW40:VFH40"/>
    <mergeCell ref="VFI40:VFT40"/>
    <mergeCell ref="VFU40:VGF40"/>
    <mergeCell ref="VGG40:VGR40"/>
    <mergeCell ref="VGS40:VHD40"/>
    <mergeCell ref="VBQ40:VCB40"/>
    <mergeCell ref="VCC40:VCN40"/>
    <mergeCell ref="VCO40:VCZ40"/>
    <mergeCell ref="VDA40:VDL40"/>
    <mergeCell ref="VDM40:VDX40"/>
    <mergeCell ref="VDY40:VEJ40"/>
    <mergeCell ref="UYW40:UZH40"/>
    <mergeCell ref="UZI40:UZT40"/>
    <mergeCell ref="UZU40:VAF40"/>
    <mergeCell ref="VAG40:VAR40"/>
    <mergeCell ref="VAS40:VBD40"/>
    <mergeCell ref="VBE40:VBP40"/>
    <mergeCell ref="UWC40:UWN40"/>
    <mergeCell ref="UWO40:UWZ40"/>
    <mergeCell ref="UXA40:UXL40"/>
    <mergeCell ref="UXM40:UXX40"/>
    <mergeCell ref="UXY40:UYJ40"/>
    <mergeCell ref="UYK40:UYV40"/>
    <mergeCell ref="UTI40:UTT40"/>
    <mergeCell ref="UTU40:UUF40"/>
    <mergeCell ref="UUG40:UUR40"/>
    <mergeCell ref="UUS40:UVD40"/>
    <mergeCell ref="UVE40:UVP40"/>
    <mergeCell ref="UVQ40:UWB40"/>
    <mergeCell ref="UQO40:UQZ40"/>
    <mergeCell ref="URA40:URL40"/>
    <mergeCell ref="URM40:URX40"/>
    <mergeCell ref="URY40:USJ40"/>
    <mergeCell ref="USK40:USV40"/>
    <mergeCell ref="USW40:UTH40"/>
    <mergeCell ref="VVA40:VVL40"/>
    <mergeCell ref="VVM40:VVX40"/>
    <mergeCell ref="VVY40:VWJ40"/>
    <mergeCell ref="VWK40:VWV40"/>
    <mergeCell ref="VWW40:VXH40"/>
    <mergeCell ref="VXI40:VXT40"/>
    <mergeCell ref="VSG40:VSR40"/>
    <mergeCell ref="VSS40:VTD40"/>
    <mergeCell ref="VTE40:VTP40"/>
    <mergeCell ref="VTQ40:VUB40"/>
    <mergeCell ref="VUC40:VUN40"/>
    <mergeCell ref="VUO40:VUZ40"/>
    <mergeCell ref="VPM40:VPX40"/>
    <mergeCell ref="VPY40:VQJ40"/>
    <mergeCell ref="VQK40:VQV40"/>
    <mergeCell ref="VQW40:VRH40"/>
    <mergeCell ref="VRI40:VRT40"/>
    <mergeCell ref="VRU40:VSF40"/>
    <mergeCell ref="VMS40:VND40"/>
    <mergeCell ref="VNE40:VNP40"/>
    <mergeCell ref="VNQ40:VOB40"/>
    <mergeCell ref="VOC40:VON40"/>
    <mergeCell ref="VOO40:VOZ40"/>
    <mergeCell ref="VPA40:VPL40"/>
    <mergeCell ref="VJY40:VKJ40"/>
    <mergeCell ref="VKK40:VKV40"/>
    <mergeCell ref="VKW40:VLH40"/>
    <mergeCell ref="VLI40:VLT40"/>
    <mergeCell ref="VLU40:VMF40"/>
    <mergeCell ref="VMG40:VMR40"/>
    <mergeCell ref="VHE40:VHP40"/>
    <mergeCell ref="VHQ40:VIB40"/>
    <mergeCell ref="VIC40:VIN40"/>
    <mergeCell ref="VIO40:VIZ40"/>
    <mergeCell ref="VJA40:VJL40"/>
    <mergeCell ref="VJM40:VJX40"/>
    <mergeCell ref="WMO40:WMZ40"/>
    <mergeCell ref="WNA40:WNL40"/>
    <mergeCell ref="WNM40:WNX40"/>
    <mergeCell ref="WNY40:WOJ40"/>
    <mergeCell ref="WIW40:WJH40"/>
    <mergeCell ref="WJI40:WJT40"/>
    <mergeCell ref="WJU40:WKF40"/>
    <mergeCell ref="WKG40:WKR40"/>
    <mergeCell ref="WKS40:WLD40"/>
    <mergeCell ref="WLE40:WLP40"/>
    <mergeCell ref="WGC40:WGN40"/>
    <mergeCell ref="WGO40:WGZ40"/>
    <mergeCell ref="WHA40:WHL40"/>
    <mergeCell ref="WHM40:WHX40"/>
    <mergeCell ref="WHY40:WIJ40"/>
    <mergeCell ref="WIK40:WIV40"/>
    <mergeCell ref="WDI40:WDT40"/>
    <mergeCell ref="WDU40:WEF40"/>
    <mergeCell ref="WEG40:WER40"/>
    <mergeCell ref="WES40:WFD40"/>
    <mergeCell ref="WFE40:WFP40"/>
    <mergeCell ref="WFQ40:WGB40"/>
    <mergeCell ref="WAO40:WAZ40"/>
    <mergeCell ref="WBA40:WBL40"/>
    <mergeCell ref="WBM40:WBX40"/>
    <mergeCell ref="WBY40:WCJ40"/>
    <mergeCell ref="WCK40:WCV40"/>
    <mergeCell ref="WCW40:WDH40"/>
    <mergeCell ref="VXU40:VYF40"/>
    <mergeCell ref="VYG40:VYR40"/>
    <mergeCell ref="VYS40:VZD40"/>
    <mergeCell ref="VZE40:VZP40"/>
    <mergeCell ref="VZQ40:WAB40"/>
    <mergeCell ref="WAC40:WAN40"/>
    <mergeCell ref="IS41:IV41"/>
    <mergeCell ref="A42:L42"/>
    <mergeCell ref="A43:L43"/>
    <mergeCell ref="A44:L44"/>
    <mergeCell ref="FY41:GJ41"/>
    <mergeCell ref="GK41:GV41"/>
    <mergeCell ref="GW41:HH41"/>
    <mergeCell ref="HI41:HT41"/>
    <mergeCell ref="HU41:IF41"/>
    <mergeCell ref="IG41:IR41"/>
    <mergeCell ref="DE41:DP41"/>
    <mergeCell ref="DQ41:EB41"/>
    <mergeCell ref="EC41:EN41"/>
    <mergeCell ref="EO41:EZ41"/>
    <mergeCell ref="FA41:FL41"/>
    <mergeCell ref="FM41:FX41"/>
    <mergeCell ref="XFA40:XFD40"/>
    <mergeCell ref="A41:L41"/>
    <mergeCell ref="M41:X41"/>
    <mergeCell ref="Y41:AJ41"/>
    <mergeCell ref="AK41:AV41"/>
    <mergeCell ref="AW41:BH41"/>
    <mergeCell ref="BI41:BT41"/>
    <mergeCell ref="BU41:CF41"/>
    <mergeCell ref="CG41:CR41"/>
    <mergeCell ref="CS41:DD41"/>
    <mergeCell ref="XCG40:XCR40"/>
    <mergeCell ref="XCS40:XDD40"/>
    <mergeCell ref="XDE40:XDP40"/>
    <mergeCell ref="XDQ40:XEB40"/>
    <mergeCell ref="XEC40:XEN40"/>
    <mergeCell ref="XEO40:XEZ40"/>
    <mergeCell ref="WZM40:WZX40"/>
    <mergeCell ref="WZY40:XAJ40"/>
    <mergeCell ref="XAK40:XAV40"/>
    <mergeCell ref="XAW40:XBH40"/>
    <mergeCell ref="XBI40:XBT40"/>
    <mergeCell ref="XBU40:XCF40"/>
    <mergeCell ref="WWS40:WXD40"/>
    <mergeCell ref="WXE40:WXP40"/>
    <mergeCell ref="WXQ40:WYB40"/>
    <mergeCell ref="WYC40:WYN40"/>
    <mergeCell ref="WYO40:WYZ40"/>
    <mergeCell ref="WZA40:WZL40"/>
    <mergeCell ref="WTY40:WUJ40"/>
    <mergeCell ref="WUK40:WUV40"/>
    <mergeCell ref="WUW40:WVH40"/>
    <mergeCell ref="WVI40:WVT40"/>
    <mergeCell ref="WVU40:WWF40"/>
    <mergeCell ref="WWG40:WWR40"/>
    <mergeCell ref="WRE40:WRP40"/>
    <mergeCell ref="WRQ40:WSB40"/>
    <mergeCell ref="WSC40:WSN40"/>
    <mergeCell ref="WSO40:WSZ40"/>
    <mergeCell ref="WTA40:WTL40"/>
    <mergeCell ref="WTM40:WTX40"/>
    <mergeCell ref="WOK40:WOV40"/>
    <mergeCell ref="WOW40:WPH40"/>
    <mergeCell ref="WPI40:WPT40"/>
    <mergeCell ref="WPU40:WQF40"/>
    <mergeCell ref="WQG40:WQR40"/>
    <mergeCell ref="WQS40:WRD40"/>
    <mergeCell ref="WLQ40:WMB40"/>
    <mergeCell ref="WMC40:WMN40"/>
  </mergeCells>
  <phoneticPr fontId="6" type="noConversion"/>
  <printOptions horizontalCentered="1"/>
  <pageMargins left="0.51181102362204722" right="0.31496062992125984" top="0.86614173228346458" bottom="0.78740157480314965" header="0.27559055118110237" footer="0.19685039370078741"/>
  <pageSetup paperSize="9" firstPageNumber="4" orientation="landscape" r:id="rId1"/>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2:K165"/>
  <sheetViews>
    <sheetView showGridLines="0" view="pageBreakPreview" workbookViewId="0">
      <pane xSplit="31335" topLeftCell="AA1"/>
      <selection activeCell="A21" sqref="A21"/>
      <selection pane="topRight" activeCell="L7" sqref="L7:U8"/>
    </sheetView>
  </sheetViews>
  <sheetFormatPr defaultColWidth="9" defaultRowHeight="14.25" customHeight="1" x14ac:dyDescent="0.3"/>
  <cols>
    <col min="1" max="2" width="9" style="19"/>
    <col min="3" max="3" width="5.375" style="19" customWidth="1"/>
    <col min="4" max="4" width="7.25" style="19" customWidth="1"/>
    <col min="5" max="5" width="9" style="19"/>
    <col min="6" max="6" width="7.125" style="19" customWidth="1"/>
    <col min="7" max="7" width="11.375" style="19" customWidth="1"/>
    <col min="8" max="9" width="9" style="19"/>
    <col min="10" max="10" width="27.75" style="19" customWidth="1"/>
    <col min="11" max="11" width="10.125" style="20" customWidth="1"/>
    <col min="12" max="16384" width="9" style="2"/>
  </cols>
  <sheetData>
    <row r="2" spans="1:11" ht="23.25" customHeight="1" x14ac:dyDescent="0.3">
      <c r="A2" s="335" t="s">
        <v>33</v>
      </c>
      <c r="B2" s="335"/>
      <c r="C2" s="335"/>
      <c r="D2" s="335"/>
      <c r="E2" s="335"/>
      <c r="F2" s="335"/>
      <c r="G2" s="335"/>
      <c r="H2" s="335"/>
      <c r="I2" s="335"/>
      <c r="J2" s="335"/>
      <c r="K2" s="335"/>
    </row>
    <row r="3" spans="1:11" ht="18.600000000000001" customHeight="1" x14ac:dyDescent="0.3"/>
    <row r="4" spans="1:11" s="23" customFormat="1" ht="18.600000000000001" customHeight="1" x14ac:dyDescent="0.3">
      <c r="A4" s="21" t="s">
        <v>230</v>
      </c>
      <c r="B4" s="21"/>
      <c r="C4" s="5"/>
      <c r="D4" s="5"/>
      <c r="E4" s="5"/>
      <c r="F4" s="5"/>
      <c r="G4" s="5"/>
      <c r="H4" s="5"/>
      <c r="I4" s="5"/>
      <c r="J4" s="5"/>
      <c r="K4" s="22">
        <v>1</v>
      </c>
    </row>
    <row r="5" spans="1:11" s="23" customFormat="1" ht="18.600000000000001" customHeight="1" x14ac:dyDescent="0.3">
      <c r="A5" s="21"/>
      <c r="B5" s="21"/>
      <c r="C5" s="5"/>
      <c r="D5" s="5"/>
      <c r="E5" s="5"/>
      <c r="F5" s="5"/>
      <c r="G5" s="5"/>
      <c r="H5" s="5"/>
      <c r="I5" s="5"/>
      <c r="J5" s="5"/>
      <c r="K5" s="22"/>
    </row>
    <row r="6" spans="1:11" s="23" customFormat="1" ht="18.600000000000001" customHeight="1" x14ac:dyDescent="0.3">
      <c r="A6" s="21" t="s">
        <v>34</v>
      </c>
      <c r="B6" s="21"/>
      <c r="C6" s="5"/>
      <c r="D6" s="5"/>
      <c r="E6" s="5"/>
      <c r="F6" s="5"/>
      <c r="G6" s="5"/>
      <c r="H6" s="5"/>
      <c r="I6" s="5"/>
      <c r="J6" s="5"/>
      <c r="K6" s="22">
        <v>2</v>
      </c>
    </row>
    <row r="7" spans="1:11" s="23" customFormat="1" ht="18.600000000000001" customHeight="1" x14ac:dyDescent="0.3">
      <c r="A7" s="21"/>
      <c r="B7" s="21"/>
      <c r="C7" s="5"/>
      <c r="D7" s="5"/>
      <c r="E7" s="5"/>
      <c r="F7" s="5"/>
      <c r="G7" s="5"/>
      <c r="H7" s="5"/>
      <c r="I7" s="5"/>
      <c r="J7" s="5"/>
      <c r="K7" s="22"/>
    </row>
    <row r="8" spans="1:11" s="23" customFormat="1" ht="18.600000000000001" customHeight="1" x14ac:dyDescent="0.3">
      <c r="A8" s="21" t="s">
        <v>35</v>
      </c>
      <c r="B8" s="21"/>
      <c r="C8" s="5"/>
      <c r="D8" s="5"/>
      <c r="E8" s="5"/>
      <c r="F8" s="5"/>
      <c r="G8" s="5"/>
      <c r="H8" s="5"/>
      <c r="I8" s="5"/>
      <c r="J8" s="5"/>
      <c r="K8" s="22">
        <v>10</v>
      </c>
    </row>
    <row r="9" spans="1:11" s="23" customFormat="1" ht="18.600000000000001" customHeight="1" x14ac:dyDescent="0.3">
      <c r="A9" s="21"/>
      <c r="B9" s="21"/>
      <c r="C9" s="5"/>
      <c r="D9" s="5"/>
      <c r="E9" s="5"/>
      <c r="F9" s="5"/>
      <c r="G9" s="5"/>
      <c r="H9" s="5"/>
      <c r="I9" s="5"/>
      <c r="J9" s="5"/>
      <c r="K9" s="22"/>
    </row>
    <row r="10" spans="1:11" s="23" customFormat="1" ht="18.600000000000001" customHeight="1" x14ac:dyDescent="0.3">
      <c r="A10" s="21" t="s">
        <v>36</v>
      </c>
      <c r="B10" s="21"/>
      <c r="C10" s="5"/>
      <c r="D10" s="5"/>
      <c r="E10" s="5"/>
      <c r="F10" s="5"/>
      <c r="G10" s="5"/>
      <c r="H10" s="5"/>
      <c r="I10" s="5"/>
      <c r="J10" s="5"/>
      <c r="K10" s="22">
        <v>11</v>
      </c>
    </row>
    <row r="11" spans="1:11" s="23" customFormat="1" ht="18.600000000000001" customHeight="1" x14ac:dyDescent="0.3">
      <c r="A11" s="21"/>
      <c r="B11" s="21"/>
      <c r="C11" s="5"/>
      <c r="D11" s="5"/>
      <c r="E11" s="5"/>
      <c r="F11" s="5"/>
      <c r="G11" s="5"/>
      <c r="H11" s="5"/>
      <c r="I11" s="5"/>
      <c r="J11" s="5"/>
      <c r="K11" s="22"/>
    </row>
    <row r="12" spans="1:11" s="23" customFormat="1" ht="18.600000000000001" customHeight="1" x14ac:dyDescent="0.3">
      <c r="A12" s="21" t="s">
        <v>37</v>
      </c>
      <c r="B12" s="21"/>
      <c r="C12" s="5"/>
      <c r="D12" s="5"/>
      <c r="E12" s="5"/>
      <c r="F12" s="5"/>
      <c r="G12" s="5"/>
      <c r="H12" s="5"/>
      <c r="I12" s="5"/>
      <c r="J12" s="5"/>
      <c r="K12" s="22">
        <v>98</v>
      </c>
    </row>
    <row r="13" spans="1:11" s="23" customFormat="1" ht="18.600000000000001" customHeight="1" x14ac:dyDescent="0.3">
      <c r="A13" s="21"/>
      <c r="B13" s="21"/>
      <c r="C13" s="5"/>
      <c r="D13" s="5"/>
      <c r="E13" s="5"/>
      <c r="F13" s="5"/>
      <c r="G13" s="5"/>
      <c r="H13" s="5"/>
      <c r="I13" s="5"/>
      <c r="J13" s="5"/>
      <c r="K13" s="22"/>
    </row>
    <row r="14" spans="1:11" s="23" customFormat="1" ht="18.600000000000001" customHeight="1" x14ac:dyDescent="0.3">
      <c r="A14" s="21" t="s">
        <v>38</v>
      </c>
      <c r="B14" s="21"/>
      <c r="C14" s="5"/>
      <c r="D14" s="5"/>
      <c r="E14" s="5"/>
      <c r="F14" s="5"/>
      <c r="G14" s="5"/>
      <c r="H14" s="5"/>
      <c r="I14" s="5"/>
      <c r="J14" s="5"/>
      <c r="K14" s="22">
        <v>101</v>
      </c>
    </row>
    <row r="15" spans="1:11" s="23" customFormat="1" ht="18.600000000000001" customHeight="1" x14ac:dyDescent="0.3">
      <c r="A15" s="21"/>
      <c r="B15" s="21"/>
      <c r="C15" s="5"/>
      <c r="D15" s="5"/>
      <c r="E15" s="5"/>
      <c r="F15" s="5"/>
      <c r="G15" s="5"/>
      <c r="H15" s="5"/>
      <c r="I15" s="5"/>
      <c r="J15" s="5"/>
      <c r="K15" s="22"/>
    </row>
    <row r="16" spans="1:11" s="23" customFormat="1" ht="18.600000000000001" customHeight="1" x14ac:dyDescent="0.3">
      <c r="A16" s="21" t="s">
        <v>868</v>
      </c>
      <c r="B16" s="21"/>
      <c r="C16" s="5"/>
      <c r="D16" s="5"/>
      <c r="E16" s="5"/>
      <c r="F16" s="5"/>
      <c r="G16" s="5"/>
      <c r="H16" s="5"/>
      <c r="I16" s="5"/>
      <c r="J16" s="5"/>
      <c r="K16" s="22"/>
    </row>
    <row r="17" spans="1:11" s="23" customFormat="1" ht="18.600000000000001" customHeight="1" x14ac:dyDescent="0.3">
      <c r="A17" s="229" t="s">
        <v>1250</v>
      </c>
      <c r="B17" s="21"/>
      <c r="C17" s="21"/>
      <c r="D17" s="21"/>
      <c r="E17" s="5"/>
      <c r="F17" s="5"/>
      <c r="G17" s="5"/>
      <c r="H17" s="5"/>
      <c r="I17" s="5"/>
      <c r="J17" s="5"/>
      <c r="K17" s="22"/>
    </row>
    <row r="18" spans="1:11" s="23" customFormat="1" ht="18.600000000000001" customHeight="1" x14ac:dyDescent="0.3">
      <c r="A18" s="229" t="s">
        <v>1251</v>
      </c>
      <c r="B18" s="21"/>
      <c r="C18" s="21"/>
      <c r="D18" s="21"/>
      <c r="E18" s="5"/>
      <c r="F18" s="5"/>
      <c r="G18" s="5"/>
      <c r="H18" s="5"/>
      <c r="I18" s="5"/>
      <c r="J18" s="5"/>
      <c r="K18" s="22"/>
    </row>
    <row r="19" spans="1:11" s="23" customFormat="1" ht="18.600000000000001" customHeight="1" x14ac:dyDescent="0.3">
      <c r="A19" s="229" t="s">
        <v>1252</v>
      </c>
      <c r="B19" s="21"/>
      <c r="C19" s="21"/>
      <c r="D19" s="21"/>
      <c r="E19" s="5"/>
      <c r="F19" s="5"/>
      <c r="G19" s="5"/>
      <c r="H19" s="5"/>
      <c r="I19" s="5"/>
      <c r="J19" s="5"/>
      <c r="K19" s="22"/>
    </row>
    <row r="20" spans="1:11" s="23" customFormat="1" ht="18.600000000000001" customHeight="1" x14ac:dyDescent="0.3">
      <c r="A20" s="229" t="s">
        <v>1253</v>
      </c>
      <c r="B20" s="21"/>
      <c r="C20" s="21"/>
      <c r="D20" s="21"/>
      <c r="E20" s="5"/>
      <c r="F20" s="5"/>
      <c r="G20" s="5"/>
      <c r="H20" s="5"/>
      <c r="I20" s="5"/>
      <c r="J20" s="5"/>
      <c r="K20" s="22"/>
    </row>
    <row r="21" spans="1:11" s="23" customFormat="1" ht="18.600000000000001" customHeight="1" x14ac:dyDescent="0.3">
      <c r="A21" s="229" t="s">
        <v>864</v>
      </c>
      <c r="B21" s="21"/>
      <c r="C21" s="21"/>
      <c r="D21" s="21"/>
      <c r="E21" s="5"/>
      <c r="F21" s="5"/>
      <c r="G21" s="5"/>
      <c r="H21" s="5"/>
      <c r="I21" s="5"/>
      <c r="J21" s="5"/>
      <c r="K21" s="22"/>
    </row>
    <row r="22" spans="1:11" s="23" customFormat="1" ht="18.600000000000001" customHeight="1" x14ac:dyDescent="0.3">
      <c r="A22" s="229" t="s">
        <v>833</v>
      </c>
      <c r="B22" s="21"/>
      <c r="C22" s="21"/>
      <c r="D22" s="21"/>
      <c r="E22" s="5"/>
      <c r="F22" s="5"/>
      <c r="G22" s="5"/>
      <c r="H22" s="5"/>
      <c r="I22" s="5"/>
      <c r="J22" s="5"/>
      <c r="K22" s="22"/>
    </row>
    <row r="23" spans="1:11" ht="16.899999999999999" customHeight="1" x14ac:dyDescent="0.3">
      <c r="A23" s="229" t="s">
        <v>866</v>
      </c>
    </row>
    <row r="24" spans="1:11" s="23" customFormat="1" ht="18.600000000000001" customHeight="1" x14ac:dyDescent="0.3">
      <c r="A24" s="229" t="s">
        <v>867</v>
      </c>
      <c r="B24" s="21"/>
      <c r="C24" s="21"/>
      <c r="D24" s="21"/>
      <c r="E24" s="5"/>
      <c r="F24" s="5"/>
      <c r="G24" s="5"/>
      <c r="H24" s="5"/>
      <c r="I24" s="5"/>
      <c r="J24" s="5"/>
      <c r="K24" s="22"/>
    </row>
    <row r="26" spans="1:11" s="23" customFormat="1" ht="28.5" customHeight="1" x14ac:dyDescent="0.3">
      <c r="A26" s="21"/>
      <c r="B26" s="21"/>
      <c r="C26" s="21"/>
      <c r="D26" s="21"/>
      <c r="E26" s="5"/>
      <c r="F26" s="5"/>
      <c r="G26" s="5"/>
      <c r="H26" s="5"/>
      <c r="I26" s="5"/>
      <c r="J26" s="5"/>
      <c r="K26" s="22"/>
    </row>
    <row r="27" spans="1:11" s="23" customFormat="1" ht="28.5" customHeight="1" x14ac:dyDescent="0.3">
      <c r="A27" s="21"/>
      <c r="B27" s="21"/>
      <c r="C27" s="21"/>
      <c r="D27" s="21"/>
      <c r="E27" s="5"/>
      <c r="F27" s="5"/>
      <c r="G27" s="5"/>
      <c r="H27" s="5"/>
      <c r="I27" s="5"/>
      <c r="J27" s="5"/>
      <c r="K27" s="22"/>
    </row>
    <row r="28" spans="1:11" s="27" customFormat="1" ht="28.5" customHeight="1" x14ac:dyDescent="0.3">
      <c r="A28" s="24"/>
      <c r="B28" s="24"/>
      <c r="C28" s="24"/>
      <c r="D28" s="24"/>
      <c r="E28" s="25"/>
      <c r="F28" s="25"/>
      <c r="G28" s="25"/>
      <c r="H28" s="25"/>
      <c r="I28" s="25"/>
      <c r="J28" s="26"/>
      <c r="K28" s="26"/>
    </row>
    <row r="29" spans="1:11" s="27" customFormat="1" ht="14.25" customHeight="1" x14ac:dyDescent="0.3">
      <c r="A29" s="24"/>
      <c r="B29" s="24"/>
      <c r="C29" s="24"/>
      <c r="D29" s="25"/>
      <c r="E29" s="25"/>
      <c r="F29" s="26"/>
      <c r="G29" s="26"/>
      <c r="H29" s="26"/>
      <c r="I29" s="26"/>
      <c r="J29" s="26"/>
      <c r="K29" s="26"/>
    </row>
    <row r="30" spans="1:11" s="27" customFormat="1" ht="14.25" customHeight="1" x14ac:dyDescent="0.3">
      <c r="A30" s="24"/>
      <c r="B30" s="24"/>
      <c r="C30" s="24"/>
      <c r="D30" s="25"/>
      <c r="E30" s="25"/>
      <c r="F30" s="26"/>
      <c r="G30" s="26"/>
      <c r="H30" s="26"/>
      <c r="I30" s="26"/>
      <c r="J30" s="26"/>
      <c r="K30" s="26" t="s">
        <v>39</v>
      </c>
    </row>
    <row r="31" spans="1:11" ht="14.25" customHeight="1" x14ac:dyDescent="0.3">
      <c r="A31" s="25"/>
      <c r="B31" s="25"/>
      <c r="C31" s="25"/>
      <c r="D31" s="25"/>
      <c r="E31" s="25"/>
      <c r="F31" s="25"/>
      <c r="G31" s="25"/>
      <c r="H31" s="25"/>
      <c r="I31" s="25"/>
      <c r="J31" s="25"/>
      <c r="K31" s="26"/>
    </row>
    <row r="165" spans="4:4" ht="14.25" customHeight="1" x14ac:dyDescent="0.3">
      <c r="D165" s="19">
        <v>0</v>
      </c>
    </row>
  </sheetData>
  <mergeCells count="1">
    <mergeCell ref="A2:K2"/>
  </mergeCells>
  <phoneticPr fontId="10" type="noConversion"/>
  <printOptions horizontalCentered="1"/>
  <pageMargins left="0.51181102362204722" right="0.31496062992125984" top="0.94488188976377963" bottom="0.47244094488188981" header="0.59055118110236227" footer="0.19685039370078741"/>
  <pageSetup paperSize="9" firstPageNumber="4" orientation="landscape"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L156"/>
  <sheetViews>
    <sheetView view="pageBreakPreview" zoomScaleSheetLayoutView="100" workbookViewId="0">
      <selection activeCell="A6" sqref="A6:U9"/>
    </sheetView>
  </sheetViews>
  <sheetFormatPr defaultColWidth="9" defaultRowHeight="20.100000000000001" customHeight="1" x14ac:dyDescent="0.3"/>
  <cols>
    <col min="1" max="16384" width="9" style="4"/>
  </cols>
  <sheetData>
    <row r="1" spans="1:12" ht="20.100000000000001" customHeight="1" x14ac:dyDescent="0.3">
      <c r="A1" s="346"/>
      <c r="B1" s="346"/>
      <c r="C1" s="346"/>
      <c r="D1" s="346"/>
      <c r="E1" s="346"/>
      <c r="F1" s="346"/>
      <c r="G1" s="346"/>
      <c r="H1" s="346"/>
      <c r="I1" s="346"/>
      <c r="J1" s="346"/>
      <c r="K1" s="346"/>
      <c r="L1" s="346"/>
    </row>
    <row r="2" spans="1:12" ht="20.100000000000001" customHeight="1" x14ac:dyDescent="0.3">
      <c r="A2" s="28"/>
      <c r="B2" s="28"/>
      <c r="C2" s="28"/>
      <c r="D2" s="28"/>
      <c r="E2" s="28"/>
      <c r="F2" s="28"/>
      <c r="G2" s="28"/>
      <c r="H2" s="28"/>
      <c r="I2" s="28"/>
      <c r="J2" s="28"/>
      <c r="K2" s="28"/>
    </row>
    <row r="3" spans="1:12" ht="20.100000000000001" customHeight="1" x14ac:dyDescent="0.3">
      <c r="A3" s="28"/>
      <c r="B3" s="28"/>
      <c r="C3" s="28"/>
      <c r="D3" s="28"/>
      <c r="E3" s="28"/>
      <c r="F3" s="28"/>
      <c r="G3" s="28"/>
      <c r="H3" s="28"/>
      <c r="I3" s="28"/>
      <c r="J3" s="28"/>
      <c r="K3" s="28"/>
    </row>
    <row r="6" spans="1:12" ht="20.100000000000001" customHeight="1" x14ac:dyDescent="0.3">
      <c r="A6" s="347" t="s">
        <v>232</v>
      </c>
      <c r="B6" s="347"/>
      <c r="C6" s="347"/>
      <c r="D6" s="347"/>
      <c r="E6" s="347"/>
      <c r="F6" s="347"/>
      <c r="G6" s="347"/>
      <c r="H6" s="347"/>
      <c r="I6" s="347"/>
      <c r="J6" s="347"/>
      <c r="K6" s="347"/>
      <c r="L6" s="347"/>
    </row>
    <row r="7" spans="1:12" ht="20.100000000000001" customHeight="1" x14ac:dyDescent="0.3">
      <c r="A7" s="347"/>
      <c r="B7" s="347"/>
      <c r="C7" s="347"/>
      <c r="D7" s="347"/>
      <c r="E7" s="347"/>
      <c r="F7" s="347"/>
      <c r="G7" s="347"/>
      <c r="H7" s="347"/>
      <c r="I7" s="347"/>
      <c r="J7" s="347"/>
      <c r="K7" s="347"/>
      <c r="L7" s="347"/>
    </row>
    <row r="8" spans="1:12" ht="20.100000000000001" customHeight="1" x14ac:dyDescent="0.3">
      <c r="A8" s="347"/>
      <c r="B8" s="347"/>
      <c r="C8" s="347"/>
      <c r="D8" s="347"/>
      <c r="E8" s="347"/>
      <c r="F8" s="347"/>
      <c r="G8" s="347"/>
      <c r="H8" s="347"/>
      <c r="I8" s="347"/>
      <c r="J8" s="347"/>
      <c r="K8" s="347"/>
      <c r="L8" s="347"/>
    </row>
    <row r="9" spans="1:12" ht="24.95" customHeight="1" x14ac:dyDescent="0.3">
      <c r="A9" s="347"/>
      <c r="B9" s="347"/>
      <c r="C9" s="347"/>
      <c r="D9" s="347"/>
      <c r="E9" s="347"/>
      <c r="F9" s="347"/>
      <c r="G9" s="347"/>
      <c r="H9" s="347"/>
      <c r="I9" s="347"/>
      <c r="J9" s="347"/>
      <c r="K9" s="347"/>
      <c r="L9" s="347"/>
    </row>
    <row r="11" spans="1:12" ht="20.100000000000001" customHeight="1" x14ac:dyDescent="0.3">
      <c r="A11" s="29"/>
      <c r="B11" s="29"/>
      <c r="C11" s="29"/>
      <c r="D11" s="29"/>
      <c r="E11" s="29"/>
      <c r="F11" s="29"/>
      <c r="G11" s="29"/>
      <c r="H11" s="29"/>
      <c r="I11" s="29"/>
      <c r="J11" s="29"/>
      <c r="K11" s="29"/>
    </row>
    <row r="13" spans="1:12" ht="20.100000000000001" customHeight="1" x14ac:dyDescent="0.3">
      <c r="A13" s="29"/>
      <c r="B13" s="29"/>
      <c r="C13" s="29"/>
      <c r="D13" s="29"/>
      <c r="E13" s="29"/>
      <c r="F13" s="29"/>
      <c r="G13" s="29"/>
      <c r="H13" s="29"/>
      <c r="I13" s="29"/>
      <c r="J13" s="29"/>
      <c r="K13" s="29"/>
    </row>
    <row r="15" spans="1:12" ht="20.100000000000001" customHeight="1" x14ac:dyDescent="0.3">
      <c r="A15" s="29"/>
      <c r="B15" s="29"/>
      <c r="C15" s="29"/>
      <c r="D15" s="29"/>
      <c r="E15" s="29"/>
      <c r="F15" s="29"/>
      <c r="G15" s="29"/>
      <c r="H15" s="29"/>
      <c r="I15" s="29"/>
      <c r="J15" s="29"/>
      <c r="K15" s="29"/>
    </row>
    <row r="17" spans="1:11" ht="20.100000000000001" customHeight="1" x14ac:dyDescent="0.3">
      <c r="A17" s="29"/>
      <c r="B17" s="29"/>
      <c r="C17" s="29"/>
      <c r="D17" s="29"/>
      <c r="E17" s="29"/>
      <c r="F17" s="29"/>
      <c r="G17" s="29"/>
      <c r="H17" s="29"/>
      <c r="I17" s="29"/>
      <c r="J17" s="29"/>
      <c r="K17" s="29"/>
    </row>
    <row r="156" spans="4:4" ht="20.100000000000001" customHeight="1" x14ac:dyDescent="0.3">
      <c r="D156" s="4">
        <f>G150</f>
        <v>0</v>
      </c>
    </row>
  </sheetData>
  <mergeCells count="2">
    <mergeCell ref="A1:L1"/>
    <mergeCell ref="A6:L9"/>
  </mergeCells>
  <phoneticPr fontId="10" type="noConversion"/>
  <printOptions horizontalCentered="1"/>
  <pageMargins left="0.51181102362204722" right="0.31496062992125984" top="0.35433070866141736" bottom="0.47244094488188981" header="0.27559055118110237" footer="0.19685039370078741"/>
  <pageSetup paperSize="9" orientation="landscape"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K83"/>
  <sheetViews>
    <sheetView showGridLines="0" view="pageBreakPreview" zoomScaleNormal="100" zoomScaleSheetLayoutView="100" workbookViewId="0">
      <selection activeCell="H7" sqref="H7"/>
    </sheetView>
  </sheetViews>
  <sheetFormatPr defaultColWidth="9" defaultRowHeight="30" customHeight="1" x14ac:dyDescent="0.3"/>
  <cols>
    <col min="1" max="1" width="6" style="57" customWidth="1"/>
    <col min="2" max="2" width="15.25" style="57" customWidth="1"/>
    <col min="3" max="3" width="6.75" style="57" customWidth="1"/>
    <col min="4" max="7" width="15.625" style="58" customWidth="1"/>
    <col min="8" max="8" width="56.25" style="57" customWidth="1"/>
    <col min="9" max="9" width="22.125" style="31" customWidth="1"/>
    <col min="10" max="10" width="17.75" style="31" bestFit="1" customWidth="1"/>
    <col min="11" max="11" width="19" style="31" bestFit="1" customWidth="1"/>
    <col min="12" max="16384" width="9" style="31"/>
  </cols>
  <sheetData>
    <row r="1" spans="1:11" ht="30" customHeight="1" x14ac:dyDescent="0.3">
      <c r="A1" s="354" t="s">
        <v>231</v>
      </c>
      <c r="B1" s="355"/>
      <c r="C1" s="355"/>
      <c r="D1" s="355"/>
      <c r="E1" s="355"/>
      <c r="F1" s="355"/>
      <c r="G1" s="355"/>
      <c r="H1" s="355"/>
    </row>
    <row r="2" spans="1:11" ht="31.15" customHeight="1" thickBot="1" x14ac:dyDescent="0.35">
      <c r="A2" s="32" t="s">
        <v>1235</v>
      </c>
      <c r="B2" s="33"/>
      <c r="C2" s="33"/>
      <c r="D2" s="34"/>
      <c r="E2" s="34"/>
      <c r="F2" s="34"/>
      <c r="G2" s="34"/>
      <c r="H2" s="35" t="s">
        <v>40</v>
      </c>
    </row>
    <row r="3" spans="1:11" ht="42" customHeight="1" x14ac:dyDescent="0.3">
      <c r="A3" s="356" t="s">
        <v>41</v>
      </c>
      <c r="B3" s="357"/>
      <c r="C3" s="36" t="s">
        <v>42</v>
      </c>
      <c r="D3" s="37" t="s">
        <v>43</v>
      </c>
      <c r="E3" s="38" t="s">
        <v>44</v>
      </c>
      <c r="F3" s="38" t="s">
        <v>45</v>
      </c>
      <c r="G3" s="39" t="s">
        <v>46</v>
      </c>
      <c r="H3" s="40" t="s">
        <v>47</v>
      </c>
    </row>
    <row r="4" spans="1:11" ht="42" customHeight="1" x14ac:dyDescent="0.3">
      <c r="A4" s="358" t="s">
        <v>48</v>
      </c>
      <c r="B4" s="359"/>
      <c r="C4" s="41">
        <f>'2.담보시부인명세'!A89</f>
        <v>9</v>
      </c>
      <c r="D4" s="49">
        <f>'2.담보시부인명세'!K127</f>
        <v>202316923718</v>
      </c>
      <c r="E4" s="49">
        <f>'2.담보시부인명세'!L127</f>
        <v>14539327376</v>
      </c>
      <c r="F4" s="49">
        <f>'2.담보시부인명세'!M127</f>
        <v>187777596342</v>
      </c>
      <c r="G4" s="49">
        <f>'2.담보시부인명세'!N127</f>
        <v>14038700635</v>
      </c>
      <c r="H4" s="43" t="s">
        <v>1369</v>
      </c>
    </row>
    <row r="5" spans="1:11" ht="72.599999999999994" customHeight="1" x14ac:dyDescent="0.3">
      <c r="A5" s="360" t="s">
        <v>49</v>
      </c>
      <c r="B5" s="44" t="s">
        <v>50</v>
      </c>
      <c r="C5" s="41">
        <f>'4. 회생채권자총괄표'!A3459</f>
        <v>376</v>
      </c>
      <c r="D5" s="42">
        <f>'4. 회생채권자총괄표'!G3493</f>
        <v>347971012223</v>
      </c>
      <c r="E5" s="42">
        <f>'4. 회생채권자총괄표'!H3493</f>
        <v>96465667806</v>
      </c>
      <c r="F5" s="42">
        <f>'4. 회생채권자총괄표'!I3493</f>
        <v>251505344417</v>
      </c>
      <c r="G5" s="42">
        <f>'4. 회생채권자총괄표'!J3493</f>
        <v>11901719084</v>
      </c>
      <c r="H5" s="43" t="s">
        <v>1368</v>
      </c>
      <c r="I5" s="260"/>
      <c r="J5" s="260"/>
      <c r="K5" s="264"/>
    </row>
    <row r="6" spans="1:11" ht="52.15" customHeight="1" x14ac:dyDescent="0.3">
      <c r="A6" s="361"/>
      <c r="B6" s="45" t="s">
        <v>51</v>
      </c>
      <c r="C6" s="46" t="s">
        <v>1220</v>
      </c>
      <c r="D6" s="42"/>
      <c r="E6" s="42">
        <f>'2.담보시부인명세'!O127</f>
        <v>187777596342</v>
      </c>
      <c r="F6" s="307">
        <f>-E6</f>
        <v>-187777596342</v>
      </c>
      <c r="G6" s="42">
        <f>'2.담보시부인명세'!P127</f>
        <v>3140293151</v>
      </c>
      <c r="H6" s="43" t="s">
        <v>1370</v>
      </c>
      <c r="I6" s="260">
        <f>E6-G6</f>
        <v>184637303191</v>
      </c>
      <c r="K6" s="264"/>
    </row>
    <row r="7" spans="1:11" ht="42" customHeight="1" x14ac:dyDescent="0.3">
      <c r="A7" s="362"/>
      <c r="B7" s="47" t="s">
        <v>52</v>
      </c>
      <c r="C7" s="48">
        <f>SUM(C5:C6)</f>
        <v>376</v>
      </c>
      <c r="D7" s="49">
        <f>SUM(D5:D6)</f>
        <v>347971012223</v>
      </c>
      <c r="E7" s="49">
        <f>SUM(E5:E6)</f>
        <v>284243264148</v>
      </c>
      <c r="F7" s="49">
        <f>SUM(F5:F6)</f>
        <v>63727748075</v>
      </c>
      <c r="G7" s="49">
        <f>SUM(G5:G6)</f>
        <v>15042012235</v>
      </c>
      <c r="H7" s="50"/>
      <c r="K7" s="260"/>
    </row>
    <row r="8" spans="1:11" ht="42" customHeight="1" thickBot="1" x14ac:dyDescent="0.35">
      <c r="A8" s="363" t="s">
        <v>53</v>
      </c>
      <c r="B8" s="364"/>
      <c r="C8" s="51">
        <f>C4+C7</f>
        <v>385</v>
      </c>
      <c r="D8" s="52">
        <f>D4+D7</f>
        <v>550287935941</v>
      </c>
      <c r="E8" s="52">
        <f>E4+E7</f>
        <v>298782591524</v>
      </c>
      <c r="F8" s="52">
        <f>F4+F7</f>
        <v>251505344417</v>
      </c>
      <c r="G8" s="52">
        <f>G4+G7</f>
        <v>29080712870</v>
      </c>
      <c r="H8" s="53"/>
      <c r="I8" s="325"/>
      <c r="J8" s="325"/>
    </row>
    <row r="9" spans="1:11" ht="23.25" customHeight="1" thickBot="1" x14ac:dyDescent="0.35">
      <c r="A9" s="33"/>
      <c r="B9" s="33"/>
      <c r="C9" s="33"/>
      <c r="D9" s="34"/>
      <c r="E9" s="34"/>
      <c r="F9" s="34"/>
      <c r="G9" s="34"/>
      <c r="H9" s="35" t="s">
        <v>40</v>
      </c>
    </row>
    <row r="10" spans="1:11" ht="35.25" customHeight="1" x14ac:dyDescent="0.3">
      <c r="A10" s="365" t="s">
        <v>54</v>
      </c>
      <c r="B10" s="366"/>
      <c r="C10" s="232" t="s">
        <v>55</v>
      </c>
      <c r="D10" s="367" t="s">
        <v>43</v>
      </c>
      <c r="E10" s="368"/>
      <c r="F10" s="368"/>
      <c r="G10" s="368"/>
      <c r="H10" s="54" t="s">
        <v>56</v>
      </c>
    </row>
    <row r="11" spans="1:11" ht="33.75" customHeight="1" x14ac:dyDescent="0.3">
      <c r="A11" s="348" t="s">
        <v>57</v>
      </c>
      <c r="B11" s="349"/>
      <c r="C11" s="48" t="str">
        <f>'5. 조세ㆍ벌금등 채권자의 목록총괄표'!A89</f>
        <v>14</v>
      </c>
      <c r="D11" s="350">
        <f>'5. 조세ㆍ벌금등 채권자의 목록총괄표'!G98</f>
        <v>972871880</v>
      </c>
      <c r="E11" s="350"/>
      <c r="F11" s="350"/>
      <c r="G11" s="350"/>
      <c r="H11" s="55" t="s">
        <v>58</v>
      </c>
    </row>
    <row r="12" spans="1:11" ht="33.75" customHeight="1" thickBot="1" x14ac:dyDescent="0.35">
      <c r="A12" s="351" t="s">
        <v>59</v>
      </c>
      <c r="B12" s="352"/>
      <c r="C12" s="56">
        <v>5</v>
      </c>
      <c r="D12" s="353" t="s">
        <v>625</v>
      </c>
      <c r="E12" s="353"/>
      <c r="F12" s="353"/>
      <c r="G12" s="353"/>
      <c r="H12" s="263" t="s">
        <v>624</v>
      </c>
    </row>
    <row r="83" spans="1:8" s="58" customFormat="1" ht="30" customHeight="1" x14ac:dyDescent="0.3">
      <c r="A83" s="57"/>
      <c r="B83" s="57"/>
      <c r="C83" s="57"/>
      <c r="D83" s="58">
        <v>0</v>
      </c>
      <c r="H83" s="57"/>
    </row>
  </sheetData>
  <mergeCells count="11">
    <mergeCell ref="A11:B11"/>
    <mergeCell ref="D11:G11"/>
    <mergeCell ref="A12:B12"/>
    <mergeCell ref="D12:G12"/>
    <mergeCell ref="A1:H1"/>
    <mergeCell ref="A3:B3"/>
    <mergeCell ref="A4:B4"/>
    <mergeCell ref="A5:A7"/>
    <mergeCell ref="A8:B8"/>
    <mergeCell ref="A10:B10"/>
    <mergeCell ref="D10:G10"/>
  </mergeCells>
  <phoneticPr fontId="10" type="noConversion"/>
  <printOptions horizontalCentered="1"/>
  <pageMargins left="0.51181102362204722" right="0.31496062992125984" top="1.0236220472440944" bottom="0.47244094488188981" header="0.27559055118110237" footer="0.19685039370078741"/>
  <pageSetup paperSize="9" scale="87" orientation="landscape" useFirstPageNumber="1" r:id="rId1"/>
  <headerFooter scaleWithDoc="0"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K158"/>
  <sheetViews>
    <sheetView showGridLines="0" view="pageBreakPreview" workbookViewId="0">
      <selection activeCell="L7" sqref="L7:U8"/>
    </sheetView>
  </sheetViews>
  <sheetFormatPr defaultColWidth="9" defaultRowHeight="20.100000000000001" customHeight="1" x14ac:dyDescent="0.3"/>
  <cols>
    <col min="1" max="16384" width="9" style="4"/>
  </cols>
  <sheetData>
    <row r="1" spans="1:11" ht="20.100000000000001" customHeight="1" x14ac:dyDescent="0.3">
      <c r="A1" s="30"/>
      <c r="B1" s="30"/>
      <c r="C1" s="30"/>
      <c r="D1" s="30"/>
      <c r="E1" s="30"/>
      <c r="F1" s="30"/>
      <c r="G1" s="30"/>
      <c r="H1" s="30"/>
      <c r="I1" s="30"/>
      <c r="J1" s="30"/>
      <c r="K1" s="30"/>
    </row>
    <row r="2" spans="1:11" ht="20.100000000000001" customHeight="1" x14ac:dyDescent="0.3">
      <c r="A2" s="28"/>
      <c r="B2" s="28"/>
      <c r="C2" s="28"/>
      <c r="D2" s="28"/>
      <c r="E2" s="28"/>
      <c r="F2" s="28"/>
      <c r="G2" s="28"/>
      <c r="H2" s="28"/>
      <c r="I2" s="28"/>
      <c r="J2" s="28"/>
      <c r="K2" s="28"/>
    </row>
    <row r="3" spans="1:11" ht="20.100000000000001" customHeight="1" x14ac:dyDescent="0.3">
      <c r="A3" s="28"/>
      <c r="B3" s="28"/>
      <c r="C3" s="28"/>
      <c r="D3" s="28"/>
      <c r="E3" s="28"/>
      <c r="F3" s="28"/>
      <c r="G3" s="28"/>
      <c r="H3" s="28"/>
      <c r="I3" s="28"/>
      <c r="J3" s="28"/>
      <c r="K3" s="28"/>
    </row>
    <row r="7" spans="1:11" ht="20.100000000000001" customHeight="1" x14ac:dyDescent="0.3">
      <c r="A7" s="29"/>
      <c r="B7" s="29"/>
      <c r="C7" s="29"/>
      <c r="D7" s="29"/>
      <c r="E7" s="29"/>
      <c r="F7" s="29"/>
      <c r="G7" s="29"/>
      <c r="H7" s="29"/>
      <c r="I7" s="29"/>
      <c r="J7" s="29"/>
      <c r="K7" s="29"/>
    </row>
    <row r="9" spans="1:11" ht="24.95" customHeight="1" x14ac:dyDescent="0.3">
      <c r="A9" s="369" t="s">
        <v>60</v>
      </c>
      <c r="B9" s="369"/>
      <c r="C9" s="369"/>
      <c r="D9" s="369"/>
      <c r="E9" s="369"/>
      <c r="F9" s="369"/>
      <c r="G9" s="369"/>
      <c r="H9" s="369"/>
      <c r="I9" s="369"/>
      <c r="J9" s="369"/>
      <c r="K9" s="369"/>
    </row>
    <row r="10" spans="1:11" ht="24.95" customHeight="1" x14ac:dyDescent="0.3">
      <c r="A10" s="369"/>
      <c r="B10" s="369"/>
      <c r="C10" s="369"/>
      <c r="D10" s="369"/>
      <c r="E10" s="369"/>
      <c r="F10" s="369"/>
      <c r="G10" s="369"/>
      <c r="H10" s="369"/>
      <c r="I10" s="369"/>
      <c r="J10" s="369"/>
      <c r="K10" s="369"/>
    </row>
    <row r="11" spans="1:11" ht="24.95" customHeight="1" x14ac:dyDescent="0.3">
      <c r="A11" s="370"/>
      <c r="B11" s="370"/>
      <c r="C11" s="370"/>
      <c r="D11" s="370"/>
      <c r="E11" s="370"/>
      <c r="F11" s="370"/>
      <c r="G11" s="370"/>
      <c r="H11" s="370"/>
      <c r="I11" s="370"/>
      <c r="J11" s="370"/>
      <c r="K11" s="370"/>
    </row>
    <row r="13" spans="1:11" ht="20.100000000000001" customHeight="1" x14ac:dyDescent="0.3">
      <c r="A13" s="29"/>
      <c r="B13" s="29"/>
      <c r="C13" s="29"/>
      <c r="D13" s="29"/>
      <c r="E13" s="29"/>
      <c r="F13" s="29"/>
      <c r="G13" s="29"/>
      <c r="H13" s="29"/>
      <c r="I13" s="29"/>
      <c r="J13" s="29"/>
      <c r="K13" s="29"/>
    </row>
    <row r="15" spans="1:11" ht="20.100000000000001" customHeight="1" x14ac:dyDescent="0.3">
      <c r="A15" s="29"/>
      <c r="B15" s="29"/>
      <c r="C15" s="29"/>
      <c r="D15" s="29"/>
      <c r="E15" s="29"/>
      <c r="F15" s="29"/>
      <c r="G15" s="29"/>
      <c r="H15" s="29"/>
      <c r="I15" s="29"/>
      <c r="J15" s="29"/>
      <c r="K15" s="29"/>
    </row>
    <row r="17" spans="1:11" ht="20.100000000000001" customHeight="1" x14ac:dyDescent="0.3">
      <c r="A17" s="29"/>
      <c r="B17" s="29"/>
      <c r="C17" s="29"/>
      <c r="D17" s="29"/>
      <c r="E17" s="29"/>
      <c r="F17" s="29"/>
      <c r="G17" s="29"/>
      <c r="H17" s="29"/>
      <c r="I17" s="29"/>
      <c r="J17" s="29"/>
      <c r="K17" s="29"/>
    </row>
    <row r="19" spans="1:11" ht="20.100000000000001" customHeight="1" x14ac:dyDescent="0.3">
      <c r="A19" s="29"/>
      <c r="B19" s="29"/>
      <c r="C19" s="29"/>
      <c r="D19" s="29"/>
      <c r="E19" s="29"/>
      <c r="F19" s="29"/>
      <c r="G19" s="29"/>
      <c r="H19" s="29"/>
      <c r="I19" s="29"/>
      <c r="J19" s="29"/>
      <c r="K19" s="29"/>
    </row>
    <row r="158" spans="4:4" ht="20.100000000000001" customHeight="1" x14ac:dyDescent="0.3">
      <c r="D158" s="4">
        <f>G152</f>
        <v>0</v>
      </c>
    </row>
  </sheetData>
  <mergeCells count="3">
    <mergeCell ref="A9:K9"/>
    <mergeCell ref="A10:K10"/>
    <mergeCell ref="A11:K11"/>
  </mergeCells>
  <phoneticPr fontId="10" type="noConversion"/>
  <printOptions horizontalCentered="1"/>
  <pageMargins left="0.51181102362204722" right="0.31496062992125984" top="0.35433070866141736" bottom="0.47244094488188981" header="0.27559055118110237" footer="0.19685039370078741"/>
  <pageSetup paperSize="9" firstPageNumber="4" orientation="landscape" r:id="rId1"/>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T402"/>
  <sheetViews>
    <sheetView showGridLines="0" view="pageBreakPreview" zoomScale="115" zoomScaleNormal="145" zoomScaleSheetLayoutView="115" workbookViewId="0">
      <pane xSplit="6" ySplit="3" topLeftCell="G4" activePane="bottomRight" state="frozen"/>
      <selection activeCell="L7" sqref="L7:U8"/>
      <selection pane="topRight" activeCell="L7" sqref="L7:U8"/>
      <selection pane="bottomLeft" activeCell="L7" sqref="L7:U8"/>
      <selection pane="bottomRight" activeCell="G4" sqref="G4"/>
    </sheetView>
  </sheetViews>
  <sheetFormatPr defaultColWidth="9" defaultRowHeight="14.25" x14ac:dyDescent="0.3"/>
  <cols>
    <col min="1" max="1" width="3.375" style="90" customWidth="1"/>
    <col min="2" max="3" width="4" style="91" customWidth="1"/>
    <col min="4" max="4" width="9" style="4" customWidth="1"/>
    <col min="5" max="5" width="11.625" style="92" customWidth="1"/>
    <col min="6" max="6" width="16.5" style="4" customWidth="1"/>
    <col min="7" max="7" width="7.625" style="4" customWidth="1"/>
    <col min="8" max="8" width="8.875" style="93" customWidth="1"/>
    <col min="9" max="9" width="12.125" style="93" customWidth="1"/>
    <col min="10" max="10" width="12.125" style="93" hidden="1" customWidth="1"/>
    <col min="11" max="15" width="12.125" style="93" customWidth="1"/>
    <col min="16" max="16" width="12.625" style="93" customWidth="1"/>
    <col min="17" max="17" width="10.875" style="93" customWidth="1"/>
    <col min="18" max="18" width="4.75" style="93" customWidth="1"/>
    <col min="19" max="19" width="20.125" style="91" customWidth="1"/>
    <col min="20" max="20" width="9.375" style="4" bestFit="1" customWidth="1"/>
    <col min="21" max="16384" width="9" style="4"/>
  </cols>
  <sheetData>
    <row r="1" spans="1:19" s="25" customFormat="1" ht="33" customHeight="1" x14ac:dyDescent="0.3">
      <c r="A1" s="335" t="str">
        <f>'2.간지'!A9</f>
        <v>2. 회생담보권 시·부인 명세서</v>
      </c>
      <c r="B1" s="429"/>
      <c r="C1" s="335"/>
      <c r="D1" s="335"/>
      <c r="E1" s="335"/>
      <c r="F1" s="335"/>
      <c r="G1" s="335"/>
      <c r="H1" s="430"/>
      <c r="I1" s="335"/>
      <c r="J1" s="431"/>
      <c r="K1" s="335"/>
      <c r="L1" s="335"/>
      <c r="M1" s="335"/>
      <c r="N1" s="335"/>
      <c r="O1" s="335"/>
      <c r="P1" s="335"/>
      <c r="Q1" s="335"/>
      <c r="R1" s="335"/>
      <c r="S1" s="335"/>
    </row>
    <row r="2" spans="1:19" s="25" customFormat="1" ht="21.75" customHeight="1" x14ac:dyDescent="0.3">
      <c r="A2" s="60" t="str">
        <f>'1.시부인 총괄표'!A2</f>
        <v>채무자 : ****건설 주식회사</v>
      </c>
      <c r="B2" s="61"/>
      <c r="C2" s="61"/>
      <c r="D2" s="24"/>
      <c r="E2" s="62"/>
      <c r="F2" s="63"/>
      <c r="G2" s="35"/>
      <c r="H2" s="64"/>
      <c r="I2" s="65"/>
      <c r="J2" s="65"/>
      <c r="K2" s="65"/>
      <c r="L2" s="65"/>
      <c r="M2" s="65"/>
      <c r="N2" s="65"/>
      <c r="O2" s="66"/>
      <c r="P2" s="66"/>
      <c r="S2" s="67"/>
    </row>
    <row r="3" spans="1:19" s="25" customFormat="1" ht="34.5" customHeight="1" x14ac:dyDescent="0.3">
      <c r="A3" s="68" t="s">
        <v>61</v>
      </c>
      <c r="B3" s="69" t="s">
        <v>62</v>
      </c>
      <c r="C3" s="69" t="s">
        <v>63</v>
      </c>
      <c r="D3" s="70" t="s">
        <v>64</v>
      </c>
      <c r="E3" s="71" t="s">
        <v>65</v>
      </c>
      <c r="F3" s="70" t="s">
        <v>66</v>
      </c>
      <c r="G3" s="432" t="s">
        <v>67</v>
      </c>
      <c r="H3" s="433"/>
      <c r="I3" s="70" t="s">
        <v>68</v>
      </c>
      <c r="J3" s="72" t="s">
        <v>69</v>
      </c>
      <c r="K3" s="70" t="s">
        <v>70</v>
      </c>
      <c r="L3" s="70" t="s">
        <v>44</v>
      </c>
      <c r="M3" s="70" t="s">
        <v>45</v>
      </c>
      <c r="N3" s="70" t="s">
        <v>71</v>
      </c>
      <c r="O3" s="70" t="s">
        <v>72</v>
      </c>
      <c r="P3" s="70" t="s">
        <v>73</v>
      </c>
      <c r="Q3" s="70" t="s">
        <v>74</v>
      </c>
      <c r="R3" s="70" t="s">
        <v>75</v>
      </c>
      <c r="S3" s="69" t="s">
        <v>76</v>
      </c>
    </row>
    <row r="4" spans="1:19" s="73" customFormat="1" ht="18" customHeight="1" x14ac:dyDescent="0.3">
      <c r="A4" s="412">
        <v>1</v>
      </c>
      <c r="B4" s="424" t="s">
        <v>667</v>
      </c>
      <c r="C4" s="424" t="s">
        <v>661</v>
      </c>
      <c r="D4" s="426" t="s">
        <v>1236</v>
      </c>
      <c r="E4" s="426"/>
      <c r="F4" s="435" t="s">
        <v>663</v>
      </c>
      <c r="G4" s="74" t="s">
        <v>77</v>
      </c>
      <c r="H4" s="75">
        <f>'담보물 배분표'!H58</f>
        <v>1868440000</v>
      </c>
      <c r="I4" s="189" t="s">
        <v>665</v>
      </c>
      <c r="J4" s="158"/>
      <c r="K4" s="159"/>
      <c r="L4" s="76"/>
      <c r="M4" s="77"/>
      <c r="N4" s="77"/>
      <c r="O4" s="77"/>
      <c r="P4" s="77"/>
      <c r="Q4" s="377" t="s">
        <v>190</v>
      </c>
      <c r="R4" s="371"/>
      <c r="S4" s="160" t="s">
        <v>693</v>
      </c>
    </row>
    <row r="5" spans="1:19" s="73" customFormat="1" ht="18" customHeight="1" x14ac:dyDescent="0.3">
      <c r="A5" s="413"/>
      <c r="B5" s="425"/>
      <c r="C5" s="425"/>
      <c r="D5" s="427"/>
      <c r="E5" s="427"/>
      <c r="F5" s="436"/>
      <c r="G5" s="79" t="s">
        <v>78</v>
      </c>
      <c r="H5" s="80">
        <v>0</v>
      </c>
      <c r="I5" s="81" t="s">
        <v>99</v>
      </c>
      <c r="J5" s="59">
        <v>2428340141</v>
      </c>
      <c r="K5" s="59">
        <v>671751036</v>
      </c>
      <c r="L5" s="59">
        <f>K5</f>
        <v>671751036</v>
      </c>
      <c r="M5" s="59">
        <v>0</v>
      </c>
      <c r="N5" s="59">
        <f>L5</f>
        <v>671751036</v>
      </c>
      <c r="O5" s="59">
        <v>0</v>
      </c>
      <c r="P5" s="59">
        <v>0</v>
      </c>
      <c r="Q5" s="378"/>
      <c r="R5" s="372"/>
      <c r="S5" s="380"/>
    </row>
    <row r="6" spans="1:19" s="73" customFormat="1" ht="18" customHeight="1" x14ac:dyDescent="0.3">
      <c r="A6" s="413"/>
      <c r="B6" s="425"/>
      <c r="C6" s="425"/>
      <c r="D6" s="427"/>
      <c r="E6" s="427"/>
      <c r="F6" s="436"/>
      <c r="G6" s="79" t="s">
        <v>79</v>
      </c>
      <c r="H6" s="80">
        <f>'담보물 배분표'!K60</f>
        <v>673919783</v>
      </c>
      <c r="I6" s="81" t="s">
        <v>100</v>
      </c>
      <c r="J6" s="59">
        <v>29959124</v>
      </c>
      <c r="K6" s="59">
        <v>2168747</v>
      </c>
      <c r="L6" s="59">
        <f>K6</f>
        <v>2168747</v>
      </c>
      <c r="M6" s="59">
        <v>0</v>
      </c>
      <c r="N6" s="59">
        <f>L6</f>
        <v>2168747</v>
      </c>
      <c r="O6" s="59">
        <v>0</v>
      </c>
      <c r="P6" s="59">
        <v>0</v>
      </c>
      <c r="Q6" s="378"/>
      <c r="R6" s="372"/>
      <c r="S6" s="380"/>
    </row>
    <row r="7" spans="1:19" s="73" customFormat="1" ht="18" customHeight="1" x14ac:dyDescent="0.3">
      <c r="A7" s="413"/>
      <c r="B7" s="425"/>
      <c r="C7" s="425"/>
      <c r="D7" s="427"/>
      <c r="E7" s="427"/>
      <c r="F7" s="436"/>
      <c r="G7" s="79" t="s">
        <v>80</v>
      </c>
      <c r="H7" s="82">
        <f>H4-H6-H5</f>
        <v>1194520217</v>
      </c>
      <c r="I7" s="81" t="s">
        <v>101</v>
      </c>
      <c r="J7" s="83" t="s">
        <v>191</v>
      </c>
      <c r="K7" s="83" t="s">
        <v>666</v>
      </c>
      <c r="L7" s="83">
        <v>0</v>
      </c>
      <c r="M7" s="83" t="str">
        <f>K7</f>
        <v>연12%</v>
      </c>
      <c r="N7" s="83">
        <v>0</v>
      </c>
      <c r="O7" s="83" t="str">
        <f>M7</f>
        <v>연12%</v>
      </c>
      <c r="P7" s="83">
        <v>0</v>
      </c>
      <c r="Q7" s="378"/>
      <c r="R7" s="372"/>
      <c r="S7" s="380"/>
    </row>
    <row r="8" spans="1:19" s="73" customFormat="1" ht="18" customHeight="1" x14ac:dyDescent="0.3">
      <c r="A8" s="413"/>
      <c r="B8" s="425"/>
      <c r="C8" s="425"/>
      <c r="D8" s="427"/>
      <c r="E8" s="427"/>
      <c r="F8" s="437"/>
      <c r="G8" s="382"/>
      <c r="H8" s="383"/>
      <c r="I8" s="161" t="s">
        <v>102</v>
      </c>
      <c r="J8" s="162">
        <f t="shared" ref="J8:P8" si="0">SUM(J5:J7)</f>
        <v>2458299265</v>
      </c>
      <c r="K8" s="162">
        <f t="shared" si="0"/>
        <v>673919783</v>
      </c>
      <c r="L8" s="162">
        <f t="shared" si="0"/>
        <v>673919783</v>
      </c>
      <c r="M8" s="162">
        <f t="shared" si="0"/>
        <v>0</v>
      </c>
      <c r="N8" s="162">
        <f t="shared" si="0"/>
        <v>673919783</v>
      </c>
      <c r="O8" s="162">
        <f t="shared" si="0"/>
        <v>0</v>
      </c>
      <c r="P8" s="163">
        <f t="shared" si="0"/>
        <v>0</v>
      </c>
      <c r="Q8" s="379"/>
      <c r="R8" s="373"/>
      <c r="S8" s="381"/>
    </row>
    <row r="9" spans="1:19" s="73" customFormat="1" ht="27.95" customHeight="1" x14ac:dyDescent="0.3">
      <c r="A9" s="413"/>
      <c r="B9" s="425"/>
      <c r="C9" s="424" t="s">
        <v>662</v>
      </c>
      <c r="D9" s="427"/>
      <c r="E9" s="427"/>
      <c r="F9" s="435" t="s">
        <v>664</v>
      </c>
      <c r="G9" s="79" t="s">
        <v>77</v>
      </c>
      <c r="H9" s="80">
        <f>'담보물 배분표'!H25</f>
        <v>1980000000</v>
      </c>
      <c r="I9" s="189" t="s">
        <v>665</v>
      </c>
      <c r="J9" s="158"/>
      <c r="K9" s="159"/>
      <c r="L9" s="76"/>
      <c r="M9" s="77"/>
      <c r="N9" s="77"/>
      <c r="O9" s="173"/>
      <c r="P9" s="77"/>
      <c r="Q9" s="377" t="s">
        <v>190</v>
      </c>
      <c r="R9" s="371"/>
      <c r="S9" s="160" t="s">
        <v>693</v>
      </c>
    </row>
    <row r="10" spans="1:19" s="73" customFormat="1" ht="27.95" customHeight="1" x14ac:dyDescent="0.3">
      <c r="A10" s="413"/>
      <c r="B10" s="425"/>
      <c r="C10" s="425"/>
      <c r="D10" s="427"/>
      <c r="E10" s="427"/>
      <c r="F10" s="436"/>
      <c r="G10" s="79" t="s">
        <v>78</v>
      </c>
      <c r="H10" s="80">
        <v>0</v>
      </c>
      <c r="I10" s="81" t="s">
        <v>99</v>
      </c>
      <c r="J10" s="59">
        <v>2428340141</v>
      </c>
      <c r="K10" s="59">
        <v>1000000000</v>
      </c>
      <c r="L10" s="59">
        <f>K10</f>
        <v>1000000000</v>
      </c>
      <c r="M10" s="59">
        <v>0</v>
      </c>
      <c r="N10" s="59">
        <f>L10</f>
        <v>1000000000</v>
      </c>
      <c r="O10" s="83">
        <v>0</v>
      </c>
      <c r="P10" s="59">
        <v>0</v>
      </c>
      <c r="Q10" s="378"/>
      <c r="R10" s="372"/>
      <c r="S10" s="380"/>
    </row>
    <row r="11" spans="1:19" s="73" customFormat="1" ht="27.95" customHeight="1" x14ac:dyDescent="0.3">
      <c r="A11" s="413"/>
      <c r="B11" s="425"/>
      <c r="C11" s="425"/>
      <c r="D11" s="427"/>
      <c r="E11" s="427"/>
      <c r="F11" s="436"/>
      <c r="G11" s="79" t="s">
        <v>79</v>
      </c>
      <c r="H11" s="80">
        <f>'담보물 배분표'!K27</f>
        <v>1002207944</v>
      </c>
      <c r="I11" s="81" t="s">
        <v>100</v>
      </c>
      <c r="J11" s="59">
        <v>29959124</v>
      </c>
      <c r="K11" s="59">
        <v>2207944</v>
      </c>
      <c r="L11" s="59">
        <f>K11</f>
        <v>2207944</v>
      </c>
      <c r="M11" s="59">
        <v>0</v>
      </c>
      <c r="N11" s="59">
        <f>L11</f>
        <v>2207944</v>
      </c>
      <c r="O11" s="83">
        <v>0</v>
      </c>
      <c r="P11" s="59">
        <v>0</v>
      </c>
      <c r="Q11" s="378"/>
      <c r="R11" s="372"/>
      <c r="S11" s="380"/>
    </row>
    <row r="12" spans="1:19" s="73" customFormat="1" ht="27.95" customHeight="1" x14ac:dyDescent="0.3">
      <c r="A12" s="413"/>
      <c r="B12" s="425"/>
      <c r="C12" s="425"/>
      <c r="D12" s="427"/>
      <c r="E12" s="427"/>
      <c r="F12" s="436"/>
      <c r="G12" s="79" t="s">
        <v>80</v>
      </c>
      <c r="H12" s="82">
        <f>H9-H11-H10</f>
        <v>977792056</v>
      </c>
      <c r="I12" s="81" t="s">
        <v>101</v>
      </c>
      <c r="J12" s="83" t="s">
        <v>191</v>
      </c>
      <c r="K12" s="83" t="s">
        <v>666</v>
      </c>
      <c r="L12" s="83">
        <v>0</v>
      </c>
      <c r="M12" s="83" t="str">
        <f>K12</f>
        <v>연12%</v>
      </c>
      <c r="N12" s="83">
        <v>0</v>
      </c>
      <c r="O12" s="83" t="str">
        <f>M12</f>
        <v>연12%</v>
      </c>
      <c r="P12" s="83">
        <v>0</v>
      </c>
      <c r="Q12" s="378"/>
      <c r="R12" s="372"/>
      <c r="S12" s="380"/>
    </row>
    <row r="13" spans="1:19" s="73" customFormat="1" ht="27.95" customHeight="1" x14ac:dyDescent="0.3">
      <c r="A13" s="413"/>
      <c r="B13" s="434"/>
      <c r="C13" s="425"/>
      <c r="D13" s="427"/>
      <c r="E13" s="427"/>
      <c r="F13" s="437"/>
      <c r="G13" s="382"/>
      <c r="H13" s="383"/>
      <c r="I13" s="161" t="s">
        <v>102</v>
      </c>
      <c r="J13" s="162">
        <f t="shared" ref="J13:P13" si="1">SUM(J10:J12)</f>
        <v>2458299265</v>
      </c>
      <c r="K13" s="162">
        <f t="shared" si="1"/>
        <v>1002207944</v>
      </c>
      <c r="L13" s="162">
        <f t="shared" si="1"/>
        <v>1002207944</v>
      </c>
      <c r="M13" s="162">
        <f t="shared" si="1"/>
        <v>0</v>
      </c>
      <c r="N13" s="162">
        <f>SUM(N10:N12)</f>
        <v>1002207944</v>
      </c>
      <c r="O13" s="162">
        <f>SUM(O10:O12)</f>
        <v>0</v>
      </c>
      <c r="P13" s="163">
        <f t="shared" si="1"/>
        <v>0</v>
      </c>
      <c r="Q13" s="379"/>
      <c r="R13" s="373"/>
      <c r="S13" s="381"/>
    </row>
    <row r="14" spans="1:19" s="73" customFormat="1" ht="15.95" customHeight="1" x14ac:dyDescent="0.3">
      <c r="A14" s="413"/>
      <c r="B14" s="415" t="s">
        <v>1237</v>
      </c>
      <c r="C14" s="416"/>
      <c r="D14" s="416"/>
      <c r="E14" s="416"/>
      <c r="F14" s="417"/>
      <c r="G14" s="74" t="s">
        <v>77</v>
      </c>
      <c r="H14" s="75">
        <f>H4+H9</f>
        <v>3848440000</v>
      </c>
      <c r="I14" s="190"/>
      <c r="J14" s="158"/>
      <c r="K14" s="159"/>
      <c r="L14" s="76"/>
      <c r="M14" s="77"/>
      <c r="N14" s="77"/>
      <c r="O14" s="77"/>
      <c r="P14" s="77"/>
      <c r="Q14" s="377">
        <v>0</v>
      </c>
      <c r="R14" s="371"/>
      <c r="S14" s="78">
        <v>0</v>
      </c>
    </row>
    <row r="15" spans="1:19" s="73" customFormat="1" ht="15.95" customHeight="1" x14ac:dyDescent="0.3">
      <c r="A15" s="413"/>
      <c r="B15" s="418"/>
      <c r="C15" s="419"/>
      <c r="D15" s="419"/>
      <c r="E15" s="419"/>
      <c r="F15" s="420"/>
      <c r="G15" s="79" t="s">
        <v>78</v>
      </c>
      <c r="H15" s="80">
        <f>H5+H10</f>
        <v>0</v>
      </c>
      <c r="I15" s="81" t="s">
        <v>104</v>
      </c>
      <c r="J15" s="59">
        <v>0</v>
      </c>
      <c r="K15" s="59">
        <f>K5+K10</f>
        <v>1671751036</v>
      </c>
      <c r="L15" s="59">
        <f>L5+L10</f>
        <v>1671751036</v>
      </c>
      <c r="M15" s="59">
        <v>0</v>
      </c>
      <c r="N15" s="59">
        <f>N5+N10</f>
        <v>1671751036</v>
      </c>
      <c r="O15" s="59">
        <v>0</v>
      </c>
      <c r="P15" s="59">
        <v>0</v>
      </c>
      <c r="Q15" s="378"/>
      <c r="R15" s="372"/>
      <c r="S15" s="384">
        <v>0</v>
      </c>
    </row>
    <row r="16" spans="1:19" s="73" customFormat="1" ht="15.95" customHeight="1" x14ac:dyDescent="0.3">
      <c r="A16" s="413"/>
      <c r="B16" s="418"/>
      <c r="C16" s="419"/>
      <c r="D16" s="419"/>
      <c r="E16" s="419"/>
      <c r="F16" s="420"/>
      <c r="G16" s="79" t="s">
        <v>79</v>
      </c>
      <c r="H16" s="80">
        <f>H6+H11</f>
        <v>1676127727</v>
      </c>
      <c r="I16" s="81" t="s">
        <v>82</v>
      </c>
      <c r="J16" s="59">
        <v>0</v>
      </c>
      <c r="K16" s="59">
        <f>K6+K11</f>
        <v>4376691</v>
      </c>
      <c r="L16" s="59">
        <f>L6+L11</f>
        <v>4376691</v>
      </c>
      <c r="M16" s="59">
        <v>0</v>
      </c>
      <c r="N16" s="59">
        <f>N6+N11</f>
        <v>4376691</v>
      </c>
      <c r="O16" s="59">
        <v>0</v>
      </c>
      <c r="P16" s="59">
        <v>0</v>
      </c>
      <c r="Q16" s="378"/>
      <c r="R16" s="372"/>
      <c r="S16" s="384"/>
    </row>
    <row r="17" spans="1:19" s="73" customFormat="1" ht="15.95" customHeight="1" x14ac:dyDescent="0.3">
      <c r="A17" s="413"/>
      <c r="B17" s="418"/>
      <c r="C17" s="419"/>
      <c r="D17" s="419"/>
      <c r="E17" s="419"/>
      <c r="F17" s="420"/>
      <c r="G17" s="79" t="s">
        <v>80</v>
      </c>
      <c r="H17" s="82">
        <f>H7+H12</f>
        <v>2172312273</v>
      </c>
      <c r="I17" s="81" t="s">
        <v>83</v>
      </c>
      <c r="J17" s="83">
        <v>0</v>
      </c>
      <c r="K17" s="83" t="str">
        <f>K12</f>
        <v>연12%</v>
      </c>
      <c r="L17" s="83"/>
      <c r="M17" s="83" t="str">
        <f>M12</f>
        <v>연12%</v>
      </c>
      <c r="N17" s="83">
        <v>0</v>
      </c>
      <c r="O17" s="83" t="str">
        <f>O12</f>
        <v>연12%</v>
      </c>
      <c r="P17" s="83">
        <v>0</v>
      </c>
      <c r="Q17" s="378"/>
      <c r="R17" s="372"/>
      <c r="S17" s="384"/>
    </row>
    <row r="18" spans="1:19" s="73" customFormat="1" ht="15.95" customHeight="1" x14ac:dyDescent="0.3">
      <c r="A18" s="414"/>
      <c r="B18" s="421"/>
      <c r="C18" s="422"/>
      <c r="D18" s="422"/>
      <c r="E18" s="422"/>
      <c r="F18" s="423"/>
      <c r="G18" s="382"/>
      <c r="H18" s="383"/>
      <c r="I18" s="85" t="s">
        <v>121</v>
      </c>
      <c r="J18" s="84">
        <f t="shared" ref="J18" si="2">SUM(J15:J17)</f>
        <v>0</v>
      </c>
      <c r="K18" s="84">
        <f>SUM(K15:K17)</f>
        <v>1676127727</v>
      </c>
      <c r="L18" s="84">
        <f>SUM(L15:L17)</f>
        <v>1676127727</v>
      </c>
      <c r="M18" s="84">
        <f>SUM(M15:M17)</f>
        <v>0</v>
      </c>
      <c r="N18" s="84">
        <f>SUM(N15:N17)</f>
        <v>1676127727</v>
      </c>
      <c r="O18" s="84">
        <f>SUM(O15:O17)</f>
        <v>0</v>
      </c>
      <c r="P18" s="84">
        <v>0</v>
      </c>
      <c r="Q18" s="379"/>
      <c r="R18" s="373"/>
      <c r="S18" s="385"/>
    </row>
    <row r="19" spans="1:19" s="73" customFormat="1" ht="47.1" customHeight="1" x14ac:dyDescent="0.3">
      <c r="A19" s="412">
        <v>2</v>
      </c>
      <c r="B19" s="424" t="s">
        <v>688</v>
      </c>
      <c r="C19" s="424" t="s">
        <v>668</v>
      </c>
      <c r="D19" s="426" t="s">
        <v>1238</v>
      </c>
      <c r="E19" s="426"/>
      <c r="F19" s="374" t="s">
        <v>1218</v>
      </c>
      <c r="G19" s="74" t="s">
        <v>77</v>
      </c>
      <c r="H19" s="75">
        <f>'담보물 배분표'!H8</f>
        <v>6666000000</v>
      </c>
      <c r="I19" s="189" t="s">
        <v>665</v>
      </c>
      <c r="J19" s="158"/>
      <c r="K19" s="159"/>
      <c r="L19" s="76"/>
      <c r="M19" s="77"/>
      <c r="N19" s="77"/>
      <c r="O19" s="77"/>
      <c r="P19" s="77"/>
      <c r="Q19" s="377" t="s">
        <v>190</v>
      </c>
      <c r="R19" s="371"/>
      <c r="S19" s="160" t="s">
        <v>694</v>
      </c>
    </row>
    <row r="20" spans="1:19" s="73" customFormat="1" ht="47.1" customHeight="1" x14ac:dyDescent="0.3">
      <c r="A20" s="413"/>
      <c r="B20" s="425"/>
      <c r="C20" s="425"/>
      <c r="D20" s="427"/>
      <c r="E20" s="427"/>
      <c r="F20" s="375"/>
      <c r="G20" s="79" t="s">
        <v>78</v>
      </c>
      <c r="H20" s="80">
        <v>0</v>
      </c>
      <c r="I20" s="192" t="s">
        <v>99</v>
      </c>
      <c r="J20" s="193">
        <v>2428340141</v>
      </c>
      <c r="K20" s="59">
        <v>2900000000</v>
      </c>
      <c r="L20" s="59">
        <f>K20</f>
        <v>2900000000</v>
      </c>
      <c r="M20" s="59">
        <v>0</v>
      </c>
      <c r="N20" s="59">
        <f>L20</f>
        <v>2900000000</v>
      </c>
      <c r="O20" s="59">
        <v>0</v>
      </c>
      <c r="P20" s="59">
        <v>0</v>
      </c>
      <c r="Q20" s="378"/>
      <c r="R20" s="372"/>
      <c r="S20" s="380"/>
    </row>
    <row r="21" spans="1:19" s="73" customFormat="1" ht="47.1" customHeight="1" x14ac:dyDescent="0.3">
      <c r="A21" s="413"/>
      <c r="B21" s="425"/>
      <c r="C21" s="425"/>
      <c r="D21" s="427"/>
      <c r="E21" s="427"/>
      <c r="F21" s="375"/>
      <c r="G21" s="79" t="s">
        <v>79</v>
      </c>
      <c r="H21" s="80">
        <f>'담보물 배분표'!K10</f>
        <v>2914773950</v>
      </c>
      <c r="I21" s="81" t="s">
        <v>100</v>
      </c>
      <c r="J21" s="59">
        <v>29959124</v>
      </c>
      <c r="K21" s="59">
        <v>14773950</v>
      </c>
      <c r="L21" s="59">
        <f>K21</f>
        <v>14773950</v>
      </c>
      <c r="M21" s="59">
        <v>0</v>
      </c>
      <c r="N21" s="59">
        <f>L21</f>
        <v>14773950</v>
      </c>
      <c r="O21" s="59">
        <v>0</v>
      </c>
      <c r="P21" s="59">
        <v>0</v>
      </c>
      <c r="Q21" s="378"/>
      <c r="R21" s="372"/>
      <c r="S21" s="380"/>
    </row>
    <row r="22" spans="1:19" s="73" customFormat="1" ht="47.1" customHeight="1" x14ac:dyDescent="0.3">
      <c r="A22" s="413"/>
      <c r="B22" s="425"/>
      <c r="C22" s="425"/>
      <c r="D22" s="427"/>
      <c r="E22" s="427"/>
      <c r="F22" s="375"/>
      <c r="G22" s="79" t="s">
        <v>80</v>
      </c>
      <c r="H22" s="82">
        <f>H19-H21-H20</f>
        <v>3751226050</v>
      </c>
      <c r="I22" s="81" t="s">
        <v>101</v>
      </c>
      <c r="J22" s="83" t="s">
        <v>191</v>
      </c>
      <c r="K22" s="83" t="s">
        <v>673</v>
      </c>
      <c r="L22" s="83">
        <v>0</v>
      </c>
      <c r="M22" s="83" t="str">
        <f>K22</f>
        <v>연5.412%</v>
      </c>
      <c r="N22" s="83">
        <v>0</v>
      </c>
      <c r="O22" s="83" t="str">
        <f>M22</f>
        <v>연5.412%</v>
      </c>
      <c r="P22" s="83">
        <v>0</v>
      </c>
      <c r="Q22" s="378"/>
      <c r="R22" s="372"/>
      <c r="S22" s="380"/>
    </row>
    <row r="23" spans="1:19" s="73" customFormat="1" ht="47.1" customHeight="1" x14ac:dyDescent="0.3">
      <c r="A23" s="413"/>
      <c r="B23" s="425"/>
      <c r="C23" s="425"/>
      <c r="D23" s="427"/>
      <c r="E23" s="427"/>
      <c r="F23" s="376"/>
      <c r="G23" s="382"/>
      <c r="H23" s="383"/>
      <c r="I23" s="161" t="s">
        <v>102</v>
      </c>
      <c r="J23" s="162">
        <f t="shared" ref="J23:P23" si="3">SUM(J20:J22)</f>
        <v>2458299265</v>
      </c>
      <c r="K23" s="162">
        <f t="shared" si="3"/>
        <v>2914773950</v>
      </c>
      <c r="L23" s="162">
        <f t="shared" si="3"/>
        <v>2914773950</v>
      </c>
      <c r="M23" s="162">
        <f t="shared" si="3"/>
        <v>0</v>
      </c>
      <c r="N23" s="162">
        <f t="shared" si="3"/>
        <v>2914773950</v>
      </c>
      <c r="O23" s="162">
        <f t="shared" si="3"/>
        <v>0</v>
      </c>
      <c r="P23" s="163">
        <f t="shared" si="3"/>
        <v>0</v>
      </c>
      <c r="Q23" s="379"/>
      <c r="R23" s="373"/>
      <c r="S23" s="381"/>
    </row>
    <row r="24" spans="1:19" s="73" customFormat="1" ht="39" customHeight="1" x14ac:dyDescent="0.3">
      <c r="A24" s="413"/>
      <c r="B24" s="425"/>
      <c r="C24" s="424" t="s">
        <v>669</v>
      </c>
      <c r="D24" s="427"/>
      <c r="E24" s="427"/>
      <c r="F24" s="374" t="s">
        <v>671</v>
      </c>
      <c r="G24" s="74" t="s">
        <v>77</v>
      </c>
      <c r="H24" s="75">
        <f>'담보물 배분표'!H69</f>
        <v>2290994400</v>
      </c>
      <c r="I24" s="189" t="s">
        <v>665</v>
      </c>
      <c r="J24" s="158"/>
      <c r="K24" s="159"/>
      <c r="L24" s="76"/>
      <c r="M24" s="77"/>
      <c r="N24" s="77"/>
      <c r="O24" s="77"/>
      <c r="P24" s="77"/>
      <c r="Q24" s="377" t="s">
        <v>190</v>
      </c>
      <c r="R24" s="371"/>
      <c r="S24" s="160" t="s">
        <v>694</v>
      </c>
    </row>
    <row r="25" spans="1:19" s="73" customFormat="1" ht="39" customHeight="1" x14ac:dyDescent="0.3">
      <c r="A25" s="413"/>
      <c r="B25" s="425"/>
      <c r="C25" s="425"/>
      <c r="D25" s="427"/>
      <c r="E25" s="427"/>
      <c r="F25" s="375"/>
      <c r="G25" s="79" t="s">
        <v>78</v>
      </c>
      <c r="H25" s="80">
        <v>0</v>
      </c>
      <c r="I25" s="81" t="s">
        <v>99</v>
      </c>
      <c r="J25" s="59">
        <v>2428340141</v>
      </c>
      <c r="K25" s="59">
        <v>1000000000</v>
      </c>
      <c r="L25" s="59">
        <f>K25</f>
        <v>1000000000</v>
      </c>
      <c r="M25" s="59">
        <v>0</v>
      </c>
      <c r="N25" s="59">
        <f>L25</f>
        <v>1000000000</v>
      </c>
      <c r="O25" s="59">
        <v>0</v>
      </c>
      <c r="P25" s="59">
        <v>0</v>
      </c>
      <c r="Q25" s="378"/>
      <c r="R25" s="372"/>
      <c r="S25" s="380"/>
    </row>
    <row r="26" spans="1:19" s="73" customFormat="1" ht="39" customHeight="1" x14ac:dyDescent="0.3">
      <c r="A26" s="413"/>
      <c r="B26" s="425"/>
      <c r="C26" s="425"/>
      <c r="D26" s="427"/>
      <c r="E26" s="427"/>
      <c r="F26" s="375"/>
      <c r="G26" s="79" t="s">
        <v>79</v>
      </c>
      <c r="H26" s="80">
        <f>'담보물 배분표'!K71</f>
        <v>1008471013</v>
      </c>
      <c r="I26" s="81" t="s">
        <v>100</v>
      </c>
      <c r="J26" s="59">
        <v>29959124</v>
      </c>
      <c r="K26" s="59">
        <v>8471013</v>
      </c>
      <c r="L26" s="59">
        <f>K26</f>
        <v>8471013</v>
      </c>
      <c r="M26" s="59">
        <v>0</v>
      </c>
      <c r="N26" s="59">
        <f>L26</f>
        <v>8471013</v>
      </c>
      <c r="O26" s="59">
        <v>0</v>
      </c>
      <c r="P26" s="59">
        <v>0</v>
      </c>
      <c r="Q26" s="378"/>
      <c r="R26" s="372"/>
      <c r="S26" s="380"/>
    </row>
    <row r="27" spans="1:19" s="73" customFormat="1" ht="39" customHeight="1" x14ac:dyDescent="0.3">
      <c r="A27" s="413"/>
      <c r="B27" s="425"/>
      <c r="C27" s="425"/>
      <c r="D27" s="427"/>
      <c r="E27" s="427"/>
      <c r="F27" s="375"/>
      <c r="G27" s="79" t="s">
        <v>80</v>
      </c>
      <c r="H27" s="82">
        <f>H24-H26-H25</f>
        <v>1282523387</v>
      </c>
      <c r="I27" s="81" t="s">
        <v>101</v>
      </c>
      <c r="J27" s="83" t="s">
        <v>191</v>
      </c>
      <c r="K27" s="83" t="s">
        <v>673</v>
      </c>
      <c r="L27" s="83">
        <v>0</v>
      </c>
      <c r="M27" s="83" t="str">
        <f>K27</f>
        <v>연5.412%</v>
      </c>
      <c r="N27" s="83">
        <v>0</v>
      </c>
      <c r="O27" s="83" t="str">
        <f>M27</f>
        <v>연5.412%</v>
      </c>
      <c r="P27" s="83">
        <v>0</v>
      </c>
      <c r="Q27" s="378"/>
      <c r="R27" s="372"/>
      <c r="S27" s="380"/>
    </row>
    <row r="28" spans="1:19" s="73" customFormat="1" ht="39" customHeight="1" x14ac:dyDescent="0.3">
      <c r="A28" s="413"/>
      <c r="B28" s="425"/>
      <c r="C28" s="425"/>
      <c r="D28" s="427"/>
      <c r="E28" s="427"/>
      <c r="F28" s="376"/>
      <c r="G28" s="382"/>
      <c r="H28" s="383"/>
      <c r="I28" s="161" t="s">
        <v>102</v>
      </c>
      <c r="J28" s="162">
        <f t="shared" ref="J28:P28" si="4">SUM(J25:J27)</f>
        <v>2458299265</v>
      </c>
      <c r="K28" s="162">
        <f t="shared" si="4"/>
        <v>1008471013</v>
      </c>
      <c r="L28" s="162">
        <f t="shared" si="4"/>
        <v>1008471013</v>
      </c>
      <c r="M28" s="162">
        <f t="shared" si="4"/>
        <v>0</v>
      </c>
      <c r="N28" s="162">
        <f t="shared" si="4"/>
        <v>1008471013</v>
      </c>
      <c r="O28" s="162">
        <f t="shared" si="4"/>
        <v>0</v>
      </c>
      <c r="P28" s="163">
        <f t="shared" si="4"/>
        <v>0</v>
      </c>
      <c r="Q28" s="379"/>
      <c r="R28" s="373"/>
      <c r="S28" s="381"/>
    </row>
    <row r="29" spans="1:19" s="73" customFormat="1" ht="36.950000000000003" customHeight="1" x14ac:dyDescent="0.3">
      <c r="A29" s="413"/>
      <c r="B29" s="425"/>
      <c r="C29" s="424" t="s">
        <v>670</v>
      </c>
      <c r="D29" s="427"/>
      <c r="E29" s="427"/>
      <c r="F29" s="374" t="s">
        <v>672</v>
      </c>
      <c r="G29" s="79" t="s">
        <v>77</v>
      </c>
      <c r="H29" s="80">
        <f>'담보물 배분표'!H47</f>
        <v>1722000000</v>
      </c>
      <c r="I29" s="189" t="s">
        <v>665</v>
      </c>
      <c r="J29" s="158"/>
      <c r="K29" s="159"/>
      <c r="L29" s="76"/>
      <c r="M29" s="77"/>
      <c r="N29" s="77"/>
      <c r="O29" s="173"/>
      <c r="P29" s="77"/>
      <c r="Q29" s="377" t="s">
        <v>190</v>
      </c>
      <c r="R29" s="371"/>
      <c r="S29" s="160" t="s">
        <v>694</v>
      </c>
    </row>
    <row r="30" spans="1:19" s="73" customFormat="1" ht="36.950000000000003" customHeight="1" x14ac:dyDescent="0.3">
      <c r="A30" s="413"/>
      <c r="B30" s="425"/>
      <c r="C30" s="425"/>
      <c r="D30" s="427"/>
      <c r="E30" s="427"/>
      <c r="F30" s="375"/>
      <c r="G30" s="79" t="s">
        <v>78</v>
      </c>
      <c r="H30" s="80">
        <v>0</v>
      </c>
      <c r="I30" s="81" t="s">
        <v>99</v>
      </c>
      <c r="J30" s="59">
        <v>2428340141</v>
      </c>
      <c r="K30" s="59">
        <v>800000000</v>
      </c>
      <c r="L30" s="59">
        <f>K30</f>
        <v>800000000</v>
      </c>
      <c r="M30" s="59">
        <v>0</v>
      </c>
      <c r="N30" s="59">
        <f>L30</f>
        <v>800000000</v>
      </c>
      <c r="O30" s="83">
        <v>0</v>
      </c>
      <c r="P30" s="59">
        <v>0</v>
      </c>
      <c r="Q30" s="378"/>
      <c r="R30" s="372"/>
      <c r="S30" s="380"/>
    </row>
    <row r="31" spans="1:19" s="73" customFormat="1" ht="36.950000000000003" customHeight="1" x14ac:dyDescent="0.3">
      <c r="A31" s="413"/>
      <c r="B31" s="425"/>
      <c r="C31" s="425"/>
      <c r="D31" s="427"/>
      <c r="E31" s="427"/>
      <c r="F31" s="375"/>
      <c r="G31" s="79" t="s">
        <v>79</v>
      </c>
      <c r="H31" s="80">
        <f>'담보물 배분표'!K49</f>
        <v>805837194</v>
      </c>
      <c r="I31" s="81" t="s">
        <v>100</v>
      </c>
      <c r="J31" s="59">
        <v>29959124</v>
      </c>
      <c r="K31" s="59">
        <v>5837194</v>
      </c>
      <c r="L31" s="59">
        <f>K31</f>
        <v>5837194</v>
      </c>
      <c r="M31" s="59">
        <v>0</v>
      </c>
      <c r="N31" s="59">
        <f>L31</f>
        <v>5837194</v>
      </c>
      <c r="O31" s="83">
        <v>0</v>
      </c>
      <c r="P31" s="59">
        <v>0</v>
      </c>
      <c r="Q31" s="378"/>
      <c r="R31" s="372"/>
      <c r="S31" s="380"/>
    </row>
    <row r="32" spans="1:19" s="73" customFormat="1" ht="36.950000000000003" customHeight="1" x14ac:dyDescent="0.3">
      <c r="A32" s="413"/>
      <c r="B32" s="425"/>
      <c r="C32" s="425"/>
      <c r="D32" s="427"/>
      <c r="E32" s="427"/>
      <c r="F32" s="375"/>
      <c r="G32" s="79" t="s">
        <v>80</v>
      </c>
      <c r="H32" s="82">
        <f>H29-H31-H30</f>
        <v>916162806</v>
      </c>
      <c r="I32" s="81" t="s">
        <v>101</v>
      </c>
      <c r="J32" s="83" t="s">
        <v>191</v>
      </c>
      <c r="K32" s="83" t="str">
        <f>K27</f>
        <v>연5.412%</v>
      </c>
      <c r="L32" s="83">
        <v>0</v>
      </c>
      <c r="M32" s="83" t="str">
        <f>K32</f>
        <v>연5.412%</v>
      </c>
      <c r="N32" s="83">
        <v>0</v>
      </c>
      <c r="O32" s="83" t="str">
        <f>M32</f>
        <v>연5.412%</v>
      </c>
      <c r="P32" s="83">
        <v>0</v>
      </c>
      <c r="Q32" s="378"/>
      <c r="R32" s="372"/>
      <c r="S32" s="380"/>
    </row>
    <row r="33" spans="1:20" s="73" customFormat="1" ht="36.950000000000003" customHeight="1" x14ac:dyDescent="0.3">
      <c r="A33" s="413"/>
      <c r="B33" s="434"/>
      <c r="C33" s="425"/>
      <c r="D33" s="427"/>
      <c r="E33" s="427"/>
      <c r="F33" s="376"/>
      <c r="G33" s="382"/>
      <c r="H33" s="383"/>
      <c r="I33" s="161" t="s">
        <v>102</v>
      </c>
      <c r="J33" s="162">
        <f t="shared" ref="J33:M33" si="5">SUM(J30:J32)</f>
        <v>2458299265</v>
      </c>
      <c r="K33" s="162">
        <f t="shared" si="5"/>
        <v>805837194</v>
      </c>
      <c r="L33" s="162">
        <f t="shared" si="5"/>
        <v>805837194</v>
      </c>
      <c r="M33" s="162">
        <f t="shared" si="5"/>
        <v>0</v>
      </c>
      <c r="N33" s="162">
        <f>SUM(N30:N32)</f>
        <v>805837194</v>
      </c>
      <c r="O33" s="162">
        <f>SUM(O30:O32)</f>
        <v>0</v>
      </c>
      <c r="P33" s="163">
        <f t="shared" ref="P33" si="6">SUM(P30:P32)</f>
        <v>0</v>
      </c>
      <c r="Q33" s="379"/>
      <c r="R33" s="373"/>
      <c r="S33" s="381"/>
    </row>
    <row r="34" spans="1:20" s="73" customFormat="1" ht="15.95" customHeight="1" x14ac:dyDescent="0.3">
      <c r="A34" s="413"/>
      <c r="B34" s="415" t="s">
        <v>1239</v>
      </c>
      <c r="C34" s="416"/>
      <c r="D34" s="416"/>
      <c r="E34" s="416"/>
      <c r="F34" s="417"/>
      <c r="G34" s="74" t="s">
        <v>77</v>
      </c>
      <c r="H34" s="80">
        <f>H19+H29+H24</f>
        <v>10678994400</v>
      </c>
      <c r="I34" s="190">
        <v>0</v>
      </c>
      <c r="J34" s="158"/>
      <c r="K34" s="159"/>
      <c r="L34" s="76"/>
      <c r="M34" s="77"/>
      <c r="N34" s="77"/>
      <c r="O34" s="77"/>
      <c r="P34" s="77"/>
      <c r="Q34" s="377">
        <v>0</v>
      </c>
      <c r="R34" s="371"/>
      <c r="S34" s="78">
        <v>0</v>
      </c>
    </row>
    <row r="35" spans="1:20" s="73" customFormat="1" ht="15.95" customHeight="1" x14ac:dyDescent="0.3">
      <c r="A35" s="413"/>
      <c r="B35" s="418"/>
      <c r="C35" s="419"/>
      <c r="D35" s="419"/>
      <c r="E35" s="419"/>
      <c r="F35" s="420"/>
      <c r="G35" s="79" t="s">
        <v>78</v>
      </c>
      <c r="H35" s="80">
        <f t="shared" ref="H35:H37" si="7">H20+H30+H25</f>
        <v>0</v>
      </c>
      <c r="I35" s="81" t="s">
        <v>104</v>
      </c>
      <c r="J35" s="59">
        <v>0</v>
      </c>
      <c r="K35" s="59">
        <f>K20+K30+K25</f>
        <v>4700000000</v>
      </c>
      <c r="L35" s="59">
        <f>L20+L30+L25</f>
        <v>4700000000</v>
      </c>
      <c r="M35" s="59">
        <v>0</v>
      </c>
      <c r="N35" s="59">
        <f>N20+N30+N25</f>
        <v>4700000000</v>
      </c>
      <c r="O35" s="59">
        <v>0</v>
      </c>
      <c r="P35" s="59">
        <v>0</v>
      </c>
      <c r="Q35" s="378"/>
      <c r="R35" s="372"/>
      <c r="S35" s="384">
        <v>0</v>
      </c>
    </row>
    <row r="36" spans="1:20" s="73" customFormat="1" ht="15.95" customHeight="1" x14ac:dyDescent="0.3">
      <c r="A36" s="413"/>
      <c r="B36" s="418"/>
      <c r="C36" s="419"/>
      <c r="D36" s="419"/>
      <c r="E36" s="419"/>
      <c r="F36" s="420"/>
      <c r="G36" s="79" t="s">
        <v>79</v>
      </c>
      <c r="H36" s="80">
        <f>H21+H31+H26</f>
        <v>4729082157</v>
      </c>
      <c r="I36" s="81" t="s">
        <v>82</v>
      </c>
      <c r="J36" s="59">
        <v>0</v>
      </c>
      <c r="K36" s="59">
        <f>K21+K31+K26</f>
        <v>29082157</v>
      </c>
      <c r="L36" s="59">
        <f>L21+L31+L26</f>
        <v>29082157</v>
      </c>
      <c r="M36" s="59">
        <v>0</v>
      </c>
      <c r="N36" s="59">
        <f>N21+N31+N26</f>
        <v>29082157</v>
      </c>
      <c r="O36" s="59">
        <v>0</v>
      </c>
      <c r="P36" s="59">
        <v>0</v>
      </c>
      <c r="Q36" s="378"/>
      <c r="R36" s="372"/>
      <c r="S36" s="384"/>
    </row>
    <row r="37" spans="1:20" s="73" customFormat="1" ht="15.95" customHeight="1" x14ac:dyDescent="0.3">
      <c r="A37" s="413"/>
      <c r="B37" s="418"/>
      <c r="C37" s="419"/>
      <c r="D37" s="419"/>
      <c r="E37" s="419"/>
      <c r="F37" s="420"/>
      <c r="G37" s="79" t="s">
        <v>80</v>
      </c>
      <c r="H37" s="82">
        <f t="shared" si="7"/>
        <v>5949912243</v>
      </c>
      <c r="I37" s="81" t="s">
        <v>83</v>
      </c>
      <c r="J37" s="83">
        <v>0</v>
      </c>
      <c r="K37" s="83" t="str">
        <f>K32</f>
        <v>연5.412%</v>
      </c>
      <c r="L37" s="83"/>
      <c r="M37" s="83" t="str">
        <f>M32</f>
        <v>연5.412%</v>
      </c>
      <c r="N37" s="83">
        <v>0</v>
      </c>
      <c r="O37" s="83" t="str">
        <f>O32</f>
        <v>연5.412%</v>
      </c>
      <c r="P37" s="83">
        <v>0</v>
      </c>
      <c r="Q37" s="378"/>
      <c r="R37" s="372"/>
      <c r="S37" s="384"/>
    </row>
    <row r="38" spans="1:20" s="73" customFormat="1" ht="15.95" customHeight="1" x14ac:dyDescent="0.3">
      <c r="A38" s="414"/>
      <c r="B38" s="421"/>
      <c r="C38" s="422"/>
      <c r="D38" s="422"/>
      <c r="E38" s="422"/>
      <c r="F38" s="423"/>
      <c r="G38" s="382"/>
      <c r="H38" s="383"/>
      <c r="I38" s="85" t="s">
        <v>121</v>
      </c>
      <c r="J38" s="84">
        <f t="shared" ref="J38" si="8">SUM(J35:J37)</f>
        <v>0</v>
      </c>
      <c r="K38" s="84">
        <f>SUM(K35:K37)</f>
        <v>4729082157</v>
      </c>
      <c r="L38" s="84">
        <f>SUM(L35:L37)</f>
        <v>4729082157</v>
      </c>
      <c r="M38" s="84">
        <f>SUM(M35:M37)</f>
        <v>0</v>
      </c>
      <c r="N38" s="84">
        <f>SUM(N35:N37)</f>
        <v>4729082157</v>
      </c>
      <c r="O38" s="84">
        <f>SUM(O35:O37)</f>
        <v>0</v>
      </c>
      <c r="P38" s="84">
        <v>0</v>
      </c>
      <c r="Q38" s="379"/>
      <c r="R38" s="373"/>
      <c r="S38" s="385"/>
    </row>
    <row r="39" spans="1:20" s="73" customFormat="1" ht="42" customHeight="1" x14ac:dyDescent="0.3">
      <c r="A39" s="412">
        <v>3</v>
      </c>
      <c r="B39" s="424" t="s">
        <v>684</v>
      </c>
      <c r="C39" s="424" t="s">
        <v>679</v>
      </c>
      <c r="D39" s="406"/>
      <c r="E39" s="426"/>
      <c r="F39" s="374" t="s">
        <v>680</v>
      </c>
      <c r="G39" s="74" t="s">
        <v>77</v>
      </c>
      <c r="H39" s="75">
        <f>'담보물 배분표'!H36</f>
        <v>4489000000</v>
      </c>
      <c r="I39" s="189" t="s">
        <v>665</v>
      </c>
      <c r="J39" s="158"/>
      <c r="K39" s="159"/>
      <c r="L39" s="76"/>
      <c r="M39" s="77"/>
      <c r="N39" s="77"/>
      <c r="O39" s="77"/>
      <c r="P39" s="77"/>
      <c r="Q39" s="377" t="s">
        <v>190</v>
      </c>
      <c r="R39" s="371"/>
      <c r="S39" s="160" t="s">
        <v>694</v>
      </c>
    </row>
    <row r="40" spans="1:20" s="73" customFormat="1" ht="42" customHeight="1" x14ac:dyDescent="0.3">
      <c r="A40" s="413"/>
      <c r="B40" s="425"/>
      <c r="C40" s="425"/>
      <c r="D40" s="407"/>
      <c r="E40" s="427"/>
      <c r="F40" s="375"/>
      <c r="G40" s="79" t="s">
        <v>78</v>
      </c>
      <c r="H40" s="80">
        <v>0</v>
      </c>
      <c r="I40" s="81" t="s">
        <v>104</v>
      </c>
      <c r="J40" s="59">
        <v>2428340141</v>
      </c>
      <c r="K40" s="59">
        <v>2108560759</v>
      </c>
      <c r="L40" s="59">
        <f>K40</f>
        <v>2108560759</v>
      </c>
      <c r="M40" s="59">
        <v>0</v>
      </c>
      <c r="N40" s="59">
        <f>L40</f>
        <v>2108560759</v>
      </c>
      <c r="O40" s="59">
        <v>0</v>
      </c>
      <c r="P40" s="59">
        <v>0</v>
      </c>
      <c r="Q40" s="378"/>
      <c r="R40" s="372"/>
      <c r="S40" s="380"/>
    </row>
    <row r="41" spans="1:20" s="73" customFormat="1" ht="42" customHeight="1" x14ac:dyDescent="0.3">
      <c r="A41" s="413"/>
      <c r="B41" s="425"/>
      <c r="C41" s="425"/>
      <c r="D41" s="407"/>
      <c r="E41" s="427"/>
      <c r="F41" s="375"/>
      <c r="G41" s="79" t="s">
        <v>79</v>
      </c>
      <c r="H41" s="80">
        <f>'담보물 배분표'!K38</f>
        <v>2122515083</v>
      </c>
      <c r="I41" s="81" t="s">
        <v>82</v>
      </c>
      <c r="J41" s="59">
        <v>29959124</v>
      </c>
      <c r="K41" s="59">
        <v>13954324</v>
      </c>
      <c r="L41" s="59">
        <f>K41</f>
        <v>13954324</v>
      </c>
      <c r="M41" s="59">
        <v>0</v>
      </c>
      <c r="N41" s="59">
        <f>L41</f>
        <v>13954324</v>
      </c>
      <c r="O41" s="59">
        <v>0</v>
      </c>
      <c r="P41" s="59">
        <v>0</v>
      </c>
      <c r="Q41" s="378"/>
      <c r="R41" s="372"/>
      <c r="S41" s="380"/>
    </row>
    <row r="42" spans="1:20" s="73" customFormat="1" ht="42" customHeight="1" x14ac:dyDescent="0.3">
      <c r="A42" s="413"/>
      <c r="B42" s="425"/>
      <c r="C42" s="425"/>
      <c r="D42" s="407"/>
      <c r="E42" s="427"/>
      <c r="F42" s="375"/>
      <c r="G42" s="79" t="s">
        <v>80</v>
      </c>
      <c r="H42" s="82">
        <f>H39-H41-H40</f>
        <v>2366484917</v>
      </c>
      <c r="I42" s="81" t="s">
        <v>83</v>
      </c>
      <c r="J42" s="83" t="s">
        <v>191</v>
      </c>
      <c r="K42" s="83" t="s">
        <v>681</v>
      </c>
      <c r="L42" s="83">
        <v>0</v>
      </c>
      <c r="M42" s="83" t="str">
        <f>K42</f>
        <v>연6.878%</v>
      </c>
      <c r="N42" s="83">
        <v>0</v>
      </c>
      <c r="O42" s="83" t="str">
        <f>M42</f>
        <v>연6.878%</v>
      </c>
      <c r="P42" s="83">
        <v>0</v>
      </c>
      <c r="Q42" s="378"/>
      <c r="R42" s="372"/>
      <c r="S42" s="380"/>
    </row>
    <row r="43" spans="1:20" s="73" customFormat="1" ht="42" customHeight="1" x14ac:dyDescent="0.3">
      <c r="A43" s="414"/>
      <c r="B43" s="434"/>
      <c r="C43" s="434"/>
      <c r="D43" s="408"/>
      <c r="E43" s="428"/>
      <c r="F43" s="376"/>
      <c r="G43" s="382"/>
      <c r="H43" s="383"/>
      <c r="I43" s="161" t="s">
        <v>102</v>
      </c>
      <c r="J43" s="162">
        <f t="shared" ref="J43:P43" si="9">SUM(J40:J42)</f>
        <v>2458299265</v>
      </c>
      <c r="K43" s="162">
        <f t="shared" si="9"/>
        <v>2122515083</v>
      </c>
      <c r="L43" s="162">
        <f t="shared" si="9"/>
        <v>2122515083</v>
      </c>
      <c r="M43" s="162">
        <f t="shared" si="9"/>
        <v>0</v>
      </c>
      <c r="N43" s="162">
        <f t="shared" si="9"/>
        <v>2122515083</v>
      </c>
      <c r="O43" s="162">
        <f t="shared" si="9"/>
        <v>0</v>
      </c>
      <c r="P43" s="163">
        <f t="shared" si="9"/>
        <v>0</v>
      </c>
      <c r="Q43" s="379"/>
      <c r="R43" s="373"/>
      <c r="S43" s="381"/>
    </row>
    <row r="44" spans="1:20" s="73" customFormat="1" ht="18" customHeight="1" x14ac:dyDescent="0.3">
      <c r="A44" s="412">
        <v>4</v>
      </c>
      <c r="B44" s="424" t="s">
        <v>679</v>
      </c>
      <c r="C44" s="424" t="s">
        <v>682</v>
      </c>
      <c r="D44" s="406"/>
      <c r="E44" s="426"/>
      <c r="F44" s="374" t="s">
        <v>826</v>
      </c>
      <c r="G44" s="74" t="s">
        <v>77</v>
      </c>
      <c r="H44" s="284">
        <v>348486127</v>
      </c>
      <c r="I44" s="189" t="s">
        <v>665</v>
      </c>
      <c r="J44" s="158"/>
      <c r="K44" s="159"/>
      <c r="L44" s="76"/>
      <c r="M44" s="77"/>
      <c r="N44" s="77"/>
      <c r="O44" s="77"/>
      <c r="P44" s="77"/>
      <c r="Q44" s="377" t="s">
        <v>675</v>
      </c>
      <c r="R44" s="371"/>
      <c r="S44" s="160" t="s">
        <v>695</v>
      </c>
      <c r="T44" s="280"/>
    </row>
    <row r="45" spans="1:20" s="73" customFormat="1" ht="18" customHeight="1" x14ac:dyDescent="0.3">
      <c r="A45" s="413"/>
      <c r="B45" s="425"/>
      <c r="C45" s="425"/>
      <c r="D45" s="407"/>
      <c r="E45" s="427"/>
      <c r="F45" s="375"/>
      <c r="G45" s="79" t="s">
        <v>78</v>
      </c>
      <c r="H45" s="285">
        <v>0</v>
      </c>
      <c r="I45" s="192" t="s">
        <v>104</v>
      </c>
      <c r="J45" s="59">
        <v>2428340141</v>
      </c>
      <c r="K45" s="59">
        <v>326360000</v>
      </c>
      <c r="L45" s="59">
        <f>K45</f>
        <v>326360000</v>
      </c>
      <c r="M45" s="59">
        <v>0</v>
      </c>
      <c r="N45" s="59">
        <f>L45</f>
        <v>326360000</v>
      </c>
      <c r="O45" s="59">
        <v>0</v>
      </c>
      <c r="P45" s="59">
        <v>0</v>
      </c>
      <c r="Q45" s="378"/>
      <c r="R45" s="372"/>
      <c r="S45" s="380"/>
    </row>
    <row r="46" spans="1:20" s="73" customFormat="1" ht="18" customHeight="1" x14ac:dyDescent="0.3">
      <c r="A46" s="413"/>
      <c r="B46" s="425"/>
      <c r="C46" s="425"/>
      <c r="D46" s="407"/>
      <c r="E46" s="427"/>
      <c r="F46" s="375"/>
      <c r="G46" s="79" t="s">
        <v>79</v>
      </c>
      <c r="H46" s="285">
        <v>326360000</v>
      </c>
      <c r="I46" s="192" t="s">
        <v>82</v>
      </c>
      <c r="J46" s="59">
        <v>29959124</v>
      </c>
      <c r="K46" s="59">
        <v>0</v>
      </c>
      <c r="L46" s="59">
        <f>K46</f>
        <v>0</v>
      </c>
      <c r="M46" s="59">
        <v>0</v>
      </c>
      <c r="N46" s="59">
        <f>L46</f>
        <v>0</v>
      </c>
      <c r="O46" s="59">
        <v>0</v>
      </c>
      <c r="P46" s="59">
        <v>0</v>
      </c>
      <c r="Q46" s="378"/>
      <c r="R46" s="372"/>
      <c r="S46" s="380"/>
    </row>
    <row r="47" spans="1:20" s="73" customFormat="1" ht="18" customHeight="1" x14ac:dyDescent="0.3">
      <c r="A47" s="413"/>
      <c r="B47" s="425"/>
      <c r="C47" s="425"/>
      <c r="D47" s="407"/>
      <c r="E47" s="427"/>
      <c r="F47" s="375"/>
      <c r="G47" s="79" t="s">
        <v>80</v>
      </c>
      <c r="H47" s="286">
        <f>H44-H46-H45</f>
        <v>22126127</v>
      </c>
      <c r="I47" s="192" t="s">
        <v>83</v>
      </c>
      <c r="J47" s="83" t="s">
        <v>191</v>
      </c>
      <c r="K47" s="83" t="s">
        <v>827</v>
      </c>
      <c r="L47" s="83">
        <v>0</v>
      </c>
      <c r="M47" s="83" t="str">
        <f>K47</f>
        <v>연11%</v>
      </c>
      <c r="N47" s="83">
        <v>0</v>
      </c>
      <c r="O47" s="83" t="str">
        <f>M47</f>
        <v>연11%</v>
      </c>
      <c r="P47" s="83">
        <v>0</v>
      </c>
      <c r="Q47" s="378"/>
      <c r="R47" s="372"/>
      <c r="S47" s="380"/>
      <c r="T47" s="281"/>
    </row>
    <row r="48" spans="1:20" s="73" customFormat="1" ht="18" customHeight="1" x14ac:dyDescent="0.3">
      <c r="A48" s="414"/>
      <c r="B48" s="434"/>
      <c r="C48" s="434"/>
      <c r="D48" s="408"/>
      <c r="E48" s="428"/>
      <c r="F48" s="376"/>
      <c r="G48" s="382"/>
      <c r="H48" s="383"/>
      <c r="I48" s="161" t="s">
        <v>102</v>
      </c>
      <c r="J48" s="162">
        <f t="shared" ref="J48:P48" si="10">SUM(J45:J47)</f>
        <v>2458299265</v>
      </c>
      <c r="K48" s="162">
        <f t="shared" si="10"/>
        <v>326360000</v>
      </c>
      <c r="L48" s="162">
        <f t="shared" si="10"/>
        <v>326360000</v>
      </c>
      <c r="M48" s="162">
        <f t="shared" si="10"/>
        <v>0</v>
      </c>
      <c r="N48" s="162">
        <f t="shared" si="10"/>
        <v>326360000</v>
      </c>
      <c r="O48" s="162">
        <f t="shared" si="10"/>
        <v>0</v>
      </c>
      <c r="P48" s="163">
        <f t="shared" si="10"/>
        <v>0</v>
      </c>
      <c r="Q48" s="379"/>
      <c r="R48" s="373"/>
      <c r="S48" s="381"/>
    </row>
    <row r="49" spans="1:19" s="73" customFormat="1" ht="15" customHeight="1" x14ac:dyDescent="0.3">
      <c r="A49" s="412">
        <v>5</v>
      </c>
      <c r="B49" s="424" t="s">
        <v>668</v>
      </c>
      <c r="C49" s="424" t="s">
        <v>684</v>
      </c>
      <c r="D49" s="426"/>
      <c r="E49" s="426"/>
      <c r="F49" s="441" t="s">
        <v>1003</v>
      </c>
      <c r="G49" s="74" t="s">
        <v>77</v>
      </c>
      <c r="H49" s="75">
        <v>6383438100</v>
      </c>
      <c r="I49" s="189" t="s">
        <v>665</v>
      </c>
      <c r="J49" s="158"/>
      <c r="K49" s="159"/>
      <c r="L49" s="76"/>
      <c r="M49" s="77"/>
      <c r="N49" s="77"/>
      <c r="O49" s="77"/>
      <c r="P49" s="77"/>
      <c r="Q49" s="377" t="s">
        <v>675</v>
      </c>
      <c r="R49" s="371"/>
      <c r="S49" s="160" t="s">
        <v>696</v>
      </c>
    </row>
    <row r="50" spans="1:19" s="73" customFormat="1" ht="15" customHeight="1" x14ac:dyDescent="0.3">
      <c r="A50" s="413"/>
      <c r="B50" s="425"/>
      <c r="C50" s="425"/>
      <c r="D50" s="427"/>
      <c r="E50" s="427"/>
      <c r="F50" s="442"/>
      <c r="G50" s="79" t="s">
        <v>78</v>
      </c>
      <c r="H50" s="80">
        <v>0</v>
      </c>
      <c r="I50" s="192" t="s">
        <v>99</v>
      </c>
      <c r="J50" s="193">
        <v>2428340141</v>
      </c>
      <c r="K50" s="59">
        <v>4380000000</v>
      </c>
      <c r="L50" s="59">
        <f>K50</f>
        <v>4380000000</v>
      </c>
      <c r="M50" s="59">
        <v>0</v>
      </c>
      <c r="N50" s="59">
        <f>L50</f>
        <v>4380000000</v>
      </c>
      <c r="O50" s="59">
        <v>0</v>
      </c>
      <c r="P50" s="59">
        <v>0</v>
      </c>
      <c r="Q50" s="378"/>
      <c r="R50" s="372"/>
      <c r="S50" s="380" t="s">
        <v>685</v>
      </c>
    </row>
    <row r="51" spans="1:19" s="73" customFormat="1" ht="15" customHeight="1" x14ac:dyDescent="0.3">
      <c r="A51" s="413"/>
      <c r="B51" s="425"/>
      <c r="C51" s="425"/>
      <c r="D51" s="427"/>
      <c r="E51" s="427"/>
      <c r="F51" s="442"/>
      <c r="G51" s="79" t="s">
        <v>79</v>
      </c>
      <c r="H51" s="80">
        <v>4396264090</v>
      </c>
      <c r="I51" s="192" t="s">
        <v>100</v>
      </c>
      <c r="J51" s="193">
        <v>29959124</v>
      </c>
      <c r="K51" s="59">
        <v>16264090</v>
      </c>
      <c r="L51" s="59">
        <f>K51</f>
        <v>16264090</v>
      </c>
      <c r="M51" s="59">
        <v>0</v>
      </c>
      <c r="N51" s="59">
        <f>L51</f>
        <v>16264090</v>
      </c>
      <c r="O51" s="59">
        <v>0</v>
      </c>
      <c r="P51" s="59">
        <v>0</v>
      </c>
      <c r="Q51" s="378"/>
      <c r="R51" s="372"/>
      <c r="S51" s="380"/>
    </row>
    <row r="52" spans="1:19" s="73" customFormat="1" ht="15" customHeight="1" x14ac:dyDescent="0.3">
      <c r="A52" s="413"/>
      <c r="B52" s="425"/>
      <c r="C52" s="425"/>
      <c r="D52" s="427"/>
      <c r="E52" s="427"/>
      <c r="F52" s="442"/>
      <c r="G52" s="79" t="s">
        <v>80</v>
      </c>
      <c r="H52" s="82">
        <f>H49-H51-H50</f>
        <v>1987174010</v>
      </c>
      <c r="I52" s="192" t="s">
        <v>101</v>
      </c>
      <c r="J52" s="194" t="s">
        <v>191</v>
      </c>
      <c r="K52" s="83" t="s">
        <v>683</v>
      </c>
      <c r="L52" s="83">
        <v>0</v>
      </c>
      <c r="M52" s="83" t="str">
        <f>K52</f>
        <v>연5.6%</v>
      </c>
      <c r="N52" s="83">
        <v>0</v>
      </c>
      <c r="O52" s="83" t="str">
        <f>M52</f>
        <v>연5.6%</v>
      </c>
      <c r="P52" s="83">
        <v>0</v>
      </c>
      <c r="Q52" s="378"/>
      <c r="R52" s="372"/>
      <c r="S52" s="380"/>
    </row>
    <row r="53" spans="1:19" s="73" customFormat="1" ht="15" customHeight="1" x14ac:dyDescent="0.3">
      <c r="A53" s="413"/>
      <c r="B53" s="425"/>
      <c r="C53" s="425"/>
      <c r="D53" s="427"/>
      <c r="E53" s="427"/>
      <c r="F53" s="443"/>
      <c r="G53" s="382"/>
      <c r="H53" s="383"/>
      <c r="I53" s="161" t="s">
        <v>102</v>
      </c>
      <c r="J53" s="195">
        <f t="shared" ref="J53:P53" si="11">SUM(J50:J52)</f>
        <v>2458299265</v>
      </c>
      <c r="K53" s="162">
        <f t="shared" si="11"/>
        <v>4396264090</v>
      </c>
      <c r="L53" s="162">
        <f t="shared" si="11"/>
        <v>4396264090</v>
      </c>
      <c r="M53" s="162">
        <f t="shared" si="11"/>
        <v>0</v>
      </c>
      <c r="N53" s="162">
        <f t="shared" si="11"/>
        <v>4396264090</v>
      </c>
      <c r="O53" s="162">
        <f t="shared" si="11"/>
        <v>0</v>
      </c>
      <c r="P53" s="163">
        <f t="shared" si="11"/>
        <v>0</v>
      </c>
      <c r="Q53" s="379"/>
      <c r="R53" s="373"/>
      <c r="S53" s="381"/>
    </row>
    <row r="54" spans="1:19" s="73" customFormat="1" ht="15.6" customHeight="1" x14ac:dyDescent="0.3">
      <c r="A54" s="413"/>
      <c r="B54" s="424" t="s">
        <v>993</v>
      </c>
      <c r="C54" s="425"/>
      <c r="D54" s="427"/>
      <c r="E54" s="427"/>
      <c r="F54" s="435" t="s">
        <v>687</v>
      </c>
      <c r="G54" s="79" t="s">
        <v>77</v>
      </c>
      <c r="H54" s="80">
        <v>500626741</v>
      </c>
      <c r="I54" s="189" t="s">
        <v>686</v>
      </c>
      <c r="J54" s="158"/>
      <c r="K54" s="159"/>
      <c r="L54" s="76"/>
      <c r="M54" s="77"/>
      <c r="N54" s="77"/>
      <c r="O54" s="173"/>
      <c r="P54" s="77"/>
      <c r="Q54" s="377" t="s">
        <v>825</v>
      </c>
      <c r="R54" s="371"/>
      <c r="S54" s="160" t="s">
        <v>696</v>
      </c>
    </row>
    <row r="55" spans="1:19" s="73" customFormat="1" ht="15.6" customHeight="1" x14ac:dyDescent="0.3">
      <c r="A55" s="413"/>
      <c r="B55" s="425"/>
      <c r="C55" s="425"/>
      <c r="D55" s="427"/>
      <c r="E55" s="427"/>
      <c r="F55" s="436"/>
      <c r="G55" s="79" t="s">
        <v>78</v>
      </c>
      <c r="H55" s="80">
        <v>0</v>
      </c>
      <c r="I55" s="192" t="s">
        <v>99</v>
      </c>
      <c r="J55" s="193">
        <v>2428340141</v>
      </c>
      <c r="K55" s="59">
        <v>185137929932</v>
      </c>
      <c r="L55" s="59">
        <v>500626741</v>
      </c>
      <c r="M55" s="59">
        <f>K55-L55</f>
        <v>184637303191</v>
      </c>
      <c r="N55" s="59">
        <v>0</v>
      </c>
      <c r="O55" s="83">
        <f>M55</f>
        <v>184637303191</v>
      </c>
      <c r="P55" s="59">
        <v>0</v>
      </c>
      <c r="Q55" s="378"/>
      <c r="R55" s="372"/>
      <c r="S55" s="380"/>
    </row>
    <row r="56" spans="1:19" s="73" customFormat="1" ht="15.6" customHeight="1" x14ac:dyDescent="0.3">
      <c r="A56" s="413"/>
      <c r="B56" s="425"/>
      <c r="C56" s="425"/>
      <c r="D56" s="427"/>
      <c r="E56" s="427"/>
      <c r="F56" s="436"/>
      <c r="G56" s="79" t="s">
        <v>79</v>
      </c>
      <c r="H56" s="80">
        <f>H54</f>
        <v>500626741</v>
      </c>
      <c r="I56" s="192" t="s">
        <v>100</v>
      </c>
      <c r="J56" s="193">
        <v>29959124</v>
      </c>
      <c r="K56" s="59">
        <v>0</v>
      </c>
      <c r="L56" s="59">
        <f>K56</f>
        <v>0</v>
      </c>
      <c r="M56" s="59">
        <v>0</v>
      </c>
      <c r="N56" s="59">
        <f>L56</f>
        <v>0</v>
      </c>
      <c r="O56" s="83">
        <v>0</v>
      </c>
      <c r="P56" s="59">
        <v>0</v>
      </c>
      <c r="Q56" s="378"/>
      <c r="R56" s="372"/>
      <c r="S56" s="380"/>
    </row>
    <row r="57" spans="1:19" s="73" customFormat="1" ht="15.6" customHeight="1" x14ac:dyDescent="0.3">
      <c r="A57" s="413"/>
      <c r="B57" s="425"/>
      <c r="C57" s="425"/>
      <c r="D57" s="427"/>
      <c r="E57" s="427"/>
      <c r="F57" s="436"/>
      <c r="G57" s="79" t="s">
        <v>80</v>
      </c>
      <c r="H57" s="82">
        <f>H54-H56-H55</f>
        <v>0</v>
      </c>
      <c r="I57" s="81" t="s">
        <v>101</v>
      </c>
      <c r="J57" s="83" t="s">
        <v>191</v>
      </c>
      <c r="K57" s="83">
        <v>0</v>
      </c>
      <c r="L57" s="83">
        <v>0</v>
      </c>
      <c r="M57" s="83">
        <f>K57</f>
        <v>0</v>
      </c>
      <c r="N57" s="83">
        <v>0</v>
      </c>
      <c r="O57" s="83">
        <f>M57</f>
        <v>0</v>
      </c>
      <c r="P57" s="83">
        <v>0</v>
      </c>
      <c r="Q57" s="378"/>
      <c r="R57" s="372"/>
      <c r="S57" s="380"/>
    </row>
    <row r="58" spans="1:19" s="73" customFormat="1" ht="15.6" customHeight="1" x14ac:dyDescent="0.3">
      <c r="A58" s="413"/>
      <c r="B58" s="425"/>
      <c r="C58" s="434"/>
      <c r="D58" s="427"/>
      <c r="E58" s="427"/>
      <c r="F58" s="437"/>
      <c r="G58" s="382"/>
      <c r="H58" s="383"/>
      <c r="I58" s="161" t="s">
        <v>102</v>
      </c>
      <c r="J58" s="162">
        <f t="shared" ref="J58:M58" si="12">SUM(J55:J57)</f>
        <v>2458299265</v>
      </c>
      <c r="K58" s="162">
        <f t="shared" si="12"/>
        <v>185137929932</v>
      </c>
      <c r="L58" s="162">
        <f t="shared" si="12"/>
        <v>500626741</v>
      </c>
      <c r="M58" s="162">
        <f t="shared" si="12"/>
        <v>184637303191</v>
      </c>
      <c r="N58" s="162">
        <f>SUM(N55:N57)</f>
        <v>0</v>
      </c>
      <c r="O58" s="162">
        <f>SUM(O55:O57)</f>
        <v>184637303191</v>
      </c>
      <c r="P58" s="163">
        <f t="shared" ref="P58" si="13">SUM(P55:P57)</f>
        <v>0</v>
      </c>
      <c r="Q58" s="379"/>
      <c r="R58" s="373"/>
      <c r="S58" s="381"/>
    </row>
    <row r="59" spans="1:19" s="73" customFormat="1" ht="15.95" customHeight="1" x14ac:dyDescent="0.3">
      <c r="A59" s="413"/>
      <c r="B59" s="415" t="s">
        <v>1240</v>
      </c>
      <c r="C59" s="416"/>
      <c r="D59" s="416"/>
      <c r="E59" s="416"/>
      <c r="F59" s="417"/>
      <c r="G59" s="74" t="s">
        <v>77</v>
      </c>
      <c r="H59" s="75">
        <f>H49+H54</f>
        <v>6884064841</v>
      </c>
      <c r="I59" s="190"/>
      <c r="J59" s="158"/>
      <c r="K59" s="159"/>
      <c r="L59" s="76"/>
      <c r="M59" s="77"/>
      <c r="N59" s="77"/>
      <c r="O59" s="77"/>
      <c r="P59" s="76"/>
      <c r="Q59" s="377">
        <v>0</v>
      </c>
      <c r="R59" s="371"/>
      <c r="S59" s="78">
        <v>0</v>
      </c>
    </row>
    <row r="60" spans="1:19" s="73" customFormat="1" ht="15.95" customHeight="1" x14ac:dyDescent="0.3">
      <c r="A60" s="413"/>
      <c r="B60" s="418"/>
      <c r="C60" s="419"/>
      <c r="D60" s="419"/>
      <c r="E60" s="419"/>
      <c r="F60" s="420"/>
      <c r="G60" s="79" t="s">
        <v>78</v>
      </c>
      <c r="H60" s="80">
        <f>H50+H55</f>
        <v>0</v>
      </c>
      <c r="I60" s="192" t="s">
        <v>104</v>
      </c>
      <c r="J60" s="193">
        <v>0</v>
      </c>
      <c r="K60" s="59">
        <f t="shared" ref="K60:N61" si="14">K50+K55</f>
        <v>189517929932</v>
      </c>
      <c r="L60" s="59">
        <f t="shared" si="14"/>
        <v>4880626741</v>
      </c>
      <c r="M60" s="59">
        <f t="shared" si="14"/>
        <v>184637303191</v>
      </c>
      <c r="N60" s="59">
        <f t="shared" si="14"/>
        <v>4380000000</v>
      </c>
      <c r="O60" s="59">
        <f t="shared" ref="O60:P60" si="15">O50+O55</f>
        <v>184637303191</v>
      </c>
      <c r="P60" s="59">
        <f t="shared" si="15"/>
        <v>0</v>
      </c>
      <c r="Q60" s="378"/>
      <c r="R60" s="372"/>
      <c r="S60" s="384">
        <v>0</v>
      </c>
    </row>
    <row r="61" spans="1:19" s="73" customFormat="1" ht="15.95" customHeight="1" x14ac:dyDescent="0.3">
      <c r="A61" s="413"/>
      <c r="B61" s="418"/>
      <c r="C61" s="419"/>
      <c r="D61" s="419"/>
      <c r="E61" s="419"/>
      <c r="F61" s="420"/>
      <c r="G61" s="79" t="s">
        <v>79</v>
      </c>
      <c r="H61" s="80">
        <f>H51+H56</f>
        <v>4896890831</v>
      </c>
      <c r="I61" s="192" t="s">
        <v>82</v>
      </c>
      <c r="J61" s="193">
        <v>0</v>
      </c>
      <c r="K61" s="59">
        <f t="shared" si="14"/>
        <v>16264090</v>
      </c>
      <c r="L61" s="59">
        <f t="shared" si="14"/>
        <v>16264090</v>
      </c>
      <c r="M61" s="59">
        <f t="shared" si="14"/>
        <v>0</v>
      </c>
      <c r="N61" s="59">
        <f t="shared" si="14"/>
        <v>16264090</v>
      </c>
      <c r="O61" s="59">
        <f t="shared" ref="O61:P61" si="16">O51+O56</f>
        <v>0</v>
      </c>
      <c r="P61" s="59">
        <f t="shared" si="16"/>
        <v>0</v>
      </c>
      <c r="Q61" s="378"/>
      <c r="R61" s="372"/>
      <c r="S61" s="384"/>
    </row>
    <row r="62" spans="1:19" s="73" customFormat="1" ht="15.95" customHeight="1" x14ac:dyDescent="0.3">
      <c r="A62" s="413"/>
      <c r="B62" s="418"/>
      <c r="C62" s="419"/>
      <c r="D62" s="419"/>
      <c r="E62" s="419"/>
      <c r="F62" s="420"/>
      <c r="G62" s="79" t="s">
        <v>80</v>
      </c>
      <c r="H62" s="82">
        <f>H52+H57</f>
        <v>1987174010</v>
      </c>
      <c r="I62" s="192" t="s">
        <v>83</v>
      </c>
      <c r="J62" s="194">
        <v>0</v>
      </c>
      <c r="K62" s="83">
        <f>K57</f>
        <v>0</v>
      </c>
      <c r="L62" s="83">
        <v>0</v>
      </c>
      <c r="M62" s="83">
        <v>0</v>
      </c>
      <c r="N62" s="83">
        <v>0</v>
      </c>
      <c r="O62" s="83">
        <v>0</v>
      </c>
      <c r="P62" s="83">
        <v>0</v>
      </c>
      <c r="Q62" s="378"/>
      <c r="R62" s="372"/>
      <c r="S62" s="384"/>
    </row>
    <row r="63" spans="1:19" s="73" customFormat="1" ht="15.95" customHeight="1" x14ac:dyDescent="0.3">
      <c r="A63" s="414"/>
      <c r="B63" s="421"/>
      <c r="C63" s="422"/>
      <c r="D63" s="422"/>
      <c r="E63" s="422"/>
      <c r="F63" s="423"/>
      <c r="G63" s="382"/>
      <c r="H63" s="383"/>
      <c r="I63" s="161" t="s">
        <v>121</v>
      </c>
      <c r="J63" s="195">
        <f t="shared" ref="J63" si="17">SUM(J60:J62)</f>
        <v>0</v>
      </c>
      <c r="K63" s="162">
        <f>SUM(K60:K62)</f>
        <v>189534194022</v>
      </c>
      <c r="L63" s="162">
        <f>SUM(L60:L62)</f>
        <v>4896890831</v>
      </c>
      <c r="M63" s="162">
        <f>SUM(M60:M62)</f>
        <v>184637303191</v>
      </c>
      <c r="N63" s="162">
        <f>SUM(N60:N62)</f>
        <v>4396264090</v>
      </c>
      <c r="O63" s="162">
        <f>SUM(O60:O62)</f>
        <v>184637303191</v>
      </c>
      <c r="P63" s="163">
        <v>0</v>
      </c>
      <c r="Q63" s="379"/>
      <c r="R63" s="373"/>
      <c r="S63" s="385"/>
    </row>
    <row r="64" spans="1:19" s="73" customFormat="1" ht="43.5" customHeight="1" x14ac:dyDescent="0.3">
      <c r="A64" s="412">
        <v>6</v>
      </c>
      <c r="B64" s="424" t="s">
        <v>689</v>
      </c>
      <c r="C64" s="424" t="s">
        <v>688</v>
      </c>
      <c r="D64" s="406"/>
      <c r="E64" s="406"/>
      <c r="F64" s="409" t="s">
        <v>1216</v>
      </c>
      <c r="G64" s="201" t="s">
        <v>77</v>
      </c>
      <c r="H64" s="202">
        <f>'담보물 배분표'!H8</f>
        <v>6666000000</v>
      </c>
      <c r="I64" s="189" t="s">
        <v>665</v>
      </c>
      <c r="J64" s="158"/>
      <c r="K64" s="159"/>
      <c r="L64" s="76"/>
      <c r="M64" s="77"/>
      <c r="N64" s="77"/>
      <c r="O64" s="77"/>
      <c r="P64" s="77"/>
      <c r="Q64" s="377" t="s">
        <v>1225</v>
      </c>
      <c r="R64" s="371"/>
      <c r="S64" s="160" t="s">
        <v>697</v>
      </c>
    </row>
    <row r="65" spans="1:19" s="73" customFormat="1" ht="43.5" customHeight="1" x14ac:dyDescent="0.3">
      <c r="A65" s="413"/>
      <c r="B65" s="425"/>
      <c r="C65" s="425"/>
      <c r="D65" s="407"/>
      <c r="E65" s="407"/>
      <c r="F65" s="410"/>
      <c r="G65" s="203" t="s">
        <v>78</v>
      </c>
      <c r="H65" s="204">
        <f>'담보물 배분표'!K10</f>
        <v>2914773950</v>
      </c>
      <c r="I65" s="192" t="s">
        <v>104</v>
      </c>
      <c r="J65" s="59">
        <v>2428340141</v>
      </c>
      <c r="K65" s="59">
        <v>1200000000</v>
      </c>
      <c r="L65" s="59">
        <v>0</v>
      </c>
      <c r="M65" s="59">
        <f>K65</f>
        <v>1200000000</v>
      </c>
      <c r="N65" s="59">
        <f>L65</f>
        <v>0</v>
      </c>
      <c r="O65" s="59">
        <f>K65</f>
        <v>1200000000</v>
      </c>
      <c r="P65" s="59">
        <f>O65</f>
        <v>1200000000</v>
      </c>
      <c r="Q65" s="378"/>
      <c r="R65" s="372"/>
      <c r="S65" s="438" t="s">
        <v>1223</v>
      </c>
    </row>
    <row r="66" spans="1:19" s="73" customFormat="1" ht="43.5" customHeight="1" x14ac:dyDescent="0.3">
      <c r="A66" s="413"/>
      <c r="B66" s="425"/>
      <c r="C66" s="425"/>
      <c r="D66" s="407"/>
      <c r="E66" s="407"/>
      <c r="F66" s="410"/>
      <c r="G66" s="203" t="s">
        <v>79</v>
      </c>
      <c r="H66" s="204">
        <f>'담보물 배분표'!K16</f>
        <v>0</v>
      </c>
      <c r="I66" s="192" t="s">
        <v>82</v>
      </c>
      <c r="J66" s="59">
        <v>29959124</v>
      </c>
      <c r="K66" s="59">
        <v>5293151</v>
      </c>
      <c r="L66" s="59">
        <v>0</v>
      </c>
      <c r="M66" s="59">
        <f>K66</f>
        <v>5293151</v>
      </c>
      <c r="N66" s="59">
        <f>L66</f>
        <v>0</v>
      </c>
      <c r="O66" s="59">
        <f>K66</f>
        <v>5293151</v>
      </c>
      <c r="P66" s="59">
        <f>O66</f>
        <v>5293151</v>
      </c>
      <c r="Q66" s="378"/>
      <c r="R66" s="372"/>
      <c r="S66" s="380"/>
    </row>
    <row r="67" spans="1:19" s="73" customFormat="1" ht="43.5" customHeight="1" x14ac:dyDescent="0.3">
      <c r="A67" s="413"/>
      <c r="B67" s="425"/>
      <c r="C67" s="425"/>
      <c r="D67" s="407"/>
      <c r="E67" s="407"/>
      <c r="F67" s="410"/>
      <c r="G67" s="203" t="s">
        <v>80</v>
      </c>
      <c r="H67" s="205">
        <f>H64-H66-H65</f>
        <v>3751226050</v>
      </c>
      <c r="I67" s="192" t="s">
        <v>83</v>
      </c>
      <c r="J67" s="83" t="s">
        <v>191</v>
      </c>
      <c r="K67" s="83">
        <v>0</v>
      </c>
      <c r="L67" s="83">
        <v>0</v>
      </c>
      <c r="M67" s="83">
        <f>K67</f>
        <v>0</v>
      </c>
      <c r="N67" s="83">
        <v>0</v>
      </c>
      <c r="O67" s="83">
        <f>M67</f>
        <v>0</v>
      </c>
      <c r="P67" s="83">
        <v>0</v>
      </c>
      <c r="Q67" s="378"/>
      <c r="R67" s="372"/>
      <c r="S67" s="380"/>
    </row>
    <row r="68" spans="1:19" s="73" customFormat="1" ht="43.5" customHeight="1" x14ac:dyDescent="0.3">
      <c r="A68" s="414"/>
      <c r="B68" s="434"/>
      <c r="C68" s="434"/>
      <c r="D68" s="408"/>
      <c r="E68" s="408"/>
      <c r="F68" s="411"/>
      <c r="G68" s="439"/>
      <c r="H68" s="440"/>
      <c r="I68" s="161" t="s">
        <v>102</v>
      </c>
      <c r="J68" s="162">
        <f t="shared" ref="J68:P68" si="18">SUM(J65:J67)</f>
        <v>2458299265</v>
      </c>
      <c r="K68" s="162">
        <f t="shared" si="18"/>
        <v>1205293151</v>
      </c>
      <c r="L68" s="162">
        <f t="shared" si="18"/>
        <v>0</v>
      </c>
      <c r="M68" s="162">
        <f t="shared" si="18"/>
        <v>1205293151</v>
      </c>
      <c r="N68" s="162">
        <f t="shared" si="18"/>
        <v>0</v>
      </c>
      <c r="O68" s="162">
        <f t="shared" si="18"/>
        <v>1205293151</v>
      </c>
      <c r="P68" s="163">
        <f t="shared" si="18"/>
        <v>1205293151</v>
      </c>
      <c r="Q68" s="379"/>
      <c r="R68" s="373"/>
      <c r="S68" s="381"/>
    </row>
    <row r="69" spans="1:19" s="73" customFormat="1" ht="42" customHeight="1" x14ac:dyDescent="0.3">
      <c r="A69" s="412">
        <v>7</v>
      </c>
      <c r="B69" s="424"/>
      <c r="C69" s="424" t="s">
        <v>689</v>
      </c>
      <c r="D69" s="406"/>
      <c r="E69" s="426"/>
      <c r="F69" s="374" t="s">
        <v>1215</v>
      </c>
      <c r="G69" s="74" t="s">
        <v>77</v>
      </c>
      <c r="H69" s="75">
        <f>'담보물 배분표'!H8</f>
        <v>6666000000</v>
      </c>
      <c r="I69" s="189" t="s">
        <v>268</v>
      </c>
      <c r="J69" s="158"/>
      <c r="K69" s="159"/>
      <c r="L69" s="76"/>
      <c r="M69" s="77"/>
      <c r="N69" s="77"/>
      <c r="O69" s="77"/>
      <c r="P69" s="77"/>
      <c r="Q69" s="377" t="s">
        <v>1225</v>
      </c>
      <c r="R69" s="371"/>
      <c r="S69" s="444" t="s">
        <v>1221</v>
      </c>
    </row>
    <row r="70" spans="1:19" s="73" customFormat="1" ht="42" customHeight="1" x14ac:dyDescent="0.3">
      <c r="A70" s="413"/>
      <c r="B70" s="425"/>
      <c r="C70" s="425"/>
      <c r="D70" s="407"/>
      <c r="E70" s="427"/>
      <c r="F70" s="375"/>
      <c r="G70" s="79" t="s">
        <v>78</v>
      </c>
      <c r="H70" s="80">
        <f>'담보물 배분표'!K16+'담보물 배분표'!K10</f>
        <v>2914773950</v>
      </c>
      <c r="I70" s="192" t="s">
        <v>104</v>
      </c>
      <c r="J70" s="59">
        <v>2428340141</v>
      </c>
      <c r="K70" s="59">
        <v>1100000000</v>
      </c>
      <c r="L70" s="59">
        <v>0</v>
      </c>
      <c r="M70" s="59">
        <f>K70</f>
        <v>1100000000</v>
      </c>
      <c r="N70" s="59">
        <f>L70</f>
        <v>0</v>
      </c>
      <c r="O70" s="59">
        <f>K70</f>
        <v>1100000000</v>
      </c>
      <c r="P70" s="59">
        <f>O70</f>
        <v>1100000000</v>
      </c>
      <c r="Q70" s="378"/>
      <c r="R70" s="372"/>
      <c r="S70" s="445"/>
    </row>
    <row r="71" spans="1:19" s="73" customFormat="1" ht="42" customHeight="1" x14ac:dyDescent="0.3">
      <c r="A71" s="413"/>
      <c r="B71" s="425"/>
      <c r="C71" s="425"/>
      <c r="D71" s="407"/>
      <c r="E71" s="427"/>
      <c r="F71" s="375"/>
      <c r="G71" s="79" t="s">
        <v>79</v>
      </c>
      <c r="H71" s="204">
        <f>'담보물 배분표'!K19</f>
        <v>0</v>
      </c>
      <c r="I71" s="192" t="s">
        <v>82</v>
      </c>
      <c r="J71" s="59">
        <v>29959124</v>
      </c>
      <c r="K71" s="59">
        <v>0</v>
      </c>
      <c r="L71" s="59">
        <f>K71</f>
        <v>0</v>
      </c>
      <c r="M71" s="59">
        <v>0</v>
      </c>
      <c r="N71" s="59">
        <f>L71</f>
        <v>0</v>
      </c>
      <c r="O71" s="59">
        <v>0</v>
      </c>
      <c r="P71" s="59">
        <v>0</v>
      </c>
      <c r="Q71" s="378"/>
      <c r="R71" s="372"/>
      <c r="S71" s="445"/>
    </row>
    <row r="72" spans="1:19" s="73" customFormat="1" ht="42" customHeight="1" x14ac:dyDescent="0.3">
      <c r="A72" s="413"/>
      <c r="B72" s="425"/>
      <c r="C72" s="425"/>
      <c r="D72" s="407"/>
      <c r="E72" s="427"/>
      <c r="F72" s="375"/>
      <c r="G72" s="79" t="s">
        <v>80</v>
      </c>
      <c r="H72" s="82">
        <f>H69-H71-H70</f>
        <v>3751226050</v>
      </c>
      <c r="I72" s="192" t="s">
        <v>83</v>
      </c>
      <c r="J72" s="83" t="s">
        <v>191</v>
      </c>
      <c r="K72" s="83">
        <v>0</v>
      </c>
      <c r="L72" s="83">
        <v>0</v>
      </c>
      <c r="M72" s="83">
        <f>K72</f>
        <v>0</v>
      </c>
      <c r="N72" s="83">
        <v>0</v>
      </c>
      <c r="O72" s="83">
        <f>M72</f>
        <v>0</v>
      </c>
      <c r="P72" s="83">
        <v>0</v>
      </c>
      <c r="Q72" s="378"/>
      <c r="R72" s="372"/>
      <c r="S72" s="445"/>
    </row>
    <row r="73" spans="1:19" s="73" customFormat="1" ht="42" customHeight="1" x14ac:dyDescent="0.3">
      <c r="A73" s="414"/>
      <c r="B73" s="434"/>
      <c r="C73" s="434"/>
      <c r="D73" s="408"/>
      <c r="E73" s="428"/>
      <c r="F73" s="376"/>
      <c r="G73" s="382"/>
      <c r="H73" s="383"/>
      <c r="I73" s="161" t="s">
        <v>102</v>
      </c>
      <c r="J73" s="162">
        <f t="shared" ref="J73:P73" si="19">SUM(J70:J72)</f>
        <v>2458299265</v>
      </c>
      <c r="K73" s="162">
        <f t="shared" si="19"/>
        <v>1100000000</v>
      </c>
      <c r="L73" s="162">
        <f t="shared" si="19"/>
        <v>0</v>
      </c>
      <c r="M73" s="162">
        <f t="shared" si="19"/>
        <v>1100000000</v>
      </c>
      <c r="N73" s="162">
        <f t="shared" si="19"/>
        <v>0</v>
      </c>
      <c r="O73" s="162">
        <f t="shared" si="19"/>
        <v>1100000000</v>
      </c>
      <c r="P73" s="163">
        <f t="shared" si="19"/>
        <v>1100000000</v>
      </c>
      <c r="Q73" s="379"/>
      <c r="R73" s="373"/>
      <c r="S73" s="446"/>
    </row>
    <row r="74" spans="1:19" s="73" customFormat="1" ht="21" customHeight="1" x14ac:dyDescent="0.3">
      <c r="A74" s="412">
        <v>8</v>
      </c>
      <c r="B74" s="424" t="s">
        <v>690</v>
      </c>
      <c r="C74" s="424" t="s">
        <v>1232</v>
      </c>
      <c r="D74" s="406"/>
      <c r="E74" s="406"/>
      <c r="F74" s="409" t="s">
        <v>1054</v>
      </c>
      <c r="G74" s="201" t="s">
        <v>77</v>
      </c>
      <c r="H74" s="202">
        <f>'담보물 배분표'!H58</f>
        <v>1868440000</v>
      </c>
      <c r="I74" s="189" t="s">
        <v>268</v>
      </c>
      <c r="J74" s="158"/>
      <c r="K74" s="159"/>
      <c r="L74" s="76"/>
      <c r="M74" s="77"/>
      <c r="N74" s="77"/>
      <c r="O74" s="77"/>
      <c r="P74" s="77"/>
      <c r="Q74" s="377"/>
      <c r="R74" s="371"/>
      <c r="S74" s="160"/>
    </row>
    <row r="75" spans="1:19" s="73" customFormat="1" ht="21" customHeight="1" x14ac:dyDescent="0.3">
      <c r="A75" s="413"/>
      <c r="B75" s="425"/>
      <c r="C75" s="425"/>
      <c r="D75" s="407"/>
      <c r="E75" s="407"/>
      <c r="F75" s="410"/>
      <c r="G75" s="203" t="s">
        <v>78</v>
      </c>
      <c r="H75" s="204">
        <f>'담보물 배분표'!K60</f>
        <v>673919783</v>
      </c>
      <c r="I75" s="81" t="s">
        <v>99</v>
      </c>
      <c r="J75" s="59">
        <v>2428340141</v>
      </c>
      <c r="K75" s="59">
        <f>H76</f>
        <v>312071578</v>
      </c>
      <c r="L75" s="59">
        <f>K75</f>
        <v>312071578</v>
      </c>
      <c r="M75" s="59">
        <v>0</v>
      </c>
      <c r="N75" s="59">
        <f>L75</f>
        <v>312071578</v>
      </c>
      <c r="O75" s="59">
        <v>0</v>
      </c>
      <c r="P75" s="59">
        <v>0</v>
      </c>
      <c r="Q75" s="378"/>
      <c r="R75" s="372"/>
      <c r="S75" s="438" t="s">
        <v>1226</v>
      </c>
    </row>
    <row r="76" spans="1:19" s="73" customFormat="1" ht="21" customHeight="1" x14ac:dyDescent="0.3">
      <c r="A76" s="413"/>
      <c r="B76" s="425"/>
      <c r="C76" s="425"/>
      <c r="D76" s="407"/>
      <c r="E76" s="407"/>
      <c r="F76" s="410"/>
      <c r="G76" s="203" t="s">
        <v>79</v>
      </c>
      <c r="H76" s="204">
        <f>'담보물 배분표'!K63</f>
        <v>312071578</v>
      </c>
      <c r="I76" s="81" t="s">
        <v>100</v>
      </c>
      <c r="J76" s="59">
        <v>29959124</v>
      </c>
      <c r="K76" s="59">
        <v>0</v>
      </c>
      <c r="L76" s="59">
        <f>K76</f>
        <v>0</v>
      </c>
      <c r="M76" s="59">
        <v>0</v>
      </c>
      <c r="N76" s="59">
        <f>L76</f>
        <v>0</v>
      </c>
      <c r="O76" s="59">
        <v>0</v>
      </c>
      <c r="P76" s="59">
        <v>0</v>
      </c>
      <c r="Q76" s="378"/>
      <c r="R76" s="372"/>
      <c r="S76" s="380"/>
    </row>
    <row r="77" spans="1:19" s="73" customFormat="1" ht="21" customHeight="1" x14ac:dyDescent="0.3">
      <c r="A77" s="413"/>
      <c r="B77" s="425"/>
      <c r="C77" s="425"/>
      <c r="D77" s="407"/>
      <c r="E77" s="407"/>
      <c r="F77" s="410"/>
      <c r="G77" s="203" t="s">
        <v>80</v>
      </c>
      <c r="H77" s="205">
        <f>H74-H76-H75</f>
        <v>882448639</v>
      </c>
      <c r="I77" s="81" t="s">
        <v>101</v>
      </c>
      <c r="J77" s="83" t="s">
        <v>191</v>
      </c>
      <c r="K77" s="83">
        <v>0</v>
      </c>
      <c r="L77" s="83">
        <v>0</v>
      </c>
      <c r="M77" s="83">
        <f>K77</f>
        <v>0</v>
      </c>
      <c r="N77" s="83">
        <v>0</v>
      </c>
      <c r="O77" s="83">
        <f>M77</f>
        <v>0</v>
      </c>
      <c r="P77" s="83">
        <v>0</v>
      </c>
      <c r="Q77" s="378"/>
      <c r="R77" s="372"/>
      <c r="S77" s="380"/>
    </row>
    <row r="78" spans="1:19" s="73" customFormat="1" ht="21" customHeight="1" x14ac:dyDescent="0.3">
      <c r="A78" s="413"/>
      <c r="B78" s="434"/>
      <c r="C78" s="434"/>
      <c r="D78" s="408"/>
      <c r="E78" s="408"/>
      <c r="F78" s="411"/>
      <c r="G78" s="439"/>
      <c r="H78" s="440"/>
      <c r="I78" s="161" t="s">
        <v>102</v>
      </c>
      <c r="J78" s="162">
        <f t="shared" ref="J78:P78" si="20">SUM(J75:J77)</f>
        <v>2458299265</v>
      </c>
      <c r="K78" s="162">
        <f t="shared" si="20"/>
        <v>312071578</v>
      </c>
      <c r="L78" s="162">
        <f t="shared" si="20"/>
        <v>312071578</v>
      </c>
      <c r="M78" s="162">
        <f t="shared" si="20"/>
        <v>0</v>
      </c>
      <c r="N78" s="162">
        <f t="shared" si="20"/>
        <v>312071578</v>
      </c>
      <c r="O78" s="162">
        <f t="shared" si="20"/>
        <v>0</v>
      </c>
      <c r="P78" s="163">
        <f t="shared" si="20"/>
        <v>0</v>
      </c>
      <c r="Q78" s="379"/>
      <c r="R78" s="373"/>
      <c r="S78" s="381"/>
    </row>
    <row r="79" spans="1:19" s="73" customFormat="1" ht="39" customHeight="1" x14ac:dyDescent="0.3">
      <c r="A79" s="413"/>
      <c r="B79" s="424"/>
      <c r="C79" s="424" t="s">
        <v>690</v>
      </c>
      <c r="D79" s="406"/>
      <c r="E79" s="406"/>
      <c r="F79" s="409" t="s">
        <v>1219</v>
      </c>
      <c r="G79" s="201" t="s">
        <v>77</v>
      </c>
      <c r="H79" s="202">
        <f>'담보물 배분표'!H69</f>
        <v>2290994400</v>
      </c>
      <c r="I79" s="189" t="s">
        <v>268</v>
      </c>
      <c r="J79" s="158"/>
      <c r="K79" s="159"/>
      <c r="L79" s="76"/>
      <c r="M79" s="77"/>
      <c r="N79" s="77"/>
      <c r="O79" s="77"/>
      <c r="P79" s="77"/>
      <c r="Q79" s="377" t="s">
        <v>1225</v>
      </c>
      <c r="R79" s="371"/>
      <c r="S79" s="444" t="s">
        <v>1222</v>
      </c>
    </row>
    <row r="80" spans="1:19" s="73" customFormat="1" ht="37.15" customHeight="1" x14ac:dyDescent="0.3">
      <c r="A80" s="413"/>
      <c r="B80" s="425"/>
      <c r="C80" s="425"/>
      <c r="D80" s="407"/>
      <c r="E80" s="407"/>
      <c r="F80" s="410"/>
      <c r="G80" s="203" t="s">
        <v>78</v>
      </c>
      <c r="H80" s="204">
        <f>'담보물 배분표'!K71</f>
        <v>1008471013</v>
      </c>
      <c r="I80" s="81" t="s">
        <v>99</v>
      </c>
      <c r="J80" s="59">
        <v>2428340141</v>
      </c>
      <c r="K80" s="59">
        <v>835000000</v>
      </c>
      <c r="L80" s="59">
        <v>0</v>
      </c>
      <c r="M80" s="59">
        <f>K80</f>
        <v>835000000</v>
      </c>
      <c r="N80" s="59">
        <f>L80</f>
        <v>0</v>
      </c>
      <c r="O80" s="59">
        <f>K80</f>
        <v>835000000</v>
      </c>
      <c r="P80" s="59">
        <f>O80</f>
        <v>835000000</v>
      </c>
      <c r="Q80" s="378"/>
      <c r="R80" s="372"/>
      <c r="S80" s="445"/>
    </row>
    <row r="81" spans="1:19" s="73" customFormat="1" ht="37.15" customHeight="1" x14ac:dyDescent="0.3">
      <c r="A81" s="413"/>
      <c r="B81" s="425"/>
      <c r="C81" s="425"/>
      <c r="D81" s="407"/>
      <c r="E81" s="407"/>
      <c r="F81" s="410"/>
      <c r="G81" s="203" t="s">
        <v>79</v>
      </c>
      <c r="H81" s="204">
        <f>'담보물 배분표'!K74</f>
        <v>0</v>
      </c>
      <c r="I81" s="81" t="s">
        <v>100</v>
      </c>
      <c r="J81" s="59">
        <v>29959124</v>
      </c>
      <c r="K81" s="59">
        <v>0</v>
      </c>
      <c r="L81" s="59">
        <f>K81</f>
        <v>0</v>
      </c>
      <c r="M81" s="59">
        <v>0</v>
      </c>
      <c r="N81" s="59">
        <f>L81</f>
        <v>0</v>
      </c>
      <c r="O81" s="59">
        <v>0</v>
      </c>
      <c r="P81" s="59">
        <v>0</v>
      </c>
      <c r="Q81" s="378"/>
      <c r="R81" s="372"/>
      <c r="S81" s="445"/>
    </row>
    <row r="82" spans="1:19" s="73" customFormat="1" ht="37.15" customHeight="1" x14ac:dyDescent="0.3">
      <c r="A82" s="413"/>
      <c r="B82" s="425"/>
      <c r="C82" s="425"/>
      <c r="D82" s="407"/>
      <c r="E82" s="407"/>
      <c r="F82" s="410"/>
      <c r="G82" s="203" t="s">
        <v>80</v>
      </c>
      <c r="H82" s="205">
        <f>H79-H81-H80</f>
        <v>1282523387</v>
      </c>
      <c r="I82" s="81" t="s">
        <v>101</v>
      </c>
      <c r="J82" s="83" t="s">
        <v>191</v>
      </c>
      <c r="K82" s="83">
        <v>0</v>
      </c>
      <c r="L82" s="83">
        <v>0</v>
      </c>
      <c r="M82" s="83">
        <f>K82</f>
        <v>0</v>
      </c>
      <c r="N82" s="83">
        <v>0</v>
      </c>
      <c r="O82" s="83">
        <f>M82</f>
        <v>0</v>
      </c>
      <c r="P82" s="83">
        <v>0</v>
      </c>
      <c r="Q82" s="378"/>
      <c r="R82" s="372"/>
      <c r="S82" s="445"/>
    </row>
    <row r="83" spans="1:19" s="73" customFormat="1" ht="37.15" customHeight="1" x14ac:dyDescent="0.3">
      <c r="A83" s="414"/>
      <c r="B83" s="434"/>
      <c r="C83" s="434"/>
      <c r="D83" s="408"/>
      <c r="E83" s="408"/>
      <c r="F83" s="411"/>
      <c r="G83" s="439"/>
      <c r="H83" s="440"/>
      <c r="I83" s="161" t="s">
        <v>102</v>
      </c>
      <c r="J83" s="162">
        <f t="shared" ref="J83:P83" si="21">SUM(J80:J82)</f>
        <v>2458299265</v>
      </c>
      <c r="K83" s="162">
        <f t="shared" si="21"/>
        <v>835000000</v>
      </c>
      <c r="L83" s="162">
        <f t="shared" si="21"/>
        <v>0</v>
      </c>
      <c r="M83" s="162">
        <f t="shared" si="21"/>
        <v>835000000</v>
      </c>
      <c r="N83" s="162">
        <f t="shared" si="21"/>
        <v>0</v>
      </c>
      <c r="O83" s="162">
        <f t="shared" si="21"/>
        <v>835000000</v>
      </c>
      <c r="P83" s="163">
        <f t="shared" si="21"/>
        <v>835000000</v>
      </c>
      <c r="Q83" s="379"/>
      <c r="R83" s="373"/>
      <c r="S83" s="446"/>
    </row>
    <row r="84" spans="1:19" s="73" customFormat="1" ht="15.95" customHeight="1" x14ac:dyDescent="0.3">
      <c r="A84" s="198"/>
      <c r="B84" s="415" t="s">
        <v>1241</v>
      </c>
      <c r="C84" s="416"/>
      <c r="D84" s="416"/>
      <c r="E84" s="416"/>
      <c r="F84" s="417"/>
      <c r="G84" s="74" t="s">
        <v>77</v>
      </c>
      <c r="H84" s="75">
        <f>H79+H74</f>
        <v>4159434400</v>
      </c>
      <c r="I84" s="190"/>
      <c r="J84" s="158"/>
      <c r="K84" s="159"/>
      <c r="L84" s="76"/>
      <c r="M84" s="77"/>
      <c r="N84" s="77"/>
      <c r="O84" s="77"/>
      <c r="P84" s="77"/>
      <c r="Q84" s="377">
        <v>0</v>
      </c>
      <c r="R84" s="371"/>
      <c r="S84" s="78"/>
    </row>
    <row r="85" spans="1:19" s="73" customFormat="1" ht="15.95" customHeight="1" x14ac:dyDescent="0.3">
      <c r="A85" s="199"/>
      <c r="B85" s="418"/>
      <c r="C85" s="419"/>
      <c r="D85" s="419"/>
      <c r="E85" s="419"/>
      <c r="F85" s="420"/>
      <c r="G85" s="79" t="s">
        <v>78</v>
      </c>
      <c r="H85" s="80">
        <f t="shared" ref="H85:H87" si="22">H80+H75</f>
        <v>1682390796</v>
      </c>
      <c r="I85" s="192" t="s">
        <v>104</v>
      </c>
      <c r="J85" s="59">
        <v>0</v>
      </c>
      <c r="K85" s="59">
        <f>K75+K80</f>
        <v>1147071578</v>
      </c>
      <c r="L85" s="59">
        <f t="shared" ref="L85:P85" si="23">L75+L80</f>
        <v>312071578</v>
      </c>
      <c r="M85" s="59">
        <f t="shared" si="23"/>
        <v>835000000</v>
      </c>
      <c r="N85" s="59">
        <f t="shared" si="23"/>
        <v>312071578</v>
      </c>
      <c r="O85" s="59">
        <f t="shared" si="23"/>
        <v>835000000</v>
      </c>
      <c r="P85" s="59">
        <f t="shared" si="23"/>
        <v>835000000</v>
      </c>
      <c r="Q85" s="378"/>
      <c r="R85" s="372"/>
      <c r="S85" s="384"/>
    </row>
    <row r="86" spans="1:19" s="73" customFormat="1" ht="15.95" customHeight="1" x14ac:dyDescent="0.3">
      <c r="A86" s="199"/>
      <c r="B86" s="418"/>
      <c r="C86" s="419"/>
      <c r="D86" s="419"/>
      <c r="E86" s="419"/>
      <c r="F86" s="420"/>
      <c r="G86" s="79" t="s">
        <v>79</v>
      </c>
      <c r="H86" s="80">
        <f t="shared" si="22"/>
        <v>312071578</v>
      </c>
      <c r="I86" s="192" t="s">
        <v>82</v>
      </c>
      <c r="J86" s="59">
        <v>0</v>
      </c>
      <c r="K86" s="59">
        <f t="shared" ref="K86:P87" si="24">K76+K81</f>
        <v>0</v>
      </c>
      <c r="L86" s="59">
        <f t="shared" si="24"/>
        <v>0</v>
      </c>
      <c r="M86" s="59">
        <f t="shared" si="24"/>
        <v>0</v>
      </c>
      <c r="N86" s="59">
        <f t="shared" si="24"/>
        <v>0</v>
      </c>
      <c r="O86" s="59">
        <f t="shared" si="24"/>
        <v>0</v>
      </c>
      <c r="P86" s="59">
        <f t="shared" si="24"/>
        <v>0</v>
      </c>
      <c r="Q86" s="378"/>
      <c r="R86" s="372"/>
      <c r="S86" s="384"/>
    </row>
    <row r="87" spans="1:19" s="73" customFormat="1" ht="15.95" customHeight="1" x14ac:dyDescent="0.3">
      <c r="A87" s="199"/>
      <c r="B87" s="418"/>
      <c r="C87" s="419"/>
      <c r="D87" s="419"/>
      <c r="E87" s="419"/>
      <c r="F87" s="420"/>
      <c r="G87" s="79" t="s">
        <v>80</v>
      </c>
      <c r="H87" s="82">
        <f t="shared" si="22"/>
        <v>2164972026</v>
      </c>
      <c r="I87" s="192" t="s">
        <v>83</v>
      </c>
      <c r="J87" s="83">
        <v>0</v>
      </c>
      <c r="K87" s="59">
        <f t="shared" si="24"/>
        <v>0</v>
      </c>
      <c r="L87" s="59">
        <f t="shared" si="24"/>
        <v>0</v>
      </c>
      <c r="M87" s="59">
        <f t="shared" si="24"/>
        <v>0</v>
      </c>
      <c r="N87" s="59">
        <f t="shared" si="24"/>
        <v>0</v>
      </c>
      <c r="O87" s="59">
        <f t="shared" si="24"/>
        <v>0</v>
      </c>
      <c r="P87" s="59">
        <f t="shared" si="24"/>
        <v>0</v>
      </c>
      <c r="Q87" s="378"/>
      <c r="R87" s="372"/>
      <c r="S87" s="384"/>
    </row>
    <row r="88" spans="1:19" s="73" customFormat="1" ht="15.95" customHeight="1" x14ac:dyDescent="0.3">
      <c r="A88" s="200"/>
      <c r="B88" s="421"/>
      <c r="C88" s="422"/>
      <c r="D88" s="422"/>
      <c r="E88" s="422"/>
      <c r="F88" s="423"/>
      <c r="G88" s="382"/>
      <c r="H88" s="383"/>
      <c r="I88" s="161" t="s">
        <v>121</v>
      </c>
      <c r="J88" s="162">
        <f t="shared" ref="J88" si="25">SUM(J85:J87)</f>
        <v>0</v>
      </c>
      <c r="K88" s="162">
        <f t="shared" ref="K88:P88" si="26">SUM(K85:K87)</f>
        <v>1147071578</v>
      </c>
      <c r="L88" s="162">
        <f t="shared" si="26"/>
        <v>312071578</v>
      </c>
      <c r="M88" s="162">
        <f t="shared" si="26"/>
        <v>835000000</v>
      </c>
      <c r="N88" s="162">
        <f t="shared" si="26"/>
        <v>312071578</v>
      </c>
      <c r="O88" s="162">
        <f t="shared" si="26"/>
        <v>835000000</v>
      </c>
      <c r="P88" s="162">
        <f t="shared" si="26"/>
        <v>835000000</v>
      </c>
      <c r="Q88" s="379"/>
      <c r="R88" s="373"/>
      <c r="S88" s="385"/>
    </row>
    <row r="89" spans="1:19" s="73" customFormat="1" ht="18.75" customHeight="1" x14ac:dyDescent="0.3">
      <c r="A89" s="412">
        <v>9</v>
      </c>
      <c r="B89" s="424" t="s">
        <v>1004</v>
      </c>
      <c r="C89" s="424" t="s">
        <v>1062</v>
      </c>
      <c r="D89" s="426"/>
      <c r="E89" s="426"/>
      <c r="F89" s="435" t="s">
        <v>1055</v>
      </c>
      <c r="G89" s="74" t="s">
        <v>994</v>
      </c>
      <c r="H89" s="75">
        <v>70400000</v>
      </c>
      <c r="I89" s="189" t="s">
        <v>197</v>
      </c>
      <c r="J89" s="158"/>
      <c r="K89" s="159"/>
      <c r="L89" s="76"/>
      <c r="M89" s="77"/>
      <c r="N89" s="77"/>
      <c r="O89" s="77"/>
      <c r="P89" s="77"/>
      <c r="Q89" s="377"/>
      <c r="R89" s="371"/>
      <c r="S89" s="160" t="s">
        <v>834</v>
      </c>
    </row>
    <row r="90" spans="1:19" s="73" customFormat="1" ht="18.75" customHeight="1" x14ac:dyDescent="0.3">
      <c r="A90" s="413"/>
      <c r="B90" s="425"/>
      <c r="C90" s="425"/>
      <c r="D90" s="427"/>
      <c r="E90" s="427"/>
      <c r="F90" s="436"/>
      <c r="G90" s="79" t="s">
        <v>78</v>
      </c>
      <c r="H90" s="80">
        <v>0</v>
      </c>
      <c r="I90" s="81" t="s">
        <v>99</v>
      </c>
      <c r="J90" s="59">
        <v>2428340141</v>
      </c>
      <c r="K90" s="59">
        <f>H91</f>
        <v>49280000</v>
      </c>
      <c r="L90" s="59">
        <f>K90</f>
        <v>49280000</v>
      </c>
      <c r="M90" s="59">
        <v>0</v>
      </c>
      <c r="N90" s="59">
        <f>L90</f>
        <v>49280000</v>
      </c>
      <c r="O90" s="59">
        <v>0</v>
      </c>
      <c r="P90" s="59">
        <v>0</v>
      </c>
      <c r="Q90" s="378"/>
      <c r="R90" s="372"/>
      <c r="S90" s="447" t="s">
        <v>996</v>
      </c>
    </row>
    <row r="91" spans="1:19" s="73" customFormat="1" ht="18.75" customHeight="1" x14ac:dyDescent="0.3">
      <c r="A91" s="413"/>
      <c r="B91" s="425"/>
      <c r="C91" s="425"/>
      <c r="D91" s="427"/>
      <c r="E91" s="427"/>
      <c r="F91" s="436"/>
      <c r="G91" s="79" t="s">
        <v>79</v>
      </c>
      <c r="H91" s="80">
        <v>49280000</v>
      </c>
      <c r="I91" s="81" t="s">
        <v>100</v>
      </c>
      <c r="J91" s="59">
        <v>29959124</v>
      </c>
      <c r="K91" s="59">
        <v>0</v>
      </c>
      <c r="L91" s="59">
        <f>K91</f>
        <v>0</v>
      </c>
      <c r="M91" s="59">
        <v>0</v>
      </c>
      <c r="N91" s="59">
        <f>L91</f>
        <v>0</v>
      </c>
      <c r="O91" s="59">
        <v>0</v>
      </c>
      <c r="P91" s="59">
        <v>0</v>
      </c>
      <c r="Q91" s="378"/>
      <c r="R91" s="372"/>
      <c r="S91" s="447"/>
    </row>
    <row r="92" spans="1:19" s="73" customFormat="1" ht="18.75" customHeight="1" x14ac:dyDescent="0.3">
      <c r="A92" s="413"/>
      <c r="B92" s="425"/>
      <c r="C92" s="425"/>
      <c r="D92" s="427"/>
      <c r="E92" s="427"/>
      <c r="F92" s="436"/>
      <c r="G92" s="79" t="s">
        <v>80</v>
      </c>
      <c r="H92" s="82">
        <f>H89-H91-H90</f>
        <v>21120000</v>
      </c>
      <c r="I92" s="81" t="s">
        <v>101</v>
      </c>
      <c r="J92" s="83" t="s">
        <v>191</v>
      </c>
      <c r="K92" s="83">
        <v>0</v>
      </c>
      <c r="L92" s="83">
        <v>0</v>
      </c>
      <c r="M92" s="83">
        <f>K92</f>
        <v>0</v>
      </c>
      <c r="N92" s="83">
        <v>0</v>
      </c>
      <c r="O92" s="83">
        <f>M92</f>
        <v>0</v>
      </c>
      <c r="P92" s="83">
        <v>0</v>
      </c>
      <c r="Q92" s="378"/>
      <c r="R92" s="372"/>
      <c r="S92" s="447"/>
    </row>
    <row r="93" spans="1:19" s="73" customFormat="1" ht="18.75" customHeight="1" x14ac:dyDescent="0.3">
      <c r="A93" s="413"/>
      <c r="B93" s="425"/>
      <c r="C93" s="425"/>
      <c r="D93" s="427"/>
      <c r="E93" s="427"/>
      <c r="F93" s="437"/>
      <c r="G93" s="382"/>
      <c r="H93" s="383"/>
      <c r="I93" s="161" t="s">
        <v>102</v>
      </c>
      <c r="J93" s="162">
        <f t="shared" ref="J93:P93" si="27">SUM(J90:J92)</f>
        <v>2458299265</v>
      </c>
      <c r="K93" s="162">
        <f t="shared" si="27"/>
        <v>49280000</v>
      </c>
      <c r="L93" s="162">
        <f t="shared" si="27"/>
        <v>49280000</v>
      </c>
      <c r="M93" s="162">
        <f t="shared" si="27"/>
        <v>0</v>
      </c>
      <c r="N93" s="162">
        <f t="shared" si="27"/>
        <v>49280000</v>
      </c>
      <c r="O93" s="162">
        <f t="shared" si="27"/>
        <v>0</v>
      </c>
      <c r="P93" s="163">
        <f t="shared" si="27"/>
        <v>0</v>
      </c>
      <c r="Q93" s="379"/>
      <c r="R93" s="373"/>
      <c r="S93" s="447"/>
    </row>
    <row r="94" spans="1:19" s="73" customFormat="1" ht="18.75" customHeight="1" x14ac:dyDescent="0.3">
      <c r="A94" s="413"/>
      <c r="B94" s="424" t="s">
        <v>1005</v>
      </c>
      <c r="C94" s="425"/>
      <c r="D94" s="427"/>
      <c r="E94" s="427"/>
      <c r="F94" s="435" t="s">
        <v>1056</v>
      </c>
      <c r="G94" s="74" t="s">
        <v>994</v>
      </c>
      <c r="H94" s="75">
        <v>117700000</v>
      </c>
      <c r="I94" s="189" t="s">
        <v>692</v>
      </c>
      <c r="J94" s="158"/>
      <c r="K94" s="159"/>
      <c r="L94" s="76"/>
      <c r="M94" s="77"/>
      <c r="N94" s="77"/>
      <c r="O94" s="77"/>
      <c r="P94" s="77"/>
      <c r="Q94" s="377"/>
      <c r="R94" s="371"/>
      <c r="S94" s="447"/>
    </row>
    <row r="95" spans="1:19" s="73" customFormat="1" ht="18.75" customHeight="1" x14ac:dyDescent="0.3">
      <c r="A95" s="413"/>
      <c r="B95" s="425"/>
      <c r="C95" s="425"/>
      <c r="D95" s="427"/>
      <c r="E95" s="427"/>
      <c r="F95" s="436"/>
      <c r="G95" s="79" t="s">
        <v>78</v>
      </c>
      <c r="H95" s="80">
        <v>0</v>
      </c>
      <c r="I95" s="81" t="s">
        <v>99</v>
      </c>
      <c r="J95" s="59">
        <v>2428340141</v>
      </c>
      <c r="K95" s="59">
        <f>H96</f>
        <v>82390000</v>
      </c>
      <c r="L95" s="59">
        <f>K95</f>
        <v>82390000</v>
      </c>
      <c r="M95" s="59">
        <v>0</v>
      </c>
      <c r="N95" s="59">
        <f>L95</f>
        <v>82390000</v>
      </c>
      <c r="O95" s="59">
        <v>0</v>
      </c>
      <c r="P95" s="59">
        <v>0</v>
      </c>
      <c r="Q95" s="378"/>
      <c r="R95" s="372"/>
      <c r="S95" s="447"/>
    </row>
    <row r="96" spans="1:19" s="73" customFormat="1" ht="18.75" customHeight="1" x14ac:dyDescent="0.3">
      <c r="A96" s="413"/>
      <c r="B96" s="425"/>
      <c r="C96" s="425"/>
      <c r="D96" s="427"/>
      <c r="E96" s="427"/>
      <c r="F96" s="436"/>
      <c r="G96" s="79" t="s">
        <v>79</v>
      </c>
      <c r="H96" s="80">
        <v>82390000</v>
      </c>
      <c r="I96" s="81" t="s">
        <v>100</v>
      </c>
      <c r="J96" s="59">
        <v>29959124</v>
      </c>
      <c r="K96" s="59">
        <v>0</v>
      </c>
      <c r="L96" s="59">
        <f>K96</f>
        <v>0</v>
      </c>
      <c r="M96" s="59">
        <v>0</v>
      </c>
      <c r="N96" s="59">
        <f>L96</f>
        <v>0</v>
      </c>
      <c r="O96" s="59">
        <v>0</v>
      </c>
      <c r="P96" s="59">
        <v>0</v>
      </c>
      <c r="Q96" s="378"/>
      <c r="R96" s="372"/>
      <c r="S96" s="447"/>
    </row>
    <row r="97" spans="1:19" s="73" customFormat="1" ht="18.75" customHeight="1" x14ac:dyDescent="0.3">
      <c r="A97" s="413"/>
      <c r="B97" s="425"/>
      <c r="C97" s="425"/>
      <c r="D97" s="427"/>
      <c r="E97" s="427"/>
      <c r="F97" s="436"/>
      <c r="G97" s="79" t="s">
        <v>80</v>
      </c>
      <c r="H97" s="82">
        <f>H94-H96-H95</f>
        <v>35310000</v>
      </c>
      <c r="I97" s="81" t="s">
        <v>101</v>
      </c>
      <c r="J97" s="83" t="s">
        <v>191</v>
      </c>
      <c r="K97" s="83">
        <v>0</v>
      </c>
      <c r="L97" s="83">
        <v>0</v>
      </c>
      <c r="M97" s="83">
        <f>K97</f>
        <v>0</v>
      </c>
      <c r="N97" s="83">
        <v>0</v>
      </c>
      <c r="O97" s="83">
        <f>M97</f>
        <v>0</v>
      </c>
      <c r="P97" s="83">
        <v>0</v>
      </c>
      <c r="Q97" s="378"/>
      <c r="R97" s="372"/>
      <c r="S97" s="447"/>
    </row>
    <row r="98" spans="1:19" s="73" customFormat="1" ht="18.75" customHeight="1" x14ac:dyDescent="0.3">
      <c r="A98" s="413"/>
      <c r="B98" s="425"/>
      <c r="C98" s="425"/>
      <c r="D98" s="427"/>
      <c r="E98" s="427"/>
      <c r="F98" s="437"/>
      <c r="G98" s="382"/>
      <c r="H98" s="383"/>
      <c r="I98" s="161" t="s">
        <v>102</v>
      </c>
      <c r="J98" s="162">
        <f t="shared" ref="J98:P98" si="28">SUM(J95:J97)</f>
        <v>2458299265</v>
      </c>
      <c r="K98" s="162">
        <f t="shared" si="28"/>
        <v>82390000</v>
      </c>
      <c r="L98" s="162">
        <f t="shared" si="28"/>
        <v>82390000</v>
      </c>
      <c r="M98" s="162">
        <f t="shared" si="28"/>
        <v>0</v>
      </c>
      <c r="N98" s="162">
        <f t="shared" si="28"/>
        <v>82390000</v>
      </c>
      <c r="O98" s="162">
        <f t="shared" si="28"/>
        <v>0</v>
      </c>
      <c r="P98" s="163">
        <f t="shared" si="28"/>
        <v>0</v>
      </c>
      <c r="Q98" s="379"/>
      <c r="R98" s="373"/>
      <c r="S98" s="447"/>
    </row>
    <row r="99" spans="1:19" s="73" customFormat="1" ht="18.75" customHeight="1" x14ac:dyDescent="0.3">
      <c r="A99" s="413"/>
      <c r="B99" s="424" t="s">
        <v>1006</v>
      </c>
      <c r="C99" s="425"/>
      <c r="D99" s="427"/>
      <c r="E99" s="427"/>
      <c r="F99" s="435" t="s">
        <v>1057</v>
      </c>
      <c r="G99" s="74" t="s">
        <v>994</v>
      </c>
      <c r="H99" s="75">
        <v>76450000</v>
      </c>
      <c r="I99" s="189" t="s">
        <v>197</v>
      </c>
      <c r="J99" s="158"/>
      <c r="K99" s="159"/>
      <c r="L99" s="76"/>
      <c r="M99" s="77"/>
      <c r="N99" s="77"/>
      <c r="O99" s="77"/>
      <c r="P99" s="77"/>
      <c r="Q99" s="377"/>
      <c r="R99" s="371"/>
      <c r="S99" s="447"/>
    </row>
    <row r="100" spans="1:19" s="73" customFormat="1" ht="18.75" customHeight="1" x14ac:dyDescent="0.3">
      <c r="A100" s="413"/>
      <c r="B100" s="425"/>
      <c r="C100" s="425"/>
      <c r="D100" s="427"/>
      <c r="E100" s="427"/>
      <c r="F100" s="436"/>
      <c r="G100" s="79" t="s">
        <v>78</v>
      </c>
      <c r="H100" s="80">
        <v>0</v>
      </c>
      <c r="I100" s="81" t="s">
        <v>99</v>
      </c>
      <c r="J100" s="59">
        <v>2428340141</v>
      </c>
      <c r="K100" s="59">
        <f>H101</f>
        <v>53515000</v>
      </c>
      <c r="L100" s="59">
        <f>K100</f>
        <v>53515000</v>
      </c>
      <c r="M100" s="59">
        <v>0</v>
      </c>
      <c r="N100" s="59">
        <f>L100</f>
        <v>53515000</v>
      </c>
      <c r="O100" s="59">
        <v>0</v>
      </c>
      <c r="P100" s="59">
        <v>0</v>
      </c>
      <c r="Q100" s="378"/>
      <c r="R100" s="372"/>
      <c r="S100" s="447"/>
    </row>
    <row r="101" spans="1:19" s="73" customFormat="1" ht="18.75" customHeight="1" x14ac:dyDescent="0.3">
      <c r="A101" s="413"/>
      <c r="B101" s="425"/>
      <c r="C101" s="425"/>
      <c r="D101" s="427"/>
      <c r="E101" s="427"/>
      <c r="F101" s="436"/>
      <c r="G101" s="79" t="s">
        <v>79</v>
      </c>
      <c r="H101" s="80">
        <v>53515000</v>
      </c>
      <c r="I101" s="81" t="s">
        <v>100</v>
      </c>
      <c r="J101" s="59">
        <v>29959124</v>
      </c>
      <c r="K101" s="59">
        <v>0</v>
      </c>
      <c r="L101" s="59">
        <f>K101</f>
        <v>0</v>
      </c>
      <c r="M101" s="59">
        <v>0</v>
      </c>
      <c r="N101" s="59">
        <f>L101</f>
        <v>0</v>
      </c>
      <c r="O101" s="59">
        <v>0</v>
      </c>
      <c r="P101" s="59">
        <v>0</v>
      </c>
      <c r="Q101" s="378"/>
      <c r="R101" s="372"/>
      <c r="S101" s="447"/>
    </row>
    <row r="102" spans="1:19" s="73" customFormat="1" ht="18.75" customHeight="1" x14ac:dyDescent="0.3">
      <c r="A102" s="413"/>
      <c r="B102" s="425"/>
      <c r="C102" s="425"/>
      <c r="D102" s="427"/>
      <c r="E102" s="427"/>
      <c r="F102" s="436"/>
      <c r="G102" s="79" t="s">
        <v>80</v>
      </c>
      <c r="H102" s="82">
        <f>H99-H101-H100</f>
        <v>22935000</v>
      </c>
      <c r="I102" s="81" t="s">
        <v>101</v>
      </c>
      <c r="J102" s="83" t="s">
        <v>191</v>
      </c>
      <c r="K102" s="83">
        <v>0</v>
      </c>
      <c r="L102" s="83">
        <v>0</v>
      </c>
      <c r="M102" s="83">
        <f>K102</f>
        <v>0</v>
      </c>
      <c r="N102" s="83">
        <v>0</v>
      </c>
      <c r="O102" s="83">
        <f>M102</f>
        <v>0</v>
      </c>
      <c r="P102" s="83">
        <v>0</v>
      </c>
      <c r="Q102" s="378"/>
      <c r="R102" s="372"/>
      <c r="S102" s="447"/>
    </row>
    <row r="103" spans="1:19" s="73" customFormat="1" ht="18.75" customHeight="1" x14ac:dyDescent="0.3">
      <c r="A103" s="413"/>
      <c r="B103" s="425"/>
      <c r="C103" s="425"/>
      <c r="D103" s="427"/>
      <c r="E103" s="427"/>
      <c r="F103" s="437"/>
      <c r="G103" s="382"/>
      <c r="H103" s="383"/>
      <c r="I103" s="161" t="s">
        <v>102</v>
      </c>
      <c r="J103" s="162">
        <f t="shared" ref="J103:P103" si="29">SUM(J100:J102)</f>
        <v>2458299265</v>
      </c>
      <c r="K103" s="162">
        <f t="shared" si="29"/>
        <v>53515000</v>
      </c>
      <c r="L103" s="162">
        <f t="shared" si="29"/>
        <v>53515000</v>
      </c>
      <c r="M103" s="162">
        <f t="shared" si="29"/>
        <v>0</v>
      </c>
      <c r="N103" s="162">
        <f t="shared" si="29"/>
        <v>53515000</v>
      </c>
      <c r="O103" s="162">
        <f t="shared" si="29"/>
        <v>0</v>
      </c>
      <c r="P103" s="163">
        <f t="shared" si="29"/>
        <v>0</v>
      </c>
      <c r="Q103" s="379"/>
      <c r="R103" s="373"/>
      <c r="S103" s="447"/>
    </row>
    <row r="104" spans="1:19" s="73" customFormat="1" ht="18.75" customHeight="1" x14ac:dyDescent="0.3">
      <c r="A104" s="413"/>
      <c r="B104" s="424" t="s">
        <v>1007</v>
      </c>
      <c r="C104" s="425"/>
      <c r="D104" s="427"/>
      <c r="E104" s="427"/>
      <c r="F104" s="435" t="s">
        <v>1058</v>
      </c>
      <c r="G104" s="74" t="s">
        <v>994</v>
      </c>
      <c r="H104" s="75">
        <v>76450000</v>
      </c>
      <c r="I104" s="189" t="s">
        <v>197</v>
      </c>
      <c r="J104" s="158"/>
      <c r="K104" s="159"/>
      <c r="L104" s="76"/>
      <c r="M104" s="77"/>
      <c r="N104" s="77"/>
      <c r="O104" s="77"/>
      <c r="P104" s="77"/>
      <c r="Q104" s="377"/>
      <c r="R104" s="371"/>
      <c r="S104" s="447"/>
    </row>
    <row r="105" spans="1:19" s="73" customFormat="1" ht="18.75" customHeight="1" x14ac:dyDescent="0.3">
      <c r="A105" s="413"/>
      <c r="B105" s="425"/>
      <c r="C105" s="425"/>
      <c r="D105" s="427"/>
      <c r="E105" s="427"/>
      <c r="F105" s="436"/>
      <c r="G105" s="79" t="s">
        <v>78</v>
      </c>
      <c r="H105" s="80">
        <v>0</v>
      </c>
      <c r="I105" s="81" t="s">
        <v>99</v>
      </c>
      <c r="J105" s="59">
        <v>2428340141</v>
      </c>
      <c r="K105" s="59">
        <f>H106</f>
        <v>53515000</v>
      </c>
      <c r="L105" s="59">
        <f>K105</f>
        <v>53515000</v>
      </c>
      <c r="M105" s="59">
        <v>0</v>
      </c>
      <c r="N105" s="59">
        <f>L105</f>
        <v>53515000</v>
      </c>
      <c r="O105" s="59">
        <v>0</v>
      </c>
      <c r="P105" s="59">
        <v>0</v>
      </c>
      <c r="Q105" s="378"/>
      <c r="R105" s="372"/>
      <c r="S105" s="447"/>
    </row>
    <row r="106" spans="1:19" s="73" customFormat="1" ht="18.75" customHeight="1" x14ac:dyDescent="0.3">
      <c r="A106" s="413"/>
      <c r="B106" s="425"/>
      <c r="C106" s="425"/>
      <c r="D106" s="427"/>
      <c r="E106" s="427"/>
      <c r="F106" s="436"/>
      <c r="G106" s="79" t="s">
        <v>79</v>
      </c>
      <c r="H106" s="80">
        <v>53515000</v>
      </c>
      <c r="I106" s="81" t="s">
        <v>100</v>
      </c>
      <c r="J106" s="59">
        <v>29959124</v>
      </c>
      <c r="K106" s="59">
        <v>0</v>
      </c>
      <c r="L106" s="59">
        <f>K106</f>
        <v>0</v>
      </c>
      <c r="M106" s="59">
        <v>0</v>
      </c>
      <c r="N106" s="59">
        <f>L106</f>
        <v>0</v>
      </c>
      <c r="O106" s="59">
        <v>0</v>
      </c>
      <c r="P106" s="59">
        <v>0</v>
      </c>
      <c r="Q106" s="378"/>
      <c r="R106" s="372"/>
      <c r="S106" s="447"/>
    </row>
    <row r="107" spans="1:19" s="73" customFormat="1" ht="18.75" customHeight="1" x14ac:dyDescent="0.3">
      <c r="A107" s="413"/>
      <c r="B107" s="425"/>
      <c r="C107" s="425"/>
      <c r="D107" s="427"/>
      <c r="E107" s="427"/>
      <c r="F107" s="436"/>
      <c r="G107" s="79" t="s">
        <v>80</v>
      </c>
      <c r="H107" s="82">
        <f>H104-H106-H105</f>
        <v>22935000</v>
      </c>
      <c r="I107" s="81" t="s">
        <v>101</v>
      </c>
      <c r="J107" s="83" t="s">
        <v>191</v>
      </c>
      <c r="K107" s="83">
        <v>0</v>
      </c>
      <c r="L107" s="83">
        <v>0</v>
      </c>
      <c r="M107" s="83">
        <f>K107</f>
        <v>0</v>
      </c>
      <c r="N107" s="83">
        <v>0</v>
      </c>
      <c r="O107" s="83">
        <f>M107</f>
        <v>0</v>
      </c>
      <c r="P107" s="83">
        <v>0</v>
      </c>
      <c r="Q107" s="378"/>
      <c r="R107" s="372"/>
      <c r="S107" s="447"/>
    </row>
    <row r="108" spans="1:19" s="73" customFormat="1" ht="18.75" customHeight="1" x14ac:dyDescent="0.3">
      <c r="A108" s="413"/>
      <c r="B108" s="425"/>
      <c r="C108" s="425"/>
      <c r="D108" s="427"/>
      <c r="E108" s="427"/>
      <c r="F108" s="437"/>
      <c r="G108" s="382"/>
      <c r="H108" s="383"/>
      <c r="I108" s="161" t="s">
        <v>102</v>
      </c>
      <c r="J108" s="162">
        <f t="shared" ref="J108:P108" si="30">SUM(J105:J107)</f>
        <v>2458299265</v>
      </c>
      <c r="K108" s="162">
        <f t="shared" si="30"/>
        <v>53515000</v>
      </c>
      <c r="L108" s="162">
        <f t="shared" si="30"/>
        <v>53515000</v>
      </c>
      <c r="M108" s="162">
        <f t="shared" si="30"/>
        <v>0</v>
      </c>
      <c r="N108" s="162">
        <f t="shared" si="30"/>
        <v>53515000</v>
      </c>
      <c r="O108" s="162">
        <f t="shared" si="30"/>
        <v>0</v>
      </c>
      <c r="P108" s="163">
        <f t="shared" si="30"/>
        <v>0</v>
      </c>
      <c r="Q108" s="379"/>
      <c r="R108" s="373"/>
      <c r="S108" s="447"/>
    </row>
    <row r="109" spans="1:19" s="73" customFormat="1" ht="18.75" customHeight="1" x14ac:dyDescent="0.3">
      <c r="A109" s="413"/>
      <c r="B109" s="424" t="s">
        <v>1008</v>
      </c>
      <c r="C109" s="425"/>
      <c r="D109" s="427"/>
      <c r="E109" s="427"/>
      <c r="F109" s="435" t="s">
        <v>1060</v>
      </c>
      <c r="G109" s="74" t="s">
        <v>994</v>
      </c>
      <c r="H109" s="75">
        <v>324000000</v>
      </c>
      <c r="I109" s="189" t="s">
        <v>197</v>
      </c>
      <c r="J109" s="158"/>
      <c r="K109" s="159"/>
      <c r="L109" s="76"/>
      <c r="M109" s="77"/>
      <c r="N109" s="77"/>
      <c r="O109" s="77"/>
      <c r="P109" s="77"/>
      <c r="Q109" s="377"/>
      <c r="R109" s="371"/>
      <c r="S109" s="447"/>
    </row>
    <row r="110" spans="1:19" s="73" customFormat="1" ht="18.75" customHeight="1" x14ac:dyDescent="0.3">
      <c r="A110" s="413"/>
      <c r="B110" s="425"/>
      <c r="C110" s="425"/>
      <c r="D110" s="427"/>
      <c r="E110" s="427"/>
      <c r="F110" s="436"/>
      <c r="G110" s="79" t="s">
        <v>78</v>
      </c>
      <c r="H110" s="80">
        <v>0</v>
      </c>
      <c r="I110" s="81" t="s">
        <v>99</v>
      </c>
      <c r="J110" s="59">
        <v>2428340141</v>
      </c>
      <c r="K110" s="59">
        <f>H111</f>
        <v>226800000</v>
      </c>
      <c r="L110" s="59">
        <f>K110</f>
        <v>226800000</v>
      </c>
      <c r="M110" s="59">
        <v>0</v>
      </c>
      <c r="N110" s="59">
        <f>L110</f>
        <v>226800000</v>
      </c>
      <c r="O110" s="59">
        <v>0</v>
      </c>
      <c r="P110" s="59">
        <v>0</v>
      </c>
      <c r="Q110" s="378"/>
      <c r="R110" s="372"/>
      <c r="S110" s="447"/>
    </row>
    <row r="111" spans="1:19" s="73" customFormat="1" ht="18.75" customHeight="1" x14ac:dyDescent="0.3">
      <c r="A111" s="413"/>
      <c r="B111" s="425"/>
      <c r="C111" s="425"/>
      <c r="D111" s="427"/>
      <c r="E111" s="427"/>
      <c r="F111" s="436"/>
      <c r="G111" s="79" t="s">
        <v>79</v>
      </c>
      <c r="H111" s="80">
        <v>226800000</v>
      </c>
      <c r="I111" s="81" t="s">
        <v>100</v>
      </c>
      <c r="J111" s="59">
        <v>29959124</v>
      </c>
      <c r="K111" s="59">
        <v>0</v>
      </c>
      <c r="L111" s="59">
        <f>K111</f>
        <v>0</v>
      </c>
      <c r="M111" s="59">
        <v>0</v>
      </c>
      <c r="N111" s="59">
        <f>L111</f>
        <v>0</v>
      </c>
      <c r="O111" s="59">
        <v>0</v>
      </c>
      <c r="P111" s="59">
        <v>0</v>
      </c>
      <c r="Q111" s="378"/>
      <c r="R111" s="372"/>
      <c r="S111" s="447"/>
    </row>
    <row r="112" spans="1:19" s="73" customFormat="1" ht="18.75" customHeight="1" x14ac:dyDescent="0.3">
      <c r="A112" s="413"/>
      <c r="B112" s="425"/>
      <c r="C112" s="425"/>
      <c r="D112" s="427"/>
      <c r="E112" s="427"/>
      <c r="F112" s="436"/>
      <c r="G112" s="79" t="s">
        <v>80</v>
      </c>
      <c r="H112" s="82">
        <f>H109-H111-H110</f>
        <v>97200000</v>
      </c>
      <c r="I112" s="81" t="s">
        <v>101</v>
      </c>
      <c r="J112" s="83" t="s">
        <v>191</v>
      </c>
      <c r="K112" s="83">
        <v>0</v>
      </c>
      <c r="L112" s="83">
        <v>0</v>
      </c>
      <c r="M112" s="83">
        <f>K112</f>
        <v>0</v>
      </c>
      <c r="N112" s="83">
        <v>0</v>
      </c>
      <c r="O112" s="83">
        <f>M112</f>
        <v>0</v>
      </c>
      <c r="P112" s="83">
        <v>0</v>
      </c>
      <c r="Q112" s="378"/>
      <c r="R112" s="372"/>
      <c r="S112" s="447"/>
    </row>
    <row r="113" spans="1:19" s="73" customFormat="1" ht="18.75" customHeight="1" x14ac:dyDescent="0.3">
      <c r="A113" s="413"/>
      <c r="B113" s="425"/>
      <c r="C113" s="434"/>
      <c r="D113" s="427"/>
      <c r="E113" s="427"/>
      <c r="F113" s="437"/>
      <c r="G113" s="382"/>
      <c r="H113" s="383"/>
      <c r="I113" s="161" t="s">
        <v>102</v>
      </c>
      <c r="J113" s="162">
        <f t="shared" ref="J113:P113" si="31">SUM(J110:J112)</f>
        <v>2458299265</v>
      </c>
      <c r="K113" s="162">
        <f t="shared" si="31"/>
        <v>226800000</v>
      </c>
      <c r="L113" s="162">
        <f t="shared" si="31"/>
        <v>226800000</v>
      </c>
      <c r="M113" s="162">
        <f t="shared" si="31"/>
        <v>0</v>
      </c>
      <c r="N113" s="162">
        <f t="shared" si="31"/>
        <v>226800000</v>
      </c>
      <c r="O113" s="162">
        <f t="shared" si="31"/>
        <v>0</v>
      </c>
      <c r="P113" s="163">
        <f t="shared" si="31"/>
        <v>0</v>
      </c>
      <c r="Q113" s="379"/>
      <c r="R113" s="373"/>
      <c r="S113" s="448"/>
    </row>
    <row r="114" spans="1:19" s="73" customFormat="1" ht="18.75" customHeight="1" x14ac:dyDescent="0.3">
      <c r="A114" s="413"/>
      <c r="B114" s="424" t="s">
        <v>1009</v>
      </c>
      <c r="C114" s="449" t="s">
        <v>1061</v>
      </c>
      <c r="D114" s="427"/>
      <c r="E114" s="427"/>
      <c r="F114" s="435" t="s">
        <v>1059</v>
      </c>
      <c r="G114" s="74" t="s">
        <v>994</v>
      </c>
      <c r="H114" s="75">
        <v>107800000</v>
      </c>
      <c r="I114" s="189" t="s">
        <v>197</v>
      </c>
      <c r="J114" s="158"/>
      <c r="K114" s="159"/>
      <c r="L114" s="76"/>
      <c r="M114" s="77"/>
      <c r="N114" s="77"/>
      <c r="O114" s="77"/>
      <c r="P114" s="77"/>
      <c r="Q114" s="377"/>
      <c r="R114" s="371"/>
      <c r="S114" s="160" t="s">
        <v>834</v>
      </c>
    </row>
    <row r="115" spans="1:19" s="73" customFormat="1" ht="18.75" customHeight="1" x14ac:dyDescent="0.3">
      <c r="A115" s="413"/>
      <c r="B115" s="425"/>
      <c r="C115" s="449"/>
      <c r="D115" s="427"/>
      <c r="E115" s="427"/>
      <c r="F115" s="436"/>
      <c r="G115" s="79" t="s">
        <v>78</v>
      </c>
      <c r="H115" s="80">
        <v>0</v>
      </c>
      <c r="I115" s="81" t="s">
        <v>99</v>
      </c>
      <c r="J115" s="59">
        <v>2428340141</v>
      </c>
      <c r="K115" s="59">
        <f>H116</f>
        <v>10780000</v>
      </c>
      <c r="L115" s="59">
        <f>K115</f>
        <v>10780000</v>
      </c>
      <c r="M115" s="59">
        <v>0</v>
      </c>
      <c r="N115" s="59">
        <f>L115</f>
        <v>10780000</v>
      </c>
      <c r="O115" s="59">
        <v>0</v>
      </c>
      <c r="P115" s="59">
        <v>0</v>
      </c>
      <c r="Q115" s="378"/>
      <c r="R115" s="372"/>
      <c r="S115" s="447" t="s">
        <v>995</v>
      </c>
    </row>
    <row r="116" spans="1:19" s="73" customFormat="1" ht="18.75" customHeight="1" x14ac:dyDescent="0.3">
      <c r="A116" s="413"/>
      <c r="B116" s="425"/>
      <c r="C116" s="449"/>
      <c r="D116" s="427"/>
      <c r="E116" s="427"/>
      <c r="F116" s="436"/>
      <c r="G116" s="79" t="s">
        <v>79</v>
      </c>
      <c r="H116" s="80">
        <v>10780000</v>
      </c>
      <c r="I116" s="81" t="s">
        <v>100</v>
      </c>
      <c r="J116" s="59">
        <v>29959124</v>
      </c>
      <c r="K116" s="59">
        <v>0</v>
      </c>
      <c r="L116" s="59">
        <f>K116</f>
        <v>0</v>
      </c>
      <c r="M116" s="59">
        <v>0</v>
      </c>
      <c r="N116" s="59">
        <f>L116</f>
        <v>0</v>
      </c>
      <c r="O116" s="59">
        <v>0</v>
      </c>
      <c r="P116" s="59">
        <v>0</v>
      </c>
      <c r="Q116" s="378"/>
      <c r="R116" s="372"/>
      <c r="S116" s="447"/>
    </row>
    <row r="117" spans="1:19" s="73" customFormat="1" ht="18.75" customHeight="1" x14ac:dyDescent="0.3">
      <c r="A117" s="413"/>
      <c r="B117" s="425"/>
      <c r="C117" s="449"/>
      <c r="D117" s="427"/>
      <c r="E117" s="427"/>
      <c r="F117" s="436"/>
      <c r="G117" s="79" t="s">
        <v>80</v>
      </c>
      <c r="H117" s="82">
        <f>H114-H116-H115</f>
        <v>97020000</v>
      </c>
      <c r="I117" s="81" t="s">
        <v>101</v>
      </c>
      <c r="J117" s="83" t="s">
        <v>191</v>
      </c>
      <c r="K117" s="83">
        <v>0</v>
      </c>
      <c r="L117" s="83">
        <v>0</v>
      </c>
      <c r="M117" s="83">
        <f>K117</f>
        <v>0</v>
      </c>
      <c r="N117" s="83">
        <v>0</v>
      </c>
      <c r="O117" s="83">
        <f>M117</f>
        <v>0</v>
      </c>
      <c r="P117" s="83">
        <v>0</v>
      </c>
      <c r="Q117" s="378"/>
      <c r="R117" s="372"/>
      <c r="S117" s="447"/>
    </row>
    <row r="118" spans="1:19" s="73" customFormat="1" ht="18.75" customHeight="1" x14ac:dyDescent="0.3">
      <c r="A118" s="413"/>
      <c r="B118" s="425"/>
      <c r="C118" s="449"/>
      <c r="D118" s="427"/>
      <c r="E118" s="427"/>
      <c r="F118" s="437"/>
      <c r="G118" s="382"/>
      <c r="H118" s="383"/>
      <c r="I118" s="161" t="s">
        <v>102</v>
      </c>
      <c r="J118" s="162">
        <f t="shared" ref="J118:P118" si="32">SUM(J115:J117)</f>
        <v>2458299265</v>
      </c>
      <c r="K118" s="162">
        <f t="shared" si="32"/>
        <v>10780000</v>
      </c>
      <c r="L118" s="162">
        <f t="shared" si="32"/>
        <v>10780000</v>
      </c>
      <c r="M118" s="162">
        <f t="shared" si="32"/>
        <v>0</v>
      </c>
      <c r="N118" s="162">
        <f t="shared" si="32"/>
        <v>10780000</v>
      </c>
      <c r="O118" s="162">
        <f t="shared" si="32"/>
        <v>0</v>
      </c>
      <c r="P118" s="163">
        <f t="shared" si="32"/>
        <v>0</v>
      </c>
      <c r="Q118" s="379"/>
      <c r="R118" s="373"/>
      <c r="S118" s="448"/>
    </row>
    <row r="119" spans="1:19" s="73" customFormat="1" ht="15.95" customHeight="1" x14ac:dyDescent="0.3">
      <c r="A119" s="413"/>
      <c r="B119" s="415" t="s">
        <v>1242</v>
      </c>
      <c r="C119" s="416"/>
      <c r="D119" s="416"/>
      <c r="E119" s="416"/>
      <c r="F119" s="417"/>
      <c r="G119" s="74" t="s">
        <v>77</v>
      </c>
      <c r="H119" s="75">
        <f>H89+H114+H94+H99+H104+H109</f>
        <v>772800000</v>
      </c>
      <c r="I119" s="190"/>
      <c r="J119" s="158"/>
      <c r="K119" s="159"/>
      <c r="L119" s="76"/>
      <c r="M119" s="77"/>
      <c r="N119" s="77"/>
      <c r="O119" s="77"/>
      <c r="P119" s="77"/>
      <c r="Q119" s="377">
        <v>0</v>
      </c>
      <c r="R119" s="371"/>
      <c r="S119" s="78"/>
    </row>
    <row r="120" spans="1:19" s="73" customFormat="1" ht="15.95" customHeight="1" x14ac:dyDescent="0.3">
      <c r="A120" s="413"/>
      <c r="B120" s="418"/>
      <c r="C120" s="419"/>
      <c r="D120" s="419"/>
      <c r="E120" s="419"/>
      <c r="F120" s="420"/>
      <c r="G120" s="79" t="s">
        <v>78</v>
      </c>
      <c r="H120" s="80">
        <f>H90+H115+H95+H100+H105+H110</f>
        <v>0</v>
      </c>
      <c r="I120" s="192" t="s">
        <v>104</v>
      </c>
      <c r="J120" s="59">
        <v>0</v>
      </c>
      <c r="K120" s="59">
        <f>K90+K115+K95+K100+K105+K110</f>
        <v>476280000</v>
      </c>
      <c r="L120" s="59">
        <f t="shared" ref="L120:N120" si="33">L90+L115+L95+L100+L105+L110</f>
        <v>476280000</v>
      </c>
      <c r="M120" s="59">
        <f t="shared" si="33"/>
        <v>0</v>
      </c>
      <c r="N120" s="59">
        <f t="shared" si="33"/>
        <v>476280000</v>
      </c>
      <c r="O120" s="59">
        <f>O90+O115+O95+O100+O105+O110</f>
        <v>0</v>
      </c>
      <c r="P120" s="59">
        <f t="shared" ref="P120" si="34">P90+P115+P95+P100+P105+P110</f>
        <v>0</v>
      </c>
      <c r="Q120" s="378"/>
      <c r="R120" s="372"/>
      <c r="S120" s="384"/>
    </row>
    <row r="121" spans="1:19" s="73" customFormat="1" ht="15.95" customHeight="1" x14ac:dyDescent="0.3">
      <c r="A121" s="413"/>
      <c r="B121" s="418"/>
      <c r="C121" s="419"/>
      <c r="D121" s="419"/>
      <c r="E121" s="419"/>
      <c r="F121" s="420"/>
      <c r="G121" s="79" t="s">
        <v>79</v>
      </c>
      <c r="H121" s="80">
        <f>H91+H116+H96+H101+H106+H111</f>
        <v>476280000</v>
      </c>
      <c r="I121" s="192" t="s">
        <v>82</v>
      </c>
      <c r="J121" s="59">
        <v>0</v>
      </c>
      <c r="K121" s="59">
        <f t="shared" ref="K121:P122" si="35">K91+K116+K96+K101+K106+K111</f>
        <v>0</v>
      </c>
      <c r="L121" s="59">
        <f t="shared" si="35"/>
        <v>0</v>
      </c>
      <c r="M121" s="59">
        <f t="shared" si="35"/>
        <v>0</v>
      </c>
      <c r="N121" s="59">
        <f t="shared" si="35"/>
        <v>0</v>
      </c>
      <c r="O121" s="59">
        <f t="shared" si="35"/>
        <v>0</v>
      </c>
      <c r="P121" s="59">
        <f t="shared" si="35"/>
        <v>0</v>
      </c>
      <c r="Q121" s="378"/>
      <c r="R121" s="372"/>
      <c r="S121" s="384"/>
    </row>
    <row r="122" spans="1:19" s="73" customFormat="1" ht="15.95" customHeight="1" x14ac:dyDescent="0.3">
      <c r="A122" s="413"/>
      <c r="B122" s="418"/>
      <c r="C122" s="419"/>
      <c r="D122" s="419"/>
      <c r="E122" s="419"/>
      <c r="F122" s="420"/>
      <c r="G122" s="79" t="s">
        <v>80</v>
      </c>
      <c r="H122" s="82">
        <f>H92+H117+H97+H102+H107+H112</f>
        <v>296520000</v>
      </c>
      <c r="I122" s="192" t="s">
        <v>83</v>
      </c>
      <c r="J122" s="83">
        <v>0</v>
      </c>
      <c r="K122" s="59">
        <f t="shared" si="35"/>
        <v>0</v>
      </c>
      <c r="L122" s="59">
        <f t="shared" si="35"/>
        <v>0</v>
      </c>
      <c r="M122" s="59">
        <f t="shared" si="35"/>
        <v>0</v>
      </c>
      <c r="N122" s="59">
        <f t="shared" si="35"/>
        <v>0</v>
      </c>
      <c r="O122" s="59">
        <f t="shared" si="35"/>
        <v>0</v>
      </c>
      <c r="P122" s="59">
        <f t="shared" si="35"/>
        <v>0</v>
      </c>
      <c r="Q122" s="378"/>
      <c r="R122" s="372"/>
      <c r="S122" s="384"/>
    </row>
    <row r="123" spans="1:19" s="73" customFormat="1" ht="15.95" customHeight="1" x14ac:dyDescent="0.3">
      <c r="A123" s="414"/>
      <c r="B123" s="421"/>
      <c r="C123" s="422"/>
      <c r="D123" s="422"/>
      <c r="E123" s="422"/>
      <c r="F123" s="423"/>
      <c r="G123" s="382"/>
      <c r="H123" s="383"/>
      <c r="I123" s="161" t="s">
        <v>121</v>
      </c>
      <c r="J123" s="162">
        <f t="shared" ref="J123" si="36">SUM(J120:J122)</f>
        <v>0</v>
      </c>
      <c r="K123" s="162">
        <f>SUM(K120:K122)</f>
        <v>476280000</v>
      </c>
      <c r="L123" s="162">
        <f>SUM(L120:L122)</f>
        <v>476280000</v>
      </c>
      <c r="M123" s="162">
        <f>SUM(M120:M122)</f>
        <v>0</v>
      </c>
      <c r="N123" s="162">
        <f>SUM(N120:N122)</f>
        <v>476280000</v>
      </c>
      <c r="O123" s="162">
        <f>SUM(O120:O122)</f>
        <v>0</v>
      </c>
      <c r="P123" s="162">
        <v>0</v>
      </c>
      <c r="Q123" s="379"/>
      <c r="R123" s="373"/>
      <c r="S123" s="385"/>
    </row>
    <row r="124" spans="1:19" s="73" customFormat="1" ht="15.95" customHeight="1" x14ac:dyDescent="0.3">
      <c r="A124" s="386" t="s">
        <v>81</v>
      </c>
      <c r="B124" s="387"/>
      <c r="C124" s="388"/>
      <c r="D124" s="388"/>
      <c r="E124" s="388"/>
      <c r="F124" s="388"/>
      <c r="G124" s="388"/>
      <c r="H124" s="389"/>
      <c r="I124" s="86" t="s">
        <v>691</v>
      </c>
      <c r="J124" s="87" t="e">
        <f>SUM(#REF!)</f>
        <v>#REF!</v>
      </c>
      <c r="K124" s="196">
        <f>SUMIF($I$4:$I$123,$I124,K$4:K$123)</f>
        <v>202247953305</v>
      </c>
      <c r="L124" s="196">
        <f t="shared" ref="K124:P125" si="37">SUMIF($I$4:$I$123,$I124,L$4:L$123)</f>
        <v>14475650114</v>
      </c>
      <c r="M124" s="196">
        <f t="shared" si="37"/>
        <v>187772303191</v>
      </c>
      <c r="N124" s="196">
        <f t="shared" si="37"/>
        <v>13975023373</v>
      </c>
      <c r="O124" s="196">
        <f>SUMIF($I$4:$I$123,$I124,O$4:O$123)</f>
        <v>187772303191</v>
      </c>
      <c r="P124" s="196">
        <f t="shared" si="37"/>
        <v>3135000000</v>
      </c>
      <c r="Q124" s="398"/>
      <c r="R124" s="399"/>
      <c r="S124" s="400"/>
    </row>
    <row r="125" spans="1:19" s="73" customFormat="1" ht="15.95" customHeight="1" x14ac:dyDescent="0.3">
      <c r="A125" s="390"/>
      <c r="B125" s="391"/>
      <c r="C125" s="392"/>
      <c r="D125" s="392"/>
      <c r="E125" s="392"/>
      <c r="F125" s="392"/>
      <c r="G125" s="392"/>
      <c r="H125" s="393"/>
      <c r="I125" s="86" t="s">
        <v>82</v>
      </c>
      <c r="J125" s="87">
        <f>SUMIF($H$14:$H$154,$H125,J$14:J$154)</f>
        <v>31658299205</v>
      </c>
      <c r="K125" s="196">
        <f t="shared" si="37"/>
        <v>68970413</v>
      </c>
      <c r="L125" s="196">
        <f t="shared" si="37"/>
        <v>63677262</v>
      </c>
      <c r="M125" s="196">
        <f t="shared" si="37"/>
        <v>5293151</v>
      </c>
      <c r="N125" s="196">
        <f t="shared" si="37"/>
        <v>63677262</v>
      </c>
      <c r="O125" s="196">
        <f t="shared" si="37"/>
        <v>5293151</v>
      </c>
      <c r="P125" s="196">
        <f t="shared" si="37"/>
        <v>5293151</v>
      </c>
      <c r="Q125" s="398"/>
      <c r="R125" s="401"/>
      <c r="S125" s="402"/>
    </row>
    <row r="126" spans="1:19" s="73" customFormat="1" ht="15.95" customHeight="1" x14ac:dyDescent="0.3">
      <c r="A126" s="390"/>
      <c r="B126" s="391"/>
      <c r="C126" s="392"/>
      <c r="D126" s="392"/>
      <c r="E126" s="392"/>
      <c r="F126" s="392"/>
      <c r="G126" s="392"/>
      <c r="H126" s="393"/>
      <c r="I126" s="86" t="s">
        <v>83</v>
      </c>
      <c r="J126" s="87">
        <f>SUMIF($H$14:$H$154,$H126,J$14:J$154)</f>
        <v>31658299205</v>
      </c>
      <c r="K126" s="196">
        <f t="shared" ref="K126" si="38">SUMIF($I$4:$I$123,$I126,K$4:K$123)</f>
        <v>0</v>
      </c>
      <c r="L126" s="196">
        <f>SUMIF($I$4:$I$123,$I126,L$4:L$123)</f>
        <v>0</v>
      </c>
      <c r="M126" s="196">
        <f>SUMIF($I$4:$I$123,$I126,M$4:M$123)</f>
        <v>0</v>
      </c>
      <c r="N126" s="196">
        <f>SUMIF($I$4:$I$123,$I126,N$4:N$123)</f>
        <v>0</v>
      </c>
      <c r="O126" s="196">
        <f>SUMIF($I$4:$I$123,$I126,O$4:O$123)</f>
        <v>0</v>
      </c>
      <c r="P126" s="196">
        <f>SUMIF($I$4:$I$123,$I126,P$4:P$123)</f>
        <v>0</v>
      </c>
      <c r="Q126" s="398"/>
      <c r="R126" s="401"/>
      <c r="S126" s="402"/>
    </row>
    <row r="127" spans="1:19" s="73" customFormat="1" ht="15.95" customHeight="1" x14ac:dyDescent="0.3">
      <c r="A127" s="394"/>
      <c r="B127" s="395"/>
      <c r="C127" s="396"/>
      <c r="D127" s="396"/>
      <c r="E127" s="396"/>
      <c r="F127" s="396"/>
      <c r="G127" s="396"/>
      <c r="H127" s="397"/>
      <c r="I127" s="88" t="s">
        <v>84</v>
      </c>
      <c r="J127" s="89" t="e">
        <f t="shared" ref="J127:P127" si="39">SUM(J124,J125,J126)</f>
        <v>#REF!</v>
      </c>
      <c r="K127" s="197">
        <f>SUM(K124,K125,K126)</f>
        <v>202316923718</v>
      </c>
      <c r="L127" s="197">
        <f t="shared" si="39"/>
        <v>14539327376</v>
      </c>
      <c r="M127" s="197">
        <f>SUM(M124,M125,M126)</f>
        <v>187777596342</v>
      </c>
      <c r="N127" s="197">
        <f t="shared" si="39"/>
        <v>14038700635</v>
      </c>
      <c r="O127" s="197">
        <f>SUM(O124,O125,O126)</f>
        <v>187777596342</v>
      </c>
      <c r="P127" s="197">
        <f t="shared" si="39"/>
        <v>3140293151</v>
      </c>
      <c r="Q127" s="403"/>
      <c r="R127" s="404"/>
      <c r="S127" s="405"/>
    </row>
    <row r="128" spans="1:19" x14ac:dyDescent="0.3">
      <c r="H128" s="4"/>
    </row>
    <row r="129" spans="2:19" x14ac:dyDescent="0.3">
      <c r="H129" s="4"/>
      <c r="O129" s="94">
        <f>M127-O127</f>
        <v>0</v>
      </c>
    </row>
    <row r="130" spans="2:19" x14ac:dyDescent="0.3">
      <c r="H130" s="4"/>
      <c r="O130" s="228" t="s">
        <v>832</v>
      </c>
    </row>
    <row r="131" spans="2:19" x14ac:dyDescent="0.3">
      <c r="H131" s="4"/>
    </row>
    <row r="132" spans="2:19" s="90" customFormat="1" x14ac:dyDescent="0.3">
      <c r="B132" s="91"/>
      <c r="C132" s="91"/>
      <c r="D132" s="4"/>
      <c r="E132" s="92"/>
      <c r="F132" s="4"/>
      <c r="G132" s="4"/>
      <c r="H132" s="4"/>
      <c r="I132" s="93"/>
      <c r="J132" s="93"/>
      <c r="K132" s="93"/>
      <c r="L132" s="93"/>
      <c r="M132" s="93"/>
      <c r="N132" s="93"/>
      <c r="O132" s="93"/>
      <c r="P132" s="93"/>
      <c r="Q132" s="93"/>
      <c r="R132" s="93"/>
      <c r="S132" s="91"/>
    </row>
    <row r="133" spans="2:19" s="90" customFormat="1" x14ac:dyDescent="0.3">
      <c r="B133" s="91"/>
      <c r="C133" s="91"/>
      <c r="D133" s="4"/>
      <c r="E133" s="92"/>
      <c r="F133" s="4"/>
      <c r="G133" s="4"/>
      <c r="H133" s="4"/>
      <c r="I133" s="93"/>
      <c r="J133" s="93"/>
      <c r="K133" s="93"/>
      <c r="L133" s="93"/>
      <c r="M133" s="93"/>
      <c r="N133" s="93"/>
      <c r="O133" s="93"/>
      <c r="P133" s="93"/>
      <c r="Q133" s="93"/>
      <c r="R133" s="93"/>
      <c r="S133" s="91"/>
    </row>
    <row r="134" spans="2:19" s="90" customFormat="1" x14ac:dyDescent="0.3">
      <c r="B134" s="91"/>
      <c r="C134" s="91"/>
      <c r="D134" s="4"/>
      <c r="E134" s="92"/>
      <c r="F134" s="4"/>
      <c r="G134" s="4"/>
      <c r="H134" s="4"/>
      <c r="I134" s="93"/>
      <c r="J134" s="93"/>
      <c r="K134" s="93"/>
      <c r="L134" s="93"/>
      <c r="M134" s="93"/>
      <c r="N134" s="93"/>
      <c r="O134" s="93"/>
      <c r="P134" s="93"/>
      <c r="Q134" s="93"/>
      <c r="R134" s="93"/>
      <c r="S134" s="91"/>
    </row>
    <row r="135" spans="2:19" s="90" customFormat="1" x14ac:dyDescent="0.3">
      <c r="B135" s="91"/>
      <c r="C135" s="91"/>
      <c r="D135" s="4"/>
      <c r="E135" s="92"/>
      <c r="F135" s="4"/>
      <c r="G135" s="4"/>
      <c r="H135" s="4"/>
      <c r="I135" s="93"/>
      <c r="J135" s="93"/>
      <c r="K135" s="93"/>
      <c r="L135" s="93"/>
      <c r="M135" s="93"/>
      <c r="N135" s="93"/>
      <c r="O135" s="93"/>
      <c r="P135" s="93"/>
      <c r="Q135" s="93"/>
      <c r="R135" s="93"/>
      <c r="S135" s="91"/>
    </row>
    <row r="136" spans="2:19" s="90" customFormat="1" x14ac:dyDescent="0.3">
      <c r="B136" s="91"/>
      <c r="C136" s="91"/>
      <c r="D136" s="4"/>
      <c r="E136" s="92"/>
      <c r="F136" s="4"/>
      <c r="G136" s="4"/>
      <c r="H136" s="4"/>
      <c r="I136" s="93"/>
      <c r="J136" s="93"/>
      <c r="K136" s="93"/>
      <c r="L136" s="93"/>
      <c r="M136" s="93"/>
      <c r="N136" s="93"/>
      <c r="O136" s="93"/>
      <c r="P136" s="93"/>
      <c r="Q136" s="93"/>
      <c r="R136" s="93"/>
      <c r="S136" s="91"/>
    </row>
    <row r="137" spans="2:19" s="90" customFormat="1" x14ac:dyDescent="0.3">
      <c r="B137" s="91"/>
      <c r="C137" s="91"/>
      <c r="D137" s="4"/>
      <c r="E137" s="92"/>
      <c r="F137" s="4"/>
      <c r="G137" s="4"/>
      <c r="H137" s="4"/>
      <c r="I137" s="93"/>
      <c r="J137" s="93"/>
      <c r="K137" s="93"/>
      <c r="L137" s="93"/>
      <c r="M137" s="93"/>
      <c r="N137" s="93"/>
      <c r="O137" s="93"/>
      <c r="P137" s="93"/>
      <c r="Q137" s="93"/>
      <c r="R137" s="93"/>
      <c r="S137" s="91"/>
    </row>
    <row r="138" spans="2:19" s="90" customFormat="1" x14ac:dyDescent="0.3">
      <c r="B138" s="91"/>
      <c r="C138" s="91"/>
      <c r="D138" s="4"/>
      <c r="E138" s="92"/>
      <c r="F138" s="4"/>
      <c r="G138" s="4"/>
      <c r="H138" s="4"/>
      <c r="I138" s="93"/>
      <c r="J138" s="93"/>
      <c r="K138" s="93"/>
      <c r="L138" s="93"/>
      <c r="M138" s="93"/>
      <c r="N138" s="93"/>
      <c r="O138" s="93"/>
      <c r="P138" s="93"/>
      <c r="Q138" s="93"/>
      <c r="R138" s="93"/>
      <c r="S138" s="91"/>
    </row>
    <row r="139" spans="2:19" s="90" customFormat="1" x14ac:dyDescent="0.3">
      <c r="B139" s="91"/>
      <c r="C139" s="91"/>
      <c r="D139" s="4"/>
      <c r="E139" s="92"/>
      <c r="F139" s="4"/>
      <c r="G139" s="4"/>
      <c r="H139" s="4"/>
      <c r="I139" s="93"/>
      <c r="J139" s="93"/>
      <c r="K139" s="93"/>
      <c r="L139" s="93"/>
      <c r="M139" s="93"/>
      <c r="N139" s="93"/>
      <c r="O139" s="93"/>
      <c r="P139" s="93"/>
      <c r="Q139" s="93"/>
      <c r="R139" s="93"/>
      <c r="S139" s="91"/>
    </row>
    <row r="140" spans="2:19" s="90" customFormat="1" x14ac:dyDescent="0.3">
      <c r="B140" s="91"/>
      <c r="C140" s="91"/>
      <c r="D140" s="4"/>
      <c r="E140" s="92"/>
      <c r="F140" s="4"/>
      <c r="G140" s="4"/>
      <c r="H140" s="4"/>
      <c r="I140" s="93"/>
      <c r="J140" s="93"/>
      <c r="K140" s="93"/>
      <c r="L140" s="93"/>
      <c r="M140" s="93"/>
      <c r="N140" s="93"/>
      <c r="O140" s="93"/>
      <c r="P140" s="93"/>
      <c r="Q140" s="93"/>
      <c r="R140" s="93"/>
      <c r="S140" s="91"/>
    </row>
    <row r="141" spans="2:19" s="90" customFormat="1" x14ac:dyDescent="0.3">
      <c r="B141" s="91"/>
      <c r="C141" s="91"/>
      <c r="D141" s="4"/>
      <c r="E141" s="92"/>
      <c r="F141" s="4"/>
      <c r="G141" s="4"/>
      <c r="H141" s="4"/>
      <c r="I141" s="93"/>
      <c r="J141" s="93"/>
      <c r="K141" s="93"/>
      <c r="L141" s="93"/>
      <c r="M141" s="93"/>
      <c r="N141" s="93"/>
      <c r="O141" s="93"/>
      <c r="P141" s="93"/>
      <c r="Q141" s="93"/>
      <c r="R141" s="93"/>
      <c r="S141" s="91"/>
    </row>
    <row r="142" spans="2:19" s="90" customFormat="1" x14ac:dyDescent="0.3">
      <c r="B142" s="91"/>
      <c r="C142" s="91"/>
      <c r="D142" s="4"/>
      <c r="E142" s="92"/>
      <c r="F142" s="4"/>
      <c r="G142" s="4"/>
      <c r="H142" s="4"/>
      <c r="I142" s="93"/>
      <c r="J142" s="93"/>
      <c r="K142" s="93"/>
      <c r="L142" s="93"/>
      <c r="M142" s="93"/>
      <c r="N142" s="93"/>
      <c r="O142" s="93"/>
      <c r="P142" s="93"/>
      <c r="Q142" s="93"/>
      <c r="R142" s="93"/>
      <c r="S142" s="91"/>
    </row>
    <row r="143" spans="2:19" s="90" customFormat="1" x14ac:dyDescent="0.3">
      <c r="B143" s="91"/>
      <c r="C143" s="91"/>
      <c r="D143" s="4"/>
      <c r="E143" s="92"/>
      <c r="F143" s="4"/>
      <c r="G143" s="4"/>
      <c r="H143" s="4"/>
      <c r="I143" s="93"/>
      <c r="J143" s="93"/>
      <c r="K143" s="93"/>
      <c r="L143" s="93"/>
      <c r="M143" s="93"/>
      <c r="N143" s="93"/>
      <c r="O143" s="93"/>
      <c r="P143" s="93"/>
      <c r="Q143" s="93"/>
      <c r="R143" s="93"/>
      <c r="S143" s="91"/>
    </row>
    <row r="144" spans="2:19" s="90" customFormat="1" x14ac:dyDescent="0.3">
      <c r="B144" s="91"/>
      <c r="C144" s="91"/>
      <c r="D144" s="4"/>
      <c r="E144" s="92"/>
      <c r="F144" s="4"/>
      <c r="G144" s="4"/>
      <c r="H144" s="4"/>
      <c r="I144" s="93"/>
      <c r="J144" s="93"/>
      <c r="K144" s="93"/>
      <c r="L144" s="93"/>
      <c r="M144" s="93"/>
      <c r="N144" s="93"/>
      <c r="O144" s="93"/>
      <c r="P144" s="93"/>
      <c r="Q144" s="93"/>
      <c r="R144" s="93"/>
      <c r="S144" s="91"/>
    </row>
    <row r="145" spans="2:19" s="90" customFormat="1" x14ac:dyDescent="0.3">
      <c r="B145" s="91"/>
      <c r="C145" s="91"/>
      <c r="D145" s="4"/>
      <c r="E145" s="92"/>
      <c r="F145" s="4"/>
      <c r="G145" s="4"/>
      <c r="H145" s="4"/>
      <c r="I145" s="93"/>
      <c r="J145" s="93"/>
      <c r="K145" s="93"/>
      <c r="L145" s="93"/>
      <c r="M145" s="93"/>
      <c r="N145" s="93"/>
      <c r="O145" s="93"/>
      <c r="P145" s="93"/>
      <c r="Q145" s="93"/>
      <c r="R145" s="93"/>
      <c r="S145" s="91"/>
    </row>
    <row r="146" spans="2:19" s="90" customFormat="1" x14ac:dyDescent="0.3">
      <c r="B146" s="91"/>
      <c r="C146" s="91"/>
      <c r="D146" s="4"/>
      <c r="E146" s="92"/>
      <c r="F146" s="4"/>
      <c r="G146" s="4"/>
      <c r="H146" s="4"/>
      <c r="I146" s="93"/>
      <c r="J146" s="93"/>
      <c r="K146" s="93"/>
      <c r="L146" s="93"/>
      <c r="M146" s="93"/>
      <c r="N146" s="93"/>
      <c r="O146" s="93"/>
      <c r="P146" s="93"/>
      <c r="Q146" s="93"/>
      <c r="R146" s="93"/>
      <c r="S146" s="91"/>
    </row>
    <row r="147" spans="2:19" s="90" customFormat="1" x14ac:dyDescent="0.3">
      <c r="B147" s="91"/>
      <c r="C147" s="91"/>
      <c r="D147" s="4"/>
      <c r="E147" s="92"/>
      <c r="F147" s="4"/>
      <c r="G147" s="4"/>
      <c r="H147" s="4"/>
      <c r="I147" s="93"/>
      <c r="J147" s="93"/>
      <c r="K147" s="93"/>
      <c r="L147" s="93"/>
      <c r="M147" s="93"/>
      <c r="N147" s="93"/>
      <c r="O147" s="93"/>
      <c r="P147" s="93"/>
      <c r="Q147" s="93"/>
      <c r="R147" s="93"/>
      <c r="S147" s="91"/>
    </row>
    <row r="148" spans="2:19" s="90" customFormat="1" x14ac:dyDescent="0.3">
      <c r="B148" s="91"/>
      <c r="C148" s="91"/>
      <c r="D148" s="4"/>
      <c r="E148" s="92"/>
      <c r="F148" s="4"/>
      <c r="G148" s="4"/>
      <c r="H148" s="4"/>
      <c r="I148" s="93"/>
      <c r="J148" s="93"/>
      <c r="K148" s="93"/>
      <c r="L148" s="93"/>
      <c r="M148" s="93"/>
      <c r="N148" s="93"/>
      <c r="O148" s="93"/>
      <c r="P148" s="93"/>
      <c r="Q148" s="93"/>
      <c r="R148" s="93"/>
      <c r="S148" s="91"/>
    </row>
    <row r="149" spans="2:19" s="90" customFormat="1" x14ac:dyDescent="0.3">
      <c r="B149" s="91"/>
      <c r="C149" s="91"/>
      <c r="D149" s="4"/>
      <c r="E149" s="92"/>
      <c r="F149" s="4"/>
      <c r="G149" s="4"/>
      <c r="H149" s="4"/>
      <c r="I149" s="93"/>
      <c r="J149" s="93"/>
      <c r="K149" s="93"/>
      <c r="L149" s="93"/>
      <c r="M149" s="93"/>
      <c r="N149" s="93"/>
      <c r="O149" s="93"/>
      <c r="P149" s="93"/>
      <c r="Q149" s="93"/>
      <c r="R149" s="93"/>
      <c r="S149" s="91"/>
    </row>
    <row r="150" spans="2:19" s="90" customFormat="1" x14ac:dyDescent="0.3">
      <c r="B150" s="91"/>
      <c r="C150" s="91"/>
      <c r="D150" s="4"/>
      <c r="E150" s="92"/>
      <c r="F150" s="4"/>
      <c r="G150" s="4"/>
      <c r="H150" s="4"/>
      <c r="I150" s="93"/>
      <c r="J150" s="93"/>
      <c r="K150" s="93"/>
      <c r="L150" s="93"/>
      <c r="M150" s="93"/>
      <c r="N150" s="93"/>
      <c r="O150" s="93"/>
      <c r="P150" s="93"/>
      <c r="Q150" s="93"/>
      <c r="R150" s="93"/>
      <c r="S150" s="91"/>
    </row>
    <row r="151" spans="2:19" s="90" customFormat="1" x14ac:dyDescent="0.3">
      <c r="B151" s="91"/>
      <c r="C151" s="91"/>
      <c r="D151" s="4"/>
      <c r="E151" s="92"/>
      <c r="F151" s="4"/>
      <c r="G151" s="4"/>
      <c r="H151" s="4"/>
      <c r="I151" s="93"/>
      <c r="J151" s="93"/>
      <c r="K151" s="93"/>
      <c r="L151" s="93"/>
      <c r="M151" s="93"/>
      <c r="N151" s="93"/>
      <c r="O151" s="93"/>
      <c r="P151" s="93"/>
      <c r="Q151" s="93"/>
      <c r="R151" s="93"/>
      <c r="S151" s="91"/>
    </row>
    <row r="152" spans="2:19" s="90" customFormat="1" x14ac:dyDescent="0.3">
      <c r="B152" s="91"/>
      <c r="C152" s="91"/>
      <c r="D152" s="4"/>
      <c r="E152" s="92"/>
      <c r="F152" s="4"/>
      <c r="G152" s="4"/>
      <c r="H152" s="4"/>
      <c r="I152" s="93"/>
      <c r="J152" s="93"/>
      <c r="K152" s="93"/>
      <c r="L152" s="93"/>
      <c r="M152" s="93"/>
      <c r="N152" s="93"/>
      <c r="O152" s="93"/>
      <c r="P152" s="93"/>
      <c r="Q152" s="93"/>
      <c r="R152" s="93"/>
      <c r="S152" s="91"/>
    </row>
    <row r="153" spans="2:19" s="90" customFormat="1" x14ac:dyDescent="0.3">
      <c r="B153" s="91"/>
      <c r="C153" s="91"/>
      <c r="D153" s="4"/>
      <c r="E153" s="92"/>
      <c r="F153" s="4"/>
      <c r="G153" s="4"/>
      <c r="H153" s="4"/>
      <c r="I153" s="93"/>
      <c r="J153" s="93"/>
      <c r="K153" s="93"/>
      <c r="L153" s="93"/>
      <c r="M153" s="93"/>
      <c r="N153" s="93"/>
      <c r="O153" s="93"/>
      <c r="P153" s="93"/>
      <c r="Q153" s="93"/>
      <c r="R153" s="93"/>
      <c r="S153" s="91"/>
    </row>
    <row r="154" spans="2:19" s="90" customFormat="1" x14ac:dyDescent="0.3">
      <c r="B154" s="91"/>
      <c r="C154" s="91"/>
      <c r="D154" s="4"/>
      <c r="E154" s="92"/>
      <c r="F154" s="4"/>
      <c r="G154" s="4"/>
      <c r="H154" s="4"/>
      <c r="I154" s="93"/>
      <c r="J154" s="93"/>
      <c r="K154" s="93"/>
      <c r="L154" s="93"/>
      <c r="M154" s="93"/>
      <c r="N154" s="93"/>
      <c r="O154" s="93"/>
      <c r="P154" s="93"/>
      <c r="Q154" s="93"/>
      <c r="R154" s="93"/>
      <c r="S154" s="91"/>
    </row>
    <row r="155" spans="2:19" s="90" customFormat="1" x14ac:dyDescent="0.3">
      <c r="B155" s="91"/>
      <c r="C155" s="91"/>
      <c r="D155" s="4"/>
      <c r="E155" s="92"/>
      <c r="F155" s="4"/>
      <c r="G155" s="4"/>
      <c r="H155" s="4"/>
      <c r="I155" s="93"/>
      <c r="J155" s="93"/>
      <c r="K155" s="93"/>
      <c r="L155" s="93"/>
      <c r="M155" s="93"/>
      <c r="N155" s="93"/>
      <c r="O155" s="93"/>
      <c r="P155" s="93"/>
      <c r="Q155" s="93"/>
      <c r="R155" s="93"/>
      <c r="S155" s="91"/>
    </row>
    <row r="156" spans="2:19" s="90" customFormat="1" x14ac:dyDescent="0.3">
      <c r="B156" s="91"/>
      <c r="C156" s="91"/>
      <c r="D156" s="4"/>
      <c r="E156" s="92"/>
      <c r="F156" s="4"/>
      <c r="G156" s="4"/>
      <c r="H156" s="4"/>
      <c r="I156" s="93"/>
      <c r="J156" s="93"/>
      <c r="K156" s="93"/>
      <c r="L156" s="93"/>
      <c r="M156" s="93"/>
      <c r="N156" s="93"/>
      <c r="O156" s="93"/>
      <c r="P156" s="93"/>
      <c r="Q156" s="93"/>
      <c r="R156" s="93"/>
      <c r="S156" s="91"/>
    </row>
    <row r="157" spans="2:19" s="90" customFormat="1" x14ac:dyDescent="0.3">
      <c r="B157" s="91"/>
      <c r="C157" s="91"/>
      <c r="D157" s="4"/>
      <c r="E157" s="92"/>
      <c r="F157" s="4"/>
      <c r="G157" s="4"/>
      <c r="H157" s="4"/>
      <c r="I157" s="93"/>
      <c r="J157" s="93"/>
      <c r="K157" s="93"/>
      <c r="L157" s="93"/>
      <c r="M157" s="93"/>
      <c r="N157" s="93"/>
      <c r="O157" s="93"/>
      <c r="P157" s="93"/>
      <c r="Q157" s="93"/>
      <c r="R157" s="93"/>
      <c r="S157" s="91"/>
    </row>
    <row r="158" spans="2:19" s="90" customFormat="1" x14ac:dyDescent="0.3">
      <c r="B158" s="91"/>
      <c r="C158" s="91"/>
      <c r="D158" s="4"/>
      <c r="E158" s="92"/>
      <c r="F158" s="4"/>
      <c r="G158" s="4"/>
      <c r="H158" s="4"/>
      <c r="I158" s="93"/>
      <c r="J158" s="93"/>
      <c r="K158" s="93"/>
      <c r="L158" s="93"/>
      <c r="M158" s="93"/>
      <c r="N158" s="93"/>
      <c r="O158" s="93"/>
      <c r="P158" s="93"/>
      <c r="Q158" s="93"/>
      <c r="R158" s="93"/>
      <c r="S158" s="91"/>
    </row>
    <row r="159" spans="2:19" s="90" customFormat="1" x14ac:dyDescent="0.3">
      <c r="B159" s="91"/>
      <c r="C159" s="91"/>
      <c r="D159" s="4"/>
      <c r="E159" s="92"/>
      <c r="F159" s="4"/>
      <c r="G159" s="4"/>
      <c r="H159" s="4"/>
      <c r="I159" s="93"/>
      <c r="J159" s="93"/>
      <c r="K159" s="93"/>
      <c r="L159" s="93"/>
      <c r="M159" s="93"/>
      <c r="N159" s="93"/>
      <c r="O159" s="93"/>
      <c r="P159" s="93"/>
      <c r="Q159" s="93"/>
      <c r="R159" s="93"/>
      <c r="S159" s="91"/>
    </row>
    <row r="160" spans="2:19" s="90" customFormat="1" x14ac:dyDescent="0.3">
      <c r="B160" s="91"/>
      <c r="C160" s="91"/>
      <c r="D160" s="4"/>
      <c r="E160" s="92"/>
      <c r="F160" s="4"/>
      <c r="G160" s="4"/>
      <c r="H160" s="4"/>
      <c r="I160" s="93"/>
      <c r="J160" s="93"/>
      <c r="K160" s="93"/>
      <c r="L160" s="93"/>
      <c r="M160" s="93"/>
      <c r="N160" s="93"/>
      <c r="O160" s="93"/>
      <c r="P160" s="93"/>
      <c r="Q160" s="93"/>
      <c r="R160" s="93"/>
      <c r="S160" s="91"/>
    </row>
    <row r="161" spans="2:19" s="90" customFormat="1" x14ac:dyDescent="0.3">
      <c r="B161" s="91"/>
      <c r="C161" s="91"/>
      <c r="D161" s="4"/>
      <c r="E161" s="92"/>
      <c r="F161" s="4"/>
      <c r="G161" s="4"/>
      <c r="H161" s="4"/>
      <c r="I161" s="93"/>
      <c r="J161" s="93"/>
      <c r="K161" s="93"/>
      <c r="L161" s="93"/>
      <c r="M161" s="93"/>
      <c r="N161" s="93"/>
      <c r="O161" s="93"/>
      <c r="P161" s="93"/>
      <c r="Q161" s="93"/>
      <c r="R161" s="93"/>
      <c r="S161" s="91"/>
    </row>
    <row r="162" spans="2:19" s="90" customFormat="1" x14ac:dyDescent="0.3">
      <c r="B162" s="91"/>
      <c r="C162" s="91"/>
      <c r="D162" s="4"/>
      <c r="E162" s="92"/>
      <c r="F162" s="4"/>
      <c r="G162" s="4"/>
      <c r="H162" s="4"/>
      <c r="I162" s="93"/>
      <c r="J162" s="93"/>
      <c r="K162" s="93"/>
      <c r="L162" s="93"/>
      <c r="M162" s="93"/>
      <c r="N162" s="93"/>
      <c r="O162" s="93"/>
      <c r="P162" s="93"/>
      <c r="Q162" s="93"/>
      <c r="R162" s="93"/>
      <c r="S162" s="91"/>
    </row>
    <row r="163" spans="2:19" s="90" customFormat="1" x14ac:dyDescent="0.3">
      <c r="B163" s="91"/>
      <c r="C163" s="91"/>
      <c r="D163" s="4"/>
      <c r="E163" s="92"/>
      <c r="F163" s="4"/>
      <c r="G163" s="4"/>
      <c r="H163" s="4"/>
      <c r="I163" s="93"/>
      <c r="J163" s="93"/>
      <c r="K163" s="93"/>
      <c r="L163" s="93"/>
      <c r="M163" s="93"/>
      <c r="N163" s="93"/>
      <c r="O163" s="93"/>
      <c r="P163" s="93"/>
      <c r="Q163" s="93"/>
      <c r="R163" s="93"/>
      <c r="S163" s="91"/>
    </row>
    <row r="164" spans="2:19" s="90" customFormat="1" x14ac:dyDescent="0.3">
      <c r="B164" s="91"/>
      <c r="C164" s="91"/>
      <c r="D164" s="4"/>
      <c r="E164" s="92"/>
      <c r="F164" s="4"/>
      <c r="G164" s="4"/>
      <c r="H164" s="4"/>
      <c r="I164" s="93"/>
      <c r="J164" s="93"/>
      <c r="K164" s="93"/>
      <c r="L164" s="93"/>
      <c r="M164" s="93"/>
      <c r="N164" s="93"/>
      <c r="O164" s="93"/>
      <c r="P164" s="93"/>
      <c r="Q164" s="93"/>
      <c r="R164" s="93"/>
      <c r="S164" s="91"/>
    </row>
    <row r="165" spans="2:19" s="90" customFormat="1" x14ac:dyDescent="0.3">
      <c r="B165" s="91"/>
      <c r="C165" s="91"/>
      <c r="D165" s="4"/>
      <c r="E165" s="92"/>
      <c r="F165" s="4"/>
      <c r="G165" s="4"/>
      <c r="H165" s="4"/>
      <c r="I165" s="93"/>
      <c r="J165" s="93"/>
      <c r="K165" s="93"/>
      <c r="L165" s="93"/>
      <c r="M165" s="93"/>
      <c r="N165" s="93"/>
      <c r="O165" s="93"/>
      <c r="P165" s="93"/>
      <c r="Q165" s="93"/>
      <c r="R165" s="93"/>
      <c r="S165" s="91"/>
    </row>
    <row r="166" spans="2:19" s="90" customFormat="1" x14ac:dyDescent="0.3">
      <c r="B166" s="91"/>
      <c r="C166" s="91"/>
      <c r="D166" s="4"/>
      <c r="E166" s="92"/>
      <c r="F166" s="4"/>
      <c r="G166" s="4"/>
      <c r="H166" s="4"/>
      <c r="I166" s="93"/>
      <c r="J166" s="93"/>
      <c r="K166" s="93"/>
      <c r="L166" s="93"/>
      <c r="M166" s="93"/>
      <c r="N166" s="93"/>
      <c r="O166" s="93"/>
      <c r="P166" s="93"/>
      <c r="Q166" s="93"/>
      <c r="R166" s="93"/>
      <c r="S166" s="91"/>
    </row>
    <row r="167" spans="2:19" s="90" customFormat="1" x14ac:dyDescent="0.3">
      <c r="B167" s="91"/>
      <c r="C167" s="91"/>
      <c r="D167" s="4"/>
      <c r="E167" s="92"/>
      <c r="F167" s="4"/>
      <c r="G167" s="4"/>
      <c r="H167" s="4"/>
      <c r="I167" s="93"/>
      <c r="J167" s="93"/>
      <c r="K167" s="93"/>
      <c r="L167" s="93"/>
      <c r="M167" s="93"/>
      <c r="N167" s="93"/>
      <c r="O167" s="93"/>
      <c r="P167" s="93"/>
      <c r="Q167" s="93"/>
      <c r="R167" s="93"/>
      <c r="S167" s="91"/>
    </row>
    <row r="168" spans="2:19" s="90" customFormat="1" x14ac:dyDescent="0.3">
      <c r="B168" s="91"/>
      <c r="C168" s="91"/>
      <c r="D168" s="4"/>
      <c r="E168" s="92"/>
      <c r="F168" s="4"/>
      <c r="G168" s="4"/>
      <c r="H168" s="4"/>
      <c r="I168" s="93"/>
      <c r="J168" s="93"/>
      <c r="K168" s="93"/>
      <c r="L168" s="93"/>
      <c r="M168" s="93"/>
      <c r="N168" s="93"/>
      <c r="O168" s="93"/>
      <c r="P168" s="93"/>
      <c r="Q168" s="93"/>
      <c r="R168" s="93"/>
      <c r="S168" s="91"/>
    </row>
    <row r="169" spans="2:19" s="90" customFormat="1" x14ac:dyDescent="0.3">
      <c r="B169" s="91"/>
      <c r="C169" s="91"/>
      <c r="D169" s="4"/>
      <c r="E169" s="92"/>
      <c r="F169" s="4"/>
      <c r="G169" s="4"/>
      <c r="H169" s="4"/>
      <c r="I169" s="93"/>
      <c r="J169" s="93"/>
      <c r="K169" s="93"/>
      <c r="L169" s="93"/>
      <c r="M169" s="93"/>
      <c r="N169" s="93"/>
      <c r="O169" s="93"/>
      <c r="P169" s="93"/>
      <c r="Q169" s="93"/>
      <c r="R169" s="93"/>
      <c r="S169" s="91"/>
    </row>
    <row r="170" spans="2:19" s="90" customFormat="1" x14ac:dyDescent="0.3">
      <c r="B170" s="91"/>
      <c r="C170" s="91"/>
      <c r="D170" s="4"/>
      <c r="E170" s="92"/>
      <c r="F170" s="4"/>
      <c r="G170" s="4"/>
      <c r="H170" s="4"/>
      <c r="I170" s="93"/>
      <c r="J170" s="93"/>
      <c r="K170" s="93"/>
      <c r="L170" s="93"/>
      <c r="M170" s="93"/>
      <c r="N170" s="93"/>
      <c r="O170" s="93"/>
      <c r="P170" s="93"/>
      <c r="Q170" s="93"/>
      <c r="R170" s="93"/>
      <c r="S170" s="91"/>
    </row>
    <row r="171" spans="2:19" s="90" customFormat="1" x14ac:dyDescent="0.3">
      <c r="B171" s="91"/>
      <c r="C171" s="91"/>
      <c r="D171" s="4"/>
      <c r="E171" s="92"/>
      <c r="F171" s="4"/>
      <c r="G171" s="4"/>
      <c r="H171" s="4"/>
      <c r="I171" s="93"/>
      <c r="J171" s="93"/>
      <c r="K171" s="93"/>
      <c r="L171" s="93"/>
      <c r="M171" s="93"/>
      <c r="N171" s="93"/>
      <c r="O171" s="93"/>
      <c r="P171" s="93"/>
      <c r="Q171" s="93"/>
      <c r="R171" s="93"/>
      <c r="S171" s="91"/>
    </row>
    <row r="172" spans="2:19" s="90" customFormat="1" x14ac:dyDescent="0.3">
      <c r="B172" s="91"/>
      <c r="C172" s="91"/>
      <c r="D172" s="4"/>
      <c r="E172" s="92"/>
      <c r="F172" s="4"/>
      <c r="G172" s="4"/>
      <c r="H172" s="4"/>
      <c r="I172" s="93"/>
      <c r="J172" s="93"/>
      <c r="K172" s="93"/>
      <c r="L172" s="93"/>
      <c r="M172" s="93"/>
      <c r="N172" s="93"/>
      <c r="O172" s="93"/>
      <c r="P172" s="93"/>
      <c r="Q172" s="93"/>
      <c r="R172" s="93"/>
      <c r="S172" s="91"/>
    </row>
    <row r="173" spans="2:19" s="90" customFormat="1" x14ac:dyDescent="0.3">
      <c r="B173" s="91"/>
      <c r="C173" s="91"/>
      <c r="D173" s="4"/>
      <c r="E173" s="92"/>
      <c r="F173" s="4"/>
      <c r="G173" s="4"/>
      <c r="H173" s="4"/>
      <c r="I173" s="93"/>
      <c r="J173" s="93"/>
      <c r="K173" s="93"/>
      <c r="L173" s="93"/>
      <c r="M173" s="93"/>
      <c r="N173" s="93"/>
      <c r="O173" s="93"/>
      <c r="P173" s="93"/>
      <c r="Q173" s="93"/>
      <c r="R173" s="93"/>
      <c r="S173" s="91"/>
    </row>
    <row r="174" spans="2:19" s="90" customFormat="1" x14ac:dyDescent="0.3">
      <c r="B174" s="91"/>
      <c r="C174" s="91"/>
      <c r="D174" s="4"/>
      <c r="E174" s="92"/>
      <c r="F174" s="4"/>
      <c r="G174" s="4"/>
      <c r="H174" s="4"/>
      <c r="I174" s="93"/>
      <c r="J174" s="93"/>
      <c r="K174" s="93"/>
      <c r="L174" s="93"/>
      <c r="M174" s="93"/>
      <c r="N174" s="93"/>
      <c r="O174" s="93"/>
      <c r="P174" s="93"/>
      <c r="Q174" s="93"/>
      <c r="R174" s="93"/>
      <c r="S174" s="91"/>
    </row>
    <row r="175" spans="2:19" s="90" customFormat="1" x14ac:dyDescent="0.3">
      <c r="B175" s="91"/>
      <c r="C175" s="91"/>
      <c r="D175" s="4"/>
      <c r="E175" s="92"/>
      <c r="F175" s="4"/>
      <c r="G175" s="4"/>
      <c r="H175" s="4"/>
      <c r="I175" s="93"/>
      <c r="J175" s="93"/>
      <c r="K175" s="93"/>
      <c r="L175" s="93"/>
      <c r="M175" s="93"/>
      <c r="N175" s="93"/>
      <c r="O175" s="93"/>
      <c r="P175" s="93"/>
      <c r="Q175" s="93"/>
      <c r="R175" s="93"/>
      <c r="S175" s="91"/>
    </row>
    <row r="176" spans="2:19" s="90" customFormat="1" x14ac:dyDescent="0.3">
      <c r="B176" s="91"/>
      <c r="C176" s="91"/>
      <c r="D176" s="4"/>
      <c r="E176" s="92"/>
      <c r="F176" s="4"/>
      <c r="G176" s="4"/>
      <c r="H176" s="4"/>
      <c r="I176" s="93"/>
      <c r="J176" s="93"/>
      <c r="K176" s="93"/>
      <c r="L176" s="93"/>
      <c r="M176" s="93"/>
      <c r="N176" s="93"/>
      <c r="O176" s="93"/>
      <c r="P176" s="93"/>
      <c r="Q176" s="93"/>
      <c r="R176" s="93"/>
      <c r="S176" s="91"/>
    </row>
    <row r="177" spans="2:19" s="90" customFormat="1" x14ac:dyDescent="0.3">
      <c r="B177" s="91"/>
      <c r="C177" s="91"/>
      <c r="D177" s="4"/>
      <c r="E177" s="92"/>
      <c r="F177" s="4"/>
      <c r="G177" s="4"/>
      <c r="H177" s="4"/>
      <c r="I177" s="93"/>
      <c r="J177" s="93"/>
      <c r="K177" s="93"/>
      <c r="L177" s="93"/>
      <c r="M177" s="93"/>
      <c r="N177" s="93"/>
      <c r="O177" s="93"/>
      <c r="P177" s="93"/>
      <c r="Q177" s="93"/>
      <c r="R177" s="93"/>
      <c r="S177" s="91"/>
    </row>
    <row r="178" spans="2:19" s="90" customFormat="1" x14ac:dyDescent="0.3">
      <c r="B178" s="91"/>
      <c r="C178" s="91"/>
      <c r="D178" s="4"/>
      <c r="E178" s="92"/>
      <c r="F178" s="4"/>
      <c r="G178" s="4"/>
      <c r="H178" s="4"/>
      <c r="I178" s="93"/>
      <c r="J178" s="93"/>
      <c r="K178" s="93"/>
      <c r="L178" s="93"/>
      <c r="M178" s="93"/>
      <c r="N178" s="93"/>
      <c r="O178" s="93"/>
      <c r="P178" s="93"/>
      <c r="Q178" s="93"/>
      <c r="R178" s="93"/>
      <c r="S178" s="91"/>
    </row>
    <row r="179" spans="2:19" s="90" customFormat="1" x14ac:dyDescent="0.3">
      <c r="B179" s="91"/>
      <c r="C179" s="91"/>
      <c r="D179" s="4"/>
      <c r="E179" s="92"/>
      <c r="F179" s="4"/>
      <c r="G179" s="4"/>
      <c r="H179" s="4"/>
      <c r="I179" s="93"/>
      <c r="J179" s="93"/>
      <c r="K179" s="93"/>
      <c r="L179" s="93"/>
      <c r="M179" s="93"/>
      <c r="N179" s="93"/>
      <c r="O179" s="93"/>
      <c r="P179" s="93"/>
      <c r="Q179" s="93"/>
      <c r="R179" s="93"/>
      <c r="S179" s="91"/>
    </row>
    <row r="180" spans="2:19" s="90" customFormat="1" x14ac:dyDescent="0.3">
      <c r="B180" s="91"/>
      <c r="C180" s="91"/>
      <c r="D180" s="4"/>
      <c r="E180" s="92"/>
      <c r="F180" s="4"/>
      <c r="G180" s="4"/>
      <c r="H180" s="4"/>
      <c r="I180" s="93"/>
      <c r="J180" s="93"/>
      <c r="K180" s="93"/>
      <c r="L180" s="93"/>
      <c r="M180" s="93"/>
      <c r="N180" s="93"/>
      <c r="O180" s="93"/>
      <c r="P180" s="93"/>
      <c r="Q180" s="93"/>
      <c r="R180" s="93"/>
      <c r="S180" s="91"/>
    </row>
    <row r="181" spans="2:19" s="90" customFormat="1" x14ac:dyDescent="0.3">
      <c r="B181" s="91"/>
      <c r="C181" s="91"/>
      <c r="D181" s="4"/>
      <c r="E181" s="92"/>
      <c r="F181" s="4"/>
      <c r="G181" s="4"/>
      <c r="H181" s="4"/>
      <c r="I181" s="93"/>
      <c r="J181" s="93"/>
      <c r="K181" s="93"/>
      <c r="L181" s="93"/>
      <c r="M181" s="93"/>
      <c r="N181" s="93"/>
      <c r="O181" s="93"/>
      <c r="P181" s="93"/>
      <c r="Q181" s="93"/>
      <c r="R181" s="93"/>
      <c r="S181" s="91"/>
    </row>
    <row r="182" spans="2:19" s="90" customFormat="1" x14ac:dyDescent="0.3">
      <c r="B182" s="91"/>
      <c r="C182" s="91"/>
      <c r="D182" s="4"/>
      <c r="E182" s="92"/>
      <c r="F182" s="4"/>
      <c r="G182" s="4"/>
      <c r="H182" s="4"/>
      <c r="I182" s="93"/>
      <c r="J182" s="93"/>
      <c r="K182" s="93"/>
      <c r="L182" s="93"/>
      <c r="M182" s="93"/>
      <c r="N182" s="93"/>
      <c r="O182" s="93"/>
      <c r="P182" s="93"/>
      <c r="Q182" s="93"/>
      <c r="R182" s="93"/>
      <c r="S182" s="91"/>
    </row>
    <row r="183" spans="2:19" s="90" customFormat="1" x14ac:dyDescent="0.3">
      <c r="B183" s="91"/>
      <c r="C183" s="91"/>
      <c r="D183" s="4"/>
      <c r="E183" s="92"/>
      <c r="F183" s="4"/>
      <c r="G183" s="4"/>
      <c r="H183" s="4"/>
      <c r="I183" s="93"/>
      <c r="J183" s="93"/>
      <c r="K183" s="93"/>
      <c r="L183" s="93"/>
      <c r="M183" s="93"/>
      <c r="N183" s="93"/>
      <c r="O183" s="93"/>
      <c r="P183" s="93"/>
      <c r="Q183" s="93"/>
      <c r="R183" s="93"/>
      <c r="S183" s="91"/>
    </row>
    <row r="184" spans="2:19" s="90" customFormat="1" x14ac:dyDescent="0.3">
      <c r="B184" s="91"/>
      <c r="C184" s="91"/>
      <c r="D184" s="4"/>
      <c r="E184" s="92"/>
      <c r="F184" s="4"/>
      <c r="G184" s="4"/>
      <c r="H184" s="4"/>
      <c r="I184" s="93"/>
      <c r="J184" s="93"/>
      <c r="K184" s="93"/>
      <c r="L184" s="93"/>
      <c r="M184" s="93"/>
      <c r="N184" s="93"/>
      <c r="O184" s="93"/>
      <c r="P184" s="93"/>
      <c r="Q184" s="93"/>
      <c r="R184" s="93"/>
      <c r="S184" s="91"/>
    </row>
    <row r="185" spans="2:19" s="90" customFormat="1" x14ac:dyDescent="0.3">
      <c r="B185" s="91"/>
      <c r="C185" s="91"/>
      <c r="D185" s="4"/>
      <c r="E185" s="92"/>
      <c r="F185" s="4"/>
      <c r="G185" s="4"/>
      <c r="H185" s="4"/>
      <c r="I185" s="93"/>
      <c r="J185" s="93"/>
      <c r="K185" s="93"/>
      <c r="L185" s="93"/>
      <c r="M185" s="93"/>
      <c r="N185" s="93"/>
      <c r="O185" s="93"/>
      <c r="P185" s="93"/>
      <c r="Q185" s="93"/>
      <c r="R185" s="93"/>
      <c r="S185" s="91"/>
    </row>
    <row r="186" spans="2:19" s="90" customFormat="1" x14ac:dyDescent="0.3">
      <c r="B186" s="91"/>
      <c r="C186" s="91"/>
      <c r="D186" s="4"/>
      <c r="E186" s="92"/>
      <c r="F186" s="4"/>
      <c r="G186" s="4"/>
      <c r="H186" s="4"/>
      <c r="I186" s="93"/>
      <c r="J186" s="93"/>
      <c r="K186" s="93"/>
      <c r="L186" s="93"/>
      <c r="M186" s="93"/>
      <c r="N186" s="93"/>
      <c r="O186" s="93"/>
      <c r="P186" s="93"/>
      <c r="Q186" s="93"/>
      <c r="R186" s="93"/>
      <c r="S186" s="91"/>
    </row>
    <row r="187" spans="2:19" s="90" customFormat="1" x14ac:dyDescent="0.3">
      <c r="B187" s="91"/>
      <c r="C187" s="91"/>
      <c r="D187" s="4"/>
      <c r="E187" s="92"/>
      <c r="F187" s="4"/>
      <c r="G187" s="4"/>
      <c r="H187" s="4"/>
      <c r="I187" s="93"/>
      <c r="J187" s="93"/>
      <c r="K187" s="93"/>
      <c r="L187" s="93"/>
      <c r="M187" s="93"/>
      <c r="N187" s="93"/>
      <c r="O187" s="93"/>
      <c r="P187" s="93"/>
      <c r="Q187" s="93"/>
      <c r="R187" s="93"/>
      <c r="S187" s="91"/>
    </row>
    <row r="188" spans="2:19" s="90" customFormat="1" x14ac:dyDescent="0.3">
      <c r="B188" s="91"/>
      <c r="C188" s="91"/>
      <c r="D188" s="4"/>
      <c r="E188" s="92"/>
      <c r="F188" s="4"/>
      <c r="G188" s="4"/>
      <c r="H188" s="4"/>
      <c r="I188" s="93"/>
      <c r="J188" s="93"/>
      <c r="K188" s="93"/>
      <c r="L188" s="93"/>
      <c r="M188" s="93"/>
      <c r="N188" s="93"/>
      <c r="O188" s="93"/>
      <c r="P188" s="93"/>
      <c r="Q188" s="93"/>
      <c r="R188" s="93"/>
      <c r="S188" s="91"/>
    </row>
    <row r="189" spans="2:19" s="90" customFormat="1" x14ac:dyDescent="0.3">
      <c r="B189" s="91"/>
      <c r="C189" s="91"/>
      <c r="D189" s="4"/>
      <c r="E189" s="92"/>
      <c r="F189" s="4"/>
      <c r="G189" s="4"/>
      <c r="H189" s="4"/>
      <c r="I189" s="93"/>
      <c r="J189" s="93"/>
      <c r="K189" s="93"/>
      <c r="L189" s="93"/>
      <c r="M189" s="93"/>
      <c r="N189" s="93"/>
      <c r="O189" s="93"/>
      <c r="P189" s="93"/>
      <c r="Q189" s="93"/>
      <c r="R189" s="93"/>
      <c r="S189" s="91"/>
    </row>
    <row r="190" spans="2:19" s="90" customFormat="1" x14ac:dyDescent="0.3">
      <c r="B190" s="91"/>
      <c r="C190" s="91"/>
      <c r="D190" s="4"/>
      <c r="E190" s="92"/>
      <c r="F190" s="4"/>
      <c r="G190" s="4"/>
      <c r="H190" s="4"/>
      <c r="I190" s="93"/>
      <c r="J190" s="93"/>
      <c r="K190" s="93"/>
      <c r="L190" s="93"/>
      <c r="M190" s="93"/>
      <c r="N190" s="93"/>
      <c r="O190" s="93"/>
      <c r="P190" s="93"/>
      <c r="Q190" s="93"/>
      <c r="R190" s="93"/>
      <c r="S190" s="91"/>
    </row>
    <row r="191" spans="2:19" s="90" customFormat="1" x14ac:dyDescent="0.3">
      <c r="B191" s="91"/>
      <c r="C191" s="91"/>
      <c r="D191" s="4"/>
      <c r="E191" s="92"/>
      <c r="F191" s="4"/>
      <c r="G191" s="4"/>
      <c r="H191" s="4"/>
      <c r="I191" s="93"/>
      <c r="J191" s="93"/>
      <c r="K191" s="93"/>
      <c r="L191" s="93"/>
      <c r="M191" s="93"/>
      <c r="N191" s="93"/>
      <c r="O191" s="93"/>
      <c r="P191" s="93"/>
      <c r="Q191" s="93"/>
      <c r="R191" s="93"/>
      <c r="S191" s="91"/>
    </row>
    <row r="192" spans="2:19" s="90" customFormat="1" x14ac:dyDescent="0.3">
      <c r="B192" s="91"/>
      <c r="C192" s="91"/>
      <c r="D192" s="4"/>
      <c r="E192" s="92"/>
      <c r="F192" s="4"/>
      <c r="G192" s="4"/>
      <c r="H192" s="4"/>
      <c r="I192" s="93"/>
      <c r="J192" s="93"/>
      <c r="K192" s="93"/>
      <c r="L192" s="93"/>
      <c r="M192" s="93"/>
      <c r="N192" s="93"/>
      <c r="O192" s="93"/>
      <c r="P192" s="93"/>
      <c r="Q192" s="93"/>
      <c r="R192" s="93"/>
      <c r="S192" s="91"/>
    </row>
    <row r="193" spans="2:19" s="90" customFormat="1" x14ac:dyDescent="0.3">
      <c r="B193" s="91"/>
      <c r="C193" s="91"/>
      <c r="D193" s="4"/>
      <c r="E193" s="92"/>
      <c r="F193" s="4"/>
      <c r="G193" s="4"/>
      <c r="H193" s="4"/>
      <c r="I193" s="93"/>
      <c r="J193" s="93"/>
      <c r="K193" s="93"/>
      <c r="L193" s="93"/>
      <c r="M193" s="93"/>
      <c r="N193" s="93"/>
      <c r="O193" s="93"/>
      <c r="P193" s="93"/>
      <c r="Q193" s="93"/>
      <c r="R193" s="93"/>
      <c r="S193" s="91"/>
    </row>
    <row r="194" spans="2:19" s="90" customFormat="1" x14ac:dyDescent="0.3">
      <c r="B194" s="91"/>
      <c r="C194" s="91"/>
      <c r="D194" s="4"/>
      <c r="E194" s="92"/>
      <c r="F194" s="4"/>
      <c r="G194" s="4"/>
      <c r="H194" s="4"/>
      <c r="I194" s="93"/>
      <c r="J194" s="93"/>
      <c r="K194" s="93"/>
      <c r="L194" s="93"/>
      <c r="M194" s="93"/>
      <c r="N194" s="93"/>
      <c r="O194" s="93"/>
      <c r="P194" s="93"/>
      <c r="Q194" s="93"/>
      <c r="R194" s="93"/>
      <c r="S194" s="91"/>
    </row>
    <row r="195" spans="2:19" s="90" customFormat="1" x14ac:dyDescent="0.3">
      <c r="B195" s="91"/>
      <c r="C195" s="91"/>
      <c r="D195" s="4"/>
      <c r="E195" s="92"/>
      <c r="F195" s="4"/>
      <c r="G195" s="4"/>
      <c r="H195" s="4"/>
      <c r="I195" s="93"/>
      <c r="J195" s="93"/>
      <c r="K195" s="93"/>
      <c r="L195" s="93"/>
      <c r="M195" s="93"/>
      <c r="N195" s="93"/>
      <c r="O195" s="93"/>
      <c r="P195" s="93"/>
      <c r="Q195" s="93"/>
      <c r="R195" s="93"/>
      <c r="S195" s="91"/>
    </row>
    <row r="196" spans="2:19" s="90" customFormat="1" x14ac:dyDescent="0.3">
      <c r="B196" s="91"/>
      <c r="C196" s="91"/>
      <c r="D196" s="4"/>
      <c r="E196" s="92"/>
      <c r="F196" s="4"/>
      <c r="G196" s="4"/>
      <c r="H196" s="4"/>
      <c r="I196" s="93"/>
      <c r="J196" s="93"/>
      <c r="K196" s="93"/>
      <c r="L196" s="93"/>
      <c r="M196" s="93"/>
      <c r="N196" s="93"/>
      <c r="O196" s="93"/>
      <c r="P196" s="93"/>
      <c r="Q196" s="93"/>
      <c r="R196" s="93"/>
      <c r="S196" s="91"/>
    </row>
    <row r="197" spans="2:19" s="90" customFormat="1" x14ac:dyDescent="0.3">
      <c r="B197" s="91"/>
      <c r="C197" s="91"/>
      <c r="D197" s="4"/>
      <c r="E197" s="92"/>
      <c r="F197" s="4"/>
      <c r="G197" s="4"/>
      <c r="H197" s="4"/>
      <c r="I197" s="93"/>
      <c r="J197" s="93"/>
      <c r="K197" s="93"/>
      <c r="L197" s="93"/>
      <c r="M197" s="93"/>
      <c r="N197" s="93"/>
      <c r="O197" s="93"/>
      <c r="P197" s="93"/>
      <c r="Q197" s="93"/>
      <c r="R197" s="93"/>
      <c r="S197" s="91"/>
    </row>
    <row r="198" spans="2:19" s="90" customFormat="1" x14ac:dyDescent="0.3">
      <c r="B198" s="91"/>
      <c r="C198" s="91"/>
      <c r="D198" s="4"/>
      <c r="E198" s="92"/>
      <c r="F198" s="4"/>
      <c r="G198" s="4"/>
      <c r="H198" s="4"/>
      <c r="I198" s="93"/>
      <c r="J198" s="93"/>
      <c r="K198" s="93"/>
      <c r="L198" s="93"/>
      <c r="M198" s="93"/>
      <c r="N198" s="93"/>
      <c r="O198" s="93"/>
      <c r="P198" s="93"/>
      <c r="Q198" s="93"/>
      <c r="R198" s="93"/>
      <c r="S198" s="91"/>
    </row>
    <row r="199" spans="2:19" s="90" customFormat="1" x14ac:dyDescent="0.3">
      <c r="B199" s="91"/>
      <c r="C199" s="91"/>
      <c r="D199" s="4"/>
      <c r="E199" s="92"/>
      <c r="F199" s="4"/>
      <c r="G199" s="4"/>
      <c r="H199" s="4"/>
      <c r="I199" s="93"/>
      <c r="J199" s="93"/>
      <c r="K199" s="93"/>
      <c r="L199" s="93"/>
      <c r="M199" s="93"/>
      <c r="N199" s="93"/>
      <c r="O199" s="93"/>
      <c r="P199" s="93"/>
      <c r="Q199" s="93"/>
      <c r="R199" s="93"/>
      <c r="S199" s="91"/>
    </row>
    <row r="200" spans="2:19" s="90" customFormat="1" x14ac:dyDescent="0.3">
      <c r="B200" s="91"/>
      <c r="C200" s="91"/>
      <c r="D200" s="4"/>
      <c r="E200" s="92"/>
      <c r="F200" s="4"/>
      <c r="G200" s="4"/>
      <c r="H200" s="4"/>
      <c r="I200" s="93"/>
      <c r="J200" s="93"/>
      <c r="K200" s="93"/>
      <c r="L200" s="93"/>
      <c r="M200" s="93"/>
      <c r="N200" s="93"/>
      <c r="O200" s="93"/>
      <c r="P200" s="93"/>
      <c r="Q200" s="93"/>
      <c r="R200" s="93"/>
      <c r="S200" s="91"/>
    </row>
    <row r="201" spans="2:19" s="90" customFormat="1" x14ac:dyDescent="0.3">
      <c r="B201" s="91"/>
      <c r="C201" s="91"/>
      <c r="D201" s="4"/>
      <c r="E201" s="92"/>
      <c r="F201" s="4"/>
      <c r="G201" s="4"/>
      <c r="H201" s="4"/>
      <c r="I201" s="93"/>
      <c r="J201" s="93"/>
      <c r="K201" s="93"/>
      <c r="L201" s="93"/>
      <c r="M201" s="93"/>
      <c r="N201" s="93"/>
      <c r="O201" s="93"/>
      <c r="P201" s="93"/>
      <c r="Q201" s="93"/>
      <c r="R201" s="93"/>
      <c r="S201" s="91"/>
    </row>
    <row r="202" spans="2:19" s="90" customFormat="1" x14ac:dyDescent="0.3">
      <c r="B202" s="91"/>
      <c r="C202" s="91"/>
      <c r="D202" s="4"/>
      <c r="E202" s="92"/>
      <c r="F202" s="4"/>
      <c r="G202" s="4"/>
      <c r="H202" s="4"/>
      <c r="I202" s="93"/>
      <c r="J202" s="93"/>
      <c r="K202" s="93"/>
      <c r="L202" s="93"/>
      <c r="M202" s="93"/>
      <c r="N202" s="93"/>
      <c r="O202" s="93"/>
      <c r="P202" s="93"/>
      <c r="Q202" s="93"/>
      <c r="R202" s="93"/>
      <c r="S202" s="91"/>
    </row>
    <row r="203" spans="2:19" s="90" customFormat="1" x14ac:dyDescent="0.3">
      <c r="B203" s="91"/>
      <c r="C203" s="91"/>
      <c r="D203" s="4"/>
      <c r="E203" s="92"/>
      <c r="F203" s="4"/>
      <c r="G203" s="4"/>
      <c r="H203" s="4"/>
      <c r="I203" s="93"/>
      <c r="J203" s="93"/>
      <c r="K203" s="93"/>
      <c r="L203" s="93"/>
      <c r="M203" s="93"/>
      <c r="N203" s="93"/>
      <c r="O203" s="93"/>
      <c r="P203" s="93"/>
      <c r="Q203" s="93"/>
      <c r="R203" s="93"/>
      <c r="S203" s="91"/>
    </row>
    <row r="204" spans="2:19" s="90" customFormat="1" x14ac:dyDescent="0.3">
      <c r="B204" s="91"/>
      <c r="C204" s="91"/>
      <c r="D204" s="4"/>
      <c r="E204" s="92"/>
      <c r="F204" s="4"/>
      <c r="G204" s="4"/>
      <c r="H204" s="4"/>
      <c r="I204" s="93"/>
      <c r="J204" s="93"/>
      <c r="K204" s="93"/>
      <c r="L204" s="93"/>
      <c r="M204" s="93"/>
      <c r="N204" s="93"/>
      <c r="O204" s="93"/>
      <c r="P204" s="93"/>
      <c r="Q204" s="93"/>
      <c r="R204" s="93"/>
      <c r="S204" s="91"/>
    </row>
    <row r="205" spans="2:19" s="90" customFormat="1" x14ac:dyDescent="0.3">
      <c r="B205" s="91"/>
      <c r="C205" s="91"/>
      <c r="D205" s="4"/>
      <c r="E205" s="92"/>
      <c r="F205" s="4"/>
      <c r="G205" s="4"/>
      <c r="H205" s="4"/>
      <c r="I205" s="93"/>
      <c r="J205" s="93"/>
      <c r="K205" s="93"/>
      <c r="L205" s="93"/>
      <c r="M205" s="93"/>
      <c r="N205" s="93"/>
      <c r="O205" s="93"/>
      <c r="P205" s="93"/>
      <c r="Q205" s="93"/>
      <c r="R205" s="93"/>
      <c r="S205" s="91"/>
    </row>
    <row r="206" spans="2:19" s="90" customFormat="1" x14ac:dyDescent="0.3">
      <c r="B206" s="91"/>
      <c r="C206" s="91"/>
      <c r="D206" s="4"/>
      <c r="E206" s="92"/>
      <c r="F206" s="4"/>
      <c r="G206" s="4"/>
      <c r="H206" s="4"/>
      <c r="I206" s="93"/>
      <c r="J206" s="93"/>
      <c r="K206" s="93"/>
      <c r="L206" s="93"/>
      <c r="M206" s="93"/>
      <c r="N206" s="93"/>
      <c r="O206" s="93"/>
      <c r="P206" s="93"/>
      <c r="Q206" s="93"/>
      <c r="R206" s="93"/>
      <c r="S206" s="91"/>
    </row>
    <row r="207" spans="2:19" s="90" customFormat="1" x14ac:dyDescent="0.3">
      <c r="B207" s="91"/>
      <c r="C207" s="91"/>
      <c r="D207" s="4"/>
      <c r="E207" s="92"/>
      <c r="F207" s="4"/>
      <c r="G207" s="4"/>
      <c r="H207" s="4"/>
      <c r="I207" s="93"/>
      <c r="J207" s="93"/>
      <c r="K207" s="93"/>
      <c r="L207" s="93"/>
      <c r="M207" s="93"/>
      <c r="N207" s="93"/>
      <c r="O207" s="93"/>
      <c r="P207" s="93"/>
      <c r="Q207" s="93"/>
      <c r="R207" s="93"/>
      <c r="S207" s="91"/>
    </row>
    <row r="208" spans="2:19" s="90" customFormat="1" x14ac:dyDescent="0.3">
      <c r="B208" s="91"/>
      <c r="C208" s="91"/>
      <c r="D208" s="4"/>
      <c r="E208" s="92"/>
      <c r="F208" s="4"/>
      <c r="G208" s="4"/>
      <c r="H208" s="4"/>
      <c r="I208" s="93"/>
      <c r="J208" s="93"/>
      <c r="K208" s="93"/>
      <c r="L208" s="93"/>
      <c r="M208" s="93"/>
      <c r="N208" s="93"/>
      <c r="O208" s="93"/>
      <c r="P208" s="93"/>
      <c r="Q208" s="93"/>
      <c r="R208" s="93"/>
      <c r="S208" s="91"/>
    </row>
    <row r="209" spans="1:19" s="90" customFormat="1" x14ac:dyDescent="0.3">
      <c r="B209" s="91"/>
      <c r="C209" s="91"/>
      <c r="D209" s="4"/>
      <c r="E209" s="92"/>
      <c r="F209" s="4"/>
      <c r="G209" s="4"/>
      <c r="H209" s="4"/>
      <c r="I209" s="93"/>
      <c r="J209" s="93"/>
      <c r="K209" s="93"/>
      <c r="L209" s="93"/>
      <c r="M209" s="93"/>
      <c r="N209" s="93"/>
      <c r="O209" s="93"/>
      <c r="P209" s="93"/>
      <c r="Q209" s="93"/>
      <c r="R209" s="93"/>
      <c r="S209" s="91"/>
    </row>
    <row r="210" spans="1:19" s="90" customFormat="1" x14ac:dyDescent="0.3">
      <c r="B210" s="91"/>
      <c r="C210" s="91"/>
      <c r="D210" s="4"/>
      <c r="E210" s="92"/>
      <c r="F210" s="4"/>
      <c r="G210" s="4"/>
      <c r="H210" s="4"/>
      <c r="I210" s="93"/>
      <c r="J210" s="93"/>
      <c r="K210" s="93"/>
      <c r="L210" s="93"/>
      <c r="M210" s="93"/>
      <c r="N210" s="93"/>
      <c r="O210" s="93"/>
      <c r="P210" s="93"/>
      <c r="Q210" s="93"/>
      <c r="R210" s="93"/>
      <c r="S210" s="91"/>
    </row>
    <row r="211" spans="1:19" s="90" customFormat="1" x14ac:dyDescent="0.3">
      <c r="B211" s="91"/>
      <c r="C211" s="91"/>
      <c r="D211" s="4"/>
      <c r="E211" s="92"/>
      <c r="F211" s="4"/>
      <c r="G211" s="4"/>
      <c r="H211" s="4"/>
      <c r="I211" s="93"/>
      <c r="J211" s="93"/>
      <c r="K211" s="93"/>
      <c r="L211" s="93"/>
      <c r="M211" s="93"/>
      <c r="N211" s="93"/>
      <c r="O211" s="93"/>
      <c r="P211" s="93"/>
      <c r="Q211" s="93"/>
      <c r="R211" s="93"/>
      <c r="S211" s="91"/>
    </row>
    <row r="212" spans="1:19" s="90" customFormat="1" x14ac:dyDescent="0.3">
      <c r="B212" s="91"/>
      <c r="C212" s="91"/>
      <c r="D212" s="4"/>
      <c r="E212" s="92"/>
      <c r="F212" s="4"/>
      <c r="G212" s="4"/>
      <c r="H212" s="4"/>
      <c r="I212" s="93"/>
      <c r="J212" s="93"/>
      <c r="K212" s="93"/>
      <c r="L212" s="93"/>
      <c r="M212" s="93"/>
      <c r="N212" s="93"/>
      <c r="O212" s="93"/>
      <c r="P212" s="93"/>
      <c r="Q212" s="93"/>
      <c r="R212" s="93"/>
      <c r="S212" s="91"/>
    </row>
    <row r="213" spans="1:19" s="90" customFormat="1" x14ac:dyDescent="0.3">
      <c r="B213" s="91"/>
      <c r="C213" s="91"/>
      <c r="D213" s="4"/>
      <c r="E213" s="92"/>
      <c r="F213" s="4"/>
      <c r="G213" s="4"/>
      <c r="H213" s="4"/>
      <c r="I213" s="93"/>
      <c r="J213" s="93"/>
      <c r="K213" s="93"/>
      <c r="L213" s="93"/>
      <c r="M213" s="93"/>
      <c r="N213" s="93"/>
      <c r="O213" s="93"/>
      <c r="P213" s="93"/>
      <c r="Q213" s="93"/>
      <c r="R213" s="93"/>
      <c r="S213" s="91"/>
    </row>
    <row r="214" spans="1:19" s="90" customFormat="1" x14ac:dyDescent="0.3">
      <c r="B214" s="91"/>
      <c r="C214" s="91"/>
      <c r="D214" s="4"/>
      <c r="E214" s="92"/>
      <c r="F214" s="4"/>
      <c r="G214" s="4"/>
      <c r="H214" s="4"/>
      <c r="I214" s="93"/>
      <c r="J214" s="93"/>
      <c r="K214" s="93"/>
      <c r="L214" s="93"/>
      <c r="M214" s="93"/>
      <c r="N214" s="93"/>
      <c r="O214" s="93"/>
      <c r="P214" s="93"/>
      <c r="Q214" s="93"/>
      <c r="R214" s="93"/>
      <c r="S214" s="91"/>
    </row>
    <row r="215" spans="1:19" s="93" customFormat="1" x14ac:dyDescent="0.3">
      <c r="A215" s="90"/>
      <c r="B215" s="91"/>
      <c r="C215" s="91"/>
      <c r="D215" s="4"/>
      <c r="E215" s="92"/>
      <c r="F215" s="4"/>
      <c r="G215" s="4"/>
      <c r="H215" s="4"/>
      <c r="S215" s="91"/>
    </row>
    <row r="216" spans="1:19" s="93" customFormat="1" x14ac:dyDescent="0.3">
      <c r="A216" s="90"/>
      <c r="B216" s="91"/>
      <c r="C216" s="91"/>
      <c r="D216" s="4"/>
      <c r="E216" s="92"/>
      <c r="F216" s="4"/>
      <c r="G216" s="4"/>
      <c r="H216" s="4"/>
      <c r="S216" s="91"/>
    </row>
    <row r="217" spans="1:19" s="93" customFormat="1" x14ac:dyDescent="0.3">
      <c r="A217" s="90"/>
      <c r="B217" s="91"/>
      <c r="C217" s="91"/>
      <c r="D217" s="4"/>
      <c r="E217" s="92"/>
      <c r="F217" s="4"/>
      <c r="G217" s="4"/>
      <c r="H217" s="4"/>
      <c r="S217" s="91"/>
    </row>
    <row r="218" spans="1:19" s="93" customFormat="1" x14ac:dyDescent="0.3">
      <c r="A218" s="90"/>
      <c r="B218" s="91"/>
      <c r="C218" s="91"/>
      <c r="D218" s="4"/>
      <c r="E218" s="92"/>
      <c r="F218" s="4"/>
      <c r="G218" s="4"/>
      <c r="H218" s="4"/>
      <c r="S218" s="91"/>
    </row>
    <row r="219" spans="1:19" s="93" customFormat="1" x14ac:dyDescent="0.3">
      <c r="A219" s="90"/>
      <c r="B219" s="91"/>
      <c r="C219" s="91"/>
      <c r="D219" s="4"/>
      <c r="E219" s="92"/>
      <c r="F219" s="4"/>
      <c r="G219" s="4"/>
      <c r="H219" s="4"/>
      <c r="S219" s="91"/>
    </row>
    <row r="220" spans="1:19" s="93" customFormat="1" x14ac:dyDescent="0.3">
      <c r="A220" s="90"/>
      <c r="B220" s="91"/>
      <c r="C220" s="91"/>
      <c r="D220" s="4"/>
      <c r="E220" s="92"/>
      <c r="F220" s="4"/>
      <c r="G220" s="4"/>
      <c r="H220" s="4"/>
      <c r="S220" s="91"/>
    </row>
    <row r="221" spans="1:19" s="93" customFormat="1" x14ac:dyDescent="0.3">
      <c r="A221" s="90"/>
      <c r="B221" s="91">
        <v>0</v>
      </c>
      <c r="C221" s="91">
        <v>0</v>
      </c>
      <c r="D221" s="4"/>
      <c r="E221" s="92"/>
      <c r="F221" s="4"/>
      <c r="G221" s="4"/>
      <c r="H221" s="4"/>
      <c r="S221" s="91"/>
    </row>
    <row r="222" spans="1:19" s="93" customFormat="1" x14ac:dyDescent="0.3">
      <c r="A222" s="90"/>
      <c r="B222" s="91"/>
      <c r="C222" s="91"/>
      <c r="D222" s="4"/>
      <c r="E222" s="92"/>
      <c r="F222" s="4"/>
      <c r="G222" s="4"/>
      <c r="H222" s="4"/>
      <c r="S222" s="91"/>
    </row>
    <row r="223" spans="1:19" s="93" customFormat="1" x14ac:dyDescent="0.3">
      <c r="A223" s="90"/>
      <c r="B223" s="91"/>
      <c r="C223" s="91"/>
      <c r="D223" s="4"/>
      <c r="E223" s="92"/>
      <c r="F223" s="4"/>
      <c r="G223" s="4"/>
      <c r="H223" s="4"/>
      <c r="S223" s="91"/>
    </row>
    <row r="224" spans="1:19" x14ac:dyDescent="0.3">
      <c r="H224" s="4"/>
    </row>
    <row r="225" spans="1:19" x14ac:dyDescent="0.3">
      <c r="H225" s="4"/>
    </row>
    <row r="226" spans="1:19" s="93" customFormat="1" x14ac:dyDescent="0.3">
      <c r="A226" s="90"/>
      <c r="B226" s="91"/>
      <c r="C226" s="91"/>
      <c r="D226" s="4"/>
      <c r="E226" s="92"/>
      <c r="F226" s="4"/>
      <c r="G226" s="4"/>
      <c r="H226" s="4"/>
      <c r="I226" s="94"/>
      <c r="J226" s="94"/>
      <c r="K226" s="94"/>
      <c r="L226" s="94"/>
      <c r="M226" s="94"/>
      <c r="N226" s="94"/>
      <c r="O226" s="94"/>
      <c r="P226" s="94"/>
      <c r="S226" s="91"/>
    </row>
    <row r="227" spans="1:19" s="93" customFormat="1" x14ac:dyDescent="0.3">
      <c r="A227" s="90"/>
      <c r="B227" s="91"/>
      <c r="C227" s="91"/>
      <c r="D227" s="4"/>
      <c r="E227" s="92"/>
      <c r="F227" s="4"/>
      <c r="G227" s="4"/>
      <c r="H227" s="4"/>
      <c r="I227" s="94"/>
      <c r="J227" s="94"/>
      <c r="K227" s="94"/>
      <c r="L227" s="94"/>
      <c r="M227" s="94"/>
      <c r="N227" s="94"/>
      <c r="O227" s="94"/>
      <c r="P227" s="94"/>
      <c r="S227" s="91"/>
    </row>
    <row r="228" spans="1:19" s="93" customFormat="1" x14ac:dyDescent="0.3">
      <c r="A228" s="90"/>
      <c r="B228" s="91"/>
      <c r="C228" s="91"/>
      <c r="D228" s="4"/>
      <c r="E228" s="92"/>
      <c r="F228" s="4"/>
      <c r="G228" s="4"/>
      <c r="H228" s="4"/>
      <c r="I228" s="94"/>
      <c r="J228" s="94"/>
      <c r="K228" s="94"/>
      <c r="L228" s="94"/>
      <c r="M228" s="94"/>
      <c r="N228" s="94"/>
      <c r="O228" s="94"/>
      <c r="P228" s="94"/>
      <c r="S228" s="91"/>
    </row>
    <row r="229" spans="1:19" s="93" customFormat="1" x14ac:dyDescent="0.3">
      <c r="A229" s="90"/>
      <c r="B229" s="91"/>
      <c r="C229" s="91"/>
      <c r="D229" s="4"/>
      <c r="E229" s="92"/>
      <c r="F229" s="4"/>
      <c r="G229" s="4"/>
      <c r="H229" s="4"/>
      <c r="I229" s="94"/>
      <c r="J229" s="94"/>
      <c r="K229" s="94"/>
      <c r="L229" s="94"/>
      <c r="M229" s="94"/>
      <c r="N229" s="94"/>
      <c r="O229" s="94"/>
      <c r="P229" s="94"/>
      <c r="S229" s="91"/>
    </row>
    <row r="230" spans="1:19" x14ac:dyDescent="0.3">
      <c r="H230" s="4"/>
    </row>
    <row r="231" spans="1:19" x14ac:dyDescent="0.3">
      <c r="H231" s="4"/>
    </row>
    <row r="232" spans="1:19" x14ac:dyDescent="0.3">
      <c r="H232" s="4"/>
    </row>
    <row r="233" spans="1:19" x14ac:dyDescent="0.3">
      <c r="H233" s="4"/>
    </row>
    <row r="234" spans="1:19" x14ac:dyDescent="0.3">
      <c r="H234" s="4"/>
    </row>
    <row r="235" spans="1:19" x14ac:dyDescent="0.3">
      <c r="H235" s="4"/>
    </row>
    <row r="236" spans="1:19" x14ac:dyDescent="0.3">
      <c r="H236" s="4"/>
    </row>
    <row r="237" spans="1:19" x14ac:dyDescent="0.3">
      <c r="H237" s="4"/>
    </row>
    <row r="238" spans="1:19" x14ac:dyDescent="0.3">
      <c r="A238" s="4"/>
      <c r="B238" s="4"/>
      <c r="C238" s="4"/>
      <c r="E238" s="4"/>
      <c r="H238" s="4"/>
      <c r="I238" s="4"/>
      <c r="J238" s="4"/>
      <c r="K238" s="4"/>
      <c r="L238" s="4"/>
      <c r="M238" s="4"/>
      <c r="N238" s="4"/>
      <c r="O238" s="4"/>
      <c r="P238" s="4"/>
      <c r="Q238" s="4"/>
      <c r="R238" s="4"/>
      <c r="S238" s="4"/>
    </row>
    <row r="239" spans="1:19" x14ac:dyDescent="0.3">
      <c r="A239" s="4"/>
      <c r="B239" s="4"/>
      <c r="C239" s="4"/>
      <c r="E239" s="4"/>
      <c r="H239" s="4"/>
      <c r="I239" s="4"/>
      <c r="J239" s="4"/>
      <c r="K239" s="4"/>
      <c r="L239" s="4"/>
      <c r="M239" s="4"/>
      <c r="N239" s="4"/>
      <c r="O239" s="4"/>
      <c r="P239" s="4"/>
      <c r="Q239" s="4"/>
      <c r="R239" s="4"/>
      <c r="S239" s="4"/>
    </row>
    <row r="240" spans="1:19" x14ac:dyDescent="0.3">
      <c r="A240" s="4"/>
      <c r="B240" s="4"/>
      <c r="C240" s="4"/>
      <c r="E240" s="4"/>
      <c r="H240" s="4"/>
      <c r="I240" s="4"/>
      <c r="J240" s="4"/>
      <c r="K240" s="4"/>
      <c r="L240" s="4"/>
      <c r="M240" s="4"/>
      <c r="N240" s="4"/>
      <c r="O240" s="4"/>
      <c r="P240" s="4"/>
      <c r="Q240" s="4"/>
      <c r="R240" s="4"/>
      <c r="S240" s="4"/>
    </row>
    <row r="241" s="4" customFormat="1" x14ac:dyDescent="0.3"/>
    <row r="242" s="4" customFormat="1" x14ac:dyDescent="0.3"/>
    <row r="243" s="4" customFormat="1" x14ac:dyDescent="0.3"/>
    <row r="244" s="4" customFormat="1" x14ac:dyDescent="0.3"/>
    <row r="245" s="4" customFormat="1" x14ac:dyDescent="0.3"/>
    <row r="246" s="4" customFormat="1" x14ac:dyDescent="0.3"/>
    <row r="247" s="4" customFormat="1" x14ac:dyDescent="0.3"/>
    <row r="248" s="4" customFormat="1" x14ac:dyDescent="0.3"/>
    <row r="249" s="4" customFormat="1" x14ac:dyDescent="0.3"/>
    <row r="250" s="4" customFormat="1" x14ac:dyDescent="0.3"/>
    <row r="251" s="4" customFormat="1" x14ac:dyDescent="0.3"/>
    <row r="252" s="4" customFormat="1" x14ac:dyDescent="0.3"/>
    <row r="253" s="4" customFormat="1" x14ac:dyDescent="0.3"/>
    <row r="254" s="4" customFormat="1" x14ac:dyDescent="0.3"/>
    <row r="255" s="4" customFormat="1" x14ac:dyDescent="0.3"/>
    <row r="256" s="4" customFormat="1" x14ac:dyDescent="0.3"/>
    <row r="257" s="4" customFormat="1" x14ac:dyDescent="0.3"/>
    <row r="258" s="4" customFormat="1" x14ac:dyDescent="0.3"/>
    <row r="259" s="4" customFormat="1" x14ac:dyDescent="0.3"/>
    <row r="260" s="4" customFormat="1" x14ac:dyDescent="0.3"/>
    <row r="261" s="4" customFormat="1" x14ac:dyDescent="0.3"/>
    <row r="262" s="4" customFormat="1" x14ac:dyDescent="0.3"/>
    <row r="263" s="4" customFormat="1" x14ac:dyDescent="0.3"/>
    <row r="264" s="4" customFormat="1" x14ac:dyDescent="0.3"/>
    <row r="265" s="4" customFormat="1" x14ac:dyDescent="0.3"/>
    <row r="266" s="4" customFormat="1" x14ac:dyDescent="0.3"/>
    <row r="267" s="4" customFormat="1" x14ac:dyDescent="0.3"/>
    <row r="268" s="4" customFormat="1" x14ac:dyDescent="0.3"/>
    <row r="269" s="4" customFormat="1" x14ac:dyDescent="0.3"/>
    <row r="270" s="4" customFormat="1" x14ac:dyDescent="0.3"/>
    <row r="271" s="4" customFormat="1" x14ac:dyDescent="0.3"/>
    <row r="272" s="4" customFormat="1" x14ac:dyDescent="0.3"/>
    <row r="273" s="4" customFormat="1" x14ac:dyDescent="0.3"/>
    <row r="274" s="4" customFormat="1" x14ac:dyDescent="0.3"/>
    <row r="275" s="4" customFormat="1" x14ac:dyDescent="0.3"/>
    <row r="276" s="4" customFormat="1" x14ac:dyDescent="0.3"/>
    <row r="277" s="4" customFormat="1" x14ac:dyDescent="0.3"/>
    <row r="278" s="4" customFormat="1" x14ac:dyDescent="0.3"/>
    <row r="279" s="4" customFormat="1" x14ac:dyDescent="0.3"/>
    <row r="280" s="4" customFormat="1" x14ac:dyDescent="0.3"/>
    <row r="281" s="4" customFormat="1" x14ac:dyDescent="0.3"/>
    <row r="282" s="4" customFormat="1" x14ac:dyDescent="0.3"/>
    <row r="283" s="4" customFormat="1" x14ac:dyDescent="0.3"/>
    <row r="284" s="4" customFormat="1" x14ac:dyDescent="0.3"/>
    <row r="285" s="4" customFormat="1" x14ac:dyDescent="0.3"/>
    <row r="286" s="4" customFormat="1" x14ac:dyDescent="0.3"/>
    <row r="287" s="4" customFormat="1" x14ac:dyDescent="0.3"/>
    <row r="288" s="4" customFormat="1" x14ac:dyDescent="0.3"/>
    <row r="289" s="4" customFormat="1" x14ac:dyDescent="0.3"/>
    <row r="290" s="4" customFormat="1" x14ac:dyDescent="0.3"/>
    <row r="291" s="4" customFormat="1" x14ac:dyDescent="0.3"/>
    <row r="292" s="4" customFormat="1" x14ac:dyDescent="0.3"/>
    <row r="293" s="4" customFormat="1" x14ac:dyDescent="0.3"/>
    <row r="294" s="4" customFormat="1" x14ac:dyDescent="0.3"/>
    <row r="295" s="4" customFormat="1" x14ac:dyDescent="0.3"/>
    <row r="296" s="4" customFormat="1" x14ac:dyDescent="0.3"/>
    <row r="297" s="4" customFormat="1" x14ac:dyDescent="0.3"/>
    <row r="298" s="4" customFormat="1" x14ac:dyDescent="0.3"/>
    <row r="299" s="4" customFormat="1" x14ac:dyDescent="0.3"/>
    <row r="300" s="4" customFormat="1" x14ac:dyDescent="0.3"/>
    <row r="301" s="4" customFormat="1" x14ac:dyDescent="0.3"/>
    <row r="302" s="4" customFormat="1" x14ac:dyDescent="0.3"/>
    <row r="303" s="4" customFormat="1" x14ac:dyDescent="0.3"/>
    <row r="304" s="4" customFormat="1" x14ac:dyDescent="0.3"/>
    <row r="305" s="4" customFormat="1" x14ac:dyDescent="0.3"/>
    <row r="306" s="4" customFormat="1" x14ac:dyDescent="0.3"/>
    <row r="307" s="4" customFormat="1" x14ac:dyDescent="0.3"/>
    <row r="308" s="4" customFormat="1" x14ac:dyDescent="0.3"/>
    <row r="309" s="4" customFormat="1" x14ac:dyDescent="0.3"/>
    <row r="310" s="4" customFormat="1" x14ac:dyDescent="0.3"/>
    <row r="311" s="4" customFormat="1" x14ac:dyDescent="0.3"/>
    <row r="312" s="4" customFormat="1" x14ac:dyDescent="0.3"/>
    <row r="313" s="4" customFormat="1" x14ac:dyDescent="0.3"/>
    <row r="314" s="4" customFormat="1" x14ac:dyDescent="0.3"/>
    <row r="315" s="4" customFormat="1" x14ac:dyDescent="0.3"/>
    <row r="316" s="4" customFormat="1" x14ac:dyDescent="0.3"/>
    <row r="317" s="4" customFormat="1" x14ac:dyDescent="0.3"/>
    <row r="318" s="4" customFormat="1" x14ac:dyDescent="0.3"/>
    <row r="319" s="4" customFormat="1" x14ac:dyDescent="0.3"/>
    <row r="320" s="4" customFormat="1" x14ac:dyDescent="0.3"/>
    <row r="321" s="4" customFormat="1" x14ac:dyDescent="0.3"/>
    <row r="322" s="4" customFormat="1" x14ac:dyDescent="0.3"/>
    <row r="323" s="4" customFormat="1" x14ac:dyDescent="0.3"/>
    <row r="324" s="4" customFormat="1" x14ac:dyDescent="0.3"/>
    <row r="325" s="4" customFormat="1" x14ac:dyDescent="0.3"/>
    <row r="326" s="4" customFormat="1" x14ac:dyDescent="0.3"/>
    <row r="327" s="4" customFormat="1" x14ac:dyDescent="0.3"/>
    <row r="328" s="4" customFormat="1" x14ac:dyDescent="0.3"/>
    <row r="329" s="4" customFormat="1" x14ac:dyDescent="0.3"/>
    <row r="330" s="4" customFormat="1" x14ac:dyDescent="0.3"/>
    <row r="331" s="4" customFormat="1" x14ac:dyDescent="0.3"/>
    <row r="332" s="4" customFormat="1" x14ac:dyDescent="0.3"/>
    <row r="333" s="4" customFormat="1" x14ac:dyDescent="0.3"/>
    <row r="334" s="4" customFormat="1" x14ac:dyDescent="0.3"/>
    <row r="335" s="4" customFormat="1" x14ac:dyDescent="0.3"/>
    <row r="336" s="4" customFormat="1" x14ac:dyDescent="0.3"/>
    <row r="337" s="4" customFormat="1" x14ac:dyDescent="0.3"/>
    <row r="338" s="4" customFormat="1" x14ac:dyDescent="0.3"/>
    <row r="339" s="4" customFormat="1" x14ac:dyDescent="0.3"/>
    <row r="340" s="4" customFormat="1" x14ac:dyDescent="0.3"/>
    <row r="341" s="4" customFormat="1" x14ac:dyDescent="0.3"/>
    <row r="342" s="4" customFormat="1" x14ac:dyDescent="0.3"/>
    <row r="343" s="4" customFormat="1" x14ac:dyDescent="0.3"/>
    <row r="344" s="4" customFormat="1" x14ac:dyDescent="0.3"/>
    <row r="345" s="4" customFormat="1" x14ac:dyDescent="0.3"/>
    <row r="346" s="4" customFormat="1" x14ac:dyDescent="0.3"/>
    <row r="347" s="4" customFormat="1" x14ac:dyDescent="0.3"/>
    <row r="348" s="4" customFormat="1" x14ac:dyDescent="0.3"/>
    <row r="349" s="4" customFormat="1" x14ac:dyDescent="0.3"/>
    <row r="350" s="4" customFormat="1" x14ac:dyDescent="0.3"/>
    <row r="351" s="4" customFormat="1" x14ac:dyDescent="0.3"/>
    <row r="352" s="4" customFormat="1" x14ac:dyDescent="0.3"/>
    <row r="353" s="4" customFormat="1" x14ac:dyDescent="0.3"/>
    <row r="354" s="4" customFormat="1" x14ac:dyDescent="0.3"/>
    <row r="355" s="4" customFormat="1" x14ac:dyDescent="0.3"/>
    <row r="356" s="4" customFormat="1" x14ac:dyDescent="0.3"/>
    <row r="357" s="4" customFormat="1" x14ac:dyDescent="0.3"/>
    <row r="358" s="4" customFormat="1" x14ac:dyDescent="0.3"/>
    <row r="359" s="4" customFormat="1" x14ac:dyDescent="0.3"/>
    <row r="360" s="4" customFormat="1" x14ac:dyDescent="0.3"/>
    <row r="361" s="4" customFormat="1" x14ac:dyDescent="0.3"/>
    <row r="362" s="4" customFormat="1" x14ac:dyDescent="0.3"/>
    <row r="363" s="4" customFormat="1" x14ac:dyDescent="0.3"/>
    <row r="364" s="4" customFormat="1" x14ac:dyDescent="0.3"/>
    <row r="365" s="4" customFormat="1" x14ac:dyDescent="0.3"/>
    <row r="366" s="4" customFormat="1" x14ac:dyDescent="0.3"/>
    <row r="367" s="4" customFormat="1" x14ac:dyDescent="0.3"/>
    <row r="368" s="4" customFormat="1" x14ac:dyDescent="0.3"/>
    <row r="369" s="4" customFormat="1" x14ac:dyDescent="0.3"/>
    <row r="370" s="4" customFormat="1" x14ac:dyDescent="0.3"/>
    <row r="371" s="4" customFormat="1" x14ac:dyDescent="0.3"/>
    <row r="372" s="4" customFormat="1" x14ac:dyDescent="0.3"/>
    <row r="373" s="4" customFormat="1" x14ac:dyDescent="0.3"/>
    <row r="374" s="4" customFormat="1" x14ac:dyDescent="0.3"/>
    <row r="375" s="4" customFormat="1" x14ac:dyDescent="0.3"/>
    <row r="376" s="4" customFormat="1" x14ac:dyDescent="0.3"/>
    <row r="377" s="4" customFormat="1" x14ac:dyDescent="0.3"/>
    <row r="378" s="4" customFormat="1" x14ac:dyDescent="0.3"/>
    <row r="379" s="4" customFormat="1" x14ac:dyDescent="0.3"/>
    <row r="380" s="4" customFormat="1" x14ac:dyDescent="0.3"/>
    <row r="381" s="4" customFormat="1" x14ac:dyDescent="0.3"/>
    <row r="382" s="4" customFormat="1" x14ac:dyDescent="0.3"/>
    <row r="383" s="4" customFormat="1" x14ac:dyDescent="0.3"/>
    <row r="384" s="4" customFormat="1" x14ac:dyDescent="0.3"/>
    <row r="385" s="4" customFormat="1" x14ac:dyDescent="0.3"/>
    <row r="386" s="4" customFormat="1" x14ac:dyDescent="0.3"/>
    <row r="387" s="4" customFormat="1" x14ac:dyDescent="0.3"/>
    <row r="388" s="4" customFormat="1" x14ac:dyDescent="0.3"/>
    <row r="389" s="4" customFormat="1" x14ac:dyDescent="0.3"/>
    <row r="390" s="4" customFormat="1" x14ac:dyDescent="0.3"/>
    <row r="391" s="4" customFormat="1" x14ac:dyDescent="0.3"/>
    <row r="392" s="4" customFormat="1" x14ac:dyDescent="0.3"/>
    <row r="393" s="4" customFormat="1" x14ac:dyDescent="0.3"/>
    <row r="394" s="4" customFormat="1" x14ac:dyDescent="0.3"/>
    <row r="395" s="4" customFormat="1" x14ac:dyDescent="0.3"/>
    <row r="396" s="4" customFormat="1" x14ac:dyDescent="0.3"/>
    <row r="397" s="4" customFormat="1" x14ac:dyDescent="0.3"/>
    <row r="398" s="4" customFormat="1" x14ac:dyDescent="0.3"/>
    <row r="399" s="4" customFormat="1" x14ac:dyDescent="0.3"/>
    <row r="401" spans="1:19" ht="15" thickBot="1" x14ac:dyDescent="0.35"/>
    <row r="402" spans="1:19" s="93" customFormat="1" ht="15" thickBot="1" x14ac:dyDescent="0.35">
      <c r="A402" s="90"/>
      <c r="B402" s="91"/>
      <c r="C402" s="91"/>
      <c r="D402" s="4"/>
      <c r="E402" s="92"/>
      <c r="F402" s="4"/>
      <c r="G402" s="4"/>
      <c r="H402" s="95">
        <f>COUNTIF(I4:I18,"합계")</f>
        <v>1</v>
      </c>
      <c r="S402" s="91"/>
    </row>
  </sheetData>
  <mergeCells count="179">
    <mergeCell ref="S69:S73"/>
    <mergeCell ref="S79:S83"/>
    <mergeCell ref="Q84:Q88"/>
    <mergeCell ref="B104:B108"/>
    <mergeCell ref="B109:B113"/>
    <mergeCell ref="F114:F118"/>
    <mergeCell ref="S90:S113"/>
    <mergeCell ref="R114:R118"/>
    <mergeCell ref="C114:C118"/>
    <mergeCell ref="B89:B93"/>
    <mergeCell ref="B94:B98"/>
    <mergeCell ref="B99:B103"/>
    <mergeCell ref="C89:C113"/>
    <mergeCell ref="S115:S118"/>
    <mergeCell ref="F89:F93"/>
    <mergeCell ref="Q89:Q93"/>
    <mergeCell ref="R89:R93"/>
    <mergeCell ref="G93:H93"/>
    <mergeCell ref="R94:R98"/>
    <mergeCell ref="G98:H98"/>
    <mergeCell ref="Q114:Q118"/>
    <mergeCell ref="G118:H118"/>
    <mergeCell ref="B84:F88"/>
    <mergeCell ref="S85:S88"/>
    <mergeCell ref="G88:H88"/>
    <mergeCell ref="A74:A83"/>
    <mergeCell ref="S75:S78"/>
    <mergeCell ref="G78:H78"/>
    <mergeCell ref="B79:B83"/>
    <mergeCell ref="C79:C83"/>
    <mergeCell ref="D79:D83"/>
    <mergeCell ref="E79:E83"/>
    <mergeCell ref="F79:F83"/>
    <mergeCell ref="Q79:Q83"/>
    <mergeCell ref="R79:R83"/>
    <mergeCell ref="G83:H83"/>
    <mergeCell ref="B74:B78"/>
    <mergeCell ref="C74:C78"/>
    <mergeCell ref="A64:A68"/>
    <mergeCell ref="B64:B68"/>
    <mergeCell ref="C64:C68"/>
    <mergeCell ref="D64:D68"/>
    <mergeCell ref="E64:E68"/>
    <mergeCell ref="G73:H73"/>
    <mergeCell ref="C69:C73"/>
    <mergeCell ref="R109:R113"/>
    <mergeCell ref="G113:H113"/>
    <mergeCell ref="F104:F108"/>
    <mergeCell ref="Q104:Q108"/>
    <mergeCell ref="R104:R108"/>
    <mergeCell ref="G108:H108"/>
    <mergeCell ref="F99:F103"/>
    <mergeCell ref="Q99:Q103"/>
    <mergeCell ref="R99:R103"/>
    <mergeCell ref="G103:H103"/>
    <mergeCell ref="F109:F113"/>
    <mergeCell ref="Q109:Q113"/>
    <mergeCell ref="R84:R88"/>
    <mergeCell ref="F94:F98"/>
    <mergeCell ref="Q94:Q98"/>
    <mergeCell ref="D74:D78"/>
    <mergeCell ref="B69:B73"/>
    <mergeCell ref="C24:C28"/>
    <mergeCell ref="A39:A43"/>
    <mergeCell ref="B39:B43"/>
    <mergeCell ref="C39:C43"/>
    <mergeCell ref="A19:A38"/>
    <mergeCell ref="B19:B33"/>
    <mergeCell ref="C19:C23"/>
    <mergeCell ref="D19:D33"/>
    <mergeCell ref="E19:E33"/>
    <mergeCell ref="C29:C33"/>
    <mergeCell ref="D39:D43"/>
    <mergeCell ref="E39:E43"/>
    <mergeCell ref="B34:F38"/>
    <mergeCell ref="F19:F23"/>
    <mergeCell ref="F39:F43"/>
    <mergeCell ref="A49:A63"/>
    <mergeCell ref="D49:D58"/>
    <mergeCell ref="E49:E58"/>
    <mergeCell ref="A44:A48"/>
    <mergeCell ref="B44:B48"/>
    <mergeCell ref="C44:C48"/>
    <mergeCell ref="D44:D48"/>
    <mergeCell ref="E44:E48"/>
    <mergeCell ref="R54:R58"/>
    <mergeCell ref="G58:H58"/>
    <mergeCell ref="B59:F63"/>
    <mergeCell ref="Q59:Q63"/>
    <mergeCell ref="R59:R63"/>
    <mergeCell ref="G63:H63"/>
    <mergeCell ref="B54:B58"/>
    <mergeCell ref="C49:C58"/>
    <mergeCell ref="B49:B53"/>
    <mergeCell ref="F44:F48"/>
    <mergeCell ref="F49:F53"/>
    <mergeCell ref="Q44:Q48"/>
    <mergeCell ref="R44:R48"/>
    <mergeCell ref="S45:S48"/>
    <mergeCell ref="G48:H48"/>
    <mergeCell ref="Q49:Q53"/>
    <mergeCell ref="R49:R53"/>
    <mergeCell ref="S50:S53"/>
    <mergeCell ref="G53:H53"/>
    <mergeCell ref="F54:F58"/>
    <mergeCell ref="Q54:Q58"/>
    <mergeCell ref="F64:F68"/>
    <mergeCell ref="Q64:Q68"/>
    <mergeCell ref="R64:R68"/>
    <mergeCell ref="S65:S68"/>
    <mergeCell ref="G68:H68"/>
    <mergeCell ref="S55:S58"/>
    <mergeCell ref="S60:S63"/>
    <mergeCell ref="D69:D73"/>
    <mergeCell ref="E69:E73"/>
    <mergeCell ref="A1:S1"/>
    <mergeCell ref="G3:H3"/>
    <mergeCell ref="A4:A18"/>
    <mergeCell ref="B4:B13"/>
    <mergeCell ref="D4:D13"/>
    <mergeCell ref="E4:E13"/>
    <mergeCell ref="Q4:Q8"/>
    <mergeCell ref="R4:R8"/>
    <mergeCell ref="S5:S8"/>
    <mergeCell ref="G8:H8"/>
    <mergeCell ref="Q9:Q13"/>
    <mergeCell ref="R9:R13"/>
    <mergeCell ref="S10:S13"/>
    <mergeCell ref="G13:H13"/>
    <mergeCell ref="G18:H18"/>
    <mergeCell ref="C4:C8"/>
    <mergeCell ref="C9:C13"/>
    <mergeCell ref="F4:F8"/>
    <mergeCell ref="F9:F13"/>
    <mergeCell ref="S40:S43"/>
    <mergeCell ref="G43:H43"/>
    <mergeCell ref="Q39:Q43"/>
    <mergeCell ref="A124:H127"/>
    <mergeCell ref="Q124:S127"/>
    <mergeCell ref="Q14:Q18"/>
    <mergeCell ref="R14:R18"/>
    <mergeCell ref="S15:S18"/>
    <mergeCell ref="E74:E78"/>
    <mergeCell ref="F74:F78"/>
    <mergeCell ref="Q74:Q78"/>
    <mergeCell ref="R74:R78"/>
    <mergeCell ref="A69:A73"/>
    <mergeCell ref="F69:F73"/>
    <mergeCell ref="Q69:Q73"/>
    <mergeCell ref="R69:R73"/>
    <mergeCell ref="F24:F28"/>
    <mergeCell ref="B119:F123"/>
    <mergeCell ref="Q119:Q123"/>
    <mergeCell ref="R119:R123"/>
    <mergeCell ref="S120:S123"/>
    <mergeCell ref="G123:H123"/>
    <mergeCell ref="B114:B118"/>
    <mergeCell ref="A89:A123"/>
    <mergeCell ref="D89:D118"/>
    <mergeCell ref="E89:E118"/>
    <mergeCell ref="B14:F18"/>
    <mergeCell ref="R39:R43"/>
    <mergeCell ref="F29:F33"/>
    <mergeCell ref="Q29:Q33"/>
    <mergeCell ref="R29:R33"/>
    <mergeCell ref="S30:S33"/>
    <mergeCell ref="G33:H33"/>
    <mergeCell ref="Q19:Q23"/>
    <mergeCell ref="R19:R23"/>
    <mergeCell ref="S20:S23"/>
    <mergeCell ref="G23:H23"/>
    <mergeCell ref="Q24:Q28"/>
    <mergeCell ref="R24:R28"/>
    <mergeCell ref="S25:S28"/>
    <mergeCell ref="G28:H28"/>
    <mergeCell ref="Q34:Q38"/>
    <mergeCell ref="R34:R38"/>
    <mergeCell ref="S35:S38"/>
    <mergeCell ref="G38:H38"/>
  </mergeCells>
  <phoneticPr fontId="10" type="noConversion"/>
  <conditionalFormatting sqref="I5:I8 I15:I18 I10:I13 I20:I23 I35:I38 I30:I33 I90:I93 I25:I28 I50:I53 I60:I63 I55:I58 I95:I98 I100:I103 I105:I108 I110:I113 I115:I118 I120:I127 I45:I48 I65:I68 I70:I73 I40:I43 I85:I88 I80:I83 I75:I78">
    <cfRule type="containsText" dxfId="24" priority="107" operator="containsText" text="합계">
      <formula>NOT(ISERROR(SEARCH("합계",I5)))</formula>
    </cfRule>
  </conditionalFormatting>
  <conditionalFormatting sqref="I14">
    <cfRule type="containsText" dxfId="23" priority="105" operator="containsText" text="합계">
      <formula>NOT(ISERROR(SEARCH("합계",I14)))</formula>
    </cfRule>
  </conditionalFormatting>
  <conditionalFormatting sqref="I4">
    <cfRule type="containsText" dxfId="22" priority="104" operator="containsText" text="합계">
      <formula>NOT(ISERROR(SEARCH("합계",I4)))</formula>
    </cfRule>
  </conditionalFormatting>
  <conditionalFormatting sqref="I9">
    <cfRule type="containsText" dxfId="21" priority="49" operator="containsText" text="합계">
      <formula>NOT(ISERROR(SEARCH("합계",I9)))</formula>
    </cfRule>
  </conditionalFormatting>
  <conditionalFormatting sqref="I34">
    <cfRule type="containsText" dxfId="20" priority="48" operator="containsText" text="합계">
      <formula>NOT(ISERROR(SEARCH("합계",I34)))</formula>
    </cfRule>
  </conditionalFormatting>
  <conditionalFormatting sqref="I19">
    <cfRule type="containsText" dxfId="19" priority="47" operator="containsText" text="합계">
      <formula>NOT(ISERROR(SEARCH("합계",I19)))</formula>
    </cfRule>
  </conditionalFormatting>
  <conditionalFormatting sqref="I29">
    <cfRule type="containsText" dxfId="18" priority="46" operator="containsText" text="합계">
      <formula>NOT(ISERROR(SEARCH("합계",I29)))</formula>
    </cfRule>
  </conditionalFormatting>
  <conditionalFormatting sqref="I39">
    <cfRule type="containsText" dxfId="17" priority="44" operator="containsText" text="합계">
      <formula>NOT(ISERROR(SEARCH("합계",I39)))</formula>
    </cfRule>
  </conditionalFormatting>
  <conditionalFormatting sqref="I119">
    <cfRule type="containsText" dxfId="16" priority="39" operator="containsText" text="합계">
      <formula>NOT(ISERROR(SEARCH("합계",I119)))</formula>
    </cfRule>
  </conditionalFormatting>
  <conditionalFormatting sqref="I89">
    <cfRule type="containsText" dxfId="15" priority="38" operator="containsText" text="합계">
      <formula>NOT(ISERROR(SEARCH("합계",I89)))</formula>
    </cfRule>
  </conditionalFormatting>
  <conditionalFormatting sqref="I24">
    <cfRule type="containsText" dxfId="14" priority="27" operator="containsText" text="합계">
      <formula>NOT(ISERROR(SEARCH("합계",I24)))</formula>
    </cfRule>
  </conditionalFormatting>
  <conditionalFormatting sqref="I44">
    <cfRule type="containsText" dxfId="13" priority="26" operator="containsText" text="합계">
      <formula>NOT(ISERROR(SEARCH("합계",I44)))</formula>
    </cfRule>
  </conditionalFormatting>
  <conditionalFormatting sqref="I59">
    <cfRule type="containsText" dxfId="12" priority="23" operator="containsText" text="합계">
      <formula>NOT(ISERROR(SEARCH("합계",I59)))</formula>
    </cfRule>
  </conditionalFormatting>
  <conditionalFormatting sqref="I49">
    <cfRule type="containsText" dxfId="11" priority="22" operator="containsText" text="합계">
      <formula>NOT(ISERROR(SEARCH("합계",I49)))</formula>
    </cfRule>
  </conditionalFormatting>
  <conditionalFormatting sqref="I54">
    <cfRule type="containsText" dxfId="10" priority="21" operator="containsText" text="합계">
      <formula>NOT(ISERROR(SEARCH("합계",I54)))</formula>
    </cfRule>
  </conditionalFormatting>
  <conditionalFormatting sqref="I64">
    <cfRule type="containsText" dxfId="9" priority="20" operator="containsText" text="합계">
      <formula>NOT(ISERROR(SEARCH("합계",I64)))</formula>
    </cfRule>
  </conditionalFormatting>
  <conditionalFormatting sqref="I69">
    <cfRule type="containsText" dxfId="8" priority="19" operator="containsText" text="합계">
      <formula>NOT(ISERROR(SEARCH("합계",I69)))</formula>
    </cfRule>
  </conditionalFormatting>
  <conditionalFormatting sqref="I94">
    <cfRule type="containsText" dxfId="7" priority="12" operator="containsText" text="합계">
      <formula>NOT(ISERROR(SEARCH("합계",I94)))</formula>
    </cfRule>
  </conditionalFormatting>
  <conditionalFormatting sqref="I99">
    <cfRule type="containsText" dxfId="6" priority="7" operator="containsText" text="합계">
      <formula>NOT(ISERROR(SEARCH("합계",I99)))</formula>
    </cfRule>
  </conditionalFormatting>
  <conditionalFormatting sqref="I104">
    <cfRule type="containsText" dxfId="5" priority="6" operator="containsText" text="합계">
      <formula>NOT(ISERROR(SEARCH("합계",I104)))</formula>
    </cfRule>
  </conditionalFormatting>
  <conditionalFormatting sqref="I109">
    <cfRule type="containsText" dxfId="4" priority="5" operator="containsText" text="합계">
      <formula>NOT(ISERROR(SEARCH("합계",I109)))</formula>
    </cfRule>
  </conditionalFormatting>
  <conditionalFormatting sqref="I114">
    <cfRule type="containsText" dxfId="3" priority="4" operator="containsText" text="합계">
      <formula>NOT(ISERROR(SEARCH("합계",I114)))</formula>
    </cfRule>
  </conditionalFormatting>
  <conditionalFormatting sqref="I74">
    <cfRule type="containsText" dxfId="2" priority="3" operator="containsText" text="합계">
      <formula>NOT(ISERROR(SEARCH("합계",I74)))</formula>
    </cfRule>
  </conditionalFormatting>
  <conditionalFormatting sqref="I79">
    <cfRule type="containsText" dxfId="1" priority="2" operator="containsText" text="합계">
      <formula>NOT(ISERROR(SEARCH("합계",I79)))</formula>
    </cfRule>
  </conditionalFormatting>
  <conditionalFormatting sqref="I84">
    <cfRule type="containsText" dxfId="0" priority="1" operator="containsText" text="합계">
      <formula>NOT(ISERROR(SEARCH("합계",I84)))</formula>
    </cfRule>
  </conditionalFormatting>
  <printOptions horizontalCentered="1"/>
  <pageMargins left="0.19685039370078741" right="0.19685039370078741" top="0.62992125984251968" bottom="0.70866141732283472" header="0.23622047244094491" footer="0.15748031496062992"/>
  <pageSetup paperSize="9" scale="71" firstPageNumber="2" fitToHeight="0" orientation="landscape" useFirstPageNumber="1" r:id="rId1"/>
  <headerFooter alignWithMargins="0">
    <oddFooter>&amp;C&amp;P</oddFooter>
  </headerFooter>
  <rowBreaks count="5" manualBreakCount="5">
    <brk id="23" max="18" man="1"/>
    <brk id="38" max="18" man="1"/>
    <brk id="63" max="18" man="1"/>
    <brk id="78" max="18" man="1"/>
    <brk id="103"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V156"/>
  <sheetViews>
    <sheetView showGridLines="0" view="pageBreakPreview" workbookViewId="0">
      <selection activeCell="L7" sqref="L7:U8"/>
    </sheetView>
  </sheetViews>
  <sheetFormatPr defaultColWidth="9" defaultRowHeight="20.100000000000001" customHeight="1" x14ac:dyDescent="0.3"/>
  <cols>
    <col min="1" max="6" width="9" style="4"/>
    <col min="7" max="16" width="10.75" style="4" customWidth="1"/>
    <col min="17" max="16384" width="9" style="4"/>
  </cols>
  <sheetData>
    <row r="1" spans="1:22" ht="20.100000000000001" customHeight="1" x14ac:dyDescent="0.3">
      <c r="A1" s="30"/>
      <c r="B1" s="30"/>
      <c r="C1" s="30"/>
      <c r="D1" s="30"/>
      <c r="E1" s="30"/>
      <c r="F1" s="30"/>
      <c r="G1" s="30"/>
      <c r="H1" s="30"/>
      <c r="I1" s="30"/>
      <c r="J1" s="30"/>
      <c r="K1" s="30"/>
    </row>
    <row r="2" spans="1:22" ht="20.100000000000001" customHeight="1" x14ac:dyDescent="0.3">
      <c r="A2" s="28"/>
      <c r="B2" s="28"/>
      <c r="C2" s="28"/>
      <c r="D2" s="28"/>
      <c r="E2" s="28"/>
      <c r="F2" s="28"/>
      <c r="G2" s="28"/>
      <c r="H2" s="28"/>
      <c r="I2" s="28"/>
      <c r="J2" s="28"/>
      <c r="K2" s="28"/>
    </row>
    <row r="3" spans="1:22" ht="20.100000000000001" customHeight="1" x14ac:dyDescent="0.3">
      <c r="A3" s="28"/>
      <c r="B3" s="28"/>
      <c r="C3" s="28"/>
      <c r="D3" s="28"/>
      <c r="E3" s="28"/>
      <c r="F3" s="28"/>
      <c r="G3" s="28"/>
      <c r="H3" s="28"/>
      <c r="I3" s="28"/>
      <c r="J3" s="28"/>
      <c r="K3" s="28"/>
    </row>
    <row r="7" spans="1:22" ht="20.100000000000001" customHeight="1" x14ac:dyDescent="0.3">
      <c r="A7" s="29"/>
      <c r="B7" s="29"/>
      <c r="C7" s="29"/>
      <c r="D7" s="29"/>
      <c r="E7" s="29"/>
      <c r="F7" s="29"/>
      <c r="G7" s="29"/>
      <c r="H7" s="29"/>
      <c r="I7" s="29"/>
      <c r="J7" s="29"/>
      <c r="K7" s="29"/>
    </row>
    <row r="9" spans="1:22" ht="24.95" customHeight="1" x14ac:dyDescent="0.3">
      <c r="A9" s="369" t="s">
        <v>85</v>
      </c>
      <c r="B9" s="369"/>
      <c r="C9" s="369"/>
      <c r="D9" s="369"/>
      <c r="E9" s="369"/>
      <c r="F9" s="369"/>
      <c r="G9" s="369"/>
      <c r="H9" s="369"/>
      <c r="I9" s="369"/>
      <c r="J9" s="369"/>
      <c r="K9" s="369"/>
    </row>
    <row r="10" spans="1:22" ht="15" customHeight="1" x14ac:dyDescent="0.3">
      <c r="A10" s="369"/>
      <c r="B10" s="369"/>
      <c r="C10" s="369"/>
      <c r="D10" s="369"/>
      <c r="E10" s="369"/>
      <c r="F10" s="369"/>
      <c r="G10" s="369"/>
      <c r="H10" s="369"/>
      <c r="I10" s="369"/>
      <c r="J10" s="369"/>
      <c r="K10" s="369"/>
    </row>
    <row r="11" spans="1:22" ht="35.25" customHeight="1" x14ac:dyDescent="0.3">
      <c r="A11" s="370"/>
      <c r="B11" s="370"/>
      <c r="C11" s="370"/>
      <c r="D11" s="370"/>
      <c r="E11" s="370"/>
      <c r="F11" s="370"/>
      <c r="G11" s="370"/>
      <c r="H11" s="370"/>
      <c r="I11" s="370"/>
      <c r="J11" s="370"/>
      <c r="K11" s="370"/>
      <c r="L11" s="370"/>
      <c r="M11" s="370"/>
      <c r="N11" s="370"/>
      <c r="O11" s="370"/>
      <c r="P11" s="370"/>
      <c r="Q11" s="370"/>
      <c r="R11" s="370"/>
      <c r="S11" s="370"/>
      <c r="T11" s="370"/>
      <c r="U11" s="370"/>
      <c r="V11" s="370"/>
    </row>
    <row r="13" spans="1:22" ht="20.100000000000001" customHeight="1" x14ac:dyDescent="0.3">
      <c r="A13" s="29"/>
      <c r="B13" s="29"/>
      <c r="C13" s="29"/>
      <c r="D13" s="29"/>
      <c r="E13" s="29"/>
      <c r="F13" s="29"/>
      <c r="G13" s="29"/>
      <c r="H13" s="29"/>
      <c r="I13" s="29"/>
      <c r="J13" s="29"/>
      <c r="K13" s="29"/>
    </row>
    <row r="15" spans="1:22" ht="20.100000000000001" customHeight="1" x14ac:dyDescent="0.3">
      <c r="A15" s="29"/>
      <c r="B15" s="29"/>
      <c r="C15" s="29"/>
      <c r="D15" s="29"/>
      <c r="E15" s="29"/>
      <c r="F15" s="29"/>
      <c r="G15" s="29"/>
      <c r="H15" s="29"/>
      <c r="I15" s="29"/>
      <c r="J15" s="29"/>
      <c r="K15" s="29"/>
    </row>
    <row r="17" spans="1:11" ht="20.100000000000001" customHeight="1" x14ac:dyDescent="0.3">
      <c r="A17" s="29"/>
      <c r="B17" s="29"/>
      <c r="C17" s="29"/>
      <c r="D17" s="29"/>
      <c r="E17" s="29"/>
      <c r="F17" s="29"/>
      <c r="G17" s="96"/>
      <c r="H17" s="29"/>
      <c r="I17" s="96"/>
      <c r="J17" s="96"/>
      <c r="K17" s="29"/>
    </row>
    <row r="18" spans="1:11" ht="20.100000000000001" customHeight="1" x14ac:dyDescent="0.3">
      <c r="G18" s="93"/>
    </row>
    <row r="19" spans="1:11" ht="20.100000000000001" customHeight="1" x14ac:dyDescent="0.3">
      <c r="G19" s="93"/>
    </row>
    <row r="20" spans="1:11" ht="20.100000000000001" customHeight="1" x14ac:dyDescent="0.3">
      <c r="G20" s="93"/>
    </row>
    <row r="156" spans="4:4" ht="20.100000000000001" customHeight="1" x14ac:dyDescent="0.3">
      <c r="D156" s="4">
        <f>G150</f>
        <v>0</v>
      </c>
    </row>
  </sheetData>
  <mergeCells count="4">
    <mergeCell ref="A9:K9"/>
    <mergeCell ref="A10:K10"/>
    <mergeCell ref="A11:K11"/>
    <mergeCell ref="L11:V11"/>
  </mergeCells>
  <phoneticPr fontId="10" type="noConversion"/>
  <printOptions horizontalCentered="1"/>
  <pageMargins left="0.51181102362204722" right="0.31496062992125984" top="0.35433070866141736" bottom="0.47244094488188981" header="0.27559055118110237" footer="0.19685039370078741"/>
  <pageSetup paperSize="9" firstPageNumber="4" orientation="landscape" r:id="rId1"/>
  <headerFooter scaleWithDoc="0"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B2:P121"/>
  <sheetViews>
    <sheetView view="pageBreakPreview" zoomScale="85" zoomScaleNormal="80" zoomScaleSheetLayoutView="85" workbookViewId="0">
      <selection activeCell="B116" sqref="B116:B118"/>
    </sheetView>
  </sheetViews>
  <sheetFormatPr defaultColWidth="8.75" defaultRowHeight="13.5" x14ac:dyDescent="0.3"/>
  <cols>
    <col min="1" max="1" width="3.125" style="177" customWidth="1"/>
    <col min="2" max="2" width="23.125" style="177" customWidth="1"/>
    <col min="3" max="3" width="22.875" style="177" customWidth="1"/>
    <col min="4" max="4" width="6.5" style="177" customWidth="1"/>
    <col min="5" max="5" width="12.5" style="177" customWidth="1"/>
    <col min="6" max="6" width="23.375" style="188" customWidth="1"/>
    <col min="7" max="7" width="8.75" style="177"/>
    <col min="8" max="8" width="14.625" style="177" customWidth="1"/>
    <col min="9" max="9" width="26.375" style="177" customWidth="1"/>
    <col min="10" max="10" width="17.625" style="177" customWidth="1"/>
    <col min="11" max="11" width="16.375" style="177" customWidth="1"/>
    <col min="12" max="12" width="16.125" style="177" customWidth="1"/>
    <col min="13" max="13" width="8.75" style="177"/>
    <col min="14" max="14" width="14.125" style="177" bestFit="1" customWidth="1"/>
    <col min="15" max="16384" width="8.75" style="177"/>
  </cols>
  <sheetData>
    <row r="2" spans="2:13" x14ac:dyDescent="0.3">
      <c r="B2" s="174"/>
      <c r="C2" s="174"/>
      <c r="D2" s="174"/>
      <c r="E2" s="175"/>
      <c r="F2" s="176"/>
      <c r="G2" s="174"/>
      <c r="H2" s="174"/>
      <c r="I2" s="175"/>
      <c r="J2" s="174"/>
      <c r="K2" s="174"/>
      <c r="L2" s="174"/>
    </row>
    <row r="3" spans="2:13" ht="25.5" x14ac:dyDescent="0.3">
      <c r="B3" s="504" t="str">
        <f>'3.간지'!A9</f>
        <v>3. 담보물 배분 명세서</v>
      </c>
      <c r="C3" s="504"/>
      <c r="D3" s="504"/>
      <c r="E3" s="504"/>
      <c r="F3" s="504"/>
      <c r="G3" s="504"/>
      <c r="H3" s="504"/>
      <c r="I3" s="504"/>
      <c r="J3" s="504"/>
      <c r="K3" s="504"/>
      <c r="L3" s="504"/>
      <c r="M3" s="504"/>
    </row>
    <row r="4" spans="2:13" x14ac:dyDescent="0.3">
      <c r="B4" s="174" t="str">
        <f>'2.담보시부인명세'!A2</f>
        <v>채무자 : ****건설 주식회사</v>
      </c>
      <c r="C4" s="174"/>
      <c r="D4" s="174"/>
      <c r="E4" s="175"/>
      <c r="F4" s="176"/>
      <c r="G4" s="174"/>
      <c r="H4" s="174"/>
      <c r="I4" s="175"/>
      <c r="J4" s="174"/>
      <c r="K4" s="174"/>
      <c r="L4" s="174"/>
    </row>
    <row r="5" spans="2:13" x14ac:dyDescent="0.3">
      <c r="B5" s="178" t="s">
        <v>626</v>
      </c>
      <c r="C5" s="179"/>
      <c r="D5" s="174"/>
      <c r="E5" s="175"/>
      <c r="F5" s="176"/>
      <c r="G5" s="174"/>
      <c r="H5" s="174"/>
      <c r="I5" s="175"/>
      <c r="J5" s="174"/>
      <c r="K5" s="174"/>
      <c r="L5" s="180" t="s">
        <v>626</v>
      </c>
      <c r="M5" s="180" t="s">
        <v>40</v>
      </c>
    </row>
    <row r="6" spans="2:13" x14ac:dyDescent="0.3">
      <c r="B6" s="490" t="s">
        <v>627</v>
      </c>
      <c r="C6" s="490" t="s">
        <v>628</v>
      </c>
      <c r="D6" s="465" t="s">
        <v>629</v>
      </c>
      <c r="E6" s="492"/>
      <c r="F6" s="492"/>
      <c r="G6" s="466"/>
      <c r="H6" s="455" t="s">
        <v>659</v>
      </c>
      <c r="I6" s="457" t="s">
        <v>658</v>
      </c>
      <c r="J6" s="458"/>
      <c r="K6" s="458"/>
      <c r="L6" s="459"/>
      <c r="M6" s="463" t="s">
        <v>47</v>
      </c>
    </row>
    <row r="7" spans="2:13" x14ac:dyDescent="0.3">
      <c r="B7" s="491"/>
      <c r="C7" s="491"/>
      <c r="D7" s="181" t="s">
        <v>632</v>
      </c>
      <c r="E7" s="181" t="s">
        <v>87</v>
      </c>
      <c r="F7" s="181" t="s">
        <v>88</v>
      </c>
      <c r="G7" s="181" t="s">
        <v>89</v>
      </c>
      <c r="H7" s="456"/>
      <c r="I7" s="460"/>
      <c r="J7" s="461"/>
      <c r="K7" s="461"/>
      <c r="L7" s="462"/>
      <c r="M7" s="464"/>
    </row>
    <row r="8" spans="2:13" ht="15" customHeight="1" x14ac:dyDescent="0.3">
      <c r="B8" s="467"/>
      <c r="C8" s="493" t="s">
        <v>633</v>
      </c>
      <c r="D8" s="455">
        <v>1</v>
      </c>
      <c r="E8" s="455" t="s">
        <v>634</v>
      </c>
      <c r="F8" s="455"/>
      <c r="G8" s="495" t="s">
        <v>635</v>
      </c>
      <c r="H8" s="496">
        <v>6666000000</v>
      </c>
      <c r="I8" s="494" t="s">
        <v>86</v>
      </c>
      <c r="J8" s="494"/>
      <c r="K8" s="494"/>
      <c r="L8" s="494"/>
      <c r="M8" s="463"/>
    </row>
    <row r="9" spans="2:13" ht="15" customHeight="1" x14ac:dyDescent="0.3">
      <c r="B9" s="467"/>
      <c r="C9" s="493"/>
      <c r="D9" s="494"/>
      <c r="E9" s="494"/>
      <c r="F9" s="494"/>
      <c r="G9" s="494"/>
      <c r="H9" s="497"/>
      <c r="I9" s="182" t="s">
        <v>636</v>
      </c>
      <c r="J9" s="182" t="s">
        <v>90</v>
      </c>
      <c r="K9" s="182" t="s">
        <v>91</v>
      </c>
      <c r="L9" s="182" t="s">
        <v>92</v>
      </c>
      <c r="M9" s="469"/>
    </row>
    <row r="10" spans="2:13" ht="15" customHeight="1" x14ac:dyDescent="0.3">
      <c r="B10" s="467"/>
      <c r="C10" s="493"/>
      <c r="D10" s="456"/>
      <c r="E10" s="456"/>
      <c r="F10" s="456"/>
      <c r="G10" s="456"/>
      <c r="H10" s="497"/>
      <c r="I10" s="183"/>
      <c r="J10" s="170">
        <v>3600000000</v>
      </c>
      <c r="K10" s="171">
        <f>2900000000+14773950</f>
        <v>2914773950</v>
      </c>
      <c r="L10" s="170">
        <f>H8-K10</f>
        <v>3751226050</v>
      </c>
      <c r="M10" s="469"/>
    </row>
    <row r="11" spans="2:13" ht="15" customHeight="1" x14ac:dyDescent="0.3">
      <c r="B11" s="467"/>
      <c r="C11" s="493"/>
      <c r="D11" s="454">
        <v>2</v>
      </c>
      <c r="E11" s="454" t="s">
        <v>637</v>
      </c>
      <c r="F11" s="455"/>
      <c r="G11" s="499" t="s">
        <v>638</v>
      </c>
      <c r="H11" s="497"/>
      <c r="I11" s="454" t="s">
        <v>639</v>
      </c>
      <c r="J11" s="454"/>
      <c r="K11" s="454"/>
      <c r="L11" s="454"/>
      <c r="M11" s="469"/>
    </row>
    <row r="12" spans="2:13" ht="15" customHeight="1" x14ac:dyDescent="0.3">
      <c r="B12" s="467"/>
      <c r="C12" s="493"/>
      <c r="D12" s="454"/>
      <c r="E12" s="454"/>
      <c r="F12" s="494"/>
      <c r="G12" s="454"/>
      <c r="H12" s="497"/>
      <c r="I12" s="182" t="s">
        <v>636</v>
      </c>
      <c r="J12" s="182" t="s">
        <v>90</v>
      </c>
      <c r="K12" s="182" t="s">
        <v>91</v>
      </c>
      <c r="L12" s="182" t="s">
        <v>92</v>
      </c>
      <c r="M12" s="469"/>
    </row>
    <row r="13" spans="2:13" ht="15" customHeight="1" x14ac:dyDescent="0.3">
      <c r="B13" s="467"/>
      <c r="C13" s="493"/>
      <c r="D13" s="454"/>
      <c r="E13" s="454"/>
      <c r="F13" s="456"/>
      <c r="G13" s="454"/>
      <c r="H13" s="497"/>
      <c r="I13" s="183"/>
      <c r="J13" s="170">
        <v>672000000</v>
      </c>
      <c r="K13" s="171">
        <v>0</v>
      </c>
      <c r="L13" s="170">
        <f>L10-K13</f>
        <v>3751226050</v>
      </c>
      <c r="M13" s="469"/>
    </row>
    <row r="14" spans="2:13" ht="15" customHeight="1" x14ac:dyDescent="0.3">
      <c r="B14" s="467"/>
      <c r="C14" s="493"/>
      <c r="D14" s="454">
        <v>3</v>
      </c>
      <c r="E14" s="470" t="s">
        <v>1001</v>
      </c>
      <c r="F14" s="455"/>
      <c r="G14" s="499" t="s">
        <v>640</v>
      </c>
      <c r="H14" s="497"/>
      <c r="I14" s="454" t="s">
        <v>641</v>
      </c>
      <c r="J14" s="454"/>
      <c r="K14" s="454"/>
      <c r="L14" s="454"/>
      <c r="M14" s="469"/>
    </row>
    <row r="15" spans="2:13" ht="15" customHeight="1" x14ac:dyDescent="0.3">
      <c r="B15" s="467"/>
      <c r="C15" s="493"/>
      <c r="D15" s="454"/>
      <c r="E15" s="470"/>
      <c r="F15" s="494"/>
      <c r="G15" s="454"/>
      <c r="H15" s="497"/>
      <c r="I15" s="182" t="s">
        <v>636</v>
      </c>
      <c r="J15" s="182" t="s">
        <v>90</v>
      </c>
      <c r="K15" s="182" t="s">
        <v>91</v>
      </c>
      <c r="L15" s="182" t="s">
        <v>92</v>
      </c>
      <c r="M15" s="469"/>
    </row>
    <row r="16" spans="2:13" ht="15" customHeight="1" x14ac:dyDescent="0.3">
      <c r="B16" s="467"/>
      <c r="C16" s="493"/>
      <c r="D16" s="454"/>
      <c r="E16" s="470"/>
      <c r="F16" s="456"/>
      <c r="G16" s="454"/>
      <c r="H16" s="497"/>
      <c r="I16" s="183"/>
      <c r="J16" s="170">
        <v>1440000000</v>
      </c>
      <c r="K16" s="171">
        <v>0</v>
      </c>
      <c r="L16" s="170">
        <f>L13-K16</f>
        <v>3751226050</v>
      </c>
      <c r="M16" s="469"/>
    </row>
    <row r="17" spans="2:13" ht="15" customHeight="1" x14ac:dyDescent="0.3">
      <c r="B17" s="467"/>
      <c r="C17" s="493"/>
      <c r="D17" s="454">
        <v>4</v>
      </c>
      <c r="E17" s="470" t="s">
        <v>1001</v>
      </c>
      <c r="F17" s="454"/>
      <c r="G17" s="499" t="s">
        <v>642</v>
      </c>
      <c r="H17" s="497"/>
      <c r="I17" s="454" t="s">
        <v>643</v>
      </c>
      <c r="J17" s="454"/>
      <c r="K17" s="454"/>
      <c r="L17" s="454"/>
      <c r="M17" s="469"/>
    </row>
    <row r="18" spans="2:13" ht="15" customHeight="1" x14ac:dyDescent="0.3">
      <c r="B18" s="467"/>
      <c r="C18" s="493"/>
      <c r="D18" s="454"/>
      <c r="E18" s="470"/>
      <c r="F18" s="454"/>
      <c r="G18" s="454"/>
      <c r="H18" s="497"/>
      <c r="I18" s="182" t="s">
        <v>636</v>
      </c>
      <c r="J18" s="182" t="s">
        <v>90</v>
      </c>
      <c r="K18" s="182" t="s">
        <v>91</v>
      </c>
      <c r="L18" s="182" t="s">
        <v>92</v>
      </c>
      <c r="M18" s="469"/>
    </row>
    <row r="19" spans="2:13" ht="15" customHeight="1" x14ac:dyDescent="0.3">
      <c r="B19" s="467"/>
      <c r="C19" s="493"/>
      <c r="D19" s="454"/>
      <c r="E19" s="470"/>
      <c r="F19" s="454"/>
      <c r="G19" s="454"/>
      <c r="H19" s="498"/>
      <c r="I19" s="183"/>
      <c r="J19" s="170">
        <v>1320000000</v>
      </c>
      <c r="K19" s="171">
        <v>0</v>
      </c>
      <c r="L19" s="170">
        <f>L16-K19</f>
        <v>3751226050</v>
      </c>
      <c r="M19" s="464"/>
    </row>
    <row r="20" spans="2:13" x14ac:dyDescent="0.3">
      <c r="B20" s="283" t="s">
        <v>1000</v>
      </c>
      <c r="C20" s="283"/>
      <c r="D20" s="283"/>
      <c r="E20" s="283"/>
      <c r="F20" s="283"/>
      <c r="G20" s="283"/>
      <c r="H20" s="283"/>
      <c r="I20" s="283"/>
      <c r="J20" s="283"/>
      <c r="K20" s="172"/>
      <c r="L20" s="172"/>
    </row>
    <row r="21" spans="2:13" x14ac:dyDescent="0.3">
      <c r="B21" s="178" t="s">
        <v>626</v>
      </c>
      <c r="C21" s="185"/>
      <c r="D21" s="176"/>
      <c r="E21" s="176"/>
      <c r="F21" s="176"/>
      <c r="G21" s="176"/>
      <c r="H21" s="186"/>
      <c r="I21" s="176"/>
      <c r="J21" s="172"/>
      <c r="K21" s="172"/>
      <c r="L21" s="172"/>
    </row>
    <row r="22" spans="2:13" x14ac:dyDescent="0.3">
      <c r="B22" s="187"/>
      <c r="C22" s="185"/>
      <c r="D22" s="176"/>
      <c r="E22" s="176"/>
      <c r="F22" s="176"/>
      <c r="G22" s="176"/>
      <c r="H22" s="186"/>
      <c r="I22" s="176"/>
      <c r="J22" s="172"/>
      <c r="K22" s="172"/>
      <c r="L22" s="172"/>
    </row>
    <row r="23" spans="2:13" x14ac:dyDescent="0.3">
      <c r="B23" s="490" t="s">
        <v>627</v>
      </c>
      <c r="C23" s="490" t="s">
        <v>628</v>
      </c>
      <c r="D23" s="454" t="s">
        <v>629</v>
      </c>
      <c r="E23" s="454"/>
      <c r="F23" s="454"/>
      <c r="G23" s="454"/>
      <c r="H23" s="455" t="s">
        <v>659</v>
      </c>
      <c r="I23" s="457" t="s">
        <v>630</v>
      </c>
      <c r="J23" s="458"/>
      <c r="K23" s="458"/>
      <c r="L23" s="459"/>
      <c r="M23" s="463" t="s">
        <v>631</v>
      </c>
    </row>
    <row r="24" spans="2:13" x14ac:dyDescent="0.3">
      <c r="B24" s="500"/>
      <c r="C24" s="500"/>
      <c r="D24" s="181" t="s">
        <v>632</v>
      </c>
      <c r="E24" s="181" t="s">
        <v>87</v>
      </c>
      <c r="F24" s="181" t="s">
        <v>88</v>
      </c>
      <c r="G24" s="181" t="s">
        <v>89</v>
      </c>
      <c r="H24" s="456"/>
      <c r="I24" s="460"/>
      <c r="J24" s="461"/>
      <c r="K24" s="461"/>
      <c r="L24" s="462"/>
      <c r="M24" s="464"/>
    </row>
    <row r="25" spans="2:13" ht="21" customHeight="1" x14ac:dyDescent="0.3">
      <c r="B25" s="467"/>
      <c r="C25" s="493" t="s">
        <v>645</v>
      </c>
      <c r="D25" s="455">
        <v>1</v>
      </c>
      <c r="E25" s="455" t="s">
        <v>646</v>
      </c>
      <c r="F25" s="455"/>
      <c r="G25" s="495" t="s">
        <v>1002</v>
      </c>
      <c r="H25" s="496">
        <v>1980000000</v>
      </c>
      <c r="I25" s="455" t="s">
        <v>86</v>
      </c>
      <c r="J25" s="455"/>
      <c r="K25" s="455"/>
      <c r="L25" s="455"/>
      <c r="M25" s="463"/>
    </row>
    <row r="26" spans="2:13" ht="21" customHeight="1" x14ac:dyDescent="0.3">
      <c r="B26" s="467"/>
      <c r="C26" s="493"/>
      <c r="D26" s="494"/>
      <c r="E26" s="494"/>
      <c r="F26" s="494"/>
      <c r="G26" s="494"/>
      <c r="H26" s="497"/>
      <c r="I26" s="182" t="s">
        <v>636</v>
      </c>
      <c r="J26" s="182" t="s">
        <v>90</v>
      </c>
      <c r="K26" s="182" t="s">
        <v>91</v>
      </c>
      <c r="L26" s="182" t="s">
        <v>92</v>
      </c>
      <c r="M26" s="469"/>
    </row>
    <row r="27" spans="2:13" ht="21" customHeight="1" x14ac:dyDescent="0.3">
      <c r="B27" s="467"/>
      <c r="C27" s="493"/>
      <c r="D27" s="456"/>
      <c r="E27" s="456"/>
      <c r="F27" s="456"/>
      <c r="G27" s="456"/>
      <c r="H27" s="497"/>
      <c r="I27" s="183"/>
      <c r="J27" s="170">
        <v>1200000000</v>
      </c>
      <c r="K27" s="171">
        <v>1002207944</v>
      </c>
      <c r="L27" s="170">
        <f>H25-K27</f>
        <v>977792056</v>
      </c>
      <c r="M27" s="469"/>
    </row>
    <row r="28" spans="2:13" ht="21" customHeight="1" x14ac:dyDescent="0.3">
      <c r="B28" s="467"/>
      <c r="C28" s="493"/>
      <c r="D28" s="454"/>
      <c r="E28" s="454"/>
      <c r="F28" s="455"/>
      <c r="G28" s="499"/>
      <c r="H28" s="497"/>
      <c r="I28" s="454"/>
      <c r="J28" s="454"/>
      <c r="K28" s="454"/>
      <c r="L28" s="454"/>
      <c r="M28" s="469"/>
    </row>
    <row r="29" spans="2:13" ht="21" customHeight="1" x14ac:dyDescent="0.3">
      <c r="B29" s="467"/>
      <c r="C29" s="493"/>
      <c r="D29" s="454"/>
      <c r="E29" s="454"/>
      <c r="F29" s="494"/>
      <c r="G29" s="454"/>
      <c r="H29" s="497"/>
      <c r="I29" s="182"/>
      <c r="J29" s="182"/>
      <c r="K29" s="182"/>
      <c r="L29" s="182"/>
      <c r="M29" s="469"/>
    </row>
    <row r="30" spans="2:13" ht="24.75" customHeight="1" x14ac:dyDescent="0.3">
      <c r="B30" s="467"/>
      <c r="C30" s="493"/>
      <c r="D30" s="454"/>
      <c r="E30" s="454"/>
      <c r="F30" s="456"/>
      <c r="G30" s="454"/>
      <c r="H30" s="498"/>
      <c r="I30" s="183"/>
      <c r="J30" s="170"/>
      <c r="K30" s="171"/>
      <c r="L30" s="170"/>
      <c r="M30" s="464"/>
    </row>
    <row r="31" spans="2:13" x14ac:dyDescent="0.3">
      <c r="B31" s="184" t="s">
        <v>660</v>
      </c>
      <c r="C31" s="185"/>
      <c r="D31" s="176"/>
      <c r="E31" s="176"/>
      <c r="F31" s="176"/>
      <c r="G31" s="176"/>
      <c r="H31" s="186"/>
      <c r="I31" s="184" t="s">
        <v>644</v>
      </c>
      <c r="J31" s="172"/>
      <c r="K31" s="172"/>
      <c r="L31" s="172"/>
    </row>
    <row r="32" spans="2:13" x14ac:dyDescent="0.3">
      <c r="B32" s="178" t="s">
        <v>626</v>
      </c>
      <c r="C32" s="185"/>
      <c r="D32" s="176"/>
      <c r="E32" s="176"/>
      <c r="F32" s="176"/>
      <c r="G32" s="176"/>
      <c r="H32" s="186"/>
      <c r="I32" s="176"/>
      <c r="J32" s="172"/>
      <c r="K32" s="172"/>
      <c r="L32" s="172"/>
    </row>
    <row r="33" spans="2:16" x14ac:dyDescent="0.3">
      <c r="B33" s="187"/>
      <c r="C33" s="185"/>
      <c r="D33" s="176"/>
      <c r="E33" s="176"/>
      <c r="F33" s="176"/>
      <c r="G33" s="176"/>
      <c r="H33" s="186"/>
      <c r="I33" s="176"/>
      <c r="J33" s="172"/>
      <c r="K33" s="172"/>
      <c r="L33" s="172"/>
    </row>
    <row r="34" spans="2:16" x14ac:dyDescent="0.3">
      <c r="B34" s="490" t="s">
        <v>627</v>
      </c>
      <c r="C34" s="490" t="s">
        <v>628</v>
      </c>
      <c r="D34" s="454" t="s">
        <v>629</v>
      </c>
      <c r="E34" s="454"/>
      <c r="F34" s="454"/>
      <c r="G34" s="454"/>
      <c r="H34" s="455" t="s">
        <v>659</v>
      </c>
      <c r="I34" s="457" t="s">
        <v>630</v>
      </c>
      <c r="J34" s="458"/>
      <c r="K34" s="458"/>
      <c r="L34" s="459"/>
      <c r="M34" s="463" t="s">
        <v>631</v>
      </c>
    </row>
    <row r="35" spans="2:16" x14ac:dyDescent="0.3">
      <c r="B35" s="500"/>
      <c r="C35" s="500"/>
      <c r="D35" s="181" t="s">
        <v>632</v>
      </c>
      <c r="E35" s="181" t="s">
        <v>87</v>
      </c>
      <c r="F35" s="181" t="s">
        <v>88</v>
      </c>
      <c r="G35" s="181" t="s">
        <v>89</v>
      </c>
      <c r="H35" s="456"/>
      <c r="I35" s="460"/>
      <c r="J35" s="461"/>
      <c r="K35" s="461"/>
      <c r="L35" s="462"/>
      <c r="M35" s="464"/>
    </row>
    <row r="36" spans="2:16" ht="24.75" customHeight="1" x14ac:dyDescent="0.3">
      <c r="B36" s="467"/>
      <c r="C36" s="493" t="s">
        <v>657</v>
      </c>
      <c r="D36" s="455">
        <v>1</v>
      </c>
      <c r="E36" s="455" t="s">
        <v>647</v>
      </c>
      <c r="F36" s="455"/>
      <c r="G36" s="495" t="s">
        <v>648</v>
      </c>
      <c r="H36" s="496">
        <v>4489000000</v>
      </c>
      <c r="I36" s="455" t="s">
        <v>86</v>
      </c>
      <c r="J36" s="455"/>
      <c r="K36" s="455"/>
      <c r="L36" s="455"/>
      <c r="M36" s="463"/>
    </row>
    <row r="37" spans="2:16" ht="24.75" customHeight="1" x14ac:dyDescent="0.3">
      <c r="B37" s="467"/>
      <c r="C37" s="493"/>
      <c r="D37" s="494"/>
      <c r="E37" s="494"/>
      <c r="F37" s="494"/>
      <c r="G37" s="494"/>
      <c r="H37" s="497"/>
      <c r="I37" s="182" t="s">
        <v>636</v>
      </c>
      <c r="J37" s="182" t="s">
        <v>90</v>
      </c>
      <c r="K37" s="182" t="s">
        <v>91</v>
      </c>
      <c r="L37" s="182" t="s">
        <v>92</v>
      </c>
      <c r="M37" s="469"/>
    </row>
    <row r="38" spans="2:16" ht="24.75" customHeight="1" x14ac:dyDescent="0.3">
      <c r="B38" s="467"/>
      <c r="C38" s="493"/>
      <c r="D38" s="456"/>
      <c r="E38" s="456"/>
      <c r="F38" s="456"/>
      <c r="G38" s="456"/>
      <c r="H38" s="497"/>
      <c r="I38" s="183"/>
      <c r="J38" s="170">
        <v>2700000000</v>
      </c>
      <c r="K38" s="171">
        <f>2108560759+13954324</f>
        <v>2122515083</v>
      </c>
      <c r="L38" s="170">
        <f>H36-K38</f>
        <v>2366484917</v>
      </c>
      <c r="M38" s="469"/>
    </row>
    <row r="39" spans="2:16" ht="24.75" customHeight="1" x14ac:dyDescent="0.3">
      <c r="B39" s="467"/>
      <c r="C39" s="493"/>
      <c r="D39" s="454"/>
      <c r="E39" s="454"/>
      <c r="F39" s="455"/>
      <c r="G39" s="499"/>
      <c r="H39" s="497"/>
      <c r="I39" s="454"/>
      <c r="J39" s="454"/>
      <c r="K39" s="454"/>
      <c r="L39" s="454"/>
      <c r="M39" s="469"/>
    </row>
    <row r="40" spans="2:16" ht="24.75" customHeight="1" x14ac:dyDescent="0.3">
      <c r="B40" s="467"/>
      <c r="C40" s="493"/>
      <c r="D40" s="454"/>
      <c r="E40" s="454"/>
      <c r="F40" s="494"/>
      <c r="G40" s="454"/>
      <c r="H40" s="497"/>
      <c r="I40" s="182"/>
      <c r="J40" s="182"/>
      <c r="K40" s="182"/>
      <c r="L40" s="182"/>
      <c r="M40" s="469"/>
      <c r="P40" s="191"/>
    </row>
    <row r="41" spans="2:16" ht="28.5" customHeight="1" x14ac:dyDescent="0.3">
      <c r="B41" s="467"/>
      <c r="C41" s="493"/>
      <c r="D41" s="454"/>
      <c r="E41" s="454"/>
      <c r="F41" s="456"/>
      <c r="G41" s="454"/>
      <c r="H41" s="498"/>
      <c r="I41" s="183"/>
      <c r="J41" s="170"/>
      <c r="K41" s="171"/>
      <c r="L41" s="170"/>
      <c r="M41" s="464"/>
    </row>
    <row r="42" spans="2:16" x14ac:dyDescent="0.3">
      <c r="B42" s="184" t="s">
        <v>660</v>
      </c>
      <c r="C42" s="185"/>
      <c r="D42" s="176"/>
      <c r="E42" s="176"/>
      <c r="F42" s="176"/>
      <c r="G42" s="176"/>
      <c r="H42" s="186"/>
      <c r="I42" s="184" t="s">
        <v>644</v>
      </c>
      <c r="J42" s="172"/>
      <c r="K42" s="172"/>
      <c r="L42" s="172"/>
    </row>
    <row r="43" spans="2:16" x14ac:dyDescent="0.3">
      <c r="B43" s="178" t="s">
        <v>626</v>
      </c>
      <c r="C43" s="185"/>
      <c r="D43" s="176"/>
      <c r="E43" s="176"/>
      <c r="F43" s="176"/>
      <c r="G43" s="176"/>
      <c r="H43" s="186"/>
      <c r="I43" s="176"/>
      <c r="J43" s="172"/>
      <c r="K43" s="172"/>
      <c r="L43" s="172"/>
    </row>
    <row r="44" spans="2:16" x14ac:dyDescent="0.3">
      <c r="B44" s="187"/>
      <c r="C44" s="185"/>
      <c r="D44" s="176"/>
      <c r="E44" s="176"/>
      <c r="F44" s="176"/>
      <c r="G44" s="176"/>
      <c r="H44" s="186"/>
      <c r="I44" s="176"/>
      <c r="J44" s="172"/>
      <c r="K44" s="172"/>
      <c r="L44" s="172"/>
    </row>
    <row r="45" spans="2:16" x14ac:dyDescent="0.3">
      <c r="B45" s="490" t="s">
        <v>627</v>
      </c>
      <c r="C45" s="490" t="s">
        <v>628</v>
      </c>
      <c r="D45" s="454" t="s">
        <v>629</v>
      </c>
      <c r="E45" s="454"/>
      <c r="F45" s="454"/>
      <c r="G45" s="454"/>
      <c r="H45" s="455" t="s">
        <v>659</v>
      </c>
      <c r="I45" s="457" t="s">
        <v>630</v>
      </c>
      <c r="J45" s="458"/>
      <c r="K45" s="458"/>
      <c r="L45" s="459"/>
      <c r="M45" s="463" t="s">
        <v>631</v>
      </c>
    </row>
    <row r="46" spans="2:16" x14ac:dyDescent="0.3">
      <c r="B46" s="500"/>
      <c r="C46" s="500"/>
      <c r="D46" s="181" t="s">
        <v>632</v>
      </c>
      <c r="E46" s="181" t="s">
        <v>87</v>
      </c>
      <c r="F46" s="181" t="s">
        <v>88</v>
      </c>
      <c r="G46" s="181" t="s">
        <v>89</v>
      </c>
      <c r="H46" s="456"/>
      <c r="I46" s="460"/>
      <c r="J46" s="461"/>
      <c r="K46" s="461"/>
      <c r="L46" s="462"/>
      <c r="M46" s="464"/>
    </row>
    <row r="47" spans="2:16" x14ac:dyDescent="0.3">
      <c r="B47" s="467"/>
      <c r="C47" s="493" t="s">
        <v>649</v>
      </c>
      <c r="D47" s="455">
        <v>1</v>
      </c>
      <c r="E47" s="455" t="s">
        <v>650</v>
      </c>
      <c r="F47" s="455"/>
      <c r="G47" s="495" t="s">
        <v>651</v>
      </c>
      <c r="H47" s="496">
        <v>1722000000</v>
      </c>
      <c r="I47" s="455" t="s">
        <v>86</v>
      </c>
      <c r="J47" s="455"/>
      <c r="K47" s="455"/>
      <c r="L47" s="455"/>
      <c r="M47" s="463"/>
    </row>
    <row r="48" spans="2:16" x14ac:dyDescent="0.3">
      <c r="B48" s="467"/>
      <c r="C48" s="493"/>
      <c r="D48" s="494"/>
      <c r="E48" s="494"/>
      <c r="F48" s="494"/>
      <c r="G48" s="494"/>
      <c r="H48" s="497"/>
      <c r="I48" s="182" t="s">
        <v>636</v>
      </c>
      <c r="J48" s="182" t="s">
        <v>90</v>
      </c>
      <c r="K48" s="182" t="s">
        <v>91</v>
      </c>
      <c r="L48" s="182" t="s">
        <v>92</v>
      </c>
      <c r="M48" s="469"/>
    </row>
    <row r="49" spans="2:13" x14ac:dyDescent="0.3">
      <c r="B49" s="467"/>
      <c r="C49" s="493"/>
      <c r="D49" s="456"/>
      <c r="E49" s="456"/>
      <c r="F49" s="456"/>
      <c r="G49" s="456"/>
      <c r="H49" s="497"/>
      <c r="I49" s="183"/>
      <c r="J49" s="170">
        <v>960000000</v>
      </c>
      <c r="K49" s="171">
        <f>800000000+5837194</f>
        <v>805837194</v>
      </c>
      <c r="L49" s="170">
        <f>H47-K49</f>
        <v>916162806</v>
      </c>
      <c r="M49" s="469"/>
    </row>
    <row r="50" spans="2:13" x14ac:dyDescent="0.3">
      <c r="B50" s="467"/>
      <c r="C50" s="493"/>
      <c r="D50" s="454"/>
      <c r="E50" s="454"/>
      <c r="F50" s="455"/>
      <c r="G50" s="499"/>
      <c r="H50" s="497"/>
      <c r="I50" s="454"/>
      <c r="J50" s="454"/>
      <c r="K50" s="454"/>
      <c r="L50" s="454"/>
      <c r="M50" s="469"/>
    </row>
    <row r="51" spans="2:13" x14ac:dyDescent="0.3">
      <c r="B51" s="467"/>
      <c r="C51" s="493"/>
      <c r="D51" s="454"/>
      <c r="E51" s="454"/>
      <c r="F51" s="494"/>
      <c r="G51" s="454"/>
      <c r="H51" s="497"/>
      <c r="I51" s="182"/>
      <c r="J51" s="182"/>
      <c r="K51" s="182"/>
      <c r="L51" s="182"/>
      <c r="M51" s="469"/>
    </row>
    <row r="52" spans="2:13" ht="63.6" customHeight="1" x14ac:dyDescent="0.3">
      <c r="B52" s="467"/>
      <c r="C52" s="493"/>
      <c r="D52" s="454"/>
      <c r="E52" s="454"/>
      <c r="F52" s="456"/>
      <c r="G52" s="454"/>
      <c r="H52" s="498"/>
      <c r="I52" s="183"/>
      <c r="J52" s="170"/>
      <c r="K52" s="170"/>
      <c r="L52" s="170"/>
      <c r="M52" s="464"/>
    </row>
    <row r="53" spans="2:13" x14ac:dyDescent="0.3">
      <c r="B53" s="184" t="s">
        <v>660</v>
      </c>
      <c r="C53" s="185"/>
      <c r="D53" s="176"/>
      <c r="E53" s="176"/>
      <c r="F53" s="176"/>
      <c r="G53" s="176"/>
      <c r="H53" s="186"/>
      <c r="I53" s="184" t="s">
        <v>644</v>
      </c>
      <c r="J53" s="172"/>
      <c r="K53" s="172"/>
      <c r="L53" s="172"/>
    </row>
    <row r="54" spans="2:13" x14ac:dyDescent="0.3">
      <c r="B54" s="178" t="s">
        <v>626</v>
      </c>
      <c r="C54" s="185"/>
      <c r="D54" s="176"/>
      <c r="E54" s="176"/>
      <c r="F54" s="176"/>
      <c r="G54" s="176"/>
      <c r="H54" s="186"/>
      <c r="I54" s="176"/>
      <c r="J54" s="172"/>
      <c r="K54" s="172"/>
      <c r="L54" s="172"/>
    </row>
    <row r="55" spans="2:13" x14ac:dyDescent="0.3">
      <c r="B55" s="187"/>
      <c r="C55" s="185"/>
      <c r="D55" s="176"/>
      <c r="E55" s="176"/>
      <c r="F55" s="176"/>
      <c r="G55" s="176"/>
      <c r="H55" s="186"/>
      <c r="I55" s="176"/>
      <c r="J55" s="172"/>
      <c r="K55" s="172"/>
      <c r="L55" s="172"/>
    </row>
    <row r="56" spans="2:13" x14ac:dyDescent="0.3">
      <c r="B56" s="490" t="s">
        <v>627</v>
      </c>
      <c r="C56" s="490" t="s">
        <v>628</v>
      </c>
      <c r="D56" s="454" t="s">
        <v>629</v>
      </c>
      <c r="E56" s="454"/>
      <c r="F56" s="454"/>
      <c r="G56" s="454"/>
      <c r="H56" s="455" t="s">
        <v>1071</v>
      </c>
      <c r="I56" s="457" t="s">
        <v>630</v>
      </c>
      <c r="J56" s="458"/>
      <c r="K56" s="458"/>
      <c r="L56" s="459"/>
      <c r="M56" s="463" t="s">
        <v>631</v>
      </c>
    </row>
    <row r="57" spans="2:13" x14ac:dyDescent="0.3">
      <c r="B57" s="500"/>
      <c r="C57" s="500"/>
      <c r="D57" s="181" t="s">
        <v>632</v>
      </c>
      <c r="E57" s="181" t="s">
        <v>1070</v>
      </c>
      <c r="F57" s="181" t="s">
        <v>88</v>
      </c>
      <c r="G57" s="181" t="s">
        <v>89</v>
      </c>
      <c r="H57" s="456"/>
      <c r="I57" s="460"/>
      <c r="J57" s="461"/>
      <c r="K57" s="461"/>
      <c r="L57" s="462"/>
      <c r="M57" s="464"/>
    </row>
    <row r="58" spans="2:13" x14ac:dyDescent="0.3">
      <c r="B58" s="467"/>
      <c r="C58" s="493" t="s">
        <v>652</v>
      </c>
      <c r="D58" s="455">
        <v>1</v>
      </c>
      <c r="E58" s="455" t="s">
        <v>653</v>
      </c>
      <c r="F58" s="455"/>
      <c r="G58" s="495" t="s">
        <v>93</v>
      </c>
      <c r="H58" s="496">
        <v>1868440000</v>
      </c>
      <c r="I58" s="455" t="s">
        <v>86</v>
      </c>
      <c r="J58" s="455"/>
      <c r="K58" s="455"/>
      <c r="L58" s="455"/>
      <c r="M58" s="501"/>
    </row>
    <row r="59" spans="2:13" x14ac:dyDescent="0.3">
      <c r="B59" s="467"/>
      <c r="C59" s="493"/>
      <c r="D59" s="494"/>
      <c r="E59" s="494"/>
      <c r="F59" s="494"/>
      <c r="G59" s="494"/>
      <c r="H59" s="497"/>
      <c r="I59" s="329" t="s">
        <v>636</v>
      </c>
      <c r="J59" s="329" t="s">
        <v>90</v>
      </c>
      <c r="K59" s="329" t="s">
        <v>91</v>
      </c>
      <c r="L59" s="329" t="s">
        <v>92</v>
      </c>
      <c r="M59" s="502"/>
    </row>
    <row r="60" spans="2:13" x14ac:dyDescent="0.3">
      <c r="B60" s="467"/>
      <c r="C60" s="493"/>
      <c r="D60" s="456"/>
      <c r="E60" s="456"/>
      <c r="F60" s="456"/>
      <c r="G60" s="456"/>
      <c r="H60" s="497"/>
      <c r="I60" s="330"/>
      <c r="J60" s="170">
        <v>1200000000</v>
      </c>
      <c r="K60" s="171">
        <v>673919783</v>
      </c>
      <c r="L60" s="170">
        <f>H58-K60</f>
        <v>1194520217</v>
      </c>
      <c r="M60" s="502"/>
    </row>
    <row r="61" spans="2:13" x14ac:dyDescent="0.3">
      <c r="B61" s="467"/>
      <c r="C61" s="493"/>
      <c r="D61" s="455">
        <v>1</v>
      </c>
      <c r="E61" s="455" t="s">
        <v>699</v>
      </c>
      <c r="F61" s="455"/>
      <c r="G61" s="495" t="s">
        <v>93</v>
      </c>
      <c r="H61" s="497"/>
      <c r="I61" s="454" t="s">
        <v>700</v>
      </c>
      <c r="J61" s="454"/>
      <c r="K61" s="454"/>
      <c r="L61" s="454"/>
      <c r="M61" s="502"/>
    </row>
    <row r="62" spans="2:13" x14ac:dyDescent="0.3">
      <c r="B62" s="467"/>
      <c r="C62" s="493"/>
      <c r="D62" s="494"/>
      <c r="E62" s="494"/>
      <c r="F62" s="494"/>
      <c r="G62" s="494"/>
      <c r="H62" s="497"/>
      <c r="I62" s="329" t="s">
        <v>636</v>
      </c>
      <c r="J62" s="329" t="s">
        <v>90</v>
      </c>
      <c r="K62" s="329" t="s">
        <v>91</v>
      </c>
      <c r="L62" s="329" t="s">
        <v>92</v>
      </c>
      <c r="M62" s="502"/>
    </row>
    <row r="63" spans="2:13" x14ac:dyDescent="0.3">
      <c r="B63" s="467"/>
      <c r="C63" s="493"/>
      <c r="D63" s="456"/>
      <c r="E63" s="456"/>
      <c r="F63" s="456"/>
      <c r="G63" s="456"/>
      <c r="H63" s="498"/>
      <c r="I63" s="330"/>
      <c r="J63" s="170">
        <v>0</v>
      </c>
      <c r="K63" s="171">
        <v>312071578</v>
      </c>
      <c r="L63" s="170">
        <f>L60-K63</f>
        <v>882448639</v>
      </c>
      <c r="M63" s="503"/>
    </row>
    <row r="64" spans="2:13" x14ac:dyDescent="0.3">
      <c r="B64" s="184" t="s">
        <v>1073</v>
      </c>
      <c r="C64" s="185"/>
      <c r="D64" s="176"/>
      <c r="E64" s="176"/>
      <c r="F64" s="176"/>
      <c r="G64" s="176"/>
      <c r="H64" s="186"/>
      <c r="I64" s="184" t="s">
        <v>644</v>
      </c>
      <c r="J64" s="172"/>
      <c r="K64" s="172"/>
      <c r="L64" s="172"/>
    </row>
    <row r="65" spans="2:13" x14ac:dyDescent="0.3">
      <c r="B65" s="184" t="s">
        <v>1072</v>
      </c>
      <c r="C65" s="185"/>
      <c r="D65" s="176"/>
      <c r="E65" s="176"/>
      <c r="F65" s="176"/>
      <c r="G65" s="176"/>
      <c r="H65" s="186"/>
      <c r="I65" s="176"/>
      <c r="J65" s="172"/>
      <c r="K65" s="172"/>
      <c r="L65" s="172"/>
    </row>
    <row r="66" spans="2:13" x14ac:dyDescent="0.3">
      <c r="B66" s="187"/>
      <c r="C66" s="185"/>
      <c r="D66" s="176"/>
      <c r="E66" s="176"/>
      <c r="F66" s="176"/>
      <c r="G66" s="176"/>
      <c r="H66" s="186"/>
      <c r="I66" s="176"/>
      <c r="J66" s="172"/>
      <c r="K66" s="172"/>
      <c r="L66" s="172"/>
    </row>
    <row r="67" spans="2:13" x14ac:dyDescent="0.3">
      <c r="B67" s="490" t="s">
        <v>627</v>
      </c>
      <c r="C67" s="490" t="s">
        <v>628</v>
      </c>
      <c r="D67" s="454" t="s">
        <v>629</v>
      </c>
      <c r="E67" s="454"/>
      <c r="F67" s="454"/>
      <c r="G67" s="454"/>
      <c r="H67" s="455" t="s">
        <v>659</v>
      </c>
      <c r="I67" s="457" t="s">
        <v>630</v>
      </c>
      <c r="J67" s="458"/>
      <c r="K67" s="458"/>
      <c r="L67" s="459"/>
      <c r="M67" s="463" t="s">
        <v>631</v>
      </c>
    </row>
    <row r="68" spans="2:13" x14ac:dyDescent="0.3">
      <c r="B68" s="500"/>
      <c r="C68" s="500"/>
      <c r="D68" s="181" t="s">
        <v>632</v>
      </c>
      <c r="E68" s="181" t="s">
        <v>87</v>
      </c>
      <c r="F68" s="181" t="s">
        <v>88</v>
      </c>
      <c r="G68" s="181" t="s">
        <v>89</v>
      </c>
      <c r="H68" s="456"/>
      <c r="I68" s="460"/>
      <c r="J68" s="461"/>
      <c r="K68" s="461"/>
      <c r="L68" s="462"/>
      <c r="M68" s="464"/>
    </row>
    <row r="69" spans="2:13" x14ac:dyDescent="0.3">
      <c r="B69" s="467"/>
      <c r="C69" s="493" t="s">
        <v>1217</v>
      </c>
      <c r="D69" s="455">
        <v>1</v>
      </c>
      <c r="E69" s="455" t="s">
        <v>654</v>
      </c>
      <c r="F69" s="455"/>
      <c r="G69" s="495" t="s">
        <v>655</v>
      </c>
      <c r="H69" s="496">
        <v>2290994400</v>
      </c>
      <c r="I69" s="455" t="s">
        <v>86</v>
      </c>
      <c r="J69" s="455"/>
      <c r="K69" s="455"/>
      <c r="L69" s="455"/>
      <c r="M69" s="463"/>
    </row>
    <row r="70" spans="2:13" x14ac:dyDescent="0.3">
      <c r="B70" s="467"/>
      <c r="C70" s="493"/>
      <c r="D70" s="494"/>
      <c r="E70" s="494"/>
      <c r="F70" s="494"/>
      <c r="G70" s="494"/>
      <c r="H70" s="497"/>
      <c r="I70" s="182" t="s">
        <v>636</v>
      </c>
      <c r="J70" s="182" t="s">
        <v>90</v>
      </c>
      <c r="K70" s="182" t="s">
        <v>91</v>
      </c>
      <c r="L70" s="182" t="s">
        <v>92</v>
      </c>
      <c r="M70" s="469"/>
    </row>
    <row r="71" spans="2:13" x14ac:dyDescent="0.3">
      <c r="B71" s="467"/>
      <c r="C71" s="493"/>
      <c r="D71" s="456"/>
      <c r="E71" s="456"/>
      <c r="F71" s="456"/>
      <c r="G71" s="456"/>
      <c r="H71" s="497"/>
      <c r="I71" s="183"/>
      <c r="J71" s="170">
        <v>1560000000</v>
      </c>
      <c r="K71" s="171">
        <f>1000000000+8471013</f>
        <v>1008471013</v>
      </c>
      <c r="L71" s="170">
        <f>H69-K71</f>
        <v>1282523387</v>
      </c>
      <c r="M71" s="469"/>
    </row>
    <row r="72" spans="2:13" x14ac:dyDescent="0.3">
      <c r="B72" s="467"/>
      <c r="C72" s="493"/>
      <c r="D72" s="454">
        <v>2</v>
      </c>
      <c r="E72" s="454" t="s">
        <v>1001</v>
      </c>
      <c r="F72" s="455"/>
      <c r="G72" s="499" t="s">
        <v>656</v>
      </c>
      <c r="H72" s="497"/>
      <c r="I72" s="454" t="s">
        <v>639</v>
      </c>
      <c r="J72" s="454"/>
      <c r="K72" s="454"/>
      <c r="L72" s="454"/>
      <c r="M72" s="469"/>
    </row>
    <row r="73" spans="2:13" x14ac:dyDescent="0.3">
      <c r="B73" s="467"/>
      <c r="C73" s="493"/>
      <c r="D73" s="454"/>
      <c r="E73" s="454"/>
      <c r="F73" s="494"/>
      <c r="G73" s="454"/>
      <c r="H73" s="497"/>
      <c r="I73" s="182" t="s">
        <v>636</v>
      </c>
      <c r="J73" s="182" t="s">
        <v>90</v>
      </c>
      <c r="K73" s="182" t="s">
        <v>91</v>
      </c>
      <c r="L73" s="182" t="s">
        <v>92</v>
      </c>
      <c r="M73" s="469"/>
    </row>
    <row r="74" spans="2:13" ht="27" customHeight="1" x14ac:dyDescent="0.3">
      <c r="B74" s="467"/>
      <c r="C74" s="493"/>
      <c r="D74" s="454"/>
      <c r="E74" s="454"/>
      <c r="F74" s="456"/>
      <c r="G74" s="454"/>
      <c r="H74" s="498"/>
      <c r="I74" s="183"/>
      <c r="J74" s="170">
        <v>1002000000</v>
      </c>
      <c r="K74" s="171">
        <v>0</v>
      </c>
      <c r="L74" s="170">
        <f>L71-K74</f>
        <v>1282523387</v>
      </c>
      <c r="M74" s="464"/>
    </row>
    <row r="75" spans="2:13" x14ac:dyDescent="0.3">
      <c r="B75" s="184" t="s">
        <v>828</v>
      </c>
      <c r="C75" s="185"/>
      <c r="D75" s="176"/>
      <c r="E75" s="176"/>
      <c r="F75" s="176"/>
      <c r="G75" s="176"/>
      <c r="H75" s="186"/>
      <c r="I75" s="184" t="s">
        <v>644</v>
      </c>
      <c r="J75" s="172"/>
      <c r="K75" s="172"/>
      <c r="L75" s="172"/>
    </row>
    <row r="76" spans="2:13" x14ac:dyDescent="0.3">
      <c r="B76" s="187"/>
      <c r="C76" s="185"/>
      <c r="D76" s="176"/>
      <c r="E76" s="176"/>
      <c r="F76" s="176"/>
      <c r="G76" s="176"/>
      <c r="H76" s="186"/>
      <c r="I76" s="176"/>
      <c r="J76" s="172"/>
      <c r="K76" s="172"/>
      <c r="L76" s="172"/>
    </row>
    <row r="77" spans="2:13" x14ac:dyDescent="0.3">
      <c r="B77" s="187"/>
      <c r="C77" s="185"/>
      <c r="D77" s="176"/>
      <c r="E77" s="176"/>
      <c r="F77" s="176"/>
      <c r="G77" s="176"/>
      <c r="H77" s="186"/>
      <c r="I77" s="176"/>
      <c r="J77" s="172"/>
      <c r="K77" s="172"/>
      <c r="L77" s="172"/>
    </row>
    <row r="78" spans="2:13" x14ac:dyDescent="0.3">
      <c r="B78" s="483" t="s">
        <v>829</v>
      </c>
      <c r="C78" s="484"/>
      <c r="D78" s="470" t="s">
        <v>629</v>
      </c>
      <c r="E78" s="470"/>
      <c r="F78" s="470"/>
      <c r="G78" s="470"/>
      <c r="H78" s="471" t="s">
        <v>659</v>
      </c>
      <c r="I78" s="473" t="s">
        <v>630</v>
      </c>
      <c r="J78" s="474"/>
      <c r="K78" s="474"/>
      <c r="L78" s="475"/>
      <c r="M78" s="479" t="s">
        <v>631</v>
      </c>
    </row>
    <row r="79" spans="2:13" x14ac:dyDescent="0.3">
      <c r="B79" s="485"/>
      <c r="C79" s="486"/>
      <c r="D79" s="287" t="s">
        <v>632</v>
      </c>
      <c r="E79" s="287" t="s">
        <v>87</v>
      </c>
      <c r="F79" s="481" t="s">
        <v>88</v>
      </c>
      <c r="G79" s="482"/>
      <c r="H79" s="472"/>
      <c r="I79" s="476"/>
      <c r="J79" s="477"/>
      <c r="K79" s="477"/>
      <c r="L79" s="478"/>
      <c r="M79" s="480"/>
    </row>
    <row r="80" spans="2:13" x14ac:dyDescent="0.3">
      <c r="B80" s="487" t="s">
        <v>997</v>
      </c>
      <c r="C80" s="487"/>
      <c r="D80" s="470">
        <v>1</v>
      </c>
      <c r="E80" s="470" t="s">
        <v>830</v>
      </c>
      <c r="F80" s="470" t="s">
        <v>1245</v>
      </c>
      <c r="G80" s="470"/>
      <c r="H80" s="488">
        <v>348486127</v>
      </c>
      <c r="I80" s="470" t="s">
        <v>86</v>
      </c>
      <c r="J80" s="470"/>
      <c r="K80" s="470"/>
      <c r="L80" s="470"/>
      <c r="M80" s="479"/>
    </row>
    <row r="81" spans="2:14" x14ac:dyDescent="0.3">
      <c r="B81" s="487"/>
      <c r="C81" s="487"/>
      <c r="D81" s="470"/>
      <c r="E81" s="470"/>
      <c r="F81" s="470"/>
      <c r="G81" s="470"/>
      <c r="H81" s="488"/>
      <c r="I81" s="288" t="s">
        <v>636</v>
      </c>
      <c r="J81" s="288" t="s">
        <v>90</v>
      </c>
      <c r="K81" s="288" t="s">
        <v>91</v>
      </c>
      <c r="L81" s="288" t="s">
        <v>92</v>
      </c>
      <c r="M81" s="489"/>
      <c r="N81" s="282"/>
    </row>
    <row r="82" spans="2:14" x14ac:dyDescent="0.3">
      <c r="B82" s="487"/>
      <c r="C82" s="487"/>
      <c r="D82" s="470"/>
      <c r="E82" s="470"/>
      <c r="F82" s="470"/>
      <c r="G82" s="470"/>
      <c r="H82" s="488"/>
      <c r="I82" s="288"/>
      <c r="J82" s="289">
        <v>348486127</v>
      </c>
      <c r="K82" s="290">
        <v>326360000</v>
      </c>
      <c r="L82" s="289">
        <f>H80-K82</f>
        <v>22126127</v>
      </c>
      <c r="M82" s="480"/>
    </row>
    <row r="83" spans="2:14" x14ac:dyDescent="0.3">
      <c r="B83" s="177" t="s">
        <v>1053</v>
      </c>
    </row>
    <row r="85" spans="2:14" x14ac:dyDescent="0.3">
      <c r="B85" s="450" t="s">
        <v>829</v>
      </c>
      <c r="C85" s="451"/>
      <c r="D85" s="454" t="s">
        <v>629</v>
      </c>
      <c r="E85" s="454"/>
      <c r="F85" s="454"/>
      <c r="G85" s="454"/>
      <c r="H85" s="455" t="s">
        <v>659</v>
      </c>
      <c r="I85" s="457" t="s">
        <v>630</v>
      </c>
      <c r="J85" s="458"/>
      <c r="K85" s="458"/>
      <c r="L85" s="459"/>
      <c r="M85" s="463" t="s">
        <v>631</v>
      </c>
    </row>
    <row r="86" spans="2:14" x14ac:dyDescent="0.3">
      <c r="B86" s="452"/>
      <c r="C86" s="453"/>
      <c r="D86" s="220" t="s">
        <v>632</v>
      </c>
      <c r="E86" s="220" t="s">
        <v>87</v>
      </c>
      <c r="F86" s="465" t="s">
        <v>88</v>
      </c>
      <c r="G86" s="466"/>
      <c r="H86" s="456"/>
      <c r="I86" s="460"/>
      <c r="J86" s="461"/>
      <c r="K86" s="461"/>
      <c r="L86" s="462"/>
      <c r="M86" s="464"/>
    </row>
    <row r="87" spans="2:14" x14ac:dyDescent="0.3">
      <c r="B87" s="467"/>
      <c r="C87" s="467"/>
      <c r="D87" s="454">
        <v>1</v>
      </c>
      <c r="E87" s="454" t="s">
        <v>831</v>
      </c>
      <c r="F87" s="454" t="s">
        <v>1244</v>
      </c>
      <c r="G87" s="454"/>
      <c r="H87" s="468">
        <v>6383438100</v>
      </c>
      <c r="I87" s="454" t="s">
        <v>86</v>
      </c>
      <c r="J87" s="454"/>
      <c r="K87" s="454"/>
      <c r="L87" s="454"/>
      <c r="M87" s="463"/>
    </row>
    <row r="88" spans="2:14" x14ac:dyDescent="0.3">
      <c r="B88" s="467"/>
      <c r="C88" s="467"/>
      <c r="D88" s="454"/>
      <c r="E88" s="454"/>
      <c r="F88" s="454"/>
      <c r="G88" s="454"/>
      <c r="H88" s="468"/>
      <c r="I88" s="221" t="s">
        <v>636</v>
      </c>
      <c r="J88" s="221" t="s">
        <v>90</v>
      </c>
      <c r="K88" s="221" t="s">
        <v>91</v>
      </c>
      <c r="L88" s="221" t="s">
        <v>92</v>
      </c>
      <c r="M88" s="469"/>
    </row>
    <row r="89" spans="2:14" x14ac:dyDescent="0.3">
      <c r="B89" s="467"/>
      <c r="C89" s="467"/>
      <c r="D89" s="454"/>
      <c r="E89" s="454"/>
      <c r="F89" s="454"/>
      <c r="G89" s="454"/>
      <c r="H89" s="468"/>
      <c r="I89" s="221"/>
      <c r="J89" s="230">
        <v>6383438100</v>
      </c>
      <c r="K89" s="231">
        <v>4396264090</v>
      </c>
      <c r="L89" s="230">
        <f>H87-K89</f>
        <v>1987174010</v>
      </c>
      <c r="M89" s="464"/>
    </row>
    <row r="90" spans="2:14" x14ac:dyDescent="0.3">
      <c r="B90" s="177" t="s">
        <v>1192</v>
      </c>
    </row>
    <row r="93" spans="2:14" x14ac:dyDescent="0.3">
      <c r="B93" s="450" t="s">
        <v>829</v>
      </c>
      <c r="C93" s="451"/>
      <c r="D93" s="454" t="s">
        <v>629</v>
      </c>
      <c r="E93" s="454"/>
      <c r="F93" s="454"/>
      <c r="G93" s="454"/>
      <c r="H93" s="455" t="s">
        <v>1038</v>
      </c>
      <c r="I93" s="457" t="s">
        <v>630</v>
      </c>
      <c r="J93" s="458"/>
      <c r="K93" s="458"/>
      <c r="L93" s="459"/>
      <c r="M93" s="463" t="s">
        <v>631</v>
      </c>
    </row>
    <row r="94" spans="2:14" x14ac:dyDescent="0.3">
      <c r="B94" s="452"/>
      <c r="C94" s="453"/>
      <c r="D94" s="220" t="s">
        <v>632</v>
      </c>
      <c r="E94" s="220" t="s">
        <v>87</v>
      </c>
      <c r="F94" s="465" t="s">
        <v>88</v>
      </c>
      <c r="G94" s="466"/>
      <c r="H94" s="456"/>
      <c r="I94" s="460"/>
      <c r="J94" s="461"/>
      <c r="K94" s="461"/>
      <c r="L94" s="462"/>
      <c r="M94" s="464"/>
    </row>
    <row r="95" spans="2:14" x14ac:dyDescent="0.3">
      <c r="B95" s="467" t="s">
        <v>1243</v>
      </c>
      <c r="C95" s="467"/>
      <c r="D95" s="454">
        <v>1</v>
      </c>
      <c r="E95" s="454" t="s">
        <v>831</v>
      </c>
      <c r="F95" s="454" t="s">
        <v>1244</v>
      </c>
      <c r="G95" s="454"/>
      <c r="H95" s="468">
        <v>500626741</v>
      </c>
      <c r="I95" s="454" t="s">
        <v>86</v>
      </c>
      <c r="J95" s="454"/>
      <c r="K95" s="454"/>
      <c r="L95" s="454"/>
      <c r="M95" s="463"/>
    </row>
    <row r="96" spans="2:14" x14ac:dyDescent="0.3">
      <c r="B96" s="467"/>
      <c r="C96" s="467"/>
      <c r="D96" s="454"/>
      <c r="E96" s="454"/>
      <c r="F96" s="454"/>
      <c r="G96" s="454"/>
      <c r="H96" s="468"/>
      <c r="I96" s="221" t="s">
        <v>636</v>
      </c>
      <c r="J96" s="221" t="s">
        <v>90</v>
      </c>
      <c r="K96" s="221" t="s">
        <v>91</v>
      </c>
      <c r="L96" s="221" t="s">
        <v>92</v>
      </c>
      <c r="M96" s="469"/>
    </row>
    <row r="97" spans="2:13" x14ac:dyDescent="0.3">
      <c r="B97" s="467"/>
      <c r="C97" s="467"/>
      <c r="D97" s="454"/>
      <c r="E97" s="454"/>
      <c r="F97" s="454"/>
      <c r="G97" s="454"/>
      <c r="H97" s="468"/>
      <c r="I97" s="221" t="str">
        <f>F95</f>
        <v>***조합</v>
      </c>
      <c r="J97" s="230">
        <v>0</v>
      </c>
      <c r="K97" s="231">
        <v>0</v>
      </c>
      <c r="L97" s="230">
        <f>H95-K97</f>
        <v>500626741</v>
      </c>
      <c r="M97" s="464"/>
    </row>
    <row r="99" spans="2:13" x14ac:dyDescent="0.3">
      <c r="B99" s="490" t="s">
        <v>627</v>
      </c>
      <c r="C99" s="490" t="s">
        <v>1066</v>
      </c>
      <c r="D99" s="454" t="s">
        <v>629</v>
      </c>
      <c r="E99" s="454"/>
      <c r="F99" s="454"/>
      <c r="G99" s="454"/>
      <c r="H99" s="455" t="s">
        <v>1068</v>
      </c>
      <c r="I99" s="457" t="s">
        <v>630</v>
      </c>
      <c r="J99" s="458"/>
      <c r="K99" s="458"/>
      <c r="L99" s="459"/>
      <c r="M99" s="463" t="s">
        <v>631</v>
      </c>
    </row>
    <row r="100" spans="2:13" x14ac:dyDescent="0.3">
      <c r="B100" s="500"/>
      <c r="C100" s="500"/>
      <c r="D100" s="265" t="s">
        <v>632</v>
      </c>
      <c r="E100" s="265" t="s">
        <v>1067</v>
      </c>
      <c r="F100" s="465" t="s">
        <v>88</v>
      </c>
      <c r="G100" s="466"/>
      <c r="H100" s="456"/>
      <c r="I100" s="460"/>
      <c r="J100" s="461"/>
      <c r="K100" s="461"/>
      <c r="L100" s="462"/>
      <c r="M100" s="464"/>
    </row>
    <row r="101" spans="2:13" x14ac:dyDescent="0.3">
      <c r="B101" s="467"/>
      <c r="C101" s="493" t="s">
        <v>1032</v>
      </c>
      <c r="D101" s="454">
        <v>1</v>
      </c>
      <c r="E101" s="505" t="s">
        <v>1063</v>
      </c>
      <c r="F101" s="454"/>
      <c r="G101" s="454"/>
      <c r="H101" s="468">
        <f>'2.담보시부인명세'!K90</f>
        <v>49280000</v>
      </c>
      <c r="I101" s="454" t="s">
        <v>86</v>
      </c>
      <c r="J101" s="454"/>
      <c r="K101" s="454"/>
      <c r="L101" s="454"/>
      <c r="M101" s="506"/>
    </row>
    <row r="102" spans="2:13" x14ac:dyDescent="0.3">
      <c r="B102" s="467"/>
      <c r="C102" s="493"/>
      <c r="D102" s="454"/>
      <c r="E102" s="454"/>
      <c r="F102" s="454"/>
      <c r="G102" s="454"/>
      <c r="H102" s="468"/>
      <c r="I102" s="266" t="s">
        <v>636</v>
      </c>
      <c r="J102" s="266" t="s">
        <v>90</v>
      </c>
      <c r="K102" s="266" t="s">
        <v>91</v>
      </c>
      <c r="L102" s="266" t="s">
        <v>92</v>
      </c>
      <c r="M102" s="506"/>
    </row>
    <row r="103" spans="2:13" x14ac:dyDescent="0.3">
      <c r="B103" s="467"/>
      <c r="C103" s="493"/>
      <c r="D103" s="454"/>
      <c r="E103" s="454"/>
      <c r="F103" s="454"/>
      <c r="G103" s="454"/>
      <c r="H103" s="468"/>
      <c r="I103" s="266"/>
      <c r="J103" s="230">
        <f>H101</f>
        <v>49280000</v>
      </c>
      <c r="K103" s="231">
        <f>H101</f>
        <v>49280000</v>
      </c>
      <c r="L103" s="230">
        <f>H101-K103</f>
        <v>0</v>
      </c>
      <c r="M103" s="506"/>
    </row>
    <row r="104" spans="2:13" x14ac:dyDescent="0.3">
      <c r="B104" s="467"/>
      <c r="C104" s="493" t="s">
        <v>1033</v>
      </c>
      <c r="D104" s="454">
        <v>1</v>
      </c>
      <c r="E104" s="505" t="s">
        <v>1063</v>
      </c>
      <c r="F104" s="454"/>
      <c r="G104" s="454"/>
      <c r="H104" s="468">
        <f>'2.담보시부인명세'!K95</f>
        <v>82390000</v>
      </c>
      <c r="I104" s="454" t="s">
        <v>86</v>
      </c>
      <c r="J104" s="454"/>
      <c r="K104" s="454"/>
      <c r="L104" s="454"/>
      <c r="M104" s="506"/>
    </row>
    <row r="105" spans="2:13" x14ac:dyDescent="0.3">
      <c r="B105" s="467"/>
      <c r="C105" s="493"/>
      <c r="D105" s="454"/>
      <c r="E105" s="454"/>
      <c r="F105" s="454"/>
      <c r="G105" s="454"/>
      <c r="H105" s="468"/>
      <c r="I105" s="266" t="s">
        <v>636</v>
      </c>
      <c r="J105" s="266" t="s">
        <v>90</v>
      </c>
      <c r="K105" s="266" t="s">
        <v>91</v>
      </c>
      <c r="L105" s="266" t="s">
        <v>92</v>
      </c>
      <c r="M105" s="506"/>
    </row>
    <row r="106" spans="2:13" x14ac:dyDescent="0.3">
      <c r="B106" s="467"/>
      <c r="C106" s="493"/>
      <c r="D106" s="454"/>
      <c r="E106" s="454"/>
      <c r="F106" s="454"/>
      <c r="G106" s="454"/>
      <c r="H106" s="468"/>
      <c r="I106" s="266"/>
      <c r="J106" s="230">
        <f>H104</f>
        <v>82390000</v>
      </c>
      <c r="K106" s="231">
        <f>H104</f>
        <v>82390000</v>
      </c>
      <c r="L106" s="230">
        <f>H104-K106</f>
        <v>0</v>
      </c>
      <c r="M106" s="506"/>
    </row>
    <row r="107" spans="2:13" x14ac:dyDescent="0.3">
      <c r="B107" s="467"/>
      <c r="C107" s="493" t="s">
        <v>1034</v>
      </c>
      <c r="D107" s="454">
        <v>1</v>
      </c>
      <c r="E107" s="505" t="s">
        <v>1063</v>
      </c>
      <c r="F107" s="454"/>
      <c r="G107" s="454"/>
      <c r="H107" s="468">
        <f>'2.담보시부인명세'!K100</f>
        <v>53515000</v>
      </c>
      <c r="I107" s="454" t="s">
        <v>86</v>
      </c>
      <c r="J107" s="454"/>
      <c r="K107" s="454"/>
      <c r="L107" s="454"/>
      <c r="M107" s="506"/>
    </row>
    <row r="108" spans="2:13" x14ac:dyDescent="0.3">
      <c r="B108" s="467"/>
      <c r="C108" s="493"/>
      <c r="D108" s="454"/>
      <c r="E108" s="454"/>
      <c r="F108" s="454"/>
      <c r="G108" s="454"/>
      <c r="H108" s="468"/>
      <c r="I108" s="266" t="s">
        <v>636</v>
      </c>
      <c r="J108" s="266" t="s">
        <v>90</v>
      </c>
      <c r="K108" s="266" t="s">
        <v>91</v>
      </c>
      <c r="L108" s="266" t="s">
        <v>92</v>
      </c>
      <c r="M108" s="506"/>
    </row>
    <row r="109" spans="2:13" x14ac:dyDescent="0.3">
      <c r="B109" s="467"/>
      <c r="C109" s="493"/>
      <c r="D109" s="454"/>
      <c r="E109" s="454"/>
      <c r="F109" s="454"/>
      <c r="G109" s="454"/>
      <c r="H109" s="468"/>
      <c r="I109" s="266"/>
      <c r="J109" s="230">
        <f>H107</f>
        <v>53515000</v>
      </c>
      <c r="K109" s="231">
        <f>H107</f>
        <v>53515000</v>
      </c>
      <c r="L109" s="230">
        <f>H107-K109</f>
        <v>0</v>
      </c>
      <c r="M109" s="506"/>
    </row>
    <row r="110" spans="2:13" x14ac:dyDescent="0.3">
      <c r="B110" s="467"/>
      <c r="C110" s="493" t="s">
        <v>1035</v>
      </c>
      <c r="D110" s="454">
        <v>1</v>
      </c>
      <c r="E110" s="505" t="s">
        <v>1063</v>
      </c>
      <c r="F110" s="454"/>
      <c r="G110" s="454"/>
      <c r="H110" s="468">
        <f>'2.담보시부인명세'!K105</f>
        <v>53515000</v>
      </c>
      <c r="I110" s="454" t="s">
        <v>86</v>
      </c>
      <c r="J110" s="454"/>
      <c r="K110" s="454"/>
      <c r="L110" s="454"/>
      <c r="M110" s="506"/>
    </row>
    <row r="111" spans="2:13" x14ac:dyDescent="0.3">
      <c r="B111" s="467"/>
      <c r="C111" s="493"/>
      <c r="D111" s="454"/>
      <c r="E111" s="454"/>
      <c r="F111" s="454"/>
      <c r="G111" s="454"/>
      <c r="H111" s="468"/>
      <c r="I111" s="266" t="s">
        <v>636</v>
      </c>
      <c r="J111" s="266" t="s">
        <v>90</v>
      </c>
      <c r="K111" s="266" t="s">
        <v>91</v>
      </c>
      <c r="L111" s="266" t="s">
        <v>92</v>
      </c>
      <c r="M111" s="506"/>
    </row>
    <row r="112" spans="2:13" x14ac:dyDescent="0.3">
      <c r="B112" s="467"/>
      <c r="C112" s="493"/>
      <c r="D112" s="454"/>
      <c r="E112" s="454"/>
      <c r="F112" s="454"/>
      <c r="G112" s="454"/>
      <c r="H112" s="468"/>
      <c r="I112" s="266"/>
      <c r="J112" s="230">
        <f>H110</f>
        <v>53515000</v>
      </c>
      <c r="K112" s="231">
        <f>H110</f>
        <v>53515000</v>
      </c>
      <c r="L112" s="230">
        <f>H110-K112</f>
        <v>0</v>
      </c>
      <c r="M112" s="506"/>
    </row>
    <row r="113" spans="2:13" x14ac:dyDescent="0.3">
      <c r="B113" s="467"/>
      <c r="C113" s="493" t="s">
        <v>1037</v>
      </c>
      <c r="D113" s="454">
        <v>1</v>
      </c>
      <c r="E113" s="505" t="s">
        <v>1064</v>
      </c>
      <c r="F113" s="454"/>
      <c r="G113" s="454"/>
      <c r="H113" s="468">
        <f>'2.담보시부인명세'!K110</f>
        <v>226800000</v>
      </c>
      <c r="I113" s="454" t="s">
        <v>86</v>
      </c>
      <c r="J113" s="454"/>
      <c r="K113" s="454"/>
      <c r="L113" s="454"/>
      <c r="M113" s="506"/>
    </row>
    <row r="114" spans="2:13" x14ac:dyDescent="0.3">
      <c r="B114" s="467"/>
      <c r="C114" s="493"/>
      <c r="D114" s="454"/>
      <c r="E114" s="454"/>
      <c r="F114" s="454"/>
      <c r="G114" s="454"/>
      <c r="H114" s="468"/>
      <c r="I114" s="266" t="s">
        <v>636</v>
      </c>
      <c r="J114" s="266" t="s">
        <v>90</v>
      </c>
      <c r="K114" s="266" t="s">
        <v>91</v>
      </c>
      <c r="L114" s="266" t="s">
        <v>92</v>
      </c>
      <c r="M114" s="506"/>
    </row>
    <row r="115" spans="2:13" x14ac:dyDescent="0.3">
      <c r="B115" s="467"/>
      <c r="C115" s="493"/>
      <c r="D115" s="454"/>
      <c r="E115" s="454"/>
      <c r="F115" s="454"/>
      <c r="G115" s="454"/>
      <c r="H115" s="468"/>
      <c r="I115" s="266"/>
      <c r="J115" s="230">
        <f>H113</f>
        <v>226800000</v>
      </c>
      <c r="K115" s="231">
        <f>H113</f>
        <v>226800000</v>
      </c>
      <c r="L115" s="230">
        <f>H113-K115</f>
        <v>0</v>
      </c>
      <c r="M115" s="506"/>
    </row>
    <row r="116" spans="2:13" x14ac:dyDescent="0.3">
      <c r="B116" s="467"/>
      <c r="C116" s="493" t="s">
        <v>1036</v>
      </c>
      <c r="D116" s="454">
        <v>1</v>
      </c>
      <c r="E116" s="505" t="s">
        <v>1063</v>
      </c>
      <c r="F116" s="454"/>
      <c r="G116" s="454"/>
      <c r="H116" s="468">
        <f>'2.담보시부인명세'!K115</f>
        <v>10780000</v>
      </c>
      <c r="I116" s="454" t="s">
        <v>86</v>
      </c>
      <c r="J116" s="454"/>
      <c r="K116" s="454"/>
      <c r="L116" s="454"/>
      <c r="M116" s="506"/>
    </row>
    <row r="117" spans="2:13" x14ac:dyDescent="0.3">
      <c r="B117" s="467"/>
      <c r="C117" s="493"/>
      <c r="D117" s="454"/>
      <c r="E117" s="454"/>
      <c r="F117" s="454"/>
      <c r="G117" s="454"/>
      <c r="H117" s="468"/>
      <c r="I117" s="266" t="s">
        <v>636</v>
      </c>
      <c r="J117" s="266" t="s">
        <v>90</v>
      </c>
      <c r="K117" s="266" t="s">
        <v>91</v>
      </c>
      <c r="L117" s="266" t="s">
        <v>92</v>
      </c>
      <c r="M117" s="506"/>
    </row>
    <row r="118" spans="2:13" x14ac:dyDescent="0.3">
      <c r="B118" s="467"/>
      <c r="C118" s="493"/>
      <c r="D118" s="454"/>
      <c r="E118" s="454"/>
      <c r="F118" s="454"/>
      <c r="G118" s="454"/>
      <c r="H118" s="468"/>
      <c r="I118" s="266"/>
      <c r="J118" s="230">
        <f>H116</f>
        <v>10780000</v>
      </c>
      <c r="K118" s="231">
        <f>H116</f>
        <v>10780000</v>
      </c>
      <c r="L118" s="230">
        <f>H116-K118</f>
        <v>0</v>
      </c>
      <c r="M118" s="506"/>
    </row>
    <row r="119" spans="2:13" ht="16.5" x14ac:dyDescent="0.3">
      <c r="B119" s="177" t="s">
        <v>1039</v>
      </c>
    </row>
    <row r="120" spans="2:13" ht="16.5" x14ac:dyDescent="0.3">
      <c r="B120" s="177" t="s">
        <v>1065</v>
      </c>
    </row>
    <row r="121" spans="2:13" ht="16.5" x14ac:dyDescent="0.3">
      <c r="B121" s="177" t="s">
        <v>1069</v>
      </c>
    </row>
  </sheetData>
  <mergeCells count="216">
    <mergeCell ref="C116:C118"/>
    <mergeCell ref="D116:D118"/>
    <mergeCell ref="E116:E118"/>
    <mergeCell ref="F116:G118"/>
    <mergeCell ref="H116:H118"/>
    <mergeCell ref="I116:L116"/>
    <mergeCell ref="B101:B115"/>
    <mergeCell ref="B116:B118"/>
    <mergeCell ref="M101:M118"/>
    <mergeCell ref="C110:C112"/>
    <mergeCell ref="D110:D112"/>
    <mergeCell ref="E110:E112"/>
    <mergeCell ref="F110:G112"/>
    <mergeCell ref="H110:H112"/>
    <mergeCell ref="I110:L110"/>
    <mergeCell ref="C113:C115"/>
    <mergeCell ref="D113:D115"/>
    <mergeCell ref="E113:E115"/>
    <mergeCell ref="F113:G115"/>
    <mergeCell ref="H113:H115"/>
    <mergeCell ref="I113:L113"/>
    <mergeCell ref="H101:H103"/>
    <mergeCell ref="F104:G106"/>
    <mergeCell ref="H104:H106"/>
    <mergeCell ref="C107:C109"/>
    <mergeCell ref="D107:D109"/>
    <mergeCell ref="E107:E109"/>
    <mergeCell ref="F107:G109"/>
    <mergeCell ref="H107:H109"/>
    <mergeCell ref="I107:L107"/>
    <mergeCell ref="B99:B100"/>
    <mergeCell ref="C99:C100"/>
    <mergeCell ref="D99:G99"/>
    <mergeCell ref="H99:H100"/>
    <mergeCell ref="I99:L100"/>
    <mergeCell ref="M99:M100"/>
    <mergeCell ref="D101:D103"/>
    <mergeCell ref="E101:E103"/>
    <mergeCell ref="I101:L101"/>
    <mergeCell ref="D104:D106"/>
    <mergeCell ref="E104:E106"/>
    <mergeCell ref="I104:L104"/>
    <mergeCell ref="C101:C103"/>
    <mergeCell ref="C104:C106"/>
    <mergeCell ref="F100:G100"/>
    <mergeCell ref="F101:G103"/>
    <mergeCell ref="B3:M3"/>
    <mergeCell ref="M67:M68"/>
    <mergeCell ref="B69:B74"/>
    <mergeCell ref="C69:C74"/>
    <mergeCell ref="D69:D71"/>
    <mergeCell ref="E69:E71"/>
    <mergeCell ref="F69:F71"/>
    <mergeCell ref="G69:G71"/>
    <mergeCell ref="H69:H74"/>
    <mergeCell ref="I69:L69"/>
    <mergeCell ref="M69:M74"/>
    <mergeCell ref="B67:B68"/>
    <mergeCell ref="C67:C68"/>
    <mergeCell ref="D67:G67"/>
    <mergeCell ref="H67:H68"/>
    <mergeCell ref="I67:L68"/>
    <mergeCell ref="D72:D74"/>
    <mergeCell ref="E72:E74"/>
    <mergeCell ref="F72:F74"/>
    <mergeCell ref="G72:G74"/>
    <mergeCell ref="I72:L72"/>
    <mergeCell ref="B56:B57"/>
    <mergeCell ref="C56:C57"/>
    <mergeCell ref="D56:G56"/>
    <mergeCell ref="H56:H57"/>
    <mergeCell ref="I56:L57"/>
    <mergeCell ref="M56:M57"/>
    <mergeCell ref="B58:B63"/>
    <mergeCell ref="C58:C63"/>
    <mergeCell ref="D58:D60"/>
    <mergeCell ref="E58:E60"/>
    <mergeCell ref="F58:F60"/>
    <mergeCell ref="G58:G60"/>
    <mergeCell ref="H58:H63"/>
    <mergeCell ref="I58:L58"/>
    <mergeCell ref="M58:M63"/>
    <mergeCell ref="D61:D63"/>
    <mergeCell ref="E61:E63"/>
    <mergeCell ref="F61:F63"/>
    <mergeCell ref="G61:G63"/>
    <mergeCell ref="I61:L61"/>
    <mergeCell ref="B45:B46"/>
    <mergeCell ref="C45:C46"/>
    <mergeCell ref="D45:G45"/>
    <mergeCell ref="H45:H46"/>
    <mergeCell ref="I45:L46"/>
    <mergeCell ref="M45:M46"/>
    <mergeCell ref="B47:B52"/>
    <mergeCell ref="C47:C52"/>
    <mergeCell ref="D47:D49"/>
    <mergeCell ref="E47:E49"/>
    <mergeCell ref="F47:F49"/>
    <mergeCell ref="G47:G49"/>
    <mergeCell ref="H47:H52"/>
    <mergeCell ref="I47:L47"/>
    <mergeCell ref="M47:M52"/>
    <mergeCell ref="D50:D52"/>
    <mergeCell ref="E50:E52"/>
    <mergeCell ref="F50:F52"/>
    <mergeCell ref="G50:G52"/>
    <mergeCell ref="I50:L50"/>
    <mergeCell ref="B34:B35"/>
    <mergeCell ref="C34:C35"/>
    <mergeCell ref="D34:G34"/>
    <mergeCell ref="H34:H35"/>
    <mergeCell ref="I34:L35"/>
    <mergeCell ref="M34:M35"/>
    <mergeCell ref="B36:B41"/>
    <mergeCell ref="C36:C41"/>
    <mergeCell ref="D36:D38"/>
    <mergeCell ref="E36:E38"/>
    <mergeCell ref="F36:F38"/>
    <mergeCell ref="G36:G38"/>
    <mergeCell ref="H36:H41"/>
    <mergeCell ref="I36:L36"/>
    <mergeCell ref="M36:M41"/>
    <mergeCell ref="D39:D41"/>
    <mergeCell ref="E39:E41"/>
    <mergeCell ref="F39:F41"/>
    <mergeCell ref="G39:G41"/>
    <mergeCell ref="I39:L39"/>
    <mergeCell ref="M23:M24"/>
    <mergeCell ref="B25:B30"/>
    <mergeCell ref="C25:C30"/>
    <mergeCell ref="D25:D27"/>
    <mergeCell ref="E25:E27"/>
    <mergeCell ref="F25:F27"/>
    <mergeCell ref="G25:G27"/>
    <mergeCell ref="H25:H30"/>
    <mergeCell ref="I25:L25"/>
    <mergeCell ref="M25:M30"/>
    <mergeCell ref="D28:D30"/>
    <mergeCell ref="E28:E30"/>
    <mergeCell ref="F28:F30"/>
    <mergeCell ref="G28:G30"/>
    <mergeCell ref="I28:L28"/>
    <mergeCell ref="I14:L14"/>
    <mergeCell ref="D17:D19"/>
    <mergeCell ref="E17:E19"/>
    <mergeCell ref="F17:F19"/>
    <mergeCell ref="G17:G19"/>
    <mergeCell ref="I17:L17"/>
    <mergeCell ref="B23:B24"/>
    <mergeCell ref="C23:C24"/>
    <mergeCell ref="D23:G23"/>
    <mergeCell ref="H23:H24"/>
    <mergeCell ref="I23:L24"/>
    <mergeCell ref="B6:B7"/>
    <mergeCell ref="C6:C7"/>
    <mergeCell ref="D6:G6"/>
    <mergeCell ref="H6:H7"/>
    <mergeCell ref="I6:L7"/>
    <mergeCell ref="M6:M7"/>
    <mergeCell ref="B8:B19"/>
    <mergeCell ref="C8:C19"/>
    <mergeCell ref="D8:D10"/>
    <mergeCell ref="E8:E10"/>
    <mergeCell ref="F8:F10"/>
    <mergeCell ref="G8:G10"/>
    <mergeCell ref="H8:H19"/>
    <mergeCell ref="I8:L8"/>
    <mergeCell ref="M8:M19"/>
    <mergeCell ref="D11:D13"/>
    <mergeCell ref="E11:E13"/>
    <mergeCell ref="F11:F13"/>
    <mergeCell ref="G11:G13"/>
    <mergeCell ref="I11:L11"/>
    <mergeCell ref="D14:D16"/>
    <mergeCell ref="E14:E16"/>
    <mergeCell ref="F14:F16"/>
    <mergeCell ref="G14:G16"/>
    <mergeCell ref="D78:G78"/>
    <mergeCell ref="H78:H79"/>
    <mergeCell ref="I78:L79"/>
    <mergeCell ref="M78:M79"/>
    <mergeCell ref="D80:D82"/>
    <mergeCell ref="E80:E82"/>
    <mergeCell ref="I80:L80"/>
    <mergeCell ref="F79:G79"/>
    <mergeCell ref="B78:C79"/>
    <mergeCell ref="F80:G82"/>
    <mergeCell ref="B80:C82"/>
    <mergeCell ref="H80:H82"/>
    <mergeCell ref="M80:M82"/>
    <mergeCell ref="F87:G89"/>
    <mergeCell ref="B85:C86"/>
    <mergeCell ref="D85:G85"/>
    <mergeCell ref="H85:H86"/>
    <mergeCell ref="I85:L86"/>
    <mergeCell ref="M85:M86"/>
    <mergeCell ref="F86:G86"/>
    <mergeCell ref="B87:C89"/>
    <mergeCell ref="D87:D89"/>
    <mergeCell ref="E87:E89"/>
    <mergeCell ref="H87:H89"/>
    <mergeCell ref="I87:L87"/>
    <mergeCell ref="M87:M89"/>
    <mergeCell ref="B93:C94"/>
    <mergeCell ref="D93:G93"/>
    <mergeCell ref="H93:H94"/>
    <mergeCell ref="I93:L94"/>
    <mergeCell ref="M93:M94"/>
    <mergeCell ref="F94:G94"/>
    <mergeCell ref="B95:C97"/>
    <mergeCell ref="D95:D97"/>
    <mergeCell ref="E95:E97"/>
    <mergeCell ref="F95:G97"/>
    <mergeCell ref="H95:H97"/>
    <mergeCell ref="I95:L95"/>
    <mergeCell ref="M95:M97"/>
  </mergeCells>
  <phoneticPr fontId="8" type="noConversion"/>
  <pageMargins left="0.70866141732283472" right="0.70866141732283472" top="0.74803149606299213" bottom="0.74803149606299213" header="0.31496062992125984" footer="0.31496062992125984"/>
  <pageSetup paperSize="9" scale="60" firstPageNumber="8" fitToHeight="0" orientation="landscape" useFirstPageNumber="1" horizontalDpi="300" verticalDpi="300" r:id="rId1"/>
  <headerFooter>
    <oddFooter xml:space="preserve">&amp;C&amp;P </oddFooter>
  </headerFooter>
  <rowBreaks count="2" manualBreakCount="2">
    <brk id="43" max="12" man="1"/>
    <brk id="90" max="1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K155"/>
  <sheetViews>
    <sheetView showGridLines="0" view="pageBreakPreview" workbookViewId="0">
      <selection activeCell="L7" sqref="L7:U8"/>
    </sheetView>
  </sheetViews>
  <sheetFormatPr defaultColWidth="9" defaultRowHeight="20.100000000000001" customHeight="1" x14ac:dyDescent="0.3"/>
  <cols>
    <col min="1" max="6" width="9" style="25"/>
    <col min="7" max="11" width="10.75" style="25" customWidth="1"/>
    <col min="12" max="16" width="10.75" style="4" customWidth="1"/>
    <col min="17" max="16384" width="9" style="4"/>
  </cols>
  <sheetData>
    <row r="1" spans="1:11" ht="20.100000000000001" customHeight="1" x14ac:dyDescent="0.3">
      <c r="A1" s="97"/>
      <c r="B1" s="97"/>
      <c r="C1" s="97"/>
      <c r="D1" s="97"/>
      <c r="E1" s="97"/>
      <c r="F1" s="97"/>
      <c r="G1" s="97"/>
      <c r="H1" s="97"/>
      <c r="I1" s="97"/>
      <c r="J1" s="97"/>
      <c r="K1" s="97"/>
    </row>
    <row r="2" spans="1:11" ht="20.100000000000001" customHeight="1" x14ac:dyDescent="0.3">
      <c r="A2" s="6"/>
      <c r="B2" s="6"/>
      <c r="C2" s="6"/>
      <c r="D2" s="6"/>
      <c r="E2" s="6"/>
      <c r="F2" s="6"/>
      <c r="G2" s="6"/>
      <c r="H2" s="6"/>
      <c r="I2" s="6"/>
      <c r="J2" s="6"/>
      <c r="K2" s="6"/>
    </row>
    <row r="6" spans="1:11" ht="20.100000000000001" customHeight="1" x14ac:dyDescent="0.3">
      <c r="A6" s="1"/>
      <c r="B6" s="1"/>
      <c r="C6" s="1"/>
      <c r="D6" s="1"/>
      <c r="E6" s="1"/>
      <c r="F6" s="1"/>
      <c r="G6" s="1"/>
      <c r="H6" s="1"/>
      <c r="I6" s="1"/>
      <c r="J6" s="1"/>
      <c r="K6" s="1"/>
    </row>
    <row r="8" spans="1:11" ht="24.95" customHeight="1" x14ac:dyDescent="0.3">
      <c r="A8" s="369" t="s">
        <v>94</v>
      </c>
      <c r="B8" s="369"/>
      <c r="C8" s="369"/>
      <c r="D8" s="369"/>
      <c r="E8" s="369"/>
      <c r="F8" s="369"/>
      <c r="G8" s="369"/>
      <c r="H8" s="369"/>
      <c r="I8" s="369"/>
      <c r="J8" s="369"/>
      <c r="K8" s="369"/>
    </row>
    <row r="10" spans="1:11" ht="20.100000000000001" customHeight="1" x14ac:dyDescent="0.3">
      <c r="A10" s="1"/>
      <c r="B10" s="1"/>
      <c r="C10" s="1"/>
      <c r="D10" s="1"/>
      <c r="E10" s="1"/>
      <c r="F10" s="1"/>
      <c r="G10" s="1"/>
      <c r="H10" s="1"/>
      <c r="I10" s="1"/>
      <c r="J10" s="1"/>
      <c r="K10" s="1"/>
    </row>
    <row r="12" spans="1:11" ht="20.100000000000001" customHeight="1" x14ac:dyDescent="0.3">
      <c r="A12" s="1"/>
      <c r="B12" s="1"/>
      <c r="C12" s="1"/>
      <c r="D12" s="1"/>
      <c r="E12" s="1"/>
      <c r="F12" s="1"/>
      <c r="G12" s="1"/>
      <c r="H12" s="1"/>
      <c r="I12" s="1"/>
      <c r="J12" s="1"/>
      <c r="K12" s="1"/>
    </row>
    <row r="14" spans="1:11" ht="20.100000000000001" customHeight="1" x14ac:dyDescent="0.3">
      <c r="A14" s="1"/>
      <c r="B14" s="1"/>
      <c r="C14" s="1"/>
      <c r="D14" s="1"/>
      <c r="E14" s="1"/>
      <c r="F14" s="1"/>
      <c r="G14" s="1"/>
      <c r="H14" s="1"/>
      <c r="I14" s="1"/>
      <c r="J14" s="1"/>
      <c r="K14" s="1"/>
    </row>
    <row r="16" spans="1:11" ht="20.100000000000001" customHeight="1" x14ac:dyDescent="0.3">
      <c r="A16" s="1"/>
      <c r="B16" s="1"/>
      <c r="C16" s="1"/>
      <c r="D16" s="1"/>
      <c r="E16" s="1"/>
      <c r="F16" s="1"/>
      <c r="G16" s="98"/>
      <c r="H16" s="1"/>
      <c r="I16" s="98"/>
      <c r="J16" s="98"/>
      <c r="K16" s="1"/>
    </row>
    <row r="17" spans="7:7" ht="20.100000000000001" customHeight="1" x14ac:dyDescent="0.3">
      <c r="G17" s="99"/>
    </row>
    <row r="18" spans="7:7" ht="20.100000000000001" customHeight="1" x14ac:dyDescent="0.3">
      <c r="G18" s="99"/>
    </row>
    <row r="19" spans="7:7" ht="20.100000000000001" customHeight="1" x14ac:dyDescent="0.3">
      <c r="G19" s="99"/>
    </row>
    <row r="155" spans="4:4" ht="20.100000000000001" customHeight="1" x14ac:dyDescent="0.3">
      <c r="D155" s="25">
        <f>G149</f>
        <v>0</v>
      </c>
    </row>
  </sheetData>
  <mergeCells count="1">
    <mergeCell ref="A8:K8"/>
  </mergeCells>
  <phoneticPr fontId="10" type="noConversion"/>
  <printOptions horizontalCentered="1"/>
  <pageMargins left="0.51181102362204722" right="0.31496062992125984" top="0.35433070866141736" bottom="0.47244094488188981" header="0.27559055118110237" footer="0.19685039370078741"/>
  <pageSetup paperSize="9" firstPageNumber="4" orientation="landscape" r:id="rId1"/>
  <headerFooter scaleWithDoc="0"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79998168889431442"/>
    <pageSetUpPr fitToPage="1"/>
  </sheetPr>
  <dimension ref="A1:R3497"/>
  <sheetViews>
    <sheetView tabSelected="1" view="pageBreakPreview" zoomScale="115" zoomScaleNormal="100" zoomScaleSheetLayoutView="115" workbookViewId="0">
      <pane xSplit="5" ySplit="3" topLeftCell="F3437" activePane="bottomRight" state="frozen"/>
      <selection activeCell="L7" sqref="L7:U8"/>
      <selection pane="topRight" activeCell="L7" sqref="L7:U8"/>
      <selection pane="bottomLeft" activeCell="L7" sqref="L7:U8"/>
      <selection pane="bottomRight" activeCell="K3459" sqref="K3459:K3473"/>
    </sheetView>
  </sheetViews>
  <sheetFormatPr defaultColWidth="9" defaultRowHeight="16.5" x14ac:dyDescent="0.3"/>
  <cols>
    <col min="1" max="1" width="5.5" style="249" customWidth="1"/>
    <col min="2" max="3" width="7.5" style="250" customWidth="1"/>
    <col min="4" max="4" width="13.75" style="251" customWidth="1"/>
    <col min="5" max="5" width="13.75" style="252" customWidth="1"/>
    <col min="6" max="6" width="15.125" style="253" customWidth="1"/>
    <col min="7" max="10" width="14.125" style="254" customWidth="1"/>
    <col min="11" max="11" width="14" style="254" customWidth="1"/>
    <col min="12" max="12" width="6" style="255" customWidth="1"/>
    <col min="13" max="13" width="25.625" style="269" customWidth="1"/>
    <col min="14" max="17" width="14.375" style="322" customWidth="1"/>
    <col min="18" max="16384" width="9" style="256"/>
  </cols>
  <sheetData>
    <row r="1" spans="1:17" s="233" customFormat="1" ht="28.5" customHeight="1" x14ac:dyDescent="0.3">
      <c r="A1" s="605" t="str">
        <f>'4.간지'!A8</f>
        <v>4. 회생채권 시 · 부인 명세서</v>
      </c>
      <c r="B1" s="606"/>
      <c r="C1" s="606"/>
      <c r="D1" s="606"/>
      <c r="E1" s="606"/>
      <c r="F1" s="606"/>
      <c r="G1" s="606"/>
      <c r="H1" s="606"/>
      <c r="I1" s="606"/>
      <c r="J1" s="606"/>
      <c r="K1" s="606"/>
      <c r="L1" s="606"/>
      <c r="M1" s="606"/>
      <c r="N1" s="313"/>
      <c r="O1" s="313"/>
      <c r="P1" s="313"/>
      <c r="Q1" s="313"/>
    </row>
    <row r="2" spans="1:17" s="233" customFormat="1" ht="21.75" customHeight="1" x14ac:dyDescent="0.15">
      <c r="A2" s="261" t="str">
        <f>'2.담보시부인명세'!A2</f>
        <v>채무자 : ****건설 주식회사</v>
      </c>
      <c r="B2" s="262"/>
      <c r="C2" s="262"/>
      <c r="D2" s="262"/>
      <c r="E2" s="234"/>
      <c r="F2" s="235"/>
      <c r="G2" s="236"/>
      <c r="H2" s="236"/>
      <c r="I2" s="236"/>
      <c r="J2" s="236"/>
      <c r="K2" s="237"/>
      <c r="L2" s="238"/>
      <c r="M2" s="270" t="s">
        <v>40</v>
      </c>
      <c r="N2" s="313"/>
      <c r="O2" s="313"/>
      <c r="P2" s="313"/>
      <c r="Q2" s="313"/>
    </row>
    <row r="3" spans="1:17" s="244" customFormat="1" ht="27" customHeight="1" x14ac:dyDescent="0.3">
      <c r="A3" s="239" t="s">
        <v>95</v>
      </c>
      <c r="B3" s="239" t="s">
        <v>96</v>
      </c>
      <c r="C3" s="239" t="s">
        <v>97</v>
      </c>
      <c r="D3" s="240" t="s">
        <v>88</v>
      </c>
      <c r="E3" s="240" t="s">
        <v>65</v>
      </c>
      <c r="F3" s="241" t="s">
        <v>68</v>
      </c>
      <c r="G3" s="242" t="s">
        <v>70</v>
      </c>
      <c r="H3" s="241" t="s">
        <v>44</v>
      </c>
      <c r="I3" s="241" t="s">
        <v>45</v>
      </c>
      <c r="J3" s="242" t="s">
        <v>71</v>
      </c>
      <c r="K3" s="242" t="s">
        <v>74</v>
      </c>
      <c r="L3" s="242" t="s">
        <v>75</v>
      </c>
      <c r="M3" s="243" t="s">
        <v>98</v>
      </c>
      <c r="N3" s="314"/>
      <c r="O3" s="315"/>
      <c r="P3" s="315"/>
      <c r="Q3" s="315"/>
    </row>
    <row r="4" spans="1:17" s="209" customFormat="1" ht="12" customHeight="1" x14ac:dyDescent="0.3">
      <c r="A4" s="614">
        <v>1</v>
      </c>
      <c r="B4" s="507" t="s">
        <v>1083</v>
      </c>
      <c r="C4" s="507" t="s">
        <v>586</v>
      </c>
      <c r="D4" s="507"/>
      <c r="E4" s="507"/>
      <c r="F4" s="210" t="s">
        <v>992</v>
      </c>
      <c r="G4" s="210"/>
      <c r="H4" s="211"/>
      <c r="I4" s="211"/>
      <c r="J4" s="211"/>
      <c r="K4" s="533" t="s">
        <v>884</v>
      </c>
      <c r="L4" s="530">
        <v>0</v>
      </c>
      <c r="M4" s="512" t="s">
        <v>1254</v>
      </c>
      <c r="N4" s="316"/>
      <c r="O4" s="313"/>
      <c r="P4" s="313"/>
      <c r="Q4" s="313"/>
    </row>
    <row r="5" spans="1:17" s="209" customFormat="1" ht="12" customHeight="1" x14ac:dyDescent="0.3">
      <c r="A5" s="614"/>
      <c r="B5" s="508"/>
      <c r="C5" s="508"/>
      <c r="D5" s="508"/>
      <c r="E5" s="508"/>
      <c r="F5" s="212" t="s">
        <v>104</v>
      </c>
      <c r="G5" s="208">
        <v>6000000000</v>
      </c>
      <c r="H5" s="208">
        <v>0</v>
      </c>
      <c r="I5" s="208">
        <f>G5</f>
        <v>6000000000</v>
      </c>
      <c r="J5" s="208">
        <v>0</v>
      </c>
      <c r="K5" s="534"/>
      <c r="L5" s="531"/>
      <c r="M5" s="513"/>
      <c r="N5" s="314">
        <f>G5</f>
        <v>6000000000</v>
      </c>
      <c r="O5" s="314">
        <f>H5</f>
        <v>0</v>
      </c>
      <c r="P5" s="314">
        <f t="shared" ref="P5:Q5" si="0">I5</f>
        <v>6000000000</v>
      </c>
      <c r="Q5" s="314">
        <f t="shared" si="0"/>
        <v>0</v>
      </c>
    </row>
    <row r="6" spans="1:17" s="209" customFormat="1" ht="12" customHeight="1" x14ac:dyDescent="0.3">
      <c r="A6" s="614"/>
      <c r="B6" s="508"/>
      <c r="C6" s="508"/>
      <c r="D6" s="508"/>
      <c r="E6" s="508"/>
      <c r="F6" s="212" t="s">
        <v>82</v>
      </c>
      <c r="G6" s="208">
        <v>0</v>
      </c>
      <c r="H6" s="208">
        <v>0</v>
      </c>
      <c r="I6" s="208">
        <v>0</v>
      </c>
      <c r="J6" s="208">
        <f t="shared" ref="J6:J7" si="1">H6</f>
        <v>0</v>
      </c>
      <c r="K6" s="534"/>
      <c r="L6" s="531"/>
      <c r="M6" s="513"/>
      <c r="N6" s="316"/>
      <c r="O6" s="313"/>
      <c r="P6" s="313"/>
      <c r="Q6" s="313"/>
    </row>
    <row r="7" spans="1:17" s="209" customFormat="1" ht="12" customHeight="1" x14ac:dyDescent="0.3">
      <c r="A7" s="614"/>
      <c r="B7" s="508"/>
      <c r="C7" s="508"/>
      <c r="D7" s="508"/>
      <c r="E7" s="508"/>
      <c r="F7" s="212" t="s">
        <v>83</v>
      </c>
      <c r="G7" s="208">
        <v>0</v>
      </c>
      <c r="H7" s="208">
        <v>0</v>
      </c>
      <c r="I7" s="208">
        <v>0</v>
      </c>
      <c r="J7" s="208">
        <f t="shared" si="1"/>
        <v>0</v>
      </c>
      <c r="K7" s="534"/>
      <c r="L7" s="531"/>
      <c r="M7" s="513"/>
      <c r="N7" s="316"/>
      <c r="O7" s="313"/>
      <c r="P7" s="313"/>
      <c r="Q7" s="313"/>
    </row>
    <row r="8" spans="1:17" s="209" customFormat="1" ht="12" customHeight="1" x14ac:dyDescent="0.3">
      <c r="A8" s="614"/>
      <c r="B8" s="509"/>
      <c r="C8" s="509"/>
      <c r="D8" s="509"/>
      <c r="E8" s="509"/>
      <c r="F8" s="213" t="s">
        <v>121</v>
      </c>
      <c r="G8" s="214">
        <f t="shared" ref="G8:J8" si="2">SUM(G5:G7)</f>
        <v>6000000000</v>
      </c>
      <c r="H8" s="214">
        <f t="shared" si="2"/>
        <v>0</v>
      </c>
      <c r="I8" s="214">
        <f t="shared" si="2"/>
        <v>6000000000</v>
      </c>
      <c r="J8" s="214">
        <f t="shared" si="2"/>
        <v>0</v>
      </c>
      <c r="K8" s="535"/>
      <c r="L8" s="532"/>
      <c r="M8" s="514"/>
      <c r="N8" s="316"/>
      <c r="O8" s="313"/>
      <c r="P8" s="313"/>
      <c r="Q8" s="313"/>
    </row>
    <row r="9" spans="1:17" s="209" customFormat="1" ht="15" customHeight="1" x14ac:dyDescent="0.3">
      <c r="A9" s="614">
        <f>A4+1</f>
        <v>2</v>
      </c>
      <c r="B9" s="507" t="s">
        <v>198</v>
      </c>
      <c r="C9" s="507" t="s">
        <v>491</v>
      </c>
      <c r="D9" s="507"/>
      <c r="E9" s="507"/>
      <c r="F9" s="210" t="s">
        <v>197</v>
      </c>
      <c r="G9" s="210"/>
      <c r="H9" s="211"/>
      <c r="I9" s="211"/>
      <c r="J9" s="211"/>
      <c r="K9" s="533"/>
      <c r="L9" s="530">
        <v>0</v>
      </c>
      <c r="M9" s="512" t="s">
        <v>1255</v>
      </c>
      <c r="N9" s="314"/>
      <c r="O9" s="313"/>
      <c r="P9" s="313"/>
      <c r="Q9" s="313"/>
    </row>
    <row r="10" spans="1:17" s="209" customFormat="1" ht="15" customHeight="1" x14ac:dyDescent="0.3">
      <c r="A10" s="614"/>
      <c r="B10" s="508"/>
      <c r="C10" s="508"/>
      <c r="D10" s="508"/>
      <c r="E10" s="508"/>
      <c r="F10" s="212" t="s">
        <v>104</v>
      </c>
      <c r="G10" s="208">
        <v>4000000</v>
      </c>
      <c r="H10" s="208">
        <f t="shared" ref="H10" si="3">G10</f>
        <v>4000000</v>
      </c>
      <c r="I10" s="208">
        <v>0</v>
      </c>
      <c r="J10" s="208">
        <f t="shared" ref="J10:J12" si="4">H10</f>
        <v>4000000</v>
      </c>
      <c r="K10" s="534"/>
      <c r="L10" s="531"/>
      <c r="M10" s="513"/>
      <c r="N10" s="314">
        <f>G10</f>
        <v>4000000</v>
      </c>
      <c r="O10" s="314">
        <f t="shared" ref="O10:Q10" si="5">H10</f>
        <v>4000000</v>
      </c>
      <c r="P10" s="314">
        <f t="shared" si="5"/>
        <v>0</v>
      </c>
      <c r="Q10" s="314">
        <f t="shared" si="5"/>
        <v>4000000</v>
      </c>
    </row>
    <row r="11" spans="1:17" s="209" customFormat="1" ht="15" customHeight="1" x14ac:dyDescent="0.3">
      <c r="A11" s="614"/>
      <c r="B11" s="508"/>
      <c r="C11" s="508"/>
      <c r="D11" s="508"/>
      <c r="E11" s="508"/>
      <c r="F11" s="212" t="s">
        <v>82</v>
      </c>
      <c r="G11" s="208">
        <v>0</v>
      </c>
      <c r="H11" s="208">
        <v>0</v>
      </c>
      <c r="I11" s="208">
        <v>0</v>
      </c>
      <c r="J11" s="208">
        <f t="shared" si="4"/>
        <v>0</v>
      </c>
      <c r="K11" s="534"/>
      <c r="L11" s="531"/>
      <c r="M11" s="513"/>
      <c r="N11" s="314"/>
      <c r="O11" s="313"/>
      <c r="P11" s="313"/>
      <c r="Q11" s="313"/>
    </row>
    <row r="12" spans="1:17" s="209" customFormat="1" ht="15" customHeight="1" x14ac:dyDescent="0.3">
      <c r="A12" s="614"/>
      <c r="B12" s="508"/>
      <c r="C12" s="508"/>
      <c r="D12" s="508"/>
      <c r="E12" s="508"/>
      <c r="F12" s="212" t="s">
        <v>83</v>
      </c>
      <c r="G12" s="208">
        <v>0</v>
      </c>
      <c r="H12" s="208">
        <v>0</v>
      </c>
      <c r="I12" s="208">
        <v>0</v>
      </c>
      <c r="J12" s="208">
        <f t="shared" si="4"/>
        <v>0</v>
      </c>
      <c r="K12" s="534"/>
      <c r="L12" s="531"/>
      <c r="M12" s="513"/>
      <c r="N12" s="314"/>
      <c r="O12" s="313"/>
      <c r="P12" s="313"/>
      <c r="Q12" s="313"/>
    </row>
    <row r="13" spans="1:17" s="209" customFormat="1" ht="15" customHeight="1" x14ac:dyDescent="0.3">
      <c r="A13" s="614"/>
      <c r="B13" s="509"/>
      <c r="C13" s="509"/>
      <c r="D13" s="509"/>
      <c r="E13" s="509"/>
      <c r="F13" s="213" t="s">
        <v>121</v>
      </c>
      <c r="G13" s="214">
        <f t="shared" ref="G13:J13" si="6">SUM(G10:G12)</f>
        <v>4000000</v>
      </c>
      <c r="H13" s="214">
        <f t="shared" si="6"/>
        <v>4000000</v>
      </c>
      <c r="I13" s="214">
        <f t="shared" si="6"/>
        <v>0</v>
      </c>
      <c r="J13" s="214">
        <f t="shared" si="6"/>
        <v>4000000</v>
      </c>
      <c r="K13" s="535"/>
      <c r="L13" s="532"/>
      <c r="M13" s="514"/>
      <c r="N13" s="314"/>
      <c r="O13" s="313"/>
      <c r="P13" s="313"/>
      <c r="Q13" s="313"/>
    </row>
    <row r="14" spans="1:17" s="209" customFormat="1" ht="12" customHeight="1" x14ac:dyDescent="0.3">
      <c r="A14" s="614">
        <f>A9+1</f>
        <v>3</v>
      </c>
      <c r="B14" s="507" t="s">
        <v>917</v>
      </c>
      <c r="C14" s="507" t="s">
        <v>259</v>
      </c>
      <c r="D14" s="507"/>
      <c r="E14" s="507"/>
      <c r="F14" s="296" t="s">
        <v>1148</v>
      </c>
      <c r="G14" s="210"/>
      <c r="H14" s="211"/>
      <c r="I14" s="211"/>
      <c r="J14" s="211"/>
      <c r="K14" s="533"/>
      <c r="L14" s="530">
        <v>0</v>
      </c>
      <c r="M14" s="215" t="s">
        <v>703</v>
      </c>
      <c r="N14" s="314"/>
      <c r="O14" s="313"/>
      <c r="P14" s="313"/>
      <c r="Q14" s="313"/>
    </row>
    <row r="15" spans="1:17" s="209" customFormat="1" ht="12" customHeight="1" x14ac:dyDescent="0.3">
      <c r="A15" s="614"/>
      <c r="B15" s="508"/>
      <c r="C15" s="508"/>
      <c r="D15" s="508"/>
      <c r="E15" s="508"/>
      <c r="F15" s="212" t="s">
        <v>104</v>
      </c>
      <c r="G15" s="208">
        <v>7498480</v>
      </c>
      <c r="H15" s="208">
        <f t="shared" ref="H15" si="7">G15</f>
        <v>7498480</v>
      </c>
      <c r="I15" s="208">
        <v>0</v>
      </c>
      <c r="J15" s="208">
        <f t="shared" ref="J15:J17" si="8">H15</f>
        <v>7498480</v>
      </c>
      <c r="K15" s="534"/>
      <c r="L15" s="531"/>
      <c r="M15" s="513"/>
      <c r="N15" s="314">
        <f>G15</f>
        <v>7498480</v>
      </c>
      <c r="O15" s="314">
        <f t="shared" ref="O15:Q15" si="9">H15</f>
        <v>7498480</v>
      </c>
      <c r="P15" s="314">
        <f t="shared" si="9"/>
        <v>0</v>
      </c>
      <c r="Q15" s="314">
        <f t="shared" si="9"/>
        <v>7498480</v>
      </c>
    </row>
    <row r="16" spans="1:17" s="209" customFormat="1" ht="12" customHeight="1" x14ac:dyDescent="0.3">
      <c r="A16" s="614"/>
      <c r="B16" s="508"/>
      <c r="C16" s="508"/>
      <c r="D16" s="508"/>
      <c r="E16" s="508"/>
      <c r="F16" s="212" t="s">
        <v>82</v>
      </c>
      <c r="G16" s="208">
        <v>8468</v>
      </c>
      <c r="H16" s="208">
        <f>G16</f>
        <v>8468</v>
      </c>
      <c r="I16" s="208">
        <v>0</v>
      </c>
      <c r="J16" s="208">
        <f t="shared" si="8"/>
        <v>8468</v>
      </c>
      <c r="K16" s="534"/>
      <c r="L16" s="531"/>
      <c r="M16" s="513"/>
      <c r="N16" s="314"/>
      <c r="O16" s="313"/>
      <c r="P16" s="313"/>
      <c r="Q16" s="313"/>
    </row>
    <row r="17" spans="1:17" s="209" customFormat="1" ht="12" customHeight="1" x14ac:dyDescent="0.3">
      <c r="A17" s="614"/>
      <c r="B17" s="508"/>
      <c r="C17" s="508"/>
      <c r="D17" s="508"/>
      <c r="E17" s="508"/>
      <c r="F17" s="212" t="s">
        <v>83</v>
      </c>
      <c r="G17" s="208">
        <v>0</v>
      </c>
      <c r="H17" s="208">
        <v>0</v>
      </c>
      <c r="I17" s="208">
        <v>0</v>
      </c>
      <c r="J17" s="208">
        <f t="shared" si="8"/>
        <v>0</v>
      </c>
      <c r="K17" s="534"/>
      <c r="L17" s="531"/>
      <c r="M17" s="513"/>
      <c r="N17" s="314"/>
      <c r="O17" s="313"/>
      <c r="P17" s="313"/>
      <c r="Q17" s="313"/>
    </row>
    <row r="18" spans="1:17" s="209" customFormat="1" ht="12" customHeight="1" x14ac:dyDescent="0.3">
      <c r="A18" s="614"/>
      <c r="B18" s="509"/>
      <c r="C18" s="509"/>
      <c r="D18" s="509"/>
      <c r="E18" s="509"/>
      <c r="F18" s="213" t="s">
        <v>121</v>
      </c>
      <c r="G18" s="214">
        <f t="shared" ref="G18:J18" si="10">SUM(G15:G17)</f>
        <v>7506948</v>
      </c>
      <c r="H18" s="214">
        <f t="shared" si="10"/>
        <v>7506948</v>
      </c>
      <c r="I18" s="214">
        <f t="shared" si="10"/>
        <v>0</v>
      </c>
      <c r="J18" s="214">
        <f t="shared" si="10"/>
        <v>7506948</v>
      </c>
      <c r="K18" s="535"/>
      <c r="L18" s="532"/>
      <c r="M18" s="514"/>
      <c r="N18" s="314"/>
      <c r="O18" s="313"/>
      <c r="P18" s="313"/>
      <c r="Q18" s="313"/>
    </row>
    <row r="19" spans="1:17" s="209" customFormat="1" ht="12" customHeight="1" x14ac:dyDescent="0.3">
      <c r="A19" s="614">
        <f>A14+1</f>
        <v>4</v>
      </c>
      <c r="B19" s="507" t="s">
        <v>702</v>
      </c>
      <c r="C19" s="507" t="s">
        <v>142</v>
      </c>
      <c r="D19" s="507"/>
      <c r="E19" s="507"/>
      <c r="F19" s="210" t="s">
        <v>197</v>
      </c>
      <c r="G19" s="210"/>
      <c r="H19" s="211"/>
      <c r="I19" s="211"/>
      <c r="J19" s="211"/>
      <c r="K19" s="533"/>
      <c r="L19" s="530">
        <v>0</v>
      </c>
      <c r="M19" s="215" t="s">
        <v>705</v>
      </c>
      <c r="N19" s="314"/>
      <c r="O19" s="313"/>
      <c r="P19" s="313"/>
      <c r="Q19" s="313"/>
    </row>
    <row r="20" spans="1:17" s="209" customFormat="1" ht="12" customHeight="1" x14ac:dyDescent="0.3">
      <c r="A20" s="614"/>
      <c r="B20" s="508"/>
      <c r="C20" s="508"/>
      <c r="D20" s="508"/>
      <c r="E20" s="508"/>
      <c r="F20" s="212" t="s">
        <v>104</v>
      </c>
      <c r="G20" s="208">
        <v>5940000</v>
      </c>
      <c r="H20" s="208">
        <f t="shared" ref="H20" si="11">G20</f>
        <v>5940000</v>
      </c>
      <c r="I20" s="208">
        <v>0</v>
      </c>
      <c r="J20" s="208">
        <f t="shared" ref="J20:J22" si="12">H20</f>
        <v>5940000</v>
      </c>
      <c r="K20" s="534"/>
      <c r="L20" s="531"/>
      <c r="M20" s="513"/>
      <c r="N20" s="314">
        <f>G20</f>
        <v>5940000</v>
      </c>
      <c r="O20" s="314">
        <f t="shared" ref="O20:Q20" si="13">H20</f>
        <v>5940000</v>
      </c>
      <c r="P20" s="314">
        <f t="shared" si="13"/>
        <v>0</v>
      </c>
      <c r="Q20" s="314">
        <f t="shared" si="13"/>
        <v>5940000</v>
      </c>
    </row>
    <row r="21" spans="1:17" s="209" customFormat="1" ht="12" customHeight="1" x14ac:dyDescent="0.3">
      <c r="A21" s="614"/>
      <c r="B21" s="508"/>
      <c r="C21" s="508"/>
      <c r="D21" s="508"/>
      <c r="E21" s="508"/>
      <c r="F21" s="212" t="s">
        <v>82</v>
      </c>
      <c r="G21" s="208">
        <v>0</v>
      </c>
      <c r="H21" s="208">
        <v>0</v>
      </c>
      <c r="I21" s="208">
        <v>0</v>
      </c>
      <c r="J21" s="208">
        <f t="shared" si="12"/>
        <v>0</v>
      </c>
      <c r="K21" s="534"/>
      <c r="L21" s="531"/>
      <c r="M21" s="513"/>
      <c r="N21" s="314"/>
      <c r="O21" s="313"/>
      <c r="P21" s="313"/>
      <c r="Q21" s="313"/>
    </row>
    <row r="22" spans="1:17" s="209" customFormat="1" ht="12" customHeight="1" x14ac:dyDescent="0.3">
      <c r="A22" s="614"/>
      <c r="B22" s="508"/>
      <c r="C22" s="508"/>
      <c r="D22" s="508"/>
      <c r="E22" s="508"/>
      <c r="F22" s="212" t="s">
        <v>83</v>
      </c>
      <c r="G22" s="208">
        <v>0</v>
      </c>
      <c r="H22" s="208">
        <v>0</v>
      </c>
      <c r="I22" s="208">
        <v>0</v>
      </c>
      <c r="J22" s="208">
        <f t="shared" si="12"/>
        <v>0</v>
      </c>
      <c r="K22" s="534"/>
      <c r="L22" s="531"/>
      <c r="M22" s="513"/>
      <c r="N22" s="314"/>
      <c r="O22" s="313"/>
      <c r="P22" s="313"/>
      <c r="Q22" s="313"/>
    </row>
    <row r="23" spans="1:17" s="209" customFormat="1" ht="12" customHeight="1" x14ac:dyDescent="0.3">
      <c r="A23" s="614"/>
      <c r="B23" s="509"/>
      <c r="C23" s="509"/>
      <c r="D23" s="509"/>
      <c r="E23" s="509"/>
      <c r="F23" s="213" t="s">
        <v>121</v>
      </c>
      <c r="G23" s="214">
        <f t="shared" ref="G23:J23" si="14">SUM(G20:G22)</f>
        <v>5940000</v>
      </c>
      <c r="H23" s="214">
        <f t="shared" si="14"/>
        <v>5940000</v>
      </c>
      <c r="I23" s="214">
        <f t="shared" si="14"/>
        <v>0</v>
      </c>
      <c r="J23" s="214">
        <f t="shared" si="14"/>
        <v>5940000</v>
      </c>
      <c r="K23" s="535"/>
      <c r="L23" s="532"/>
      <c r="M23" s="514"/>
      <c r="N23" s="314"/>
      <c r="O23" s="313"/>
      <c r="P23" s="313"/>
      <c r="Q23" s="313"/>
    </row>
    <row r="24" spans="1:17" s="209" customFormat="1" ht="12" customHeight="1" x14ac:dyDescent="0.3">
      <c r="A24" s="614">
        <f>A19+1</f>
        <v>5</v>
      </c>
      <c r="B24" s="507" t="s">
        <v>704</v>
      </c>
      <c r="C24" s="507" t="s">
        <v>449</v>
      </c>
      <c r="D24" s="507"/>
      <c r="E24" s="507"/>
      <c r="F24" s="210" t="s">
        <v>197</v>
      </c>
      <c r="G24" s="210"/>
      <c r="H24" s="211"/>
      <c r="I24" s="211"/>
      <c r="J24" s="211"/>
      <c r="K24" s="533"/>
      <c r="L24" s="530">
        <v>0</v>
      </c>
      <c r="M24" s="215" t="s">
        <v>706</v>
      </c>
      <c r="N24" s="314"/>
      <c r="O24" s="313"/>
      <c r="P24" s="313"/>
      <c r="Q24" s="313"/>
    </row>
    <row r="25" spans="1:17" s="209" customFormat="1" ht="12" customHeight="1" x14ac:dyDescent="0.3">
      <c r="A25" s="614"/>
      <c r="B25" s="508"/>
      <c r="C25" s="508"/>
      <c r="D25" s="508"/>
      <c r="E25" s="508"/>
      <c r="F25" s="212" t="s">
        <v>104</v>
      </c>
      <c r="G25" s="208">
        <v>26427500</v>
      </c>
      <c r="H25" s="208">
        <f t="shared" ref="H25" si="15">G25</f>
        <v>26427500</v>
      </c>
      <c r="I25" s="208">
        <v>0</v>
      </c>
      <c r="J25" s="208">
        <f t="shared" ref="J25:J27" si="16">H25</f>
        <v>26427500</v>
      </c>
      <c r="K25" s="534"/>
      <c r="L25" s="531"/>
      <c r="M25" s="513"/>
      <c r="N25" s="314">
        <f>G25</f>
        <v>26427500</v>
      </c>
      <c r="O25" s="314">
        <f t="shared" ref="O25:Q25" si="17">H25</f>
        <v>26427500</v>
      </c>
      <c r="P25" s="314">
        <f t="shared" si="17"/>
        <v>0</v>
      </c>
      <c r="Q25" s="314">
        <f t="shared" si="17"/>
        <v>26427500</v>
      </c>
    </row>
    <row r="26" spans="1:17" s="209" customFormat="1" ht="12" customHeight="1" x14ac:dyDescent="0.3">
      <c r="A26" s="614"/>
      <c r="B26" s="508"/>
      <c r="C26" s="508"/>
      <c r="D26" s="508"/>
      <c r="E26" s="508"/>
      <c r="F26" s="212" t="s">
        <v>82</v>
      </c>
      <c r="G26" s="208">
        <v>0</v>
      </c>
      <c r="H26" s="208">
        <v>0</v>
      </c>
      <c r="I26" s="208">
        <v>0</v>
      </c>
      <c r="J26" s="208">
        <f t="shared" si="16"/>
        <v>0</v>
      </c>
      <c r="K26" s="534"/>
      <c r="L26" s="531"/>
      <c r="M26" s="513"/>
      <c r="N26" s="314"/>
      <c r="O26" s="313"/>
      <c r="P26" s="313"/>
      <c r="Q26" s="313"/>
    </row>
    <row r="27" spans="1:17" s="209" customFormat="1" ht="12" customHeight="1" x14ac:dyDescent="0.3">
      <c r="A27" s="614"/>
      <c r="B27" s="508"/>
      <c r="C27" s="508"/>
      <c r="D27" s="508"/>
      <c r="E27" s="508"/>
      <c r="F27" s="212" t="s">
        <v>83</v>
      </c>
      <c r="G27" s="208">
        <v>0</v>
      </c>
      <c r="H27" s="208">
        <v>0</v>
      </c>
      <c r="I27" s="208">
        <v>0</v>
      </c>
      <c r="J27" s="208">
        <f t="shared" si="16"/>
        <v>0</v>
      </c>
      <c r="K27" s="534"/>
      <c r="L27" s="531"/>
      <c r="M27" s="513"/>
      <c r="N27" s="314"/>
      <c r="O27" s="313"/>
      <c r="P27" s="313"/>
      <c r="Q27" s="313"/>
    </row>
    <row r="28" spans="1:17" s="209" customFormat="1" ht="12" customHeight="1" x14ac:dyDescent="0.3">
      <c r="A28" s="614"/>
      <c r="B28" s="509"/>
      <c r="C28" s="509"/>
      <c r="D28" s="509"/>
      <c r="E28" s="509"/>
      <c r="F28" s="213" t="s">
        <v>121</v>
      </c>
      <c r="G28" s="214">
        <f t="shared" ref="G28:J28" si="18">SUM(G25:G27)</f>
        <v>26427500</v>
      </c>
      <c r="H28" s="214">
        <f t="shared" si="18"/>
        <v>26427500</v>
      </c>
      <c r="I28" s="214">
        <f t="shared" si="18"/>
        <v>0</v>
      </c>
      <c r="J28" s="214">
        <f t="shared" si="18"/>
        <v>26427500</v>
      </c>
      <c r="K28" s="535"/>
      <c r="L28" s="532"/>
      <c r="M28" s="514"/>
      <c r="N28" s="314"/>
      <c r="O28" s="313"/>
      <c r="P28" s="313"/>
      <c r="Q28" s="313"/>
    </row>
    <row r="29" spans="1:17" s="209" customFormat="1" ht="18" customHeight="1" x14ac:dyDescent="0.3">
      <c r="A29" s="614">
        <f>A24+1</f>
        <v>6</v>
      </c>
      <c r="B29" s="507" t="s">
        <v>958</v>
      </c>
      <c r="C29" s="507" t="s">
        <v>439</v>
      </c>
      <c r="D29" s="507"/>
      <c r="E29" s="507"/>
      <c r="F29" s="210" t="s">
        <v>197</v>
      </c>
      <c r="G29" s="210"/>
      <c r="H29" s="211"/>
      <c r="I29" s="211"/>
      <c r="J29" s="211"/>
      <c r="K29" s="533" t="s">
        <v>1165</v>
      </c>
      <c r="L29" s="530">
        <v>0</v>
      </c>
      <c r="M29" s="512" t="s">
        <v>1256</v>
      </c>
      <c r="N29" s="314"/>
      <c r="O29" s="313"/>
      <c r="P29" s="313"/>
      <c r="Q29" s="313"/>
    </row>
    <row r="30" spans="1:17" s="209" customFormat="1" ht="15.95" customHeight="1" x14ac:dyDescent="0.3">
      <c r="A30" s="614"/>
      <c r="B30" s="508"/>
      <c r="C30" s="508"/>
      <c r="D30" s="508"/>
      <c r="E30" s="508"/>
      <c r="F30" s="212" t="s">
        <v>104</v>
      </c>
      <c r="G30" s="208">
        <v>254000000</v>
      </c>
      <c r="H30" s="208">
        <v>0</v>
      </c>
      <c r="I30" s="208">
        <f>G30</f>
        <v>254000000</v>
      </c>
      <c r="J30" s="208">
        <f t="shared" ref="J30:J32" si="19">H30</f>
        <v>0</v>
      </c>
      <c r="K30" s="534"/>
      <c r="L30" s="531"/>
      <c r="M30" s="513"/>
      <c r="N30" s="314">
        <f>G30</f>
        <v>254000000</v>
      </c>
      <c r="O30" s="314">
        <f t="shared" ref="O30:Q30" si="20">H30</f>
        <v>0</v>
      </c>
      <c r="P30" s="314">
        <f t="shared" si="20"/>
        <v>254000000</v>
      </c>
      <c r="Q30" s="314">
        <f t="shared" si="20"/>
        <v>0</v>
      </c>
    </row>
    <row r="31" spans="1:17" s="209" customFormat="1" ht="15.95" customHeight="1" x14ac:dyDescent="0.3">
      <c r="A31" s="614"/>
      <c r="B31" s="508"/>
      <c r="C31" s="508"/>
      <c r="D31" s="508"/>
      <c r="E31" s="508"/>
      <c r="F31" s="212" t="s">
        <v>82</v>
      </c>
      <c r="G31" s="208">
        <v>0</v>
      </c>
      <c r="H31" s="208">
        <v>0</v>
      </c>
      <c r="I31" s="208">
        <v>0</v>
      </c>
      <c r="J31" s="208">
        <f t="shared" si="19"/>
        <v>0</v>
      </c>
      <c r="K31" s="534"/>
      <c r="L31" s="531"/>
      <c r="M31" s="513"/>
      <c r="N31" s="314"/>
      <c r="O31" s="313"/>
      <c r="P31" s="313"/>
      <c r="Q31" s="313"/>
    </row>
    <row r="32" spans="1:17" s="209" customFormat="1" ht="15.95" customHeight="1" x14ac:dyDescent="0.3">
      <c r="A32" s="614"/>
      <c r="B32" s="508"/>
      <c r="C32" s="508"/>
      <c r="D32" s="508"/>
      <c r="E32" s="508"/>
      <c r="F32" s="212" t="s">
        <v>83</v>
      </c>
      <c r="G32" s="208">
        <v>0</v>
      </c>
      <c r="H32" s="208">
        <v>0</v>
      </c>
      <c r="I32" s="208">
        <v>0</v>
      </c>
      <c r="J32" s="208">
        <f t="shared" si="19"/>
        <v>0</v>
      </c>
      <c r="K32" s="534"/>
      <c r="L32" s="531"/>
      <c r="M32" s="513"/>
      <c r="N32" s="314"/>
      <c r="O32" s="313"/>
      <c r="P32" s="313"/>
      <c r="Q32" s="313"/>
    </row>
    <row r="33" spans="1:17" s="209" customFormat="1" ht="18" customHeight="1" x14ac:dyDescent="0.3">
      <c r="A33" s="614"/>
      <c r="B33" s="509"/>
      <c r="C33" s="509"/>
      <c r="D33" s="508"/>
      <c r="E33" s="508"/>
      <c r="F33" s="213" t="s">
        <v>121</v>
      </c>
      <c r="G33" s="214">
        <f t="shared" ref="G33:J33" si="21">SUM(G30:G32)</f>
        <v>254000000</v>
      </c>
      <c r="H33" s="214">
        <f t="shared" si="21"/>
        <v>0</v>
      </c>
      <c r="I33" s="214">
        <f t="shared" si="21"/>
        <v>254000000</v>
      </c>
      <c r="J33" s="214">
        <f t="shared" si="21"/>
        <v>0</v>
      </c>
      <c r="K33" s="535"/>
      <c r="L33" s="532"/>
      <c r="M33" s="513"/>
      <c r="N33" s="314"/>
      <c r="O33" s="313"/>
      <c r="P33" s="313"/>
      <c r="Q33" s="313"/>
    </row>
    <row r="34" spans="1:17" s="209" customFormat="1" ht="12" customHeight="1" x14ac:dyDescent="0.3">
      <c r="A34" s="614"/>
      <c r="B34" s="507" t="s">
        <v>959</v>
      </c>
      <c r="C34" s="507" t="s">
        <v>440</v>
      </c>
      <c r="D34" s="508"/>
      <c r="E34" s="508"/>
      <c r="F34" s="210" t="s">
        <v>197</v>
      </c>
      <c r="G34" s="210"/>
      <c r="H34" s="211"/>
      <c r="I34" s="211"/>
      <c r="J34" s="211"/>
      <c r="K34" s="533" t="s">
        <v>858</v>
      </c>
      <c r="L34" s="530">
        <v>0</v>
      </c>
      <c r="M34" s="541"/>
      <c r="N34" s="314"/>
      <c r="O34" s="313"/>
      <c r="P34" s="313"/>
      <c r="Q34" s="313"/>
    </row>
    <row r="35" spans="1:17" s="209" customFormat="1" ht="12" customHeight="1" x14ac:dyDescent="0.3">
      <c r="A35" s="614"/>
      <c r="B35" s="508"/>
      <c r="C35" s="508"/>
      <c r="D35" s="508"/>
      <c r="E35" s="508"/>
      <c r="F35" s="212" t="s">
        <v>104</v>
      </c>
      <c r="G35" s="208">
        <v>40700000</v>
      </c>
      <c r="H35" s="208">
        <v>0</v>
      </c>
      <c r="I35" s="208">
        <f>G35</f>
        <v>40700000</v>
      </c>
      <c r="J35" s="208">
        <f t="shared" ref="J35:J37" si="22">H35</f>
        <v>0</v>
      </c>
      <c r="K35" s="534"/>
      <c r="L35" s="531"/>
      <c r="M35" s="541"/>
      <c r="N35" s="314">
        <f>G35</f>
        <v>40700000</v>
      </c>
      <c r="O35" s="314">
        <f t="shared" ref="O35:Q35" si="23">H35</f>
        <v>0</v>
      </c>
      <c r="P35" s="314">
        <f t="shared" si="23"/>
        <v>40700000</v>
      </c>
      <c r="Q35" s="314">
        <f t="shared" si="23"/>
        <v>0</v>
      </c>
    </row>
    <row r="36" spans="1:17" s="209" customFormat="1" ht="12" customHeight="1" x14ac:dyDescent="0.3">
      <c r="A36" s="614"/>
      <c r="B36" s="508"/>
      <c r="C36" s="508"/>
      <c r="D36" s="508"/>
      <c r="E36" s="508"/>
      <c r="F36" s="212" t="s">
        <v>82</v>
      </c>
      <c r="G36" s="208">
        <v>0</v>
      </c>
      <c r="H36" s="208">
        <v>0</v>
      </c>
      <c r="I36" s="208">
        <v>0</v>
      </c>
      <c r="J36" s="208">
        <f t="shared" si="22"/>
        <v>0</v>
      </c>
      <c r="K36" s="534"/>
      <c r="L36" s="531"/>
      <c r="M36" s="541"/>
      <c r="N36" s="314"/>
      <c r="O36" s="313"/>
      <c r="P36" s="313"/>
      <c r="Q36" s="313"/>
    </row>
    <row r="37" spans="1:17" s="209" customFormat="1" ht="12" customHeight="1" x14ac:dyDescent="0.3">
      <c r="A37" s="614"/>
      <c r="B37" s="508"/>
      <c r="C37" s="508"/>
      <c r="D37" s="508"/>
      <c r="E37" s="508"/>
      <c r="F37" s="212" t="s">
        <v>83</v>
      </c>
      <c r="G37" s="208">
        <v>0</v>
      </c>
      <c r="H37" s="208">
        <v>0</v>
      </c>
      <c r="I37" s="208">
        <v>0</v>
      </c>
      <c r="J37" s="208">
        <f t="shared" si="22"/>
        <v>0</v>
      </c>
      <c r="K37" s="534"/>
      <c r="L37" s="531"/>
      <c r="M37" s="541"/>
      <c r="N37" s="314"/>
      <c r="O37" s="313"/>
      <c r="P37" s="313"/>
      <c r="Q37" s="313"/>
    </row>
    <row r="38" spans="1:17" s="209" customFormat="1" ht="12" customHeight="1" x14ac:dyDescent="0.3">
      <c r="A38" s="614"/>
      <c r="B38" s="509"/>
      <c r="C38" s="509"/>
      <c r="D38" s="508"/>
      <c r="E38" s="508"/>
      <c r="F38" s="213" t="s">
        <v>121</v>
      </c>
      <c r="G38" s="214">
        <f t="shared" ref="G38:J38" si="24">SUM(G35:G37)</f>
        <v>40700000</v>
      </c>
      <c r="H38" s="214">
        <f t="shared" si="24"/>
        <v>0</v>
      </c>
      <c r="I38" s="214">
        <f t="shared" si="24"/>
        <v>40700000</v>
      </c>
      <c r="J38" s="214">
        <f t="shared" si="24"/>
        <v>0</v>
      </c>
      <c r="K38" s="535"/>
      <c r="L38" s="532"/>
      <c r="M38" s="542"/>
      <c r="N38" s="314"/>
      <c r="O38" s="313"/>
      <c r="P38" s="313"/>
      <c r="Q38" s="313"/>
    </row>
    <row r="39" spans="1:17" s="209" customFormat="1" ht="12" customHeight="1" x14ac:dyDescent="0.3">
      <c r="A39" s="614"/>
      <c r="B39" s="518" t="s">
        <v>1246</v>
      </c>
      <c r="C39" s="519"/>
      <c r="D39" s="519"/>
      <c r="E39" s="520"/>
      <c r="F39" s="206"/>
      <c r="G39" s="207"/>
      <c r="H39" s="208"/>
      <c r="I39" s="208"/>
      <c r="J39" s="208"/>
      <c r="K39" s="527"/>
      <c r="L39" s="527"/>
      <c r="M39" s="512"/>
      <c r="N39" s="314"/>
      <c r="O39" s="313"/>
      <c r="P39" s="313"/>
      <c r="Q39" s="313"/>
    </row>
    <row r="40" spans="1:17" s="209" customFormat="1" ht="12" customHeight="1" x14ac:dyDescent="0.3">
      <c r="A40" s="614"/>
      <c r="B40" s="521"/>
      <c r="C40" s="522"/>
      <c r="D40" s="522"/>
      <c r="E40" s="523"/>
      <c r="F40" s="206" t="s">
        <v>565</v>
      </c>
      <c r="G40" s="207">
        <f>G30+G35</f>
        <v>294700000</v>
      </c>
      <c r="H40" s="207">
        <f t="shared" ref="H40:J40" si="25">H30+H35</f>
        <v>0</v>
      </c>
      <c r="I40" s="207">
        <f t="shared" si="25"/>
        <v>294700000</v>
      </c>
      <c r="J40" s="207">
        <f t="shared" si="25"/>
        <v>0</v>
      </c>
      <c r="K40" s="528"/>
      <c r="L40" s="528"/>
      <c r="M40" s="513"/>
      <c r="N40" s="314"/>
      <c r="O40" s="313"/>
      <c r="P40" s="313"/>
      <c r="Q40" s="313"/>
    </row>
    <row r="41" spans="1:17" s="209" customFormat="1" ht="12" customHeight="1" x14ac:dyDescent="0.3">
      <c r="A41" s="614"/>
      <c r="B41" s="521"/>
      <c r="C41" s="522"/>
      <c r="D41" s="522"/>
      <c r="E41" s="523"/>
      <c r="F41" s="206" t="s">
        <v>567</v>
      </c>
      <c r="G41" s="207">
        <f t="shared" ref="G41:J41" si="26">G31+G36</f>
        <v>0</v>
      </c>
      <c r="H41" s="207">
        <f t="shared" si="26"/>
        <v>0</v>
      </c>
      <c r="I41" s="207">
        <f t="shared" si="26"/>
        <v>0</v>
      </c>
      <c r="J41" s="207">
        <f t="shared" si="26"/>
        <v>0</v>
      </c>
      <c r="K41" s="528"/>
      <c r="L41" s="528"/>
      <c r="M41" s="513"/>
      <c r="N41" s="314"/>
      <c r="O41" s="313"/>
      <c r="P41" s="313"/>
      <c r="Q41" s="313"/>
    </row>
    <row r="42" spans="1:17" s="209" customFormat="1" ht="12" customHeight="1" x14ac:dyDescent="0.3">
      <c r="A42" s="614"/>
      <c r="B42" s="521"/>
      <c r="C42" s="522"/>
      <c r="D42" s="522"/>
      <c r="E42" s="523"/>
      <c r="F42" s="206" t="s">
        <v>569</v>
      </c>
      <c r="G42" s="207">
        <f t="shared" ref="G42:J42" si="27">G32+G37</f>
        <v>0</v>
      </c>
      <c r="H42" s="207">
        <f t="shared" si="27"/>
        <v>0</v>
      </c>
      <c r="I42" s="207">
        <f t="shared" si="27"/>
        <v>0</v>
      </c>
      <c r="J42" s="207">
        <f t="shared" si="27"/>
        <v>0</v>
      </c>
      <c r="K42" s="528"/>
      <c r="L42" s="528"/>
      <c r="M42" s="513"/>
      <c r="N42" s="314"/>
      <c r="O42" s="313"/>
      <c r="P42" s="313"/>
      <c r="Q42" s="313"/>
    </row>
    <row r="43" spans="1:17" s="209" customFormat="1" ht="12" customHeight="1" x14ac:dyDescent="0.3">
      <c r="A43" s="614"/>
      <c r="B43" s="524"/>
      <c r="C43" s="525"/>
      <c r="D43" s="525"/>
      <c r="E43" s="526"/>
      <c r="F43" s="206" t="s">
        <v>121</v>
      </c>
      <c r="G43" s="207">
        <f>SUM(G40:G42)</f>
        <v>294700000</v>
      </c>
      <c r="H43" s="207">
        <f t="shared" ref="H43:J43" si="28">SUM(H40:H42)</f>
        <v>0</v>
      </c>
      <c r="I43" s="207">
        <f t="shared" si="28"/>
        <v>294700000</v>
      </c>
      <c r="J43" s="207">
        <f t="shared" si="28"/>
        <v>0</v>
      </c>
      <c r="K43" s="529"/>
      <c r="L43" s="529"/>
      <c r="M43" s="514"/>
      <c r="N43" s="314"/>
      <c r="O43" s="313"/>
      <c r="P43" s="313"/>
      <c r="Q43" s="313"/>
    </row>
    <row r="44" spans="1:17" s="209" customFormat="1" ht="12" customHeight="1" x14ac:dyDescent="0.3">
      <c r="A44" s="614">
        <f>A29+1</f>
        <v>7</v>
      </c>
      <c r="B44" s="507" t="s">
        <v>707</v>
      </c>
      <c r="C44" s="507"/>
      <c r="D44" s="507"/>
      <c r="E44" s="507"/>
      <c r="F44" s="210" t="s">
        <v>709</v>
      </c>
      <c r="G44" s="210"/>
      <c r="H44" s="211"/>
      <c r="I44" s="211"/>
      <c r="J44" s="211"/>
      <c r="K44" s="511" t="s">
        <v>1095</v>
      </c>
      <c r="L44" s="530">
        <v>0</v>
      </c>
      <c r="M44" s="267" t="s">
        <v>710</v>
      </c>
      <c r="N44" s="314"/>
      <c r="O44" s="313"/>
      <c r="P44" s="313"/>
      <c r="Q44" s="313"/>
    </row>
    <row r="45" spans="1:17" s="209" customFormat="1" ht="12" customHeight="1" x14ac:dyDescent="0.3">
      <c r="A45" s="614"/>
      <c r="B45" s="508"/>
      <c r="C45" s="508"/>
      <c r="D45" s="508"/>
      <c r="E45" s="508"/>
      <c r="F45" s="212" t="s">
        <v>104</v>
      </c>
      <c r="G45" s="208">
        <v>3135763251</v>
      </c>
      <c r="H45" s="208"/>
      <c r="I45" s="208">
        <f>G45</f>
        <v>3135763251</v>
      </c>
      <c r="J45" s="208">
        <f>H45</f>
        <v>0</v>
      </c>
      <c r="K45" s="511"/>
      <c r="L45" s="531"/>
      <c r="M45" s="513" t="s">
        <v>1257</v>
      </c>
      <c r="N45" s="314">
        <f>G45</f>
        <v>3135763251</v>
      </c>
      <c r="O45" s="314">
        <f t="shared" ref="O45:Q45" si="29">H45</f>
        <v>0</v>
      </c>
      <c r="P45" s="314">
        <f t="shared" si="29"/>
        <v>3135763251</v>
      </c>
      <c r="Q45" s="314">
        <f t="shared" si="29"/>
        <v>0</v>
      </c>
    </row>
    <row r="46" spans="1:17" s="209" customFormat="1" ht="12" customHeight="1" x14ac:dyDescent="0.3">
      <c r="A46" s="614"/>
      <c r="B46" s="508"/>
      <c r="C46" s="508"/>
      <c r="D46" s="508"/>
      <c r="E46" s="508"/>
      <c r="F46" s="212" t="s">
        <v>82</v>
      </c>
      <c r="G46" s="208">
        <v>107217329</v>
      </c>
      <c r="H46" s="208"/>
      <c r="I46" s="208">
        <f t="shared" ref="I46:I47" si="30">G46</f>
        <v>107217329</v>
      </c>
      <c r="J46" s="208">
        <f t="shared" ref="J46" si="31">H46</f>
        <v>0</v>
      </c>
      <c r="K46" s="511"/>
      <c r="L46" s="531"/>
      <c r="M46" s="513"/>
      <c r="N46" s="314"/>
      <c r="O46" s="314"/>
      <c r="P46" s="314"/>
      <c r="Q46" s="314"/>
    </row>
    <row r="47" spans="1:17" s="209" customFormat="1" ht="12" customHeight="1" x14ac:dyDescent="0.3">
      <c r="A47" s="614"/>
      <c r="B47" s="508"/>
      <c r="C47" s="508"/>
      <c r="D47" s="508"/>
      <c r="E47" s="508"/>
      <c r="F47" s="212" t="s">
        <v>83</v>
      </c>
      <c r="G47" s="208" t="s">
        <v>674</v>
      </c>
      <c r="H47" s="208"/>
      <c r="I47" s="208" t="str">
        <f t="shared" si="30"/>
        <v>연6%</v>
      </c>
      <c r="J47" s="208">
        <v>0</v>
      </c>
      <c r="K47" s="511"/>
      <c r="L47" s="531"/>
      <c r="M47" s="513"/>
      <c r="N47" s="314"/>
      <c r="O47" s="314"/>
      <c r="P47" s="314"/>
      <c r="Q47" s="314"/>
    </row>
    <row r="48" spans="1:17" s="209" customFormat="1" ht="12" customHeight="1" x14ac:dyDescent="0.3">
      <c r="A48" s="614"/>
      <c r="B48" s="509"/>
      <c r="C48" s="508"/>
      <c r="D48" s="508"/>
      <c r="E48" s="508"/>
      <c r="F48" s="213" t="s">
        <v>121</v>
      </c>
      <c r="G48" s="214">
        <f>SUM(G45:G47)</f>
        <v>3242980580</v>
      </c>
      <c r="H48" s="214">
        <f t="shared" ref="H48:J48" si="32">SUM(H45:H47)</f>
        <v>0</v>
      </c>
      <c r="I48" s="214">
        <f t="shared" si="32"/>
        <v>3242980580</v>
      </c>
      <c r="J48" s="214">
        <f t="shared" si="32"/>
        <v>0</v>
      </c>
      <c r="K48" s="511"/>
      <c r="L48" s="532"/>
      <c r="M48" s="514"/>
      <c r="N48" s="314"/>
      <c r="O48" s="313"/>
      <c r="P48" s="313"/>
      <c r="Q48" s="313"/>
    </row>
    <row r="49" spans="1:17" s="209" customFormat="1" ht="32.1" customHeight="1" x14ac:dyDescent="0.3">
      <c r="A49" s="614">
        <f>A44+1</f>
        <v>8</v>
      </c>
      <c r="B49" s="507" t="s">
        <v>985</v>
      </c>
      <c r="C49" s="507" t="s">
        <v>525</v>
      </c>
      <c r="D49" s="507"/>
      <c r="E49" s="507"/>
      <c r="F49" s="210" t="s">
        <v>197</v>
      </c>
      <c r="G49" s="210"/>
      <c r="H49" s="211"/>
      <c r="I49" s="211"/>
      <c r="J49" s="211"/>
      <c r="K49" s="533"/>
      <c r="L49" s="530">
        <v>0</v>
      </c>
      <c r="M49" s="548" t="s">
        <v>1258</v>
      </c>
      <c r="N49" s="314"/>
      <c r="O49" s="313"/>
      <c r="P49" s="313"/>
      <c r="Q49" s="313"/>
    </row>
    <row r="50" spans="1:17" s="209" customFormat="1" ht="32.1" customHeight="1" x14ac:dyDescent="0.3">
      <c r="A50" s="614"/>
      <c r="B50" s="508"/>
      <c r="C50" s="508"/>
      <c r="D50" s="508"/>
      <c r="E50" s="508"/>
      <c r="F50" s="212" t="s">
        <v>104</v>
      </c>
      <c r="G50" s="208">
        <v>72880500</v>
      </c>
      <c r="H50" s="208">
        <f>G50</f>
        <v>72880500</v>
      </c>
      <c r="I50" s="208">
        <v>0</v>
      </c>
      <c r="J50" s="208">
        <f t="shared" ref="J50:J52" si="33">H50</f>
        <v>72880500</v>
      </c>
      <c r="K50" s="534"/>
      <c r="L50" s="531"/>
      <c r="M50" s="549"/>
      <c r="N50" s="314">
        <f>G50</f>
        <v>72880500</v>
      </c>
      <c r="O50" s="314">
        <f t="shared" ref="O50:Q50" si="34">H50</f>
        <v>72880500</v>
      </c>
      <c r="P50" s="314">
        <f t="shared" si="34"/>
        <v>0</v>
      </c>
      <c r="Q50" s="314">
        <f t="shared" si="34"/>
        <v>72880500</v>
      </c>
    </row>
    <row r="51" spans="1:17" s="209" customFormat="1" ht="32.1" customHeight="1" x14ac:dyDescent="0.3">
      <c r="A51" s="614"/>
      <c r="B51" s="508"/>
      <c r="C51" s="508"/>
      <c r="D51" s="508"/>
      <c r="E51" s="508"/>
      <c r="F51" s="212" t="s">
        <v>82</v>
      </c>
      <c r="G51" s="208">
        <v>0</v>
      </c>
      <c r="H51" s="208">
        <v>0</v>
      </c>
      <c r="I51" s="208">
        <v>0</v>
      </c>
      <c r="J51" s="208">
        <f t="shared" si="33"/>
        <v>0</v>
      </c>
      <c r="K51" s="534"/>
      <c r="L51" s="531"/>
      <c r="M51" s="549"/>
      <c r="N51" s="314"/>
      <c r="O51" s="313"/>
      <c r="P51" s="313"/>
      <c r="Q51" s="313"/>
    </row>
    <row r="52" spans="1:17" s="209" customFormat="1" ht="32.1" customHeight="1" x14ac:dyDescent="0.3">
      <c r="A52" s="614"/>
      <c r="B52" s="508"/>
      <c r="C52" s="508"/>
      <c r="D52" s="508"/>
      <c r="E52" s="508"/>
      <c r="F52" s="212" t="s">
        <v>83</v>
      </c>
      <c r="G52" s="208">
        <v>0</v>
      </c>
      <c r="H52" s="208">
        <v>0</v>
      </c>
      <c r="I52" s="208">
        <v>0</v>
      </c>
      <c r="J52" s="208">
        <f t="shared" si="33"/>
        <v>0</v>
      </c>
      <c r="K52" s="534"/>
      <c r="L52" s="531"/>
      <c r="M52" s="309" t="s">
        <v>1259</v>
      </c>
      <c r="N52" s="314"/>
      <c r="O52" s="313"/>
      <c r="P52" s="313"/>
      <c r="Q52" s="313"/>
    </row>
    <row r="53" spans="1:17" s="209" customFormat="1" ht="32.1" customHeight="1" x14ac:dyDescent="0.3">
      <c r="A53" s="614"/>
      <c r="B53" s="509"/>
      <c r="C53" s="509"/>
      <c r="D53" s="509"/>
      <c r="E53" s="509"/>
      <c r="F53" s="213" t="s">
        <v>121</v>
      </c>
      <c r="G53" s="214">
        <f t="shared" ref="G53:J53" si="35">SUM(G50:G52)</f>
        <v>72880500</v>
      </c>
      <c r="H53" s="214">
        <f t="shared" si="35"/>
        <v>72880500</v>
      </c>
      <c r="I53" s="214">
        <f t="shared" si="35"/>
        <v>0</v>
      </c>
      <c r="J53" s="214">
        <f t="shared" si="35"/>
        <v>72880500</v>
      </c>
      <c r="K53" s="535"/>
      <c r="L53" s="532"/>
      <c r="M53" s="310" t="s">
        <v>1176</v>
      </c>
      <c r="N53" s="314"/>
      <c r="O53" s="313"/>
      <c r="P53" s="313"/>
      <c r="Q53" s="313"/>
    </row>
    <row r="54" spans="1:17" s="209" customFormat="1" ht="12.95" customHeight="1" x14ac:dyDescent="0.3">
      <c r="A54" s="614">
        <f>A49+1</f>
        <v>9</v>
      </c>
      <c r="B54" s="507" t="s">
        <v>708</v>
      </c>
      <c r="C54" s="507" t="s">
        <v>529</v>
      </c>
      <c r="D54" s="507"/>
      <c r="E54" s="507"/>
      <c r="F54" s="210" t="s">
        <v>197</v>
      </c>
      <c r="G54" s="210"/>
      <c r="H54" s="211"/>
      <c r="I54" s="211"/>
      <c r="J54" s="211"/>
      <c r="K54" s="533" t="s">
        <v>1165</v>
      </c>
      <c r="L54" s="530">
        <v>0</v>
      </c>
      <c r="M54" s="548" t="s">
        <v>1260</v>
      </c>
      <c r="N54" s="314"/>
      <c r="O54" s="313"/>
      <c r="P54" s="313"/>
      <c r="Q54" s="313"/>
    </row>
    <row r="55" spans="1:17" s="209" customFormat="1" ht="12.95" customHeight="1" x14ac:dyDescent="0.3">
      <c r="A55" s="614"/>
      <c r="B55" s="508"/>
      <c r="C55" s="508"/>
      <c r="D55" s="508"/>
      <c r="E55" s="508"/>
      <c r="F55" s="212" t="s">
        <v>104</v>
      </c>
      <c r="G55" s="208">
        <v>105813950</v>
      </c>
      <c r="H55" s="208">
        <v>0</v>
      </c>
      <c r="I55" s="208">
        <f>G55</f>
        <v>105813950</v>
      </c>
      <c r="J55" s="208">
        <f t="shared" ref="J55:J57" si="36">H55</f>
        <v>0</v>
      </c>
      <c r="K55" s="534"/>
      <c r="L55" s="531"/>
      <c r="M55" s="549"/>
      <c r="N55" s="314">
        <f>G55</f>
        <v>105813950</v>
      </c>
      <c r="O55" s="314">
        <f t="shared" ref="O55:Q55" si="37">H55</f>
        <v>0</v>
      </c>
      <c r="P55" s="314">
        <f t="shared" si="37"/>
        <v>105813950</v>
      </c>
      <c r="Q55" s="314">
        <f t="shared" si="37"/>
        <v>0</v>
      </c>
    </row>
    <row r="56" spans="1:17" s="209" customFormat="1" ht="12.95" customHeight="1" x14ac:dyDescent="0.3">
      <c r="A56" s="614"/>
      <c r="B56" s="508"/>
      <c r="C56" s="508"/>
      <c r="D56" s="508"/>
      <c r="E56" s="508"/>
      <c r="F56" s="212" t="s">
        <v>82</v>
      </c>
      <c r="G56" s="208">
        <v>0</v>
      </c>
      <c r="H56" s="208">
        <v>0</v>
      </c>
      <c r="I56" s="208">
        <v>0</v>
      </c>
      <c r="J56" s="208">
        <f t="shared" si="36"/>
        <v>0</v>
      </c>
      <c r="K56" s="534"/>
      <c r="L56" s="531"/>
      <c r="M56" s="549"/>
      <c r="N56" s="314"/>
      <c r="O56" s="313"/>
      <c r="P56" s="313"/>
      <c r="Q56" s="313"/>
    </row>
    <row r="57" spans="1:17" s="209" customFormat="1" ht="12.95" customHeight="1" x14ac:dyDescent="0.3">
      <c r="A57" s="614"/>
      <c r="B57" s="508"/>
      <c r="C57" s="508"/>
      <c r="D57" s="508"/>
      <c r="E57" s="508"/>
      <c r="F57" s="212" t="s">
        <v>83</v>
      </c>
      <c r="G57" s="208">
        <v>0</v>
      </c>
      <c r="H57" s="208">
        <v>0</v>
      </c>
      <c r="I57" s="208">
        <v>0</v>
      </c>
      <c r="J57" s="208">
        <f t="shared" si="36"/>
        <v>0</v>
      </c>
      <c r="K57" s="534"/>
      <c r="L57" s="531"/>
      <c r="M57" s="549"/>
      <c r="N57" s="314"/>
      <c r="O57" s="313"/>
      <c r="P57" s="313"/>
      <c r="Q57" s="313"/>
    </row>
    <row r="58" spans="1:17" s="209" customFormat="1" ht="12.95" customHeight="1" x14ac:dyDescent="0.3">
      <c r="A58" s="614"/>
      <c r="B58" s="509"/>
      <c r="C58" s="509"/>
      <c r="D58" s="509"/>
      <c r="E58" s="509"/>
      <c r="F58" s="213" t="s">
        <v>121</v>
      </c>
      <c r="G58" s="214">
        <f t="shared" ref="G58:J58" si="38">SUM(G55:G57)</f>
        <v>105813950</v>
      </c>
      <c r="H58" s="214">
        <f t="shared" si="38"/>
        <v>0</v>
      </c>
      <c r="I58" s="214">
        <f t="shared" si="38"/>
        <v>105813950</v>
      </c>
      <c r="J58" s="214">
        <f t="shared" si="38"/>
        <v>0</v>
      </c>
      <c r="K58" s="535"/>
      <c r="L58" s="532"/>
      <c r="M58" s="546"/>
      <c r="N58" s="314"/>
      <c r="O58" s="313"/>
      <c r="P58" s="313"/>
      <c r="Q58" s="313"/>
    </row>
    <row r="59" spans="1:17" s="209" customFormat="1" ht="12.95" customHeight="1" x14ac:dyDescent="0.3">
      <c r="A59" s="614">
        <f>A54+1</f>
        <v>10</v>
      </c>
      <c r="B59" s="507" t="s">
        <v>711</v>
      </c>
      <c r="C59" s="507"/>
      <c r="D59" s="507"/>
      <c r="E59" s="507"/>
      <c r="F59" s="210" t="s">
        <v>197</v>
      </c>
      <c r="G59" s="210"/>
      <c r="H59" s="211"/>
      <c r="I59" s="211"/>
      <c r="J59" s="211"/>
      <c r="K59" s="533"/>
      <c r="L59" s="530">
        <v>0</v>
      </c>
      <c r="M59" s="267" t="s">
        <v>713</v>
      </c>
      <c r="N59" s="314"/>
      <c r="O59" s="313"/>
      <c r="P59" s="313"/>
      <c r="Q59" s="313"/>
    </row>
    <row r="60" spans="1:17" s="209" customFormat="1" ht="12.95" customHeight="1" x14ac:dyDescent="0.3">
      <c r="A60" s="614"/>
      <c r="B60" s="508"/>
      <c r="C60" s="508"/>
      <c r="D60" s="508"/>
      <c r="E60" s="508"/>
      <c r="F60" s="212" t="s">
        <v>104</v>
      </c>
      <c r="G60" s="208">
        <v>268700000</v>
      </c>
      <c r="H60" s="208">
        <f>G60</f>
        <v>268700000</v>
      </c>
      <c r="I60" s="208">
        <v>0</v>
      </c>
      <c r="J60" s="208">
        <f>H60</f>
        <v>268700000</v>
      </c>
      <c r="K60" s="534"/>
      <c r="L60" s="531"/>
      <c r="M60" s="513" t="s">
        <v>1261</v>
      </c>
      <c r="N60" s="314">
        <f>G60</f>
        <v>268700000</v>
      </c>
      <c r="O60" s="314">
        <f t="shared" ref="O60:Q60" si="39">H60</f>
        <v>268700000</v>
      </c>
      <c r="P60" s="314">
        <f t="shared" si="39"/>
        <v>0</v>
      </c>
      <c r="Q60" s="314">
        <f t="shared" si="39"/>
        <v>268700000</v>
      </c>
    </row>
    <row r="61" spans="1:17" s="209" customFormat="1" ht="12.95" customHeight="1" x14ac:dyDescent="0.3">
      <c r="A61" s="614"/>
      <c r="B61" s="508"/>
      <c r="C61" s="508"/>
      <c r="D61" s="508"/>
      <c r="E61" s="508"/>
      <c r="F61" s="212" t="s">
        <v>82</v>
      </c>
      <c r="G61" s="208">
        <v>0</v>
      </c>
      <c r="H61" s="208">
        <f t="shared" ref="H61:H62" si="40">G61</f>
        <v>0</v>
      </c>
      <c r="I61" s="208">
        <v>0</v>
      </c>
      <c r="J61" s="208">
        <f t="shared" ref="J61" si="41">H61</f>
        <v>0</v>
      </c>
      <c r="K61" s="534"/>
      <c r="L61" s="531"/>
      <c r="M61" s="513"/>
      <c r="N61" s="314"/>
      <c r="O61" s="314"/>
      <c r="P61" s="314"/>
      <c r="Q61" s="314"/>
    </row>
    <row r="62" spans="1:17" s="209" customFormat="1" ht="12.95" customHeight="1" x14ac:dyDescent="0.3">
      <c r="A62" s="614"/>
      <c r="B62" s="508"/>
      <c r="C62" s="508"/>
      <c r="D62" s="508"/>
      <c r="E62" s="508"/>
      <c r="F62" s="212" t="s">
        <v>83</v>
      </c>
      <c r="G62" s="208">
        <v>0</v>
      </c>
      <c r="H62" s="208">
        <f t="shared" si="40"/>
        <v>0</v>
      </c>
      <c r="I62" s="208">
        <v>0</v>
      </c>
      <c r="J62" s="208">
        <v>0</v>
      </c>
      <c r="K62" s="534"/>
      <c r="L62" s="531"/>
      <c r="M62" s="513"/>
      <c r="N62" s="314"/>
      <c r="O62" s="314"/>
      <c r="P62" s="314"/>
      <c r="Q62" s="314"/>
    </row>
    <row r="63" spans="1:17" s="209" customFormat="1" ht="12.95" customHeight="1" x14ac:dyDescent="0.3">
      <c r="A63" s="614"/>
      <c r="B63" s="509"/>
      <c r="C63" s="509"/>
      <c r="D63" s="509"/>
      <c r="E63" s="509"/>
      <c r="F63" s="213" t="s">
        <v>121</v>
      </c>
      <c r="G63" s="214">
        <f>SUM(G60:G62)</f>
        <v>268700000</v>
      </c>
      <c r="H63" s="214">
        <f t="shared" ref="H63:J63" si="42">SUM(H60:H62)</f>
        <v>268700000</v>
      </c>
      <c r="I63" s="214">
        <f t="shared" si="42"/>
        <v>0</v>
      </c>
      <c r="J63" s="214">
        <f t="shared" si="42"/>
        <v>268700000</v>
      </c>
      <c r="K63" s="535"/>
      <c r="L63" s="532"/>
      <c r="M63" s="514"/>
      <c r="N63" s="314"/>
      <c r="O63" s="313"/>
      <c r="P63" s="313"/>
      <c r="Q63" s="313"/>
    </row>
    <row r="64" spans="1:17" s="209" customFormat="1" ht="12" customHeight="1" x14ac:dyDescent="0.3">
      <c r="A64" s="614">
        <f>A59+1</f>
        <v>11</v>
      </c>
      <c r="B64" s="507" t="s">
        <v>712</v>
      </c>
      <c r="C64" s="507" t="s">
        <v>934</v>
      </c>
      <c r="D64" s="507"/>
      <c r="E64" s="507"/>
      <c r="F64" s="210" t="s">
        <v>197</v>
      </c>
      <c r="G64" s="210"/>
      <c r="H64" s="211"/>
      <c r="I64" s="211"/>
      <c r="J64" s="211"/>
      <c r="K64" s="527" t="s">
        <v>1152</v>
      </c>
      <c r="L64" s="530">
        <v>0</v>
      </c>
      <c r="M64" s="267" t="s">
        <v>715</v>
      </c>
      <c r="N64" s="314"/>
      <c r="O64" s="313"/>
      <c r="P64" s="313"/>
      <c r="Q64" s="313"/>
    </row>
    <row r="65" spans="1:17" s="209" customFormat="1" ht="12" customHeight="1" x14ac:dyDescent="0.3">
      <c r="A65" s="614"/>
      <c r="B65" s="508"/>
      <c r="C65" s="508"/>
      <c r="D65" s="508"/>
      <c r="E65" s="508"/>
      <c r="F65" s="212" t="s">
        <v>104</v>
      </c>
      <c r="G65" s="208">
        <v>11880000</v>
      </c>
      <c r="H65" s="208">
        <v>5199048</v>
      </c>
      <c r="I65" s="208">
        <v>6680952</v>
      </c>
      <c r="J65" s="208">
        <f t="shared" ref="J65:J67" si="43">H65</f>
        <v>5199048</v>
      </c>
      <c r="K65" s="528"/>
      <c r="L65" s="531"/>
      <c r="M65" s="513"/>
      <c r="N65" s="314">
        <f>G65</f>
        <v>11880000</v>
      </c>
      <c r="O65" s="314">
        <f t="shared" ref="O65:Q65" si="44">H65</f>
        <v>5199048</v>
      </c>
      <c r="P65" s="314">
        <f t="shared" si="44"/>
        <v>6680952</v>
      </c>
      <c r="Q65" s="314">
        <f t="shared" si="44"/>
        <v>5199048</v>
      </c>
    </row>
    <row r="66" spans="1:17" s="209" customFormat="1" ht="12" customHeight="1" x14ac:dyDescent="0.3">
      <c r="A66" s="614"/>
      <c r="B66" s="508"/>
      <c r="C66" s="508"/>
      <c r="D66" s="508"/>
      <c r="E66" s="508"/>
      <c r="F66" s="212" t="s">
        <v>82</v>
      </c>
      <c r="G66" s="208">
        <v>0</v>
      </c>
      <c r="H66" s="208">
        <v>0</v>
      </c>
      <c r="I66" s="208">
        <v>0</v>
      </c>
      <c r="J66" s="208">
        <f t="shared" si="43"/>
        <v>0</v>
      </c>
      <c r="K66" s="528"/>
      <c r="L66" s="531"/>
      <c r="M66" s="513"/>
      <c r="N66" s="314"/>
      <c r="O66" s="313"/>
      <c r="P66" s="313"/>
      <c r="Q66" s="313"/>
    </row>
    <row r="67" spans="1:17" s="209" customFormat="1" ht="12" customHeight="1" x14ac:dyDescent="0.3">
      <c r="A67" s="614"/>
      <c r="B67" s="508"/>
      <c r="C67" s="508"/>
      <c r="D67" s="508"/>
      <c r="E67" s="508"/>
      <c r="F67" s="212" t="s">
        <v>83</v>
      </c>
      <c r="G67" s="208">
        <v>0</v>
      </c>
      <c r="H67" s="208">
        <v>0</v>
      </c>
      <c r="I67" s="208">
        <v>0</v>
      </c>
      <c r="J67" s="208">
        <f t="shared" si="43"/>
        <v>0</v>
      </c>
      <c r="K67" s="528"/>
      <c r="L67" s="531"/>
      <c r="M67" s="513"/>
      <c r="N67" s="314"/>
      <c r="O67" s="313"/>
      <c r="P67" s="313"/>
      <c r="Q67" s="313"/>
    </row>
    <row r="68" spans="1:17" s="209" customFormat="1" ht="12" customHeight="1" x14ac:dyDescent="0.3">
      <c r="A68" s="614"/>
      <c r="B68" s="508"/>
      <c r="C68" s="509"/>
      <c r="D68" s="508"/>
      <c r="E68" s="508"/>
      <c r="F68" s="213" t="s">
        <v>121</v>
      </c>
      <c r="G68" s="214">
        <f t="shared" ref="G68:J68" si="45">SUM(G65:G67)</f>
        <v>11880000</v>
      </c>
      <c r="H68" s="214">
        <f t="shared" si="45"/>
        <v>5199048</v>
      </c>
      <c r="I68" s="214">
        <f t="shared" si="45"/>
        <v>6680952</v>
      </c>
      <c r="J68" s="214">
        <f t="shared" si="45"/>
        <v>5199048</v>
      </c>
      <c r="K68" s="528"/>
      <c r="L68" s="532"/>
      <c r="M68" s="514"/>
      <c r="N68" s="314"/>
      <c r="O68" s="313"/>
      <c r="P68" s="313"/>
      <c r="Q68" s="313"/>
    </row>
    <row r="69" spans="1:17" s="209" customFormat="1" ht="12" customHeight="1" x14ac:dyDescent="0.3">
      <c r="A69" s="614"/>
      <c r="B69" s="508"/>
      <c r="C69" s="507" t="s">
        <v>933</v>
      </c>
      <c r="D69" s="508"/>
      <c r="E69" s="508"/>
      <c r="F69" s="210" t="s">
        <v>197</v>
      </c>
      <c r="G69" s="210"/>
      <c r="H69" s="211"/>
      <c r="I69" s="211"/>
      <c r="J69" s="211"/>
      <c r="K69" s="528"/>
      <c r="L69" s="530">
        <v>0</v>
      </c>
      <c r="M69" s="267" t="s">
        <v>715</v>
      </c>
      <c r="N69" s="314"/>
      <c r="O69" s="313"/>
      <c r="P69" s="313"/>
      <c r="Q69" s="313"/>
    </row>
    <row r="70" spans="1:17" s="209" customFormat="1" ht="12" customHeight="1" x14ac:dyDescent="0.3">
      <c r="A70" s="614"/>
      <c r="B70" s="508"/>
      <c r="C70" s="508"/>
      <c r="D70" s="508"/>
      <c r="E70" s="508"/>
      <c r="F70" s="212" t="s">
        <v>104</v>
      </c>
      <c r="G70" s="208">
        <f>7670000+6000000</f>
        <v>13670000</v>
      </c>
      <c r="H70" s="208">
        <v>0</v>
      </c>
      <c r="I70" s="208">
        <f>G70</f>
        <v>13670000</v>
      </c>
      <c r="J70" s="208">
        <f t="shared" ref="J70:J72" si="46">H70</f>
        <v>0</v>
      </c>
      <c r="K70" s="528"/>
      <c r="L70" s="531"/>
      <c r="M70" s="513" t="s">
        <v>1262</v>
      </c>
      <c r="N70" s="314">
        <f>G70</f>
        <v>13670000</v>
      </c>
      <c r="O70" s="314">
        <f t="shared" ref="O70:Q70" si="47">H70</f>
        <v>0</v>
      </c>
      <c r="P70" s="314">
        <f t="shared" si="47"/>
        <v>13670000</v>
      </c>
      <c r="Q70" s="314">
        <f t="shared" si="47"/>
        <v>0</v>
      </c>
    </row>
    <row r="71" spans="1:17" s="209" customFormat="1" ht="12" customHeight="1" x14ac:dyDescent="0.3">
      <c r="A71" s="614"/>
      <c r="B71" s="508"/>
      <c r="C71" s="508"/>
      <c r="D71" s="508"/>
      <c r="E71" s="508"/>
      <c r="F71" s="212" t="s">
        <v>82</v>
      </c>
      <c r="G71" s="208">
        <v>0</v>
      </c>
      <c r="H71" s="208">
        <v>0</v>
      </c>
      <c r="I71" s="208">
        <v>0</v>
      </c>
      <c r="J71" s="208">
        <f t="shared" si="46"/>
        <v>0</v>
      </c>
      <c r="K71" s="528"/>
      <c r="L71" s="531"/>
      <c r="M71" s="513"/>
      <c r="N71" s="314"/>
      <c r="O71" s="313"/>
      <c r="P71" s="313"/>
      <c r="Q71" s="313"/>
    </row>
    <row r="72" spans="1:17" s="209" customFormat="1" ht="12" customHeight="1" x14ac:dyDescent="0.3">
      <c r="A72" s="614"/>
      <c r="B72" s="508"/>
      <c r="C72" s="508"/>
      <c r="D72" s="508"/>
      <c r="E72" s="508"/>
      <c r="F72" s="212" t="s">
        <v>83</v>
      </c>
      <c r="G72" s="208">
        <v>0</v>
      </c>
      <c r="H72" s="208">
        <v>0</v>
      </c>
      <c r="I72" s="208">
        <v>0</v>
      </c>
      <c r="J72" s="208">
        <f t="shared" si="46"/>
        <v>0</v>
      </c>
      <c r="K72" s="528"/>
      <c r="L72" s="531"/>
      <c r="M72" s="513"/>
      <c r="N72" s="314"/>
      <c r="O72" s="313"/>
      <c r="P72" s="313"/>
      <c r="Q72" s="313"/>
    </row>
    <row r="73" spans="1:17" s="209" customFormat="1" ht="18.75" customHeight="1" x14ac:dyDescent="0.3">
      <c r="A73" s="614"/>
      <c r="B73" s="509"/>
      <c r="C73" s="509"/>
      <c r="D73" s="509"/>
      <c r="E73" s="509"/>
      <c r="F73" s="213" t="s">
        <v>121</v>
      </c>
      <c r="G73" s="214">
        <f t="shared" ref="G73:J73" si="48">SUM(G70:G72)</f>
        <v>13670000</v>
      </c>
      <c r="H73" s="214">
        <f t="shared" si="48"/>
        <v>0</v>
      </c>
      <c r="I73" s="214">
        <f t="shared" si="48"/>
        <v>13670000</v>
      </c>
      <c r="J73" s="214">
        <f t="shared" si="48"/>
        <v>0</v>
      </c>
      <c r="K73" s="529"/>
      <c r="L73" s="532"/>
      <c r="M73" s="514"/>
      <c r="N73" s="314"/>
      <c r="O73" s="313"/>
      <c r="P73" s="313"/>
      <c r="Q73" s="313"/>
    </row>
    <row r="74" spans="1:17" s="209" customFormat="1" ht="12" customHeight="1" x14ac:dyDescent="0.3">
      <c r="A74" s="614"/>
      <c r="B74" s="518"/>
      <c r="C74" s="519"/>
      <c r="D74" s="519"/>
      <c r="E74" s="520"/>
      <c r="F74" s="206"/>
      <c r="G74" s="207"/>
      <c r="H74" s="208"/>
      <c r="I74" s="208"/>
      <c r="J74" s="208"/>
      <c r="K74" s="527"/>
      <c r="L74" s="527"/>
      <c r="M74" s="512"/>
      <c r="N74" s="314"/>
      <c r="O74" s="313"/>
      <c r="P74" s="313"/>
      <c r="Q74" s="313"/>
    </row>
    <row r="75" spans="1:17" s="209" customFormat="1" ht="12" customHeight="1" x14ac:dyDescent="0.3">
      <c r="A75" s="614"/>
      <c r="B75" s="521"/>
      <c r="C75" s="522"/>
      <c r="D75" s="522"/>
      <c r="E75" s="523"/>
      <c r="F75" s="206" t="s">
        <v>565</v>
      </c>
      <c r="G75" s="207">
        <f>G65+G70</f>
        <v>25550000</v>
      </c>
      <c r="H75" s="207">
        <f t="shared" ref="H75:J75" si="49">H65+H70</f>
        <v>5199048</v>
      </c>
      <c r="I75" s="207">
        <f t="shared" si="49"/>
        <v>20350952</v>
      </c>
      <c r="J75" s="207">
        <f t="shared" si="49"/>
        <v>5199048</v>
      </c>
      <c r="K75" s="528"/>
      <c r="L75" s="528"/>
      <c r="M75" s="513"/>
      <c r="N75" s="314"/>
      <c r="O75" s="313"/>
      <c r="P75" s="313"/>
      <c r="Q75" s="313"/>
    </row>
    <row r="76" spans="1:17" s="209" customFormat="1" ht="12" customHeight="1" x14ac:dyDescent="0.3">
      <c r="A76" s="614"/>
      <c r="B76" s="521"/>
      <c r="C76" s="522"/>
      <c r="D76" s="522"/>
      <c r="E76" s="523"/>
      <c r="F76" s="206" t="s">
        <v>567</v>
      </c>
      <c r="G76" s="207">
        <f t="shared" ref="G76:J76" si="50">G66+G71</f>
        <v>0</v>
      </c>
      <c r="H76" s="207">
        <f t="shared" si="50"/>
        <v>0</v>
      </c>
      <c r="I76" s="207">
        <f t="shared" si="50"/>
        <v>0</v>
      </c>
      <c r="J76" s="207">
        <f t="shared" si="50"/>
        <v>0</v>
      </c>
      <c r="K76" s="528"/>
      <c r="L76" s="528"/>
      <c r="M76" s="513"/>
      <c r="N76" s="314"/>
      <c r="O76" s="313"/>
      <c r="P76" s="313"/>
      <c r="Q76" s="313"/>
    </row>
    <row r="77" spans="1:17" s="209" customFormat="1" ht="12" customHeight="1" x14ac:dyDescent="0.3">
      <c r="A77" s="614"/>
      <c r="B77" s="521"/>
      <c r="C77" s="522"/>
      <c r="D77" s="522"/>
      <c r="E77" s="523"/>
      <c r="F77" s="206" t="s">
        <v>569</v>
      </c>
      <c r="G77" s="207">
        <f t="shared" ref="G77:J77" si="51">G67+G72</f>
        <v>0</v>
      </c>
      <c r="H77" s="207">
        <f t="shared" si="51"/>
        <v>0</v>
      </c>
      <c r="I77" s="207">
        <f t="shared" si="51"/>
        <v>0</v>
      </c>
      <c r="J77" s="207">
        <f t="shared" si="51"/>
        <v>0</v>
      </c>
      <c r="K77" s="528"/>
      <c r="L77" s="528"/>
      <c r="M77" s="513"/>
      <c r="N77" s="314"/>
      <c r="O77" s="313"/>
      <c r="P77" s="313"/>
      <c r="Q77" s="313"/>
    </row>
    <row r="78" spans="1:17" s="209" customFormat="1" ht="12" customHeight="1" x14ac:dyDescent="0.3">
      <c r="A78" s="614"/>
      <c r="B78" s="524"/>
      <c r="C78" s="525"/>
      <c r="D78" s="525"/>
      <c r="E78" s="526"/>
      <c r="F78" s="206" t="s">
        <v>121</v>
      </c>
      <c r="G78" s="207">
        <f>SUM(G75:G77)</f>
        <v>25550000</v>
      </c>
      <c r="H78" s="207">
        <f t="shared" ref="H78:J78" si="52">SUM(H75:H77)</f>
        <v>5199048</v>
      </c>
      <c r="I78" s="207">
        <f t="shared" si="52"/>
        <v>20350952</v>
      </c>
      <c r="J78" s="207">
        <f t="shared" si="52"/>
        <v>5199048</v>
      </c>
      <c r="K78" s="529"/>
      <c r="L78" s="529"/>
      <c r="M78" s="514"/>
      <c r="N78" s="314"/>
      <c r="O78" s="313"/>
      <c r="P78" s="313"/>
      <c r="Q78" s="313"/>
    </row>
    <row r="79" spans="1:17" s="209" customFormat="1" ht="12" customHeight="1" x14ac:dyDescent="0.3">
      <c r="A79" s="614">
        <f>A64+1</f>
        <v>12</v>
      </c>
      <c r="B79" s="507" t="s">
        <v>949</v>
      </c>
      <c r="C79" s="507" t="s">
        <v>377</v>
      </c>
      <c r="D79" s="507"/>
      <c r="E79" s="507"/>
      <c r="F79" s="210" t="s">
        <v>197</v>
      </c>
      <c r="G79" s="210"/>
      <c r="H79" s="211"/>
      <c r="I79" s="211"/>
      <c r="J79" s="211"/>
      <c r="K79" s="533"/>
      <c r="L79" s="530">
        <v>0</v>
      </c>
      <c r="M79" s="291" t="s">
        <v>953</v>
      </c>
      <c r="N79" s="314"/>
      <c r="O79" s="313"/>
      <c r="P79" s="313"/>
      <c r="Q79" s="313"/>
    </row>
    <row r="80" spans="1:17" s="209" customFormat="1" ht="12" customHeight="1" x14ac:dyDescent="0.3">
      <c r="A80" s="614"/>
      <c r="B80" s="508"/>
      <c r="C80" s="508"/>
      <c r="D80" s="508"/>
      <c r="E80" s="508"/>
      <c r="F80" s="212" t="s">
        <v>104</v>
      </c>
      <c r="G80" s="208">
        <v>2707000</v>
      </c>
      <c r="H80" s="208">
        <f t="shared" ref="H80" si="53">G80</f>
        <v>2707000</v>
      </c>
      <c r="I80" s="208">
        <v>0</v>
      </c>
      <c r="J80" s="208">
        <f t="shared" ref="J80:J82" si="54">H80</f>
        <v>2707000</v>
      </c>
      <c r="K80" s="534"/>
      <c r="L80" s="531"/>
      <c r="M80" s="608"/>
      <c r="N80" s="314">
        <f>G80</f>
        <v>2707000</v>
      </c>
      <c r="O80" s="314">
        <f t="shared" ref="O80:Q80" si="55">H80</f>
        <v>2707000</v>
      </c>
      <c r="P80" s="314">
        <f t="shared" si="55"/>
        <v>0</v>
      </c>
      <c r="Q80" s="314">
        <f t="shared" si="55"/>
        <v>2707000</v>
      </c>
    </row>
    <row r="81" spans="1:17" s="209" customFormat="1" ht="12" customHeight="1" x14ac:dyDescent="0.3">
      <c r="A81" s="614"/>
      <c r="B81" s="508"/>
      <c r="C81" s="508"/>
      <c r="D81" s="508"/>
      <c r="E81" s="508"/>
      <c r="F81" s="212" t="s">
        <v>82</v>
      </c>
      <c r="G81" s="208">
        <v>0</v>
      </c>
      <c r="H81" s="208">
        <v>0</v>
      </c>
      <c r="I81" s="208">
        <v>0</v>
      </c>
      <c r="J81" s="208">
        <f t="shared" si="54"/>
        <v>0</v>
      </c>
      <c r="K81" s="534"/>
      <c r="L81" s="531"/>
      <c r="M81" s="609"/>
      <c r="N81" s="314"/>
      <c r="O81" s="312"/>
      <c r="P81" s="313"/>
      <c r="Q81" s="313"/>
    </row>
    <row r="82" spans="1:17" s="209" customFormat="1" ht="12" customHeight="1" x14ac:dyDescent="0.3">
      <c r="A82" s="614"/>
      <c r="B82" s="508"/>
      <c r="C82" s="508"/>
      <c r="D82" s="508"/>
      <c r="E82" s="508"/>
      <c r="F82" s="212" t="s">
        <v>83</v>
      </c>
      <c r="G82" s="208">
        <v>0</v>
      </c>
      <c r="H82" s="208">
        <v>0</v>
      </c>
      <c r="I82" s="208">
        <v>0</v>
      </c>
      <c r="J82" s="208">
        <f t="shared" si="54"/>
        <v>0</v>
      </c>
      <c r="K82" s="534"/>
      <c r="L82" s="531"/>
      <c r="M82" s="609"/>
      <c r="N82" s="314"/>
      <c r="O82" s="312"/>
      <c r="P82" s="313"/>
      <c r="Q82" s="313"/>
    </row>
    <row r="83" spans="1:17" s="209" customFormat="1" ht="12" customHeight="1" x14ac:dyDescent="0.3">
      <c r="A83" s="614"/>
      <c r="B83" s="509"/>
      <c r="C83" s="509"/>
      <c r="D83" s="508"/>
      <c r="E83" s="508"/>
      <c r="F83" s="213" t="s">
        <v>121</v>
      </c>
      <c r="G83" s="214">
        <f t="shared" ref="G83:J83" si="56">SUM(G80:G82)</f>
        <v>2707000</v>
      </c>
      <c r="H83" s="214">
        <f t="shared" si="56"/>
        <v>2707000</v>
      </c>
      <c r="I83" s="214">
        <f t="shared" si="56"/>
        <v>0</v>
      </c>
      <c r="J83" s="214">
        <f t="shared" si="56"/>
        <v>2707000</v>
      </c>
      <c r="K83" s="535"/>
      <c r="L83" s="532"/>
      <c r="M83" s="609"/>
      <c r="N83" s="314"/>
      <c r="O83" s="312"/>
      <c r="P83" s="313"/>
      <c r="Q83" s="313"/>
    </row>
    <row r="84" spans="1:17" s="209" customFormat="1" ht="12" customHeight="1" x14ac:dyDescent="0.3">
      <c r="A84" s="614"/>
      <c r="B84" s="507" t="s">
        <v>950</v>
      </c>
      <c r="C84" s="507" t="s">
        <v>378</v>
      </c>
      <c r="D84" s="508"/>
      <c r="E84" s="508"/>
      <c r="F84" s="210" t="s">
        <v>197</v>
      </c>
      <c r="G84" s="210"/>
      <c r="H84" s="211"/>
      <c r="I84" s="211"/>
      <c r="J84" s="211"/>
      <c r="K84" s="533"/>
      <c r="L84" s="530">
        <v>0</v>
      </c>
      <c r="M84" s="291" t="s">
        <v>953</v>
      </c>
      <c r="N84" s="314"/>
      <c r="O84" s="312"/>
      <c r="P84" s="313"/>
      <c r="Q84" s="313"/>
    </row>
    <row r="85" spans="1:17" s="209" customFormat="1" ht="12" customHeight="1" x14ac:dyDescent="0.3">
      <c r="A85" s="614"/>
      <c r="B85" s="508"/>
      <c r="C85" s="508"/>
      <c r="D85" s="508"/>
      <c r="E85" s="508"/>
      <c r="F85" s="212" t="s">
        <v>104</v>
      </c>
      <c r="G85" s="208">
        <v>30000000</v>
      </c>
      <c r="H85" s="208">
        <f t="shared" ref="H85" si="57">G85</f>
        <v>30000000</v>
      </c>
      <c r="I85" s="208">
        <v>0</v>
      </c>
      <c r="J85" s="208">
        <f t="shared" ref="J85:J87" si="58">H85</f>
        <v>30000000</v>
      </c>
      <c r="K85" s="534"/>
      <c r="L85" s="531"/>
      <c r="M85" s="545" t="s">
        <v>1159</v>
      </c>
      <c r="N85" s="314">
        <f>G85</f>
        <v>30000000</v>
      </c>
      <c r="O85" s="314">
        <f t="shared" ref="O85:Q85" si="59">H85</f>
        <v>30000000</v>
      </c>
      <c r="P85" s="314">
        <f t="shared" si="59"/>
        <v>0</v>
      </c>
      <c r="Q85" s="314">
        <f t="shared" si="59"/>
        <v>30000000</v>
      </c>
    </row>
    <row r="86" spans="1:17" s="209" customFormat="1" ht="12" customHeight="1" x14ac:dyDescent="0.3">
      <c r="A86" s="614"/>
      <c r="B86" s="508"/>
      <c r="C86" s="508"/>
      <c r="D86" s="508"/>
      <c r="E86" s="508"/>
      <c r="F86" s="212" t="s">
        <v>82</v>
      </c>
      <c r="G86" s="208">
        <v>0</v>
      </c>
      <c r="H86" s="208">
        <v>0</v>
      </c>
      <c r="I86" s="208">
        <v>0</v>
      </c>
      <c r="J86" s="208">
        <f t="shared" si="58"/>
        <v>0</v>
      </c>
      <c r="K86" s="534"/>
      <c r="L86" s="531"/>
      <c r="M86" s="587"/>
      <c r="N86" s="314"/>
      <c r="O86" s="312"/>
      <c r="P86" s="313"/>
      <c r="Q86" s="313"/>
    </row>
    <row r="87" spans="1:17" s="209" customFormat="1" ht="12" customHeight="1" x14ac:dyDescent="0.3">
      <c r="A87" s="614"/>
      <c r="B87" s="508"/>
      <c r="C87" s="508"/>
      <c r="D87" s="508"/>
      <c r="E87" s="508"/>
      <c r="F87" s="212" t="s">
        <v>83</v>
      </c>
      <c r="G87" s="208">
        <v>0</v>
      </c>
      <c r="H87" s="208">
        <v>0</v>
      </c>
      <c r="I87" s="208">
        <v>0</v>
      </c>
      <c r="J87" s="208">
        <f t="shared" si="58"/>
        <v>0</v>
      </c>
      <c r="K87" s="534"/>
      <c r="L87" s="531"/>
      <c r="M87" s="587"/>
      <c r="N87" s="314"/>
      <c r="O87" s="312"/>
      <c r="P87" s="313"/>
      <c r="Q87" s="313"/>
    </row>
    <row r="88" spans="1:17" s="209" customFormat="1" ht="12" customHeight="1" x14ac:dyDescent="0.3">
      <c r="A88" s="614"/>
      <c r="B88" s="509"/>
      <c r="C88" s="509"/>
      <c r="D88" s="508"/>
      <c r="E88" s="508"/>
      <c r="F88" s="213" t="s">
        <v>121</v>
      </c>
      <c r="G88" s="214">
        <f t="shared" ref="G88:J88" si="60">SUM(G85:G87)</f>
        <v>30000000</v>
      </c>
      <c r="H88" s="214">
        <f t="shared" si="60"/>
        <v>30000000</v>
      </c>
      <c r="I88" s="214">
        <f t="shared" si="60"/>
        <v>0</v>
      </c>
      <c r="J88" s="214">
        <f t="shared" si="60"/>
        <v>30000000</v>
      </c>
      <c r="K88" s="535"/>
      <c r="L88" s="532"/>
      <c r="M88" s="587"/>
      <c r="N88" s="314"/>
      <c r="O88" s="312"/>
      <c r="P88" s="313"/>
      <c r="Q88" s="313"/>
    </row>
    <row r="89" spans="1:17" s="209" customFormat="1" ht="12" customHeight="1" x14ac:dyDescent="0.3">
      <c r="A89" s="614"/>
      <c r="B89" s="507" t="s">
        <v>951</v>
      </c>
      <c r="C89" s="507" t="s">
        <v>379</v>
      </c>
      <c r="D89" s="508"/>
      <c r="E89" s="508"/>
      <c r="F89" s="210" t="s">
        <v>197</v>
      </c>
      <c r="G89" s="210"/>
      <c r="H89" s="211"/>
      <c r="I89" s="211"/>
      <c r="J89" s="211"/>
      <c r="K89" s="533"/>
      <c r="L89" s="530">
        <v>0</v>
      </c>
      <c r="M89" s="293" t="s">
        <v>953</v>
      </c>
      <c r="N89" s="314"/>
      <c r="O89" s="312"/>
      <c r="P89" s="313"/>
      <c r="Q89" s="313"/>
    </row>
    <row r="90" spans="1:17" s="209" customFormat="1" ht="12" customHeight="1" x14ac:dyDescent="0.3">
      <c r="A90" s="614"/>
      <c r="B90" s="508"/>
      <c r="C90" s="508"/>
      <c r="D90" s="508"/>
      <c r="E90" s="508"/>
      <c r="F90" s="212" t="s">
        <v>104</v>
      </c>
      <c r="G90" s="208">
        <v>10000000</v>
      </c>
      <c r="H90" s="208">
        <f t="shared" ref="H90" si="61">G90</f>
        <v>10000000</v>
      </c>
      <c r="I90" s="208">
        <v>0</v>
      </c>
      <c r="J90" s="208">
        <f t="shared" ref="J90:J92" si="62">H90</f>
        <v>10000000</v>
      </c>
      <c r="K90" s="534"/>
      <c r="L90" s="531"/>
      <c r="M90" s="545" t="s">
        <v>1160</v>
      </c>
      <c r="N90" s="314">
        <f>G90</f>
        <v>10000000</v>
      </c>
      <c r="O90" s="314">
        <f t="shared" ref="O90:Q90" si="63">H90</f>
        <v>10000000</v>
      </c>
      <c r="P90" s="314">
        <f t="shared" si="63"/>
        <v>0</v>
      </c>
      <c r="Q90" s="314">
        <f t="shared" si="63"/>
        <v>10000000</v>
      </c>
    </row>
    <row r="91" spans="1:17" s="209" customFormat="1" ht="12" customHeight="1" x14ac:dyDescent="0.3">
      <c r="A91" s="614"/>
      <c r="B91" s="508"/>
      <c r="C91" s="508"/>
      <c r="D91" s="508"/>
      <c r="E91" s="508"/>
      <c r="F91" s="212" t="s">
        <v>82</v>
      </c>
      <c r="G91" s="208">
        <v>0</v>
      </c>
      <c r="H91" s="208">
        <v>0</v>
      </c>
      <c r="I91" s="208">
        <v>0</v>
      </c>
      <c r="J91" s="208">
        <f t="shared" si="62"/>
        <v>0</v>
      </c>
      <c r="K91" s="534"/>
      <c r="L91" s="531"/>
      <c r="M91" s="587"/>
      <c r="N91" s="314"/>
      <c r="O91" s="312"/>
      <c r="P91" s="313"/>
      <c r="Q91" s="313"/>
    </row>
    <row r="92" spans="1:17" s="209" customFormat="1" ht="12" customHeight="1" x14ac:dyDescent="0.3">
      <c r="A92" s="614"/>
      <c r="B92" s="508"/>
      <c r="C92" s="508"/>
      <c r="D92" s="508"/>
      <c r="E92" s="508"/>
      <c r="F92" s="212" t="s">
        <v>83</v>
      </c>
      <c r="G92" s="208">
        <v>0</v>
      </c>
      <c r="H92" s="208">
        <v>0</v>
      </c>
      <c r="I92" s="208">
        <v>0</v>
      </c>
      <c r="J92" s="208">
        <f t="shared" si="62"/>
        <v>0</v>
      </c>
      <c r="K92" s="534"/>
      <c r="L92" s="531"/>
      <c r="M92" s="587"/>
      <c r="N92" s="314"/>
      <c r="O92" s="312"/>
      <c r="P92" s="313"/>
      <c r="Q92" s="313"/>
    </row>
    <row r="93" spans="1:17" s="209" customFormat="1" ht="12" customHeight="1" x14ac:dyDescent="0.3">
      <c r="A93" s="614"/>
      <c r="B93" s="509"/>
      <c r="C93" s="509"/>
      <c r="D93" s="508"/>
      <c r="E93" s="508"/>
      <c r="F93" s="213" t="s">
        <v>121</v>
      </c>
      <c r="G93" s="214">
        <f t="shared" ref="G93:J93" si="64">SUM(G90:G92)</f>
        <v>10000000</v>
      </c>
      <c r="H93" s="214">
        <f t="shared" si="64"/>
        <v>10000000</v>
      </c>
      <c r="I93" s="214">
        <f t="shared" si="64"/>
        <v>0</v>
      </c>
      <c r="J93" s="214">
        <f t="shared" si="64"/>
        <v>10000000</v>
      </c>
      <c r="K93" s="535"/>
      <c r="L93" s="532"/>
      <c r="M93" s="587"/>
      <c r="N93" s="314"/>
      <c r="O93" s="312"/>
      <c r="P93" s="313"/>
      <c r="Q93" s="313"/>
    </row>
    <row r="94" spans="1:17" s="209" customFormat="1" ht="12" customHeight="1" x14ac:dyDescent="0.3">
      <c r="A94" s="614"/>
      <c r="B94" s="507" t="s">
        <v>952</v>
      </c>
      <c r="C94" s="507" t="s">
        <v>380</v>
      </c>
      <c r="D94" s="508"/>
      <c r="E94" s="508"/>
      <c r="F94" s="210" t="s">
        <v>197</v>
      </c>
      <c r="G94" s="210"/>
      <c r="H94" s="211"/>
      <c r="I94" s="211"/>
      <c r="J94" s="211"/>
      <c r="K94" s="533"/>
      <c r="L94" s="530">
        <v>0</v>
      </c>
      <c r="M94" s="293" t="s">
        <v>953</v>
      </c>
      <c r="N94" s="314"/>
      <c r="O94" s="312"/>
      <c r="P94" s="313"/>
      <c r="Q94" s="313"/>
    </row>
    <row r="95" spans="1:17" s="209" customFormat="1" ht="12" customHeight="1" x14ac:dyDescent="0.3">
      <c r="A95" s="614"/>
      <c r="B95" s="508"/>
      <c r="C95" s="508"/>
      <c r="D95" s="508"/>
      <c r="E95" s="508"/>
      <c r="F95" s="212" t="s">
        <v>104</v>
      </c>
      <c r="G95" s="208">
        <v>6000000</v>
      </c>
      <c r="H95" s="208">
        <f>G95</f>
        <v>6000000</v>
      </c>
      <c r="I95" s="208">
        <v>0</v>
      </c>
      <c r="J95" s="208">
        <f t="shared" ref="J95:J97" si="65">H95</f>
        <v>6000000</v>
      </c>
      <c r="K95" s="534"/>
      <c r="L95" s="531"/>
      <c r="M95" s="545" t="s">
        <v>1161</v>
      </c>
      <c r="N95" s="314">
        <f>G95</f>
        <v>6000000</v>
      </c>
      <c r="O95" s="314">
        <f t="shared" ref="O95:Q95" si="66">H95</f>
        <v>6000000</v>
      </c>
      <c r="P95" s="314">
        <f t="shared" si="66"/>
        <v>0</v>
      </c>
      <c r="Q95" s="314">
        <f t="shared" si="66"/>
        <v>6000000</v>
      </c>
    </row>
    <row r="96" spans="1:17" s="209" customFormat="1" ht="12" customHeight="1" x14ac:dyDescent="0.3">
      <c r="A96" s="614"/>
      <c r="B96" s="508"/>
      <c r="C96" s="508"/>
      <c r="D96" s="508"/>
      <c r="E96" s="508"/>
      <c r="F96" s="212" t="s">
        <v>82</v>
      </c>
      <c r="G96" s="208">
        <v>0</v>
      </c>
      <c r="H96" s="208">
        <v>0</v>
      </c>
      <c r="I96" s="208">
        <v>0</v>
      </c>
      <c r="J96" s="208">
        <f t="shared" si="65"/>
        <v>0</v>
      </c>
      <c r="K96" s="534"/>
      <c r="L96" s="531"/>
      <c r="M96" s="587"/>
      <c r="N96" s="314"/>
      <c r="O96" s="312"/>
      <c r="P96" s="313"/>
      <c r="Q96" s="313"/>
    </row>
    <row r="97" spans="1:17" s="209" customFormat="1" ht="12" customHeight="1" x14ac:dyDescent="0.3">
      <c r="A97" s="614"/>
      <c r="B97" s="508"/>
      <c r="C97" s="508"/>
      <c r="D97" s="508"/>
      <c r="E97" s="508"/>
      <c r="F97" s="212" t="s">
        <v>83</v>
      </c>
      <c r="G97" s="208">
        <v>0</v>
      </c>
      <c r="H97" s="208">
        <v>0</v>
      </c>
      <c r="I97" s="208">
        <v>0</v>
      </c>
      <c r="J97" s="208">
        <f t="shared" si="65"/>
        <v>0</v>
      </c>
      <c r="K97" s="534"/>
      <c r="L97" s="531"/>
      <c r="M97" s="587"/>
      <c r="N97" s="314"/>
      <c r="O97" s="313"/>
      <c r="P97" s="313"/>
      <c r="Q97" s="313"/>
    </row>
    <row r="98" spans="1:17" s="209" customFormat="1" ht="12" customHeight="1" x14ac:dyDescent="0.3">
      <c r="A98" s="614"/>
      <c r="B98" s="509"/>
      <c r="C98" s="509"/>
      <c r="D98" s="509"/>
      <c r="E98" s="509"/>
      <c r="F98" s="213" t="s">
        <v>121</v>
      </c>
      <c r="G98" s="214">
        <f t="shared" ref="G98:J98" si="67">SUM(G95:G97)</f>
        <v>6000000</v>
      </c>
      <c r="H98" s="214">
        <f t="shared" si="67"/>
        <v>6000000</v>
      </c>
      <c r="I98" s="214">
        <f t="shared" si="67"/>
        <v>0</v>
      </c>
      <c r="J98" s="214">
        <f t="shared" si="67"/>
        <v>6000000</v>
      </c>
      <c r="K98" s="535"/>
      <c r="L98" s="532"/>
      <c r="M98" s="587"/>
      <c r="N98" s="314"/>
      <c r="O98" s="313"/>
      <c r="P98" s="313"/>
      <c r="Q98" s="313"/>
    </row>
    <row r="99" spans="1:17" s="209" customFormat="1" ht="12" customHeight="1" x14ac:dyDescent="0.3">
      <c r="A99" s="614"/>
      <c r="B99" s="518"/>
      <c r="C99" s="519"/>
      <c r="D99" s="519"/>
      <c r="E99" s="520"/>
      <c r="F99" s="206"/>
      <c r="G99" s="207"/>
      <c r="H99" s="208"/>
      <c r="I99" s="208"/>
      <c r="J99" s="208"/>
      <c r="K99" s="527"/>
      <c r="L99" s="527"/>
      <c r="M99" s="512"/>
      <c r="N99" s="314"/>
      <c r="O99" s="313"/>
      <c r="P99" s="313"/>
      <c r="Q99" s="313"/>
    </row>
    <row r="100" spans="1:17" s="209" customFormat="1" ht="12" customHeight="1" x14ac:dyDescent="0.3">
      <c r="A100" s="614"/>
      <c r="B100" s="521"/>
      <c r="C100" s="522"/>
      <c r="D100" s="522"/>
      <c r="E100" s="523"/>
      <c r="F100" s="206" t="s">
        <v>565</v>
      </c>
      <c r="G100" s="207">
        <f>G80+G85+G90+G95</f>
        <v>48707000</v>
      </c>
      <c r="H100" s="207">
        <f t="shared" ref="H100:I100" si="68">H80+H85+H90+H95</f>
        <v>48707000</v>
      </c>
      <c r="I100" s="207">
        <f t="shared" si="68"/>
        <v>0</v>
      </c>
      <c r="J100" s="207">
        <f>J80+J85+J90+J95</f>
        <v>48707000</v>
      </c>
      <c r="K100" s="528"/>
      <c r="L100" s="528"/>
      <c r="M100" s="513"/>
      <c r="N100" s="314"/>
      <c r="O100" s="313"/>
      <c r="P100" s="313"/>
      <c r="Q100" s="313"/>
    </row>
    <row r="101" spans="1:17" s="209" customFormat="1" ht="12" customHeight="1" x14ac:dyDescent="0.3">
      <c r="A101" s="614"/>
      <c r="B101" s="521"/>
      <c r="C101" s="522"/>
      <c r="D101" s="522"/>
      <c r="E101" s="523"/>
      <c r="F101" s="206" t="s">
        <v>567</v>
      </c>
      <c r="G101" s="207">
        <f t="shared" ref="G101:J101" si="69">G81+G86+G91+G96</f>
        <v>0</v>
      </c>
      <c r="H101" s="207">
        <f t="shared" si="69"/>
        <v>0</v>
      </c>
      <c r="I101" s="207">
        <f t="shared" si="69"/>
        <v>0</v>
      </c>
      <c r="J101" s="207">
        <f t="shared" si="69"/>
        <v>0</v>
      </c>
      <c r="K101" s="528"/>
      <c r="L101" s="528"/>
      <c r="M101" s="513"/>
      <c r="N101" s="314"/>
      <c r="O101" s="313"/>
      <c r="P101" s="313"/>
      <c r="Q101" s="313"/>
    </row>
    <row r="102" spans="1:17" s="209" customFormat="1" ht="12" customHeight="1" x14ac:dyDescent="0.3">
      <c r="A102" s="614"/>
      <c r="B102" s="521"/>
      <c r="C102" s="522"/>
      <c r="D102" s="522"/>
      <c r="E102" s="523"/>
      <c r="F102" s="206" t="s">
        <v>569</v>
      </c>
      <c r="G102" s="207">
        <f t="shared" ref="G102:J102" si="70">G82+G87+G92+G97</f>
        <v>0</v>
      </c>
      <c r="H102" s="207">
        <f t="shared" si="70"/>
        <v>0</v>
      </c>
      <c r="I102" s="207">
        <f t="shared" si="70"/>
        <v>0</v>
      </c>
      <c r="J102" s="207">
        <f t="shared" si="70"/>
        <v>0</v>
      </c>
      <c r="K102" s="528"/>
      <c r="L102" s="528"/>
      <c r="M102" s="513"/>
      <c r="N102" s="314"/>
      <c r="O102" s="313"/>
      <c r="P102" s="313"/>
      <c r="Q102" s="313"/>
    </row>
    <row r="103" spans="1:17" s="209" customFormat="1" ht="12" customHeight="1" x14ac:dyDescent="0.3">
      <c r="A103" s="614"/>
      <c r="B103" s="524"/>
      <c r="C103" s="525"/>
      <c r="D103" s="525"/>
      <c r="E103" s="526"/>
      <c r="F103" s="206" t="s">
        <v>121</v>
      </c>
      <c r="G103" s="207">
        <f>SUM(G100:G102)</f>
        <v>48707000</v>
      </c>
      <c r="H103" s="207">
        <f t="shared" ref="H103:J103" si="71">SUM(H100:H102)</f>
        <v>48707000</v>
      </c>
      <c r="I103" s="207">
        <f t="shared" si="71"/>
        <v>0</v>
      </c>
      <c r="J103" s="207">
        <f t="shared" si="71"/>
        <v>48707000</v>
      </c>
      <c r="K103" s="529"/>
      <c r="L103" s="529"/>
      <c r="M103" s="514"/>
      <c r="N103" s="314"/>
      <c r="O103" s="313"/>
      <c r="P103" s="313"/>
      <c r="Q103" s="313"/>
    </row>
    <row r="104" spans="1:17" s="209" customFormat="1" ht="12" customHeight="1" x14ac:dyDescent="0.3">
      <c r="A104" s="614">
        <f>A79+1</f>
        <v>13</v>
      </c>
      <c r="B104" s="507" t="s">
        <v>714</v>
      </c>
      <c r="C104" s="507" t="s">
        <v>188</v>
      </c>
      <c r="D104" s="507"/>
      <c r="E104" s="507"/>
      <c r="F104" s="210" t="s">
        <v>197</v>
      </c>
      <c r="G104" s="210"/>
      <c r="H104" s="211"/>
      <c r="I104" s="211"/>
      <c r="J104" s="211"/>
      <c r="K104" s="533" t="s">
        <v>884</v>
      </c>
      <c r="L104" s="530">
        <v>0</v>
      </c>
      <c r="M104" s="267" t="s">
        <v>715</v>
      </c>
      <c r="N104" s="314"/>
      <c r="O104" s="313"/>
      <c r="P104" s="313"/>
      <c r="Q104" s="313"/>
    </row>
    <row r="105" spans="1:17" s="209" customFormat="1" ht="12" customHeight="1" x14ac:dyDescent="0.3">
      <c r="A105" s="614"/>
      <c r="B105" s="508"/>
      <c r="C105" s="508"/>
      <c r="D105" s="508"/>
      <c r="E105" s="508"/>
      <c r="F105" s="212" t="s">
        <v>104</v>
      </c>
      <c r="G105" s="208">
        <v>13460000</v>
      </c>
      <c r="H105" s="208">
        <v>0</v>
      </c>
      <c r="I105" s="208">
        <f>G105</f>
        <v>13460000</v>
      </c>
      <c r="J105" s="208">
        <f t="shared" ref="J105:J107" si="72">H105</f>
        <v>0</v>
      </c>
      <c r="K105" s="534"/>
      <c r="L105" s="531"/>
      <c r="M105" s="513"/>
      <c r="N105" s="314">
        <f>G105</f>
        <v>13460000</v>
      </c>
      <c r="O105" s="314">
        <f t="shared" ref="O105:Q105" si="73">H105</f>
        <v>0</v>
      </c>
      <c r="P105" s="314">
        <f t="shared" si="73"/>
        <v>13460000</v>
      </c>
      <c r="Q105" s="314">
        <f t="shared" si="73"/>
        <v>0</v>
      </c>
    </row>
    <row r="106" spans="1:17" s="209" customFormat="1" ht="12" customHeight="1" x14ac:dyDescent="0.3">
      <c r="A106" s="614"/>
      <c r="B106" s="508"/>
      <c r="C106" s="508"/>
      <c r="D106" s="508"/>
      <c r="E106" s="508"/>
      <c r="F106" s="212" t="s">
        <v>82</v>
      </c>
      <c r="G106" s="208">
        <v>0</v>
      </c>
      <c r="H106" s="208">
        <v>0</v>
      </c>
      <c r="I106" s="208">
        <v>0</v>
      </c>
      <c r="J106" s="208">
        <f t="shared" si="72"/>
        <v>0</v>
      </c>
      <c r="K106" s="534"/>
      <c r="L106" s="531"/>
      <c r="M106" s="513"/>
      <c r="N106" s="314"/>
      <c r="O106" s="313"/>
      <c r="P106" s="313"/>
      <c r="Q106" s="313"/>
    </row>
    <row r="107" spans="1:17" s="209" customFormat="1" ht="12" customHeight="1" x14ac:dyDescent="0.3">
      <c r="A107" s="614"/>
      <c r="B107" s="508"/>
      <c r="C107" s="508"/>
      <c r="D107" s="508"/>
      <c r="E107" s="508"/>
      <c r="F107" s="212" t="s">
        <v>83</v>
      </c>
      <c r="G107" s="208">
        <v>0</v>
      </c>
      <c r="H107" s="208">
        <v>0</v>
      </c>
      <c r="I107" s="208">
        <v>0</v>
      </c>
      <c r="J107" s="208">
        <f t="shared" si="72"/>
        <v>0</v>
      </c>
      <c r="K107" s="534"/>
      <c r="L107" s="531"/>
      <c r="M107" s="513"/>
      <c r="N107" s="314"/>
      <c r="O107" s="313"/>
      <c r="P107" s="313"/>
      <c r="Q107" s="313"/>
    </row>
    <row r="108" spans="1:17" s="209" customFormat="1" ht="12" customHeight="1" x14ac:dyDescent="0.3">
      <c r="A108" s="614"/>
      <c r="B108" s="509"/>
      <c r="C108" s="509"/>
      <c r="D108" s="509"/>
      <c r="E108" s="509"/>
      <c r="F108" s="213" t="s">
        <v>121</v>
      </c>
      <c r="G108" s="214">
        <f t="shared" ref="G108:J108" si="74">SUM(G105:G107)</f>
        <v>13460000</v>
      </c>
      <c r="H108" s="214">
        <f t="shared" si="74"/>
        <v>0</v>
      </c>
      <c r="I108" s="214">
        <f t="shared" si="74"/>
        <v>13460000</v>
      </c>
      <c r="J108" s="214">
        <f t="shared" si="74"/>
        <v>0</v>
      </c>
      <c r="K108" s="535"/>
      <c r="L108" s="532"/>
      <c r="M108" s="514"/>
      <c r="N108" s="314"/>
      <c r="O108" s="313"/>
      <c r="P108" s="313"/>
      <c r="Q108" s="313"/>
    </row>
    <row r="109" spans="1:17" s="209" customFormat="1" ht="12" customHeight="1" x14ac:dyDescent="0.3">
      <c r="A109" s="614">
        <f>A104+1</f>
        <v>14</v>
      </c>
      <c r="B109" s="507" t="s">
        <v>870</v>
      </c>
      <c r="C109" s="507"/>
      <c r="D109" s="507"/>
      <c r="E109" s="507"/>
      <c r="F109" s="210" t="s">
        <v>197</v>
      </c>
      <c r="G109" s="210"/>
      <c r="H109" s="211"/>
      <c r="I109" s="211"/>
      <c r="J109" s="211"/>
      <c r="K109" s="533"/>
      <c r="L109" s="530">
        <v>0</v>
      </c>
      <c r="M109" s="267" t="s">
        <v>713</v>
      </c>
      <c r="N109" s="314"/>
      <c r="O109" s="313"/>
      <c r="P109" s="313"/>
      <c r="Q109" s="313"/>
    </row>
    <row r="110" spans="1:17" s="209" customFormat="1" ht="12" customHeight="1" x14ac:dyDescent="0.3">
      <c r="A110" s="614"/>
      <c r="B110" s="508"/>
      <c r="C110" s="508"/>
      <c r="D110" s="508"/>
      <c r="E110" s="508"/>
      <c r="F110" s="212" t="s">
        <v>104</v>
      </c>
      <c r="G110" s="208">
        <v>6164400</v>
      </c>
      <c r="H110" s="208">
        <f>G110</f>
        <v>6164400</v>
      </c>
      <c r="I110" s="208">
        <v>0</v>
      </c>
      <c r="J110" s="208">
        <f>H110</f>
        <v>6164400</v>
      </c>
      <c r="K110" s="534"/>
      <c r="L110" s="531"/>
      <c r="M110" s="513"/>
      <c r="N110" s="314">
        <f>G110</f>
        <v>6164400</v>
      </c>
      <c r="O110" s="314">
        <f t="shared" ref="O110:Q110" si="75">H110</f>
        <v>6164400</v>
      </c>
      <c r="P110" s="314">
        <f t="shared" si="75"/>
        <v>0</v>
      </c>
      <c r="Q110" s="314">
        <f t="shared" si="75"/>
        <v>6164400</v>
      </c>
    </row>
    <row r="111" spans="1:17" s="209" customFormat="1" ht="12" customHeight="1" x14ac:dyDescent="0.3">
      <c r="A111" s="614"/>
      <c r="B111" s="508"/>
      <c r="C111" s="508"/>
      <c r="D111" s="508"/>
      <c r="E111" s="508"/>
      <c r="F111" s="212" t="s">
        <v>82</v>
      </c>
      <c r="G111" s="208">
        <v>0</v>
      </c>
      <c r="H111" s="208">
        <f t="shared" ref="H111:H112" si="76">G111</f>
        <v>0</v>
      </c>
      <c r="I111" s="208">
        <v>0</v>
      </c>
      <c r="J111" s="208">
        <f t="shared" ref="J111" si="77">H111</f>
        <v>0</v>
      </c>
      <c r="K111" s="534"/>
      <c r="L111" s="531"/>
      <c r="M111" s="513"/>
      <c r="N111" s="314"/>
      <c r="O111" s="314"/>
      <c r="P111" s="314"/>
      <c r="Q111" s="314"/>
    </row>
    <row r="112" spans="1:17" s="209" customFormat="1" ht="12" customHeight="1" x14ac:dyDescent="0.3">
      <c r="A112" s="614"/>
      <c r="B112" s="508"/>
      <c r="C112" s="508"/>
      <c r="D112" s="508"/>
      <c r="E112" s="508"/>
      <c r="F112" s="212" t="s">
        <v>83</v>
      </c>
      <c r="G112" s="208">
        <v>0</v>
      </c>
      <c r="H112" s="208">
        <f t="shared" si="76"/>
        <v>0</v>
      </c>
      <c r="I112" s="208">
        <v>0</v>
      </c>
      <c r="J112" s="208">
        <v>0</v>
      </c>
      <c r="K112" s="534"/>
      <c r="L112" s="531"/>
      <c r="M112" s="513"/>
      <c r="N112" s="314"/>
      <c r="O112" s="314"/>
      <c r="P112" s="314"/>
      <c r="Q112" s="314"/>
    </row>
    <row r="113" spans="1:17" s="209" customFormat="1" ht="12" customHeight="1" x14ac:dyDescent="0.3">
      <c r="A113" s="614"/>
      <c r="B113" s="509"/>
      <c r="C113" s="509"/>
      <c r="D113" s="509"/>
      <c r="E113" s="509"/>
      <c r="F113" s="213" t="s">
        <v>121</v>
      </c>
      <c r="G113" s="214">
        <f>SUM(G110:G112)</f>
        <v>6164400</v>
      </c>
      <c r="H113" s="214">
        <f t="shared" ref="H113:J113" si="78">SUM(H110:H112)</f>
        <v>6164400</v>
      </c>
      <c r="I113" s="214">
        <f t="shared" si="78"/>
        <v>0</v>
      </c>
      <c r="J113" s="214">
        <f t="shared" si="78"/>
        <v>6164400</v>
      </c>
      <c r="K113" s="535"/>
      <c r="L113" s="532"/>
      <c r="M113" s="514"/>
      <c r="N113" s="314"/>
      <c r="O113" s="313"/>
      <c r="P113" s="313"/>
      <c r="Q113" s="313"/>
    </row>
    <row r="114" spans="1:17" s="209" customFormat="1" ht="12" customHeight="1" x14ac:dyDescent="0.3">
      <c r="A114" s="614">
        <f>A109+1</f>
        <v>15</v>
      </c>
      <c r="B114" s="507" t="s">
        <v>989</v>
      </c>
      <c r="C114" s="507" t="s">
        <v>539</v>
      </c>
      <c r="D114" s="507"/>
      <c r="E114" s="507"/>
      <c r="F114" s="210" t="s">
        <v>197</v>
      </c>
      <c r="G114" s="210"/>
      <c r="H114" s="211"/>
      <c r="I114" s="211"/>
      <c r="J114" s="211"/>
      <c r="K114" s="533" t="s">
        <v>1165</v>
      </c>
      <c r="L114" s="530">
        <v>0</v>
      </c>
      <c r="M114" s="553" t="s">
        <v>1263</v>
      </c>
      <c r="N114" s="314"/>
      <c r="O114" s="313"/>
      <c r="P114" s="313"/>
      <c r="Q114" s="313"/>
    </row>
    <row r="115" spans="1:17" s="209" customFormat="1" ht="12" customHeight="1" x14ac:dyDescent="0.3">
      <c r="A115" s="614"/>
      <c r="B115" s="508"/>
      <c r="C115" s="508"/>
      <c r="D115" s="508"/>
      <c r="E115" s="508"/>
      <c r="F115" s="212" t="s">
        <v>104</v>
      </c>
      <c r="G115" s="208">
        <v>130000000</v>
      </c>
      <c r="H115" s="208">
        <v>0</v>
      </c>
      <c r="I115" s="208">
        <f>G115</f>
        <v>130000000</v>
      </c>
      <c r="J115" s="208">
        <f t="shared" ref="J115:J117" si="79">H115</f>
        <v>0</v>
      </c>
      <c r="K115" s="534"/>
      <c r="L115" s="531"/>
      <c r="M115" s="554"/>
      <c r="N115" s="314">
        <f>G115</f>
        <v>130000000</v>
      </c>
      <c r="O115" s="314">
        <f t="shared" ref="O115:Q115" si="80">H115</f>
        <v>0</v>
      </c>
      <c r="P115" s="314">
        <f t="shared" si="80"/>
        <v>130000000</v>
      </c>
      <c r="Q115" s="314">
        <f t="shared" si="80"/>
        <v>0</v>
      </c>
    </row>
    <row r="116" spans="1:17" s="209" customFormat="1" ht="12" customHeight="1" x14ac:dyDescent="0.3">
      <c r="A116" s="614"/>
      <c r="B116" s="508"/>
      <c r="C116" s="508"/>
      <c r="D116" s="508"/>
      <c r="E116" s="508"/>
      <c r="F116" s="212" t="s">
        <v>82</v>
      </c>
      <c r="G116" s="208">
        <v>0</v>
      </c>
      <c r="H116" s="208">
        <v>0</v>
      </c>
      <c r="I116" s="208">
        <v>0</v>
      </c>
      <c r="J116" s="208">
        <f t="shared" si="79"/>
        <v>0</v>
      </c>
      <c r="K116" s="534"/>
      <c r="L116" s="531"/>
      <c r="M116" s="554"/>
      <c r="N116" s="314"/>
      <c r="O116" s="313"/>
      <c r="P116" s="313"/>
      <c r="Q116" s="313"/>
    </row>
    <row r="117" spans="1:17" s="209" customFormat="1" ht="12" customHeight="1" x14ac:dyDescent="0.3">
      <c r="A117" s="614"/>
      <c r="B117" s="508"/>
      <c r="C117" s="508"/>
      <c r="D117" s="508"/>
      <c r="E117" s="508"/>
      <c r="F117" s="212" t="s">
        <v>83</v>
      </c>
      <c r="G117" s="208">
        <v>0</v>
      </c>
      <c r="H117" s="208">
        <v>0</v>
      </c>
      <c r="I117" s="208">
        <v>0</v>
      </c>
      <c r="J117" s="208">
        <f t="shared" si="79"/>
        <v>0</v>
      </c>
      <c r="K117" s="534"/>
      <c r="L117" s="531"/>
      <c r="M117" s="554"/>
      <c r="N117" s="314"/>
      <c r="O117" s="313"/>
      <c r="P117" s="313"/>
      <c r="Q117" s="313"/>
    </row>
    <row r="118" spans="1:17" s="209" customFormat="1" ht="12" customHeight="1" x14ac:dyDescent="0.3">
      <c r="A118" s="614"/>
      <c r="B118" s="509"/>
      <c r="C118" s="509"/>
      <c r="D118" s="508"/>
      <c r="E118" s="508"/>
      <c r="F118" s="213" t="s">
        <v>121</v>
      </c>
      <c r="G118" s="214">
        <f t="shared" ref="G118:J118" si="81">SUM(G115:G117)</f>
        <v>130000000</v>
      </c>
      <c r="H118" s="214">
        <f t="shared" si="81"/>
        <v>0</v>
      </c>
      <c r="I118" s="214">
        <f t="shared" si="81"/>
        <v>130000000</v>
      </c>
      <c r="J118" s="214">
        <f t="shared" si="81"/>
        <v>0</v>
      </c>
      <c r="K118" s="535"/>
      <c r="L118" s="532"/>
      <c r="M118" s="554"/>
      <c r="N118" s="314"/>
      <c r="O118" s="313"/>
      <c r="P118" s="313"/>
      <c r="Q118" s="313"/>
    </row>
    <row r="119" spans="1:17" s="209" customFormat="1" ht="12" customHeight="1" x14ac:dyDescent="0.3">
      <c r="A119" s="614"/>
      <c r="B119" s="507" t="s">
        <v>990</v>
      </c>
      <c r="C119" s="507" t="s">
        <v>540</v>
      </c>
      <c r="D119" s="508"/>
      <c r="E119" s="508"/>
      <c r="F119" s="210" t="s">
        <v>197</v>
      </c>
      <c r="G119" s="210"/>
      <c r="H119" s="211"/>
      <c r="I119" s="211"/>
      <c r="J119" s="211"/>
      <c r="K119" s="533" t="s">
        <v>1165</v>
      </c>
      <c r="L119" s="530">
        <v>0</v>
      </c>
      <c r="M119" s="554"/>
      <c r="N119" s="314"/>
      <c r="O119" s="313"/>
      <c r="P119" s="313"/>
      <c r="Q119" s="313"/>
    </row>
    <row r="120" spans="1:17" s="209" customFormat="1" ht="12" customHeight="1" x14ac:dyDescent="0.3">
      <c r="A120" s="614"/>
      <c r="B120" s="508"/>
      <c r="C120" s="508"/>
      <c r="D120" s="508"/>
      <c r="E120" s="508"/>
      <c r="F120" s="212" t="s">
        <v>104</v>
      </c>
      <c r="G120" s="208">
        <v>20000000</v>
      </c>
      <c r="H120" s="208">
        <v>0</v>
      </c>
      <c r="I120" s="208">
        <f>G120</f>
        <v>20000000</v>
      </c>
      <c r="J120" s="208">
        <f t="shared" ref="J120:J122" si="82">H120</f>
        <v>0</v>
      </c>
      <c r="K120" s="534"/>
      <c r="L120" s="531"/>
      <c r="M120" s="554"/>
      <c r="N120" s="314">
        <f>G120</f>
        <v>20000000</v>
      </c>
      <c r="O120" s="314">
        <f t="shared" ref="O120:Q120" si="83">H120</f>
        <v>0</v>
      </c>
      <c r="P120" s="314">
        <f t="shared" si="83"/>
        <v>20000000</v>
      </c>
      <c r="Q120" s="314">
        <f t="shared" si="83"/>
        <v>0</v>
      </c>
    </row>
    <row r="121" spans="1:17" s="209" customFormat="1" ht="12" customHeight="1" x14ac:dyDescent="0.3">
      <c r="A121" s="614"/>
      <c r="B121" s="508"/>
      <c r="C121" s="508"/>
      <c r="D121" s="508"/>
      <c r="E121" s="508"/>
      <c r="F121" s="212" t="s">
        <v>82</v>
      </c>
      <c r="G121" s="208">
        <v>0</v>
      </c>
      <c r="H121" s="208">
        <v>0</v>
      </c>
      <c r="I121" s="208">
        <v>0</v>
      </c>
      <c r="J121" s="208">
        <f t="shared" si="82"/>
        <v>0</v>
      </c>
      <c r="K121" s="534"/>
      <c r="L121" s="531"/>
      <c r="M121" s="554"/>
      <c r="N121" s="314"/>
      <c r="O121" s="313"/>
      <c r="P121" s="313"/>
      <c r="Q121" s="313"/>
    </row>
    <row r="122" spans="1:17" s="209" customFormat="1" ht="12" customHeight="1" x14ac:dyDescent="0.3">
      <c r="A122" s="614"/>
      <c r="B122" s="508"/>
      <c r="C122" s="508"/>
      <c r="D122" s="508"/>
      <c r="E122" s="508"/>
      <c r="F122" s="212" t="s">
        <v>83</v>
      </c>
      <c r="G122" s="208">
        <v>0</v>
      </c>
      <c r="H122" s="208">
        <v>0</v>
      </c>
      <c r="I122" s="208">
        <v>0</v>
      </c>
      <c r="J122" s="208">
        <f t="shared" si="82"/>
        <v>0</v>
      </c>
      <c r="K122" s="534"/>
      <c r="L122" s="531"/>
      <c r="M122" s="554"/>
      <c r="N122" s="314"/>
      <c r="O122" s="313"/>
      <c r="P122" s="313"/>
      <c r="Q122" s="313"/>
    </row>
    <row r="123" spans="1:17" s="209" customFormat="1" ht="12" customHeight="1" x14ac:dyDescent="0.3">
      <c r="A123" s="614"/>
      <c r="B123" s="509"/>
      <c r="C123" s="509"/>
      <c r="D123" s="508"/>
      <c r="E123" s="508"/>
      <c r="F123" s="213" t="s">
        <v>121</v>
      </c>
      <c r="G123" s="214">
        <f t="shared" ref="G123:J123" si="84">SUM(G120:G122)</f>
        <v>20000000</v>
      </c>
      <c r="H123" s="214">
        <f t="shared" si="84"/>
        <v>0</v>
      </c>
      <c r="I123" s="214">
        <f t="shared" si="84"/>
        <v>20000000</v>
      </c>
      <c r="J123" s="214">
        <f t="shared" si="84"/>
        <v>0</v>
      </c>
      <c r="K123" s="535"/>
      <c r="L123" s="532"/>
      <c r="M123" s="554"/>
      <c r="N123" s="314"/>
      <c r="O123" s="313"/>
      <c r="P123" s="313"/>
      <c r="Q123" s="313"/>
    </row>
    <row r="124" spans="1:17" s="209" customFormat="1" ht="12" customHeight="1" x14ac:dyDescent="0.3">
      <c r="A124" s="614"/>
      <c r="B124" s="507" t="s">
        <v>991</v>
      </c>
      <c r="C124" s="507" t="s">
        <v>541</v>
      </c>
      <c r="D124" s="508"/>
      <c r="E124" s="508"/>
      <c r="F124" s="210" t="s">
        <v>197</v>
      </c>
      <c r="G124" s="210"/>
      <c r="H124" s="211"/>
      <c r="I124" s="211"/>
      <c r="J124" s="211"/>
      <c r="K124" s="533" t="s">
        <v>1165</v>
      </c>
      <c r="L124" s="530">
        <v>0</v>
      </c>
      <c r="M124" s="554"/>
      <c r="N124" s="314"/>
      <c r="O124" s="313"/>
      <c r="P124" s="313"/>
      <c r="Q124" s="313"/>
    </row>
    <row r="125" spans="1:17" s="209" customFormat="1" ht="12" customHeight="1" x14ac:dyDescent="0.3">
      <c r="A125" s="614"/>
      <c r="B125" s="508"/>
      <c r="C125" s="508"/>
      <c r="D125" s="508"/>
      <c r="E125" s="508"/>
      <c r="F125" s="212" t="s">
        <v>104</v>
      </c>
      <c r="G125" s="208">
        <v>5000000</v>
      </c>
      <c r="H125" s="208">
        <v>0</v>
      </c>
      <c r="I125" s="208">
        <f>G125</f>
        <v>5000000</v>
      </c>
      <c r="J125" s="208">
        <f t="shared" ref="J125:J127" si="85">H125</f>
        <v>0</v>
      </c>
      <c r="K125" s="534"/>
      <c r="L125" s="531"/>
      <c r="M125" s="554"/>
      <c r="N125" s="314">
        <f>G125</f>
        <v>5000000</v>
      </c>
      <c r="O125" s="314">
        <f t="shared" ref="O125:Q125" si="86">H125</f>
        <v>0</v>
      </c>
      <c r="P125" s="314">
        <f t="shared" si="86"/>
        <v>5000000</v>
      </c>
      <c r="Q125" s="314">
        <f t="shared" si="86"/>
        <v>0</v>
      </c>
    </row>
    <row r="126" spans="1:17" s="209" customFormat="1" ht="12" customHeight="1" x14ac:dyDescent="0.3">
      <c r="A126" s="614"/>
      <c r="B126" s="508"/>
      <c r="C126" s="508"/>
      <c r="D126" s="508"/>
      <c r="E126" s="508"/>
      <c r="F126" s="212" t="s">
        <v>82</v>
      </c>
      <c r="G126" s="208">
        <v>0</v>
      </c>
      <c r="H126" s="208">
        <v>0</v>
      </c>
      <c r="I126" s="208">
        <v>0</v>
      </c>
      <c r="J126" s="208">
        <f t="shared" si="85"/>
        <v>0</v>
      </c>
      <c r="K126" s="534"/>
      <c r="L126" s="531"/>
      <c r="M126" s="554"/>
      <c r="N126" s="314"/>
      <c r="O126" s="313"/>
      <c r="P126" s="313"/>
      <c r="Q126" s="313"/>
    </row>
    <row r="127" spans="1:17" s="209" customFormat="1" ht="12" customHeight="1" x14ac:dyDescent="0.3">
      <c r="A127" s="614"/>
      <c r="B127" s="508"/>
      <c r="C127" s="508"/>
      <c r="D127" s="508"/>
      <c r="E127" s="508"/>
      <c r="F127" s="212" t="s">
        <v>83</v>
      </c>
      <c r="G127" s="208">
        <v>0</v>
      </c>
      <c r="H127" s="208">
        <v>0</v>
      </c>
      <c r="I127" s="208">
        <v>0</v>
      </c>
      <c r="J127" s="208">
        <f t="shared" si="85"/>
        <v>0</v>
      </c>
      <c r="K127" s="534"/>
      <c r="L127" s="531"/>
      <c r="M127" s="554"/>
      <c r="N127" s="314"/>
      <c r="O127" s="313"/>
      <c r="P127" s="313"/>
      <c r="Q127" s="313"/>
    </row>
    <row r="128" spans="1:17" s="209" customFormat="1" ht="12" customHeight="1" x14ac:dyDescent="0.3">
      <c r="A128" s="614"/>
      <c r="B128" s="509"/>
      <c r="C128" s="508"/>
      <c r="D128" s="508"/>
      <c r="E128" s="508"/>
      <c r="F128" s="213" t="s">
        <v>121</v>
      </c>
      <c r="G128" s="214">
        <f t="shared" ref="G128:J128" si="87">SUM(G125:G127)</f>
        <v>5000000</v>
      </c>
      <c r="H128" s="214">
        <f t="shared" si="87"/>
        <v>0</v>
      </c>
      <c r="I128" s="214">
        <f t="shared" si="87"/>
        <v>5000000</v>
      </c>
      <c r="J128" s="214">
        <f t="shared" si="87"/>
        <v>0</v>
      </c>
      <c r="K128" s="535"/>
      <c r="L128" s="532"/>
      <c r="M128" s="560"/>
      <c r="N128" s="314"/>
      <c r="O128" s="313"/>
      <c r="P128" s="313"/>
      <c r="Q128" s="313"/>
    </row>
    <row r="129" spans="1:17" s="209" customFormat="1" ht="12" customHeight="1" x14ac:dyDescent="0.3">
      <c r="A129" s="614"/>
      <c r="B129" s="518"/>
      <c r="C129" s="519"/>
      <c r="D129" s="519"/>
      <c r="E129" s="520"/>
      <c r="F129" s="206"/>
      <c r="G129" s="207"/>
      <c r="H129" s="208"/>
      <c r="I129" s="208"/>
      <c r="J129" s="208"/>
      <c r="K129" s="527"/>
      <c r="L129" s="507"/>
      <c r="M129" s="512"/>
      <c r="N129" s="314"/>
      <c r="O129" s="313"/>
      <c r="P129" s="313"/>
      <c r="Q129" s="313"/>
    </row>
    <row r="130" spans="1:17" s="209" customFormat="1" ht="12" customHeight="1" x14ac:dyDescent="0.3">
      <c r="A130" s="614"/>
      <c r="B130" s="521"/>
      <c r="C130" s="522"/>
      <c r="D130" s="522"/>
      <c r="E130" s="523"/>
      <c r="F130" s="206" t="s">
        <v>565</v>
      </c>
      <c r="G130" s="207">
        <f>G115+G120+G125</f>
        <v>155000000</v>
      </c>
      <c r="H130" s="207">
        <f t="shared" ref="H130:J130" si="88">H115+H120+H125</f>
        <v>0</v>
      </c>
      <c r="I130" s="207">
        <f t="shared" si="88"/>
        <v>155000000</v>
      </c>
      <c r="J130" s="207">
        <f t="shared" si="88"/>
        <v>0</v>
      </c>
      <c r="K130" s="528"/>
      <c r="L130" s="508"/>
      <c r="M130" s="513"/>
      <c r="N130" s="314"/>
      <c r="O130" s="313"/>
      <c r="P130" s="313"/>
      <c r="Q130" s="313"/>
    </row>
    <row r="131" spans="1:17" s="209" customFormat="1" ht="12" customHeight="1" x14ac:dyDescent="0.3">
      <c r="A131" s="614"/>
      <c r="B131" s="521"/>
      <c r="C131" s="522"/>
      <c r="D131" s="522"/>
      <c r="E131" s="523"/>
      <c r="F131" s="206" t="s">
        <v>567</v>
      </c>
      <c r="G131" s="207">
        <f t="shared" ref="G131:J131" si="89">G116+G121+G126</f>
        <v>0</v>
      </c>
      <c r="H131" s="207">
        <f t="shared" si="89"/>
        <v>0</v>
      </c>
      <c r="I131" s="207">
        <f t="shared" si="89"/>
        <v>0</v>
      </c>
      <c r="J131" s="207">
        <f t="shared" si="89"/>
        <v>0</v>
      </c>
      <c r="K131" s="528"/>
      <c r="L131" s="508"/>
      <c r="M131" s="513"/>
      <c r="N131" s="314"/>
      <c r="O131" s="313"/>
      <c r="P131" s="313"/>
      <c r="Q131" s="313"/>
    </row>
    <row r="132" spans="1:17" s="209" customFormat="1" ht="12" customHeight="1" x14ac:dyDescent="0.3">
      <c r="A132" s="614"/>
      <c r="B132" s="521"/>
      <c r="C132" s="522"/>
      <c r="D132" s="522"/>
      <c r="E132" s="523"/>
      <c r="F132" s="206" t="s">
        <v>569</v>
      </c>
      <c r="G132" s="207">
        <f t="shared" ref="G132:J132" si="90">G117+G122+G127</f>
        <v>0</v>
      </c>
      <c r="H132" s="207">
        <f t="shared" si="90"/>
        <v>0</v>
      </c>
      <c r="I132" s="207">
        <f t="shared" si="90"/>
        <v>0</v>
      </c>
      <c r="J132" s="207">
        <f t="shared" si="90"/>
        <v>0</v>
      </c>
      <c r="K132" s="528"/>
      <c r="L132" s="508"/>
      <c r="M132" s="513"/>
      <c r="N132" s="314"/>
      <c r="O132" s="313"/>
      <c r="P132" s="313"/>
      <c r="Q132" s="313"/>
    </row>
    <row r="133" spans="1:17" s="209" customFormat="1" ht="12" customHeight="1" x14ac:dyDescent="0.3">
      <c r="A133" s="614"/>
      <c r="B133" s="524"/>
      <c r="C133" s="525"/>
      <c r="D133" s="525"/>
      <c r="E133" s="526"/>
      <c r="F133" s="206" t="s">
        <v>121</v>
      </c>
      <c r="G133" s="207">
        <f>SUM(G130:G132)</f>
        <v>155000000</v>
      </c>
      <c r="H133" s="207">
        <f t="shared" ref="H133:J133" si="91">SUM(H130:H132)</f>
        <v>0</v>
      </c>
      <c r="I133" s="207">
        <f t="shared" si="91"/>
        <v>155000000</v>
      </c>
      <c r="J133" s="207">
        <f t="shared" si="91"/>
        <v>0</v>
      </c>
      <c r="K133" s="529"/>
      <c r="L133" s="509"/>
      <c r="M133" s="514"/>
      <c r="N133" s="314"/>
      <c r="O133" s="313"/>
      <c r="P133" s="313"/>
      <c r="Q133" s="313"/>
    </row>
    <row r="134" spans="1:17" s="209" customFormat="1" ht="11.1" customHeight="1" x14ac:dyDescent="0.3">
      <c r="A134" s="614">
        <f>A114+1</f>
        <v>16</v>
      </c>
      <c r="B134" s="507" t="s">
        <v>898</v>
      </c>
      <c r="C134" s="507" t="s">
        <v>708</v>
      </c>
      <c r="D134" s="507"/>
      <c r="E134" s="507"/>
      <c r="F134" s="210" t="s">
        <v>197</v>
      </c>
      <c r="G134" s="210"/>
      <c r="H134" s="211"/>
      <c r="I134" s="211"/>
      <c r="J134" s="211"/>
      <c r="K134" s="527"/>
      <c r="L134" s="530">
        <v>0</v>
      </c>
      <c r="M134" s="292" t="s">
        <v>909</v>
      </c>
      <c r="N134" s="314"/>
      <c r="O134" s="313"/>
      <c r="P134" s="313"/>
      <c r="Q134" s="313"/>
    </row>
    <row r="135" spans="1:17" s="209" customFormat="1" ht="11.1" customHeight="1" x14ac:dyDescent="0.3">
      <c r="A135" s="614"/>
      <c r="B135" s="508"/>
      <c r="C135" s="508"/>
      <c r="D135" s="508"/>
      <c r="E135" s="508"/>
      <c r="F135" s="212" t="s">
        <v>104</v>
      </c>
      <c r="G135" s="208">
        <v>849420</v>
      </c>
      <c r="H135" s="208">
        <f t="shared" ref="H135" si="92">G135</f>
        <v>849420</v>
      </c>
      <c r="I135" s="208">
        <v>0</v>
      </c>
      <c r="J135" s="208">
        <f t="shared" ref="J135:J137" si="93">H135</f>
        <v>849420</v>
      </c>
      <c r="K135" s="528"/>
      <c r="L135" s="531"/>
      <c r="M135" s="514" t="s">
        <v>1264</v>
      </c>
      <c r="N135" s="314">
        <f>G135</f>
        <v>849420</v>
      </c>
      <c r="O135" s="314">
        <f t="shared" ref="O135:Q135" si="94">H135</f>
        <v>849420</v>
      </c>
      <c r="P135" s="314">
        <f t="shared" si="94"/>
        <v>0</v>
      </c>
      <c r="Q135" s="314">
        <f t="shared" si="94"/>
        <v>849420</v>
      </c>
    </row>
    <row r="136" spans="1:17" s="209" customFormat="1" ht="11.1" customHeight="1" x14ac:dyDescent="0.3">
      <c r="A136" s="614"/>
      <c r="B136" s="508"/>
      <c r="C136" s="508"/>
      <c r="D136" s="508"/>
      <c r="E136" s="508"/>
      <c r="F136" s="212" t="s">
        <v>82</v>
      </c>
      <c r="G136" s="208">
        <v>0</v>
      </c>
      <c r="H136" s="208">
        <v>0</v>
      </c>
      <c r="I136" s="208">
        <v>0</v>
      </c>
      <c r="J136" s="208">
        <f t="shared" si="93"/>
        <v>0</v>
      </c>
      <c r="K136" s="528"/>
      <c r="L136" s="531"/>
      <c r="M136" s="537"/>
      <c r="N136" s="314"/>
      <c r="O136" s="313"/>
      <c r="P136" s="313"/>
      <c r="Q136" s="313"/>
    </row>
    <row r="137" spans="1:17" s="209" customFormat="1" ht="11.1" customHeight="1" x14ac:dyDescent="0.3">
      <c r="A137" s="614"/>
      <c r="B137" s="508"/>
      <c r="C137" s="508"/>
      <c r="D137" s="508"/>
      <c r="E137" s="508"/>
      <c r="F137" s="212" t="s">
        <v>83</v>
      </c>
      <c r="G137" s="208">
        <v>0</v>
      </c>
      <c r="H137" s="208">
        <v>0</v>
      </c>
      <c r="I137" s="208">
        <v>0</v>
      </c>
      <c r="J137" s="208">
        <f t="shared" si="93"/>
        <v>0</v>
      </c>
      <c r="K137" s="528"/>
      <c r="L137" s="531"/>
      <c r="M137" s="537"/>
      <c r="N137" s="314"/>
      <c r="O137" s="313"/>
      <c r="P137" s="313"/>
      <c r="Q137" s="313"/>
    </row>
    <row r="138" spans="1:17" s="209" customFormat="1" ht="11.1" customHeight="1" x14ac:dyDescent="0.3">
      <c r="A138" s="614"/>
      <c r="B138" s="509"/>
      <c r="C138" s="508"/>
      <c r="D138" s="508"/>
      <c r="E138" s="508"/>
      <c r="F138" s="213" t="s">
        <v>121</v>
      </c>
      <c r="G138" s="214">
        <f t="shared" ref="G138:J138" si="95">SUM(G135:G137)</f>
        <v>849420</v>
      </c>
      <c r="H138" s="214">
        <f t="shared" si="95"/>
        <v>849420</v>
      </c>
      <c r="I138" s="214">
        <f t="shared" si="95"/>
        <v>0</v>
      </c>
      <c r="J138" s="214">
        <f t="shared" si="95"/>
        <v>849420</v>
      </c>
      <c r="K138" s="528"/>
      <c r="L138" s="532"/>
      <c r="M138" s="537"/>
      <c r="N138" s="314"/>
      <c r="O138" s="313"/>
      <c r="P138" s="313"/>
      <c r="Q138" s="313"/>
    </row>
    <row r="139" spans="1:17" s="209" customFormat="1" ht="11.1" customHeight="1" x14ac:dyDescent="0.3">
      <c r="A139" s="614"/>
      <c r="B139" s="507" t="s">
        <v>899</v>
      </c>
      <c r="C139" s="508"/>
      <c r="D139" s="508"/>
      <c r="E139" s="508"/>
      <c r="F139" s="210" t="s">
        <v>197</v>
      </c>
      <c r="G139" s="210"/>
      <c r="H139" s="211"/>
      <c r="I139" s="211"/>
      <c r="J139" s="211"/>
      <c r="K139" s="528"/>
      <c r="L139" s="530">
        <v>0</v>
      </c>
      <c r="M139" s="292" t="s">
        <v>909</v>
      </c>
      <c r="N139" s="314"/>
      <c r="O139" s="313"/>
      <c r="P139" s="313"/>
      <c r="Q139" s="313"/>
    </row>
    <row r="140" spans="1:17" s="209" customFormat="1" ht="11.1" customHeight="1" x14ac:dyDescent="0.3">
      <c r="A140" s="614"/>
      <c r="B140" s="508"/>
      <c r="C140" s="508"/>
      <c r="D140" s="508"/>
      <c r="E140" s="508"/>
      <c r="F140" s="212" t="s">
        <v>104</v>
      </c>
      <c r="G140" s="208">
        <v>4488000</v>
      </c>
      <c r="H140" s="208">
        <f t="shared" ref="H140" si="96">G140</f>
        <v>4488000</v>
      </c>
      <c r="I140" s="208">
        <v>0</v>
      </c>
      <c r="J140" s="208">
        <f t="shared" ref="J140:J142" si="97">H140</f>
        <v>4488000</v>
      </c>
      <c r="K140" s="528"/>
      <c r="L140" s="531"/>
      <c r="M140" s="513" t="s">
        <v>1265</v>
      </c>
      <c r="N140" s="314">
        <f>G140</f>
        <v>4488000</v>
      </c>
      <c r="O140" s="314">
        <f t="shared" ref="O140:Q140" si="98">H140</f>
        <v>4488000</v>
      </c>
      <c r="P140" s="314">
        <f t="shared" si="98"/>
        <v>0</v>
      </c>
      <c r="Q140" s="314">
        <f t="shared" si="98"/>
        <v>4488000</v>
      </c>
    </row>
    <row r="141" spans="1:17" s="209" customFormat="1" ht="11.1" customHeight="1" x14ac:dyDescent="0.3">
      <c r="A141" s="614"/>
      <c r="B141" s="508"/>
      <c r="C141" s="508"/>
      <c r="D141" s="508"/>
      <c r="E141" s="508"/>
      <c r="F141" s="212" t="s">
        <v>82</v>
      </c>
      <c r="G141" s="208">
        <v>0</v>
      </c>
      <c r="H141" s="208">
        <v>0</v>
      </c>
      <c r="I141" s="208">
        <v>0</v>
      </c>
      <c r="J141" s="208">
        <f t="shared" si="97"/>
        <v>0</v>
      </c>
      <c r="K141" s="528"/>
      <c r="L141" s="531"/>
      <c r="M141" s="513"/>
      <c r="N141" s="314"/>
      <c r="O141" s="313"/>
      <c r="P141" s="313"/>
      <c r="Q141" s="313"/>
    </row>
    <row r="142" spans="1:17" s="209" customFormat="1" ht="11.1" customHeight="1" x14ac:dyDescent="0.3">
      <c r="A142" s="614"/>
      <c r="B142" s="508"/>
      <c r="C142" s="508"/>
      <c r="D142" s="508"/>
      <c r="E142" s="508"/>
      <c r="F142" s="212" t="s">
        <v>83</v>
      </c>
      <c r="G142" s="208">
        <v>0</v>
      </c>
      <c r="H142" s="208">
        <v>0</v>
      </c>
      <c r="I142" s="208">
        <v>0</v>
      </c>
      <c r="J142" s="208">
        <f t="shared" si="97"/>
        <v>0</v>
      </c>
      <c r="K142" s="528"/>
      <c r="L142" s="531"/>
      <c r="M142" s="513"/>
      <c r="N142" s="314"/>
      <c r="O142" s="313"/>
      <c r="P142" s="313"/>
      <c r="Q142" s="313"/>
    </row>
    <row r="143" spans="1:17" s="209" customFormat="1" ht="11.1" customHeight="1" x14ac:dyDescent="0.3">
      <c r="A143" s="614"/>
      <c r="B143" s="509"/>
      <c r="C143" s="508"/>
      <c r="D143" s="508"/>
      <c r="E143" s="508"/>
      <c r="F143" s="213" t="s">
        <v>121</v>
      </c>
      <c r="G143" s="214">
        <f t="shared" ref="G143:J143" si="99">SUM(G140:G142)</f>
        <v>4488000</v>
      </c>
      <c r="H143" s="214">
        <f t="shared" si="99"/>
        <v>4488000</v>
      </c>
      <c r="I143" s="214">
        <f t="shared" si="99"/>
        <v>0</v>
      </c>
      <c r="J143" s="214">
        <f t="shared" si="99"/>
        <v>4488000</v>
      </c>
      <c r="K143" s="528"/>
      <c r="L143" s="532"/>
      <c r="M143" s="513"/>
      <c r="N143" s="314"/>
      <c r="O143" s="313"/>
      <c r="P143" s="313"/>
      <c r="Q143" s="313"/>
    </row>
    <row r="144" spans="1:17" s="209" customFormat="1" ht="11.1" customHeight="1" x14ac:dyDescent="0.3">
      <c r="A144" s="614"/>
      <c r="B144" s="507" t="s">
        <v>900</v>
      </c>
      <c r="C144" s="508"/>
      <c r="D144" s="508"/>
      <c r="E144" s="508"/>
      <c r="F144" s="210" t="s">
        <v>197</v>
      </c>
      <c r="G144" s="210"/>
      <c r="H144" s="211"/>
      <c r="I144" s="211"/>
      <c r="J144" s="211"/>
      <c r="K144" s="528"/>
      <c r="L144" s="530">
        <v>0</v>
      </c>
      <c r="M144" s="513"/>
      <c r="N144" s="314"/>
      <c r="O144" s="313"/>
      <c r="P144" s="313"/>
      <c r="Q144" s="313"/>
    </row>
    <row r="145" spans="1:17" s="209" customFormat="1" ht="11.1" customHeight="1" x14ac:dyDescent="0.3">
      <c r="A145" s="614"/>
      <c r="B145" s="508"/>
      <c r="C145" s="508"/>
      <c r="D145" s="508"/>
      <c r="E145" s="508"/>
      <c r="F145" s="212" t="s">
        <v>104</v>
      </c>
      <c r="G145" s="208">
        <v>4261400</v>
      </c>
      <c r="H145" s="208">
        <f t="shared" ref="H145" si="100">G145</f>
        <v>4261400</v>
      </c>
      <c r="I145" s="208">
        <v>0</v>
      </c>
      <c r="J145" s="208">
        <f t="shared" ref="J145:J147" si="101">H145</f>
        <v>4261400</v>
      </c>
      <c r="K145" s="528"/>
      <c r="L145" s="531"/>
      <c r="M145" s="513"/>
      <c r="N145" s="314">
        <f>G145</f>
        <v>4261400</v>
      </c>
      <c r="O145" s="314">
        <f t="shared" ref="O145:Q145" si="102">H145</f>
        <v>4261400</v>
      </c>
      <c r="P145" s="314">
        <f t="shared" si="102"/>
        <v>0</v>
      </c>
      <c r="Q145" s="314">
        <f t="shared" si="102"/>
        <v>4261400</v>
      </c>
    </row>
    <row r="146" spans="1:17" s="209" customFormat="1" ht="11.1" customHeight="1" x14ac:dyDescent="0.3">
      <c r="A146" s="614"/>
      <c r="B146" s="508"/>
      <c r="C146" s="508"/>
      <c r="D146" s="508"/>
      <c r="E146" s="508"/>
      <c r="F146" s="212" t="s">
        <v>82</v>
      </c>
      <c r="G146" s="208">
        <v>0</v>
      </c>
      <c r="H146" s="208">
        <v>0</v>
      </c>
      <c r="I146" s="208">
        <v>0</v>
      </c>
      <c r="J146" s="208">
        <f t="shared" si="101"/>
        <v>0</v>
      </c>
      <c r="K146" s="528"/>
      <c r="L146" s="531"/>
      <c r="M146" s="513"/>
      <c r="N146" s="314"/>
      <c r="O146" s="313"/>
      <c r="P146" s="313"/>
      <c r="Q146" s="313"/>
    </row>
    <row r="147" spans="1:17" s="209" customFormat="1" ht="11.1" customHeight="1" x14ac:dyDescent="0.3">
      <c r="A147" s="614"/>
      <c r="B147" s="508"/>
      <c r="C147" s="508"/>
      <c r="D147" s="508"/>
      <c r="E147" s="508"/>
      <c r="F147" s="212" t="s">
        <v>83</v>
      </c>
      <c r="G147" s="208">
        <v>0</v>
      </c>
      <c r="H147" s="208">
        <v>0</v>
      </c>
      <c r="I147" s="208">
        <v>0</v>
      </c>
      <c r="J147" s="208">
        <f t="shared" si="101"/>
        <v>0</v>
      </c>
      <c r="K147" s="528"/>
      <c r="L147" s="531"/>
      <c r="M147" s="513"/>
      <c r="N147" s="314"/>
      <c r="O147" s="313"/>
      <c r="P147" s="313"/>
      <c r="Q147" s="313"/>
    </row>
    <row r="148" spans="1:17" s="209" customFormat="1" ht="11.1" customHeight="1" x14ac:dyDescent="0.3">
      <c r="A148" s="614"/>
      <c r="B148" s="509"/>
      <c r="C148" s="508"/>
      <c r="D148" s="508"/>
      <c r="E148" s="508"/>
      <c r="F148" s="213" t="s">
        <v>121</v>
      </c>
      <c r="G148" s="214">
        <f t="shared" ref="G148:J148" si="103">SUM(G145:G147)</f>
        <v>4261400</v>
      </c>
      <c r="H148" s="214">
        <f t="shared" si="103"/>
        <v>4261400</v>
      </c>
      <c r="I148" s="214">
        <f t="shared" si="103"/>
        <v>0</v>
      </c>
      <c r="J148" s="214">
        <f t="shared" si="103"/>
        <v>4261400</v>
      </c>
      <c r="K148" s="528"/>
      <c r="L148" s="532"/>
      <c r="M148" s="513"/>
      <c r="N148" s="314"/>
      <c r="O148" s="313"/>
      <c r="P148" s="313"/>
      <c r="Q148" s="313"/>
    </row>
    <row r="149" spans="1:17" s="209" customFormat="1" ht="11.1" customHeight="1" x14ac:dyDescent="0.3">
      <c r="A149" s="614"/>
      <c r="B149" s="507" t="s">
        <v>901</v>
      </c>
      <c r="C149" s="508"/>
      <c r="D149" s="508"/>
      <c r="E149" s="508"/>
      <c r="F149" s="210" t="s">
        <v>197</v>
      </c>
      <c r="G149" s="210"/>
      <c r="H149" s="211"/>
      <c r="I149" s="211"/>
      <c r="J149" s="211"/>
      <c r="K149" s="528"/>
      <c r="L149" s="530">
        <v>0</v>
      </c>
      <c r="M149" s="513"/>
      <c r="N149" s="314"/>
      <c r="O149" s="313"/>
      <c r="P149" s="313"/>
      <c r="Q149" s="313"/>
    </row>
    <row r="150" spans="1:17" s="209" customFormat="1" ht="11.1" customHeight="1" x14ac:dyDescent="0.3">
      <c r="A150" s="614"/>
      <c r="B150" s="508"/>
      <c r="C150" s="508"/>
      <c r="D150" s="508"/>
      <c r="E150" s="508"/>
      <c r="F150" s="212" t="s">
        <v>104</v>
      </c>
      <c r="G150" s="208">
        <v>309810</v>
      </c>
      <c r="H150" s="208">
        <f t="shared" ref="H150" si="104">G150</f>
        <v>309810</v>
      </c>
      <c r="I150" s="208">
        <v>0</v>
      </c>
      <c r="J150" s="208">
        <f t="shared" ref="J150:J152" si="105">H150</f>
        <v>309810</v>
      </c>
      <c r="K150" s="528"/>
      <c r="L150" s="531"/>
      <c r="M150" s="513"/>
      <c r="N150" s="314">
        <f>G150</f>
        <v>309810</v>
      </c>
      <c r="O150" s="314">
        <f t="shared" ref="O150:Q150" si="106">H150</f>
        <v>309810</v>
      </c>
      <c r="P150" s="314">
        <f t="shared" si="106"/>
        <v>0</v>
      </c>
      <c r="Q150" s="314">
        <f t="shared" si="106"/>
        <v>309810</v>
      </c>
    </row>
    <row r="151" spans="1:17" s="209" customFormat="1" ht="11.1" customHeight="1" x14ac:dyDescent="0.3">
      <c r="A151" s="614"/>
      <c r="B151" s="508"/>
      <c r="C151" s="508"/>
      <c r="D151" s="508"/>
      <c r="E151" s="508"/>
      <c r="F151" s="212" t="s">
        <v>82</v>
      </c>
      <c r="G151" s="208">
        <v>0</v>
      </c>
      <c r="H151" s="208">
        <v>0</v>
      </c>
      <c r="I151" s="208">
        <v>0</v>
      </c>
      <c r="J151" s="208">
        <f t="shared" si="105"/>
        <v>0</v>
      </c>
      <c r="K151" s="528"/>
      <c r="L151" s="531"/>
      <c r="M151" s="513"/>
      <c r="N151" s="314"/>
      <c r="O151" s="313"/>
      <c r="P151" s="313"/>
      <c r="Q151" s="313"/>
    </row>
    <row r="152" spans="1:17" s="209" customFormat="1" ht="11.1" customHeight="1" x14ac:dyDescent="0.3">
      <c r="A152" s="614"/>
      <c r="B152" s="508"/>
      <c r="C152" s="508"/>
      <c r="D152" s="508"/>
      <c r="E152" s="508"/>
      <c r="F152" s="212" t="s">
        <v>83</v>
      </c>
      <c r="G152" s="208">
        <v>0</v>
      </c>
      <c r="H152" s="208">
        <v>0</v>
      </c>
      <c r="I152" s="208">
        <v>0</v>
      </c>
      <c r="J152" s="208">
        <f t="shared" si="105"/>
        <v>0</v>
      </c>
      <c r="K152" s="528"/>
      <c r="L152" s="531"/>
      <c r="M152" s="513"/>
      <c r="N152" s="314"/>
      <c r="O152" s="313"/>
      <c r="P152" s="313"/>
      <c r="Q152" s="313"/>
    </row>
    <row r="153" spans="1:17" s="209" customFormat="1" ht="11.1" customHeight="1" x14ac:dyDescent="0.3">
      <c r="A153" s="614"/>
      <c r="B153" s="509"/>
      <c r="C153" s="508"/>
      <c r="D153" s="508"/>
      <c r="E153" s="508"/>
      <c r="F153" s="213" t="s">
        <v>121</v>
      </c>
      <c r="G153" s="214">
        <f t="shared" ref="G153:J153" si="107">SUM(G150:G152)</f>
        <v>309810</v>
      </c>
      <c r="H153" s="214">
        <f t="shared" si="107"/>
        <v>309810</v>
      </c>
      <c r="I153" s="214">
        <f t="shared" si="107"/>
        <v>0</v>
      </c>
      <c r="J153" s="214">
        <f t="shared" si="107"/>
        <v>309810</v>
      </c>
      <c r="K153" s="528"/>
      <c r="L153" s="532"/>
      <c r="M153" s="513"/>
      <c r="N153" s="314"/>
      <c r="O153" s="313"/>
      <c r="P153" s="313"/>
      <c r="Q153" s="313"/>
    </row>
    <row r="154" spans="1:17" s="209" customFormat="1" ht="11.1" customHeight="1" x14ac:dyDescent="0.3">
      <c r="A154" s="614"/>
      <c r="B154" s="507" t="s">
        <v>902</v>
      </c>
      <c r="C154" s="508"/>
      <c r="D154" s="508"/>
      <c r="E154" s="508"/>
      <c r="F154" s="210" t="s">
        <v>197</v>
      </c>
      <c r="G154" s="210"/>
      <c r="H154" s="211"/>
      <c r="I154" s="211"/>
      <c r="J154" s="211"/>
      <c r="K154" s="528"/>
      <c r="L154" s="530">
        <v>0</v>
      </c>
      <c r="M154" s="513"/>
      <c r="N154" s="314"/>
      <c r="O154" s="313"/>
      <c r="P154" s="313"/>
      <c r="Q154" s="313"/>
    </row>
    <row r="155" spans="1:17" s="209" customFormat="1" ht="11.1" customHeight="1" x14ac:dyDescent="0.3">
      <c r="A155" s="614"/>
      <c r="B155" s="508"/>
      <c r="C155" s="508"/>
      <c r="D155" s="508"/>
      <c r="E155" s="508"/>
      <c r="F155" s="212" t="s">
        <v>104</v>
      </c>
      <c r="G155" s="208">
        <v>2428576</v>
      </c>
      <c r="H155" s="208">
        <f t="shared" ref="H155" si="108">G155</f>
        <v>2428576</v>
      </c>
      <c r="I155" s="208">
        <v>0</v>
      </c>
      <c r="J155" s="208">
        <f t="shared" ref="J155:J157" si="109">H155</f>
        <v>2428576</v>
      </c>
      <c r="K155" s="528"/>
      <c r="L155" s="531"/>
      <c r="M155" s="513"/>
      <c r="N155" s="314">
        <f>G155</f>
        <v>2428576</v>
      </c>
      <c r="O155" s="314">
        <f t="shared" ref="O155:Q155" si="110">H155</f>
        <v>2428576</v>
      </c>
      <c r="P155" s="314">
        <f t="shared" si="110"/>
        <v>0</v>
      </c>
      <c r="Q155" s="314">
        <f t="shared" si="110"/>
        <v>2428576</v>
      </c>
    </row>
    <row r="156" spans="1:17" s="209" customFormat="1" ht="11.1" customHeight="1" x14ac:dyDescent="0.3">
      <c r="A156" s="614"/>
      <c r="B156" s="508"/>
      <c r="C156" s="508"/>
      <c r="D156" s="508"/>
      <c r="E156" s="508"/>
      <c r="F156" s="212" t="s">
        <v>82</v>
      </c>
      <c r="G156" s="208">
        <v>0</v>
      </c>
      <c r="H156" s="208">
        <v>0</v>
      </c>
      <c r="I156" s="208">
        <v>0</v>
      </c>
      <c r="J156" s="208">
        <f t="shared" si="109"/>
        <v>0</v>
      </c>
      <c r="K156" s="528"/>
      <c r="L156" s="531"/>
      <c r="M156" s="513"/>
      <c r="N156" s="314"/>
      <c r="O156" s="313"/>
      <c r="P156" s="313"/>
      <c r="Q156" s="313"/>
    </row>
    <row r="157" spans="1:17" s="209" customFormat="1" ht="11.1" customHeight="1" x14ac:dyDescent="0.3">
      <c r="A157" s="614"/>
      <c r="B157" s="508"/>
      <c r="C157" s="508"/>
      <c r="D157" s="508"/>
      <c r="E157" s="508"/>
      <c r="F157" s="212" t="s">
        <v>83</v>
      </c>
      <c r="G157" s="208">
        <v>0</v>
      </c>
      <c r="H157" s="208">
        <v>0</v>
      </c>
      <c r="I157" s="208">
        <v>0</v>
      </c>
      <c r="J157" s="208">
        <f t="shared" si="109"/>
        <v>0</v>
      </c>
      <c r="K157" s="528"/>
      <c r="L157" s="531"/>
      <c r="M157" s="513"/>
      <c r="N157" s="314"/>
      <c r="O157" s="313"/>
      <c r="P157" s="313"/>
      <c r="Q157" s="313"/>
    </row>
    <row r="158" spans="1:17" s="209" customFormat="1" ht="11.1" customHeight="1" x14ac:dyDescent="0.3">
      <c r="A158" s="614"/>
      <c r="B158" s="509"/>
      <c r="C158" s="508"/>
      <c r="D158" s="508"/>
      <c r="E158" s="508"/>
      <c r="F158" s="213" t="s">
        <v>121</v>
      </c>
      <c r="G158" s="214">
        <f t="shared" ref="G158:J158" si="111">SUM(G155:G157)</f>
        <v>2428576</v>
      </c>
      <c r="H158" s="214">
        <f t="shared" si="111"/>
        <v>2428576</v>
      </c>
      <c r="I158" s="214">
        <f t="shared" si="111"/>
        <v>0</v>
      </c>
      <c r="J158" s="214">
        <f t="shared" si="111"/>
        <v>2428576</v>
      </c>
      <c r="K158" s="529"/>
      <c r="L158" s="532"/>
      <c r="M158" s="513"/>
      <c r="N158" s="314"/>
      <c r="O158" s="313"/>
      <c r="P158" s="313"/>
      <c r="Q158" s="313"/>
    </row>
    <row r="159" spans="1:17" s="209" customFormat="1" ht="11.1" customHeight="1" x14ac:dyDescent="0.3">
      <c r="A159" s="614"/>
      <c r="B159" s="507" t="s">
        <v>903</v>
      </c>
      <c r="C159" s="508"/>
      <c r="D159" s="508"/>
      <c r="E159" s="508"/>
      <c r="F159" s="296" t="s">
        <v>1076</v>
      </c>
      <c r="G159" s="210"/>
      <c r="H159" s="211"/>
      <c r="I159" s="211"/>
      <c r="J159" s="211"/>
      <c r="K159" s="555" t="s">
        <v>1371</v>
      </c>
      <c r="L159" s="530">
        <v>0</v>
      </c>
      <c r="M159" s="513"/>
      <c r="N159" s="314"/>
      <c r="O159" s="313"/>
      <c r="P159" s="313"/>
      <c r="Q159" s="313"/>
    </row>
    <row r="160" spans="1:17" s="209" customFormat="1" ht="11.1" customHeight="1" x14ac:dyDescent="0.3">
      <c r="A160" s="614"/>
      <c r="B160" s="508"/>
      <c r="C160" s="508"/>
      <c r="D160" s="508"/>
      <c r="E160" s="508"/>
      <c r="F160" s="212" t="s">
        <v>104</v>
      </c>
      <c r="G160" s="208">
        <v>30396877</v>
      </c>
      <c r="H160" s="208">
        <f t="shared" ref="H160" si="112">G160</f>
        <v>30396877</v>
      </c>
      <c r="I160" s="208">
        <v>0</v>
      </c>
      <c r="J160" s="208">
        <v>0</v>
      </c>
      <c r="K160" s="556"/>
      <c r="L160" s="531"/>
      <c r="M160" s="513"/>
      <c r="N160" s="314">
        <f>G160</f>
        <v>30396877</v>
      </c>
      <c r="O160" s="314">
        <f t="shared" ref="O160:Q160" si="113">H160</f>
        <v>30396877</v>
      </c>
      <c r="P160" s="314">
        <f t="shared" si="113"/>
        <v>0</v>
      </c>
      <c r="Q160" s="314">
        <f t="shared" si="113"/>
        <v>0</v>
      </c>
    </row>
    <row r="161" spans="1:17" s="209" customFormat="1" ht="11.1" customHeight="1" x14ac:dyDescent="0.3">
      <c r="A161" s="614"/>
      <c r="B161" s="508"/>
      <c r="C161" s="508"/>
      <c r="D161" s="508"/>
      <c r="E161" s="508"/>
      <c r="F161" s="212" t="s">
        <v>82</v>
      </c>
      <c r="G161" s="208">
        <v>0</v>
      </c>
      <c r="H161" s="208">
        <v>0</v>
      </c>
      <c r="I161" s="208">
        <v>0</v>
      </c>
      <c r="J161" s="208">
        <f t="shared" ref="J161:J162" si="114">H161</f>
        <v>0</v>
      </c>
      <c r="K161" s="556"/>
      <c r="L161" s="531"/>
      <c r="M161" s="513"/>
      <c r="N161" s="314"/>
      <c r="O161" s="313"/>
      <c r="P161" s="313"/>
      <c r="Q161" s="313"/>
    </row>
    <row r="162" spans="1:17" s="209" customFormat="1" ht="11.1" customHeight="1" x14ac:dyDescent="0.3">
      <c r="A162" s="614"/>
      <c r="B162" s="508"/>
      <c r="C162" s="508"/>
      <c r="D162" s="508"/>
      <c r="E162" s="508"/>
      <c r="F162" s="212" t="s">
        <v>83</v>
      </c>
      <c r="G162" s="208">
        <v>0</v>
      </c>
      <c r="H162" s="208">
        <v>0</v>
      </c>
      <c r="I162" s="208">
        <v>0</v>
      </c>
      <c r="J162" s="208">
        <f t="shared" si="114"/>
        <v>0</v>
      </c>
      <c r="K162" s="556"/>
      <c r="L162" s="531"/>
      <c r="M162" s="513"/>
      <c r="N162" s="314"/>
      <c r="O162" s="313"/>
      <c r="P162" s="313"/>
      <c r="Q162" s="313"/>
    </row>
    <row r="163" spans="1:17" s="209" customFormat="1" ht="11.1" customHeight="1" x14ac:dyDescent="0.3">
      <c r="A163" s="614"/>
      <c r="B163" s="509"/>
      <c r="C163" s="508"/>
      <c r="D163" s="508"/>
      <c r="E163" s="508"/>
      <c r="F163" s="213" t="s">
        <v>121</v>
      </c>
      <c r="G163" s="214">
        <f t="shared" ref="G163:J163" si="115">SUM(G160:G162)</f>
        <v>30396877</v>
      </c>
      <c r="H163" s="214">
        <f t="shared" si="115"/>
        <v>30396877</v>
      </c>
      <c r="I163" s="214">
        <f t="shared" si="115"/>
        <v>0</v>
      </c>
      <c r="J163" s="214">
        <f t="shared" si="115"/>
        <v>0</v>
      </c>
      <c r="K163" s="557"/>
      <c r="L163" s="532"/>
      <c r="M163" s="514"/>
      <c r="N163" s="314"/>
      <c r="O163" s="313"/>
      <c r="P163" s="313"/>
      <c r="Q163" s="313"/>
    </row>
    <row r="164" spans="1:17" s="209" customFormat="1" ht="11.1" customHeight="1" x14ac:dyDescent="0.3">
      <c r="A164" s="614"/>
      <c r="B164" s="507" t="s">
        <v>904</v>
      </c>
      <c r="C164" s="508"/>
      <c r="D164" s="508"/>
      <c r="E164" s="508"/>
      <c r="F164" s="210" t="s">
        <v>197</v>
      </c>
      <c r="G164" s="210"/>
      <c r="H164" s="211"/>
      <c r="I164" s="211"/>
      <c r="J164" s="211"/>
      <c r="K164" s="511"/>
      <c r="L164" s="530">
        <v>0</v>
      </c>
      <c r="M164" s="292" t="s">
        <v>909</v>
      </c>
      <c r="N164" s="314"/>
      <c r="O164" s="313"/>
      <c r="P164" s="313"/>
      <c r="Q164" s="313"/>
    </row>
    <row r="165" spans="1:17" s="209" customFormat="1" ht="11.1" customHeight="1" x14ac:dyDescent="0.3">
      <c r="A165" s="614"/>
      <c r="B165" s="508"/>
      <c r="C165" s="508"/>
      <c r="D165" s="508"/>
      <c r="E165" s="508"/>
      <c r="F165" s="212" t="s">
        <v>104</v>
      </c>
      <c r="G165" s="208">
        <v>261897591</v>
      </c>
      <c r="H165" s="208">
        <f t="shared" ref="H165" si="116">G165</f>
        <v>261897591</v>
      </c>
      <c r="I165" s="208">
        <v>0</v>
      </c>
      <c r="J165" s="208">
        <f t="shared" ref="J165:J167" si="117">H165</f>
        <v>261897591</v>
      </c>
      <c r="K165" s="511"/>
      <c r="L165" s="531"/>
      <c r="M165" s="513" t="s">
        <v>1041</v>
      </c>
      <c r="N165" s="314">
        <f>G165</f>
        <v>261897591</v>
      </c>
      <c r="O165" s="314">
        <f t="shared" ref="O165:Q165" si="118">H165</f>
        <v>261897591</v>
      </c>
      <c r="P165" s="314">
        <f t="shared" si="118"/>
        <v>0</v>
      </c>
      <c r="Q165" s="314">
        <f t="shared" si="118"/>
        <v>261897591</v>
      </c>
    </row>
    <row r="166" spans="1:17" s="209" customFormat="1" ht="11.1" customHeight="1" x14ac:dyDescent="0.3">
      <c r="A166" s="614"/>
      <c r="B166" s="508"/>
      <c r="C166" s="508"/>
      <c r="D166" s="508"/>
      <c r="E166" s="508"/>
      <c r="F166" s="212" t="s">
        <v>82</v>
      </c>
      <c r="G166" s="208">
        <v>0</v>
      </c>
      <c r="H166" s="208">
        <v>0</v>
      </c>
      <c r="I166" s="208">
        <v>0</v>
      </c>
      <c r="J166" s="208">
        <f t="shared" si="117"/>
        <v>0</v>
      </c>
      <c r="K166" s="511"/>
      <c r="L166" s="531"/>
      <c r="M166" s="513"/>
      <c r="N166" s="314"/>
      <c r="O166" s="313"/>
      <c r="P166" s="313"/>
      <c r="Q166" s="313"/>
    </row>
    <row r="167" spans="1:17" s="209" customFormat="1" ht="11.1" customHeight="1" x14ac:dyDescent="0.3">
      <c r="A167" s="614"/>
      <c r="B167" s="508"/>
      <c r="C167" s="508"/>
      <c r="D167" s="508"/>
      <c r="E167" s="508"/>
      <c r="F167" s="212" t="s">
        <v>83</v>
      </c>
      <c r="G167" s="208">
        <v>0</v>
      </c>
      <c r="H167" s="208">
        <v>0</v>
      </c>
      <c r="I167" s="208">
        <v>0</v>
      </c>
      <c r="J167" s="208">
        <f t="shared" si="117"/>
        <v>0</v>
      </c>
      <c r="K167" s="511"/>
      <c r="L167" s="531"/>
      <c r="M167" s="513"/>
      <c r="N167" s="314"/>
      <c r="O167" s="313"/>
      <c r="P167" s="313"/>
      <c r="Q167" s="313"/>
    </row>
    <row r="168" spans="1:17" s="209" customFormat="1" ht="11.1" customHeight="1" x14ac:dyDescent="0.3">
      <c r="A168" s="614"/>
      <c r="B168" s="509"/>
      <c r="C168" s="508"/>
      <c r="D168" s="508"/>
      <c r="E168" s="508"/>
      <c r="F168" s="213" t="s">
        <v>121</v>
      </c>
      <c r="G168" s="214">
        <f t="shared" ref="G168:J168" si="119">SUM(G165:G167)</f>
        <v>261897591</v>
      </c>
      <c r="H168" s="214">
        <f t="shared" si="119"/>
        <v>261897591</v>
      </c>
      <c r="I168" s="214">
        <f t="shared" si="119"/>
        <v>0</v>
      </c>
      <c r="J168" s="214">
        <f t="shared" si="119"/>
        <v>261897591</v>
      </c>
      <c r="K168" s="511"/>
      <c r="L168" s="532"/>
      <c r="M168" s="513"/>
      <c r="N168" s="314"/>
      <c r="O168" s="313"/>
      <c r="P168" s="313"/>
      <c r="Q168" s="313"/>
    </row>
    <row r="169" spans="1:17" s="209" customFormat="1" ht="11.1" customHeight="1" x14ac:dyDescent="0.3">
      <c r="A169" s="614"/>
      <c r="B169" s="507" t="s">
        <v>905</v>
      </c>
      <c r="C169" s="508"/>
      <c r="D169" s="508"/>
      <c r="E169" s="508"/>
      <c r="F169" s="210" t="s">
        <v>197</v>
      </c>
      <c r="G169" s="210"/>
      <c r="H169" s="211"/>
      <c r="I169" s="211"/>
      <c r="J169" s="211"/>
      <c r="K169" s="511"/>
      <c r="L169" s="530">
        <v>0</v>
      </c>
      <c r="M169" s="513"/>
      <c r="N169" s="314"/>
      <c r="O169" s="313"/>
      <c r="P169" s="313"/>
      <c r="Q169" s="313"/>
    </row>
    <row r="170" spans="1:17" s="209" customFormat="1" ht="11.1" customHeight="1" x14ac:dyDescent="0.3">
      <c r="A170" s="614"/>
      <c r="B170" s="508"/>
      <c r="C170" s="508"/>
      <c r="D170" s="508"/>
      <c r="E170" s="508"/>
      <c r="F170" s="212" t="s">
        <v>104</v>
      </c>
      <c r="G170" s="208">
        <v>220174766</v>
      </c>
      <c r="H170" s="208">
        <f t="shared" ref="H170" si="120">G170</f>
        <v>220174766</v>
      </c>
      <c r="I170" s="208">
        <v>0</v>
      </c>
      <c r="J170" s="208">
        <f t="shared" ref="J170:J172" si="121">H170</f>
        <v>220174766</v>
      </c>
      <c r="K170" s="511"/>
      <c r="L170" s="531"/>
      <c r="M170" s="513"/>
      <c r="N170" s="314">
        <f>G170</f>
        <v>220174766</v>
      </c>
      <c r="O170" s="314">
        <f t="shared" ref="O170:Q170" si="122">H170</f>
        <v>220174766</v>
      </c>
      <c r="P170" s="314">
        <f t="shared" si="122"/>
        <v>0</v>
      </c>
      <c r="Q170" s="314">
        <f t="shared" si="122"/>
        <v>220174766</v>
      </c>
    </row>
    <row r="171" spans="1:17" s="209" customFormat="1" ht="11.1" customHeight="1" x14ac:dyDescent="0.3">
      <c r="A171" s="614"/>
      <c r="B171" s="508"/>
      <c r="C171" s="508"/>
      <c r="D171" s="508"/>
      <c r="E171" s="508"/>
      <c r="F171" s="212" t="s">
        <v>82</v>
      </c>
      <c r="G171" s="208">
        <v>0</v>
      </c>
      <c r="H171" s="208">
        <v>0</v>
      </c>
      <c r="I171" s="208">
        <v>0</v>
      </c>
      <c r="J171" s="208">
        <f t="shared" si="121"/>
        <v>0</v>
      </c>
      <c r="K171" s="511"/>
      <c r="L171" s="531"/>
      <c r="M171" s="513"/>
      <c r="N171" s="314"/>
      <c r="O171" s="313"/>
      <c r="P171" s="313"/>
      <c r="Q171" s="313"/>
    </row>
    <row r="172" spans="1:17" s="209" customFormat="1" ht="11.1" customHeight="1" x14ac:dyDescent="0.3">
      <c r="A172" s="614"/>
      <c r="B172" s="508"/>
      <c r="C172" s="508"/>
      <c r="D172" s="508"/>
      <c r="E172" s="508"/>
      <c r="F172" s="212" t="s">
        <v>83</v>
      </c>
      <c r="G172" s="208">
        <v>0</v>
      </c>
      <c r="H172" s="208">
        <v>0</v>
      </c>
      <c r="I172" s="208">
        <v>0</v>
      </c>
      <c r="J172" s="208">
        <f t="shared" si="121"/>
        <v>0</v>
      </c>
      <c r="K172" s="511"/>
      <c r="L172" s="531"/>
      <c r="M172" s="513"/>
      <c r="N172" s="314"/>
      <c r="O172" s="313"/>
      <c r="P172" s="313"/>
      <c r="Q172" s="313"/>
    </row>
    <row r="173" spans="1:17" s="209" customFormat="1" ht="11.1" customHeight="1" x14ac:dyDescent="0.3">
      <c r="A173" s="614"/>
      <c r="B173" s="509"/>
      <c r="C173" s="508"/>
      <c r="D173" s="508"/>
      <c r="E173" s="508"/>
      <c r="F173" s="213" t="s">
        <v>121</v>
      </c>
      <c r="G173" s="214">
        <f t="shared" ref="G173:J173" si="123">SUM(G170:G172)</f>
        <v>220174766</v>
      </c>
      <c r="H173" s="214">
        <f t="shared" si="123"/>
        <v>220174766</v>
      </c>
      <c r="I173" s="214">
        <f t="shared" si="123"/>
        <v>0</v>
      </c>
      <c r="J173" s="214">
        <f t="shared" si="123"/>
        <v>220174766</v>
      </c>
      <c r="K173" s="511"/>
      <c r="L173" s="532"/>
      <c r="M173" s="513"/>
      <c r="N173" s="314"/>
      <c r="O173" s="313"/>
      <c r="P173" s="313"/>
      <c r="Q173" s="313"/>
    </row>
    <row r="174" spans="1:17" s="209" customFormat="1" ht="11.1" customHeight="1" x14ac:dyDescent="0.3">
      <c r="A174" s="614"/>
      <c r="B174" s="507" t="s">
        <v>906</v>
      </c>
      <c r="C174" s="508"/>
      <c r="D174" s="508"/>
      <c r="E174" s="508"/>
      <c r="F174" s="210" t="s">
        <v>197</v>
      </c>
      <c r="G174" s="210"/>
      <c r="H174" s="211"/>
      <c r="I174" s="211"/>
      <c r="J174" s="211"/>
      <c r="K174" s="511"/>
      <c r="L174" s="530">
        <v>0</v>
      </c>
      <c r="M174" s="513"/>
      <c r="N174" s="314"/>
      <c r="O174" s="313"/>
      <c r="P174" s="313"/>
      <c r="Q174" s="313"/>
    </row>
    <row r="175" spans="1:17" s="209" customFormat="1" ht="11.1" customHeight="1" x14ac:dyDescent="0.3">
      <c r="A175" s="614"/>
      <c r="B175" s="508"/>
      <c r="C175" s="508"/>
      <c r="D175" s="508"/>
      <c r="E175" s="508"/>
      <c r="F175" s="212" t="s">
        <v>104</v>
      </c>
      <c r="G175" s="208">
        <v>175098804</v>
      </c>
      <c r="H175" s="208">
        <f t="shared" ref="H175" si="124">G175</f>
        <v>175098804</v>
      </c>
      <c r="I175" s="208">
        <v>0</v>
      </c>
      <c r="J175" s="208">
        <f t="shared" ref="J175:J177" si="125">H175</f>
        <v>175098804</v>
      </c>
      <c r="K175" s="511"/>
      <c r="L175" s="531"/>
      <c r="M175" s="513"/>
      <c r="N175" s="314">
        <f>G175</f>
        <v>175098804</v>
      </c>
      <c r="O175" s="314">
        <f t="shared" ref="O175:Q175" si="126">H175</f>
        <v>175098804</v>
      </c>
      <c r="P175" s="314">
        <f t="shared" si="126"/>
        <v>0</v>
      </c>
      <c r="Q175" s="314">
        <f t="shared" si="126"/>
        <v>175098804</v>
      </c>
    </row>
    <row r="176" spans="1:17" s="209" customFormat="1" ht="11.1" customHeight="1" x14ac:dyDescent="0.3">
      <c r="A176" s="614"/>
      <c r="B176" s="508"/>
      <c r="C176" s="508"/>
      <c r="D176" s="508"/>
      <c r="E176" s="508"/>
      <c r="F176" s="212" t="s">
        <v>82</v>
      </c>
      <c r="G176" s="208">
        <v>0</v>
      </c>
      <c r="H176" s="208">
        <v>0</v>
      </c>
      <c r="I176" s="208">
        <v>0</v>
      </c>
      <c r="J176" s="208">
        <f t="shared" si="125"/>
        <v>0</v>
      </c>
      <c r="K176" s="511"/>
      <c r="L176" s="531"/>
      <c r="M176" s="513"/>
      <c r="N176" s="314"/>
      <c r="O176" s="313"/>
      <c r="P176" s="313"/>
      <c r="Q176" s="313"/>
    </row>
    <row r="177" spans="1:17" s="209" customFormat="1" ht="11.1" customHeight="1" x14ac:dyDescent="0.3">
      <c r="A177" s="614"/>
      <c r="B177" s="508"/>
      <c r="C177" s="508"/>
      <c r="D177" s="508"/>
      <c r="E177" s="508"/>
      <c r="F177" s="212" t="s">
        <v>83</v>
      </c>
      <c r="G177" s="208">
        <v>0</v>
      </c>
      <c r="H177" s="208">
        <v>0</v>
      </c>
      <c r="I177" s="208">
        <v>0</v>
      </c>
      <c r="J177" s="208">
        <f t="shared" si="125"/>
        <v>0</v>
      </c>
      <c r="K177" s="511"/>
      <c r="L177" s="531"/>
      <c r="M177" s="513"/>
      <c r="N177" s="314"/>
      <c r="O177" s="313"/>
      <c r="P177" s="313"/>
      <c r="Q177" s="313"/>
    </row>
    <row r="178" spans="1:17" s="209" customFormat="1" ht="11.1" customHeight="1" x14ac:dyDescent="0.3">
      <c r="A178" s="614"/>
      <c r="B178" s="509"/>
      <c r="C178" s="508"/>
      <c r="D178" s="508"/>
      <c r="E178" s="508"/>
      <c r="F178" s="213" t="s">
        <v>121</v>
      </c>
      <c r="G178" s="214">
        <f t="shared" ref="G178:J178" si="127">SUM(G175:G177)</f>
        <v>175098804</v>
      </c>
      <c r="H178" s="214">
        <f t="shared" si="127"/>
        <v>175098804</v>
      </c>
      <c r="I178" s="214">
        <f t="shared" si="127"/>
        <v>0</v>
      </c>
      <c r="J178" s="214">
        <f t="shared" si="127"/>
        <v>175098804</v>
      </c>
      <c r="K178" s="511"/>
      <c r="L178" s="532"/>
      <c r="M178" s="513"/>
      <c r="N178" s="314"/>
      <c r="O178" s="313"/>
      <c r="P178" s="313"/>
      <c r="Q178" s="313"/>
    </row>
    <row r="179" spans="1:17" s="209" customFormat="1" ht="11.1" customHeight="1" x14ac:dyDescent="0.3">
      <c r="A179" s="614"/>
      <c r="B179" s="507" t="s">
        <v>907</v>
      </c>
      <c r="C179" s="508"/>
      <c r="D179" s="508"/>
      <c r="E179" s="508"/>
      <c r="F179" s="210" t="s">
        <v>197</v>
      </c>
      <c r="G179" s="210"/>
      <c r="H179" s="211"/>
      <c r="I179" s="211"/>
      <c r="J179" s="211"/>
      <c r="K179" s="511"/>
      <c r="L179" s="530">
        <v>0</v>
      </c>
      <c r="M179" s="513"/>
      <c r="N179" s="314"/>
      <c r="O179" s="313"/>
      <c r="P179" s="313"/>
      <c r="Q179" s="313"/>
    </row>
    <row r="180" spans="1:17" s="209" customFormat="1" ht="11.1" customHeight="1" x14ac:dyDescent="0.3">
      <c r="A180" s="614"/>
      <c r="B180" s="508"/>
      <c r="C180" s="508"/>
      <c r="D180" s="508"/>
      <c r="E180" s="508"/>
      <c r="F180" s="212" t="s">
        <v>104</v>
      </c>
      <c r="G180" s="208">
        <v>176000000</v>
      </c>
      <c r="H180" s="208">
        <f t="shared" ref="H180" si="128">G180</f>
        <v>176000000</v>
      </c>
      <c r="I180" s="208">
        <v>0</v>
      </c>
      <c r="J180" s="208">
        <f t="shared" ref="J180:J182" si="129">H180</f>
        <v>176000000</v>
      </c>
      <c r="K180" s="511"/>
      <c r="L180" s="531"/>
      <c r="M180" s="513"/>
      <c r="N180" s="314">
        <f>G180</f>
        <v>176000000</v>
      </c>
      <c r="O180" s="314">
        <f t="shared" ref="O180:Q180" si="130">H180</f>
        <v>176000000</v>
      </c>
      <c r="P180" s="314">
        <f t="shared" si="130"/>
        <v>0</v>
      </c>
      <c r="Q180" s="314">
        <f t="shared" si="130"/>
        <v>176000000</v>
      </c>
    </row>
    <row r="181" spans="1:17" s="209" customFormat="1" ht="11.1" customHeight="1" x14ac:dyDescent="0.3">
      <c r="A181" s="614"/>
      <c r="B181" s="508"/>
      <c r="C181" s="508"/>
      <c r="D181" s="508"/>
      <c r="E181" s="508"/>
      <c r="F181" s="212" t="s">
        <v>82</v>
      </c>
      <c r="G181" s="208">
        <v>0</v>
      </c>
      <c r="H181" s="208">
        <v>0</v>
      </c>
      <c r="I181" s="208">
        <v>0</v>
      </c>
      <c r="J181" s="208">
        <f t="shared" si="129"/>
        <v>0</v>
      </c>
      <c r="K181" s="511"/>
      <c r="L181" s="531"/>
      <c r="M181" s="513"/>
      <c r="N181" s="314"/>
      <c r="O181" s="313"/>
      <c r="P181" s="313"/>
      <c r="Q181" s="313"/>
    </row>
    <row r="182" spans="1:17" s="209" customFormat="1" ht="11.1" customHeight="1" x14ac:dyDescent="0.3">
      <c r="A182" s="614"/>
      <c r="B182" s="508"/>
      <c r="C182" s="508"/>
      <c r="D182" s="508"/>
      <c r="E182" s="508"/>
      <c r="F182" s="212" t="s">
        <v>83</v>
      </c>
      <c r="G182" s="208">
        <v>0</v>
      </c>
      <c r="H182" s="208">
        <v>0</v>
      </c>
      <c r="I182" s="208">
        <v>0</v>
      </c>
      <c r="J182" s="208">
        <f t="shared" si="129"/>
        <v>0</v>
      </c>
      <c r="K182" s="511"/>
      <c r="L182" s="531"/>
      <c r="M182" s="513"/>
      <c r="N182" s="314"/>
      <c r="O182" s="313"/>
      <c r="P182" s="313"/>
      <c r="Q182" s="313"/>
    </row>
    <row r="183" spans="1:17" s="209" customFormat="1" ht="11.1" customHeight="1" x14ac:dyDescent="0.3">
      <c r="A183" s="614"/>
      <c r="B183" s="509"/>
      <c r="C183" s="508"/>
      <c r="D183" s="508"/>
      <c r="E183" s="508"/>
      <c r="F183" s="213" t="s">
        <v>121</v>
      </c>
      <c r="G183" s="214">
        <f t="shared" ref="G183:J183" si="131">SUM(G180:G182)</f>
        <v>176000000</v>
      </c>
      <c r="H183" s="214">
        <f t="shared" si="131"/>
        <v>176000000</v>
      </c>
      <c r="I183" s="214">
        <f t="shared" si="131"/>
        <v>0</v>
      </c>
      <c r="J183" s="214">
        <f t="shared" si="131"/>
        <v>176000000</v>
      </c>
      <c r="K183" s="511"/>
      <c r="L183" s="532"/>
      <c r="M183" s="513"/>
      <c r="N183" s="314"/>
      <c r="O183" s="313"/>
      <c r="P183" s="313"/>
      <c r="Q183" s="313"/>
    </row>
    <row r="184" spans="1:17" s="209" customFormat="1" ht="11.1" customHeight="1" x14ac:dyDescent="0.3">
      <c r="A184" s="614"/>
      <c r="B184" s="507" t="s">
        <v>908</v>
      </c>
      <c r="C184" s="508"/>
      <c r="D184" s="508"/>
      <c r="E184" s="508"/>
      <c r="F184" s="296" t="s">
        <v>1076</v>
      </c>
      <c r="G184" s="210"/>
      <c r="H184" s="211"/>
      <c r="I184" s="211"/>
      <c r="J184" s="211"/>
      <c r="K184" s="552" t="s">
        <v>1372</v>
      </c>
      <c r="L184" s="530">
        <v>0</v>
      </c>
      <c r="M184" s="513"/>
      <c r="N184" s="314"/>
      <c r="O184" s="313"/>
      <c r="P184" s="313"/>
      <c r="Q184" s="313"/>
    </row>
    <row r="185" spans="1:17" s="209" customFormat="1" ht="11.1" customHeight="1" x14ac:dyDescent="0.3">
      <c r="A185" s="614"/>
      <c r="B185" s="508"/>
      <c r="C185" s="508"/>
      <c r="D185" s="508"/>
      <c r="E185" s="508"/>
      <c r="F185" s="212" t="s">
        <v>104</v>
      </c>
      <c r="G185" s="208">
        <v>477006738</v>
      </c>
      <c r="H185" s="208">
        <f t="shared" ref="H185" si="132">G185</f>
        <v>477006738</v>
      </c>
      <c r="I185" s="208">
        <v>0</v>
      </c>
      <c r="J185" s="208">
        <v>0</v>
      </c>
      <c r="K185" s="552"/>
      <c r="L185" s="531"/>
      <c r="M185" s="513"/>
      <c r="N185" s="314">
        <f>G185</f>
        <v>477006738</v>
      </c>
      <c r="O185" s="314">
        <f t="shared" ref="O185:Q185" si="133">H185</f>
        <v>477006738</v>
      </c>
      <c r="P185" s="314">
        <f t="shared" si="133"/>
        <v>0</v>
      </c>
      <c r="Q185" s="314">
        <f t="shared" si="133"/>
        <v>0</v>
      </c>
    </row>
    <row r="186" spans="1:17" s="209" customFormat="1" ht="11.1" customHeight="1" x14ac:dyDescent="0.3">
      <c r="A186" s="614"/>
      <c r="B186" s="508"/>
      <c r="C186" s="508"/>
      <c r="D186" s="508"/>
      <c r="E186" s="508"/>
      <c r="F186" s="212" t="s">
        <v>82</v>
      </c>
      <c r="G186" s="208">
        <v>0</v>
      </c>
      <c r="H186" s="208">
        <v>0</v>
      </c>
      <c r="I186" s="208">
        <v>0</v>
      </c>
      <c r="J186" s="208">
        <f t="shared" ref="J186:J187" si="134">H186</f>
        <v>0</v>
      </c>
      <c r="K186" s="552"/>
      <c r="L186" s="531"/>
      <c r="M186" s="513"/>
      <c r="N186" s="314"/>
      <c r="O186" s="313"/>
      <c r="P186" s="313"/>
      <c r="Q186" s="313"/>
    </row>
    <row r="187" spans="1:17" s="209" customFormat="1" ht="11.1" customHeight="1" x14ac:dyDescent="0.3">
      <c r="A187" s="614"/>
      <c r="B187" s="508"/>
      <c r="C187" s="508"/>
      <c r="D187" s="508"/>
      <c r="E187" s="508"/>
      <c r="F187" s="212" t="s">
        <v>83</v>
      </c>
      <c r="G187" s="208">
        <v>0</v>
      </c>
      <c r="H187" s="208">
        <v>0</v>
      </c>
      <c r="I187" s="208">
        <v>0</v>
      </c>
      <c r="J187" s="208">
        <f t="shared" si="134"/>
        <v>0</v>
      </c>
      <c r="K187" s="552"/>
      <c r="L187" s="531"/>
      <c r="M187" s="513"/>
      <c r="N187" s="314"/>
      <c r="O187" s="313"/>
      <c r="P187" s="313"/>
      <c r="Q187" s="313"/>
    </row>
    <row r="188" spans="1:17" s="209" customFormat="1" ht="11.1" customHeight="1" x14ac:dyDescent="0.3">
      <c r="A188" s="614"/>
      <c r="B188" s="509"/>
      <c r="C188" s="509"/>
      <c r="D188" s="508"/>
      <c r="E188" s="508"/>
      <c r="F188" s="213" t="s">
        <v>121</v>
      </c>
      <c r="G188" s="214">
        <f t="shared" ref="G188:J188" si="135">SUM(G185:G187)</f>
        <v>477006738</v>
      </c>
      <c r="H188" s="214">
        <f t="shared" si="135"/>
        <v>477006738</v>
      </c>
      <c r="I188" s="214">
        <f t="shared" si="135"/>
        <v>0</v>
      </c>
      <c r="J188" s="214">
        <f t="shared" si="135"/>
        <v>0</v>
      </c>
      <c r="K188" s="552"/>
      <c r="L188" s="532"/>
      <c r="M188" s="514"/>
      <c r="N188" s="314"/>
      <c r="O188" s="313"/>
      <c r="P188" s="313"/>
      <c r="Q188" s="313"/>
    </row>
    <row r="189" spans="1:17" s="209" customFormat="1" ht="11.1" customHeight="1" x14ac:dyDescent="0.3">
      <c r="A189" s="614"/>
      <c r="B189" s="518"/>
      <c r="C189" s="519"/>
      <c r="D189" s="519"/>
      <c r="E189" s="520"/>
      <c r="F189" s="206"/>
      <c r="G189" s="207"/>
      <c r="H189" s="208"/>
      <c r="I189" s="208"/>
      <c r="J189" s="208"/>
      <c r="K189" s="527"/>
      <c r="L189" s="527"/>
      <c r="M189" s="512"/>
      <c r="N189" s="314"/>
      <c r="O189" s="313"/>
      <c r="P189" s="313"/>
      <c r="Q189" s="313"/>
    </row>
    <row r="190" spans="1:17" s="209" customFormat="1" ht="11.1" customHeight="1" x14ac:dyDescent="0.3">
      <c r="A190" s="614"/>
      <c r="B190" s="521"/>
      <c r="C190" s="522"/>
      <c r="D190" s="522"/>
      <c r="E190" s="523"/>
      <c r="F190" s="206" t="s">
        <v>565</v>
      </c>
      <c r="G190" s="207">
        <f>G135+G185+G140+G145+G150+G155+G160+G165+G170+G175+G180</f>
        <v>1352911982</v>
      </c>
      <c r="H190" s="207">
        <f t="shared" ref="H190:J190" si="136">H135+H185+H140+H145+H150+H155+H160+H165+H170+H175+H180</f>
        <v>1352911982</v>
      </c>
      <c r="I190" s="207">
        <f t="shared" si="136"/>
        <v>0</v>
      </c>
      <c r="J190" s="207">
        <f t="shared" si="136"/>
        <v>845508367</v>
      </c>
      <c r="K190" s="528"/>
      <c r="L190" s="528"/>
      <c r="M190" s="513"/>
      <c r="N190" s="314"/>
      <c r="O190" s="313"/>
      <c r="P190" s="313"/>
      <c r="Q190" s="313"/>
    </row>
    <row r="191" spans="1:17" s="209" customFormat="1" ht="11.1" customHeight="1" x14ac:dyDescent="0.3">
      <c r="A191" s="614"/>
      <c r="B191" s="521"/>
      <c r="C191" s="522"/>
      <c r="D191" s="522"/>
      <c r="E191" s="523"/>
      <c r="F191" s="206" t="s">
        <v>567</v>
      </c>
      <c r="G191" s="207">
        <f t="shared" ref="G191:J192" si="137">G136+G186</f>
        <v>0</v>
      </c>
      <c r="H191" s="207">
        <f t="shared" si="137"/>
        <v>0</v>
      </c>
      <c r="I191" s="207">
        <f t="shared" si="137"/>
        <v>0</v>
      </c>
      <c r="J191" s="207">
        <f t="shared" si="137"/>
        <v>0</v>
      </c>
      <c r="K191" s="528"/>
      <c r="L191" s="528"/>
      <c r="M191" s="513"/>
      <c r="N191" s="314"/>
      <c r="O191" s="313"/>
      <c r="P191" s="313"/>
      <c r="Q191" s="313"/>
    </row>
    <row r="192" spans="1:17" s="209" customFormat="1" ht="11.1" customHeight="1" x14ac:dyDescent="0.3">
      <c r="A192" s="614"/>
      <c r="B192" s="521"/>
      <c r="C192" s="522"/>
      <c r="D192" s="522"/>
      <c r="E192" s="523"/>
      <c r="F192" s="206" t="s">
        <v>569</v>
      </c>
      <c r="G192" s="207">
        <f t="shared" si="137"/>
        <v>0</v>
      </c>
      <c r="H192" s="207">
        <f t="shared" si="137"/>
        <v>0</v>
      </c>
      <c r="I192" s="207">
        <f t="shared" si="137"/>
        <v>0</v>
      </c>
      <c r="J192" s="207">
        <f t="shared" si="137"/>
        <v>0</v>
      </c>
      <c r="K192" s="528"/>
      <c r="L192" s="528"/>
      <c r="M192" s="513"/>
      <c r="N192" s="314"/>
      <c r="O192" s="313"/>
      <c r="P192" s="313"/>
      <c r="Q192" s="313"/>
    </row>
    <row r="193" spans="1:17" s="209" customFormat="1" ht="11.1" customHeight="1" x14ac:dyDescent="0.3">
      <c r="A193" s="614"/>
      <c r="B193" s="524"/>
      <c r="C193" s="525"/>
      <c r="D193" s="525"/>
      <c r="E193" s="526"/>
      <c r="F193" s="206" t="s">
        <v>121</v>
      </c>
      <c r="G193" s="207">
        <f>SUM(G190:G192)</f>
        <v>1352911982</v>
      </c>
      <c r="H193" s="207">
        <f t="shared" ref="H193:J193" si="138">SUM(H190:H192)</f>
        <v>1352911982</v>
      </c>
      <c r="I193" s="207">
        <f t="shared" si="138"/>
        <v>0</v>
      </c>
      <c r="J193" s="207">
        <f t="shared" si="138"/>
        <v>845508367</v>
      </c>
      <c r="K193" s="529"/>
      <c r="L193" s="529"/>
      <c r="M193" s="514"/>
      <c r="N193" s="314"/>
      <c r="O193" s="313"/>
      <c r="P193" s="313"/>
      <c r="Q193" s="313"/>
    </row>
    <row r="194" spans="1:17" s="209" customFormat="1" ht="12" customHeight="1" x14ac:dyDescent="0.3">
      <c r="A194" s="614">
        <f>A134+1</f>
        <v>17</v>
      </c>
      <c r="B194" s="507" t="s">
        <v>910</v>
      </c>
      <c r="C194" s="507" t="s">
        <v>172</v>
      </c>
      <c r="D194" s="507"/>
      <c r="E194" s="507"/>
      <c r="F194" s="210" t="s">
        <v>197</v>
      </c>
      <c r="G194" s="210"/>
      <c r="H194" s="211"/>
      <c r="I194" s="211"/>
      <c r="J194" s="211"/>
      <c r="K194" s="533"/>
      <c r="L194" s="530">
        <v>0</v>
      </c>
      <c r="M194" s="215" t="s">
        <v>696</v>
      </c>
      <c r="N194" s="314"/>
      <c r="O194" s="313"/>
      <c r="P194" s="313"/>
      <c r="Q194" s="313"/>
    </row>
    <row r="195" spans="1:17" s="209" customFormat="1" ht="12" customHeight="1" x14ac:dyDescent="0.3">
      <c r="A195" s="614"/>
      <c r="B195" s="508"/>
      <c r="C195" s="508"/>
      <c r="D195" s="508"/>
      <c r="E195" s="508"/>
      <c r="F195" s="212" t="s">
        <v>104</v>
      </c>
      <c r="G195" s="208">
        <v>266000000</v>
      </c>
      <c r="H195" s="208">
        <f t="shared" ref="H195" si="139">G195</f>
        <v>266000000</v>
      </c>
      <c r="I195" s="208">
        <v>0</v>
      </c>
      <c r="J195" s="208">
        <f t="shared" ref="J195:J197" si="140">H195</f>
        <v>266000000</v>
      </c>
      <c r="K195" s="534"/>
      <c r="L195" s="531"/>
      <c r="M195" s="513"/>
      <c r="N195" s="314">
        <f>G195</f>
        <v>266000000</v>
      </c>
      <c r="O195" s="314">
        <f t="shared" ref="O195:Q195" si="141">H195</f>
        <v>266000000</v>
      </c>
      <c r="P195" s="314">
        <f t="shared" si="141"/>
        <v>0</v>
      </c>
      <c r="Q195" s="314">
        <f t="shared" si="141"/>
        <v>266000000</v>
      </c>
    </row>
    <row r="196" spans="1:17" s="209" customFormat="1" ht="12" customHeight="1" x14ac:dyDescent="0.3">
      <c r="A196" s="614"/>
      <c r="B196" s="508"/>
      <c r="C196" s="508"/>
      <c r="D196" s="508"/>
      <c r="E196" s="508"/>
      <c r="F196" s="212" t="s">
        <v>82</v>
      </c>
      <c r="G196" s="208">
        <v>0</v>
      </c>
      <c r="H196" s="208">
        <v>0</v>
      </c>
      <c r="I196" s="208">
        <v>0</v>
      </c>
      <c r="J196" s="208">
        <f t="shared" si="140"/>
        <v>0</v>
      </c>
      <c r="K196" s="534"/>
      <c r="L196" s="531"/>
      <c r="M196" s="513"/>
      <c r="N196" s="314"/>
      <c r="O196" s="313"/>
      <c r="P196" s="313"/>
      <c r="Q196" s="313"/>
    </row>
    <row r="197" spans="1:17" s="209" customFormat="1" ht="12" customHeight="1" x14ac:dyDescent="0.3">
      <c r="A197" s="614"/>
      <c r="B197" s="508"/>
      <c r="C197" s="508"/>
      <c r="D197" s="508"/>
      <c r="E197" s="508"/>
      <c r="F197" s="212" t="s">
        <v>83</v>
      </c>
      <c r="G197" s="208">
        <v>0</v>
      </c>
      <c r="H197" s="208">
        <v>0</v>
      </c>
      <c r="I197" s="208">
        <v>0</v>
      </c>
      <c r="J197" s="208">
        <f t="shared" si="140"/>
        <v>0</v>
      </c>
      <c r="K197" s="534"/>
      <c r="L197" s="531"/>
      <c r="M197" s="513"/>
      <c r="N197" s="314"/>
      <c r="O197" s="313"/>
      <c r="P197" s="313"/>
      <c r="Q197" s="313"/>
    </row>
    <row r="198" spans="1:17" s="209" customFormat="1" ht="12" customHeight="1" x14ac:dyDescent="0.3">
      <c r="A198" s="614"/>
      <c r="B198" s="509"/>
      <c r="C198" s="509"/>
      <c r="D198" s="509"/>
      <c r="E198" s="509"/>
      <c r="F198" s="213" t="s">
        <v>121</v>
      </c>
      <c r="G198" s="214">
        <f t="shared" ref="G198:J198" si="142">SUM(G195:G197)</f>
        <v>266000000</v>
      </c>
      <c r="H198" s="214">
        <f t="shared" si="142"/>
        <v>266000000</v>
      </c>
      <c r="I198" s="214">
        <f t="shared" si="142"/>
        <v>0</v>
      </c>
      <c r="J198" s="214">
        <f t="shared" si="142"/>
        <v>266000000</v>
      </c>
      <c r="K198" s="535"/>
      <c r="L198" s="532"/>
      <c r="M198" s="514"/>
      <c r="N198" s="314"/>
      <c r="O198" s="313"/>
      <c r="P198" s="313"/>
      <c r="Q198" s="313"/>
    </row>
    <row r="199" spans="1:17" s="209" customFormat="1" ht="15" customHeight="1" x14ac:dyDescent="0.3">
      <c r="A199" s="614">
        <f>A194+1</f>
        <v>18</v>
      </c>
      <c r="B199" s="507" t="s">
        <v>981</v>
      </c>
      <c r="C199" s="507" t="s">
        <v>490</v>
      </c>
      <c r="D199" s="507"/>
      <c r="E199" s="507"/>
      <c r="F199" s="210" t="s">
        <v>197</v>
      </c>
      <c r="G199" s="210"/>
      <c r="H199" s="211"/>
      <c r="I199" s="211"/>
      <c r="J199" s="211"/>
      <c r="K199" s="533"/>
      <c r="L199" s="530">
        <v>0</v>
      </c>
      <c r="M199" s="512" t="s">
        <v>1266</v>
      </c>
      <c r="N199" s="314"/>
      <c r="O199" s="313"/>
      <c r="P199" s="313"/>
      <c r="Q199" s="313"/>
    </row>
    <row r="200" spans="1:17" s="209" customFormat="1" ht="15" customHeight="1" x14ac:dyDescent="0.3">
      <c r="A200" s="614"/>
      <c r="B200" s="508"/>
      <c r="C200" s="508"/>
      <c r="D200" s="508"/>
      <c r="E200" s="508"/>
      <c r="F200" s="212" t="s">
        <v>104</v>
      </c>
      <c r="G200" s="208">
        <v>13118600</v>
      </c>
      <c r="H200" s="208">
        <f t="shared" ref="H200" si="143">G200</f>
        <v>13118600</v>
      </c>
      <c r="I200" s="208">
        <v>0</v>
      </c>
      <c r="J200" s="208">
        <f t="shared" ref="J200:J202" si="144">H200</f>
        <v>13118600</v>
      </c>
      <c r="K200" s="534"/>
      <c r="L200" s="531"/>
      <c r="M200" s="513"/>
      <c r="N200" s="314">
        <f>G200</f>
        <v>13118600</v>
      </c>
      <c r="O200" s="314">
        <f t="shared" ref="O200:Q200" si="145">H200</f>
        <v>13118600</v>
      </c>
      <c r="P200" s="314">
        <f t="shared" si="145"/>
        <v>0</v>
      </c>
      <c r="Q200" s="314">
        <f t="shared" si="145"/>
        <v>13118600</v>
      </c>
    </row>
    <row r="201" spans="1:17" s="209" customFormat="1" ht="15" customHeight="1" x14ac:dyDescent="0.3">
      <c r="A201" s="614"/>
      <c r="B201" s="508"/>
      <c r="C201" s="508"/>
      <c r="D201" s="508"/>
      <c r="E201" s="508"/>
      <c r="F201" s="212" t="s">
        <v>82</v>
      </c>
      <c r="G201" s="208">
        <v>0</v>
      </c>
      <c r="H201" s="208">
        <v>0</v>
      </c>
      <c r="I201" s="208">
        <v>0</v>
      </c>
      <c r="J201" s="208">
        <f t="shared" si="144"/>
        <v>0</v>
      </c>
      <c r="K201" s="534"/>
      <c r="L201" s="531"/>
      <c r="M201" s="513"/>
      <c r="N201" s="314"/>
      <c r="O201" s="313"/>
      <c r="P201" s="313"/>
      <c r="Q201" s="313"/>
    </row>
    <row r="202" spans="1:17" s="209" customFormat="1" ht="15" customHeight="1" x14ac:dyDescent="0.3">
      <c r="A202" s="614"/>
      <c r="B202" s="508"/>
      <c r="C202" s="508"/>
      <c r="D202" s="508"/>
      <c r="E202" s="508"/>
      <c r="F202" s="212" t="s">
        <v>83</v>
      </c>
      <c r="G202" s="208">
        <v>0</v>
      </c>
      <c r="H202" s="208">
        <v>0</v>
      </c>
      <c r="I202" s="208">
        <v>0</v>
      </c>
      <c r="J202" s="208">
        <f t="shared" si="144"/>
        <v>0</v>
      </c>
      <c r="K202" s="534"/>
      <c r="L202" s="531"/>
      <c r="M202" s="513"/>
      <c r="N202" s="314"/>
      <c r="O202" s="313"/>
      <c r="P202" s="313"/>
      <c r="Q202" s="313"/>
    </row>
    <row r="203" spans="1:17" s="209" customFormat="1" ht="15" customHeight="1" x14ac:dyDescent="0.3">
      <c r="A203" s="614"/>
      <c r="B203" s="509"/>
      <c r="C203" s="509"/>
      <c r="D203" s="509"/>
      <c r="E203" s="509"/>
      <c r="F203" s="213" t="s">
        <v>121</v>
      </c>
      <c r="G203" s="214">
        <f t="shared" ref="G203:J203" si="146">SUM(G200:G202)</f>
        <v>13118600</v>
      </c>
      <c r="H203" s="214">
        <f t="shared" si="146"/>
        <v>13118600</v>
      </c>
      <c r="I203" s="214">
        <f t="shared" si="146"/>
        <v>0</v>
      </c>
      <c r="J203" s="214">
        <f t="shared" si="146"/>
        <v>13118600</v>
      </c>
      <c r="K203" s="535"/>
      <c r="L203" s="532"/>
      <c r="M203" s="514"/>
      <c r="N203" s="314"/>
      <c r="O203" s="313"/>
      <c r="P203" s="313"/>
      <c r="Q203" s="313"/>
    </row>
    <row r="204" spans="1:17" s="209" customFormat="1" ht="12" customHeight="1" x14ac:dyDescent="0.3">
      <c r="A204" s="614">
        <f>A199+1</f>
        <v>19</v>
      </c>
      <c r="B204" s="507" t="s">
        <v>716</v>
      </c>
      <c r="C204" s="507" t="s">
        <v>147</v>
      </c>
      <c r="D204" s="507"/>
      <c r="E204" s="507"/>
      <c r="F204" s="210" t="s">
        <v>197</v>
      </c>
      <c r="G204" s="210"/>
      <c r="H204" s="211"/>
      <c r="I204" s="211"/>
      <c r="J204" s="211"/>
      <c r="K204" s="533"/>
      <c r="L204" s="530">
        <v>0</v>
      </c>
      <c r="M204" s="215" t="s">
        <v>696</v>
      </c>
      <c r="N204" s="314"/>
      <c r="O204" s="313"/>
      <c r="P204" s="313"/>
      <c r="Q204" s="313"/>
    </row>
    <row r="205" spans="1:17" s="209" customFormat="1" ht="12" customHeight="1" x14ac:dyDescent="0.3">
      <c r="A205" s="614"/>
      <c r="B205" s="508"/>
      <c r="C205" s="508"/>
      <c r="D205" s="508"/>
      <c r="E205" s="508"/>
      <c r="F205" s="212" t="s">
        <v>104</v>
      </c>
      <c r="G205" s="208">
        <v>840000</v>
      </c>
      <c r="H205" s="208">
        <f t="shared" ref="H205" si="147">G205</f>
        <v>840000</v>
      </c>
      <c r="I205" s="208">
        <v>0</v>
      </c>
      <c r="J205" s="208">
        <f t="shared" ref="J205:J207" si="148">H205</f>
        <v>840000</v>
      </c>
      <c r="K205" s="534"/>
      <c r="L205" s="531"/>
      <c r="M205" s="513"/>
      <c r="N205" s="314">
        <f>G205</f>
        <v>840000</v>
      </c>
      <c r="O205" s="314">
        <f t="shared" ref="O205:Q205" si="149">H205</f>
        <v>840000</v>
      </c>
      <c r="P205" s="314">
        <f t="shared" si="149"/>
        <v>0</v>
      </c>
      <c r="Q205" s="314">
        <f t="shared" si="149"/>
        <v>840000</v>
      </c>
    </row>
    <row r="206" spans="1:17" s="209" customFormat="1" ht="12" customHeight="1" x14ac:dyDescent="0.3">
      <c r="A206" s="614"/>
      <c r="B206" s="508"/>
      <c r="C206" s="508"/>
      <c r="D206" s="508"/>
      <c r="E206" s="508"/>
      <c r="F206" s="212" t="s">
        <v>82</v>
      </c>
      <c r="G206" s="208">
        <v>0</v>
      </c>
      <c r="H206" s="208">
        <v>0</v>
      </c>
      <c r="I206" s="208">
        <v>0</v>
      </c>
      <c r="J206" s="208">
        <f t="shared" si="148"/>
        <v>0</v>
      </c>
      <c r="K206" s="534"/>
      <c r="L206" s="531"/>
      <c r="M206" s="513"/>
      <c r="N206" s="314"/>
      <c r="O206" s="313"/>
      <c r="P206" s="313"/>
      <c r="Q206" s="313"/>
    </row>
    <row r="207" spans="1:17" s="209" customFormat="1" ht="12" customHeight="1" x14ac:dyDescent="0.3">
      <c r="A207" s="614"/>
      <c r="B207" s="508"/>
      <c r="C207" s="508"/>
      <c r="D207" s="508"/>
      <c r="E207" s="508"/>
      <c r="F207" s="212" t="s">
        <v>83</v>
      </c>
      <c r="G207" s="208">
        <v>0</v>
      </c>
      <c r="H207" s="208">
        <v>0</v>
      </c>
      <c r="I207" s="208">
        <v>0</v>
      </c>
      <c r="J207" s="208">
        <f t="shared" si="148"/>
        <v>0</v>
      </c>
      <c r="K207" s="534"/>
      <c r="L207" s="531"/>
      <c r="M207" s="513"/>
      <c r="N207" s="314"/>
      <c r="O207" s="313"/>
      <c r="P207" s="313"/>
      <c r="Q207" s="313"/>
    </row>
    <row r="208" spans="1:17" s="209" customFormat="1" ht="12" customHeight="1" x14ac:dyDescent="0.3">
      <c r="A208" s="614"/>
      <c r="B208" s="509"/>
      <c r="C208" s="509"/>
      <c r="D208" s="509"/>
      <c r="E208" s="509"/>
      <c r="F208" s="213" t="s">
        <v>121</v>
      </c>
      <c r="G208" s="214">
        <f t="shared" ref="G208:J208" si="150">SUM(G205:G207)</f>
        <v>840000</v>
      </c>
      <c r="H208" s="214">
        <f t="shared" si="150"/>
        <v>840000</v>
      </c>
      <c r="I208" s="214">
        <f t="shared" si="150"/>
        <v>0</v>
      </c>
      <c r="J208" s="214">
        <f t="shared" si="150"/>
        <v>840000</v>
      </c>
      <c r="K208" s="535"/>
      <c r="L208" s="532"/>
      <c r="M208" s="514"/>
      <c r="N208" s="314"/>
      <c r="O208" s="313"/>
      <c r="P208" s="313"/>
      <c r="Q208" s="313"/>
    </row>
    <row r="209" spans="1:17" s="209" customFormat="1" ht="12" customHeight="1" x14ac:dyDescent="0.3">
      <c r="A209" s="614">
        <f>A204+1</f>
        <v>20</v>
      </c>
      <c r="B209" s="507" t="s">
        <v>1182</v>
      </c>
      <c r="C209" s="507"/>
      <c r="D209" s="507"/>
      <c r="E209" s="507"/>
      <c r="F209" s="210" t="s">
        <v>268</v>
      </c>
      <c r="G209" s="210"/>
      <c r="H209" s="211"/>
      <c r="I209" s="211"/>
      <c r="J209" s="211"/>
      <c r="K209" s="533"/>
      <c r="L209" s="530">
        <v>0</v>
      </c>
      <c r="M209" s="267" t="s">
        <v>719</v>
      </c>
      <c r="N209" s="314"/>
      <c r="O209" s="313"/>
      <c r="P209" s="313"/>
      <c r="Q209" s="313"/>
    </row>
    <row r="210" spans="1:17" s="209" customFormat="1" ht="12" customHeight="1" x14ac:dyDescent="0.3">
      <c r="A210" s="614"/>
      <c r="B210" s="508"/>
      <c r="C210" s="508"/>
      <c r="D210" s="508"/>
      <c r="E210" s="508"/>
      <c r="F210" s="212" t="s">
        <v>104</v>
      </c>
      <c r="G210" s="208">
        <v>20350952</v>
      </c>
      <c r="H210" s="208">
        <f>G210</f>
        <v>20350952</v>
      </c>
      <c r="I210" s="208">
        <v>0</v>
      </c>
      <c r="J210" s="208">
        <f>H210</f>
        <v>20350952</v>
      </c>
      <c r="K210" s="534"/>
      <c r="L210" s="531"/>
      <c r="M210" s="513" t="s">
        <v>1267</v>
      </c>
      <c r="N210" s="314">
        <f>G210</f>
        <v>20350952</v>
      </c>
      <c r="O210" s="314">
        <f t="shared" ref="O210:Q210" si="151">H210</f>
        <v>20350952</v>
      </c>
      <c r="P210" s="314">
        <f t="shared" si="151"/>
        <v>0</v>
      </c>
      <c r="Q210" s="314">
        <f t="shared" si="151"/>
        <v>20350952</v>
      </c>
    </row>
    <row r="211" spans="1:17" s="209" customFormat="1" ht="12" customHeight="1" x14ac:dyDescent="0.3">
      <c r="A211" s="614"/>
      <c r="B211" s="508"/>
      <c r="C211" s="508"/>
      <c r="D211" s="508"/>
      <c r="E211" s="508"/>
      <c r="F211" s="212" t="s">
        <v>82</v>
      </c>
      <c r="G211" s="208">
        <v>0</v>
      </c>
      <c r="H211" s="208">
        <f t="shared" ref="H211" si="152">G211</f>
        <v>0</v>
      </c>
      <c r="I211" s="208">
        <f t="shared" ref="I211:I212" si="153">G211</f>
        <v>0</v>
      </c>
      <c r="J211" s="208">
        <f t="shared" ref="J211" si="154">H211</f>
        <v>0</v>
      </c>
      <c r="K211" s="534"/>
      <c r="L211" s="531"/>
      <c r="M211" s="513"/>
      <c r="N211" s="314"/>
      <c r="O211" s="313"/>
      <c r="P211" s="313"/>
      <c r="Q211" s="313"/>
    </row>
    <row r="212" spans="1:17" s="209" customFormat="1" ht="12" customHeight="1" x14ac:dyDescent="0.3">
      <c r="A212" s="614"/>
      <c r="B212" s="508"/>
      <c r="C212" s="508"/>
      <c r="D212" s="508"/>
      <c r="E212" s="508"/>
      <c r="F212" s="212" t="s">
        <v>83</v>
      </c>
      <c r="G212" s="208">
        <v>0</v>
      </c>
      <c r="H212" s="208">
        <v>0</v>
      </c>
      <c r="I212" s="208">
        <f t="shared" si="153"/>
        <v>0</v>
      </c>
      <c r="J212" s="208">
        <v>0</v>
      </c>
      <c r="K212" s="534"/>
      <c r="L212" s="531"/>
      <c r="M212" s="513"/>
      <c r="N212" s="314"/>
      <c r="O212" s="313"/>
      <c r="P212" s="313"/>
      <c r="Q212" s="313"/>
    </row>
    <row r="213" spans="1:17" s="209" customFormat="1" ht="12" customHeight="1" x14ac:dyDescent="0.3">
      <c r="A213" s="614"/>
      <c r="B213" s="509"/>
      <c r="C213" s="509"/>
      <c r="D213" s="508"/>
      <c r="E213" s="508"/>
      <c r="F213" s="213" t="s">
        <v>121</v>
      </c>
      <c r="G213" s="214">
        <f>SUM(G210:G212)</f>
        <v>20350952</v>
      </c>
      <c r="H213" s="214">
        <f t="shared" ref="H213:J213" si="155">SUM(H210:H212)</f>
        <v>20350952</v>
      </c>
      <c r="I213" s="214">
        <f t="shared" si="155"/>
        <v>0</v>
      </c>
      <c r="J213" s="214">
        <f t="shared" si="155"/>
        <v>20350952</v>
      </c>
      <c r="K213" s="535"/>
      <c r="L213" s="532"/>
      <c r="M213" s="514"/>
      <c r="N213" s="314"/>
      <c r="O213" s="313"/>
      <c r="P213" s="313"/>
      <c r="Q213" s="313"/>
    </row>
    <row r="214" spans="1:17" s="209" customFormat="1" ht="12" customHeight="1" x14ac:dyDescent="0.3">
      <c r="A214" s="615">
        <f>A209+1</f>
        <v>21</v>
      </c>
      <c r="B214" s="507" t="s">
        <v>717</v>
      </c>
      <c r="C214" s="507" t="s">
        <v>1080</v>
      </c>
      <c r="D214" s="507"/>
      <c r="E214" s="507"/>
      <c r="F214" s="210" t="s">
        <v>197</v>
      </c>
      <c r="G214" s="210"/>
      <c r="H214" s="211"/>
      <c r="I214" s="211"/>
      <c r="J214" s="211"/>
      <c r="K214" s="533" t="s">
        <v>884</v>
      </c>
      <c r="L214" s="530">
        <v>0</v>
      </c>
      <c r="M214" s="215" t="s">
        <v>721</v>
      </c>
      <c r="N214" s="314"/>
      <c r="O214" s="313"/>
      <c r="P214" s="313"/>
      <c r="Q214" s="313"/>
    </row>
    <row r="215" spans="1:17" s="209" customFormat="1" ht="12" customHeight="1" x14ac:dyDescent="0.3">
      <c r="A215" s="616"/>
      <c r="B215" s="508"/>
      <c r="C215" s="508"/>
      <c r="D215" s="508"/>
      <c r="E215" s="508"/>
      <c r="F215" s="212" t="s">
        <v>104</v>
      </c>
      <c r="G215" s="208">
        <v>31000000</v>
      </c>
      <c r="H215" s="208">
        <v>0</v>
      </c>
      <c r="I215" s="208">
        <f>G215</f>
        <v>31000000</v>
      </c>
      <c r="J215" s="208">
        <f t="shared" ref="J215:J217" si="156">H215</f>
        <v>0</v>
      </c>
      <c r="K215" s="534"/>
      <c r="L215" s="531"/>
      <c r="M215" s="539"/>
      <c r="N215" s="314">
        <f>G215</f>
        <v>31000000</v>
      </c>
      <c r="O215" s="314">
        <f t="shared" ref="O215:Q215" si="157">H215</f>
        <v>0</v>
      </c>
      <c r="P215" s="314">
        <f t="shared" si="157"/>
        <v>31000000</v>
      </c>
      <c r="Q215" s="314">
        <f t="shared" si="157"/>
        <v>0</v>
      </c>
    </row>
    <row r="216" spans="1:17" s="209" customFormat="1" ht="12" customHeight="1" x14ac:dyDescent="0.3">
      <c r="A216" s="616"/>
      <c r="B216" s="508"/>
      <c r="C216" s="508"/>
      <c r="D216" s="508"/>
      <c r="E216" s="508"/>
      <c r="F216" s="212" t="s">
        <v>82</v>
      </c>
      <c r="G216" s="208">
        <v>0</v>
      </c>
      <c r="H216" s="208">
        <v>0</v>
      </c>
      <c r="I216" s="208">
        <v>0</v>
      </c>
      <c r="J216" s="208">
        <f t="shared" si="156"/>
        <v>0</v>
      </c>
      <c r="K216" s="534"/>
      <c r="L216" s="531"/>
      <c r="M216" s="539"/>
      <c r="N216" s="314"/>
      <c r="O216" s="313"/>
      <c r="P216" s="313"/>
      <c r="Q216" s="313"/>
    </row>
    <row r="217" spans="1:17" s="209" customFormat="1" ht="12" customHeight="1" x14ac:dyDescent="0.3">
      <c r="A217" s="616"/>
      <c r="B217" s="508"/>
      <c r="C217" s="508"/>
      <c r="D217" s="508"/>
      <c r="E217" s="508"/>
      <c r="F217" s="212" t="s">
        <v>83</v>
      </c>
      <c r="G217" s="208">
        <v>0</v>
      </c>
      <c r="H217" s="208">
        <v>0</v>
      </c>
      <c r="I217" s="208">
        <v>0</v>
      </c>
      <c r="J217" s="208">
        <f t="shared" si="156"/>
        <v>0</v>
      </c>
      <c r="K217" s="534"/>
      <c r="L217" s="531"/>
      <c r="M217" s="539"/>
      <c r="N217" s="314"/>
      <c r="O217" s="313"/>
      <c r="P217" s="313"/>
      <c r="Q217" s="313"/>
    </row>
    <row r="218" spans="1:17" s="209" customFormat="1" ht="12" customHeight="1" x14ac:dyDescent="0.3">
      <c r="A218" s="616"/>
      <c r="B218" s="508"/>
      <c r="C218" s="509"/>
      <c r="D218" s="508"/>
      <c r="E218" s="508"/>
      <c r="F218" s="213" t="s">
        <v>121</v>
      </c>
      <c r="G218" s="214">
        <f t="shared" ref="G218:J218" si="158">SUM(G215:G217)</f>
        <v>31000000</v>
      </c>
      <c r="H218" s="214">
        <f t="shared" si="158"/>
        <v>0</v>
      </c>
      <c r="I218" s="214">
        <f t="shared" si="158"/>
        <v>31000000</v>
      </c>
      <c r="J218" s="214">
        <f t="shared" si="158"/>
        <v>0</v>
      </c>
      <c r="K218" s="535"/>
      <c r="L218" s="532"/>
      <c r="M218" s="540"/>
      <c r="N218" s="314"/>
      <c r="O218" s="313"/>
      <c r="P218" s="313"/>
      <c r="Q218" s="313"/>
    </row>
    <row r="219" spans="1:17" s="209" customFormat="1" ht="12" customHeight="1" x14ac:dyDescent="0.3">
      <c r="A219" s="616"/>
      <c r="B219" s="508"/>
      <c r="C219" s="507" t="s">
        <v>1081</v>
      </c>
      <c r="D219" s="508"/>
      <c r="E219" s="508"/>
      <c r="F219" s="210" t="s">
        <v>197</v>
      </c>
      <c r="G219" s="210"/>
      <c r="H219" s="211"/>
      <c r="I219" s="211"/>
      <c r="J219" s="211"/>
      <c r="K219" s="533" t="s">
        <v>1165</v>
      </c>
      <c r="L219" s="530">
        <v>0</v>
      </c>
      <c r="M219" s="294" t="s">
        <v>721</v>
      </c>
      <c r="N219" s="314"/>
      <c r="O219" s="313"/>
      <c r="P219" s="313"/>
      <c r="Q219" s="313"/>
    </row>
    <row r="220" spans="1:17" s="209" customFormat="1" ht="12" customHeight="1" x14ac:dyDescent="0.3">
      <c r="A220" s="616"/>
      <c r="B220" s="508"/>
      <c r="C220" s="508"/>
      <c r="D220" s="508"/>
      <c r="E220" s="508"/>
      <c r="F220" s="212" t="s">
        <v>104</v>
      </c>
      <c r="G220" s="208">
        <v>25000000</v>
      </c>
      <c r="H220" s="208">
        <v>0</v>
      </c>
      <c r="I220" s="208">
        <f>G220</f>
        <v>25000000</v>
      </c>
      <c r="J220" s="208">
        <f t="shared" ref="J220:J222" si="159">H220</f>
        <v>0</v>
      </c>
      <c r="K220" s="534"/>
      <c r="L220" s="531"/>
      <c r="M220" s="539" t="s">
        <v>1268</v>
      </c>
      <c r="N220" s="314">
        <f>G220</f>
        <v>25000000</v>
      </c>
      <c r="O220" s="314">
        <f t="shared" ref="O220:Q220" si="160">H220</f>
        <v>0</v>
      </c>
      <c r="P220" s="314">
        <f t="shared" si="160"/>
        <v>25000000</v>
      </c>
      <c r="Q220" s="314">
        <f t="shared" si="160"/>
        <v>0</v>
      </c>
    </row>
    <row r="221" spans="1:17" s="209" customFormat="1" ht="12" customHeight="1" x14ac:dyDescent="0.3">
      <c r="A221" s="616"/>
      <c r="B221" s="508"/>
      <c r="C221" s="508"/>
      <c r="D221" s="508"/>
      <c r="E221" s="508"/>
      <c r="F221" s="212" t="s">
        <v>82</v>
      </c>
      <c r="G221" s="208">
        <v>0</v>
      </c>
      <c r="H221" s="208">
        <v>0</v>
      </c>
      <c r="I221" s="208">
        <v>0</v>
      </c>
      <c r="J221" s="208">
        <f t="shared" si="159"/>
        <v>0</v>
      </c>
      <c r="K221" s="534"/>
      <c r="L221" s="531"/>
      <c r="M221" s="539"/>
      <c r="N221" s="314"/>
      <c r="O221" s="313"/>
      <c r="P221" s="313"/>
      <c r="Q221" s="313"/>
    </row>
    <row r="222" spans="1:17" s="209" customFormat="1" ht="12" customHeight="1" x14ac:dyDescent="0.3">
      <c r="A222" s="616"/>
      <c r="B222" s="508"/>
      <c r="C222" s="508"/>
      <c r="D222" s="508"/>
      <c r="E222" s="508"/>
      <c r="F222" s="212" t="s">
        <v>83</v>
      </c>
      <c r="G222" s="208">
        <v>0</v>
      </c>
      <c r="H222" s="208">
        <v>0</v>
      </c>
      <c r="I222" s="208">
        <v>0</v>
      </c>
      <c r="J222" s="208">
        <f t="shared" si="159"/>
        <v>0</v>
      </c>
      <c r="K222" s="534"/>
      <c r="L222" s="531"/>
      <c r="M222" s="539"/>
      <c r="N222" s="314"/>
      <c r="O222" s="313"/>
      <c r="P222" s="313"/>
      <c r="Q222" s="313"/>
    </row>
    <row r="223" spans="1:17" s="209" customFormat="1" ht="12" customHeight="1" x14ac:dyDescent="0.3">
      <c r="A223" s="616"/>
      <c r="B223" s="509"/>
      <c r="C223" s="509"/>
      <c r="D223" s="509"/>
      <c r="E223" s="509"/>
      <c r="F223" s="213" t="s">
        <v>121</v>
      </c>
      <c r="G223" s="214">
        <f t="shared" ref="G223:J223" si="161">SUM(G220:G222)</f>
        <v>25000000</v>
      </c>
      <c r="H223" s="214">
        <f t="shared" si="161"/>
        <v>0</v>
      </c>
      <c r="I223" s="214">
        <f t="shared" si="161"/>
        <v>25000000</v>
      </c>
      <c r="J223" s="214">
        <f t="shared" si="161"/>
        <v>0</v>
      </c>
      <c r="K223" s="535"/>
      <c r="L223" s="532"/>
      <c r="M223" s="540"/>
      <c r="N223" s="314"/>
      <c r="O223" s="313"/>
      <c r="P223" s="313"/>
      <c r="Q223" s="313"/>
    </row>
    <row r="224" spans="1:17" s="209" customFormat="1" ht="12" customHeight="1" x14ac:dyDescent="0.3">
      <c r="A224" s="616"/>
      <c r="B224" s="518"/>
      <c r="C224" s="519"/>
      <c r="D224" s="519"/>
      <c r="E224" s="520"/>
      <c r="F224" s="206"/>
      <c r="G224" s="207"/>
      <c r="H224" s="208"/>
      <c r="I224" s="208"/>
      <c r="J224" s="208"/>
      <c r="K224" s="527"/>
      <c r="L224" s="527"/>
      <c r="M224" s="512"/>
      <c r="N224" s="314"/>
      <c r="O224" s="313"/>
      <c r="P224" s="313"/>
      <c r="Q224" s="313"/>
    </row>
    <row r="225" spans="1:17" s="209" customFormat="1" ht="12" customHeight="1" x14ac:dyDescent="0.3">
      <c r="A225" s="616"/>
      <c r="B225" s="521"/>
      <c r="C225" s="522"/>
      <c r="D225" s="522"/>
      <c r="E225" s="523"/>
      <c r="F225" s="206" t="s">
        <v>565</v>
      </c>
      <c r="G225" s="207">
        <f>G215+G220</f>
        <v>56000000</v>
      </c>
      <c r="H225" s="207">
        <f t="shared" ref="H225:I225" si="162">H215+H220</f>
        <v>0</v>
      </c>
      <c r="I225" s="207">
        <f t="shared" si="162"/>
        <v>56000000</v>
      </c>
      <c r="J225" s="207">
        <f t="shared" ref="J225" si="163">J215+J220</f>
        <v>0</v>
      </c>
      <c r="K225" s="528"/>
      <c r="L225" s="528"/>
      <c r="M225" s="513"/>
      <c r="N225" s="314"/>
      <c r="O225" s="313"/>
      <c r="P225" s="313"/>
      <c r="Q225" s="313"/>
    </row>
    <row r="226" spans="1:17" s="209" customFormat="1" ht="12" customHeight="1" x14ac:dyDescent="0.3">
      <c r="A226" s="616"/>
      <c r="B226" s="521"/>
      <c r="C226" s="522"/>
      <c r="D226" s="522"/>
      <c r="E226" s="523"/>
      <c r="F226" s="206" t="s">
        <v>567</v>
      </c>
      <c r="G226" s="207">
        <f t="shared" ref="G226:J226" si="164">G216+G221</f>
        <v>0</v>
      </c>
      <c r="H226" s="207">
        <f t="shared" si="164"/>
        <v>0</v>
      </c>
      <c r="I226" s="207">
        <f t="shared" si="164"/>
        <v>0</v>
      </c>
      <c r="J226" s="207">
        <f t="shared" si="164"/>
        <v>0</v>
      </c>
      <c r="K226" s="528"/>
      <c r="L226" s="528"/>
      <c r="M226" s="513"/>
      <c r="N226" s="314"/>
      <c r="O226" s="313"/>
      <c r="P226" s="313"/>
      <c r="Q226" s="313"/>
    </row>
    <row r="227" spans="1:17" s="209" customFormat="1" ht="12" customHeight="1" x14ac:dyDescent="0.3">
      <c r="A227" s="616"/>
      <c r="B227" s="521"/>
      <c r="C227" s="522"/>
      <c r="D227" s="522"/>
      <c r="E227" s="523"/>
      <c r="F227" s="206" t="s">
        <v>569</v>
      </c>
      <c r="G227" s="207">
        <f t="shared" ref="G227:J227" si="165">G217+G222</f>
        <v>0</v>
      </c>
      <c r="H227" s="207">
        <f t="shared" si="165"/>
        <v>0</v>
      </c>
      <c r="I227" s="207">
        <f t="shared" si="165"/>
        <v>0</v>
      </c>
      <c r="J227" s="207">
        <f t="shared" si="165"/>
        <v>0</v>
      </c>
      <c r="K227" s="528"/>
      <c r="L227" s="528"/>
      <c r="M227" s="513"/>
      <c r="N227" s="314"/>
      <c r="O227" s="313"/>
      <c r="P227" s="313"/>
      <c r="Q227" s="313"/>
    </row>
    <row r="228" spans="1:17" s="209" customFormat="1" ht="12" customHeight="1" x14ac:dyDescent="0.3">
      <c r="A228" s="616"/>
      <c r="B228" s="524"/>
      <c r="C228" s="525"/>
      <c r="D228" s="525"/>
      <c r="E228" s="526"/>
      <c r="F228" s="206" t="s">
        <v>121</v>
      </c>
      <c r="G228" s="207">
        <f>SUM(G225:G227)</f>
        <v>56000000</v>
      </c>
      <c r="H228" s="207">
        <f t="shared" ref="H228:J228" si="166">SUM(H225:H227)</f>
        <v>0</v>
      </c>
      <c r="I228" s="207">
        <f t="shared" si="166"/>
        <v>56000000</v>
      </c>
      <c r="J228" s="207">
        <f t="shared" si="166"/>
        <v>0</v>
      </c>
      <c r="K228" s="529"/>
      <c r="L228" s="529"/>
      <c r="M228" s="514"/>
      <c r="N228" s="314"/>
      <c r="O228" s="313"/>
      <c r="P228" s="313"/>
      <c r="Q228" s="313"/>
    </row>
    <row r="229" spans="1:17" s="209" customFormat="1" ht="12" customHeight="1" x14ac:dyDescent="0.3">
      <c r="A229" s="615">
        <f>A214+1</f>
        <v>22</v>
      </c>
      <c r="B229" s="507" t="s">
        <v>718</v>
      </c>
      <c r="C229" s="507" t="s">
        <v>1139</v>
      </c>
      <c r="D229" s="507"/>
      <c r="E229" s="507"/>
      <c r="F229" s="210" t="s">
        <v>197</v>
      </c>
      <c r="G229" s="210"/>
      <c r="H229" s="211"/>
      <c r="I229" s="211"/>
      <c r="J229" s="211"/>
      <c r="K229" s="533" t="s">
        <v>1144</v>
      </c>
      <c r="L229" s="530">
        <v>0</v>
      </c>
      <c r="M229" s="308" t="s">
        <v>1142</v>
      </c>
      <c r="N229" s="314"/>
      <c r="O229" s="313"/>
      <c r="P229" s="313"/>
      <c r="Q229" s="313"/>
    </row>
    <row r="230" spans="1:17" s="209" customFormat="1" ht="12" customHeight="1" x14ac:dyDescent="0.3">
      <c r="A230" s="616"/>
      <c r="B230" s="508"/>
      <c r="C230" s="508"/>
      <c r="D230" s="508"/>
      <c r="E230" s="508"/>
      <c r="F230" s="212" t="s">
        <v>104</v>
      </c>
      <c r="G230" s="208">
        <v>35000000</v>
      </c>
      <c r="H230" s="208">
        <v>0</v>
      </c>
      <c r="I230" s="208">
        <v>35000000</v>
      </c>
      <c r="J230" s="208">
        <f t="shared" ref="J230:J232" si="167">H230</f>
        <v>0</v>
      </c>
      <c r="K230" s="534"/>
      <c r="L230" s="531"/>
      <c r="M230" s="544" t="s">
        <v>1269</v>
      </c>
      <c r="N230" s="314">
        <f>G230</f>
        <v>35000000</v>
      </c>
      <c r="O230" s="314">
        <f t="shared" ref="O230:Q230" si="168">H230</f>
        <v>0</v>
      </c>
      <c r="P230" s="314">
        <f t="shared" si="168"/>
        <v>35000000</v>
      </c>
      <c r="Q230" s="314">
        <f t="shared" si="168"/>
        <v>0</v>
      </c>
    </row>
    <row r="231" spans="1:17" s="209" customFormat="1" ht="12" customHeight="1" x14ac:dyDescent="0.3">
      <c r="A231" s="616"/>
      <c r="B231" s="508"/>
      <c r="C231" s="508"/>
      <c r="D231" s="508"/>
      <c r="E231" s="508"/>
      <c r="F231" s="212" t="s">
        <v>82</v>
      </c>
      <c r="G231" s="208">
        <v>0</v>
      </c>
      <c r="H231" s="208">
        <v>0</v>
      </c>
      <c r="I231" s="208">
        <v>0</v>
      </c>
      <c r="J231" s="208">
        <f t="shared" si="167"/>
        <v>0</v>
      </c>
      <c r="K231" s="534"/>
      <c r="L231" s="531"/>
      <c r="M231" s="544"/>
      <c r="N231" s="314"/>
      <c r="O231" s="313"/>
      <c r="P231" s="313"/>
      <c r="Q231" s="313"/>
    </row>
    <row r="232" spans="1:17" s="209" customFormat="1" ht="12" customHeight="1" x14ac:dyDescent="0.3">
      <c r="A232" s="616"/>
      <c r="B232" s="508"/>
      <c r="C232" s="508"/>
      <c r="D232" s="508"/>
      <c r="E232" s="508"/>
      <c r="F232" s="212" t="s">
        <v>83</v>
      </c>
      <c r="G232" s="208">
        <v>0</v>
      </c>
      <c r="H232" s="208">
        <v>0</v>
      </c>
      <c r="I232" s="208">
        <v>0</v>
      </c>
      <c r="J232" s="208">
        <f t="shared" si="167"/>
        <v>0</v>
      </c>
      <c r="K232" s="534"/>
      <c r="L232" s="531"/>
      <c r="M232" s="544"/>
      <c r="N232" s="314"/>
      <c r="O232" s="313"/>
      <c r="P232" s="313"/>
      <c r="Q232" s="313"/>
    </row>
    <row r="233" spans="1:17" s="209" customFormat="1" ht="12" customHeight="1" x14ac:dyDescent="0.3">
      <c r="A233" s="616"/>
      <c r="B233" s="508"/>
      <c r="C233" s="509"/>
      <c r="D233" s="508"/>
      <c r="E233" s="508"/>
      <c r="F233" s="213" t="s">
        <v>121</v>
      </c>
      <c r="G233" s="214">
        <f t="shared" ref="G233:J233" si="169">SUM(G230:G232)</f>
        <v>35000000</v>
      </c>
      <c r="H233" s="214">
        <f t="shared" si="169"/>
        <v>0</v>
      </c>
      <c r="I233" s="214">
        <f t="shared" si="169"/>
        <v>35000000</v>
      </c>
      <c r="J233" s="214">
        <f t="shared" si="169"/>
        <v>0</v>
      </c>
      <c r="K233" s="535"/>
      <c r="L233" s="532"/>
      <c r="M233" s="545"/>
      <c r="N233" s="314"/>
      <c r="O233" s="313"/>
      <c r="P233" s="313"/>
      <c r="Q233" s="313"/>
    </row>
    <row r="234" spans="1:17" s="209" customFormat="1" ht="12" customHeight="1" x14ac:dyDescent="0.3">
      <c r="A234" s="616"/>
      <c r="B234" s="508"/>
      <c r="C234" s="507" t="s">
        <v>1140</v>
      </c>
      <c r="D234" s="508"/>
      <c r="E234" s="508"/>
      <c r="F234" s="210" t="s">
        <v>197</v>
      </c>
      <c r="G234" s="210"/>
      <c r="H234" s="211"/>
      <c r="I234" s="211"/>
      <c r="J234" s="211"/>
      <c r="K234" s="533" t="s">
        <v>849</v>
      </c>
      <c r="L234" s="530">
        <v>0</v>
      </c>
      <c r="M234" s="308" t="s">
        <v>1142</v>
      </c>
      <c r="N234" s="314"/>
      <c r="O234" s="313"/>
      <c r="P234" s="313"/>
      <c r="Q234" s="313"/>
    </row>
    <row r="235" spans="1:17" s="209" customFormat="1" ht="12" customHeight="1" x14ac:dyDescent="0.3">
      <c r="A235" s="616"/>
      <c r="B235" s="508"/>
      <c r="C235" s="508"/>
      <c r="D235" s="508"/>
      <c r="E235" s="508"/>
      <c r="F235" s="212" t="s">
        <v>104</v>
      </c>
      <c r="G235" s="208">
        <v>15000000</v>
      </c>
      <c r="H235" s="208">
        <v>0</v>
      </c>
      <c r="I235" s="208">
        <v>15000000</v>
      </c>
      <c r="J235" s="208">
        <f t="shared" ref="J235:J237" si="170">H235</f>
        <v>0</v>
      </c>
      <c r="K235" s="534"/>
      <c r="L235" s="531"/>
      <c r="M235" s="544" t="s">
        <v>1270</v>
      </c>
      <c r="N235" s="314">
        <f>G235</f>
        <v>15000000</v>
      </c>
      <c r="O235" s="314">
        <f t="shared" ref="O235:Q235" si="171">H235</f>
        <v>0</v>
      </c>
      <c r="P235" s="314">
        <f t="shared" si="171"/>
        <v>15000000</v>
      </c>
      <c r="Q235" s="314">
        <f t="shared" si="171"/>
        <v>0</v>
      </c>
    </row>
    <row r="236" spans="1:17" s="209" customFormat="1" ht="12" customHeight="1" x14ac:dyDescent="0.3">
      <c r="A236" s="616"/>
      <c r="B236" s="508"/>
      <c r="C236" s="508"/>
      <c r="D236" s="508"/>
      <c r="E236" s="508"/>
      <c r="F236" s="212" t="s">
        <v>82</v>
      </c>
      <c r="G236" s="208">
        <v>0</v>
      </c>
      <c r="H236" s="208">
        <v>0</v>
      </c>
      <c r="I236" s="208">
        <v>0</v>
      </c>
      <c r="J236" s="208">
        <f t="shared" si="170"/>
        <v>0</v>
      </c>
      <c r="K236" s="534"/>
      <c r="L236" s="531"/>
      <c r="M236" s="544"/>
      <c r="N236" s="314"/>
      <c r="O236" s="313"/>
      <c r="P236" s="313"/>
      <c r="Q236" s="313"/>
    </row>
    <row r="237" spans="1:17" s="209" customFormat="1" ht="12" customHeight="1" x14ac:dyDescent="0.3">
      <c r="A237" s="616"/>
      <c r="B237" s="508"/>
      <c r="C237" s="508"/>
      <c r="D237" s="508"/>
      <c r="E237" s="508"/>
      <c r="F237" s="212" t="s">
        <v>83</v>
      </c>
      <c r="G237" s="208">
        <v>0</v>
      </c>
      <c r="H237" s="208">
        <v>0</v>
      </c>
      <c r="I237" s="208">
        <v>0</v>
      </c>
      <c r="J237" s="208">
        <f t="shared" si="170"/>
        <v>0</v>
      </c>
      <c r="K237" s="534"/>
      <c r="L237" s="531"/>
      <c r="M237" s="544"/>
      <c r="N237" s="314"/>
      <c r="O237" s="313"/>
      <c r="P237" s="313"/>
      <c r="Q237" s="313"/>
    </row>
    <row r="238" spans="1:17" s="209" customFormat="1" ht="12" customHeight="1" x14ac:dyDescent="0.3">
      <c r="A238" s="616"/>
      <c r="B238" s="508"/>
      <c r="C238" s="509"/>
      <c r="D238" s="508"/>
      <c r="E238" s="508"/>
      <c r="F238" s="213" t="s">
        <v>121</v>
      </c>
      <c r="G238" s="214">
        <f t="shared" ref="G238:J238" si="172">SUM(G235:G237)</f>
        <v>15000000</v>
      </c>
      <c r="H238" s="214">
        <f t="shared" si="172"/>
        <v>0</v>
      </c>
      <c r="I238" s="214">
        <f t="shared" si="172"/>
        <v>15000000</v>
      </c>
      <c r="J238" s="214">
        <f t="shared" si="172"/>
        <v>0</v>
      </c>
      <c r="K238" s="535"/>
      <c r="L238" s="532"/>
      <c r="M238" s="545"/>
      <c r="N238" s="314"/>
      <c r="O238" s="313"/>
      <c r="P238" s="313"/>
      <c r="Q238" s="313"/>
    </row>
    <row r="239" spans="1:17" s="209" customFormat="1" ht="12" customHeight="1" x14ac:dyDescent="0.3">
      <c r="A239" s="616"/>
      <c r="B239" s="508"/>
      <c r="C239" s="507" t="s">
        <v>1141</v>
      </c>
      <c r="D239" s="508"/>
      <c r="E239" s="508"/>
      <c r="F239" s="210" t="s">
        <v>197</v>
      </c>
      <c r="G239" s="210"/>
      <c r="H239" s="211"/>
      <c r="I239" s="211"/>
      <c r="J239" s="211"/>
      <c r="K239" s="533" t="s">
        <v>849</v>
      </c>
      <c r="L239" s="530">
        <v>0</v>
      </c>
      <c r="M239" s="308" t="s">
        <v>1142</v>
      </c>
      <c r="N239" s="314"/>
      <c r="O239" s="313"/>
      <c r="P239" s="313"/>
      <c r="Q239" s="313"/>
    </row>
    <row r="240" spans="1:17" s="209" customFormat="1" ht="12" customHeight="1" x14ac:dyDescent="0.3">
      <c r="A240" s="616"/>
      <c r="B240" s="508"/>
      <c r="C240" s="508"/>
      <c r="D240" s="508"/>
      <c r="E240" s="508"/>
      <c r="F240" s="212" t="s">
        <v>104</v>
      </c>
      <c r="G240" s="208">
        <v>1000000</v>
      </c>
      <c r="H240" s="208">
        <v>0</v>
      </c>
      <c r="I240" s="208">
        <v>1000000</v>
      </c>
      <c r="J240" s="208">
        <f t="shared" ref="J240:J242" si="173">H240</f>
        <v>0</v>
      </c>
      <c r="K240" s="534"/>
      <c r="L240" s="531"/>
      <c r="M240" s="544" t="s">
        <v>1271</v>
      </c>
      <c r="N240" s="314">
        <f>G240</f>
        <v>1000000</v>
      </c>
      <c r="O240" s="314">
        <f t="shared" ref="O240:Q240" si="174">H240</f>
        <v>0</v>
      </c>
      <c r="P240" s="314">
        <f t="shared" si="174"/>
        <v>1000000</v>
      </c>
      <c r="Q240" s="314">
        <f t="shared" si="174"/>
        <v>0</v>
      </c>
    </row>
    <row r="241" spans="1:17" s="209" customFormat="1" ht="12" customHeight="1" x14ac:dyDescent="0.3">
      <c r="A241" s="616"/>
      <c r="B241" s="508"/>
      <c r="C241" s="508"/>
      <c r="D241" s="508"/>
      <c r="E241" s="508"/>
      <c r="F241" s="212" t="s">
        <v>82</v>
      </c>
      <c r="G241" s="208">
        <v>0</v>
      </c>
      <c r="H241" s="208">
        <v>0</v>
      </c>
      <c r="I241" s="208">
        <v>0</v>
      </c>
      <c r="J241" s="208">
        <f t="shared" si="173"/>
        <v>0</v>
      </c>
      <c r="K241" s="534"/>
      <c r="L241" s="531"/>
      <c r="M241" s="544"/>
      <c r="N241" s="314"/>
      <c r="O241" s="313"/>
      <c r="P241" s="313"/>
      <c r="Q241" s="313"/>
    </row>
    <row r="242" spans="1:17" s="209" customFormat="1" ht="12" customHeight="1" x14ac:dyDescent="0.3">
      <c r="A242" s="616"/>
      <c r="B242" s="508"/>
      <c r="C242" s="508"/>
      <c r="D242" s="508"/>
      <c r="E242" s="508"/>
      <c r="F242" s="212" t="s">
        <v>83</v>
      </c>
      <c r="G242" s="208">
        <v>0</v>
      </c>
      <c r="H242" s="208">
        <v>0</v>
      </c>
      <c r="I242" s="208">
        <v>0</v>
      </c>
      <c r="J242" s="208">
        <f t="shared" si="173"/>
        <v>0</v>
      </c>
      <c r="K242" s="534"/>
      <c r="L242" s="531"/>
      <c r="M242" s="544"/>
      <c r="N242" s="314"/>
      <c r="O242" s="313"/>
      <c r="P242" s="313"/>
      <c r="Q242" s="313"/>
    </row>
    <row r="243" spans="1:17" s="209" customFormat="1" ht="12" customHeight="1" x14ac:dyDescent="0.3">
      <c r="A243" s="616"/>
      <c r="B243" s="508"/>
      <c r="C243" s="509"/>
      <c r="D243" s="508"/>
      <c r="E243" s="508"/>
      <c r="F243" s="213" t="s">
        <v>121</v>
      </c>
      <c r="G243" s="214">
        <f t="shared" ref="G243:J243" si="175">SUM(G240:G242)</f>
        <v>1000000</v>
      </c>
      <c r="H243" s="214">
        <f t="shared" si="175"/>
        <v>0</v>
      </c>
      <c r="I243" s="214">
        <f t="shared" si="175"/>
        <v>1000000</v>
      </c>
      <c r="J243" s="214">
        <f t="shared" si="175"/>
        <v>0</v>
      </c>
      <c r="K243" s="535"/>
      <c r="L243" s="532"/>
      <c r="M243" s="545"/>
      <c r="N243" s="314"/>
      <c r="O243" s="313"/>
      <c r="P243" s="313"/>
      <c r="Q243" s="313"/>
    </row>
    <row r="244" spans="1:17" s="209" customFormat="1" ht="12" customHeight="1" x14ac:dyDescent="0.3">
      <c r="A244" s="616"/>
      <c r="B244" s="508"/>
      <c r="C244" s="507"/>
      <c r="D244" s="508"/>
      <c r="E244" s="508"/>
      <c r="F244" s="210" t="s">
        <v>197</v>
      </c>
      <c r="G244" s="210"/>
      <c r="H244" s="211"/>
      <c r="I244" s="211"/>
      <c r="J244" s="211"/>
      <c r="K244" s="533"/>
      <c r="L244" s="530">
        <v>0</v>
      </c>
      <c r="M244" s="308" t="s">
        <v>1143</v>
      </c>
      <c r="N244" s="314"/>
      <c r="O244" s="313"/>
      <c r="P244" s="313"/>
      <c r="Q244" s="313"/>
    </row>
    <row r="245" spans="1:17" s="209" customFormat="1" ht="12" customHeight="1" x14ac:dyDescent="0.3">
      <c r="A245" s="616"/>
      <c r="B245" s="508"/>
      <c r="C245" s="508"/>
      <c r="D245" s="508"/>
      <c r="E245" s="508"/>
      <c r="F245" s="212" t="s">
        <v>104</v>
      </c>
      <c r="G245" s="208">
        <v>5000000</v>
      </c>
      <c r="H245" s="208">
        <v>5000000</v>
      </c>
      <c r="I245" s="208">
        <v>0</v>
      </c>
      <c r="J245" s="208">
        <f t="shared" ref="J245:J247" si="176">H245</f>
        <v>5000000</v>
      </c>
      <c r="K245" s="534"/>
      <c r="L245" s="531"/>
      <c r="M245" s="544"/>
      <c r="N245" s="314">
        <f>G245</f>
        <v>5000000</v>
      </c>
      <c r="O245" s="314">
        <f t="shared" ref="O245:Q245" si="177">H245</f>
        <v>5000000</v>
      </c>
      <c r="P245" s="314">
        <f t="shared" si="177"/>
        <v>0</v>
      </c>
      <c r="Q245" s="314">
        <f t="shared" si="177"/>
        <v>5000000</v>
      </c>
    </row>
    <row r="246" spans="1:17" s="209" customFormat="1" ht="12" customHeight="1" x14ac:dyDescent="0.3">
      <c r="A246" s="616"/>
      <c r="B246" s="508"/>
      <c r="C246" s="508"/>
      <c r="D246" s="508"/>
      <c r="E246" s="508"/>
      <c r="F246" s="212" t="s">
        <v>82</v>
      </c>
      <c r="G246" s="208">
        <v>0</v>
      </c>
      <c r="H246" s="208">
        <v>0</v>
      </c>
      <c r="I246" s="208">
        <v>0</v>
      </c>
      <c r="J246" s="208">
        <f t="shared" si="176"/>
        <v>0</v>
      </c>
      <c r="K246" s="534"/>
      <c r="L246" s="531"/>
      <c r="M246" s="544"/>
      <c r="N246" s="314"/>
      <c r="O246" s="313"/>
      <c r="P246" s="313"/>
      <c r="Q246" s="313"/>
    </row>
    <row r="247" spans="1:17" s="209" customFormat="1" ht="12" customHeight="1" x14ac:dyDescent="0.3">
      <c r="A247" s="616"/>
      <c r="B247" s="508"/>
      <c r="C247" s="508"/>
      <c r="D247" s="508"/>
      <c r="E247" s="508"/>
      <c r="F247" s="212" t="s">
        <v>83</v>
      </c>
      <c r="G247" s="208">
        <v>0</v>
      </c>
      <c r="H247" s="208">
        <v>0</v>
      </c>
      <c r="I247" s="208">
        <v>0</v>
      </c>
      <c r="J247" s="208">
        <f t="shared" si="176"/>
        <v>0</v>
      </c>
      <c r="K247" s="534"/>
      <c r="L247" s="531"/>
      <c r="M247" s="544"/>
      <c r="N247" s="314"/>
      <c r="O247" s="313"/>
      <c r="P247" s="313"/>
      <c r="Q247" s="313"/>
    </row>
    <row r="248" spans="1:17" s="209" customFormat="1" ht="12" customHeight="1" x14ac:dyDescent="0.3">
      <c r="A248" s="616"/>
      <c r="B248" s="508"/>
      <c r="C248" s="509"/>
      <c r="D248" s="509"/>
      <c r="E248" s="509"/>
      <c r="F248" s="213" t="s">
        <v>121</v>
      </c>
      <c r="G248" s="214">
        <f t="shared" ref="G248:J248" si="178">SUM(G245:G247)</f>
        <v>5000000</v>
      </c>
      <c r="H248" s="214">
        <f t="shared" si="178"/>
        <v>5000000</v>
      </c>
      <c r="I248" s="214">
        <f t="shared" si="178"/>
        <v>0</v>
      </c>
      <c r="J248" s="214">
        <f t="shared" si="178"/>
        <v>5000000</v>
      </c>
      <c r="K248" s="535"/>
      <c r="L248" s="532"/>
      <c r="M248" s="545"/>
      <c r="N248" s="314"/>
      <c r="O248" s="313"/>
      <c r="P248" s="313"/>
      <c r="Q248" s="313"/>
    </row>
    <row r="249" spans="1:17" s="209" customFormat="1" ht="12" customHeight="1" x14ac:dyDescent="0.3">
      <c r="A249" s="616"/>
      <c r="B249" s="508"/>
      <c r="C249" s="518"/>
      <c r="D249" s="519"/>
      <c r="E249" s="520"/>
      <c r="F249" s="206"/>
      <c r="G249" s="207"/>
      <c r="H249" s="208"/>
      <c r="I249" s="208"/>
      <c r="J249" s="208"/>
      <c r="K249" s="533"/>
      <c r="L249" s="530">
        <v>0</v>
      </c>
      <c r="M249" s="543"/>
      <c r="N249" s="314"/>
      <c r="O249" s="313"/>
      <c r="P249" s="313"/>
      <c r="Q249" s="313"/>
    </row>
    <row r="250" spans="1:17" s="209" customFormat="1" ht="12" customHeight="1" x14ac:dyDescent="0.3">
      <c r="A250" s="616"/>
      <c r="B250" s="508"/>
      <c r="C250" s="521"/>
      <c r="D250" s="522"/>
      <c r="E250" s="523"/>
      <c r="F250" s="206" t="s">
        <v>565</v>
      </c>
      <c r="G250" s="207">
        <f>G230+G235+G245+G240</f>
        <v>56000000</v>
      </c>
      <c r="H250" s="207">
        <f t="shared" ref="H250:J250" si="179">H230+H235+H245+H240</f>
        <v>5000000</v>
      </c>
      <c r="I250" s="207">
        <f t="shared" si="179"/>
        <v>51000000</v>
      </c>
      <c r="J250" s="207">
        <f t="shared" si="179"/>
        <v>5000000</v>
      </c>
      <c r="K250" s="534"/>
      <c r="L250" s="531"/>
      <c r="M250" s="544"/>
      <c r="N250" s="314"/>
      <c r="O250" s="313"/>
      <c r="P250" s="313"/>
      <c r="Q250" s="313"/>
    </row>
    <row r="251" spans="1:17" s="209" customFormat="1" ht="12" customHeight="1" x14ac:dyDescent="0.3">
      <c r="A251" s="616"/>
      <c r="B251" s="508"/>
      <c r="C251" s="521"/>
      <c r="D251" s="522"/>
      <c r="E251" s="523"/>
      <c r="F251" s="206" t="s">
        <v>567</v>
      </c>
      <c r="G251" s="207">
        <f t="shared" ref="G251:J251" si="180">G231+G236+G246</f>
        <v>0</v>
      </c>
      <c r="H251" s="207">
        <f t="shared" si="180"/>
        <v>0</v>
      </c>
      <c r="I251" s="207">
        <f t="shared" si="180"/>
        <v>0</v>
      </c>
      <c r="J251" s="207">
        <f t="shared" si="180"/>
        <v>0</v>
      </c>
      <c r="K251" s="534"/>
      <c r="L251" s="531"/>
      <c r="M251" s="544"/>
      <c r="N251" s="314"/>
      <c r="O251" s="313"/>
      <c r="P251" s="313"/>
      <c r="Q251" s="313"/>
    </row>
    <row r="252" spans="1:17" s="209" customFormat="1" ht="12" customHeight="1" x14ac:dyDescent="0.3">
      <c r="A252" s="616"/>
      <c r="B252" s="508"/>
      <c r="C252" s="521"/>
      <c r="D252" s="522"/>
      <c r="E252" s="523"/>
      <c r="F252" s="206" t="s">
        <v>569</v>
      </c>
      <c r="G252" s="207">
        <f t="shared" ref="G252:J252" si="181">G232+G237+G247</f>
        <v>0</v>
      </c>
      <c r="H252" s="207">
        <f t="shared" si="181"/>
        <v>0</v>
      </c>
      <c r="I252" s="207">
        <f t="shared" si="181"/>
        <v>0</v>
      </c>
      <c r="J252" s="207">
        <f t="shared" si="181"/>
        <v>0</v>
      </c>
      <c r="K252" s="534"/>
      <c r="L252" s="531"/>
      <c r="M252" s="544"/>
      <c r="N252" s="314"/>
      <c r="O252" s="313"/>
      <c r="P252" s="313"/>
      <c r="Q252" s="313"/>
    </row>
    <row r="253" spans="1:17" s="209" customFormat="1" ht="12" customHeight="1" x14ac:dyDescent="0.3">
      <c r="A253" s="617"/>
      <c r="B253" s="509"/>
      <c r="C253" s="524"/>
      <c r="D253" s="525"/>
      <c r="E253" s="526"/>
      <c r="F253" s="206" t="s">
        <v>121</v>
      </c>
      <c r="G253" s="207">
        <f>SUM(G250:G252)</f>
        <v>56000000</v>
      </c>
      <c r="H253" s="207">
        <f t="shared" ref="H253:J253" si="182">SUM(H250:H252)</f>
        <v>5000000</v>
      </c>
      <c r="I253" s="207">
        <f t="shared" si="182"/>
        <v>51000000</v>
      </c>
      <c r="J253" s="207">
        <f t="shared" si="182"/>
        <v>5000000</v>
      </c>
      <c r="K253" s="535"/>
      <c r="L253" s="532"/>
      <c r="M253" s="545"/>
      <c r="N253" s="314"/>
      <c r="O253" s="313"/>
      <c r="P253" s="313"/>
      <c r="Q253" s="313"/>
    </row>
    <row r="254" spans="1:17" s="209" customFormat="1" ht="12" customHeight="1" x14ac:dyDescent="0.3">
      <c r="A254" s="614">
        <f>A229+1</f>
        <v>23</v>
      </c>
      <c r="B254" s="507" t="s">
        <v>720</v>
      </c>
      <c r="C254" s="507" t="s">
        <v>725</v>
      </c>
      <c r="D254" s="507"/>
      <c r="E254" s="507"/>
      <c r="F254" s="210" t="s">
        <v>197</v>
      </c>
      <c r="G254" s="210"/>
      <c r="H254" s="211"/>
      <c r="I254" s="211"/>
      <c r="J254" s="211"/>
      <c r="K254" s="533" t="s">
        <v>1042</v>
      </c>
      <c r="L254" s="530">
        <v>0</v>
      </c>
      <c r="M254" s="215" t="s">
        <v>721</v>
      </c>
      <c r="N254" s="314"/>
      <c r="O254" s="313"/>
      <c r="P254" s="313"/>
      <c r="Q254" s="313"/>
    </row>
    <row r="255" spans="1:17" s="209" customFormat="1" ht="12" customHeight="1" x14ac:dyDescent="0.3">
      <c r="A255" s="614"/>
      <c r="B255" s="508"/>
      <c r="C255" s="508"/>
      <c r="D255" s="508"/>
      <c r="E255" s="508"/>
      <c r="F255" s="212" t="s">
        <v>104</v>
      </c>
      <c r="G255" s="208">
        <v>10000000</v>
      </c>
      <c r="H255" s="208">
        <f t="shared" ref="H255" si="183">G255</f>
        <v>10000000</v>
      </c>
      <c r="I255" s="208">
        <v>0</v>
      </c>
      <c r="J255" s="208">
        <f t="shared" ref="J255:J256" si="184">H255</f>
        <v>10000000</v>
      </c>
      <c r="K255" s="534"/>
      <c r="L255" s="531"/>
      <c r="M255" s="513"/>
      <c r="N255" s="314">
        <f>G255</f>
        <v>10000000</v>
      </c>
      <c r="O255" s="314">
        <f t="shared" ref="O255:Q255" si="185">H255</f>
        <v>10000000</v>
      </c>
      <c r="P255" s="314">
        <f t="shared" si="185"/>
        <v>0</v>
      </c>
      <c r="Q255" s="314">
        <f t="shared" si="185"/>
        <v>10000000</v>
      </c>
    </row>
    <row r="256" spans="1:17" s="209" customFormat="1" ht="12" customHeight="1" x14ac:dyDescent="0.3">
      <c r="A256" s="614"/>
      <c r="B256" s="508"/>
      <c r="C256" s="508"/>
      <c r="D256" s="508"/>
      <c r="E256" s="508"/>
      <c r="F256" s="212" t="s">
        <v>82</v>
      </c>
      <c r="G256" s="208">
        <v>0</v>
      </c>
      <c r="H256" s="208">
        <v>0</v>
      </c>
      <c r="I256" s="208">
        <v>0</v>
      </c>
      <c r="J256" s="208">
        <f t="shared" si="184"/>
        <v>0</v>
      </c>
      <c r="K256" s="534"/>
      <c r="L256" s="531"/>
      <c r="M256" s="513"/>
      <c r="N256" s="314"/>
      <c r="O256" s="313"/>
      <c r="P256" s="313"/>
      <c r="Q256" s="313"/>
    </row>
    <row r="257" spans="1:17" s="209" customFormat="1" ht="12" customHeight="1" x14ac:dyDescent="0.3">
      <c r="A257" s="614"/>
      <c r="B257" s="508"/>
      <c r="C257" s="508"/>
      <c r="D257" s="508"/>
      <c r="E257" s="508"/>
      <c r="F257" s="212" t="s">
        <v>83</v>
      </c>
      <c r="G257" s="208" t="s">
        <v>726</v>
      </c>
      <c r="H257" s="208"/>
      <c r="I257" s="208" t="str">
        <f>G257</f>
        <v>연15%</v>
      </c>
      <c r="J257" s="208">
        <v>0</v>
      </c>
      <c r="K257" s="534"/>
      <c r="L257" s="531"/>
      <c r="M257" s="513"/>
      <c r="N257" s="314"/>
      <c r="O257" s="313"/>
      <c r="P257" s="313"/>
      <c r="Q257" s="313"/>
    </row>
    <row r="258" spans="1:17" s="209" customFormat="1" ht="12" customHeight="1" x14ac:dyDescent="0.3">
      <c r="A258" s="614"/>
      <c r="B258" s="509"/>
      <c r="C258" s="509"/>
      <c r="D258" s="509"/>
      <c r="E258" s="509"/>
      <c r="F258" s="213" t="s">
        <v>121</v>
      </c>
      <c r="G258" s="214">
        <f t="shared" ref="G258:J258" si="186">SUM(G255:G257)</f>
        <v>10000000</v>
      </c>
      <c r="H258" s="214">
        <f t="shared" si="186"/>
        <v>10000000</v>
      </c>
      <c r="I258" s="214">
        <f t="shared" si="186"/>
        <v>0</v>
      </c>
      <c r="J258" s="214">
        <f t="shared" si="186"/>
        <v>10000000</v>
      </c>
      <c r="K258" s="535"/>
      <c r="L258" s="532"/>
      <c r="M258" s="514"/>
      <c r="N258" s="314"/>
      <c r="O258" s="313"/>
      <c r="P258" s="313"/>
      <c r="Q258" s="313"/>
    </row>
    <row r="259" spans="1:17" s="209" customFormat="1" ht="12" customHeight="1" x14ac:dyDescent="0.3">
      <c r="A259" s="614">
        <f>A254+1</f>
        <v>24</v>
      </c>
      <c r="B259" s="507" t="s">
        <v>722</v>
      </c>
      <c r="C259" s="507" t="s">
        <v>974</v>
      </c>
      <c r="D259" s="507"/>
      <c r="E259" s="507"/>
      <c r="F259" s="210" t="s">
        <v>197</v>
      </c>
      <c r="G259" s="210"/>
      <c r="H259" s="211"/>
      <c r="I259" s="211"/>
      <c r="J259" s="211"/>
      <c r="K259" s="533"/>
      <c r="L259" s="530">
        <v>0</v>
      </c>
      <c r="M259" s="215" t="s">
        <v>721</v>
      </c>
      <c r="N259" s="314"/>
      <c r="O259" s="313"/>
      <c r="P259" s="313"/>
      <c r="Q259" s="313"/>
    </row>
    <row r="260" spans="1:17" s="209" customFormat="1" ht="12" customHeight="1" x14ac:dyDescent="0.3">
      <c r="A260" s="614"/>
      <c r="B260" s="508"/>
      <c r="C260" s="508"/>
      <c r="D260" s="508"/>
      <c r="E260" s="508"/>
      <c r="F260" s="212" t="s">
        <v>104</v>
      </c>
      <c r="G260" s="208">
        <v>49519200</v>
      </c>
      <c r="H260" s="208">
        <f>G260</f>
        <v>49519200</v>
      </c>
      <c r="I260" s="208">
        <v>0</v>
      </c>
      <c r="J260" s="208">
        <f t="shared" ref="J260:J262" si="187">H260</f>
        <v>49519200</v>
      </c>
      <c r="K260" s="534"/>
      <c r="L260" s="531"/>
      <c r="M260" s="513"/>
      <c r="N260" s="314">
        <f>G260</f>
        <v>49519200</v>
      </c>
      <c r="O260" s="314">
        <f t="shared" ref="O260:Q260" si="188">H260</f>
        <v>49519200</v>
      </c>
      <c r="P260" s="314">
        <f t="shared" si="188"/>
        <v>0</v>
      </c>
      <c r="Q260" s="314">
        <f t="shared" si="188"/>
        <v>49519200</v>
      </c>
    </row>
    <row r="261" spans="1:17" s="209" customFormat="1" ht="12" customHeight="1" x14ac:dyDescent="0.3">
      <c r="A261" s="614"/>
      <c r="B261" s="508"/>
      <c r="C261" s="508"/>
      <c r="D261" s="508"/>
      <c r="E261" s="508"/>
      <c r="F261" s="212" t="s">
        <v>82</v>
      </c>
      <c r="G261" s="208">
        <v>0</v>
      </c>
      <c r="H261" s="208">
        <v>0</v>
      </c>
      <c r="I261" s="208">
        <v>0</v>
      </c>
      <c r="J261" s="208">
        <f t="shared" si="187"/>
        <v>0</v>
      </c>
      <c r="K261" s="534"/>
      <c r="L261" s="531"/>
      <c r="M261" s="513"/>
      <c r="N261" s="314"/>
      <c r="O261" s="313"/>
      <c r="P261" s="313"/>
      <c r="Q261" s="313"/>
    </row>
    <row r="262" spans="1:17" s="209" customFormat="1" ht="12" customHeight="1" x14ac:dyDescent="0.3">
      <c r="A262" s="614"/>
      <c r="B262" s="508"/>
      <c r="C262" s="508"/>
      <c r="D262" s="508"/>
      <c r="E262" s="508"/>
      <c r="F262" s="212" t="s">
        <v>83</v>
      </c>
      <c r="G262" s="208">
        <v>0</v>
      </c>
      <c r="H262" s="208">
        <v>0</v>
      </c>
      <c r="I262" s="208">
        <v>0</v>
      </c>
      <c r="J262" s="208">
        <f t="shared" si="187"/>
        <v>0</v>
      </c>
      <c r="K262" s="534"/>
      <c r="L262" s="531"/>
      <c r="M262" s="513"/>
      <c r="N262" s="314"/>
      <c r="O262" s="313"/>
      <c r="P262" s="313"/>
      <c r="Q262" s="313"/>
    </row>
    <row r="263" spans="1:17" s="209" customFormat="1" ht="12" customHeight="1" x14ac:dyDescent="0.3">
      <c r="A263" s="614"/>
      <c r="B263" s="508"/>
      <c r="C263" s="509"/>
      <c r="D263" s="508"/>
      <c r="E263" s="508"/>
      <c r="F263" s="213" t="s">
        <v>121</v>
      </c>
      <c r="G263" s="214">
        <f t="shared" ref="G263:J263" si="189">SUM(G260:G262)</f>
        <v>49519200</v>
      </c>
      <c r="H263" s="214">
        <f t="shared" si="189"/>
        <v>49519200</v>
      </c>
      <c r="I263" s="214">
        <f t="shared" si="189"/>
        <v>0</v>
      </c>
      <c r="J263" s="214">
        <f t="shared" si="189"/>
        <v>49519200</v>
      </c>
      <c r="K263" s="535"/>
      <c r="L263" s="532"/>
      <c r="M263" s="514"/>
      <c r="N263" s="314"/>
      <c r="O263" s="313"/>
      <c r="P263" s="313"/>
      <c r="Q263" s="313"/>
    </row>
    <row r="264" spans="1:17" s="209" customFormat="1" ht="12" customHeight="1" x14ac:dyDescent="0.3">
      <c r="A264" s="614"/>
      <c r="B264" s="508"/>
      <c r="C264" s="507" t="s">
        <v>973</v>
      </c>
      <c r="D264" s="508"/>
      <c r="E264" s="508"/>
      <c r="F264" s="210" t="s">
        <v>197</v>
      </c>
      <c r="G264" s="210"/>
      <c r="H264" s="211"/>
      <c r="I264" s="211"/>
      <c r="J264" s="211"/>
      <c r="K264" s="533" t="s">
        <v>1165</v>
      </c>
      <c r="L264" s="530">
        <v>0</v>
      </c>
      <c r="M264" s="215" t="s">
        <v>721</v>
      </c>
      <c r="N264" s="314"/>
      <c r="O264" s="313"/>
      <c r="P264" s="313"/>
      <c r="Q264" s="313"/>
    </row>
    <row r="265" spans="1:17" s="209" customFormat="1" ht="30" customHeight="1" x14ac:dyDescent="0.3">
      <c r="A265" s="614"/>
      <c r="B265" s="508"/>
      <c r="C265" s="508"/>
      <c r="D265" s="508"/>
      <c r="E265" s="508"/>
      <c r="F265" s="212" t="s">
        <v>104</v>
      </c>
      <c r="G265" s="208">
        <f>80000000+65000000+27000000</f>
        <v>172000000</v>
      </c>
      <c r="H265" s="208">
        <v>0</v>
      </c>
      <c r="I265" s="208">
        <f>G265</f>
        <v>172000000</v>
      </c>
      <c r="J265" s="208">
        <f t="shared" ref="J265:J267" si="190">H265</f>
        <v>0</v>
      </c>
      <c r="K265" s="534"/>
      <c r="L265" s="531"/>
      <c r="M265" s="513" t="s">
        <v>1272</v>
      </c>
      <c r="N265" s="314">
        <f>G265</f>
        <v>172000000</v>
      </c>
      <c r="O265" s="314">
        <f t="shared" ref="O265:Q265" si="191">H265</f>
        <v>0</v>
      </c>
      <c r="P265" s="314">
        <f t="shared" si="191"/>
        <v>172000000</v>
      </c>
      <c r="Q265" s="314">
        <f t="shared" si="191"/>
        <v>0</v>
      </c>
    </row>
    <row r="266" spans="1:17" s="209" customFormat="1" ht="30" customHeight="1" x14ac:dyDescent="0.3">
      <c r="A266" s="614"/>
      <c r="B266" s="508"/>
      <c r="C266" s="508"/>
      <c r="D266" s="508"/>
      <c r="E266" s="508"/>
      <c r="F266" s="212" t="s">
        <v>82</v>
      </c>
      <c r="G266" s="208">
        <v>0</v>
      </c>
      <c r="H266" s="208">
        <v>0</v>
      </c>
      <c r="I266" s="208">
        <v>0</v>
      </c>
      <c r="J266" s="208">
        <f t="shared" si="190"/>
        <v>0</v>
      </c>
      <c r="K266" s="534"/>
      <c r="L266" s="531"/>
      <c r="M266" s="513"/>
      <c r="N266" s="314"/>
      <c r="O266" s="313"/>
      <c r="P266" s="313"/>
      <c r="Q266" s="313"/>
    </row>
    <row r="267" spans="1:17" s="209" customFormat="1" ht="30" customHeight="1" x14ac:dyDescent="0.3">
      <c r="A267" s="614"/>
      <c r="B267" s="508"/>
      <c r="C267" s="508"/>
      <c r="D267" s="508"/>
      <c r="E267" s="508"/>
      <c r="F267" s="212" t="s">
        <v>83</v>
      </c>
      <c r="G267" s="208">
        <v>0</v>
      </c>
      <c r="H267" s="208">
        <v>0</v>
      </c>
      <c r="I267" s="208">
        <v>0</v>
      </c>
      <c r="J267" s="208">
        <f t="shared" si="190"/>
        <v>0</v>
      </c>
      <c r="K267" s="534"/>
      <c r="L267" s="531"/>
      <c r="M267" s="513"/>
      <c r="N267" s="314"/>
      <c r="O267" s="313"/>
      <c r="P267" s="313"/>
      <c r="Q267" s="313"/>
    </row>
    <row r="268" spans="1:17" s="209" customFormat="1" ht="30" customHeight="1" x14ac:dyDescent="0.3">
      <c r="A268" s="614"/>
      <c r="B268" s="509"/>
      <c r="C268" s="509"/>
      <c r="D268" s="509"/>
      <c r="E268" s="509"/>
      <c r="F268" s="213" t="s">
        <v>121</v>
      </c>
      <c r="G268" s="214">
        <f t="shared" ref="G268:J268" si="192">SUM(G265:G267)</f>
        <v>172000000</v>
      </c>
      <c r="H268" s="214">
        <f t="shared" si="192"/>
        <v>0</v>
      </c>
      <c r="I268" s="214">
        <f t="shared" si="192"/>
        <v>172000000</v>
      </c>
      <c r="J268" s="214">
        <f t="shared" si="192"/>
        <v>0</v>
      </c>
      <c r="K268" s="535"/>
      <c r="L268" s="532"/>
      <c r="M268" s="514"/>
      <c r="N268" s="314"/>
      <c r="O268" s="313"/>
      <c r="P268" s="313"/>
      <c r="Q268" s="313"/>
    </row>
    <row r="269" spans="1:17" s="209" customFormat="1" ht="12" customHeight="1" x14ac:dyDescent="0.3">
      <c r="A269" s="614"/>
      <c r="B269" s="518"/>
      <c r="C269" s="519"/>
      <c r="D269" s="519"/>
      <c r="E269" s="520"/>
      <c r="F269" s="206"/>
      <c r="G269" s="207"/>
      <c r="H269" s="208"/>
      <c r="I269" s="208"/>
      <c r="J269" s="208"/>
      <c r="K269" s="527"/>
      <c r="L269" s="527"/>
      <c r="M269" s="512"/>
      <c r="N269" s="314"/>
      <c r="O269" s="313"/>
      <c r="P269" s="313"/>
      <c r="Q269" s="313"/>
    </row>
    <row r="270" spans="1:17" s="209" customFormat="1" ht="12" customHeight="1" x14ac:dyDescent="0.3">
      <c r="A270" s="614"/>
      <c r="B270" s="521"/>
      <c r="C270" s="522"/>
      <c r="D270" s="522"/>
      <c r="E270" s="523"/>
      <c r="F270" s="206" t="s">
        <v>565</v>
      </c>
      <c r="G270" s="207">
        <f>G260+G265</f>
        <v>221519200</v>
      </c>
      <c r="H270" s="207">
        <f t="shared" ref="H270:J270" si="193">H260+H265</f>
        <v>49519200</v>
      </c>
      <c r="I270" s="207">
        <f t="shared" si="193"/>
        <v>172000000</v>
      </c>
      <c r="J270" s="207">
        <f t="shared" si="193"/>
        <v>49519200</v>
      </c>
      <c r="K270" s="528"/>
      <c r="L270" s="528"/>
      <c r="M270" s="513"/>
      <c r="N270" s="314"/>
      <c r="O270" s="313"/>
      <c r="P270" s="313"/>
      <c r="Q270" s="313"/>
    </row>
    <row r="271" spans="1:17" s="209" customFormat="1" ht="12" customHeight="1" x14ac:dyDescent="0.3">
      <c r="A271" s="614"/>
      <c r="B271" s="521"/>
      <c r="C271" s="522"/>
      <c r="D271" s="522"/>
      <c r="E271" s="523"/>
      <c r="F271" s="206" t="s">
        <v>567</v>
      </c>
      <c r="G271" s="207">
        <f t="shared" ref="G271:J271" si="194">G261+G266</f>
        <v>0</v>
      </c>
      <c r="H271" s="207">
        <f t="shared" si="194"/>
        <v>0</v>
      </c>
      <c r="I271" s="207">
        <f t="shared" si="194"/>
        <v>0</v>
      </c>
      <c r="J271" s="207">
        <f t="shared" si="194"/>
        <v>0</v>
      </c>
      <c r="K271" s="528"/>
      <c r="L271" s="528"/>
      <c r="M271" s="513"/>
      <c r="N271" s="314"/>
      <c r="O271" s="313"/>
      <c r="P271" s="313"/>
      <c r="Q271" s="313"/>
    </row>
    <row r="272" spans="1:17" s="209" customFormat="1" ht="12" customHeight="1" x14ac:dyDescent="0.3">
      <c r="A272" s="614"/>
      <c r="B272" s="521"/>
      <c r="C272" s="522"/>
      <c r="D272" s="522"/>
      <c r="E272" s="523"/>
      <c r="F272" s="206" t="s">
        <v>569</v>
      </c>
      <c r="G272" s="207">
        <f t="shared" ref="G272:J272" si="195">G262+G267</f>
        <v>0</v>
      </c>
      <c r="H272" s="207">
        <f t="shared" si="195"/>
        <v>0</v>
      </c>
      <c r="I272" s="207">
        <f t="shared" si="195"/>
        <v>0</v>
      </c>
      <c r="J272" s="207">
        <f t="shared" si="195"/>
        <v>0</v>
      </c>
      <c r="K272" s="528"/>
      <c r="L272" s="528"/>
      <c r="M272" s="513"/>
      <c r="N272" s="314"/>
      <c r="O272" s="313"/>
      <c r="P272" s="313"/>
      <c r="Q272" s="313"/>
    </row>
    <row r="273" spans="1:17" s="209" customFormat="1" ht="12" customHeight="1" x14ac:dyDescent="0.3">
      <c r="A273" s="614"/>
      <c r="B273" s="524"/>
      <c r="C273" s="525"/>
      <c r="D273" s="525"/>
      <c r="E273" s="526"/>
      <c r="F273" s="206" t="s">
        <v>121</v>
      </c>
      <c r="G273" s="207">
        <f>SUM(G270:G272)</f>
        <v>221519200</v>
      </c>
      <c r="H273" s="207">
        <f t="shared" ref="H273:J273" si="196">SUM(H270:H272)</f>
        <v>49519200</v>
      </c>
      <c r="I273" s="207">
        <f t="shared" si="196"/>
        <v>172000000</v>
      </c>
      <c r="J273" s="207">
        <f t="shared" si="196"/>
        <v>49519200</v>
      </c>
      <c r="K273" s="529"/>
      <c r="L273" s="529"/>
      <c r="M273" s="514"/>
      <c r="N273" s="314"/>
      <c r="O273" s="313"/>
      <c r="P273" s="313"/>
      <c r="Q273" s="313"/>
    </row>
    <row r="274" spans="1:17" s="209" customFormat="1" ht="12" customHeight="1" x14ac:dyDescent="0.3">
      <c r="A274" s="614">
        <f>A259+1</f>
        <v>25</v>
      </c>
      <c r="B274" s="507" t="s">
        <v>724</v>
      </c>
      <c r="C274" s="507" t="s">
        <v>727</v>
      </c>
      <c r="D274" s="507"/>
      <c r="E274" s="507"/>
      <c r="F274" s="210" t="s">
        <v>197</v>
      </c>
      <c r="G274" s="210"/>
      <c r="H274" s="211"/>
      <c r="I274" s="211"/>
      <c r="J274" s="211"/>
      <c r="K274" s="533" t="s">
        <v>1165</v>
      </c>
      <c r="L274" s="530">
        <v>0</v>
      </c>
      <c r="M274" s="268" t="s">
        <v>723</v>
      </c>
      <c r="N274" s="314"/>
      <c r="O274" s="313"/>
      <c r="P274" s="313"/>
      <c r="Q274" s="313"/>
    </row>
    <row r="275" spans="1:17" s="209" customFormat="1" ht="38.25" customHeight="1" x14ac:dyDescent="0.3">
      <c r="A275" s="614"/>
      <c r="B275" s="508"/>
      <c r="C275" s="508"/>
      <c r="D275" s="508"/>
      <c r="E275" s="508"/>
      <c r="F275" s="212" t="s">
        <v>104</v>
      </c>
      <c r="G275" s="208">
        <v>47000000</v>
      </c>
      <c r="H275" s="208">
        <v>0</v>
      </c>
      <c r="I275" s="208">
        <f>G275</f>
        <v>47000000</v>
      </c>
      <c r="J275" s="208">
        <f t="shared" ref="J275:J277" si="197">H275</f>
        <v>0</v>
      </c>
      <c r="K275" s="534"/>
      <c r="L275" s="531"/>
      <c r="M275" s="558" t="s">
        <v>1273</v>
      </c>
      <c r="N275" s="314">
        <f>G275</f>
        <v>47000000</v>
      </c>
      <c r="O275" s="314">
        <f t="shared" ref="O275:Q275" si="198">H275</f>
        <v>0</v>
      </c>
      <c r="P275" s="314">
        <f t="shared" si="198"/>
        <v>47000000</v>
      </c>
      <c r="Q275" s="314">
        <f t="shared" si="198"/>
        <v>0</v>
      </c>
    </row>
    <row r="276" spans="1:17" s="209" customFormat="1" ht="38.25" customHeight="1" x14ac:dyDescent="0.3">
      <c r="A276" s="614"/>
      <c r="B276" s="508"/>
      <c r="C276" s="508"/>
      <c r="D276" s="508"/>
      <c r="E276" s="508"/>
      <c r="F276" s="212" t="s">
        <v>82</v>
      </c>
      <c r="G276" s="208">
        <v>0</v>
      </c>
      <c r="H276" s="208">
        <v>0</v>
      </c>
      <c r="I276" s="208">
        <v>0</v>
      </c>
      <c r="J276" s="208">
        <f t="shared" si="197"/>
        <v>0</v>
      </c>
      <c r="K276" s="534"/>
      <c r="L276" s="531"/>
      <c r="M276" s="558"/>
      <c r="N276" s="314"/>
      <c r="O276" s="313"/>
      <c r="P276" s="313"/>
      <c r="Q276" s="313"/>
    </row>
    <row r="277" spans="1:17" s="209" customFormat="1" ht="38.25" customHeight="1" x14ac:dyDescent="0.3">
      <c r="A277" s="614"/>
      <c r="B277" s="508"/>
      <c r="C277" s="508"/>
      <c r="D277" s="508"/>
      <c r="E277" s="508"/>
      <c r="F277" s="212" t="s">
        <v>83</v>
      </c>
      <c r="G277" s="208">
        <v>0</v>
      </c>
      <c r="H277" s="208">
        <v>0</v>
      </c>
      <c r="I277" s="208">
        <v>0</v>
      </c>
      <c r="J277" s="208">
        <f t="shared" si="197"/>
        <v>0</v>
      </c>
      <c r="K277" s="534"/>
      <c r="L277" s="531"/>
      <c r="M277" s="558"/>
      <c r="N277" s="314"/>
      <c r="O277" s="313"/>
      <c r="P277" s="313"/>
      <c r="Q277" s="313"/>
    </row>
    <row r="278" spans="1:17" s="209" customFormat="1" ht="38.25" customHeight="1" x14ac:dyDescent="0.3">
      <c r="A278" s="614"/>
      <c r="B278" s="509"/>
      <c r="C278" s="509"/>
      <c r="D278" s="509"/>
      <c r="E278" s="509"/>
      <c r="F278" s="213" t="s">
        <v>121</v>
      </c>
      <c r="G278" s="214">
        <f t="shared" ref="G278:J278" si="199">SUM(G275:G277)</f>
        <v>47000000</v>
      </c>
      <c r="H278" s="214">
        <f t="shared" si="199"/>
        <v>0</v>
      </c>
      <c r="I278" s="214">
        <f t="shared" si="199"/>
        <v>47000000</v>
      </c>
      <c r="J278" s="214">
        <f t="shared" si="199"/>
        <v>0</v>
      </c>
      <c r="K278" s="535"/>
      <c r="L278" s="532"/>
      <c r="M278" s="559"/>
      <c r="N278" s="314"/>
      <c r="O278" s="313"/>
      <c r="P278" s="313"/>
      <c r="Q278" s="313"/>
    </row>
    <row r="279" spans="1:17" s="209" customFormat="1" ht="12.95" customHeight="1" x14ac:dyDescent="0.3">
      <c r="A279" s="614">
        <f>A274+1</f>
        <v>26</v>
      </c>
      <c r="B279" s="507" t="s">
        <v>979</v>
      </c>
      <c r="C279" s="507" t="s">
        <v>487</v>
      </c>
      <c r="D279" s="507"/>
      <c r="E279" s="507"/>
      <c r="F279" s="210" t="s">
        <v>197</v>
      </c>
      <c r="G279" s="210"/>
      <c r="H279" s="211"/>
      <c r="I279" s="211"/>
      <c r="J279" s="211"/>
      <c r="K279" s="533"/>
      <c r="L279" s="530">
        <v>0</v>
      </c>
      <c r="M279" s="548" t="s">
        <v>1274</v>
      </c>
      <c r="N279" s="314"/>
      <c r="O279" s="313"/>
      <c r="P279" s="313"/>
      <c r="Q279" s="313"/>
    </row>
    <row r="280" spans="1:17" s="209" customFormat="1" ht="12.95" customHeight="1" x14ac:dyDescent="0.3">
      <c r="A280" s="614"/>
      <c r="B280" s="508"/>
      <c r="C280" s="508"/>
      <c r="D280" s="508"/>
      <c r="E280" s="508"/>
      <c r="F280" s="212" t="s">
        <v>104</v>
      </c>
      <c r="G280" s="208">
        <v>4000000</v>
      </c>
      <c r="H280" s="208">
        <f t="shared" ref="H280" si="200">G280</f>
        <v>4000000</v>
      </c>
      <c r="I280" s="208">
        <v>0</v>
      </c>
      <c r="J280" s="208">
        <f t="shared" ref="J280:J282" si="201">H280</f>
        <v>4000000</v>
      </c>
      <c r="K280" s="534"/>
      <c r="L280" s="531"/>
      <c r="M280" s="549"/>
      <c r="N280" s="314">
        <f>G280</f>
        <v>4000000</v>
      </c>
      <c r="O280" s="314">
        <f t="shared" ref="O280:Q280" si="202">H280</f>
        <v>4000000</v>
      </c>
      <c r="P280" s="314">
        <f t="shared" si="202"/>
        <v>0</v>
      </c>
      <c r="Q280" s="314">
        <f t="shared" si="202"/>
        <v>4000000</v>
      </c>
    </row>
    <row r="281" spans="1:17" s="209" customFormat="1" ht="12.95" customHeight="1" x14ac:dyDescent="0.3">
      <c r="A281" s="614"/>
      <c r="B281" s="508"/>
      <c r="C281" s="508"/>
      <c r="D281" s="508"/>
      <c r="E281" s="508"/>
      <c r="F281" s="212" t="s">
        <v>82</v>
      </c>
      <c r="G281" s="208">
        <v>0</v>
      </c>
      <c r="H281" s="208">
        <v>0</v>
      </c>
      <c r="I281" s="208">
        <v>0</v>
      </c>
      <c r="J281" s="208">
        <f t="shared" si="201"/>
        <v>0</v>
      </c>
      <c r="K281" s="534"/>
      <c r="L281" s="531"/>
      <c r="M281" s="549"/>
      <c r="N281" s="314"/>
      <c r="O281" s="313"/>
      <c r="P281" s="313"/>
      <c r="Q281" s="313"/>
    </row>
    <row r="282" spans="1:17" s="209" customFormat="1" ht="12.95" customHeight="1" x14ac:dyDescent="0.3">
      <c r="A282" s="614"/>
      <c r="B282" s="508"/>
      <c r="C282" s="508"/>
      <c r="D282" s="508"/>
      <c r="E282" s="508"/>
      <c r="F282" s="212" t="s">
        <v>83</v>
      </c>
      <c r="G282" s="208">
        <v>0</v>
      </c>
      <c r="H282" s="208">
        <v>0</v>
      </c>
      <c r="I282" s="208">
        <v>0</v>
      </c>
      <c r="J282" s="208">
        <f t="shared" si="201"/>
        <v>0</v>
      </c>
      <c r="K282" s="534"/>
      <c r="L282" s="531"/>
      <c r="M282" s="549"/>
      <c r="N282" s="314"/>
      <c r="O282" s="313"/>
      <c r="P282" s="313"/>
      <c r="Q282" s="313"/>
    </row>
    <row r="283" spans="1:17" s="209" customFormat="1" ht="12.95" customHeight="1" x14ac:dyDescent="0.3">
      <c r="A283" s="614"/>
      <c r="B283" s="509"/>
      <c r="C283" s="509"/>
      <c r="D283" s="508"/>
      <c r="E283" s="508"/>
      <c r="F283" s="213" t="s">
        <v>121</v>
      </c>
      <c r="G283" s="214">
        <f t="shared" ref="G283:J283" si="203">SUM(G280:G282)</f>
        <v>4000000</v>
      </c>
      <c r="H283" s="214">
        <f t="shared" si="203"/>
        <v>4000000</v>
      </c>
      <c r="I283" s="214">
        <f t="shared" si="203"/>
        <v>0</v>
      </c>
      <c r="J283" s="214">
        <f t="shared" si="203"/>
        <v>4000000</v>
      </c>
      <c r="K283" s="535"/>
      <c r="L283" s="532"/>
      <c r="M283" s="549"/>
      <c r="N283" s="314"/>
      <c r="O283" s="313"/>
      <c r="P283" s="313"/>
      <c r="Q283" s="313"/>
    </row>
    <row r="284" spans="1:17" s="209" customFormat="1" ht="12.95" customHeight="1" x14ac:dyDescent="0.3">
      <c r="A284" s="614"/>
      <c r="B284" s="507" t="s">
        <v>980</v>
      </c>
      <c r="C284" s="507" t="s">
        <v>488</v>
      </c>
      <c r="D284" s="508"/>
      <c r="E284" s="508"/>
      <c r="F284" s="210" t="s">
        <v>197</v>
      </c>
      <c r="G284" s="210"/>
      <c r="H284" s="211"/>
      <c r="I284" s="211"/>
      <c r="J284" s="211"/>
      <c r="K284" s="533"/>
      <c r="L284" s="530">
        <v>0</v>
      </c>
      <c r="M284" s="549"/>
      <c r="N284" s="314"/>
      <c r="O284" s="313"/>
      <c r="P284" s="313"/>
      <c r="Q284" s="313"/>
    </row>
    <row r="285" spans="1:17" s="209" customFormat="1" ht="12.95" customHeight="1" x14ac:dyDescent="0.3">
      <c r="A285" s="614"/>
      <c r="B285" s="508"/>
      <c r="C285" s="508"/>
      <c r="D285" s="508"/>
      <c r="E285" s="508"/>
      <c r="F285" s="212" t="s">
        <v>104</v>
      </c>
      <c r="G285" s="208">
        <v>3900000</v>
      </c>
      <c r="H285" s="208">
        <f t="shared" ref="H285" si="204">G285</f>
        <v>3900000</v>
      </c>
      <c r="I285" s="208">
        <v>0</v>
      </c>
      <c r="J285" s="208">
        <f t="shared" ref="J285:J287" si="205">H285</f>
        <v>3900000</v>
      </c>
      <c r="K285" s="534"/>
      <c r="L285" s="531"/>
      <c r="M285" s="549"/>
      <c r="N285" s="314">
        <f>G285</f>
        <v>3900000</v>
      </c>
      <c r="O285" s="314">
        <f t="shared" ref="O285:Q285" si="206">H285</f>
        <v>3900000</v>
      </c>
      <c r="P285" s="314">
        <f t="shared" si="206"/>
        <v>0</v>
      </c>
      <c r="Q285" s="314">
        <f t="shared" si="206"/>
        <v>3900000</v>
      </c>
    </row>
    <row r="286" spans="1:17" s="209" customFormat="1" ht="12.95" customHeight="1" x14ac:dyDescent="0.3">
      <c r="A286" s="614"/>
      <c r="B286" s="508"/>
      <c r="C286" s="508"/>
      <c r="D286" s="508"/>
      <c r="E286" s="508"/>
      <c r="F286" s="212" t="s">
        <v>82</v>
      </c>
      <c r="G286" s="208">
        <v>0</v>
      </c>
      <c r="H286" s="208">
        <v>0</v>
      </c>
      <c r="I286" s="208">
        <v>0</v>
      </c>
      <c r="J286" s="208">
        <f t="shared" si="205"/>
        <v>0</v>
      </c>
      <c r="K286" s="534"/>
      <c r="L286" s="531"/>
      <c r="M286" s="549"/>
      <c r="N286" s="314"/>
      <c r="O286" s="313"/>
      <c r="P286" s="313"/>
      <c r="Q286" s="313"/>
    </row>
    <row r="287" spans="1:17" s="209" customFormat="1" ht="12.95" customHeight="1" x14ac:dyDescent="0.3">
      <c r="A287" s="614"/>
      <c r="B287" s="508"/>
      <c r="C287" s="508"/>
      <c r="D287" s="508"/>
      <c r="E287" s="508"/>
      <c r="F287" s="212" t="s">
        <v>83</v>
      </c>
      <c r="G287" s="208">
        <v>0</v>
      </c>
      <c r="H287" s="208">
        <v>0</v>
      </c>
      <c r="I287" s="208">
        <v>0</v>
      </c>
      <c r="J287" s="208">
        <f t="shared" si="205"/>
        <v>0</v>
      </c>
      <c r="K287" s="534"/>
      <c r="L287" s="531"/>
      <c r="M287" s="549"/>
      <c r="N287" s="314"/>
      <c r="O287" s="313"/>
      <c r="P287" s="313"/>
      <c r="Q287" s="313"/>
    </row>
    <row r="288" spans="1:17" s="209" customFormat="1" ht="12.95" customHeight="1" x14ac:dyDescent="0.3">
      <c r="A288" s="614"/>
      <c r="B288" s="509"/>
      <c r="C288" s="509"/>
      <c r="D288" s="508"/>
      <c r="E288" s="508"/>
      <c r="F288" s="213" t="s">
        <v>121</v>
      </c>
      <c r="G288" s="214">
        <f t="shared" ref="G288:J288" si="207">SUM(G285:G287)</f>
        <v>3900000</v>
      </c>
      <c r="H288" s="214">
        <f t="shared" si="207"/>
        <v>3900000</v>
      </c>
      <c r="I288" s="214">
        <f t="shared" si="207"/>
        <v>0</v>
      </c>
      <c r="J288" s="214">
        <f t="shared" si="207"/>
        <v>3900000</v>
      </c>
      <c r="K288" s="535"/>
      <c r="L288" s="532"/>
      <c r="M288" s="546"/>
      <c r="N288" s="314"/>
      <c r="O288" s="313"/>
      <c r="P288" s="313"/>
      <c r="Q288" s="313"/>
    </row>
    <row r="289" spans="1:17" s="209" customFormat="1" ht="12" customHeight="1" x14ac:dyDescent="0.3">
      <c r="A289" s="614"/>
      <c r="B289" s="518"/>
      <c r="C289" s="519"/>
      <c r="D289" s="519"/>
      <c r="E289" s="520"/>
      <c r="F289" s="206"/>
      <c r="G289" s="207"/>
      <c r="H289" s="208"/>
      <c r="I289" s="208"/>
      <c r="J289" s="208"/>
      <c r="K289" s="527"/>
      <c r="L289" s="527"/>
      <c r="M289" s="512"/>
      <c r="N289" s="314"/>
      <c r="O289" s="313"/>
      <c r="P289" s="313"/>
      <c r="Q289" s="313"/>
    </row>
    <row r="290" spans="1:17" s="209" customFormat="1" ht="12" customHeight="1" x14ac:dyDescent="0.3">
      <c r="A290" s="614"/>
      <c r="B290" s="521"/>
      <c r="C290" s="522"/>
      <c r="D290" s="522"/>
      <c r="E290" s="523"/>
      <c r="F290" s="206" t="s">
        <v>565</v>
      </c>
      <c r="G290" s="207">
        <f>G280+G285</f>
        <v>7900000</v>
      </c>
      <c r="H290" s="207">
        <f t="shared" ref="H290:J290" si="208">H280+H285</f>
        <v>7900000</v>
      </c>
      <c r="I290" s="207">
        <f t="shared" si="208"/>
        <v>0</v>
      </c>
      <c r="J290" s="207">
        <f t="shared" si="208"/>
        <v>7900000</v>
      </c>
      <c r="K290" s="528"/>
      <c r="L290" s="528"/>
      <c r="M290" s="513"/>
      <c r="N290" s="314"/>
      <c r="O290" s="313"/>
      <c r="P290" s="313"/>
      <c r="Q290" s="313"/>
    </row>
    <row r="291" spans="1:17" s="209" customFormat="1" ht="12" customHeight="1" x14ac:dyDescent="0.3">
      <c r="A291" s="614"/>
      <c r="B291" s="521"/>
      <c r="C291" s="522"/>
      <c r="D291" s="522"/>
      <c r="E291" s="523"/>
      <c r="F291" s="206" t="s">
        <v>567</v>
      </c>
      <c r="G291" s="207">
        <f t="shared" ref="G291:J291" si="209">G281+G286</f>
        <v>0</v>
      </c>
      <c r="H291" s="207">
        <f t="shared" si="209"/>
        <v>0</v>
      </c>
      <c r="I291" s="207">
        <f t="shared" si="209"/>
        <v>0</v>
      </c>
      <c r="J291" s="207">
        <f t="shared" si="209"/>
        <v>0</v>
      </c>
      <c r="K291" s="528"/>
      <c r="L291" s="528"/>
      <c r="M291" s="513"/>
      <c r="N291" s="314"/>
      <c r="O291" s="313"/>
      <c r="P291" s="313"/>
      <c r="Q291" s="313"/>
    </row>
    <row r="292" spans="1:17" s="209" customFormat="1" ht="12" customHeight="1" x14ac:dyDescent="0.3">
      <c r="A292" s="614"/>
      <c r="B292" s="521"/>
      <c r="C292" s="522"/>
      <c r="D292" s="522"/>
      <c r="E292" s="523"/>
      <c r="F292" s="206" t="s">
        <v>569</v>
      </c>
      <c r="G292" s="207">
        <f t="shared" ref="G292:J292" si="210">G282+G287</f>
        <v>0</v>
      </c>
      <c r="H292" s="207">
        <f t="shared" si="210"/>
        <v>0</v>
      </c>
      <c r="I292" s="207">
        <f t="shared" si="210"/>
        <v>0</v>
      </c>
      <c r="J292" s="207">
        <f t="shared" si="210"/>
        <v>0</v>
      </c>
      <c r="K292" s="528"/>
      <c r="L292" s="528"/>
      <c r="M292" s="513"/>
      <c r="N292" s="314"/>
      <c r="O292" s="313"/>
      <c r="P292" s="313"/>
      <c r="Q292" s="313"/>
    </row>
    <row r="293" spans="1:17" s="209" customFormat="1" ht="12" customHeight="1" x14ac:dyDescent="0.3">
      <c r="A293" s="614"/>
      <c r="B293" s="524"/>
      <c r="C293" s="525"/>
      <c r="D293" s="525"/>
      <c r="E293" s="526"/>
      <c r="F293" s="206" t="s">
        <v>121</v>
      </c>
      <c r="G293" s="207">
        <f>SUM(G290:G292)</f>
        <v>7900000</v>
      </c>
      <c r="H293" s="207">
        <f t="shared" ref="H293:J293" si="211">SUM(H290:H292)</f>
        <v>7900000</v>
      </c>
      <c r="I293" s="207">
        <f t="shared" si="211"/>
        <v>0</v>
      </c>
      <c r="J293" s="207">
        <f t="shared" si="211"/>
        <v>7900000</v>
      </c>
      <c r="K293" s="529"/>
      <c r="L293" s="529"/>
      <c r="M293" s="514"/>
      <c r="N293" s="314"/>
      <c r="O293" s="313"/>
      <c r="P293" s="313"/>
      <c r="Q293" s="313"/>
    </row>
    <row r="294" spans="1:17" s="209" customFormat="1" ht="12" customHeight="1" x14ac:dyDescent="0.3">
      <c r="A294" s="614">
        <f>A279+1</f>
        <v>27</v>
      </c>
      <c r="B294" s="507" t="s">
        <v>954</v>
      </c>
      <c r="C294" s="507" t="s">
        <v>391</v>
      </c>
      <c r="D294" s="507"/>
      <c r="E294" s="507"/>
      <c r="F294" s="210" t="s">
        <v>197</v>
      </c>
      <c r="G294" s="210"/>
      <c r="H294" s="211"/>
      <c r="I294" s="211"/>
      <c r="J294" s="211"/>
      <c r="K294" s="533" t="s">
        <v>863</v>
      </c>
      <c r="L294" s="530">
        <v>0</v>
      </c>
      <c r="M294" s="268" t="s">
        <v>957</v>
      </c>
      <c r="N294" s="314"/>
      <c r="O294" s="313"/>
      <c r="P294" s="313"/>
      <c r="Q294" s="313"/>
    </row>
    <row r="295" spans="1:17" s="209" customFormat="1" ht="12" customHeight="1" x14ac:dyDescent="0.3">
      <c r="A295" s="614"/>
      <c r="B295" s="508"/>
      <c r="C295" s="508"/>
      <c r="D295" s="508"/>
      <c r="E295" s="508"/>
      <c r="F295" s="212" t="s">
        <v>104</v>
      </c>
      <c r="G295" s="208">
        <v>9567200</v>
      </c>
      <c r="H295" s="208">
        <v>2200000</v>
      </c>
      <c r="I295" s="208">
        <f>G295-H295</f>
        <v>7367200</v>
      </c>
      <c r="J295" s="208">
        <f t="shared" ref="J295:J297" si="212">H295</f>
        <v>2200000</v>
      </c>
      <c r="K295" s="534"/>
      <c r="L295" s="531"/>
      <c r="M295" s="514"/>
      <c r="N295" s="314">
        <f>G295</f>
        <v>9567200</v>
      </c>
      <c r="O295" s="314">
        <f t="shared" ref="O295:Q295" si="213">H295</f>
        <v>2200000</v>
      </c>
      <c r="P295" s="314">
        <f t="shared" si="213"/>
        <v>7367200</v>
      </c>
      <c r="Q295" s="314">
        <f t="shared" si="213"/>
        <v>2200000</v>
      </c>
    </row>
    <row r="296" spans="1:17" s="209" customFormat="1" ht="12" customHeight="1" x14ac:dyDescent="0.3">
      <c r="A296" s="614"/>
      <c r="B296" s="508"/>
      <c r="C296" s="508"/>
      <c r="D296" s="508"/>
      <c r="E296" s="508"/>
      <c r="F296" s="212" t="s">
        <v>82</v>
      </c>
      <c r="G296" s="208">
        <v>0</v>
      </c>
      <c r="H296" s="208">
        <v>0</v>
      </c>
      <c r="I296" s="208">
        <v>0</v>
      </c>
      <c r="J296" s="208">
        <f t="shared" si="212"/>
        <v>0</v>
      </c>
      <c r="K296" s="534"/>
      <c r="L296" s="531"/>
      <c r="M296" s="537"/>
      <c r="N296" s="314"/>
      <c r="O296" s="313"/>
      <c r="P296" s="313"/>
      <c r="Q296" s="313"/>
    </row>
    <row r="297" spans="1:17" s="209" customFormat="1" ht="12" customHeight="1" x14ac:dyDescent="0.3">
      <c r="A297" s="614"/>
      <c r="B297" s="508"/>
      <c r="C297" s="508"/>
      <c r="D297" s="508"/>
      <c r="E297" s="508"/>
      <c r="F297" s="212" t="s">
        <v>83</v>
      </c>
      <c r="G297" s="208">
        <v>0</v>
      </c>
      <c r="H297" s="208">
        <v>0</v>
      </c>
      <c r="I297" s="208">
        <v>0</v>
      </c>
      <c r="J297" s="208">
        <f t="shared" si="212"/>
        <v>0</v>
      </c>
      <c r="K297" s="534"/>
      <c r="L297" s="531"/>
      <c r="M297" s="537"/>
      <c r="N297" s="314"/>
      <c r="O297" s="313"/>
      <c r="P297" s="313"/>
      <c r="Q297" s="313"/>
    </row>
    <row r="298" spans="1:17" s="209" customFormat="1" ht="12" customHeight="1" x14ac:dyDescent="0.3">
      <c r="A298" s="614"/>
      <c r="B298" s="509"/>
      <c r="C298" s="509"/>
      <c r="D298" s="508"/>
      <c r="E298" s="508"/>
      <c r="F298" s="213" t="s">
        <v>121</v>
      </c>
      <c r="G298" s="214">
        <f t="shared" ref="G298:J298" si="214">SUM(G295:G297)</f>
        <v>9567200</v>
      </c>
      <c r="H298" s="214">
        <f t="shared" si="214"/>
        <v>2200000</v>
      </c>
      <c r="I298" s="214">
        <f t="shared" si="214"/>
        <v>7367200</v>
      </c>
      <c r="J298" s="214">
        <f t="shared" si="214"/>
        <v>2200000</v>
      </c>
      <c r="K298" s="535"/>
      <c r="L298" s="532"/>
      <c r="M298" s="537"/>
      <c r="N298" s="314"/>
      <c r="O298" s="313"/>
      <c r="P298" s="313"/>
      <c r="Q298" s="313"/>
    </row>
    <row r="299" spans="1:17" s="209" customFormat="1" ht="12.95" customHeight="1" x14ac:dyDescent="0.3">
      <c r="A299" s="614"/>
      <c r="B299" s="507" t="s">
        <v>955</v>
      </c>
      <c r="C299" s="507" t="s">
        <v>392</v>
      </c>
      <c r="D299" s="508"/>
      <c r="E299" s="508"/>
      <c r="F299" s="210" t="s">
        <v>197</v>
      </c>
      <c r="G299" s="210"/>
      <c r="H299" s="211"/>
      <c r="I299" s="211"/>
      <c r="J299" s="211"/>
      <c r="K299" s="533"/>
      <c r="L299" s="530">
        <v>0</v>
      </c>
      <c r="M299" s="268" t="s">
        <v>957</v>
      </c>
      <c r="N299" s="314"/>
      <c r="O299" s="313"/>
      <c r="P299" s="313"/>
      <c r="Q299" s="313"/>
    </row>
    <row r="300" spans="1:17" s="209" customFormat="1" ht="12.95" customHeight="1" x14ac:dyDescent="0.3">
      <c r="A300" s="614"/>
      <c r="B300" s="508"/>
      <c r="C300" s="508"/>
      <c r="D300" s="508"/>
      <c r="E300" s="508"/>
      <c r="F300" s="212" t="s">
        <v>104</v>
      </c>
      <c r="G300" s="208">
        <v>2000000</v>
      </c>
      <c r="H300" s="208">
        <f t="shared" ref="H300" si="215">G300</f>
        <v>2000000</v>
      </c>
      <c r="I300" s="208">
        <v>0</v>
      </c>
      <c r="J300" s="208">
        <f t="shared" ref="J300:J302" si="216">H300</f>
        <v>2000000</v>
      </c>
      <c r="K300" s="534"/>
      <c r="L300" s="531"/>
      <c r="M300" s="546" t="s">
        <v>1163</v>
      </c>
      <c r="N300" s="314">
        <f>G300</f>
        <v>2000000</v>
      </c>
      <c r="O300" s="314">
        <f t="shared" ref="O300:Q300" si="217">H300</f>
        <v>2000000</v>
      </c>
      <c r="P300" s="314">
        <f t="shared" si="217"/>
        <v>0</v>
      </c>
      <c r="Q300" s="314">
        <f t="shared" si="217"/>
        <v>2000000</v>
      </c>
    </row>
    <row r="301" spans="1:17" s="209" customFormat="1" ht="12.95" customHeight="1" x14ac:dyDescent="0.3">
      <c r="A301" s="614"/>
      <c r="B301" s="508"/>
      <c r="C301" s="508"/>
      <c r="D301" s="508"/>
      <c r="E301" s="508"/>
      <c r="F301" s="212" t="s">
        <v>82</v>
      </c>
      <c r="G301" s="208">
        <v>0</v>
      </c>
      <c r="H301" s="208">
        <v>0</v>
      </c>
      <c r="I301" s="208">
        <v>0</v>
      </c>
      <c r="J301" s="208">
        <f t="shared" si="216"/>
        <v>0</v>
      </c>
      <c r="K301" s="534"/>
      <c r="L301" s="531"/>
      <c r="M301" s="547"/>
      <c r="N301" s="314"/>
      <c r="O301" s="313"/>
      <c r="P301" s="313"/>
      <c r="Q301" s="313"/>
    </row>
    <row r="302" spans="1:17" s="209" customFormat="1" ht="12.95" customHeight="1" x14ac:dyDescent="0.3">
      <c r="A302" s="614"/>
      <c r="B302" s="508"/>
      <c r="C302" s="508"/>
      <c r="D302" s="508"/>
      <c r="E302" s="508"/>
      <c r="F302" s="212" t="s">
        <v>83</v>
      </c>
      <c r="G302" s="208">
        <v>0</v>
      </c>
      <c r="H302" s="208">
        <v>0</v>
      </c>
      <c r="I302" s="208">
        <v>0</v>
      </c>
      <c r="J302" s="208">
        <f t="shared" si="216"/>
        <v>0</v>
      </c>
      <c r="K302" s="534"/>
      <c r="L302" s="531"/>
      <c r="M302" s="547"/>
      <c r="N302" s="314"/>
      <c r="O302" s="313"/>
      <c r="P302" s="313"/>
      <c r="Q302" s="313"/>
    </row>
    <row r="303" spans="1:17" s="209" customFormat="1" ht="12.95" customHeight="1" x14ac:dyDescent="0.3">
      <c r="A303" s="614"/>
      <c r="B303" s="509"/>
      <c r="C303" s="509"/>
      <c r="D303" s="508"/>
      <c r="E303" s="508"/>
      <c r="F303" s="213" t="s">
        <v>121</v>
      </c>
      <c r="G303" s="214">
        <f t="shared" ref="G303:J303" si="218">SUM(G300:G302)</f>
        <v>2000000</v>
      </c>
      <c r="H303" s="214">
        <f t="shared" si="218"/>
        <v>2000000</v>
      </c>
      <c r="I303" s="214">
        <f t="shared" si="218"/>
        <v>0</v>
      </c>
      <c r="J303" s="214">
        <f t="shared" si="218"/>
        <v>2000000</v>
      </c>
      <c r="K303" s="535"/>
      <c r="L303" s="532"/>
      <c r="M303" s="547"/>
      <c r="N303" s="314"/>
      <c r="O303" s="313"/>
      <c r="P303" s="313"/>
      <c r="Q303" s="313"/>
    </row>
    <row r="304" spans="1:17" s="209" customFormat="1" ht="12.95" customHeight="1" x14ac:dyDescent="0.3">
      <c r="A304" s="614"/>
      <c r="B304" s="507" t="s">
        <v>956</v>
      </c>
      <c r="C304" s="507" t="s">
        <v>393</v>
      </c>
      <c r="D304" s="508"/>
      <c r="E304" s="508"/>
      <c r="F304" s="210" t="s">
        <v>197</v>
      </c>
      <c r="G304" s="210"/>
      <c r="H304" s="211"/>
      <c r="I304" s="211"/>
      <c r="J304" s="211"/>
      <c r="K304" s="533"/>
      <c r="L304" s="530">
        <v>0</v>
      </c>
      <c r="M304" s="268" t="s">
        <v>957</v>
      </c>
      <c r="N304" s="314"/>
      <c r="O304" s="313"/>
      <c r="P304" s="313"/>
      <c r="Q304" s="313"/>
    </row>
    <row r="305" spans="1:17" s="209" customFormat="1" ht="12.95" customHeight="1" x14ac:dyDescent="0.3">
      <c r="A305" s="614"/>
      <c r="B305" s="508"/>
      <c r="C305" s="508"/>
      <c r="D305" s="508"/>
      <c r="E305" s="508"/>
      <c r="F305" s="212" t="s">
        <v>104</v>
      </c>
      <c r="G305" s="208">
        <v>1432000</v>
      </c>
      <c r="H305" s="208">
        <f>G305</f>
        <v>1432000</v>
      </c>
      <c r="I305" s="208">
        <v>0</v>
      </c>
      <c r="J305" s="208">
        <f t="shared" ref="J305:J307" si="219">H305</f>
        <v>1432000</v>
      </c>
      <c r="K305" s="534"/>
      <c r="L305" s="531"/>
      <c r="M305" s="546" t="s">
        <v>1164</v>
      </c>
      <c r="N305" s="314">
        <f>G305</f>
        <v>1432000</v>
      </c>
      <c r="O305" s="314">
        <f t="shared" ref="O305:Q305" si="220">H305</f>
        <v>1432000</v>
      </c>
      <c r="P305" s="314">
        <f t="shared" si="220"/>
        <v>0</v>
      </c>
      <c r="Q305" s="314">
        <f t="shared" si="220"/>
        <v>1432000</v>
      </c>
    </row>
    <row r="306" spans="1:17" s="209" customFormat="1" ht="12.95" customHeight="1" x14ac:dyDescent="0.3">
      <c r="A306" s="614"/>
      <c r="B306" s="508"/>
      <c r="C306" s="508"/>
      <c r="D306" s="508"/>
      <c r="E306" s="508"/>
      <c r="F306" s="212" t="s">
        <v>82</v>
      </c>
      <c r="G306" s="208">
        <v>0</v>
      </c>
      <c r="H306" s="208">
        <v>0</v>
      </c>
      <c r="I306" s="208">
        <v>0</v>
      </c>
      <c r="J306" s="208">
        <f t="shared" si="219"/>
        <v>0</v>
      </c>
      <c r="K306" s="534"/>
      <c r="L306" s="531"/>
      <c r="M306" s="547"/>
      <c r="N306" s="314"/>
      <c r="O306" s="313"/>
      <c r="P306" s="313"/>
      <c r="Q306" s="313"/>
    </row>
    <row r="307" spans="1:17" s="209" customFormat="1" ht="12.95" customHeight="1" x14ac:dyDescent="0.3">
      <c r="A307" s="614"/>
      <c r="B307" s="508"/>
      <c r="C307" s="508"/>
      <c r="D307" s="508"/>
      <c r="E307" s="508"/>
      <c r="F307" s="212" t="s">
        <v>83</v>
      </c>
      <c r="G307" s="208">
        <v>0</v>
      </c>
      <c r="H307" s="208">
        <v>0</v>
      </c>
      <c r="I307" s="208">
        <v>0</v>
      </c>
      <c r="J307" s="208">
        <f t="shared" si="219"/>
        <v>0</v>
      </c>
      <c r="K307" s="534"/>
      <c r="L307" s="531"/>
      <c r="M307" s="547"/>
      <c r="N307" s="314"/>
      <c r="O307" s="313"/>
      <c r="P307" s="313"/>
      <c r="Q307" s="313"/>
    </row>
    <row r="308" spans="1:17" s="209" customFormat="1" ht="12.95" customHeight="1" x14ac:dyDescent="0.3">
      <c r="A308" s="614"/>
      <c r="B308" s="509"/>
      <c r="C308" s="509"/>
      <c r="D308" s="508"/>
      <c r="E308" s="508"/>
      <c r="F308" s="213" t="s">
        <v>121</v>
      </c>
      <c r="G308" s="214">
        <f t="shared" ref="G308:J308" si="221">SUM(G305:G307)</f>
        <v>1432000</v>
      </c>
      <c r="H308" s="214">
        <f t="shared" si="221"/>
        <v>1432000</v>
      </c>
      <c r="I308" s="214">
        <f t="shared" si="221"/>
        <v>0</v>
      </c>
      <c r="J308" s="214">
        <f t="shared" si="221"/>
        <v>1432000</v>
      </c>
      <c r="K308" s="535"/>
      <c r="L308" s="532"/>
      <c r="M308" s="547"/>
      <c r="N308" s="314"/>
      <c r="O308" s="313"/>
      <c r="P308" s="313"/>
      <c r="Q308" s="313"/>
    </row>
    <row r="309" spans="1:17" s="209" customFormat="1" ht="12" customHeight="1" x14ac:dyDescent="0.3">
      <c r="A309" s="614"/>
      <c r="B309" s="518"/>
      <c r="C309" s="519"/>
      <c r="D309" s="519"/>
      <c r="E309" s="520"/>
      <c r="F309" s="206"/>
      <c r="G309" s="207"/>
      <c r="H309" s="208"/>
      <c r="I309" s="208"/>
      <c r="J309" s="208"/>
      <c r="K309" s="527"/>
      <c r="L309" s="527"/>
      <c r="M309" s="512"/>
      <c r="N309" s="314"/>
      <c r="O309" s="313"/>
      <c r="P309" s="313"/>
      <c r="Q309" s="313"/>
    </row>
    <row r="310" spans="1:17" s="209" customFormat="1" ht="12" customHeight="1" x14ac:dyDescent="0.3">
      <c r="A310" s="614"/>
      <c r="B310" s="521"/>
      <c r="C310" s="522"/>
      <c r="D310" s="522"/>
      <c r="E310" s="523"/>
      <c r="F310" s="206" t="s">
        <v>565</v>
      </c>
      <c r="G310" s="207">
        <f>G295+G300+G305</f>
        <v>12999200</v>
      </c>
      <c r="H310" s="207">
        <f t="shared" ref="H310:J310" si="222">H295+H300+H305</f>
        <v>5632000</v>
      </c>
      <c r="I310" s="207">
        <f t="shared" si="222"/>
        <v>7367200</v>
      </c>
      <c r="J310" s="207">
        <f t="shared" si="222"/>
        <v>5632000</v>
      </c>
      <c r="K310" s="528"/>
      <c r="L310" s="528"/>
      <c r="M310" s="513"/>
      <c r="N310" s="314"/>
      <c r="O310" s="313"/>
      <c r="P310" s="313"/>
      <c r="Q310" s="313"/>
    </row>
    <row r="311" spans="1:17" s="209" customFormat="1" ht="12" customHeight="1" x14ac:dyDescent="0.3">
      <c r="A311" s="614"/>
      <c r="B311" s="521"/>
      <c r="C311" s="522"/>
      <c r="D311" s="522"/>
      <c r="E311" s="523"/>
      <c r="F311" s="206" t="s">
        <v>567</v>
      </c>
      <c r="G311" s="207">
        <f t="shared" ref="G311:J311" si="223">G296+G301+G306</f>
        <v>0</v>
      </c>
      <c r="H311" s="207">
        <f t="shared" si="223"/>
        <v>0</v>
      </c>
      <c r="I311" s="207">
        <f t="shared" si="223"/>
        <v>0</v>
      </c>
      <c r="J311" s="207">
        <f t="shared" si="223"/>
        <v>0</v>
      </c>
      <c r="K311" s="528"/>
      <c r="L311" s="528"/>
      <c r="M311" s="513"/>
      <c r="N311" s="314"/>
      <c r="O311" s="313"/>
      <c r="P311" s="313"/>
      <c r="Q311" s="313"/>
    </row>
    <row r="312" spans="1:17" s="209" customFormat="1" ht="12" customHeight="1" x14ac:dyDescent="0.3">
      <c r="A312" s="614"/>
      <c r="B312" s="521"/>
      <c r="C312" s="522"/>
      <c r="D312" s="522"/>
      <c r="E312" s="523"/>
      <c r="F312" s="206" t="s">
        <v>569</v>
      </c>
      <c r="G312" s="207">
        <f t="shared" ref="G312:J312" si="224">G297+G302+G307</f>
        <v>0</v>
      </c>
      <c r="H312" s="207">
        <f t="shared" si="224"/>
        <v>0</v>
      </c>
      <c r="I312" s="207">
        <f t="shared" si="224"/>
        <v>0</v>
      </c>
      <c r="J312" s="207">
        <f t="shared" si="224"/>
        <v>0</v>
      </c>
      <c r="K312" s="528"/>
      <c r="L312" s="528"/>
      <c r="M312" s="513"/>
      <c r="N312" s="314"/>
      <c r="O312" s="313"/>
      <c r="P312" s="313"/>
      <c r="Q312" s="313"/>
    </row>
    <row r="313" spans="1:17" s="209" customFormat="1" ht="12" customHeight="1" x14ac:dyDescent="0.3">
      <c r="A313" s="614"/>
      <c r="B313" s="524"/>
      <c r="C313" s="525"/>
      <c r="D313" s="525"/>
      <c r="E313" s="526"/>
      <c r="F313" s="206" t="s">
        <v>121</v>
      </c>
      <c r="G313" s="207">
        <f>SUM(G310:G312)</f>
        <v>12999200</v>
      </c>
      <c r="H313" s="207">
        <f t="shared" ref="H313:J313" si="225">SUM(H310:H312)</f>
        <v>5632000</v>
      </c>
      <c r="I313" s="207">
        <f t="shared" si="225"/>
        <v>7367200</v>
      </c>
      <c r="J313" s="207">
        <f t="shared" si="225"/>
        <v>5632000</v>
      </c>
      <c r="K313" s="529"/>
      <c r="L313" s="529"/>
      <c r="M313" s="514"/>
      <c r="N313" s="314"/>
      <c r="O313" s="313"/>
      <c r="P313" s="313"/>
      <c r="Q313" s="313"/>
    </row>
    <row r="314" spans="1:17" s="209" customFormat="1" ht="15" customHeight="1" x14ac:dyDescent="0.3">
      <c r="A314" s="614">
        <f>A294+1</f>
        <v>28</v>
      </c>
      <c r="B314" s="507" t="s">
        <v>728</v>
      </c>
      <c r="C314" s="507"/>
      <c r="D314" s="507"/>
      <c r="E314" s="507"/>
      <c r="F314" s="210" t="s">
        <v>197</v>
      </c>
      <c r="G314" s="210"/>
      <c r="H314" s="211"/>
      <c r="I314" s="211"/>
      <c r="J314" s="211"/>
      <c r="K314" s="533"/>
      <c r="L314" s="530">
        <v>0</v>
      </c>
      <c r="M314" s="292" t="s">
        <v>872</v>
      </c>
      <c r="N314" s="314"/>
      <c r="O314" s="313"/>
      <c r="P314" s="313"/>
      <c r="Q314" s="313"/>
    </row>
    <row r="315" spans="1:17" s="209" customFormat="1" ht="15" customHeight="1" x14ac:dyDescent="0.3">
      <c r="A315" s="614"/>
      <c r="B315" s="508"/>
      <c r="C315" s="508"/>
      <c r="D315" s="508"/>
      <c r="E315" s="508"/>
      <c r="F315" s="212" t="s">
        <v>104</v>
      </c>
      <c r="G315" s="208">
        <v>74500000</v>
      </c>
      <c r="H315" s="208">
        <f t="shared" ref="H315" si="226">G315</f>
        <v>74500000</v>
      </c>
      <c r="I315" s="208">
        <v>0</v>
      </c>
      <c r="J315" s="208">
        <f t="shared" ref="J315:J317" si="227">H315</f>
        <v>74500000</v>
      </c>
      <c r="K315" s="534"/>
      <c r="L315" s="531"/>
      <c r="M315" s="546" t="s">
        <v>1275</v>
      </c>
      <c r="N315" s="314">
        <f>G315</f>
        <v>74500000</v>
      </c>
      <c r="O315" s="314">
        <f t="shared" ref="O315:Q315" si="228">H315</f>
        <v>74500000</v>
      </c>
      <c r="P315" s="314">
        <f t="shared" si="228"/>
        <v>0</v>
      </c>
      <c r="Q315" s="314">
        <f t="shared" si="228"/>
        <v>74500000</v>
      </c>
    </row>
    <row r="316" spans="1:17" s="209" customFormat="1" ht="15" customHeight="1" x14ac:dyDescent="0.3">
      <c r="A316" s="614"/>
      <c r="B316" s="508"/>
      <c r="C316" s="508"/>
      <c r="D316" s="508"/>
      <c r="E316" s="508"/>
      <c r="F316" s="212" t="s">
        <v>82</v>
      </c>
      <c r="G316" s="208">
        <v>0</v>
      </c>
      <c r="H316" s="208">
        <v>0</v>
      </c>
      <c r="I316" s="208">
        <v>0</v>
      </c>
      <c r="J316" s="208">
        <f t="shared" si="227"/>
        <v>0</v>
      </c>
      <c r="K316" s="534"/>
      <c r="L316" s="531"/>
      <c r="M316" s="547"/>
      <c r="N316" s="314"/>
      <c r="O316" s="312"/>
      <c r="P316" s="313"/>
      <c r="Q316" s="313"/>
    </row>
    <row r="317" spans="1:17" s="209" customFormat="1" ht="15" customHeight="1" x14ac:dyDescent="0.3">
      <c r="A317" s="614"/>
      <c r="B317" s="508"/>
      <c r="C317" s="508"/>
      <c r="D317" s="508"/>
      <c r="E317" s="508"/>
      <c r="F317" s="212" t="s">
        <v>83</v>
      </c>
      <c r="G317" s="208">
        <v>0</v>
      </c>
      <c r="H317" s="208">
        <v>0</v>
      </c>
      <c r="I317" s="208">
        <v>0</v>
      </c>
      <c r="J317" s="208">
        <f t="shared" si="227"/>
        <v>0</v>
      </c>
      <c r="K317" s="534"/>
      <c r="L317" s="531"/>
      <c r="M317" s="547"/>
      <c r="N317" s="314"/>
      <c r="O317" s="312"/>
      <c r="P317" s="313"/>
      <c r="Q317" s="313"/>
    </row>
    <row r="318" spans="1:17" s="209" customFormat="1" ht="15" customHeight="1" x14ac:dyDescent="0.3">
      <c r="A318" s="614"/>
      <c r="B318" s="509"/>
      <c r="C318" s="509"/>
      <c r="D318" s="508"/>
      <c r="E318" s="508"/>
      <c r="F318" s="213" t="s">
        <v>121</v>
      </c>
      <c r="G318" s="214">
        <f t="shared" ref="G318:J318" si="229">SUM(G315:G317)</f>
        <v>74500000</v>
      </c>
      <c r="H318" s="214">
        <f t="shared" si="229"/>
        <v>74500000</v>
      </c>
      <c r="I318" s="214">
        <f t="shared" si="229"/>
        <v>0</v>
      </c>
      <c r="J318" s="214">
        <f t="shared" si="229"/>
        <v>74500000</v>
      </c>
      <c r="K318" s="535"/>
      <c r="L318" s="532"/>
      <c r="M318" s="547"/>
      <c r="N318" s="314"/>
      <c r="O318" s="312"/>
      <c r="P318" s="313"/>
      <c r="Q318" s="313"/>
    </row>
    <row r="319" spans="1:17" s="209" customFormat="1" ht="12" customHeight="1" x14ac:dyDescent="0.3">
      <c r="A319" s="614"/>
      <c r="B319" s="507" t="s">
        <v>729</v>
      </c>
      <c r="C319" s="507"/>
      <c r="D319" s="508"/>
      <c r="E319" s="508"/>
      <c r="F319" s="210" t="s">
        <v>197</v>
      </c>
      <c r="G319" s="210"/>
      <c r="H319" s="211"/>
      <c r="I319" s="211"/>
      <c r="J319" s="211"/>
      <c r="K319" s="527"/>
      <c r="L319" s="507">
        <v>0</v>
      </c>
      <c r="M319" s="292" t="s">
        <v>872</v>
      </c>
      <c r="N319" s="314"/>
      <c r="O319" s="312"/>
      <c r="P319" s="313"/>
      <c r="Q319" s="313"/>
    </row>
    <row r="320" spans="1:17" s="209" customFormat="1" ht="12" customHeight="1" x14ac:dyDescent="0.3">
      <c r="A320" s="614"/>
      <c r="B320" s="508"/>
      <c r="C320" s="508"/>
      <c r="D320" s="508"/>
      <c r="E320" s="508"/>
      <c r="F320" s="212" t="s">
        <v>104</v>
      </c>
      <c r="G320" s="208">
        <v>25000000</v>
      </c>
      <c r="H320" s="208">
        <v>25000000</v>
      </c>
      <c r="I320" s="208">
        <v>0</v>
      </c>
      <c r="J320" s="208">
        <f t="shared" ref="J320:J322" si="230">H320</f>
        <v>25000000</v>
      </c>
      <c r="K320" s="528"/>
      <c r="L320" s="508"/>
      <c r="M320" s="534" t="s">
        <v>1276</v>
      </c>
      <c r="N320" s="314">
        <f>G320</f>
        <v>25000000</v>
      </c>
      <c r="O320" s="314">
        <f t="shared" ref="O320:Q320" si="231">H320</f>
        <v>25000000</v>
      </c>
      <c r="P320" s="314">
        <f t="shared" si="231"/>
        <v>0</v>
      </c>
      <c r="Q320" s="314">
        <f t="shared" si="231"/>
        <v>25000000</v>
      </c>
    </row>
    <row r="321" spans="1:17" s="209" customFormat="1" ht="12" customHeight="1" x14ac:dyDescent="0.3">
      <c r="A321" s="614"/>
      <c r="B321" s="508"/>
      <c r="C321" s="508"/>
      <c r="D321" s="508"/>
      <c r="E321" s="508"/>
      <c r="F321" s="212" t="s">
        <v>82</v>
      </c>
      <c r="G321" s="208">
        <v>0</v>
      </c>
      <c r="H321" s="208">
        <v>0</v>
      </c>
      <c r="I321" s="208">
        <v>0</v>
      </c>
      <c r="J321" s="208">
        <f t="shared" si="230"/>
        <v>0</v>
      </c>
      <c r="K321" s="528"/>
      <c r="L321" s="508"/>
      <c r="M321" s="534"/>
      <c r="N321" s="314"/>
      <c r="O321" s="312"/>
      <c r="P321" s="313"/>
      <c r="Q321" s="313"/>
    </row>
    <row r="322" spans="1:17" s="209" customFormat="1" ht="12" customHeight="1" x14ac:dyDescent="0.3">
      <c r="A322" s="614"/>
      <c r="B322" s="508"/>
      <c r="C322" s="508"/>
      <c r="D322" s="508"/>
      <c r="E322" s="508"/>
      <c r="F322" s="212" t="s">
        <v>83</v>
      </c>
      <c r="G322" s="208">
        <v>0</v>
      </c>
      <c r="H322" s="208">
        <v>0</v>
      </c>
      <c r="I322" s="208">
        <v>0</v>
      </c>
      <c r="J322" s="208">
        <f t="shared" si="230"/>
        <v>0</v>
      </c>
      <c r="K322" s="528"/>
      <c r="L322" s="508"/>
      <c r="M322" s="534"/>
      <c r="N322" s="314"/>
      <c r="O322" s="312"/>
      <c r="P322" s="313"/>
      <c r="Q322" s="313"/>
    </row>
    <row r="323" spans="1:17" s="209" customFormat="1" ht="12" customHeight="1" x14ac:dyDescent="0.3">
      <c r="A323" s="614"/>
      <c r="B323" s="509"/>
      <c r="C323" s="509"/>
      <c r="D323" s="508"/>
      <c r="E323" s="508"/>
      <c r="F323" s="213" t="s">
        <v>121</v>
      </c>
      <c r="G323" s="214">
        <f t="shared" ref="G323:J323" si="232">SUM(G320:G322)</f>
        <v>25000000</v>
      </c>
      <c r="H323" s="214">
        <f t="shared" si="232"/>
        <v>25000000</v>
      </c>
      <c r="I323" s="214">
        <f t="shared" si="232"/>
        <v>0</v>
      </c>
      <c r="J323" s="214">
        <f t="shared" si="232"/>
        <v>25000000</v>
      </c>
      <c r="K323" s="528"/>
      <c r="L323" s="509"/>
      <c r="M323" s="534"/>
      <c r="N323" s="314"/>
      <c r="O323" s="312"/>
      <c r="P323" s="313"/>
      <c r="Q323" s="313"/>
    </row>
    <row r="324" spans="1:17" s="209" customFormat="1" ht="12" customHeight="1" x14ac:dyDescent="0.3">
      <c r="A324" s="614"/>
      <c r="B324" s="507" t="s">
        <v>871</v>
      </c>
      <c r="C324" s="507"/>
      <c r="D324" s="508"/>
      <c r="E324" s="508"/>
      <c r="F324" s="210" t="s">
        <v>197</v>
      </c>
      <c r="G324" s="210"/>
      <c r="H324" s="211"/>
      <c r="I324" s="211"/>
      <c r="J324" s="211"/>
      <c r="K324" s="528"/>
      <c r="L324" s="530">
        <v>0</v>
      </c>
      <c r="M324" s="534"/>
      <c r="N324" s="314"/>
      <c r="O324" s="312"/>
      <c r="P324" s="313"/>
      <c r="Q324" s="313"/>
    </row>
    <row r="325" spans="1:17" s="209" customFormat="1" ht="12" customHeight="1" x14ac:dyDescent="0.3">
      <c r="A325" s="614"/>
      <c r="B325" s="508"/>
      <c r="C325" s="508"/>
      <c r="D325" s="508"/>
      <c r="E325" s="508"/>
      <c r="F325" s="212" t="s">
        <v>104</v>
      </c>
      <c r="G325" s="208">
        <v>25000000</v>
      </c>
      <c r="H325" s="208">
        <v>25000000</v>
      </c>
      <c r="I325" s="208">
        <v>0</v>
      </c>
      <c r="J325" s="208">
        <f t="shared" ref="J325:J327" si="233">H325</f>
        <v>25000000</v>
      </c>
      <c r="K325" s="528"/>
      <c r="L325" s="531"/>
      <c r="M325" s="534"/>
      <c r="N325" s="314">
        <f>G325</f>
        <v>25000000</v>
      </c>
      <c r="O325" s="314">
        <f t="shared" ref="O325:Q325" si="234">H325</f>
        <v>25000000</v>
      </c>
      <c r="P325" s="314">
        <f t="shared" si="234"/>
        <v>0</v>
      </c>
      <c r="Q325" s="314">
        <f t="shared" si="234"/>
        <v>25000000</v>
      </c>
    </row>
    <row r="326" spans="1:17" s="209" customFormat="1" ht="12" customHeight="1" x14ac:dyDescent="0.3">
      <c r="A326" s="614"/>
      <c r="B326" s="508"/>
      <c r="C326" s="508"/>
      <c r="D326" s="508"/>
      <c r="E326" s="508"/>
      <c r="F326" s="212" t="s">
        <v>82</v>
      </c>
      <c r="G326" s="208">
        <v>0</v>
      </c>
      <c r="H326" s="208">
        <v>0</v>
      </c>
      <c r="I326" s="208">
        <v>0</v>
      </c>
      <c r="J326" s="208">
        <f t="shared" si="233"/>
        <v>0</v>
      </c>
      <c r="K326" s="528"/>
      <c r="L326" s="531"/>
      <c r="M326" s="534"/>
      <c r="N326" s="314"/>
      <c r="O326" s="312"/>
      <c r="P326" s="313"/>
      <c r="Q326" s="313"/>
    </row>
    <row r="327" spans="1:17" s="209" customFormat="1" ht="12" customHeight="1" x14ac:dyDescent="0.3">
      <c r="A327" s="614"/>
      <c r="B327" s="508"/>
      <c r="C327" s="508"/>
      <c r="D327" s="508"/>
      <c r="E327" s="508"/>
      <c r="F327" s="212" t="s">
        <v>83</v>
      </c>
      <c r="G327" s="208">
        <v>0</v>
      </c>
      <c r="H327" s="208">
        <v>0</v>
      </c>
      <c r="I327" s="208">
        <v>0</v>
      </c>
      <c r="J327" s="208">
        <f t="shared" si="233"/>
        <v>0</v>
      </c>
      <c r="K327" s="528"/>
      <c r="L327" s="531"/>
      <c r="M327" s="534"/>
      <c r="N327" s="314"/>
      <c r="O327" s="312"/>
      <c r="P327" s="313"/>
      <c r="Q327" s="313"/>
    </row>
    <row r="328" spans="1:17" s="209" customFormat="1" ht="12" customHeight="1" x14ac:dyDescent="0.3">
      <c r="A328" s="614"/>
      <c r="B328" s="509"/>
      <c r="C328" s="509"/>
      <c r="D328" s="508"/>
      <c r="E328" s="508"/>
      <c r="F328" s="213" t="s">
        <v>121</v>
      </c>
      <c r="G328" s="214">
        <f t="shared" ref="G328:J328" si="235">SUM(G325:G327)</f>
        <v>25000000</v>
      </c>
      <c r="H328" s="214">
        <f t="shared" si="235"/>
        <v>25000000</v>
      </c>
      <c r="I328" s="214">
        <f t="shared" si="235"/>
        <v>0</v>
      </c>
      <c r="J328" s="214">
        <f t="shared" si="235"/>
        <v>25000000</v>
      </c>
      <c r="K328" s="529"/>
      <c r="L328" s="532"/>
      <c r="M328" s="535"/>
      <c r="N328" s="314"/>
      <c r="O328" s="313"/>
      <c r="P328" s="313"/>
      <c r="Q328" s="313"/>
    </row>
    <row r="329" spans="1:17" s="209" customFormat="1" ht="12" customHeight="1" x14ac:dyDescent="0.3">
      <c r="A329" s="614"/>
      <c r="B329" s="518"/>
      <c r="C329" s="519"/>
      <c r="D329" s="519"/>
      <c r="E329" s="520"/>
      <c r="F329" s="206"/>
      <c r="G329" s="207"/>
      <c r="H329" s="208"/>
      <c r="I329" s="208"/>
      <c r="J329" s="208"/>
      <c r="K329" s="527"/>
      <c r="L329" s="527"/>
      <c r="M329" s="512"/>
      <c r="N329" s="314"/>
      <c r="O329" s="313"/>
      <c r="P329" s="313"/>
      <c r="Q329" s="313"/>
    </row>
    <row r="330" spans="1:17" s="209" customFormat="1" ht="12" customHeight="1" x14ac:dyDescent="0.3">
      <c r="A330" s="614"/>
      <c r="B330" s="521"/>
      <c r="C330" s="522"/>
      <c r="D330" s="522"/>
      <c r="E330" s="523"/>
      <c r="F330" s="206" t="s">
        <v>565</v>
      </c>
      <c r="G330" s="207">
        <f>G315+G325+G320</f>
        <v>124500000</v>
      </c>
      <c r="H330" s="207">
        <f t="shared" ref="H330:J330" si="236">H315+H325+H320</f>
        <v>124500000</v>
      </c>
      <c r="I330" s="207">
        <f t="shared" si="236"/>
        <v>0</v>
      </c>
      <c r="J330" s="207">
        <f t="shared" si="236"/>
        <v>124500000</v>
      </c>
      <c r="K330" s="528"/>
      <c r="L330" s="528"/>
      <c r="M330" s="513"/>
      <c r="N330" s="314"/>
      <c r="O330" s="313"/>
      <c r="P330" s="313"/>
      <c r="Q330" s="313"/>
    </row>
    <row r="331" spans="1:17" s="209" customFormat="1" ht="12" customHeight="1" x14ac:dyDescent="0.3">
      <c r="A331" s="614"/>
      <c r="B331" s="521"/>
      <c r="C331" s="522"/>
      <c r="D331" s="522"/>
      <c r="E331" s="523"/>
      <c r="F331" s="206" t="s">
        <v>567</v>
      </c>
      <c r="G331" s="207">
        <f t="shared" ref="G331:J332" si="237">G316+G326+G321</f>
        <v>0</v>
      </c>
      <c r="H331" s="207">
        <f t="shared" si="237"/>
        <v>0</v>
      </c>
      <c r="I331" s="207">
        <f t="shared" si="237"/>
        <v>0</v>
      </c>
      <c r="J331" s="207">
        <f t="shared" si="237"/>
        <v>0</v>
      </c>
      <c r="K331" s="528"/>
      <c r="L331" s="528"/>
      <c r="M331" s="513"/>
      <c r="N331" s="314"/>
      <c r="O331" s="313"/>
      <c r="P331" s="313"/>
      <c r="Q331" s="313"/>
    </row>
    <row r="332" spans="1:17" s="209" customFormat="1" ht="12" customHeight="1" x14ac:dyDescent="0.3">
      <c r="A332" s="614"/>
      <c r="B332" s="521"/>
      <c r="C332" s="522"/>
      <c r="D332" s="522"/>
      <c r="E332" s="523"/>
      <c r="F332" s="206" t="s">
        <v>569</v>
      </c>
      <c r="G332" s="207">
        <f t="shared" si="237"/>
        <v>0</v>
      </c>
      <c r="H332" s="207">
        <f t="shared" si="237"/>
        <v>0</v>
      </c>
      <c r="I332" s="207">
        <f t="shared" si="237"/>
        <v>0</v>
      </c>
      <c r="J332" s="207">
        <f t="shared" si="237"/>
        <v>0</v>
      </c>
      <c r="K332" s="528"/>
      <c r="L332" s="528"/>
      <c r="M332" s="513"/>
      <c r="N332" s="314"/>
      <c r="O332" s="313"/>
      <c r="P332" s="313"/>
      <c r="Q332" s="313"/>
    </row>
    <row r="333" spans="1:17" s="209" customFormat="1" ht="12" customHeight="1" x14ac:dyDescent="0.3">
      <c r="A333" s="614"/>
      <c r="B333" s="524"/>
      <c r="C333" s="525"/>
      <c r="D333" s="525"/>
      <c r="E333" s="526"/>
      <c r="F333" s="206" t="s">
        <v>121</v>
      </c>
      <c r="G333" s="207">
        <f>SUM(G330:G332)</f>
        <v>124500000</v>
      </c>
      <c r="H333" s="207">
        <f t="shared" ref="H333:J333" si="238">SUM(H330:H332)</f>
        <v>124500000</v>
      </c>
      <c r="I333" s="207">
        <f t="shared" si="238"/>
        <v>0</v>
      </c>
      <c r="J333" s="207">
        <f t="shared" si="238"/>
        <v>124500000</v>
      </c>
      <c r="K333" s="529"/>
      <c r="L333" s="529"/>
      <c r="M333" s="514"/>
      <c r="N333" s="314"/>
      <c r="O333" s="313"/>
      <c r="P333" s="313"/>
      <c r="Q333" s="313"/>
    </row>
    <row r="334" spans="1:17" s="209" customFormat="1" ht="12.95" customHeight="1" x14ac:dyDescent="0.3">
      <c r="A334" s="614">
        <f>A314+1</f>
        <v>29</v>
      </c>
      <c r="B334" s="507" t="s">
        <v>1178</v>
      </c>
      <c r="C334" s="507" t="s">
        <v>1228</v>
      </c>
      <c r="D334" s="507"/>
      <c r="E334" s="507"/>
      <c r="F334" s="210" t="s">
        <v>197</v>
      </c>
      <c r="G334" s="210"/>
      <c r="H334" s="211"/>
      <c r="I334" s="211"/>
      <c r="J334" s="211"/>
      <c r="K334" s="533"/>
      <c r="L334" s="530">
        <v>0</v>
      </c>
      <c r="M334" s="268" t="s">
        <v>695</v>
      </c>
      <c r="N334" s="314"/>
      <c r="O334" s="313"/>
      <c r="P334" s="313"/>
      <c r="Q334" s="313"/>
    </row>
    <row r="335" spans="1:17" s="209" customFormat="1" ht="12.95" customHeight="1" x14ac:dyDescent="0.3">
      <c r="A335" s="614"/>
      <c r="B335" s="508"/>
      <c r="C335" s="508"/>
      <c r="D335" s="508"/>
      <c r="E335" s="508"/>
      <c r="F335" s="212" t="s">
        <v>104</v>
      </c>
      <c r="G335" s="208">
        <v>120736000</v>
      </c>
      <c r="H335" s="208">
        <f t="shared" ref="H335" si="239">G335</f>
        <v>120736000</v>
      </c>
      <c r="I335" s="208">
        <v>0</v>
      </c>
      <c r="J335" s="208">
        <f t="shared" ref="J335:J337" si="240">H335</f>
        <v>120736000</v>
      </c>
      <c r="K335" s="534"/>
      <c r="L335" s="531"/>
      <c r="M335" s="514" t="s">
        <v>1154</v>
      </c>
      <c r="N335" s="314">
        <f>G335</f>
        <v>120736000</v>
      </c>
      <c r="O335" s="314">
        <f t="shared" ref="O335:Q335" si="241">H335</f>
        <v>120736000</v>
      </c>
      <c r="P335" s="314">
        <f t="shared" si="241"/>
        <v>0</v>
      </c>
      <c r="Q335" s="314">
        <f t="shared" si="241"/>
        <v>120736000</v>
      </c>
    </row>
    <row r="336" spans="1:17" s="209" customFormat="1" ht="12.95" customHeight="1" x14ac:dyDescent="0.3">
      <c r="A336" s="614"/>
      <c r="B336" s="508"/>
      <c r="C336" s="508"/>
      <c r="D336" s="508"/>
      <c r="E336" s="508"/>
      <c r="F336" s="212" t="s">
        <v>82</v>
      </c>
      <c r="G336" s="208">
        <v>0</v>
      </c>
      <c r="H336" s="208">
        <v>0</v>
      </c>
      <c r="I336" s="208">
        <v>0</v>
      </c>
      <c r="J336" s="208">
        <f t="shared" si="240"/>
        <v>0</v>
      </c>
      <c r="K336" s="534"/>
      <c r="L336" s="531"/>
      <c r="M336" s="537"/>
      <c r="N336" s="314"/>
      <c r="O336" s="312"/>
      <c r="P336" s="313"/>
      <c r="Q336" s="313"/>
    </row>
    <row r="337" spans="1:17" s="209" customFormat="1" ht="12.95" customHeight="1" x14ac:dyDescent="0.3">
      <c r="A337" s="614"/>
      <c r="B337" s="508"/>
      <c r="C337" s="508"/>
      <c r="D337" s="508"/>
      <c r="E337" s="508"/>
      <c r="F337" s="212" t="s">
        <v>83</v>
      </c>
      <c r="G337" s="208">
        <v>0</v>
      </c>
      <c r="H337" s="208">
        <v>0</v>
      </c>
      <c r="I337" s="208">
        <v>0</v>
      </c>
      <c r="J337" s="208">
        <f t="shared" si="240"/>
        <v>0</v>
      </c>
      <c r="K337" s="534"/>
      <c r="L337" s="531"/>
      <c r="M337" s="537"/>
      <c r="N337" s="314"/>
      <c r="O337" s="312"/>
      <c r="P337" s="313"/>
      <c r="Q337" s="313"/>
    </row>
    <row r="338" spans="1:17" s="209" customFormat="1" ht="12.95" customHeight="1" x14ac:dyDescent="0.3">
      <c r="A338" s="614"/>
      <c r="B338" s="509"/>
      <c r="C338" s="509"/>
      <c r="D338" s="508"/>
      <c r="E338" s="508"/>
      <c r="F338" s="213" t="s">
        <v>121</v>
      </c>
      <c r="G338" s="214">
        <f t="shared" ref="G338:J338" si="242">SUM(G335:G337)</f>
        <v>120736000</v>
      </c>
      <c r="H338" s="214">
        <f t="shared" si="242"/>
        <v>120736000</v>
      </c>
      <c r="I338" s="214">
        <f t="shared" si="242"/>
        <v>0</v>
      </c>
      <c r="J338" s="214">
        <f t="shared" si="242"/>
        <v>120736000</v>
      </c>
      <c r="K338" s="535"/>
      <c r="L338" s="532"/>
      <c r="M338" s="537"/>
      <c r="N338" s="314"/>
      <c r="O338" s="312"/>
      <c r="P338" s="313"/>
      <c r="Q338" s="313"/>
    </row>
    <row r="339" spans="1:17" s="209" customFormat="1" ht="12" customHeight="1" x14ac:dyDescent="0.3">
      <c r="A339" s="614"/>
      <c r="B339" s="507" t="s">
        <v>1179</v>
      </c>
      <c r="C339" s="507" t="s">
        <v>733</v>
      </c>
      <c r="D339" s="508"/>
      <c r="E339" s="508"/>
      <c r="F339" s="210" t="s">
        <v>197</v>
      </c>
      <c r="G339" s="210"/>
      <c r="H339" s="211"/>
      <c r="I339" s="211"/>
      <c r="J339" s="211"/>
      <c r="K339" s="533"/>
      <c r="L339" s="530">
        <v>0</v>
      </c>
      <c r="M339" s="268" t="s">
        <v>695</v>
      </c>
      <c r="N339" s="314"/>
      <c r="O339" s="312"/>
      <c r="P339" s="313"/>
      <c r="Q339" s="313"/>
    </row>
    <row r="340" spans="1:17" s="209" customFormat="1" ht="12" customHeight="1" x14ac:dyDescent="0.3">
      <c r="A340" s="614"/>
      <c r="B340" s="508"/>
      <c r="C340" s="508"/>
      <c r="D340" s="508"/>
      <c r="E340" s="508"/>
      <c r="F340" s="212" t="s">
        <v>104</v>
      </c>
      <c r="G340" s="208">
        <v>287000000</v>
      </c>
      <c r="H340" s="208">
        <f t="shared" ref="H340" si="243">G340</f>
        <v>287000000</v>
      </c>
      <c r="I340" s="208">
        <v>0</v>
      </c>
      <c r="J340" s="208">
        <f t="shared" ref="J340:J342" si="244">H340</f>
        <v>287000000</v>
      </c>
      <c r="K340" s="534"/>
      <c r="L340" s="531"/>
      <c r="M340" s="542"/>
      <c r="N340" s="314">
        <f>G340</f>
        <v>287000000</v>
      </c>
      <c r="O340" s="314">
        <f t="shared" ref="O340:Q340" si="245">H340</f>
        <v>287000000</v>
      </c>
      <c r="P340" s="314">
        <f t="shared" si="245"/>
        <v>0</v>
      </c>
      <c r="Q340" s="314">
        <f t="shared" si="245"/>
        <v>287000000</v>
      </c>
    </row>
    <row r="341" spans="1:17" s="209" customFormat="1" ht="12" customHeight="1" x14ac:dyDescent="0.3">
      <c r="A341" s="614"/>
      <c r="B341" s="508"/>
      <c r="C341" s="508"/>
      <c r="D341" s="508"/>
      <c r="E341" s="508"/>
      <c r="F341" s="212" t="s">
        <v>82</v>
      </c>
      <c r="G341" s="208">
        <v>0</v>
      </c>
      <c r="H341" s="208">
        <v>0</v>
      </c>
      <c r="I341" s="208">
        <v>0</v>
      </c>
      <c r="J341" s="208">
        <f t="shared" si="244"/>
        <v>0</v>
      </c>
      <c r="K341" s="534"/>
      <c r="L341" s="531"/>
      <c r="M341" s="538"/>
      <c r="N341" s="314"/>
      <c r="O341" s="312"/>
      <c r="P341" s="313"/>
      <c r="Q341" s="313"/>
    </row>
    <row r="342" spans="1:17" s="209" customFormat="1" ht="12" customHeight="1" x14ac:dyDescent="0.3">
      <c r="A342" s="614"/>
      <c r="B342" s="508"/>
      <c r="C342" s="508"/>
      <c r="D342" s="508"/>
      <c r="E342" s="508"/>
      <c r="F342" s="212" t="s">
        <v>83</v>
      </c>
      <c r="G342" s="208">
        <v>0</v>
      </c>
      <c r="H342" s="208">
        <v>0</v>
      </c>
      <c r="I342" s="208">
        <v>0</v>
      </c>
      <c r="J342" s="208">
        <f t="shared" si="244"/>
        <v>0</v>
      </c>
      <c r="K342" s="534"/>
      <c r="L342" s="531"/>
      <c r="M342" s="538"/>
      <c r="N342" s="314"/>
      <c r="O342" s="312"/>
      <c r="P342" s="313"/>
      <c r="Q342" s="313"/>
    </row>
    <row r="343" spans="1:17" s="209" customFormat="1" ht="12" customHeight="1" x14ac:dyDescent="0.3">
      <c r="A343" s="614"/>
      <c r="B343" s="509"/>
      <c r="C343" s="508"/>
      <c r="D343" s="508"/>
      <c r="E343" s="508"/>
      <c r="F343" s="213" t="s">
        <v>121</v>
      </c>
      <c r="G343" s="214">
        <f t="shared" ref="G343:J343" si="246">SUM(G340:G342)</f>
        <v>287000000</v>
      </c>
      <c r="H343" s="214">
        <f t="shared" si="246"/>
        <v>287000000</v>
      </c>
      <c r="I343" s="214">
        <f t="shared" si="246"/>
        <v>0</v>
      </c>
      <c r="J343" s="214">
        <f t="shared" si="246"/>
        <v>287000000</v>
      </c>
      <c r="K343" s="535"/>
      <c r="L343" s="532"/>
      <c r="M343" s="538"/>
      <c r="N343" s="314"/>
      <c r="O343" s="312"/>
      <c r="P343" s="313"/>
      <c r="Q343" s="313"/>
    </row>
    <row r="344" spans="1:17" s="209" customFormat="1" ht="12" customHeight="1" x14ac:dyDescent="0.3">
      <c r="A344" s="614"/>
      <c r="B344" s="507" t="s">
        <v>1180</v>
      </c>
      <c r="C344" s="508"/>
      <c r="D344" s="508"/>
      <c r="E344" s="508"/>
      <c r="F344" s="210" t="s">
        <v>197</v>
      </c>
      <c r="G344" s="210"/>
      <c r="H344" s="211"/>
      <c r="I344" s="211"/>
      <c r="J344" s="211"/>
      <c r="K344" s="533"/>
      <c r="L344" s="530">
        <v>0</v>
      </c>
      <c r="M344" s="268" t="s">
        <v>695</v>
      </c>
      <c r="N344" s="314"/>
      <c r="O344" s="312"/>
      <c r="P344" s="313"/>
      <c r="Q344" s="313"/>
    </row>
    <row r="345" spans="1:17" s="209" customFormat="1" ht="12" customHeight="1" x14ac:dyDescent="0.3">
      <c r="A345" s="614"/>
      <c r="B345" s="508"/>
      <c r="C345" s="508"/>
      <c r="D345" s="508"/>
      <c r="E345" s="508"/>
      <c r="F345" s="212" t="s">
        <v>104</v>
      </c>
      <c r="G345" s="208">
        <v>14000000</v>
      </c>
      <c r="H345" s="208">
        <f t="shared" ref="H345" si="247">G345</f>
        <v>14000000</v>
      </c>
      <c r="I345" s="208">
        <v>0</v>
      </c>
      <c r="J345" s="208">
        <f t="shared" ref="J345:J347" si="248">H345</f>
        <v>14000000</v>
      </c>
      <c r="K345" s="534"/>
      <c r="L345" s="531"/>
      <c r="M345" s="542"/>
      <c r="N345" s="314">
        <f>G345</f>
        <v>14000000</v>
      </c>
      <c r="O345" s="314">
        <f t="shared" ref="O345:Q345" si="249">H345</f>
        <v>14000000</v>
      </c>
      <c r="P345" s="314">
        <f t="shared" si="249"/>
        <v>0</v>
      </c>
      <c r="Q345" s="314">
        <f t="shared" si="249"/>
        <v>14000000</v>
      </c>
    </row>
    <row r="346" spans="1:17" s="209" customFormat="1" ht="12" customHeight="1" x14ac:dyDescent="0.3">
      <c r="A346" s="614"/>
      <c r="B346" s="508"/>
      <c r="C346" s="508"/>
      <c r="D346" s="508"/>
      <c r="E346" s="508"/>
      <c r="F346" s="212" t="s">
        <v>82</v>
      </c>
      <c r="G346" s="208">
        <v>0</v>
      </c>
      <c r="H346" s="208">
        <v>0</v>
      </c>
      <c r="I346" s="208">
        <v>0</v>
      </c>
      <c r="J346" s="208">
        <f t="shared" si="248"/>
        <v>0</v>
      </c>
      <c r="K346" s="534"/>
      <c r="L346" s="531"/>
      <c r="M346" s="538"/>
      <c r="N346" s="314"/>
      <c r="O346" s="312"/>
      <c r="P346" s="313"/>
      <c r="Q346" s="313"/>
    </row>
    <row r="347" spans="1:17" s="209" customFormat="1" ht="12" customHeight="1" x14ac:dyDescent="0.3">
      <c r="A347" s="614"/>
      <c r="B347" s="508"/>
      <c r="C347" s="508"/>
      <c r="D347" s="508"/>
      <c r="E347" s="508"/>
      <c r="F347" s="212" t="s">
        <v>83</v>
      </c>
      <c r="G347" s="208">
        <v>0</v>
      </c>
      <c r="H347" s="208">
        <v>0</v>
      </c>
      <c r="I347" s="208">
        <v>0</v>
      </c>
      <c r="J347" s="208">
        <f t="shared" si="248"/>
        <v>0</v>
      </c>
      <c r="K347" s="534"/>
      <c r="L347" s="531"/>
      <c r="M347" s="538"/>
      <c r="N347" s="314"/>
      <c r="O347" s="312"/>
      <c r="P347" s="313"/>
      <c r="Q347" s="313"/>
    </row>
    <row r="348" spans="1:17" s="209" customFormat="1" ht="12" customHeight="1" x14ac:dyDescent="0.3">
      <c r="A348" s="614"/>
      <c r="B348" s="509"/>
      <c r="C348" s="509"/>
      <c r="D348" s="508"/>
      <c r="E348" s="508"/>
      <c r="F348" s="213" t="s">
        <v>121</v>
      </c>
      <c r="G348" s="214">
        <f t="shared" ref="G348:J348" si="250">SUM(G345:G347)</f>
        <v>14000000</v>
      </c>
      <c r="H348" s="214">
        <f t="shared" si="250"/>
        <v>14000000</v>
      </c>
      <c r="I348" s="214">
        <f t="shared" si="250"/>
        <v>0</v>
      </c>
      <c r="J348" s="214">
        <f t="shared" si="250"/>
        <v>14000000</v>
      </c>
      <c r="K348" s="535"/>
      <c r="L348" s="532"/>
      <c r="M348" s="538"/>
      <c r="N348" s="314"/>
      <c r="O348" s="313"/>
      <c r="P348" s="313"/>
      <c r="Q348" s="313"/>
    </row>
    <row r="349" spans="1:17" s="209" customFormat="1" ht="12" customHeight="1" x14ac:dyDescent="0.3">
      <c r="A349" s="614"/>
      <c r="B349" s="518"/>
      <c r="C349" s="519"/>
      <c r="D349" s="519"/>
      <c r="E349" s="520"/>
      <c r="F349" s="206"/>
      <c r="G349" s="207"/>
      <c r="H349" s="208"/>
      <c r="I349" s="208"/>
      <c r="J349" s="208"/>
      <c r="K349" s="527"/>
      <c r="L349" s="527"/>
      <c r="M349" s="512"/>
      <c r="N349" s="314"/>
      <c r="O349" s="313"/>
      <c r="P349" s="313"/>
      <c r="Q349" s="313"/>
    </row>
    <row r="350" spans="1:17" s="209" customFormat="1" ht="12" customHeight="1" x14ac:dyDescent="0.3">
      <c r="A350" s="614"/>
      <c r="B350" s="521"/>
      <c r="C350" s="522"/>
      <c r="D350" s="522"/>
      <c r="E350" s="523"/>
      <c r="F350" s="206" t="s">
        <v>565</v>
      </c>
      <c r="G350" s="207">
        <f>G335+G340+G345</f>
        <v>421736000</v>
      </c>
      <c r="H350" s="207">
        <f t="shared" ref="H350:J350" si="251">H335+H340+H345</f>
        <v>421736000</v>
      </c>
      <c r="I350" s="207">
        <f t="shared" si="251"/>
        <v>0</v>
      </c>
      <c r="J350" s="207">
        <f t="shared" si="251"/>
        <v>421736000</v>
      </c>
      <c r="K350" s="528"/>
      <c r="L350" s="528"/>
      <c r="M350" s="513"/>
      <c r="N350" s="314"/>
      <c r="O350" s="313"/>
      <c r="P350" s="313"/>
      <c r="Q350" s="313"/>
    </row>
    <row r="351" spans="1:17" s="209" customFormat="1" ht="12" customHeight="1" x14ac:dyDescent="0.3">
      <c r="A351" s="614"/>
      <c r="B351" s="521"/>
      <c r="C351" s="522"/>
      <c r="D351" s="522"/>
      <c r="E351" s="523"/>
      <c r="F351" s="206" t="s">
        <v>567</v>
      </c>
      <c r="G351" s="207">
        <f t="shared" ref="G351:J351" si="252">G336+G341+G346</f>
        <v>0</v>
      </c>
      <c r="H351" s="207">
        <f t="shared" si="252"/>
        <v>0</v>
      </c>
      <c r="I351" s="207">
        <f t="shared" si="252"/>
        <v>0</v>
      </c>
      <c r="J351" s="207">
        <f t="shared" si="252"/>
        <v>0</v>
      </c>
      <c r="K351" s="528"/>
      <c r="L351" s="528"/>
      <c r="M351" s="513"/>
      <c r="N351" s="314"/>
      <c r="O351" s="313"/>
      <c r="P351" s="313"/>
      <c r="Q351" s="313"/>
    </row>
    <row r="352" spans="1:17" s="209" customFormat="1" ht="12" customHeight="1" x14ac:dyDescent="0.3">
      <c r="A352" s="614"/>
      <c r="B352" s="521"/>
      <c r="C352" s="522"/>
      <c r="D352" s="522"/>
      <c r="E352" s="523"/>
      <c r="F352" s="206" t="s">
        <v>569</v>
      </c>
      <c r="G352" s="207">
        <f t="shared" ref="G352:J352" si="253">G337+G342+G347</f>
        <v>0</v>
      </c>
      <c r="H352" s="207">
        <f t="shared" si="253"/>
        <v>0</v>
      </c>
      <c r="I352" s="207">
        <f t="shared" si="253"/>
        <v>0</v>
      </c>
      <c r="J352" s="207">
        <f t="shared" si="253"/>
        <v>0</v>
      </c>
      <c r="K352" s="528"/>
      <c r="L352" s="528"/>
      <c r="M352" s="513"/>
      <c r="N352" s="314"/>
      <c r="O352" s="313"/>
      <c r="P352" s="313"/>
      <c r="Q352" s="313"/>
    </row>
    <row r="353" spans="1:17" s="209" customFormat="1" ht="12" customHeight="1" x14ac:dyDescent="0.3">
      <c r="A353" s="614"/>
      <c r="B353" s="524"/>
      <c r="C353" s="525"/>
      <c r="D353" s="525"/>
      <c r="E353" s="526"/>
      <c r="F353" s="206" t="s">
        <v>121</v>
      </c>
      <c r="G353" s="207">
        <f>SUM(G350:G352)</f>
        <v>421736000</v>
      </c>
      <c r="H353" s="207">
        <f t="shared" ref="H353:J353" si="254">SUM(H350:H352)</f>
        <v>421736000</v>
      </c>
      <c r="I353" s="207">
        <f t="shared" si="254"/>
        <v>0</v>
      </c>
      <c r="J353" s="207">
        <f t="shared" si="254"/>
        <v>421736000</v>
      </c>
      <c r="K353" s="529"/>
      <c r="L353" s="529"/>
      <c r="M353" s="514"/>
      <c r="N353" s="314"/>
      <c r="O353" s="313"/>
      <c r="P353" s="313"/>
      <c r="Q353" s="313"/>
    </row>
    <row r="354" spans="1:17" s="209" customFormat="1" ht="12" customHeight="1" x14ac:dyDescent="0.3">
      <c r="A354" s="614">
        <f>A334+1</f>
        <v>30</v>
      </c>
      <c r="B354" s="507" t="s">
        <v>915</v>
      </c>
      <c r="C354" s="507" t="s">
        <v>209</v>
      </c>
      <c r="D354" s="507"/>
      <c r="E354" s="507"/>
      <c r="F354" s="210" t="s">
        <v>197</v>
      </c>
      <c r="G354" s="210"/>
      <c r="H354" s="211"/>
      <c r="I354" s="211"/>
      <c r="J354" s="211"/>
      <c r="K354" s="533"/>
      <c r="L354" s="530">
        <v>0</v>
      </c>
      <c r="M354" s="215" t="s">
        <v>695</v>
      </c>
      <c r="N354" s="314"/>
      <c r="O354" s="313"/>
      <c r="P354" s="313"/>
      <c r="Q354" s="313"/>
    </row>
    <row r="355" spans="1:17" s="209" customFormat="1" ht="12" customHeight="1" x14ac:dyDescent="0.3">
      <c r="A355" s="614"/>
      <c r="B355" s="508"/>
      <c r="C355" s="508"/>
      <c r="D355" s="508"/>
      <c r="E355" s="508"/>
      <c r="F355" s="212" t="s">
        <v>104</v>
      </c>
      <c r="G355" s="208">
        <v>25058000</v>
      </c>
      <c r="H355" s="208">
        <f t="shared" ref="H355" si="255">G355</f>
        <v>25058000</v>
      </c>
      <c r="I355" s="208">
        <v>0</v>
      </c>
      <c r="J355" s="208">
        <f t="shared" ref="J355:J357" si="256">H355</f>
        <v>25058000</v>
      </c>
      <c r="K355" s="534"/>
      <c r="L355" s="531"/>
      <c r="M355" s="513"/>
      <c r="N355" s="314">
        <f>G355</f>
        <v>25058000</v>
      </c>
      <c r="O355" s="314">
        <f t="shared" ref="O355:Q355" si="257">H355</f>
        <v>25058000</v>
      </c>
      <c r="P355" s="314">
        <f t="shared" si="257"/>
        <v>0</v>
      </c>
      <c r="Q355" s="314">
        <f t="shared" si="257"/>
        <v>25058000</v>
      </c>
    </row>
    <row r="356" spans="1:17" s="209" customFormat="1" ht="12" customHeight="1" x14ac:dyDescent="0.3">
      <c r="A356" s="614"/>
      <c r="B356" s="508"/>
      <c r="C356" s="508"/>
      <c r="D356" s="508"/>
      <c r="E356" s="508"/>
      <c r="F356" s="212" t="s">
        <v>82</v>
      </c>
      <c r="G356" s="208">
        <v>0</v>
      </c>
      <c r="H356" s="208">
        <v>0</v>
      </c>
      <c r="I356" s="208">
        <v>0</v>
      </c>
      <c r="J356" s="208">
        <f t="shared" si="256"/>
        <v>0</v>
      </c>
      <c r="K356" s="534"/>
      <c r="L356" s="531"/>
      <c r="M356" s="513"/>
      <c r="N356" s="314"/>
      <c r="O356" s="313"/>
      <c r="P356" s="313"/>
      <c r="Q356" s="313"/>
    </row>
    <row r="357" spans="1:17" s="209" customFormat="1" ht="12" customHeight="1" x14ac:dyDescent="0.3">
      <c r="A357" s="614"/>
      <c r="B357" s="508"/>
      <c r="C357" s="508"/>
      <c r="D357" s="508"/>
      <c r="E357" s="508"/>
      <c r="F357" s="212" t="s">
        <v>83</v>
      </c>
      <c r="G357" s="208">
        <v>0</v>
      </c>
      <c r="H357" s="208">
        <v>0</v>
      </c>
      <c r="I357" s="208">
        <v>0</v>
      </c>
      <c r="J357" s="208">
        <f t="shared" si="256"/>
        <v>0</v>
      </c>
      <c r="K357" s="534"/>
      <c r="L357" s="531"/>
      <c r="M357" s="513"/>
      <c r="N357" s="314"/>
      <c r="O357" s="313"/>
      <c r="P357" s="313"/>
      <c r="Q357" s="313"/>
    </row>
    <row r="358" spans="1:17" s="209" customFormat="1" ht="12" customHeight="1" x14ac:dyDescent="0.3">
      <c r="A358" s="614"/>
      <c r="B358" s="509"/>
      <c r="C358" s="509"/>
      <c r="D358" s="509"/>
      <c r="E358" s="509"/>
      <c r="F358" s="213" t="s">
        <v>121</v>
      </c>
      <c r="G358" s="214">
        <f t="shared" ref="G358:J358" si="258">SUM(G355:G357)</f>
        <v>25058000</v>
      </c>
      <c r="H358" s="214">
        <f t="shared" si="258"/>
        <v>25058000</v>
      </c>
      <c r="I358" s="214">
        <f t="shared" si="258"/>
        <v>0</v>
      </c>
      <c r="J358" s="214">
        <f t="shared" si="258"/>
        <v>25058000</v>
      </c>
      <c r="K358" s="535"/>
      <c r="L358" s="532"/>
      <c r="M358" s="514"/>
      <c r="N358" s="314"/>
      <c r="O358" s="313"/>
      <c r="P358" s="313"/>
      <c r="Q358" s="313"/>
    </row>
    <row r="359" spans="1:17" s="209" customFormat="1" ht="12" customHeight="1" x14ac:dyDescent="0.3">
      <c r="A359" s="614">
        <f>A354+1</f>
        <v>31</v>
      </c>
      <c r="B359" s="507" t="s">
        <v>730</v>
      </c>
      <c r="C359" s="507"/>
      <c r="D359" s="507"/>
      <c r="E359" s="507"/>
      <c r="F359" s="210" t="s">
        <v>268</v>
      </c>
      <c r="G359" s="210"/>
      <c r="H359" s="211"/>
      <c r="I359" s="211"/>
      <c r="J359" s="211"/>
      <c r="K359" s="533"/>
      <c r="L359" s="530">
        <v>0</v>
      </c>
      <c r="M359" s="292" t="s">
        <v>874</v>
      </c>
      <c r="N359" s="314"/>
      <c r="O359" s="313"/>
      <c r="P359" s="313"/>
      <c r="Q359" s="313"/>
    </row>
    <row r="360" spans="1:17" s="209" customFormat="1" ht="12" customHeight="1" x14ac:dyDescent="0.3">
      <c r="A360" s="614"/>
      <c r="B360" s="508"/>
      <c r="C360" s="508"/>
      <c r="D360" s="508"/>
      <c r="E360" s="508"/>
      <c r="F360" s="212" t="s">
        <v>104</v>
      </c>
      <c r="G360" s="208">
        <v>138306740</v>
      </c>
      <c r="H360" s="208">
        <v>138306740</v>
      </c>
      <c r="I360" s="208"/>
      <c r="J360" s="208">
        <f t="shared" ref="J360:J362" si="259">H360</f>
        <v>138306740</v>
      </c>
      <c r="K360" s="534"/>
      <c r="L360" s="531"/>
      <c r="M360" s="514" t="s">
        <v>1277</v>
      </c>
      <c r="N360" s="314">
        <f>G360</f>
        <v>138306740</v>
      </c>
      <c r="O360" s="314">
        <f t="shared" ref="O360:Q360" si="260">H360</f>
        <v>138306740</v>
      </c>
      <c r="P360" s="314">
        <f t="shared" si="260"/>
        <v>0</v>
      </c>
      <c r="Q360" s="314">
        <f t="shared" si="260"/>
        <v>138306740</v>
      </c>
    </row>
    <row r="361" spans="1:17" s="209" customFormat="1" ht="12" customHeight="1" x14ac:dyDescent="0.3">
      <c r="A361" s="614"/>
      <c r="B361" s="508"/>
      <c r="C361" s="508"/>
      <c r="D361" s="508"/>
      <c r="E361" s="508"/>
      <c r="F361" s="212" t="s">
        <v>82</v>
      </c>
      <c r="G361" s="208">
        <v>0</v>
      </c>
      <c r="H361" s="208">
        <v>0</v>
      </c>
      <c r="I361" s="208">
        <v>0</v>
      </c>
      <c r="J361" s="208">
        <f t="shared" si="259"/>
        <v>0</v>
      </c>
      <c r="K361" s="534"/>
      <c r="L361" s="531"/>
      <c r="M361" s="537"/>
      <c r="N361" s="314"/>
      <c r="O361" s="313"/>
      <c r="P361" s="313"/>
      <c r="Q361" s="313"/>
    </row>
    <row r="362" spans="1:17" s="209" customFormat="1" ht="12" customHeight="1" x14ac:dyDescent="0.3">
      <c r="A362" s="614"/>
      <c r="B362" s="508"/>
      <c r="C362" s="508"/>
      <c r="D362" s="508"/>
      <c r="E362" s="508"/>
      <c r="F362" s="212" t="s">
        <v>83</v>
      </c>
      <c r="G362" s="208">
        <v>0</v>
      </c>
      <c r="H362" s="208">
        <v>0</v>
      </c>
      <c r="I362" s="208">
        <v>0</v>
      </c>
      <c r="J362" s="208">
        <f t="shared" si="259"/>
        <v>0</v>
      </c>
      <c r="K362" s="534"/>
      <c r="L362" s="531"/>
      <c r="M362" s="537"/>
      <c r="N362" s="314"/>
      <c r="O362" s="313"/>
      <c r="P362" s="313"/>
      <c r="Q362" s="313"/>
    </row>
    <row r="363" spans="1:17" s="209" customFormat="1" ht="12" customHeight="1" x14ac:dyDescent="0.3">
      <c r="A363" s="614"/>
      <c r="B363" s="509"/>
      <c r="C363" s="509"/>
      <c r="D363" s="508"/>
      <c r="E363" s="508"/>
      <c r="F363" s="213" t="s">
        <v>121</v>
      </c>
      <c r="G363" s="214">
        <f t="shared" ref="G363:J363" si="261">SUM(G360:G362)</f>
        <v>138306740</v>
      </c>
      <c r="H363" s="214">
        <f t="shared" si="261"/>
        <v>138306740</v>
      </c>
      <c r="I363" s="214">
        <f t="shared" si="261"/>
        <v>0</v>
      </c>
      <c r="J363" s="214">
        <f t="shared" si="261"/>
        <v>138306740</v>
      </c>
      <c r="K363" s="535"/>
      <c r="L363" s="532"/>
      <c r="M363" s="537"/>
      <c r="N363" s="314"/>
      <c r="O363" s="313"/>
      <c r="P363" s="313"/>
      <c r="Q363" s="313"/>
    </row>
    <row r="364" spans="1:17" s="209" customFormat="1" ht="12" customHeight="1" x14ac:dyDescent="0.3">
      <c r="A364" s="614"/>
      <c r="B364" s="507" t="s">
        <v>731</v>
      </c>
      <c r="C364" s="507"/>
      <c r="D364" s="508"/>
      <c r="E364" s="508"/>
      <c r="F364" s="210" t="s">
        <v>686</v>
      </c>
      <c r="G364" s="210"/>
      <c r="H364" s="211"/>
      <c r="I364" s="211"/>
      <c r="J364" s="211"/>
      <c r="K364" s="555" t="s">
        <v>1373</v>
      </c>
      <c r="L364" s="507"/>
      <c r="M364" s="292" t="s">
        <v>873</v>
      </c>
      <c r="N364" s="314"/>
      <c r="O364" s="313"/>
      <c r="P364" s="313"/>
      <c r="Q364" s="313"/>
    </row>
    <row r="365" spans="1:17" s="209" customFormat="1" ht="12" customHeight="1" x14ac:dyDescent="0.3">
      <c r="A365" s="614"/>
      <c r="B365" s="508"/>
      <c r="C365" s="508"/>
      <c r="D365" s="508"/>
      <c r="E365" s="508"/>
      <c r="F365" s="212" t="s">
        <v>104</v>
      </c>
      <c r="G365" s="208">
        <v>59723198617</v>
      </c>
      <c r="H365" s="208">
        <f t="shared" ref="H365" si="262">G365</f>
        <v>59723198617</v>
      </c>
      <c r="I365" s="208">
        <v>0</v>
      </c>
      <c r="J365" s="208">
        <v>0</v>
      </c>
      <c r="K365" s="556"/>
      <c r="L365" s="508"/>
      <c r="M365" s="514"/>
      <c r="N365" s="314">
        <f>G365</f>
        <v>59723198617</v>
      </c>
      <c r="O365" s="314">
        <f t="shared" ref="O365:Q365" si="263">H365</f>
        <v>59723198617</v>
      </c>
      <c r="P365" s="314">
        <f t="shared" si="263"/>
        <v>0</v>
      </c>
      <c r="Q365" s="314">
        <f t="shared" si="263"/>
        <v>0</v>
      </c>
    </row>
    <row r="366" spans="1:17" s="209" customFormat="1" ht="12" customHeight="1" x14ac:dyDescent="0.3">
      <c r="A366" s="614"/>
      <c r="B366" s="508"/>
      <c r="C366" s="508"/>
      <c r="D366" s="508"/>
      <c r="E366" s="508"/>
      <c r="F366" s="212" t="s">
        <v>82</v>
      </c>
      <c r="G366" s="208">
        <v>0</v>
      </c>
      <c r="H366" s="208">
        <v>0</v>
      </c>
      <c r="I366" s="208">
        <v>0</v>
      </c>
      <c r="J366" s="208">
        <f t="shared" ref="J366:J367" si="264">H366</f>
        <v>0</v>
      </c>
      <c r="K366" s="556"/>
      <c r="L366" s="508"/>
      <c r="M366" s="537"/>
      <c r="N366" s="314"/>
      <c r="O366" s="313"/>
      <c r="P366" s="313"/>
      <c r="Q366" s="313"/>
    </row>
    <row r="367" spans="1:17" s="209" customFormat="1" ht="12" customHeight="1" x14ac:dyDescent="0.3">
      <c r="A367" s="614"/>
      <c r="B367" s="508"/>
      <c r="C367" s="508"/>
      <c r="D367" s="508"/>
      <c r="E367" s="508"/>
      <c r="F367" s="212" t="s">
        <v>83</v>
      </c>
      <c r="G367" s="208">
        <v>0</v>
      </c>
      <c r="H367" s="208">
        <v>0</v>
      </c>
      <c r="I367" s="208">
        <v>0</v>
      </c>
      <c r="J367" s="208">
        <f t="shared" si="264"/>
        <v>0</v>
      </c>
      <c r="K367" s="556"/>
      <c r="L367" s="508"/>
      <c r="M367" s="537"/>
      <c r="N367" s="314"/>
      <c r="O367" s="313"/>
      <c r="P367" s="313"/>
      <c r="Q367" s="313"/>
    </row>
    <row r="368" spans="1:17" s="209" customFormat="1" ht="12" customHeight="1" x14ac:dyDescent="0.3">
      <c r="A368" s="614"/>
      <c r="B368" s="509"/>
      <c r="C368" s="509"/>
      <c r="D368" s="508"/>
      <c r="E368" s="508"/>
      <c r="F368" s="213" t="s">
        <v>121</v>
      </c>
      <c r="G368" s="214">
        <f t="shared" ref="G368:J368" si="265">SUM(G365:G367)</f>
        <v>59723198617</v>
      </c>
      <c r="H368" s="214">
        <f t="shared" si="265"/>
        <v>59723198617</v>
      </c>
      <c r="I368" s="214">
        <f t="shared" si="265"/>
        <v>0</v>
      </c>
      <c r="J368" s="214">
        <f t="shared" si="265"/>
        <v>0</v>
      </c>
      <c r="K368" s="557"/>
      <c r="L368" s="509"/>
      <c r="M368" s="537"/>
      <c r="N368" s="314"/>
      <c r="O368" s="313"/>
      <c r="P368" s="313"/>
      <c r="Q368" s="313"/>
    </row>
    <row r="369" spans="1:17" s="209" customFormat="1" ht="12" customHeight="1" x14ac:dyDescent="0.3">
      <c r="A369" s="614"/>
      <c r="B369" s="507" t="s">
        <v>732</v>
      </c>
      <c r="C369" s="507"/>
      <c r="D369" s="508"/>
      <c r="E369" s="508"/>
      <c r="F369" s="210" t="s">
        <v>865</v>
      </c>
      <c r="G369" s="210"/>
      <c r="H369" s="211"/>
      <c r="I369" s="211"/>
      <c r="J369" s="211"/>
      <c r="K369" s="555" t="s">
        <v>1373</v>
      </c>
      <c r="L369" s="530">
        <v>0</v>
      </c>
      <c r="M369" s="537"/>
      <c r="N369" s="314"/>
      <c r="O369" s="313"/>
      <c r="P369" s="313"/>
      <c r="Q369" s="313"/>
    </row>
    <row r="370" spans="1:17" s="209" customFormat="1" ht="12" customHeight="1" x14ac:dyDescent="0.3">
      <c r="A370" s="614"/>
      <c r="B370" s="508"/>
      <c r="C370" s="508"/>
      <c r="D370" s="508"/>
      <c r="E370" s="508"/>
      <c r="F370" s="212" t="s">
        <v>104</v>
      </c>
      <c r="G370" s="208">
        <v>57000000</v>
      </c>
      <c r="H370" s="208">
        <f t="shared" ref="H370" si="266">G370</f>
        <v>57000000</v>
      </c>
      <c r="I370" s="208">
        <v>0</v>
      </c>
      <c r="J370" s="208">
        <v>0</v>
      </c>
      <c r="K370" s="556"/>
      <c r="L370" s="531"/>
      <c r="M370" s="537"/>
      <c r="N370" s="314">
        <f>G370</f>
        <v>57000000</v>
      </c>
      <c r="O370" s="314">
        <f t="shared" ref="O370:Q370" si="267">H370</f>
        <v>57000000</v>
      </c>
      <c r="P370" s="314">
        <f t="shared" si="267"/>
        <v>0</v>
      </c>
      <c r="Q370" s="314">
        <f t="shared" si="267"/>
        <v>0</v>
      </c>
    </row>
    <row r="371" spans="1:17" s="209" customFormat="1" ht="12" customHeight="1" x14ac:dyDescent="0.3">
      <c r="A371" s="614"/>
      <c r="B371" s="508"/>
      <c r="C371" s="508"/>
      <c r="D371" s="508"/>
      <c r="E371" s="508"/>
      <c r="F371" s="212" t="s">
        <v>82</v>
      </c>
      <c r="G371" s="208">
        <v>0</v>
      </c>
      <c r="H371" s="208">
        <v>0</v>
      </c>
      <c r="I371" s="208">
        <v>0</v>
      </c>
      <c r="J371" s="208">
        <f t="shared" ref="J371:J372" si="268">H371</f>
        <v>0</v>
      </c>
      <c r="K371" s="556"/>
      <c r="L371" s="531"/>
      <c r="M371" s="537"/>
      <c r="N371" s="314"/>
      <c r="O371" s="313"/>
      <c r="P371" s="313"/>
      <c r="Q371" s="313"/>
    </row>
    <row r="372" spans="1:17" s="209" customFormat="1" ht="12" customHeight="1" x14ac:dyDescent="0.3">
      <c r="A372" s="614"/>
      <c r="B372" s="508"/>
      <c r="C372" s="508"/>
      <c r="D372" s="508"/>
      <c r="E372" s="508"/>
      <c r="F372" s="212" t="s">
        <v>83</v>
      </c>
      <c r="G372" s="208">
        <v>0</v>
      </c>
      <c r="H372" s="208">
        <v>0</v>
      </c>
      <c r="I372" s="208">
        <v>0</v>
      </c>
      <c r="J372" s="208">
        <f t="shared" si="268"/>
        <v>0</v>
      </c>
      <c r="K372" s="556"/>
      <c r="L372" s="531"/>
      <c r="M372" s="537"/>
      <c r="N372" s="314"/>
      <c r="O372" s="313"/>
      <c r="P372" s="313"/>
      <c r="Q372" s="313"/>
    </row>
    <row r="373" spans="1:17" s="209" customFormat="1" ht="12" customHeight="1" x14ac:dyDescent="0.3">
      <c r="A373" s="614"/>
      <c r="B373" s="509"/>
      <c r="C373" s="509"/>
      <c r="D373" s="508"/>
      <c r="E373" s="508"/>
      <c r="F373" s="213" t="s">
        <v>121</v>
      </c>
      <c r="G373" s="214">
        <f t="shared" ref="G373:J373" si="269">SUM(G370:G372)</f>
        <v>57000000</v>
      </c>
      <c r="H373" s="214">
        <f t="shared" si="269"/>
        <v>57000000</v>
      </c>
      <c r="I373" s="214">
        <f t="shared" si="269"/>
        <v>0</v>
      </c>
      <c r="J373" s="214">
        <f t="shared" si="269"/>
        <v>0</v>
      </c>
      <c r="K373" s="557"/>
      <c r="L373" s="532"/>
      <c r="M373" s="537"/>
      <c r="N373" s="314"/>
      <c r="O373" s="313"/>
      <c r="P373" s="313"/>
      <c r="Q373" s="313"/>
    </row>
    <row r="374" spans="1:17" s="209" customFormat="1" ht="12" customHeight="1" x14ac:dyDescent="0.3">
      <c r="A374" s="614"/>
      <c r="B374" s="518"/>
      <c r="C374" s="519"/>
      <c r="D374" s="519"/>
      <c r="E374" s="520"/>
      <c r="F374" s="206"/>
      <c r="G374" s="207"/>
      <c r="H374" s="208"/>
      <c r="I374" s="208"/>
      <c r="J374" s="208"/>
      <c r="K374" s="527"/>
      <c r="L374" s="527"/>
      <c r="M374" s="512"/>
      <c r="N374" s="314"/>
      <c r="O374" s="313"/>
      <c r="P374" s="313"/>
      <c r="Q374" s="313"/>
    </row>
    <row r="375" spans="1:17" s="209" customFormat="1" ht="12" customHeight="1" x14ac:dyDescent="0.3">
      <c r="A375" s="614"/>
      <c r="B375" s="521"/>
      <c r="C375" s="522"/>
      <c r="D375" s="522"/>
      <c r="E375" s="523"/>
      <c r="F375" s="206" t="s">
        <v>565</v>
      </c>
      <c r="G375" s="207">
        <f>G360+G370+G365</f>
        <v>59918505357</v>
      </c>
      <c r="H375" s="207">
        <f t="shared" ref="H375:J375" si="270">H360+H370+H365</f>
        <v>59918505357</v>
      </c>
      <c r="I375" s="207">
        <f t="shared" si="270"/>
        <v>0</v>
      </c>
      <c r="J375" s="207">
        <f t="shared" si="270"/>
        <v>138306740</v>
      </c>
      <c r="K375" s="528"/>
      <c r="L375" s="528"/>
      <c r="M375" s="513"/>
      <c r="N375" s="316"/>
      <c r="O375" s="313"/>
      <c r="P375" s="313"/>
      <c r="Q375" s="313"/>
    </row>
    <row r="376" spans="1:17" s="209" customFormat="1" ht="12" customHeight="1" x14ac:dyDescent="0.3">
      <c r="A376" s="614"/>
      <c r="B376" s="521"/>
      <c r="C376" s="522"/>
      <c r="D376" s="522"/>
      <c r="E376" s="523"/>
      <c r="F376" s="206" t="s">
        <v>567</v>
      </c>
      <c r="G376" s="207">
        <f t="shared" ref="G376:J376" si="271">G361+G371+G366</f>
        <v>0</v>
      </c>
      <c r="H376" s="207">
        <f t="shared" si="271"/>
        <v>0</v>
      </c>
      <c r="I376" s="207">
        <f t="shared" si="271"/>
        <v>0</v>
      </c>
      <c r="J376" s="207">
        <f t="shared" si="271"/>
        <v>0</v>
      </c>
      <c r="K376" s="528"/>
      <c r="L376" s="528"/>
      <c r="M376" s="513"/>
      <c r="N376" s="314"/>
      <c r="O376" s="313"/>
      <c r="P376" s="313"/>
      <c r="Q376" s="313"/>
    </row>
    <row r="377" spans="1:17" s="209" customFormat="1" ht="12" customHeight="1" x14ac:dyDescent="0.3">
      <c r="A377" s="614"/>
      <c r="B377" s="521"/>
      <c r="C377" s="522"/>
      <c r="D377" s="522"/>
      <c r="E377" s="523"/>
      <c r="F377" s="206" t="s">
        <v>569</v>
      </c>
      <c r="G377" s="207">
        <f t="shared" ref="G377:J377" si="272">G362+G372+G367</f>
        <v>0</v>
      </c>
      <c r="H377" s="207">
        <f t="shared" si="272"/>
        <v>0</v>
      </c>
      <c r="I377" s="207">
        <f t="shared" si="272"/>
        <v>0</v>
      </c>
      <c r="J377" s="207">
        <f t="shared" si="272"/>
        <v>0</v>
      </c>
      <c r="K377" s="528"/>
      <c r="L377" s="528"/>
      <c r="M377" s="513"/>
      <c r="N377" s="314"/>
      <c r="O377" s="313"/>
      <c r="P377" s="313"/>
      <c r="Q377" s="313"/>
    </row>
    <row r="378" spans="1:17" s="209" customFormat="1" ht="12" customHeight="1" x14ac:dyDescent="0.3">
      <c r="A378" s="614"/>
      <c r="B378" s="524"/>
      <c r="C378" s="525"/>
      <c r="D378" s="525"/>
      <c r="E378" s="526"/>
      <c r="F378" s="206" t="s">
        <v>121</v>
      </c>
      <c r="G378" s="207">
        <f>SUM(G375:G377)</f>
        <v>59918505357</v>
      </c>
      <c r="H378" s="207">
        <f t="shared" ref="H378:J378" si="273">SUM(H375:H377)</f>
        <v>59918505357</v>
      </c>
      <c r="I378" s="207">
        <f t="shared" si="273"/>
        <v>0</v>
      </c>
      <c r="J378" s="207">
        <f t="shared" si="273"/>
        <v>138306740</v>
      </c>
      <c r="K378" s="529"/>
      <c r="L378" s="529"/>
      <c r="M378" s="514"/>
      <c r="N378" s="314"/>
      <c r="O378" s="313"/>
      <c r="P378" s="313"/>
      <c r="Q378" s="313"/>
    </row>
    <row r="379" spans="1:17" s="209" customFormat="1" ht="12" customHeight="1" x14ac:dyDescent="0.3">
      <c r="A379" s="614">
        <f>A359+1</f>
        <v>32</v>
      </c>
      <c r="B379" s="507" t="s">
        <v>875</v>
      </c>
      <c r="C379" s="507"/>
      <c r="D379" s="507"/>
      <c r="E379" s="507"/>
      <c r="F379" s="210" t="s">
        <v>197</v>
      </c>
      <c r="G379" s="210"/>
      <c r="H379" s="211"/>
      <c r="I379" s="211"/>
      <c r="J379" s="211"/>
      <c r="K379" s="533" t="s">
        <v>1145</v>
      </c>
      <c r="L379" s="530">
        <v>0</v>
      </c>
      <c r="M379" s="267" t="s">
        <v>734</v>
      </c>
      <c r="N379" s="314"/>
      <c r="O379" s="313"/>
      <c r="P379" s="313"/>
      <c r="Q379" s="313"/>
    </row>
    <row r="380" spans="1:17" s="209" customFormat="1" ht="12" customHeight="1" x14ac:dyDescent="0.3">
      <c r="A380" s="614"/>
      <c r="B380" s="508"/>
      <c r="C380" s="508"/>
      <c r="D380" s="508"/>
      <c r="E380" s="508"/>
      <c r="F380" s="212" t="s">
        <v>104</v>
      </c>
      <c r="G380" s="208">
        <v>140000000</v>
      </c>
      <c r="H380" s="208">
        <f>G380</f>
        <v>140000000</v>
      </c>
      <c r="I380" s="208">
        <v>0</v>
      </c>
      <c r="J380" s="208">
        <f>H380</f>
        <v>140000000</v>
      </c>
      <c r="K380" s="534"/>
      <c r="L380" s="531"/>
      <c r="M380" s="513" t="s">
        <v>1278</v>
      </c>
      <c r="N380" s="314">
        <f>G380</f>
        <v>140000000</v>
      </c>
      <c r="O380" s="314">
        <f t="shared" ref="O380:Q380" si="274">H380</f>
        <v>140000000</v>
      </c>
      <c r="P380" s="314">
        <f t="shared" si="274"/>
        <v>0</v>
      </c>
      <c r="Q380" s="314">
        <f t="shared" si="274"/>
        <v>140000000</v>
      </c>
    </row>
    <row r="381" spans="1:17" s="209" customFormat="1" ht="12" customHeight="1" x14ac:dyDescent="0.3">
      <c r="A381" s="614"/>
      <c r="B381" s="508"/>
      <c r="C381" s="508"/>
      <c r="D381" s="508"/>
      <c r="E381" s="508"/>
      <c r="F381" s="212" t="s">
        <v>82</v>
      </c>
      <c r="G381" s="208">
        <v>0</v>
      </c>
      <c r="H381" s="208">
        <f t="shared" ref="H381" si="275">G381</f>
        <v>0</v>
      </c>
      <c r="I381" s="208">
        <v>0</v>
      </c>
      <c r="J381" s="208">
        <f t="shared" ref="J381" si="276">H381</f>
        <v>0</v>
      </c>
      <c r="K381" s="534"/>
      <c r="L381" s="531"/>
      <c r="M381" s="513"/>
      <c r="N381" s="314"/>
      <c r="O381" s="313"/>
      <c r="P381" s="313"/>
      <c r="Q381" s="313"/>
    </row>
    <row r="382" spans="1:17" s="209" customFormat="1" ht="12" customHeight="1" x14ac:dyDescent="0.3">
      <c r="A382" s="614"/>
      <c r="B382" s="508"/>
      <c r="C382" s="508"/>
      <c r="D382" s="508"/>
      <c r="E382" s="508"/>
      <c r="F382" s="212" t="s">
        <v>83</v>
      </c>
      <c r="G382" s="208" t="s">
        <v>674</v>
      </c>
      <c r="H382" s="208"/>
      <c r="I382" s="208" t="s">
        <v>674</v>
      </c>
      <c r="J382" s="208">
        <v>0</v>
      </c>
      <c r="K382" s="534"/>
      <c r="L382" s="531"/>
      <c r="M382" s="513"/>
      <c r="N382" s="314"/>
      <c r="O382" s="313"/>
      <c r="P382" s="313"/>
      <c r="Q382" s="313"/>
    </row>
    <row r="383" spans="1:17" s="209" customFormat="1" ht="12" customHeight="1" x14ac:dyDescent="0.3">
      <c r="A383" s="614"/>
      <c r="B383" s="509"/>
      <c r="C383" s="508"/>
      <c r="D383" s="508"/>
      <c r="E383" s="508"/>
      <c r="F383" s="213" t="s">
        <v>121</v>
      </c>
      <c r="G383" s="214">
        <f>SUM(G380:G382)</f>
        <v>140000000</v>
      </c>
      <c r="H383" s="214">
        <f t="shared" ref="H383:J383" si="277">SUM(H380:H382)</f>
        <v>140000000</v>
      </c>
      <c r="I383" s="214">
        <f t="shared" si="277"/>
        <v>0</v>
      </c>
      <c r="J383" s="214">
        <f t="shared" si="277"/>
        <v>140000000</v>
      </c>
      <c r="K383" s="535"/>
      <c r="L383" s="532"/>
      <c r="M383" s="514"/>
      <c r="N383" s="314"/>
      <c r="O383" s="313"/>
      <c r="P383" s="313"/>
      <c r="Q383" s="313"/>
    </row>
    <row r="384" spans="1:17" s="209" customFormat="1" ht="12" customHeight="1" x14ac:dyDescent="0.3">
      <c r="A384" s="614"/>
      <c r="B384" s="507" t="s">
        <v>876</v>
      </c>
      <c r="C384" s="508"/>
      <c r="D384" s="508"/>
      <c r="E384" s="508"/>
      <c r="F384" s="210" t="s">
        <v>197</v>
      </c>
      <c r="G384" s="210"/>
      <c r="H384" s="211"/>
      <c r="I384" s="211"/>
      <c r="J384" s="211"/>
      <c r="K384" s="533" t="s">
        <v>1146</v>
      </c>
      <c r="L384" s="530">
        <v>0</v>
      </c>
      <c r="M384" s="267" t="s">
        <v>734</v>
      </c>
      <c r="N384" s="314"/>
      <c r="O384" s="313"/>
      <c r="P384" s="313"/>
      <c r="Q384" s="313"/>
    </row>
    <row r="385" spans="1:17" s="209" customFormat="1" ht="12" customHeight="1" x14ac:dyDescent="0.3">
      <c r="A385" s="614"/>
      <c r="B385" s="508"/>
      <c r="C385" s="508"/>
      <c r="D385" s="508"/>
      <c r="E385" s="508"/>
      <c r="F385" s="212" t="s">
        <v>104</v>
      </c>
      <c r="G385" s="208">
        <v>14890000</v>
      </c>
      <c r="H385" s="208">
        <f t="shared" ref="H385" si="278">G385</f>
        <v>14890000</v>
      </c>
      <c r="I385" s="208">
        <v>0</v>
      </c>
      <c r="J385" s="208">
        <f t="shared" ref="J385:J386" si="279">H385</f>
        <v>14890000</v>
      </c>
      <c r="K385" s="534"/>
      <c r="L385" s="531"/>
      <c r="M385" s="513" t="s">
        <v>1279</v>
      </c>
      <c r="N385" s="314">
        <f>G385</f>
        <v>14890000</v>
      </c>
      <c r="O385" s="314">
        <f t="shared" ref="O385:Q385" si="280">H385</f>
        <v>14890000</v>
      </c>
      <c r="P385" s="314">
        <f t="shared" si="280"/>
        <v>0</v>
      </c>
      <c r="Q385" s="314">
        <f t="shared" si="280"/>
        <v>14890000</v>
      </c>
    </row>
    <row r="386" spans="1:17" s="209" customFormat="1" ht="12" customHeight="1" x14ac:dyDescent="0.3">
      <c r="A386" s="614"/>
      <c r="B386" s="508"/>
      <c r="C386" s="508"/>
      <c r="D386" s="508"/>
      <c r="E386" s="508"/>
      <c r="F386" s="212" t="s">
        <v>82</v>
      </c>
      <c r="G386" s="208">
        <v>0</v>
      </c>
      <c r="H386" s="208">
        <f>G386</f>
        <v>0</v>
      </c>
      <c r="I386" s="208">
        <v>0</v>
      </c>
      <c r="J386" s="208">
        <f t="shared" si="279"/>
        <v>0</v>
      </c>
      <c r="K386" s="534"/>
      <c r="L386" s="531"/>
      <c r="M386" s="513"/>
      <c r="N386" s="314"/>
      <c r="O386" s="313"/>
      <c r="P386" s="313"/>
      <c r="Q386" s="313"/>
    </row>
    <row r="387" spans="1:17" s="209" customFormat="1" ht="12" customHeight="1" x14ac:dyDescent="0.3">
      <c r="A387" s="614"/>
      <c r="B387" s="508"/>
      <c r="C387" s="508"/>
      <c r="D387" s="508"/>
      <c r="E387" s="508"/>
      <c r="F387" s="212" t="s">
        <v>83</v>
      </c>
      <c r="G387" s="208" t="s">
        <v>674</v>
      </c>
      <c r="H387" s="208"/>
      <c r="I387" s="208" t="s">
        <v>674</v>
      </c>
      <c r="J387" s="208">
        <v>0</v>
      </c>
      <c r="K387" s="534"/>
      <c r="L387" s="531"/>
      <c r="M387" s="513"/>
      <c r="N387" s="314"/>
      <c r="O387" s="313"/>
      <c r="P387" s="313"/>
      <c r="Q387" s="313"/>
    </row>
    <row r="388" spans="1:17" s="209" customFormat="1" ht="12" customHeight="1" x14ac:dyDescent="0.3">
      <c r="A388" s="614"/>
      <c r="B388" s="509"/>
      <c r="C388" s="509"/>
      <c r="D388" s="509"/>
      <c r="E388" s="508"/>
      <c r="F388" s="213" t="s">
        <v>121</v>
      </c>
      <c r="G388" s="214">
        <f t="shared" ref="G388:J388" si="281">SUM(G385:G387)</f>
        <v>14890000</v>
      </c>
      <c r="H388" s="214">
        <f t="shared" si="281"/>
        <v>14890000</v>
      </c>
      <c r="I388" s="214">
        <f t="shared" si="281"/>
        <v>0</v>
      </c>
      <c r="J388" s="214">
        <f t="shared" si="281"/>
        <v>14890000</v>
      </c>
      <c r="K388" s="535"/>
      <c r="L388" s="532"/>
      <c r="M388" s="514"/>
      <c r="N388" s="314"/>
      <c r="O388" s="313"/>
      <c r="P388" s="313"/>
      <c r="Q388" s="313"/>
    </row>
    <row r="389" spans="1:17" s="209" customFormat="1" ht="12" customHeight="1" x14ac:dyDescent="0.3">
      <c r="A389" s="614"/>
      <c r="B389" s="518"/>
      <c r="C389" s="519"/>
      <c r="D389" s="519"/>
      <c r="E389" s="520"/>
      <c r="F389" s="206"/>
      <c r="G389" s="207"/>
      <c r="H389" s="208"/>
      <c r="I389" s="208"/>
      <c r="J389" s="208"/>
      <c r="K389" s="527"/>
      <c r="L389" s="527"/>
      <c r="M389" s="512"/>
      <c r="N389" s="314"/>
      <c r="O389" s="313"/>
      <c r="P389" s="313"/>
      <c r="Q389" s="313"/>
    </row>
    <row r="390" spans="1:17" s="209" customFormat="1" ht="12" customHeight="1" x14ac:dyDescent="0.3">
      <c r="A390" s="614"/>
      <c r="B390" s="521"/>
      <c r="C390" s="522"/>
      <c r="D390" s="522"/>
      <c r="E390" s="523"/>
      <c r="F390" s="206" t="s">
        <v>565</v>
      </c>
      <c r="G390" s="207">
        <f>G380+G385</f>
        <v>154890000</v>
      </c>
      <c r="H390" s="207">
        <f t="shared" ref="H390:J390" si="282">H380+H385</f>
        <v>154890000</v>
      </c>
      <c r="I390" s="207">
        <f t="shared" si="282"/>
        <v>0</v>
      </c>
      <c r="J390" s="207">
        <f t="shared" si="282"/>
        <v>154890000</v>
      </c>
      <c r="K390" s="528"/>
      <c r="L390" s="528"/>
      <c r="M390" s="513"/>
      <c r="N390" s="314"/>
      <c r="O390" s="313"/>
      <c r="P390" s="313"/>
      <c r="Q390" s="313"/>
    </row>
    <row r="391" spans="1:17" s="209" customFormat="1" ht="12" customHeight="1" x14ac:dyDescent="0.3">
      <c r="A391" s="614"/>
      <c r="B391" s="521"/>
      <c r="C391" s="522"/>
      <c r="D391" s="522"/>
      <c r="E391" s="523"/>
      <c r="F391" s="206" t="s">
        <v>567</v>
      </c>
      <c r="G391" s="207">
        <f t="shared" ref="G391:J391" si="283">G381+G386</f>
        <v>0</v>
      </c>
      <c r="H391" s="207">
        <f t="shared" si="283"/>
        <v>0</v>
      </c>
      <c r="I391" s="207">
        <f t="shared" si="283"/>
        <v>0</v>
      </c>
      <c r="J391" s="207">
        <f t="shared" si="283"/>
        <v>0</v>
      </c>
      <c r="K391" s="528"/>
      <c r="L391" s="528"/>
      <c r="M391" s="513"/>
      <c r="N391" s="314"/>
      <c r="O391" s="313"/>
      <c r="P391" s="313"/>
      <c r="Q391" s="313"/>
    </row>
    <row r="392" spans="1:17" s="209" customFormat="1" ht="12" customHeight="1" x14ac:dyDescent="0.3">
      <c r="A392" s="614"/>
      <c r="B392" s="521"/>
      <c r="C392" s="522"/>
      <c r="D392" s="522"/>
      <c r="E392" s="523"/>
      <c r="F392" s="206" t="s">
        <v>569</v>
      </c>
      <c r="G392" s="207" t="str">
        <f>G387</f>
        <v>연6%</v>
      </c>
      <c r="H392" s="207">
        <f>H387</f>
        <v>0</v>
      </c>
      <c r="I392" s="207" t="str">
        <f>I387</f>
        <v>연6%</v>
      </c>
      <c r="J392" s="207">
        <f t="shared" ref="J392" si="284">J382+J387</f>
        <v>0</v>
      </c>
      <c r="K392" s="528"/>
      <c r="L392" s="528"/>
      <c r="M392" s="513"/>
      <c r="N392" s="314"/>
      <c r="O392" s="313"/>
      <c r="P392" s="313"/>
      <c r="Q392" s="313"/>
    </row>
    <row r="393" spans="1:17" s="209" customFormat="1" ht="12" customHeight="1" x14ac:dyDescent="0.3">
      <c r="A393" s="614"/>
      <c r="B393" s="524"/>
      <c r="C393" s="525"/>
      <c r="D393" s="525"/>
      <c r="E393" s="526"/>
      <c r="F393" s="206" t="s">
        <v>121</v>
      </c>
      <c r="G393" s="207">
        <f>SUM(G390:G392)</f>
        <v>154890000</v>
      </c>
      <c r="H393" s="207">
        <f t="shared" ref="H393:J393" si="285">SUM(H390:H392)</f>
        <v>154890000</v>
      </c>
      <c r="I393" s="207">
        <f t="shared" si="285"/>
        <v>0</v>
      </c>
      <c r="J393" s="207">
        <f t="shared" si="285"/>
        <v>154890000</v>
      </c>
      <c r="K393" s="529"/>
      <c r="L393" s="529"/>
      <c r="M393" s="514"/>
      <c r="N393" s="314"/>
      <c r="O393" s="313"/>
      <c r="P393" s="313"/>
      <c r="Q393" s="313"/>
    </row>
    <row r="394" spans="1:17" s="209" customFormat="1" ht="12" customHeight="1" x14ac:dyDescent="0.3">
      <c r="A394" s="614">
        <f>A379+1</f>
        <v>33</v>
      </c>
      <c r="B394" s="507" t="s">
        <v>912</v>
      </c>
      <c r="C394" s="507" t="s">
        <v>200</v>
      </c>
      <c r="D394" s="507"/>
      <c r="E394" s="507"/>
      <c r="F394" s="210" t="s">
        <v>197</v>
      </c>
      <c r="G394" s="210"/>
      <c r="H394" s="211"/>
      <c r="I394" s="211"/>
      <c r="J394" s="211"/>
      <c r="K394" s="533"/>
      <c r="L394" s="530">
        <v>0</v>
      </c>
      <c r="M394" s="215" t="s">
        <v>735</v>
      </c>
      <c r="N394" s="314"/>
      <c r="O394" s="313"/>
      <c r="P394" s="313"/>
      <c r="Q394" s="313"/>
    </row>
    <row r="395" spans="1:17" s="209" customFormat="1" ht="12" customHeight="1" x14ac:dyDescent="0.3">
      <c r="A395" s="614"/>
      <c r="B395" s="508"/>
      <c r="C395" s="508"/>
      <c r="D395" s="508"/>
      <c r="E395" s="508"/>
      <c r="F395" s="212" t="s">
        <v>104</v>
      </c>
      <c r="G395" s="208">
        <v>133160535</v>
      </c>
      <c r="H395" s="208">
        <f t="shared" ref="H395" si="286">G395</f>
        <v>133160535</v>
      </c>
      <c r="I395" s="208">
        <v>0</v>
      </c>
      <c r="J395" s="208">
        <f t="shared" ref="J395:J397" si="287">H395</f>
        <v>133160535</v>
      </c>
      <c r="K395" s="534"/>
      <c r="L395" s="531"/>
      <c r="M395" s="513" t="s">
        <v>913</v>
      </c>
      <c r="N395" s="314">
        <f>G395</f>
        <v>133160535</v>
      </c>
      <c r="O395" s="314">
        <f t="shared" ref="O395:Q395" si="288">H395</f>
        <v>133160535</v>
      </c>
      <c r="P395" s="314">
        <f t="shared" si="288"/>
        <v>0</v>
      </c>
      <c r="Q395" s="314">
        <f t="shared" si="288"/>
        <v>133160535</v>
      </c>
    </row>
    <row r="396" spans="1:17" s="209" customFormat="1" ht="12" customHeight="1" x14ac:dyDescent="0.3">
      <c r="A396" s="614"/>
      <c r="B396" s="508"/>
      <c r="C396" s="508"/>
      <c r="D396" s="508"/>
      <c r="E396" s="508"/>
      <c r="F396" s="212" t="s">
        <v>82</v>
      </c>
      <c r="G396" s="208">
        <v>0</v>
      </c>
      <c r="H396" s="208">
        <v>0</v>
      </c>
      <c r="I396" s="208">
        <v>0</v>
      </c>
      <c r="J396" s="208">
        <f t="shared" si="287"/>
        <v>0</v>
      </c>
      <c r="K396" s="534"/>
      <c r="L396" s="531"/>
      <c r="M396" s="513"/>
      <c r="N396" s="314"/>
      <c r="O396" s="313"/>
      <c r="P396" s="313"/>
      <c r="Q396" s="313"/>
    </row>
    <row r="397" spans="1:17" s="209" customFormat="1" ht="12" customHeight="1" x14ac:dyDescent="0.3">
      <c r="A397" s="614"/>
      <c r="B397" s="508"/>
      <c r="C397" s="508"/>
      <c r="D397" s="508"/>
      <c r="E397" s="508"/>
      <c r="F397" s="212" t="s">
        <v>83</v>
      </c>
      <c r="G397" s="208">
        <v>0</v>
      </c>
      <c r="H397" s="208">
        <v>0</v>
      </c>
      <c r="I397" s="208">
        <v>0</v>
      </c>
      <c r="J397" s="208">
        <f t="shared" si="287"/>
        <v>0</v>
      </c>
      <c r="K397" s="534"/>
      <c r="L397" s="531"/>
      <c r="M397" s="513"/>
      <c r="N397" s="314"/>
      <c r="O397" s="313"/>
      <c r="P397" s="313"/>
      <c r="Q397" s="313"/>
    </row>
    <row r="398" spans="1:17" s="209" customFormat="1" ht="12" customHeight="1" x14ac:dyDescent="0.3">
      <c r="A398" s="614"/>
      <c r="B398" s="509"/>
      <c r="C398" s="509"/>
      <c r="D398" s="509"/>
      <c r="E398" s="509"/>
      <c r="F398" s="213" t="s">
        <v>121</v>
      </c>
      <c r="G398" s="214">
        <f t="shared" ref="G398:J398" si="289">SUM(G395:G397)</f>
        <v>133160535</v>
      </c>
      <c r="H398" s="214">
        <f t="shared" si="289"/>
        <v>133160535</v>
      </c>
      <c r="I398" s="214">
        <f t="shared" si="289"/>
        <v>0</v>
      </c>
      <c r="J398" s="214">
        <f t="shared" si="289"/>
        <v>133160535</v>
      </c>
      <c r="K398" s="535"/>
      <c r="L398" s="532"/>
      <c r="M398" s="514"/>
      <c r="N398" s="314"/>
      <c r="O398" s="313"/>
      <c r="P398" s="313"/>
      <c r="Q398" s="313"/>
    </row>
    <row r="399" spans="1:17" s="209" customFormat="1" ht="12" customHeight="1" x14ac:dyDescent="0.3">
      <c r="A399" s="614">
        <f>A394+1</f>
        <v>34</v>
      </c>
      <c r="B399" s="507" t="s">
        <v>911</v>
      </c>
      <c r="C399" s="507" t="s">
        <v>186</v>
      </c>
      <c r="D399" s="507"/>
      <c r="E399" s="507"/>
      <c r="F399" s="210" t="s">
        <v>197</v>
      </c>
      <c r="G399" s="210"/>
      <c r="H399" s="211"/>
      <c r="I399" s="211"/>
      <c r="J399" s="211"/>
      <c r="K399" s="533"/>
      <c r="L399" s="530">
        <v>0</v>
      </c>
      <c r="M399" s="267" t="s">
        <v>735</v>
      </c>
      <c r="N399" s="314"/>
      <c r="O399" s="313"/>
      <c r="P399" s="313"/>
      <c r="Q399" s="313"/>
    </row>
    <row r="400" spans="1:17" s="209" customFormat="1" ht="12" customHeight="1" x14ac:dyDescent="0.3">
      <c r="A400" s="614"/>
      <c r="B400" s="508"/>
      <c r="C400" s="508"/>
      <c r="D400" s="508"/>
      <c r="E400" s="508"/>
      <c r="F400" s="212" t="s">
        <v>104</v>
      </c>
      <c r="G400" s="208">
        <v>26300000</v>
      </c>
      <c r="H400" s="208">
        <f t="shared" ref="H400" si="290">G400</f>
        <v>26300000</v>
      </c>
      <c r="I400" s="208">
        <v>0</v>
      </c>
      <c r="J400" s="208">
        <f t="shared" ref="J400:J402" si="291">H400</f>
        <v>26300000</v>
      </c>
      <c r="K400" s="534"/>
      <c r="L400" s="531"/>
      <c r="M400" s="513"/>
      <c r="N400" s="314">
        <f>G400</f>
        <v>26300000</v>
      </c>
      <c r="O400" s="314">
        <f t="shared" ref="O400:Q400" si="292">H400</f>
        <v>26300000</v>
      </c>
      <c r="P400" s="314">
        <f t="shared" si="292"/>
        <v>0</v>
      </c>
      <c r="Q400" s="314">
        <f t="shared" si="292"/>
        <v>26300000</v>
      </c>
    </row>
    <row r="401" spans="1:17" s="209" customFormat="1" ht="12" customHeight="1" x14ac:dyDescent="0.3">
      <c r="A401" s="614"/>
      <c r="B401" s="508"/>
      <c r="C401" s="508"/>
      <c r="D401" s="508"/>
      <c r="E401" s="508"/>
      <c r="F401" s="212" t="s">
        <v>82</v>
      </c>
      <c r="G401" s="208">
        <v>0</v>
      </c>
      <c r="H401" s="208">
        <v>0</v>
      </c>
      <c r="I401" s="208">
        <v>0</v>
      </c>
      <c r="J401" s="208">
        <f t="shared" si="291"/>
        <v>0</v>
      </c>
      <c r="K401" s="534"/>
      <c r="L401" s="531"/>
      <c r="M401" s="513"/>
      <c r="N401" s="314"/>
      <c r="O401" s="313"/>
      <c r="P401" s="313"/>
      <c r="Q401" s="313"/>
    </row>
    <row r="402" spans="1:17" s="209" customFormat="1" ht="12" customHeight="1" x14ac:dyDescent="0.3">
      <c r="A402" s="614"/>
      <c r="B402" s="508"/>
      <c r="C402" s="508"/>
      <c r="D402" s="508"/>
      <c r="E402" s="508"/>
      <c r="F402" s="212" t="s">
        <v>83</v>
      </c>
      <c r="G402" s="208">
        <v>0</v>
      </c>
      <c r="H402" s="208">
        <v>0</v>
      </c>
      <c r="I402" s="208">
        <v>0</v>
      </c>
      <c r="J402" s="208">
        <f t="shared" si="291"/>
        <v>0</v>
      </c>
      <c r="K402" s="534"/>
      <c r="L402" s="531"/>
      <c r="M402" s="513"/>
      <c r="N402" s="314"/>
      <c r="O402" s="313"/>
      <c r="P402" s="313"/>
      <c r="Q402" s="313"/>
    </row>
    <row r="403" spans="1:17" s="209" customFormat="1" ht="12" customHeight="1" x14ac:dyDescent="0.3">
      <c r="A403" s="614"/>
      <c r="B403" s="509"/>
      <c r="C403" s="509"/>
      <c r="D403" s="509"/>
      <c r="E403" s="509"/>
      <c r="F403" s="213" t="s">
        <v>121</v>
      </c>
      <c r="G403" s="214">
        <f t="shared" ref="G403:J403" si="293">SUM(G400:G402)</f>
        <v>26300000</v>
      </c>
      <c r="H403" s="214">
        <f t="shared" si="293"/>
        <v>26300000</v>
      </c>
      <c r="I403" s="214">
        <f t="shared" si="293"/>
        <v>0</v>
      </c>
      <c r="J403" s="214">
        <f t="shared" si="293"/>
        <v>26300000</v>
      </c>
      <c r="K403" s="535"/>
      <c r="L403" s="532"/>
      <c r="M403" s="514"/>
      <c r="N403" s="314"/>
      <c r="O403" s="313"/>
      <c r="P403" s="313"/>
      <c r="Q403" s="313"/>
    </row>
    <row r="404" spans="1:17" s="209" customFormat="1" ht="12" customHeight="1" x14ac:dyDescent="0.3">
      <c r="A404" s="614">
        <f>A399+1</f>
        <v>35</v>
      </c>
      <c r="B404" s="507" t="s">
        <v>877</v>
      </c>
      <c r="C404" s="507"/>
      <c r="D404" s="507"/>
      <c r="E404" s="507"/>
      <c r="F404" s="210" t="s">
        <v>197</v>
      </c>
      <c r="G404" s="210"/>
      <c r="H404" s="211"/>
      <c r="I404" s="211"/>
      <c r="J404" s="211"/>
      <c r="K404" s="533"/>
      <c r="L404" s="530">
        <v>0</v>
      </c>
      <c r="M404" s="267" t="s">
        <v>734</v>
      </c>
      <c r="N404" s="314"/>
      <c r="O404" s="313"/>
      <c r="P404" s="313"/>
      <c r="Q404" s="313"/>
    </row>
    <row r="405" spans="1:17" s="209" customFormat="1" ht="12" customHeight="1" x14ac:dyDescent="0.3">
      <c r="A405" s="614"/>
      <c r="B405" s="508"/>
      <c r="C405" s="508"/>
      <c r="D405" s="508"/>
      <c r="E405" s="508"/>
      <c r="F405" s="212" t="s">
        <v>104</v>
      </c>
      <c r="G405" s="208">
        <v>20000000</v>
      </c>
      <c r="H405" s="208">
        <f>G405</f>
        <v>20000000</v>
      </c>
      <c r="I405" s="208">
        <v>0</v>
      </c>
      <c r="J405" s="208">
        <f>H405</f>
        <v>20000000</v>
      </c>
      <c r="K405" s="534"/>
      <c r="L405" s="531"/>
      <c r="M405" s="539" t="s">
        <v>1280</v>
      </c>
      <c r="N405" s="314">
        <f>G405</f>
        <v>20000000</v>
      </c>
      <c r="O405" s="314">
        <f t="shared" ref="O405:Q405" si="294">H405</f>
        <v>20000000</v>
      </c>
      <c r="P405" s="314">
        <f t="shared" si="294"/>
        <v>0</v>
      </c>
      <c r="Q405" s="314">
        <f t="shared" si="294"/>
        <v>20000000</v>
      </c>
    </row>
    <row r="406" spans="1:17" s="209" customFormat="1" ht="12" customHeight="1" x14ac:dyDescent="0.3">
      <c r="A406" s="614"/>
      <c r="B406" s="508"/>
      <c r="C406" s="508"/>
      <c r="D406" s="508"/>
      <c r="E406" s="508"/>
      <c r="F406" s="212" t="s">
        <v>82</v>
      </c>
      <c r="G406" s="208">
        <v>0</v>
      </c>
      <c r="H406" s="208">
        <f t="shared" ref="H406:H407" si="295">G406</f>
        <v>0</v>
      </c>
      <c r="I406" s="208">
        <v>0</v>
      </c>
      <c r="J406" s="208">
        <f t="shared" ref="J406" si="296">H406</f>
        <v>0</v>
      </c>
      <c r="K406" s="534"/>
      <c r="L406" s="531"/>
      <c r="M406" s="539"/>
      <c r="N406" s="314"/>
      <c r="O406" s="313"/>
      <c r="P406" s="313"/>
      <c r="Q406" s="313"/>
    </row>
    <row r="407" spans="1:17" s="209" customFormat="1" ht="12" customHeight="1" x14ac:dyDescent="0.3">
      <c r="A407" s="614"/>
      <c r="B407" s="508"/>
      <c r="C407" s="508"/>
      <c r="D407" s="508"/>
      <c r="E407" s="508"/>
      <c r="F407" s="212" t="s">
        <v>83</v>
      </c>
      <c r="G407" s="208">
        <v>0</v>
      </c>
      <c r="H407" s="208">
        <f t="shared" si="295"/>
        <v>0</v>
      </c>
      <c r="I407" s="208">
        <v>0</v>
      </c>
      <c r="J407" s="208">
        <v>0</v>
      </c>
      <c r="K407" s="534"/>
      <c r="L407" s="531"/>
      <c r="M407" s="539"/>
      <c r="N407" s="314"/>
      <c r="O407" s="313"/>
      <c r="P407" s="313"/>
      <c r="Q407" s="313"/>
    </row>
    <row r="408" spans="1:17" s="209" customFormat="1" ht="12" customHeight="1" x14ac:dyDescent="0.3">
      <c r="A408" s="614"/>
      <c r="B408" s="509"/>
      <c r="C408" s="508"/>
      <c r="D408" s="508"/>
      <c r="E408" s="508"/>
      <c r="F408" s="213" t="s">
        <v>121</v>
      </c>
      <c r="G408" s="214">
        <f>SUM(G405:G407)</f>
        <v>20000000</v>
      </c>
      <c r="H408" s="214">
        <f t="shared" ref="H408:J408" si="297">SUM(H405:H407)</f>
        <v>20000000</v>
      </c>
      <c r="I408" s="214">
        <f t="shared" si="297"/>
        <v>0</v>
      </c>
      <c r="J408" s="214">
        <f t="shared" si="297"/>
        <v>20000000</v>
      </c>
      <c r="K408" s="535"/>
      <c r="L408" s="532"/>
      <c r="M408" s="540"/>
      <c r="N408" s="314"/>
      <c r="O408" s="313"/>
      <c r="P408" s="313"/>
      <c r="Q408" s="313"/>
    </row>
    <row r="409" spans="1:17" s="209" customFormat="1" ht="12" customHeight="1" x14ac:dyDescent="0.3">
      <c r="A409" s="614"/>
      <c r="B409" s="507" t="s">
        <v>878</v>
      </c>
      <c r="C409" s="508"/>
      <c r="D409" s="508"/>
      <c r="E409" s="508"/>
      <c r="F409" s="210" t="s">
        <v>197</v>
      </c>
      <c r="G409" s="210"/>
      <c r="H409" s="211"/>
      <c r="I409" s="211"/>
      <c r="J409" s="211"/>
      <c r="K409" s="533"/>
      <c r="L409" s="530">
        <v>0</v>
      </c>
      <c r="M409" s="331" t="s">
        <v>734</v>
      </c>
      <c r="N409" s="314"/>
      <c r="O409" s="313"/>
      <c r="P409" s="313"/>
      <c r="Q409" s="313"/>
    </row>
    <row r="410" spans="1:17" s="209" customFormat="1" ht="12" customHeight="1" x14ac:dyDescent="0.3">
      <c r="A410" s="614"/>
      <c r="B410" s="508"/>
      <c r="C410" s="508"/>
      <c r="D410" s="508"/>
      <c r="E410" s="508"/>
      <c r="F410" s="212" t="s">
        <v>104</v>
      </c>
      <c r="G410" s="208">
        <v>35000000</v>
      </c>
      <c r="H410" s="208">
        <f t="shared" ref="H410" si="298">G410</f>
        <v>35000000</v>
      </c>
      <c r="I410" s="208">
        <v>0</v>
      </c>
      <c r="J410" s="208">
        <f t="shared" ref="J410:J411" si="299">H410</f>
        <v>35000000</v>
      </c>
      <c r="K410" s="534"/>
      <c r="L410" s="531"/>
      <c r="M410" s="539" t="s">
        <v>1281</v>
      </c>
      <c r="N410" s="314">
        <f>G410</f>
        <v>35000000</v>
      </c>
      <c r="O410" s="314">
        <f t="shared" ref="O410:Q410" si="300">H410</f>
        <v>35000000</v>
      </c>
      <c r="P410" s="314">
        <f t="shared" si="300"/>
        <v>0</v>
      </c>
      <c r="Q410" s="314">
        <f t="shared" si="300"/>
        <v>35000000</v>
      </c>
    </row>
    <row r="411" spans="1:17" s="209" customFormat="1" ht="12" customHeight="1" x14ac:dyDescent="0.3">
      <c r="A411" s="614"/>
      <c r="B411" s="508"/>
      <c r="C411" s="508"/>
      <c r="D411" s="508"/>
      <c r="E411" s="508"/>
      <c r="F411" s="212" t="s">
        <v>82</v>
      </c>
      <c r="G411" s="208">
        <v>0</v>
      </c>
      <c r="H411" s="208">
        <f>G411</f>
        <v>0</v>
      </c>
      <c r="I411" s="208">
        <v>0</v>
      </c>
      <c r="J411" s="208">
        <f t="shared" si="299"/>
        <v>0</v>
      </c>
      <c r="K411" s="534"/>
      <c r="L411" s="531"/>
      <c r="M411" s="539"/>
      <c r="N411" s="314"/>
      <c r="O411" s="313"/>
      <c r="P411" s="313"/>
      <c r="Q411" s="313"/>
    </row>
    <row r="412" spans="1:17" s="209" customFormat="1" ht="12" customHeight="1" x14ac:dyDescent="0.3">
      <c r="A412" s="614"/>
      <c r="B412" s="508"/>
      <c r="C412" s="508"/>
      <c r="D412" s="508"/>
      <c r="E412" s="508"/>
      <c r="F412" s="212" t="s">
        <v>83</v>
      </c>
      <c r="G412" s="208">
        <v>0</v>
      </c>
      <c r="H412" s="208">
        <f>G412</f>
        <v>0</v>
      </c>
      <c r="I412" s="208">
        <v>0</v>
      </c>
      <c r="J412" s="208">
        <v>0</v>
      </c>
      <c r="K412" s="534"/>
      <c r="L412" s="531"/>
      <c r="M412" s="539"/>
      <c r="N412" s="314"/>
      <c r="O412" s="313"/>
      <c r="P412" s="313"/>
      <c r="Q412" s="313"/>
    </row>
    <row r="413" spans="1:17" s="209" customFormat="1" ht="12" customHeight="1" x14ac:dyDescent="0.3">
      <c r="A413" s="614"/>
      <c r="B413" s="509"/>
      <c r="C413" s="509"/>
      <c r="D413" s="509"/>
      <c r="E413" s="508"/>
      <c r="F413" s="213" t="s">
        <v>121</v>
      </c>
      <c r="G413" s="214">
        <f t="shared" ref="G413:J413" si="301">SUM(G410:G412)</f>
        <v>35000000</v>
      </c>
      <c r="H413" s="214">
        <f t="shared" si="301"/>
        <v>35000000</v>
      </c>
      <c r="I413" s="214">
        <f t="shared" si="301"/>
        <v>0</v>
      </c>
      <c r="J413" s="214">
        <f t="shared" si="301"/>
        <v>35000000</v>
      </c>
      <c r="K413" s="535"/>
      <c r="L413" s="532"/>
      <c r="M413" s="540"/>
      <c r="N413" s="314"/>
      <c r="O413" s="313"/>
      <c r="P413" s="313"/>
      <c r="Q413" s="313"/>
    </row>
    <row r="414" spans="1:17" s="209" customFormat="1" ht="12" customHeight="1" x14ac:dyDescent="0.3">
      <c r="A414" s="614"/>
      <c r="B414" s="518"/>
      <c r="C414" s="519"/>
      <c r="D414" s="519"/>
      <c r="E414" s="520"/>
      <c r="F414" s="206"/>
      <c r="G414" s="207"/>
      <c r="H414" s="208"/>
      <c r="I414" s="208"/>
      <c r="J414" s="208"/>
      <c r="K414" s="527"/>
      <c r="L414" s="527"/>
      <c r="M414" s="512"/>
      <c r="N414" s="314"/>
      <c r="O414" s="313"/>
      <c r="P414" s="313"/>
      <c r="Q414" s="313"/>
    </row>
    <row r="415" spans="1:17" s="209" customFormat="1" ht="12" customHeight="1" x14ac:dyDescent="0.3">
      <c r="A415" s="614"/>
      <c r="B415" s="521"/>
      <c r="C415" s="522"/>
      <c r="D415" s="522"/>
      <c r="E415" s="523"/>
      <c r="F415" s="206" t="s">
        <v>565</v>
      </c>
      <c r="G415" s="207">
        <f>G405+G410</f>
        <v>55000000</v>
      </c>
      <c r="H415" s="207">
        <f t="shared" ref="H415:J415" si="302">H405+H410</f>
        <v>55000000</v>
      </c>
      <c r="I415" s="207">
        <f t="shared" si="302"/>
        <v>0</v>
      </c>
      <c r="J415" s="207">
        <f t="shared" si="302"/>
        <v>55000000</v>
      </c>
      <c r="K415" s="528"/>
      <c r="L415" s="528"/>
      <c r="M415" s="513"/>
      <c r="N415" s="314"/>
      <c r="O415" s="313"/>
      <c r="P415" s="313"/>
      <c r="Q415" s="313"/>
    </row>
    <row r="416" spans="1:17" s="209" customFormat="1" ht="12" customHeight="1" x14ac:dyDescent="0.3">
      <c r="A416" s="614"/>
      <c r="B416" s="521"/>
      <c r="C416" s="522"/>
      <c r="D416" s="522"/>
      <c r="E416" s="523"/>
      <c r="F416" s="206" t="s">
        <v>567</v>
      </c>
      <c r="G416" s="207">
        <f t="shared" ref="G416:J416" si="303">G406+G411</f>
        <v>0</v>
      </c>
      <c r="H416" s="207">
        <f t="shared" si="303"/>
        <v>0</v>
      </c>
      <c r="I416" s="207">
        <f t="shared" si="303"/>
        <v>0</v>
      </c>
      <c r="J416" s="207">
        <f t="shared" si="303"/>
        <v>0</v>
      </c>
      <c r="K416" s="528"/>
      <c r="L416" s="528"/>
      <c r="M416" s="513"/>
      <c r="N416" s="314"/>
      <c r="O416" s="313"/>
      <c r="P416" s="313"/>
      <c r="Q416" s="313"/>
    </row>
    <row r="417" spans="1:17" s="209" customFormat="1" ht="12" customHeight="1" x14ac:dyDescent="0.3">
      <c r="A417" s="614"/>
      <c r="B417" s="521"/>
      <c r="C417" s="522"/>
      <c r="D417" s="522"/>
      <c r="E417" s="523"/>
      <c r="F417" s="206" t="s">
        <v>569</v>
      </c>
      <c r="G417" s="207">
        <f>G412</f>
        <v>0</v>
      </c>
      <c r="H417" s="207">
        <f>H412</f>
        <v>0</v>
      </c>
      <c r="I417" s="207">
        <f t="shared" ref="I417:J417" si="304">I407+I412</f>
        <v>0</v>
      </c>
      <c r="J417" s="207">
        <f t="shared" si="304"/>
        <v>0</v>
      </c>
      <c r="K417" s="528"/>
      <c r="L417" s="528"/>
      <c r="M417" s="513"/>
      <c r="N417" s="314"/>
      <c r="O417" s="313"/>
      <c r="P417" s="313"/>
      <c r="Q417" s="313"/>
    </row>
    <row r="418" spans="1:17" s="209" customFormat="1" ht="12" customHeight="1" x14ac:dyDescent="0.3">
      <c r="A418" s="614"/>
      <c r="B418" s="524"/>
      <c r="C418" s="525"/>
      <c r="D418" s="525"/>
      <c r="E418" s="526"/>
      <c r="F418" s="206" t="s">
        <v>121</v>
      </c>
      <c r="G418" s="207">
        <f>SUM(G415:G417)</f>
        <v>55000000</v>
      </c>
      <c r="H418" s="207">
        <f t="shared" ref="H418:J418" si="305">SUM(H415:H417)</f>
        <v>55000000</v>
      </c>
      <c r="I418" s="207">
        <f t="shared" si="305"/>
        <v>0</v>
      </c>
      <c r="J418" s="207">
        <f t="shared" si="305"/>
        <v>55000000</v>
      </c>
      <c r="K418" s="529"/>
      <c r="L418" s="529"/>
      <c r="M418" s="514"/>
      <c r="N418" s="314"/>
      <c r="O418" s="313"/>
      <c r="P418" s="313"/>
      <c r="Q418" s="313"/>
    </row>
    <row r="419" spans="1:17" s="209" customFormat="1" ht="12" customHeight="1" x14ac:dyDescent="0.3">
      <c r="A419" s="614">
        <f>A404+1</f>
        <v>36</v>
      </c>
      <c r="B419" s="507" t="s">
        <v>984</v>
      </c>
      <c r="C419" s="507" t="s">
        <v>519</v>
      </c>
      <c r="D419" s="507"/>
      <c r="E419" s="507"/>
      <c r="F419" s="210" t="s">
        <v>197</v>
      </c>
      <c r="G419" s="210"/>
      <c r="H419" s="211"/>
      <c r="I419" s="211"/>
      <c r="J419" s="211"/>
      <c r="K419" s="533" t="s">
        <v>1175</v>
      </c>
      <c r="L419" s="530">
        <v>0</v>
      </c>
      <c r="M419" s="512" t="s">
        <v>1282</v>
      </c>
      <c r="N419" s="314"/>
      <c r="O419" s="313"/>
      <c r="P419" s="313"/>
      <c r="Q419" s="313"/>
    </row>
    <row r="420" spans="1:17" s="209" customFormat="1" ht="12" customHeight="1" x14ac:dyDescent="0.3">
      <c r="A420" s="614"/>
      <c r="B420" s="508"/>
      <c r="C420" s="508"/>
      <c r="D420" s="508"/>
      <c r="E420" s="508"/>
      <c r="F420" s="212" t="s">
        <v>104</v>
      </c>
      <c r="G420" s="208">
        <v>9000000</v>
      </c>
      <c r="H420" s="208">
        <v>0</v>
      </c>
      <c r="I420" s="208">
        <f>G420-H420</f>
        <v>9000000</v>
      </c>
      <c r="J420" s="208">
        <f t="shared" ref="J420:J422" si="306">H420</f>
        <v>0</v>
      </c>
      <c r="K420" s="534"/>
      <c r="L420" s="531"/>
      <c r="M420" s="513"/>
      <c r="N420" s="314">
        <f>G420</f>
        <v>9000000</v>
      </c>
      <c r="O420" s="314">
        <f t="shared" ref="O420:Q420" si="307">H420</f>
        <v>0</v>
      </c>
      <c r="P420" s="314">
        <f t="shared" si="307"/>
        <v>9000000</v>
      </c>
      <c r="Q420" s="314">
        <f t="shared" si="307"/>
        <v>0</v>
      </c>
    </row>
    <row r="421" spans="1:17" s="209" customFormat="1" ht="12" customHeight="1" x14ac:dyDescent="0.3">
      <c r="A421" s="614"/>
      <c r="B421" s="508"/>
      <c r="C421" s="508"/>
      <c r="D421" s="508"/>
      <c r="E421" s="508"/>
      <c r="F421" s="212" t="s">
        <v>82</v>
      </c>
      <c r="G421" s="208">
        <v>0</v>
      </c>
      <c r="H421" s="208">
        <v>0</v>
      </c>
      <c r="I421" s="208">
        <f>G421-H421</f>
        <v>0</v>
      </c>
      <c r="J421" s="208">
        <f t="shared" si="306"/>
        <v>0</v>
      </c>
      <c r="K421" s="534"/>
      <c r="L421" s="531"/>
      <c r="M421" s="513"/>
      <c r="N421" s="314"/>
      <c r="O421" s="313"/>
      <c r="P421" s="313"/>
      <c r="Q421" s="313"/>
    </row>
    <row r="422" spans="1:17" s="209" customFormat="1" ht="12" customHeight="1" x14ac:dyDescent="0.3">
      <c r="A422" s="614"/>
      <c r="B422" s="508"/>
      <c r="C422" s="508"/>
      <c r="D422" s="508"/>
      <c r="E422" s="508"/>
      <c r="F422" s="212" t="s">
        <v>83</v>
      </c>
      <c r="G422" s="208">
        <v>0</v>
      </c>
      <c r="H422" s="208">
        <v>0</v>
      </c>
      <c r="I422" s="208">
        <f>G422-H422</f>
        <v>0</v>
      </c>
      <c r="J422" s="208">
        <f t="shared" si="306"/>
        <v>0</v>
      </c>
      <c r="K422" s="534"/>
      <c r="L422" s="531"/>
      <c r="M422" s="513"/>
      <c r="N422" s="314"/>
      <c r="O422" s="313"/>
      <c r="P422" s="313"/>
      <c r="Q422" s="313"/>
    </row>
    <row r="423" spans="1:17" s="209" customFormat="1" ht="12" customHeight="1" x14ac:dyDescent="0.3">
      <c r="A423" s="614"/>
      <c r="B423" s="509"/>
      <c r="C423" s="509"/>
      <c r="D423" s="509"/>
      <c r="E423" s="509"/>
      <c r="F423" s="213" t="s">
        <v>121</v>
      </c>
      <c r="G423" s="214">
        <f t="shared" ref="G423:J423" si="308">SUM(G420:G422)</f>
        <v>9000000</v>
      </c>
      <c r="H423" s="214">
        <f t="shared" si="308"/>
        <v>0</v>
      </c>
      <c r="I423" s="214">
        <f t="shared" si="308"/>
        <v>9000000</v>
      </c>
      <c r="J423" s="214">
        <f t="shared" si="308"/>
        <v>0</v>
      </c>
      <c r="K423" s="535"/>
      <c r="L423" s="532"/>
      <c r="M423" s="514"/>
      <c r="N423" s="314"/>
      <c r="O423" s="313"/>
      <c r="P423" s="313"/>
      <c r="Q423" s="313"/>
    </row>
    <row r="424" spans="1:17" s="209" customFormat="1" ht="20.100000000000001" customHeight="1" x14ac:dyDescent="0.3">
      <c r="A424" s="614">
        <f>A419+1</f>
        <v>37</v>
      </c>
      <c r="B424" s="507" t="s">
        <v>963</v>
      </c>
      <c r="C424" s="507" t="s">
        <v>737</v>
      </c>
      <c r="D424" s="507"/>
      <c r="E424" s="507"/>
      <c r="F424" s="210" t="s">
        <v>197</v>
      </c>
      <c r="G424" s="210"/>
      <c r="H424" s="211"/>
      <c r="I424" s="211"/>
      <c r="J424" s="211"/>
      <c r="K424" s="533"/>
      <c r="L424" s="530">
        <v>0</v>
      </c>
      <c r="M424" s="215" t="s">
        <v>735</v>
      </c>
      <c r="N424" s="314"/>
      <c r="O424" s="313"/>
      <c r="P424" s="313"/>
      <c r="Q424" s="313"/>
    </row>
    <row r="425" spans="1:17" s="209" customFormat="1" ht="33" customHeight="1" x14ac:dyDescent="0.3">
      <c r="A425" s="614"/>
      <c r="B425" s="508"/>
      <c r="C425" s="508"/>
      <c r="D425" s="508"/>
      <c r="E425" s="508"/>
      <c r="F425" s="212" t="s">
        <v>104</v>
      </c>
      <c r="G425" s="208">
        <v>559997001</v>
      </c>
      <c r="H425" s="208">
        <f t="shared" ref="H425" si="309">G425</f>
        <v>559997001</v>
      </c>
      <c r="I425" s="208">
        <v>0</v>
      </c>
      <c r="J425" s="208">
        <f t="shared" ref="J425:J427" si="310">H425</f>
        <v>559997001</v>
      </c>
      <c r="K425" s="534"/>
      <c r="L425" s="531"/>
      <c r="M425" s="549" t="s">
        <v>1167</v>
      </c>
      <c r="N425" s="314">
        <f>G425</f>
        <v>559997001</v>
      </c>
      <c r="O425" s="314">
        <f t="shared" ref="O425:Q425" si="311">H425</f>
        <v>559997001</v>
      </c>
      <c r="P425" s="314">
        <f t="shared" si="311"/>
        <v>0</v>
      </c>
      <c r="Q425" s="314">
        <f t="shared" si="311"/>
        <v>559997001</v>
      </c>
    </row>
    <row r="426" spans="1:17" s="209" customFormat="1" ht="33" customHeight="1" x14ac:dyDescent="0.3">
      <c r="A426" s="614"/>
      <c r="B426" s="508"/>
      <c r="C426" s="508"/>
      <c r="D426" s="508"/>
      <c r="E426" s="508"/>
      <c r="F426" s="212" t="s">
        <v>82</v>
      </c>
      <c r="G426" s="208">
        <v>0</v>
      </c>
      <c r="H426" s="208">
        <v>0</v>
      </c>
      <c r="I426" s="208">
        <v>0</v>
      </c>
      <c r="J426" s="208">
        <f t="shared" si="310"/>
        <v>0</v>
      </c>
      <c r="K426" s="534"/>
      <c r="L426" s="531"/>
      <c r="M426" s="607"/>
      <c r="N426" s="314"/>
      <c r="O426" s="313"/>
      <c r="P426" s="313"/>
      <c r="Q426" s="313"/>
    </row>
    <row r="427" spans="1:17" s="209" customFormat="1" ht="33" customHeight="1" x14ac:dyDescent="0.3">
      <c r="A427" s="614"/>
      <c r="B427" s="508"/>
      <c r="C427" s="508"/>
      <c r="D427" s="508"/>
      <c r="E427" s="508"/>
      <c r="F427" s="212" t="s">
        <v>83</v>
      </c>
      <c r="G427" s="208">
        <v>0</v>
      </c>
      <c r="H427" s="208">
        <v>0</v>
      </c>
      <c r="I427" s="208">
        <v>0</v>
      </c>
      <c r="J427" s="208">
        <f t="shared" si="310"/>
        <v>0</v>
      </c>
      <c r="K427" s="534"/>
      <c r="L427" s="531"/>
      <c r="M427" s="607"/>
      <c r="N427" s="314"/>
      <c r="O427" s="313"/>
      <c r="P427" s="313"/>
      <c r="Q427" s="313"/>
    </row>
    <row r="428" spans="1:17" s="209" customFormat="1" ht="20.100000000000001" customHeight="1" x14ac:dyDescent="0.3">
      <c r="A428" s="614"/>
      <c r="B428" s="509"/>
      <c r="C428" s="509"/>
      <c r="D428" s="509"/>
      <c r="E428" s="509"/>
      <c r="F428" s="213" t="s">
        <v>121</v>
      </c>
      <c r="G428" s="214">
        <f t="shared" ref="G428:J428" si="312">SUM(G425:G427)</f>
        <v>559997001</v>
      </c>
      <c r="H428" s="214">
        <f t="shared" si="312"/>
        <v>559997001</v>
      </c>
      <c r="I428" s="214">
        <f t="shared" si="312"/>
        <v>0</v>
      </c>
      <c r="J428" s="214">
        <f t="shared" si="312"/>
        <v>559997001</v>
      </c>
      <c r="K428" s="535"/>
      <c r="L428" s="532"/>
      <c r="M428" s="310" t="s">
        <v>1166</v>
      </c>
      <c r="N428" s="314"/>
      <c r="O428" s="313"/>
      <c r="P428" s="313"/>
      <c r="Q428" s="313"/>
    </row>
    <row r="429" spans="1:17" s="209" customFormat="1" ht="12" customHeight="1" x14ac:dyDescent="0.3">
      <c r="A429" s="614">
        <f>A424+1</f>
        <v>38</v>
      </c>
      <c r="B429" s="507" t="s">
        <v>736</v>
      </c>
      <c r="C429" s="507"/>
      <c r="D429" s="507"/>
      <c r="E429" s="507"/>
      <c r="F429" s="210" t="s">
        <v>197</v>
      </c>
      <c r="G429" s="210"/>
      <c r="H429" s="211"/>
      <c r="I429" s="211"/>
      <c r="J429" s="211"/>
      <c r="K429" s="533" t="s">
        <v>823</v>
      </c>
      <c r="L429" s="530">
        <v>0</v>
      </c>
      <c r="M429" s="267" t="s">
        <v>734</v>
      </c>
      <c r="N429" s="314"/>
      <c r="O429" s="313"/>
      <c r="P429" s="313"/>
      <c r="Q429" s="313"/>
    </row>
    <row r="430" spans="1:17" s="209" customFormat="1" ht="12" customHeight="1" x14ac:dyDescent="0.3">
      <c r="A430" s="614"/>
      <c r="B430" s="508"/>
      <c r="C430" s="508"/>
      <c r="D430" s="508"/>
      <c r="E430" s="508"/>
      <c r="F430" s="212" t="s">
        <v>104</v>
      </c>
      <c r="G430" s="208">
        <v>115772540</v>
      </c>
      <c r="H430" s="208">
        <v>0</v>
      </c>
      <c r="I430" s="208">
        <f>G430-H430</f>
        <v>115772540</v>
      </c>
      <c r="J430" s="208">
        <f>H430</f>
        <v>0</v>
      </c>
      <c r="K430" s="534"/>
      <c r="L430" s="531"/>
      <c r="M430" s="513" t="s">
        <v>1283</v>
      </c>
      <c r="N430" s="314">
        <f>G430</f>
        <v>115772540</v>
      </c>
      <c r="O430" s="314">
        <f t="shared" ref="O430:Q430" si="313">H430</f>
        <v>0</v>
      </c>
      <c r="P430" s="314">
        <f t="shared" si="313"/>
        <v>115772540</v>
      </c>
      <c r="Q430" s="314">
        <f t="shared" si="313"/>
        <v>0</v>
      </c>
    </row>
    <row r="431" spans="1:17" s="209" customFormat="1" ht="12" customHeight="1" x14ac:dyDescent="0.3">
      <c r="A431" s="614"/>
      <c r="B431" s="508"/>
      <c r="C431" s="508"/>
      <c r="D431" s="508"/>
      <c r="E431" s="508"/>
      <c r="F431" s="212" t="s">
        <v>82</v>
      </c>
      <c r="G431" s="208">
        <v>0</v>
      </c>
      <c r="H431" s="208">
        <f t="shared" ref="H431:H432" si="314">G431</f>
        <v>0</v>
      </c>
      <c r="I431" s="208">
        <v>0</v>
      </c>
      <c r="J431" s="208">
        <f t="shared" ref="J431" si="315">H431</f>
        <v>0</v>
      </c>
      <c r="K431" s="534"/>
      <c r="L431" s="531"/>
      <c r="M431" s="513"/>
      <c r="N431" s="314"/>
      <c r="O431" s="313"/>
      <c r="P431" s="313"/>
      <c r="Q431" s="313"/>
    </row>
    <row r="432" spans="1:17" s="209" customFormat="1" ht="12" customHeight="1" x14ac:dyDescent="0.3">
      <c r="A432" s="614"/>
      <c r="B432" s="508"/>
      <c r="C432" s="508"/>
      <c r="D432" s="508"/>
      <c r="E432" s="508"/>
      <c r="F432" s="212" t="s">
        <v>83</v>
      </c>
      <c r="G432" s="208">
        <v>0</v>
      </c>
      <c r="H432" s="208">
        <f t="shared" si="314"/>
        <v>0</v>
      </c>
      <c r="I432" s="208">
        <v>0</v>
      </c>
      <c r="J432" s="208">
        <v>0</v>
      </c>
      <c r="K432" s="534"/>
      <c r="L432" s="531"/>
      <c r="M432" s="513"/>
      <c r="N432" s="314"/>
      <c r="O432" s="313"/>
      <c r="P432" s="313"/>
      <c r="Q432" s="313"/>
    </row>
    <row r="433" spans="1:17" s="209" customFormat="1" ht="12" customHeight="1" x14ac:dyDescent="0.3">
      <c r="A433" s="614"/>
      <c r="B433" s="509"/>
      <c r="C433" s="509"/>
      <c r="D433" s="509"/>
      <c r="E433" s="509"/>
      <c r="F433" s="213" t="s">
        <v>121</v>
      </c>
      <c r="G433" s="214">
        <f>SUM(G430:G432)</f>
        <v>115772540</v>
      </c>
      <c r="H433" s="214">
        <f t="shared" ref="H433:J433" si="316">SUM(H430:H432)</f>
        <v>0</v>
      </c>
      <c r="I433" s="214">
        <f t="shared" si="316"/>
        <v>115772540</v>
      </c>
      <c r="J433" s="214">
        <f t="shared" si="316"/>
        <v>0</v>
      </c>
      <c r="K433" s="535"/>
      <c r="L433" s="532"/>
      <c r="M433" s="514"/>
      <c r="N433" s="314"/>
      <c r="O433" s="313"/>
      <c r="P433" s="313"/>
      <c r="Q433" s="313"/>
    </row>
    <row r="434" spans="1:17" s="209" customFormat="1" ht="12" customHeight="1" x14ac:dyDescent="0.3">
      <c r="A434" s="614">
        <f>A429+1</f>
        <v>39</v>
      </c>
      <c r="B434" s="507" t="s">
        <v>1045</v>
      </c>
      <c r="C434" s="507" t="s">
        <v>948</v>
      </c>
      <c r="D434" s="507"/>
      <c r="E434" s="507"/>
      <c r="F434" s="210" t="s">
        <v>197</v>
      </c>
      <c r="G434" s="210"/>
      <c r="H434" s="211"/>
      <c r="I434" s="211"/>
      <c r="J434" s="211"/>
      <c r="K434" s="533"/>
      <c r="L434" s="530">
        <v>0</v>
      </c>
      <c r="M434" s="267" t="s">
        <v>735</v>
      </c>
      <c r="N434" s="314"/>
      <c r="O434" s="313"/>
      <c r="P434" s="313"/>
      <c r="Q434" s="313"/>
    </row>
    <row r="435" spans="1:17" s="209" customFormat="1" ht="12" customHeight="1" x14ac:dyDescent="0.3">
      <c r="A435" s="614"/>
      <c r="B435" s="508"/>
      <c r="C435" s="508"/>
      <c r="D435" s="508"/>
      <c r="E435" s="508"/>
      <c r="F435" s="212" t="s">
        <v>104</v>
      </c>
      <c r="G435" s="208">
        <v>28493000</v>
      </c>
      <c r="H435" s="208">
        <f>G435</f>
        <v>28493000</v>
      </c>
      <c r="I435" s="208">
        <v>0</v>
      </c>
      <c r="J435" s="208">
        <f>H435</f>
        <v>28493000</v>
      </c>
      <c r="K435" s="534"/>
      <c r="L435" s="531"/>
      <c r="M435" s="513"/>
      <c r="N435" s="314">
        <f>G435</f>
        <v>28493000</v>
      </c>
      <c r="O435" s="314">
        <f t="shared" ref="O435:Q435" si="317">H435</f>
        <v>28493000</v>
      </c>
      <c r="P435" s="314">
        <f t="shared" si="317"/>
        <v>0</v>
      </c>
      <c r="Q435" s="314">
        <f t="shared" si="317"/>
        <v>28493000</v>
      </c>
    </row>
    <row r="436" spans="1:17" s="209" customFormat="1" ht="12" customHeight="1" x14ac:dyDescent="0.3">
      <c r="A436" s="614"/>
      <c r="B436" s="508"/>
      <c r="C436" s="508"/>
      <c r="D436" s="508"/>
      <c r="E436" s="508"/>
      <c r="F436" s="212" t="s">
        <v>82</v>
      </c>
      <c r="G436" s="208">
        <v>0</v>
      </c>
      <c r="H436" s="208">
        <f t="shared" ref="H436:H437" si="318">G436</f>
        <v>0</v>
      </c>
      <c r="I436" s="208">
        <v>0</v>
      </c>
      <c r="J436" s="208">
        <f t="shared" ref="J436" si="319">H436</f>
        <v>0</v>
      </c>
      <c r="K436" s="534"/>
      <c r="L436" s="531"/>
      <c r="M436" s="513"/>
      <c r="N436" s="314"/>
      <c r="O436" s="313"/>
      <c r="P436" s="313"/>
      <c r="Q436" s="313"/>
    </row>
    <row r="437" spans="1:17" s="209" customFormat="1" ht="12" customHeight="1" x14ac:dyDescent="0.3">
      <c r="A437" s="614"/>
      <c r="B437" s="508"/>
      <c r="C437" s="508"/>
      <c r="D437" s="508"/>
      <c r="E437" s="508"/>
      <c r="F437" s="212" t="s">
        <v>83</v>
      </c>
      <c r="G437" s="208">
        <v>0</v>
      </c>
      <c r="H437" s="208">
        <f t="shared" si="318"/>
        <v>0</v>
      </c>
      <c r="I437" s="208">
        <v>0</v>
      </c>
      <c r="J437" s="208">
        <v>0</v>
      </c>
      <c r="K437" s="534"/>
      <c r="L437" s="531"/>
      <c r="M437" s="513"/>
      <c r="N437" s="314"/>
      <c r="O437" s="313"/>
      <c r="P437" s="313"/>
      <c r="Q437" s="313"/>
    </row>
    <row r="438" spans="1:17" s="209" customFormat="1" ht="12" customHeight="1" x14ac:dyDescent="0.3">
      <c r="A438" s="614"/>
      <c r="B438" s="508"/>
      <c r="C438" s="509"/>
      <c r="D438" s="508"/>
      <c r="E438" s="508"/>
      <c r="F438" s="213" t="s">
        <v>121</v>
      </c>
      <c r="G438" s="214">
        <f>SUM(G435:G437)</f>
        <v>28493000</v>
      </c>
      <c r="H438" s="214">
        <f t="shared" ref="H438:J438" si="320">SUM(H435:H437)</f>
        <v>28493000</v>
      </c>
      <c r="I438" s="214">
        <f t="shared" si="320"/>
        <v>0</v>
      </c>
      <c r="J438" s="214">
        <f t="shared" si="320"/>
        <v>28493000</v>
      </c>
      <c r="K438" s="535"/>
      <c r="L438" s="532"/>
      <c r="M438" s="514"/>
      <c r="N438" s="314"/>
      <c r="O438" s="313"/>
      <c r="P438" s="313"/>
      <c r="Q438" s="313"/>
    </row>
    <row r="439" spans="1:17" s="209" customFormat="1" ht="12" customHeight="1" x14ac:dyDescent="0.3">
      <c r="A439" s="614"/>
      <c r="B439" s="508"/>
      <c r="C439" s="507" t="s">
        <v>947</v>
      </c>
      <c r="D439" s="508"/>
      <c r="E439" s="508"/>
      <c r="F439" s="210" t="s">
        <v>197</v>
      </c>
      <c r="G439" s="210"/>
      <c r="H439" s="211"/>
      <c r="I439" s="211"/>
      <c r="J439" s="211"/>
      <c r="K439" s="555"/>
      <c r="L439" s="530">
        <v>0</v>
      </c>
      <c r="M439" s="267" t="s">
        <v>735</v>
      </c>
      <c r="N439" s="314"/>
      <c r="O439" s="313"/>
      <c r="P439" s="313"/>
      <c r="Q439" s="313"/>
    </row>
    <row r="440" spans="1:17" s="209" customFormat="1" ht="12" customHeight="1" x14ac:dyDescent="0.3">
      <c r="A440" s="614"/>
      <c r="B440" s="508"/>
      <c r="C440" s="508"/>
      <c r="D440" s="508"/>
      <c r="E440" s="508"/>
      <c r="F440" s="212" t="s">
        <v>104</v>
      </c>
      <c r="G440" s="208">
        <v>45000000</v>
      </c>
      <c r="H440" s="208">
        <f>G440</f>
        <v>45000000</v>
      </c>
      <c r="I440" s="208">
        <v>0</v>
      </c>
      <c r="J440" s="208">
        <f>H440</f>
        <v>45000000</v>
      </c>
      <c r="K440" s="556"/>
      <c r="L440" s="531"/>
      <c r="M440" s="513" t="s">
        <v>1158</v>
      </c>
      <c r="N440" s="314">
        <f>G440</f>
        <v>45000000</v>
      </c>
      <c r="O440" s="314">
        <f t="shared" ref="O440:Q440" si="321">H440</f>
        <v>45000000</v>
      </c>
      <c r="P440" s="314">
        <f t="shared" si="321"/>
        <v>0</v>
      </c>
      <c r="Q440" s="314">
        <f t="shared" si="321"/>
        <v>45000000</v>
      </c>
    </row>
    <row r="441" spans="1:17" s="209" customFormat="1" ht="12" customHeight="1" x14ac:dyDescent="0.3">
      <c r="A441" s="614"/>
      <c r="B441" s="508"/>
      <c r="C441" s="508"/>
      <c r="D441" s="508"/>
      <c r="E441" s="508"/>
      <c r="F441" s="212" t="s">
        <v>82</v>
      </c>
      <c r="G441" s="208">
        <v>0</v>
      </c>
      <c r="H441" s="208">
        <f t="shared" ref="H441:H442" si="322">G441</f>
        <v>0</v>
      </c>
      <c r="I441" s="208">
        <v>0</v>
      </c>
      <c r="J441" s="208">
        <f t="shared" ref="J441" si="323">H441</f>
        <v>0</v>
      </c>
      <c r="K441" s="556"/>
      <c r="L441" s="531"/>
      <c r="M441" s="513"/>
      <c r="N441" s="314"/>
      <c r="O441" s="313"/>
      <c r="P441" s="313"/>
      <c r="Q441" s="313"/>
    </row>
    <row r="442" spans="1:17" s="209" customFormat="1" ht="12" customHeight="1" x14ac:dyDescent="0.3">
      <c r="A442" s="614"/>
      <c r="B442" s="508"/>
      <c r="C442" s="508"/>
      <c r="D442" s="508"/>
      <c r="E442" s="508"/>
      <c r="F442" s="212" t="s">
        <v>83</v>
      </c>
      <c r="G442" s="208">
        <v>0</v>
      </c>
      <c r="H442" s="208">
        <f t="shared" si="322"/>
        <v>0</v>
      </c>
      <c r="I442" s="208">
        <v>0</v>
      </c>
      <c r="J442" s="208">
        <v>0</v>
      </c>
      <c r="K442" s="556"/>
      <c r="L442" s="531"/>
      <c r="M442" s="513"/>
      <c r="N442" s="314"/>
      <c r="O442" s="313"/>
      <c r="P442" s="313"/>
      <c r="Q442" s="313"/>
    </row>
    <row r="443" spans="1:17" s="209" customFormat="1" ht="12" customHeight="1" x14ac:dyDescent="0.3">
      <c r="A443" s="614"/>
      <c r="B443" s="509"/>
      <c r="C443" s="509"/>
      <c r="D443" s="509"/>
      <c r="E443" s="509"/>
      <c r="F443" s="213" t="s">
        <v>121</v>
      </c>
      <c r="G443" s="214">
        <f>SUM(G440:G442)</f>
        <v>45000000</v>
      </c>
      <c r="H443" s="214">
        <f t="shared" ref="H443:J443" si="324">SUM(H440:H442)</f>
        <v>45000000</v>
      </c>
      <c r="I443" s="214">
        <f t="shared" si="324"/>
        <v>0</v>
      </c>
      <c r="J443" s="214">
        <f t="shared" si="324"/>
        <v>45000000</v>
      </c>
      <c r="K443" s="557"/>
      <c r="L443" s="532"/>
      <c r="M443" s="514"/>
      <c r="N443" s="314"/>
      <c r="O443" s="313"/>
      <c r="P443" s="313"/>
      <c r="Q443" s="313"/>
    </row>
    <row r="444" spans="1:17" s="209" customFormat="1" ht="12" customHeight="1" x14ac:dyDescent="0.3">
      <c r="A444" s="614"/>
      <c r="B444" s="518"/>
      <c r="C444" s="519"/>
      <c r="D444" s="519"/>
      <c r="E444" s="520"/>
      <c r="F444" s="206"/>
      <c r="G444" s="207"/>
      <c r="H444" s="208"/>
      <c r="I444" s="208"/>
      <c r="J444" s="208"/>
      <c r="K444" s="527"/>
      <c r="L444" s="527"/>
      <c r="M444" s="512"/>
      <c r="N444" s="314"/>
      <c r="O444" s="313"/>
      <c r="P444" s="313"/>
      <c r="Q444" s="313"/>
    </row>
    <row r="445" spans="1:17" s="209" customFormat="1" ht="12" customHeight="1" x14ac:dyDescent="0.3">
      <c r="A445" s="614"/>
      <c r="B445" s="521"/>
      <c r="C445" s="522"/>
      <c r="D445" s="522"/>
      <c r="E445" s="523"/>
      <c r="F445" s="206" t="s">
        <v>565</v>
      </c>
      <c r="G445" s="207">
        <f>G435+G440</f>
        <v>73493000</v>
      </c>
      <c r="H445" s="207">
        <f t="shared" ref="H445:J445" si="325">H435+H440</f>
        <v>73493000</v>
      </c>
      <c r="I445" s="207">
        <f t="shared" si="325"/>
        <v>0</v>
      </c>
      <c r="J445" s="207">
        <f t="shared" si="325"/>
        <v>73493000</v>
      </c>
      <c r="K445" s="528"/>
      <c r="L445" s="528"/>
      <c r="M445" s="513"/>
      <c r="N445" s="314"/>
      <c r="O445" s="313"/>
      <c r="P445" s="313"/>
      <c r="Q445" s="313"/>
    </row>
    <row r="446" spans="1:17" s="209" customFormat="1" ht="12" customHeight="1" x14ac:dyDescent="0.3">
      <c r="A446" s="614"/>
      <c r="B446" s="521"/>
      <c r="C446" s="522"/>
      <c r="D446" s="522"/>
      <c r="E446" s="523"/>
      <c r="F446" s="206" t="s">
        <v>567</v>
      </c>
      <c r="G446" s="207">
        <f t="shared" ref="G446:J447" si="326">G436+G441</f>
        <v>0</v>
      </c>
      <c r="H446" s="207">
        <f t="shared" si="326"/>
        <v>0</v>
      </c>
      <c r="I446" s="207">
        <f t="shared" si="326"/>
        <v>0</v>
      </c>
      <c r="J446" s="207">
        <f t="shared" si="326"/>
        <v>0</v>
      </c>
      <c r="K446" s="528"/>
      <c r="L446" s="528"/>
      <c r="M446" s="513"/>
      <c r="N446" s="314"/>
      <c r="O446" s="313"/>
      <c r="P446" s="313"/>
      <c r="Q446" s="313"/>
    </row>
    <row r="447" spans="1:17" s="209" customFormat="1" ht="12" customHeight="1" x14ac:dyDescent="0.3">
      <c r="A447" s="614"/>
      <c r="B447" s="521"/>
      <c r="C447" s="522"/>
      <c r="D447" s="522"/>
      <c r="E447" s="523"/>
      <c r="F447" s="206" t="s">
        <v>569</v>
      </c>
      <c r="G447" s="207">
        <f t="shared" si="326"/>
        <v>0</v>
      </c>
      <c r="H447" s="207">
        <f t="shared" si="326"/>
        <v>0</v>
      </c>
      <c r="I447" s="207">
        <f t="shared" si="326"/>
        <v>0</v>
      </c>
      <c r="J447" s="207">
        <f t="shared" si="326"/>
        <v>0</v>
      </c>
      <c r="K447" s="528"/>
      <c r="L447" s="528"/>
      <c r="M447" s="513"/>
      <c r="N447" s="314"/>
      <c r="O447" s="313"/>
      <c r="P447" s="313"/>
      <c r="Q447" s="313"/>
    </row>
    <row r="448" spans="1:17" s="209" customFormat="1" ht="12" customHeight="1" x14ac:dyDescent="0.3">
      <c r="A448" s="614"/>
      <c r="B448" s="524"/>
      <c r="C448" s="525"/>
      <c r="D448" s="525"/>
      <c r="E448" s="526"/>
      <c r="F448" s="206" t="s">
        <v>121</v>
      </c>
      <c r="G448" s="207">
        <f>SUM(G445:G447)</f>
        <v>73493000</v>
      </c>
      <c r="H448" s="207">
        <f t="shared" ref="H448:J448" si="327">SUM(H445:H447)</f>
        <v>73493000</v>
      </c>
      <c r="I448" s="207">
        <f t="shared" si="327"/>
        <v>0</v>
      </c>
      <c r="J448" s="207">
        <f t="shared" si="327"/>
        <v>73493000</v>
      </c>
      <c r="K448" s="529"/>
      <c r="L448" s="529"/>
      <c r="M448" s="514"/>
      <c r="N448" s="314"/>
      <c r="O448" s="313"/>
      <c r="P448" s="313"/>
      <c r="Q448" s="313"/>
    </row>
    <row r="449" spans="1:17" s="209" customFormat="1" ht="12" customHeight="1" x14ac:dyDescent="0.3">
      <c r="A449" s="614">
        <f>A434+1</f>
        <v>40</v>
      </c>
      <c r="B449" s="507" t="s">
        <v>744</v>
      </c>
      <c r="C449" s="507" t="s">
        <v>150</v>
      </c>
      <c r="D449" s="507"/>
      <c r="E449" s="507"/>
      <c r="F449" s="210" t="s">
        <v>197</v>
      </c>
      <c r="G449" s="210"/>
      <c r="H449" s="211"/>
      <c r="I449" s="211"/>
      <c r="J449" s="211"/>
      <c r="K449" s="533"/>
      <c r="L449" s="530">
        <v>0</v>
      </c>
      <c r="M449" s="267" t="s">
        <v>735</v>
      </c>
      <c r="N449" s="314"/>
      <c r="O449" s="313"/>
      <c r="P449" s="313"/>
      <c r="Q449" s="313"/>
    </row>
    <row r="450" spans="1:17" s="209" customFormat="1" ht="12" customHeight="1" x14ac:dyDescent="0.3">
      <c r="A450" s="614"/>
      <c r="B450" s="508"/>
      <c r="C450" s="508"/>
      <c r="D450" s="508"/>
      <c r="E450" s="508"/>
      <c r="F450" s="212" t="s">
        <v>104</v>
      </c>
      <c r="G450" s="208">
        <v>28800000</v>
      </c>
      <c r="H450" s="208">
        <f t="shared" ref="H450" si="328">G450</f>
        <v>28800000</v>
      </c>
      <c r="I450" s="208">
        <v>0</v>
      </c>
      <c r="J450" s="208">
        <f t="shared" ref="J450:J452" si="329">H450</f>
        <v>28800000</v>
      </c>
      <c r="K450" s="534"/>
      <c r="L450" s="531"/>
      <c r="M450" s="513"/>
      <c r="N450" s="314">
        <f>G450</f>
        <v>28800000</v>
      </c>
      <c r="O450" s="314">
        <f t="shared" ref="O450:Q450" si="330">H450</f>
        <v>28800000</v>
      </c>
      <c r="P450" s="314">
        <f t="shared" si="330"/>
        <v>0</v>
      </c>
      <c r="Q450" s="314">
        <f t="shared" si="330"/>
        <v>28800000</v>
      </c>
    </row>
    <row r="451" spans="1:17" s="209" customFormat="1" ht="12" customHeight="1" x14ac:dyDescent="0.3">
      <c r="A451" s="614"/>
      <c r="B451" s="508"/>
      <c r="C451" s="508"/>
      <c r="D451" s="508"/>
      <c r="E451" s="508"/>
      <c r="F451" s="212" t="s">
        <v>82</v>
      </c>
      <c r="G451" s="208">
        <v>0</v>
      </c>
      <c r="H451" s="208">
        <v>0</v>
      </c>
      <c r="I451" s="208">
        <v>0</v>
      </c>
      <c r="J451" s="208">
        <f t="shared" si="329"/>
        <v>0</v>
      </c>
      <c r="K451" s="534"/>
      <c r="L451" s="531"/>
      <c r="M451" s="513"/>
      <c r="N451" s="314"/>
      <c r="O451" s="313"/>
      <c r="P451" s="313"/>
      <c r="Q451" s="313"/>
    </row>
    <row r="452" spans="1:17" s="209" customFormat="1" ht="12" customHeight="1" x14ac:dyDescent="0.3">
      <c r="A452" s="614"/>
      <c r="B452" s="508"/>
      <c r="C452" s="508"/>
      <c r="D452" s="508"/>
      <c r="E452" s="508"/>
      <c r="F452" s="212" t="s">
        <v>83</v>
      </c>
      <c r="G452" s="208">
        <v>0</v>
      </c>
      <c r="H452" s="208">
        <v>0</v>
      </c>
      <c r="I452" s="208">
        <v>0</v>
      </c>
      <c r="J452" s="208">
        <f t="shared" si="329"/>
        <v>0</v>
      </c>
      <c r="K452" s="534"/>
      <c r="L452" s="531"/>
      <c r="M452" s="513"/>
      <c r="N452" s="314"/>
      <c r="O452" s="313"/>
      <c r="P452" s="313"/>
      <c r="Q452" s="313"/>
    </row>
    <row r="453" spans="1:17" s="209" customFormat="1" ht="12" customHeight="1" x14ac:dyDescent="0.3">
      <c r="A453" s="614"/>
      <c r="B453" s="509"/>
      <c r="C453" s="509"/>
      <c r="D453" s="509"/>
      <c r="E453" s="509"/>
      <c r="F453" s="213" t="s">
        <v>121</v>
      </c>
      <c r="G453" s="214">
        <f t="shared" ref="G453:J453" si="331">SUM(G450:G452)</f>
        <v>28800000</v>
      </c>
      <c r="H453" s="214">
        <f t="shared" si="331"/>
        <v>28800000</v>
      </c>
      <c r="I453" s="214">
        <f t="shared" si="331"/>
        <v>0</v>
      </c>
      <c r="J453" s="214">
        <f t="shared" si="331"/>
        <v>28800000</v>
      </c>
      <c r="K453" s="535"/>
      <c r="L453" s="532"/>
      <c r="M453" s="514"/>
      <c r="N453" s="314"/>
      <c r="O453" s="313"/>
      <c r="P453" s="313"/>
      <c r="Q453" s="313"/>
    </row>
    <row r="454" spans="1:17" s="209" customFormat="1" ht="12" customHeight="1" x14ac:dyDescent="0.3">
      <c r="A454" s="614">
        <f>A449+1</f>
        <v>41</v>
      </c>
      <c r="B454" s="507" t="s">
        <v>1049</v>
      </c>
      <c r="C454" s="507"/>
      <c r="D454" s="507"/>
      <c r="E454" s="507"/>
      <c r="F454" s="210" t="s">
        <v>197</v>
      </c>
      <c r="G454" s="210"/>
      <c r="H454" s="211"/>
      <c r="I454" s="211"/>
      <c r="J454" s="211"/>
      <c r="K454" s="533"/>
      <c r="L454" s="530">
        <v>0</v>
      </c>
      <c r="M454" s="267" t="s">
        <v>735</v>
      </c>
      <c r="N454" s="314"/>
      <c r="O454" s="313"/>
      <c r="P454" s="313"/>
      <c r="Q454" s="313"/>
    </row>
    <row r="455" spans="1:17" s="209" customFormat="1" ht="12" customHeight="1" x14ac:dyDescent="0.3">
      <c r="A455" s="614"/>
      <c r="B455" s="508"/>
      <c r="C455" s="508"/>
      <c r="D455" s="508"/>
      <c r="E455" s="508"/>
      <c r="F455" s="212" t="s">
        <v>104</v>
      </c>
      <c r="G455" s="208">
        <v>18000000</v>
      </c>
      <c r="H455" s="208">
        <f>G455</f>
        <v>18000000</v>
      </c>
      <c r="I455" s="208">
        <v>0</v>
      </c>
      <c r="J455" s="208">
        <f>H455</f>
        <v>18000000</v>
      </c>
      <c r="K455" s="534"/>
      <c r="L455" s="531"/>
      <c r="M455" s="513" t="s">
        <v>1174</v>
      </c>
      <c r="N455" s="314">
        <f>G455</f>
        <v>18000000</v>
      </c>
      <c r="O455" s="314">
        <f t="shared" ref="O455:Q455" si="332">H455</f>
        <v>18000000</v>
      </c>
      <c r="P455" s="314">
        <f t="shared" si="332"/>
        <v>0</v>
      </c>
      <c r="Q455" s="314">
        <f t="shared" si="332"/>
        <v>18000000</v>
      </c>
    </row>
    <row r="456" spans="1:17" s="209" customFormat="1" ht="12" customHeight="1" x14ac:dyDescent="0.3">
      <c r="A456" s="614"/>
      <c r="B456" s="508"/>
      <c r="C456" s="508"/>
      <c r="D456" s="508"/>
      <c r="E456" s="508"/>
      <c r="F456" s="212" t="s">
        <v>82</v>
      </c>
      <c r="G456" s="208">
        <v>0</v>
      </c>
      <c r="H456" s="208">
        <f t="shared" ref="H456:H457" si="333">G456</f>
        <v>0</v>
      </c>
      <c r="I456" s="208">
        <v>0</v>
      </c>
      <c r="J456" s="208">
        <f t="shared" ref="J456" si="334">H456</f>
        <v>0</v>
      </c>
      <c r="K456" s="534"/>
      <c r="L456" s="531"/>
      <c r="M456" s="513"/>
      <c r="N456" s="314"/>
      <c r="O456" s="313"/>
      <c r="P456" s="313"/>
      <c r="Q456" s="313"/>
    </row>
    <row r="457" spans="1:17" s="209" customFormat="1" ht="12" customHeight="1" x14ac:dyDescent="0.3">
      <c r="A457" s="614"/>
      <c r="B457" s="508"/>
      <c r="C457" s="508"/>
      <c r="D457" s="508"/>
      <c r="E457" s="508"/>
      <c r="F457" s="212" t="s">
        <v>83</v>
      </c>
      <c r="G457" s="208">
        <v>0</v>
      </c>
      <c r="H457" s="208">
        <f t="shared" si="333"/>
        <v>0</v>
      </c>
      <c r="I457" s="208">
        <v>0</v>
      </c>
      <c r="J457" s="208">
        <v>0</v>
      </c>
      <c r="K457" s="534"/>
      <c r="L457" s="531"/>
      <c r="M457" s="513"/>
      <c r="N457" s="314"/>
      <c r="O457" s="313"/>
      <c r="P457" s="313"/>
      <c r="Q457" s="313"/>
    </row>
    <row r="458" spans="1:17" s="209" customFormat="1" ht="12" customHeight="1" x14ac:dyDescent="0.3">
      <c r="A458" s="614"/>
      <c r="B458" s="509"/>
      <c r="C458" s="508"/>
      <c r="D458" s="508"/>
      <c r="E458" s="508"/>
      <c r="F458" s="213" t="s">
        <v>121</v>
      </c>
      <c r="G458" s="214">
        <f>SUM(G455:G457)</f>
        <v>18000000</v>
      </c>
      <c r="H458" s="214">
        <f t="shared" ref="H458:J458" si="335">SUM(H455:H457)</f>
        <v>18000000</v>
      </c>
      <c r="I458" s="214">
        <f t="shared" si="335"/>
        <v>0</v>
      </c>
      <c r="J458" s="214">
        <f t="shared" si="335"/>
        <v>18000000</v>
      </c>
      <c r="K458" s="535"/>
      <c r="L458" s="532"/>
      <c r="M458" s="514"/>
      <c r="N458" s="314"/>
      <c r="O458" s="313"/>
      <c r="P458" s="313"/>
      <c r="Q458" s="313"/>
    </row>
    <row r="459" spans="1:17" s="209" customFormat="1" ht="12" customHeight="1" x14ac:dyDescent="0.3">
      <c r="A459" s="614"/>
      <c r="B459" s="507" t="s">
        <v>1050</v>
      </c>
      <c r="C459" s="507" t="s">
        <v>747</v>
      </c>
      <c r="D459" s="508"/>
      <c r="E459" s="508"/>
      <c r="F459" s="210" t="s">
        <v>197</v>
      </c>
      <c r="G459" s="210"/>
      <c r="H459" s="211"/>
      <c r="I459" s="211"/>
      <c r="J459" s="211"/>
      <c r="K459" s="533"/>
      <c r="L459" s="530">
        <v>0</v>
      </c>
      <c r="M459" s="267" t="s">
        <v>735</v>
      </c>
      <c r="N459" s="314"/>
      <c r="O459" s="313"/>
      <c r="P459" s="313"/>
      <c r="Q459" s="313"/>
    </row>
    <row r="460" spans="1:17" s="209" customFormat="1" ht="12" customHeight="1" x14ac:dyDescent="0.3">
      <c r="A460" s="614"/>
      <c r="B460" s="508"/>
      <c r="C460" s="508"/>
      <c r="D460" s="508"/>
      <c r="E460" s="508"/>
      <c r="F460" s="212" t="s">
        <v>104</v>
      </c>
      <c r="G460" s="208">
        <v>34250000</v>
      </c>
      <c r="H460" s="208">
        <f t="shared" ref="H460" si="336">G460</f>
        <v>34250000</v>
      </c>
      <c r="I460" s="208">
        <v>0</v>
      </c>
      <c r="J460" s="208">
        <f t="shared" ref="J460:J461" si="337">H460</f>
        <v>34250000</v>
      </c>
      <c r="K460" s="534"/>
      <c r="L460" s="531"/>
      <c r="M460" s="513"/>
      <c r="N460" s="314">
        <f>G460</f>
        <v>34250000</v>
      </c>
      <c r="O460" s="314">
        <f t="shared" ref="O460:Q460" si="338">H460</f>
        <v>34250000</v>
      </c>
      <c r="P460" s="314">
        <f t="shared" si="338"/>
        <v>0</v>
      </c>
      <c r="Q460" s="314">
        <f t="shared" si="338"/>
        <v>34250000</v>
      </c>
    </row>
    <row r="461" spans="1:17" s="209" customFormat="1" ht="12" customHeight="1" x14ac:dyDescent="0.3">
      <c r="A461" s="614"/>
      <c r="B461" s="508"/>
      <c r="C461" s="508"/>
      <c r="D461" s="508"/>
      <c r="E461" s="508"/>
      <c r="F461" s="212" t="s">
        <v>82</v>
      </c>
      <c r="G461" s="208">
        <v>0</v>
      </c>
      <c r="H461" s="208">
        <f>G461</f>
        <v>0</v>
      </c>
      <c r="I461" s="208">
        <v>0</v>
      </c>
      <c r="J461" s="208">
        <f t="shared" si="337"/>
        <v>0</v>
      </c>
      <c r="K461" s="534"/>
      <c r="L461" s="531"/>
      <c r="M461" s="513"/>
      <c r="N461" s="314"/>
      <c r="O461" s="313"/>
      <c r="P461" s="313"/>
      <c r="Q461" s="313"/>
    </row>
    <row r="462" spans="1:17" s="209" customFormat="1" ht="12" customHeight="1" x14ac:dyDescent="0.3">
      <c r="A462" s="614"/>
      <c r="B462" s="508"/>
      <c r="C462" s="508"/>
      <c r="D462" s="508"/>
      <c r="E462" s="508"/>
      <c r="F462" s="212" t="s">
        <v>83</v>
      </c>
      <c r="G462" s="208">
        <v>0</v>
      </c>
      <c r="H462" s="208">
        <f>G462</f>
        <v>0</v>
      </c>
      <c r="I462" s="208">
        <v>0</v>
      </c>
      <c r="J462" s="208">
        <v>0</v>
      </c>
      <c r="K462" s="534"/>
      <c r="L462" s="531"/>
      <c r="M462" s="513"/>
      <c r="N462" s="314"/>
      <c r="O462" s="313"/>
      <c r="P462" s="313"/>
      <c r="Q462" s="313"/>
    </row>
    <row r="463" spans="1:17" s="209" customFormat="1" ht="12" customHeight="1" x14ac:dyDescent="0.3">
      <c r="A463" s="614"/>
      <c r="B463" s="509"/>
      <c r="C463" s="508"/>
      <c r="D463" s="509"/>
      <c r="E463" s="508"/>
      <c r="F463" s="213" t="s">
        <v>121</v>
      </c>
      <c r="G463" s="214">
        <f t="shared" ref="G463:J463" si="339">SUM(G460:G462)</f>
        <v>34250000</v>
      </c>
      <c r="H463" s="214">
        <f t="shared" si="339"/>
        <v>34250000</v>
      </c>
      <c r="I463" s="214">
        <f t="shared" si="339"/>
        <v>0</v>
      </c>
      <c r="J463" s="214">
        <f t="shared" si="339"/>
        <v>34250000</v>
      </c>
      <c r="K463" s="535"/>
      <c r="L463" s="532"/>
      <c r="M463" s="514"/>
      <c r="N463" s="314"/>
      <c r="O463" s="313"/>
      <c r="P463" s="313"/>
      <c r="Q463" s="313"/>
    </row>
    <row r="464" spans="1:17" s="209" customFormat="1" ht="12" customHeight="1" x14ac:dyDescent="0.3">
      <c r="A464" s="614"/>
      <c r="B464" s="518"/>
      <c r="C464" s="519"/>
      <c r="D464" s="519"/>
      <c r="E464" s="520"/>
      <c r="F464" s="206"/>
      <c r="G464" s="207"/>
      <c r="H464" s="208"/>
      <c r="I464" s="208"/>
      <c r="J464" s="208"/>
      <c r="K464" s="527"/>
      <c r="L464" s="527"/>
      <c r="M464" s="512"/>
      <c r="N464" s="314"/>
      <c r="O464" s="313"/>
      <c r="P464" s="313"/>
      <c r="Q464" s="313"/>
    </row>
    <row r="465" spans="1:17" s="209" customFormat="1" ht="12" customHeight="1" x14ac:dyDescent="0.3">
      <c r="A465" s="614"/>
      <c r="B465" s="521"/>
      <c r="C465" s="522"/>
      <c r="D465" s="522"/>
      <c r="E465" s="523"/>
      <c r="F465" s="206" t="s">
        <v>565</v>
      </c>
      <c r="G465" s="207">
        <f>G455+G460</f>
        <v>52250000</v>
      </c>
      <c r="H465" s="207">
        <f t="shared" ref="H465:J465" si="340">H455+H460</f>
        <v>52250000</v>
      </c>
      <c r="I465" s="207">
        <f t="shared" si="340"/>
        <v>0</v>
      </c>
      <c r="J465" s="207">
        <f t="shared" si="340"/>
        <v>52250000</v>
      </c>
      <c r="K465" s="528"/>
      <c r="L465" s="528"/>
      <c r="M465" s="513"/>
      <c r="N465" s="314"/>
      <c r="O465" s="313"/>
      <c r="P465" s="313"/>
      <c r="Q465" s="313"/>
    </row>
    <row r="466" spans="1:17" s="209" customFormat="1" ht="12" customHeight="1" x14ac:dyDescent="0.3">
      <c r="A466" s="614"/>
      <c r="B466" s="521"/>
      <c r="C466" s="522"/>
      <c r="D466" s="522"/>
      <c r="E466" s="523"/>
      <c r="F466" s="206" t="s">
        <v>567</v>
      </c>
      <c r="G466" s="207">
        <f t="shared" ref="G466:J467" si="341">G456+G461</f>
        <v>0</v>
      </c>
      <c r="H466" s="207">
        <f t="shared" si="341"/>
        <v>0</v>
      </c>
      <c r="I466" s="207">
        <f t="shared" si="341"/>
        <v>0</v>
      </c>
      <c r="J466" s="207">
        <f t="shared" si="341"/>
        <v>0</v>
      </c>
      <c r="K466" s="528"/>
      <c r="L466" s="528"/>
      <c r="M466" s="513"/>
      <c r="N466" s="314"/>
      <c r="O466" s="313"/>
      <c r="P466" s="313"/>
      <c r="Q466" s="313"/>
    </row>
    <row r="467" spans="1:17" s="209" customFormat="1" ht="12" customHeight="1" x14ac:dyDescent="0.3">
      <c r="A467" s="614"/>
      <c r="B467" s="521"/>
      <c r="C467" s="522"/>
      <c r="D467" s="522"/>
      <c r="E467" s="523"/>
      <c r="F467" s="206" t="s">
        <v>569</v>
      </c>
      <c r="G467" s="207">
        <f>G462</f>
        <v>0</v>
      </c>
      <c r="H467" s="207">
        <f>H462</f>
        <v>0</v>
      </c>
      <c r="I467" s="207">
        <f t="shared" si="341"/>
        <v>0</v>
      </c>
      <c r="J467" s="207">
        <f t="shared" si="341"/>
        <v>0</v>
      </c>
      <c r="K467" s="528"/>
      <c r="L467" s="528"/>
      <c r="M467" s="513"/>
      <c r="N467" s="314"/>
      <c r="O467" s="313"/>
      <c r="P467" s="313"/>
      <c r="Q467" s="313"/>
    </row>
    <row r="468" spans="1:17" s="209" customFormat="1" ht="12" customHeight="1" x14ac:dyDescent="0.3">
      <c r="A468" s="614"/>
      <c r="B468" s="524"/>
      <c r="C468" s="525"/>
      <c r="D468" s="525"/>
      <c r="E468" s="526"/>
      <c r="F468" s="206" t="s">
        <v>121</v>
      </c>
      <c r="G468" s="207">
        <f>SUM(G465:G467)</f>
        <v>52250000</v>
      </c>
      <c r="H468" s="207">
        <f t="shared" ref="H468:J468" si="342">SUM(H465:H467)</f>
        <v>52250000</v>
      </c>
      <c r="I468" s="207">
        <f t="shared" si="342"/>
        <v>0</v>
      </c>
      <c r="J468" s="207">
        <f t="shared" si="342"/>
        <v>52250000</v>
      </c>
      <c r="K468" s="529"/>
      <c r="L468" s="529"/>
      <c r="M468" s="514"/>
      <c r="N468" s="314"/>
      <c r="O468" s="313"/>
      <c r="P468" s="313"/>
      <c r="Q468" s="313"/>
    </row>
    <row r="469" spans="1:17" s="209" customFormat="1" ht="12" customHeight="1" x14ac:dyDescent="0.3">
      <c r="A469" s="614">
        <f>A454+1</f>
        <v>42</v>
      </c>
      <c r="B469" s="507" t="s">
        <v>746</v>
      </c>
      <c r="C469" s="507"/>
      <c r="D469" s="507"/>
      <c r="E469" s="507"/>
      <c r="F469" s="210" t="s">
        <v>879</v>
      </c>
      <c r="G469" s="210"/>
      <c r="H469" s="211"/>
      <c r="I469" s="211"/>
      <c r="J469" s="211"/>
      <c r="K469" s="530"/>
      <c r="L469" s="530">
        <v>0</v>
      </c>
      <c r="M469" s="267" t="s">
        <v>750</v>
      </c>
      <c r="N469" s="314"/>
      <c r="O469" s="313"/>
      <c r="P469" s="313"/>
      <c r="Q469" s="313"/>
    </row>
    <row r="470" spans="1:17" s="209" customFormat="1" ht="12" customHeight="1" x14ac:dyDescent="0.3">
      <c r="A470" s="614"/>
      <c r="B470" s="508"/>
      <c r="C470" s="508"/>
      <c r="D470" s="508"/>
      <c r="E470" s="508"/>
      <c r="F470" s="212" t="s">
        <v>104</v>
      </c>
      <c r="G470" s="208">
        <v>1300074100</v>
      </c>
      <c r="H470" s="208">
        <v>1300074100</v>
      </c>
      <c r="I470" s="208">
        <v>0</v>
      </c>
      <c r="J470" s="208">
        <f t="shared" ref="J470:J471" si="343">H470</f>
        <v>1300074100</v>
      </c>
      <c r="K470" s="531"/>
      <c r="L470" s="531"/>
      <c r="M470" s="549" t="s">
        <v>1284</v>
      </c>
      <c r="N470" s="314">
        <f>G470</f>
        <v>1300074100</v>
      </c>
      <c r="O470" s="314">
        <f t="shared" ref="O470:Q470" si="344">H470</f>
        <v>1300074100</v>
      </c>
      <c r="P470" s="314">
        <f t="shared" si="344"/>
        <v>0</v>
      </c>
      <c r="Q470" s="314">
        <f t="shared" si="344"/>
        <v>1300074100</v>
      </c>
    </row>
    <row r="471" spans="1:17" s="209" customFormat="1" ht="12" customHeight="1" x14ac:dyDescent="0.3">
      <c r="A471" s="614"/>
      <c r="B471" s="508"/>
      <c r="C471" s="508"/>
      <c r="D471" s="508"/>
      <c r="E471" s="508"/>
      <c r="F471" s="212" t="s">
        <v>82</v>
      </c>
      <c r="G471" s="208">
        <v>0</v>
      </c>
      <c r="H471" s="208">
        <f t="shared" ref="H471:H472" si="345">G471</f>
        <v>0</v>
      </c>
      <c r="I471" s="208">
        <v>0</v>
      </c>
      <c r="J471" s="208">
        <f t="shared" si="343"/>
        <v>0</v>
      </c>
      <c r="K471" s="531"/>
      <c r="L471" s="531"/>
      <c r="M471" s="549"/>
      <c r="N471" s="314"/>
      <c r="O471" s="313"/>
      <c r="P471" s="313"/>
      <c r="Q471" s="313"/>
    </row>
    <row r="472" spans="1:17" s="209" customFormat="1" ht="12" customHeight="1" x14ac:dyDescent="0.3">
      <c r="A472" s="614"/>
      <c r="B472" s="508"/>
      <c r="C472" s="508"/>
      <c r="D472" s="508"/>
      <c r="E472" s="508"/>
      <c r="F472" s="212" t="s">
        <v>83</v>
      </c>
      <c r="G472" s="208">
        <v>0</v>
      </c>
      <c r="H472" s="208">
        <f t="shared" si="345"/>
        <v>0</v>
      </c>
      <c r="I472" s="208">
        <v>0</v>
      </c>
      <c r="J472" s="208">
        <v>0</v>
      </c>
      <c r="K472" s="531"/>
      <c r="L472" s="531"/>
      <c r="M472" s="549"/>
      <c r="N472" s="314"/>
      <c r="O472" s="313"/>
      <c r="P472" s="313"/>
      <c r="Q472" s="313"/>
    </row>
    <row r="473" spans="1:17" s="209" customFormat="1" ht="12" customHeight="1" x14ac:dyDescent="0.3">
      <c r="A473" s="614"/>
      <c r="B473" s="509"/>
      <c r="C473" s="509"/>
      <c r="D473" s="509"/>
      <c r="E473" s="509"/>
      <c r="F473" s="213" t="s">
        <v>121</v>
      </c>
      <c r="G473" s="214">
        <f t="shared" ref="G473:J473" si="346">SUM(G470:G472)</f>
        <v>1300074100</v>
      </c>
      <c r="H473" s="214">
        <f t="shared" si="346"/>
        <v>1300074100</v>
      </c>
      <c r="I473" s="214">
        <f t="shared" si="346"/>
        <v>0</v>
      </c>
      <c r="J473" s="214">
        <f t="shared" si="346"/>
        <v>1300074100</v>
      </c>
      <c r="K473" s="532"/>
      <c r="L473" s="532"/>
      <c r="M473" s="546"/>
      <c r="N473" s="314"/>
      <c r="O473" s="313"/>
      <c r="P473" s="313"/>
      <c r="Q473" s="313"/>
    </row>
    <row r="474" spans="1:17" s="209" customFormat="1" ht="12" customHeight="1" x14ac:dyDescent="0.3">
      <c r="A474" s="614">
        <f>A469+1</f>
        <v>43</v>
      </c>
      <c r="B474" s="507" t="s">
        <v>964</v>
      </c>
      <c r="C474" s="507" t="s">
        <v>1082</v>
      </c>
      <c r="D474" s="507"/>
      <c r="E474" s="507"/>
      <c r="F474" s="210" t="s">
        <v>197</v>
      </c>
      <c r="G474" s="210"/>
      <c r="H474" s="211"/>
      <c r="I474" s="211"/>
      <c r="J474" s="211"/>
      <c r="K474" s="533" t="s">
        <v>755</v>
      </c>
      <c r="L474" s="530">
        <v>0</v>
      </c>
      <c r="M474" s="267" t="s">
        <v>754</v>
      </c>
      <c r="N474" s="314"/>
      <c r="O474" s="313"/>
      <c r="P474" s="313"/>
      <c r="Q474" s="313"/>
    </row>
    <row r="475" spans="1:17" s="209" customFormat="1" ht="12" customHeight="1" x14ac:dyDescent="0.3">
      <c r="A475" s="614"/>
      <c r="B475" s="508"/>
      <c r="C475" s="508"/>
      <c r="D475" s="508"/>
      <c r="E475" s="508"/>
      <c r="F475" s="212" t="s">
        <v>104</v>
      </c>
      <c r="G475" s="207">
        <v>10820946</v>
      </c>
      <c r="H475" s="208">
        <f>G475</f>
        <v>10820946</v>
      </c>
      <c r="I475" s="208">
        <v>0</v>
      </c>
      <c r="J475" s="208">
        <f>H475</f>
        <v>10820946</v>
      </c>
      <c r="K475" s="534"/>
      <c r="L475" s="531"/>
      <c r="M475" s="513"/>
      <c r="N475" s="314">
        <f>G475</f>
        <v>10820946</v>
      </c>
      <c r="O475" s="314">
        <f t="shared" ref="O475:Q475" si="347">H475</f>
        <v>10820946</v>
      </c>
      <c r="P475" s="314">
        <f t="shared" si="347"/>
        <v>0</v>
      </c>
      <c r="Q475" s="314">
        <f t="shared" si="347"/>
        <v>10820946</v>
      </c>
    </row>
    <row r="476" spans="1:17" s="209" customFormat="1" ht="12" customHeight="1" x14ac:dyDescent="0.3">
      <c r="A476" s="614"/>
      <c r="B476" s="508"/>
      <c r="C476" s="508"/>
      <c r="D476" s="508"/>
      <c r="E476" s="508"/>
      <c r="F476" s="212" t="s">
        <v>82</v>
      </c>
      <c r="G476" s="208">
        <v>0</v>
      </c>
      <c r="H476" s="208">
        <f t="shared" ref="H476:H477" si="348">G476</f>
        <v>0</v>
      </c>
      <c r="I476" s="208">
        <v>0</v>
      </c>
      <c r="J476" s="208">
        <f t="shared" ref="J476" si="349">H476</f>
        <v>0</v>
      </c>
      <c r="K476" s="534"/>
      <c r="L476" s="531"/>
      <c r="M476" s="513"/>
      <c r="N476" s="314"/>
      <c r="O476" s="313"/>
      <c r="P476" s="313"/>
      <c r="Q476" s="313"/>
    </row>
    <row r="477" spans="1:17" s="209" customFormat="1" ht="12" customHeight="1" x14ac:dyDescent="0.3">
      <c r="A477" s="614"/>
      <c r="B477" s="508"/>
      <c r="C477" s="508"/>
      <c r="D477" s="508"/>
      <c r="E477" s="508"/>
      <c r="F477" s="212" t="s">
        <v>83</v>
      </c>
      <c r="G477" s="208">
        <v>0</v>
      </c>
      <c r="H477" s="208">
        <f t="shared" si="348"/>
        <v>0</v>
      </c>
      <c r="I477" s="208">
        <v>0</v>
      </c>
      <c r="J477" s="208">
        <v>0</v>
      </c>
      <c r="K477" s="534"/>
      <c r="L477" s="531"/>
      <c r="M477" s="513"/>
      <c r="N477" s="314"/>
      <c r="O477" s="313"/>
      <c r="P477" s="313"/>
      <c r="Q477" s="313"/>
    </row>
    <row r="478" spans="1:17" s="209" customFormat="1" ht="12" customHeight="1" x14ac:dyDescent="0.3">
      <c r="A478" s="614"/>
      <c r="B478" s="508"/>
      <c r="C478" s="508"/>
      <c r="D478" s="508"/>
      <c r="E478" s="508"/>
      <c r="F478" s="213" t="s">
        <v>121</v>
      </c>
      <c r="G478" s="214">
        <f>SUM(G475:G477)</f>
        <v>10820946</v>
      </c>
      <c r="H478" s="214">
        <f t="shared" ref="H478:J478" si="350">SUM(H475:H477)</f>
        <v>10820946</v>
      </c>
      <c r="I478" s="214">
        <f t="shared" si="350"/>
        <v>0</v>
      </c>
      <c r="J478" s="214">
        <f t="shared" si="350"/>
        <v>10820946</v>
      </c>
      <c r="K478" s="535"/>
      <c r="L478" s="532"/>
      <c r="M478" s="514"/>
      <c r="N478" s="314"/>
      <c r="O478" s="313"/>
      <c r="P478" s="313"/>
      <c r="Q478" s="313"/>
    </row>
    <row r="479" spans="1:17" s="209" customFormat="1" ht="12" customHeight="1" x14ac:dyDescent="0.3">
      <c r="A479" s="614"/>
      <c r="B479" s="508"/>
      <c r="C479" s="507" t="s">
        <v>1046</v>
      </c>
      <c r="D479" s="508"/>
      <c r="E479" s="508"/>
      <c r="F479" s="210" t="s">
        <v>197</v>
      </c>
      <c r="G479" s="210"/>
      <c r="H479" s="211"/>
      <c r="I479" s="211"/>
      <c r="J479" s="211"/>
      <c r="K479" s="533"/>
      <c r="L479" s="530">
        <v>0</v>
      </c>
      <c r="M479" s="267" t="s">
        <v>754</v>
      </c>
      <c r="N479" s="314"/>
      <c r="O479" s="313"/>
      <c r="P479" s="313"/>
      <c r="Q479" s="313"/>
    </row>
    <row r="480" spans="1:17" s="209" customFormat="1" ht="23.25" customHeight="1" x14ac:dyDescent="0.3">
      <c r="A480" s="614"/>
      <c r="B480" s="508"/>
      <c r="C480" s="508"/>
      <c r="D480" s="508"/>
      <c r="E480" s="508"/>
      <c r="F480" s="212" t="s">
        <v>104</v>
      </c>
      <c r="G480" s="207">
        <v>58000000</v>
      </c>
      <c r="H480" s="208">
        <f>G480</f>
        <v>58000000</v>
      </c>
      <c r="I480" s="208">
        <v>0</v>
      </c>
      <c r="J480" s="208">
        <f>H480</f>
        <v>58000000</v>
      </c>
      <c r="K480" s="534"/>
      <c r="L480" s="531"/>
      <c r="M480" s="513" t="s">
        <v>972</v>
      </c>
      <c r="N480" s="314">
        <f>G480</f>
        <v>58000000</v>
      </c>
      <c r="O480" s="314">
        <f t="shared" ref="O480:Q480" si="351">H480</f>
        <v>58000000</v>
      </c>
      <c r="P480" s="314">
        <f t="shared" si="351"/>
        <v>0</v>
      </c>
      <c r="Q480" s="314">
        <f t="shared" si="351"/>
        <v>58000000</v>
      </c>
    </row>
    <row r="481" spans="1:17" s="209" customFormat="1" ht="23.25" customHeight="1" x14ac:dyDescent="0.3">
      <c r="A481" s="614"/>
      <c r="B481" s="508"/>
      <c r="C481" s="508"/>
      <c r="D481" s="508"/>
      <c r="E481" s="508"/>
      <c r="F481" s="212" t="s">
        <v>82</v>
      </c>
      <c r="G481" s="208">
        <v>0</v>
      </c>
      <c r="H481" s="208">
        <f t="shared" ref="H481:H482" si="352">G481</f>
        <v>0</v>
      </c>
      <c r="I481" s="208">
        <v>0</v>
      </c>
      <c r="J481" s="208">
        <f t="shared" ref="J481" si="353">H481</f>
        <v>0</v>
      </c>
      <c r="K481" s="534"/>
      <c r="L481" s="531"/>
      <c r="M481" s="513"/>
      <c r="N481" s="314"/>
      <c r="O481" s="313"/>
      <c r="P481" s="313"/>
      <c r="Q481" s="313"/>
    </row>
    <row r="482" spans="1:17" s="209" customFormat="1" ht="23.25" customHeight="1" x14ac:dyDescent="0.3">
      <c r="A482" s="614"/>
      <c r="B482" s="508"/>
      <c r="C482" s="508"/>
      <c r="D482" s="508"/>
      <c r="E482" s="508"/>
      <c r="F482" s="212" t="s">
        <v>83</v>
      </c>
      <c r="G482" s="208">
        <v>0</v>
      </c>
      <c r="H482" s="208">
        <f t="shared" si="352"/>
        <v>0</v>
      </c>
      <c r="I482" s="208">
        <v>0</v>
      </c>
      <c r="J482" s="208">
        <v>0</v>
      </c>
      <c r="K482" s="534"/>
      <c r="L482" s="531"/>
      <c r="M482" s="513"/>
      <c r="N482" s="314"/>
      <c r="O482" s="313"/>
      <c r="P482" s="313"/>
      <c r="Q482" s="313"/>
    </row>
    <row r="483" spans="1:17" s="209" customFormat="1" ht="23.25" customHeight="1" x14ac:dyDescent="0.3">
      <c r="A483" s="614"/>
      <c r="B483" s="509"/>
      <c r="C483" s="508"/>
      <c r="D483" s="509"/>
      <c r="E483" s="509"/>
      <c r="F483" s="213" t="s">
        <v>121</v>
      </c>
      <c r="G483" s="214">
        <f>SUM(G480:G482)</f>
        <v>58000000</v>
      </c>
      <c r="H483" s="214">
        <f t="shared" ref="H483:J483" si="354">SUM(H480:H482)</f>
        <v>58000000</v>
      </c>
      <c r="I483" s="214">
        <f t="shared" si="354"/>
        <v>0</v>
      </c>
      <c r="J483" s="214">
        <f t="shared" si="354"/>
        <v>58000000</v>
      </c>
      <c r="K483" s="535"/>
      <c r="L483" s="532"/>
      <c r="M483" s="514"/>
      <c r="N483" s="314"/>
      <c r="O483" s="313"/>
      <c r="P483" s="313"/>
      <c r="Q483" s="313"/>
    </row>
    <row r="484" spans="1:17" s="209" customFormat="1" ht="12" customHeight="1" x14ac:dyDescent="0.3">
      <c r="A484" s="614"/>
      <c r="B484" s="518"/>
      <c r="C484" s="519"/>
      <c r="D484" s="519"/>
      <c r="E484" s="520"/>
      <c r="F484" s="206"/>
      <c r="G484" s="207"/>
      <c r="H484" s="208"/>
      <c r="I484" s="208"/>
      <c r="J484" s="208"/>
      <c r="K484" s="527"/>
      <c r="L484" s="527"/>
      <c r="M484" s="512"/>
      <c r="N484" s="314"/>
      <c r="O484" s="313"/>
      <c r="P484" s="313"/>
      <c r="Q484" s="313"/>
    </row>
    <row r="485" spans="1:17" s="209" customFormat="1" ht="12" customHeight="1" x14ac:dyDescent="0.3">
      <c r="A485" s="614"/>
      <c r="B485" s="521"/>
      <c r="C485" s="522"/>
      <c r="D485" s="522"/>
      <c r="E485" s="523"/>
      <c r="F485" s="206" t="s">
        <v>565</v>
      </c>
      <c r="G485" s="207">
        <f>G475+G480</f>
        <v>68820946</v>
      </c>
      <c r="H485" s="207">
        <f t="shared" ref="H485:J485" si="355">H475+H480</f>
        <v>68820946</v>
      </c>
      <c r="I485" s="207">
        <f t="shared" si="355"/>
        <v>0</v>
      </c>
      <c r="J485" s="207">
        <f t="shared" si="355"/>
        <v>68820946</v>
      </c>
      <c r="K485" s="528"/>
      <c r="L485" s="528"/>
      <c r="M485" s="513"/>
      <c r="N485" s="314"/>
      <c r="O485" s="313"/>
      <c r="P485" s="313"/>
      <c r="Q485" s="313"/>
    </row>
    <row r="486" spans="1:17" s="209" customFormat="1" ht="12" customHeight="1" x14ac:dyDescent="0.3">
      <c r="A486" s="614"/>
      <c r="B486" s="521"/>
      <c r="C486" s="522"/>
      <c r="D486" s="522"/>
      <c r="E486" s="523"/>
      <c r="F486" s="206" t="s">
        <v>567</v>
      </c>
      <c r="G486" s="207">
        <f t="shared" ref="G486:J487" si="356">G2871+G476+G481</f>
        <v>0</v>
      </c>
      <c r="H486" s="207">
        <f t="shared" si="356"/>
        <v>0</v>
      </c>
      <c r="I486" s="207">
        <f t="shared" si="356"/>
        <v>0</v>
      </c>
      <c r="J486" s="207">
        <f t="shared" si="356"/>
        <v>0</v>
      </c>
      <c r="K486" s="528"/>
      <c r="L486" s="528"/>
      <c r="M486" s="513"/>
      <c r="N486" s="314"/>
      <c r="O486" s="313"/>
      <c r="P486" s="313"/>
      <c r="Q486" s="313"/>
    </row>
    <row r="487" spans="1:17" s="209" customFormat="1" ht="12" customHeight="1" x14ac:dyDescent="0.3">
      <c r="A487" s="614"/>
      <c r="B487" s="521"/>
      <c r="C487" s="522"/>
      <c r="D487" s="522"/>
      <c r="E487" s="523"/>
      <c r="F487" s="206" t="s">
        <v>569</v>
      </c>
      <c r="G487" s="207">
        <f t="shared" si="356"/>
        <v>0</v>
      </c>
      <c r="H487" s="207">
        <f t="shared" si="356"/>
        <v>0</v>
      </c>
      <c r="I487" s="207">
        <f t="shared" si="356"/>
        <v>0</v>
      </c>
      <c r="J487" s="207">
        <f t="shared" si="356"/>
        <v>0</v>
      </c>
      <c r="K487" s="528"/>
      <c r="L487" s="528"/>
      <c r="M487" s="513"/>
      <c r="N487" s="314"/>
      <c r="O487" s="313"/>
      <c r="P487" s="313"/>
      <c r="Q487" s="313"/>
    </row>
    <row r="488" spans="1:17" s="209" customFormat="1" ht="12" customHeight="1" x14ac:dyDescent="0.3">
      <c r="A488" s="614"/>
      <c r="B488" s="524"/>
      <c r="C488" s="525"/>
      <c r="D488" s="525"/>
      <c r="E488" s="526"/>
      <c r="F488" s="206" t="s">
        <v>121</v>
      </c>
      <c r="G488" s="207">
        <f>SUM(G485:G487)</f>
        <v>68820946</v>
      </c>
      <c r="H488" s="207">
        <f t="shared" ref="H488:J488" si="357">SUM(H485:H487)</f>
        <v>68820946</v>
      </c>
      <c r="I488" s="207">
        <f t="shared" si="357"/>
        <v>0</v>
      </c>
      <c r="J488" s="207">
        <f t="shared" si="357"/>
        <v>68820946</v>
      </c>
      <c r="K488" s="529"/>
      <c r="L488" s="529"/>
      <c r="M488" s="514"/>
      <c r="N488" s="314"/>
      <c r="O488" s="313"/>
      <c r="P488" s="313"/>
      <c r="Q488" s="313"/>
    </row>
    <row r="489" spans="1:17" s="209" customFormat="1" ht="12" customHeight="1" x14ac:dyDescent="0.3">
      <c r="A489" s="614">
        <f>A474+1</f>
        <v>44</v>
      </c>
      <c r="B489" s="507" t="s">
        <v>749</v>
      </c>
      <c r="C489" s="507" t="s">
        <v>922</v>
      </c>
      <c r="D489" s="507"/>
      <c r="E489" s="507"/>
      <c r="F489" s="210" t="s">
        <v>197</v>
      </c>
      <c r="G489" s="210"/>
      <c r="H489" s="211"/>
      <c r="I489" s="211"/>
      <c r="J489" s="211"/>
      <c r="K489" s="533"/>
      <c r="L489" s="530">
        <v>0</v>
      </c>
      <c r="M489" s="267" t="s">
        <v>756</v>
      </c>
      <c r="N489" s="314"/>
      <c r="O489" s="313"/>
      <c r="P489" s="313"/>
      <c r="Q489" s="313"/>
    </row>
    <row r="490" spans="1:17" s="209" customFormat="1" ht="12" customHeight="1" x14ac:dyDescent="0.3">
      <c r="A490" s="614"/>
      <c r="B490" s="508"/>
      <c r="C490" s="508"/>
      <c r="D490" s="508"/>
      <c r="E490" s="508"/>
      <c r="F490" s="212" t="s">
        <v>104</v>
      </c>
      <c r="G490" s="207">
        <v>982859</v>
      </c>
      <c r="H490" s="208">
        <f>G490</f>
        <v>982859</v>
      </c>
      <c r="I490" s="208">
        <v>0</v>
      </c>
      <c r="J490" s="208">
        <f>H490</f>
        <v>982859</v>
      </c>
      <c r="K490" s="534"/>
      <c r="L490" s="531"/>
      <c r="M490" s="513" t="s">
        <v>925</v>
      </c>
      <c r="N490" s="314">
        <f>G490</f>
        <v>982859</v>
      </c>
      <c r="O490" s="314">
        <f t="shared" ref="O490:Q490" si="358">H490</f>
        <v>982859</v>
      </c>
      <c r="P490" s="314">
        <f t="shared" si="358"/>
        <v>0</v>
      </c>
      <c r="Q490" s="314">
        <f t="shared" si="358"/>
        <v>982859</v>
      </c>
    </row>
    <row r="491" spans="1:17" s="209" customFormat="1" ht="12" customHeight="1" x14ac:dyDescent="0.3">
      <c r="A491" s="614"/>
      <c r="B491" s="508"/>
      <c r="C491" s="508"/>
      <c r="D491" s="508"/>
      <c r="E491" s="508"/>
      <c r="F491" s="212" t="s">
        <v>82</v>
      </c>
      <c r="G491" s="208">
        <v>0</v>
      </c>
      <c r="H491" s="208">
        <f t="shared" ref="H491:H492" si="359">G491</f>
        <v>0</v>
      </c>
      <c r="I491" s="208">
        <v>0</v>
      </c>
      <c r="J491" s="208">
        <f t="shared" ref="J491" si="360">H491</f>
        <v>0</v>
      </c>
      <c r="K491" s="534"/>
      <c r="L491" s="531"/>
      <c r="M491" s="513"/>
      <c r="N491" s="314"/>
      <c r="O491" s="313"/>
      <c r="P491" s="313"/>
      <c r="Q491" s="313"/>
    </row>
    <row r="492" spans="1:17" s="209" customFormat="1" ht="12" customHeight="1" x14ac:dyDescent="0.3">
      <c r="A492" s="614"/>
      <c r="B492" s="508"/>
      <c r="C492" s="508"/>
      <c r="D492" s="508"/>
      <c r="E492" s="508"/>
      <c r="F492" s="212" t="s">
        <v>83</v>
      </c>
      <c r="G492" s="208">
        <v>0</v>
      </c>
      <c r="H492" s="208">
        <f t="shared" si="359"/>
        <v>0</v>
      </c>
      <c r="I492" s="208">
        <v>0</v>
      </c>
      <c r="J492" s="208">
        <v>0</v>
      </c>
      <c r="K492" s="534"/>
      <c r="L492" s="531"/>
      <c r="M492" s="513"/>
      <c r="N492" s="314"/>
      <c r="O492" s="313"/>
      <c r="P492" s="313"/>
      <c r="Q492" s="313"/>
    </row>
    <row r="493" spans="1:17" s="209" customFormat="1" ht="12" customHeight="1" x14ac:dyDescent="0.3">
      <c r="A493" s="614"/>
      <c r="B493" s="508"/>
      <c r="C493" s="508"/>
      <c r="D493" s="508"/>
      <c r="E493" s="508"/>
      <c r="F493" s="213" t="s">
        <v>121</v>
      </c>
      <c r="G493" s="214">
        <f>SUM(G490:G492)</f>
        <v>982859</v>
      </c>
      <c r="H493" s="214">
        <f t="shared" ref="H493:J493" si="361">SUM(H490:H492)</f>
        <v>982859</v>
      </c>
      <c r="I493" s="214">
        <f t="shared" si="361"/>
        <v>0</v>
      </c>
      <c r="J493" s="214">
        <f t="shared" si="361"/>
        <v>982859</v>
      </c>
      <c r="K493" s="535"/>
      <c r="L493" s="532"/>
      <c r="M493" s="514"/>
      <c r="N493" s="314"/>
      <c r="O493" s="313"/>
      <c r="P493" s="313"/>
      <c r="Q493" s="313"/>
    </row>
    <row r="494" spans="1:17" s="209" customFormat="1" ht="12" customHeight="1" x14ac:dyDescent="0.3">
      <c r="A494" s="614"/>
      <c r="B494" s="508"/>
      <c r="C494" s="507" t="s">
        <v>923</v>
      </c>
      <c r="D494" s="508"/>
      <c r="E494" s="508"/>
      <c r="F494" s="210" t="s">
        <v>197</v>
      </c>
      <c r="G494" s="210"/>
      <c r="H494" s="211"/>
      <c r="I494" s="211"/>
      <c r="J494" s="211"/>
      <c r="K494" s="533"/>
      <c r="L494" s="530">
        <v>0</v>
      </c>
      <c r="M494" s="267" t="s">
        <v>756</v>
      </c>
      <c r="N494" s="314"/>
      <c r="O494" s="313"/>
      <c r="P494" s="313"/>
      <c r="Q494" s="313"/>
    </row>
    <row r="495" spans="1:17" s="209" customFormat="1" ht="12" customHeight="1" x14ac:dyDescent="0.3">
      <c r="A495" s="614"/>
      <c r="B495" s="508"/>
      <c r="C495" s="508"/>
      <c r="D495" s="508"/>
      <c r="E495" s="508"/>
      <c r="F495" s="212" t="s">
        <v>104</v>
      </c>
      <c r="G495" s="208">
        <v>20000000</v>
      </c>
      <c r="H495" s="208">
        <f t="shared" ref="H495" si="362">G495</f>
        <v>20000000</v>
      </c>
      <c r="I495" s="208">
        <v>0</v>
      </c>
      <c r="J495" s="208">
        <f t="shared" ref="J495:J497" si="363">H495</f>
        <v>20000000</v>
      </c>
      <c r="K495" s="534"/>
      <c r="L495" s="531"/>
      <c r="M495" s="513" t="s">
        <v>926</v>
      </c>
      <c r="N495" s="314">
        <f>G495</f>
        <v>20000000</v>
      </c>
      <c r="O495" s="314">
        <f t="shared" ref="O495:Q495" si="364">H495</f>
        <v>20000000</v>
      </c>
      <c r="P495" s="314">
        <f t="shared" si="364"/>
        <v>0</v>
      </c>
      <c r="Q495" s="314">
        <f t="shared" si="364"/>
        <v>20000000</v>
      </c>
    </row>
    <row r="496" spans="1:17" s="209" customFormat="1" ht="12" customHeight="1" x14ac:dyDescent="0.3">
      <c r="A496" s="614"/>
      <c r="B496" s="508"/>
      <c r="C496" s="508"/>
      <c r="D496" s="508"/>
      <c r="E496" s="508"/>
      <c r="F496" s="212" t="s">
        <v>82</v>
      </c>
      <c r="G496" s="208">
        <v>0</v>
      </c>
      <c r="H496" s="208">
        <v>0</v>
      </c>
      <c r="I496" s="208">
        <v>0</v>
      </c>
      <c r="J496" s="208">
        <f t="shared" si="363"/>
        <v>0</v>
      </c>
      <c r="K496" s="534"/>
      <c r="L496" s="531"/>
      <c r="M496" s="513"/>
      <c r="N496" s="314"/>
      <c r="O496" s="313"/>
      <c r="P496" s="313"/>
      <c r="Q496" s="313"/>
    </row>
    <row r="497" spans="1:17" s="209" customFormat="1" ht="12" customHeight="1" x14ac:dyDescent="0.3">
      <c r="A497" s="614"/>
      <c r="B497" s="508"/>
      <c r="C497" s="508"/>
      <c r="D497" s="508"/>
      <c r="E497" s="508"/>
      <c r="F497" s="212" t="s">
        <v>83</v>
      </c>
      <c r="G497" s="208">
        <v>0</v>
      </c>
      <c r="H497" s="208">
        <v>0</v>
      </c>
      <c r="I497" s="208">
        <v>0</v>
      </c>
      <c r="J497" s="208">
        <f t="shared" si="363"/>
        <v>0</v>
      </c>
      <c r="K497" s="534"/>
      <c r="L497" s="531"/>
      <c r="M497" s="513"/>
      <c r="N497" s="314"/>
      <c r="O497" s="313"/>
      <c r="P497" s="313"/>
      <c r="Q497" s="313"/>
    </row>
    <row r="498" spans="1:17" s="209" customFormat="1" ht="12" customHeight="1" x14ac:dyDescent="0.3">
      <c r="A498" s="614"/>
      <c r="B498" s="508"/>
      <c r="C498" s="508"/>
      <c r="D498" s="508"/>
      <c r="E498" s="508"/>
      <c r="F498" s="213" t="s">
        <v>121</v>
      </c>
      <c r="G498" s="214">
        <f t="shared" ref="G498:J498" si="365">SUM(G495:G497)</f>
        <v>20000000</v>
      </c>
      <c r="H498" s="214">
        <f t="shared" si="365"/>
        <v>20000000</v>
      </c>
      <c r="I498" s="214">
        <f t="shared" si="365"/>
        <v>0</v>
      </c>
      <c r="J498" s="214">
        <f t="shared" si="365"/>
        <v>20000000</v>
      </c>
      <c r="K498" s="535"/>
      <c r="L498" s="532"/>
      <c r="M498" s="514"/>
      <c r="N498" s="314"/>
      <c r="O498" s="313"/>
      <c r="P498" s="313"/>
      <c r="Q498" s="313"/>
    </row>
    <row r="499" spans="1:17" s="209" customFormat="1" ht="12" customHeight="1" x14ac:dyDescent="0.3">
      <c r="A499" s="614"/>
      <c r="B499" s="508"/>
      <c r="C499" s="507" t="s">
        <v>924</v>
      </c>
      <c r="D499" s="508"/>
      <c r="E499" s="508"/>
      <c r="F499" s="210" t="s">
        <v>197</v>
      </c>
      <c r="G499" s="210"/>
      <c r="H499" s="211"/>
      <c r="I499" s="211"/>
      <c r="J499" s="211"/>
      <c r="K499" s="533"/>
      <c r="L499" s="530">
        <v>0</v>
      </c>
      <c r="M499" s="267" t="s">
        <v>756</v>
      </c>
      <c r="N499" s="314"/>
      <c r="O499" s="313"/>
      <c r="P499" s="313"/>
      <c r="Q499" s="313"/>
    </row>
    <row r="500" spans="1:17" s="209" customFormat="1" ht="12" customHeight="1" x14ac:dyDescent="0.3">
      <c r="A500" s="614"/>
      <c r="B500" s="508"/>
      <c r="C500" s="508"/>
      <c r="D500" s="508"/>
      <c r="E500" s="508"/>
      <c r="F500" s="212" t="s">
        <v>104</v>
      </c>
      <c r="G500" s="208">
        <v>9797141</v>
      </c>
      <c r="H500" s="208">
        <f t="shared" ref="H500" si="366">G500</f>
        <v>9797141</v>
      </c>
      <c r="I500" s="208">
        <v>0</v>
      </c>
      <c r="J500" s="208">
        <f t="shared" ref="J500:J502" si="367">H500</f>
        <v>9797141</v>
      </c>
      <c r="K500" s="534"/>
      <c r="L500" s="531"/>
      <c r="M500" s="513" t="s">
        <v>927</v>
      </c>
      <c r="N500" s="314">
        <f>G500</f>
        <v>9797141</v>
      </c>
      <c r="O500" s="314">
        <f t="shared" ref="O500:Q500" si="368">H500</f>
        <v>9797141</v>
      </c>
      <c r="P500" s="314">
        <f t="shared" si="368"/>
        <v>0</v>
      </c>
      <c r="Q500" s="314">
        <f t="shared" si="368"/>
        <v>9797141</v>
      </c>
    </row>
    <row r="501" spans="1:17" s="209" customFormat="1" ht="12" customHeight="1" x14ac:dyDescent="0.3">
      <c r="A501" s="614"/>
      <c r="B501" s="508"/>
      <c r="C501" s="508"/>
      <c r="D501" s="508"/>
      <c r="E501" s="508"/>
      <c r="F501" s="212" t="s">
        <v>82</v>
      </c>
      <c r="G501" s="208">
        <v>0</v>
      </c>
      <c r="H501" s="208">
        <v>0</v>
      </c>
      <c r="I501" s="208">
        <v>0</v>
      </c>
      <c r="J501" s="208">
        <f t="shared" si="367"/>
        <v>0</v>
      </c>
      <c r="K501" s="534"/>
      <c r="L501" s="531"/>
      <c r="M501" s="513"/>
      <c r="N501" s="314"/>
      <c r="O501" s="313"/>
      <c r="P501" s="313"/>
      <c r="Q501" s="313"/>
    </row>
    <row r="502" spans="1:17" s="209" customFormat="1" ht="12" customHeight="1" x14ac:dyDescent="0.3">
      <c r="A502" s="614"/>
      <c r="B502" s="508"/>
      <c r="C502" s="508"/>
      <c r="D502" s="508"/>
      <c r="E502" s="508"/>
      <c r="F502" s="212" t="s">
        <v>83</v>
      </c>
      <c r="G502" s="208">
        <v>0</v>
      </c>
      <c r="H502" s="208">
        <v>0</v>
      </c>
      <c r="I502" s="208">
        <v>0</v>
      </c>
      <c r="J502" s="208">
        <f t="shared" si="367"/>
        <v>0</v>
      </c>
      <c r="K502" s="534"/>
      <c r="L502" s="531"/>
      <c r="M502" s="513"/>
      <c r="N502" s="314"/>
      <c r="O502" s="313"/>
      <c r="P502" s="313"/>
      <c r="Q502" s="313"/>
    </row>
    <row r="503" spans="1:17" s="209" customFormat="1" ht="12" customHeight="1" x14ac:dyDescent="0.3">
      <c r="A503" s="614"/>
      <c r="B503" s="509"/>
      <c r="C503" s="508"/>
      <c r="D503" s="509"/>
      <c r="E503" s="509"/>
      <c r="F503" s="213" t="s">
        <v>121</v>
      </c>
      <c r="G503" s="214">
        <f t="shared" ref="G503:J503" si="369">SUM(G500:G502)</f>
        <v>9797141</v>
      </c>
      <c r="H503" s="214">
        <f t="shared" si="369"/>
        <v>9797141</v>
      </c>
      <c r="I503" s="214">
        <f t="shared" si="369"/>
        <v>0</v>
      </c>
      <c r="J503" s="214">
        <f t="shared" si="369"/>
        <v>9797141</v>
      </c>
      <c r="K503" s="535"/>
      <c r="L503" s="532"/>
      <c r="M503" s="514"/>
      <c r="N503" s="314"/>
      <c r="O503" s="313"/>
      <c r="P503" s="313"/>
      <c r="Q503" s="313"/>
    </row>
    <row r="504" spans="1:17" s="209" customFormat="1" ht="12" customHeight="1" x14ac:dyDescent="0.3">
      <c r="A504" s="614"/>
      <c r="B504" s="518"/>
      <c r="C504" s="519"/>
      <c r="D504" s="519"/>
      <c r="E504" s="520"/>
      <c r="F504" s="206"/>
      <c r="G504" s="207"/>
      <c r="H504" s="208"/>
      <c r="I504" s="208"/>
      <c r="J504" s="208"/>
      <c r="K504" s="527"/>
      <c r="L504" s="527"/>
      <c r="M504" s="512"/>
      <c r="N504" s="314"/>
      <c r="O504" s="313"/>
      <c r="P504" s="313"/>
      <c r="Q504" s="313"/>
    </row>
    <row r="505" spans="1:17" s="209" customFormat="1" ht="12" customHeight="1" x14ac:dyDescent="0.3">
      <c r="A505" s="614"/>
      <c r="B505" s="521"/>
      <c r="C505" s="522"/>
      <c r="D505" s="522"/>
      <c r="E505" s="523"/>
      <c r="F505" s="206" t="s">
        <v>565</v>
      </c>
      <c r="G505" s="207">
        <f>G490+G495+G500</f>
        <v>30780000</v>
      </c>
      <c r="H505" s="207">
        <f t="shared" ref="H505:J505" si="370">H490+H495+H500</f>
        <v>30780000</v>
      </c>
      <c r="I505" s="207">
        <f t="shared" si="370"/>
        <v>0</v>
      </c>
      <c r="J505" s="207">
        <f t="shared" si="370"/>
        <v>30780000</v>
      </c>
      <c r="K505" s="528"/>
      <c r="L505" s="528"/>
      <c r="M505" s="513"/>
      <c r="N505" s="314"/>
      <c r="O505" s="313"/>
      <c r="P505" s="313"/>
      <c r="Q505" s="313"/>
    </row>
    <row r="506" spans="1:17" s="209" customFormat="1" ht="12" customHeight="1" x14ac:dyDescent="0.3">
      <c r="A506" s="614"/>
      <c r="B506" s="521"/>
      <c r="C506" s="522"/>
      <c r="D506" s="522"/>
      <c r="E506" s="523"/>
      <c r="F506" s="206" t="s">
        <v>567</v>
      </c>
      <c r="G506" s="207">
        <f t="shared" ref="G506:J506" si="371">G491+G496+G501</f>
        <v>0</v>
      </c>
      <c r="H506" s="207">
        <f t="shared" si="371"/>
        <v>0</v>
      </c>
      <c r="I506" s="207">
        <f t="shared" si="371"/>
        <v>0</v>
      </c>
      <c r="J506" s="207">
        <f t="shared" si="371"/>
        <v>0</v>
      </c>
      <c r="K506" s="528"/>
      <c r="L506" s="528"/>
      <c r="M506" s="513"/>
      <c r="N506" s="314"/>
      <c r="O506" s="313"/>
      <c r="P506" s="313"/>
      <c r="Q506" s="313"/>
    </row>
    <row r="507" spans="1:17" s="209" customFormat="1" ht="12" customHeight="1" x14ac:dyDescent="0.3">
      <c r="A507" s="614"/>
      <c r="B507" s="521"/>
      <c r="C507" s="522"/>
      <c r="D507" s="522"/>
      <c r="E507" s="523"/>
      <c r="F507" s="206" t="s">
        <v>569</v>
      </c>
      <c r="G507" s="207">
        <f t="shared" ref="G507:J507" si="372">G492+G497+G502</f>
        <v>0</v>
      </c>
      <c r="H507" s="207">
        <f t="shared" si="372"/>
        <v>0</v>
      </c>
      <c r="I507" s="207">
        <f t="shared" si="372"/>
        <v>0</v>
      </c>
      <c r="J507" s="207">
        <f t="shared" si="372"/>
        <v>0</v>
      </c>
      <c r="K507" s="528"/>
      <c r="L507" s="528"/>
      <c r="M507" s="513"/>
      <c r="N507" s="314"/>
      <c r="O507" s="313"/>
      <c r="P507" s="313"/>
      <c r="Q507" s="313"/>
    </row>
    <row r="508" spans="1:17" s="209" customFormat="1" ht="12" customHeight="1" x14ac:dyDescent="0.3">
      <c r="A508" s="614"/>
      <c r="B508" s="524"/>
      <c r="C508" s="525"/>
      <c r="D508" s="525"/>
      <c r="E508" s="526"/>
      <c r="F508" s="206" t="s">
        <v>121</v>
      </c>
      <c r="G508" s="207">
        <f>SUM(G505:G507)</f>
        <v>30780000</v>
      </c>
      <c r="H508" s="207">
        <f t="shared" ref="H508:J508" si="373">SUM(H505:H507)</f>
        <v>30780000</v>
      </c>
      <c r="I508" s="207">
        <f t="shared" si="373"/>
        <v>0</v>
      </c>
      <c r="J508" s="207">
        <f t="shared" si="373"/>
        <v>30780000</v>
      </c>
      <c r="K508" s="529"/>
      <c r="L508" s="529"/>
      <c r="M508" s="514"/>
      <c r="N508" s="314"/>
      <c r="O508" s="313"/>
      <c r="P508" s="313"/>
      <c r="Q508" s="313"/>
    </row>
    <row r="509" spans="1:17" s="209" customFormat="1" ht="12" customHeight="1" x14ac:dyDescent="0.3">
      <c r="A509" s="615">
        <f>A489+1</f>
        <v>45</v>
      </c>
      <c r="B509" s="567" t="s">
        <v>1201</v>
      </c>
      <c r="C509" s="507" t="s">
        <v>1202</v>
      </c>
      <c r="D509" s="507"/>
      <c r="E509" s="507"/>
      <c r="F509" s="210" t="s">
        <v>1203</v>
      </c>
      <c r="G509" s="210"/>
      <c r="H509" s="211"/>
      <c r="I509" s="211"/>
      <c r="J509" s="211"/>
      <c r="K509" s="533" t="s">
        <v>1204</v>
      </c>
      <c r="L509" s="530">
        <v>0</v>
      </c>
      <c r="M509" s="326" t="s">
        <v>1205</v>
      </c>
      <c r="N509" s="314"/>
      <c r="O509" s="313"/>
      <c r="P509" s="313"/>
      <c r="Q509" s="313"/>
    </row>
    <row r="510" spans="1:17" s="209" customFormat="1" ht="12" customHeight="1" x14ac:dyDescent="0.3">
      <c r="A510" s="616"/>
      <c r="B510" s="568"/>
      <c r="C510" s="508"/>
      <c r="D510" s="508"/>
      <c r="E510" s="508"/>
      <c r="F510" s="212" t="s">
        <v>104</v>
      </c>
      <c r="G510" s="208">
        <v>2255000</v>
      </c>
      <c r="H510" s="208">
        <f>G510</f>
        <v>2255000</v>
      </c>
      <c r="I510" s="208">
        <v>0</v>
      </c>
      <c r="J510" s="208">
        <f>H510</f>
        <v>2255000</v>
      </c>
      <c r="K510" s="534"/>
      <c r="L510" s="531"/>
      <c r="M510" s="513"/>
      <c r="N510" s="314"/>
      <c r="O510" s="313"/>
      <c r="P510" s="313"/>
      <c r="Q510" s="313"/>
    </row>
    <row r="511" spans="1:17" s="209" customFormat="1" ht="12" customHeight="1" x14ac:dyDescent="0.3">
      <c r="A511" s="616"/>
      <c r="B511" s="568"/>
      <c r="C511" s="508"/>
      <c r="D511" s="508"/>
      <c r="E511" s="508"/>
      <c r="F511" s="212" t="s">
        <v>82</v>
      </c>
      <c r="G511" s="208">
        <v>0</v>
      </c>
      <c r="H511" s="208">
        <f t="shared" ref="H511:H512" si="374">G511</f>
        <v>0</v>
      </c>
      <c r="I511" s="208">
        <v>0</v>
      </c>
      <c r="J511" s="208">
        <f t="shared" ref="J511" si="375">H511</f>
        <v>0</v>
      </c>
      <c r="K511" s="534"/>
      <c r="L511" s="531"/>
      <c r="M511" s="513"/>
      <c r="N511" s="314"/>
      <c r="O511" s="313"/>
      <c r="P511" s="313"/>
      <c r="Q511" s="313"/>
    </row>
    <row r="512" spans="1:17" s="209" customFormat="1" ht="12" customHeight="1" x14ac:dyDescent="0.3">
      <c r="A512" s="616"/>
      <c r="B512" s="568"/>
      <c r="C512" s="508"/>
      <c r="D512" s="508"/>
      <c r="E512" s="508"/>
      <c r="F512" s="212" t="s">
        <v>83</v>
      </c>
      <c r="G512" s="208">
        <v>0</v>
      </c>
      <c r="H512" s="208">
        <f t="shared" si="374"/>
        <v>0</v>
      </c>
      <c r="I512" s="208">
        <v>0</v>
      </c>
      <c r="J512" s="208">
        <v>0</v>
      </c>
      <c r="K512" s="534"/>
      <c r="L512" s="531"/>
      <c r="M512" s="513"/>
      <c r="N512" s="314"/>
      <c r="O512" s="313"/>
      <c r="P512" s="313"/>
      <c r="Q512" s="313"/>
    </row>
    <row r="513" spans="1:17" s="209" customFormat="1" ht="12" customHeight="1" x14ac:dyDescent="0.3">
      <c r="A513" s="616"/>
      <c r="B513" s="569"/>
      <c r="C513" s="509"/>
      <c r="D513" s="508"/>
      <c r="E513" s="508"/>
      <c r="F513" s="213" t="s">
        <v>121</v>
      </c>
      <c r="G513" s="214">
        <f>SUM(G510:G512)</f>
        <v>2255000</v>
      </c>
      <c r="H513" s="214">
        <f t="shared" ref="H513:J513" si="376">SUM(H510:H512)</f>
        <v>2255000</v>
      </c>
      <c r="I513" s="214">
        <f t="shared" si="376"/>
        <v>0</v>
      </c>
      <c r="J513" s="214">
        <f t="shared" si="376"/>
        <v>2255000</v>
      </c>
      <c r="K513" s="535"/>
      <c r="L513" s="532"/>
      <c r="M513" s="514"/>
      <c r="N513" s="314"/>
      <c r="O513" s="313"/>
      <c r="P513" s="313"/>
      <c r="Q513" s="313"/>
    </row>
    <row r="514" spans="1:17" s="209" customFormat="1" ht="12" customHeight="1" x14ac:dyDescent="0.3">
      <c r="A514" s="616"/>
      <c r="B514" s="567" t="s">
        <v>1206</v>
      </c>
      <c r="C514" s="507" t="s">
        <v>1207</v>
      </c>
      <c r="D514" s="508"/>
      <c r="E514" s="508"/>
      <c r="F514" s="210" t="s">
        <v>1203</v>
      </c>
      <c r="G514" s="210"/>
      <c r="H514" s="211"/>
      <c r="I514" s="211"/>
      <c r="J514" s="211"/>
      <c r="K514" s="533" t="s">
        <v>1208</v>
      </c>
      <c r="L514" s="530">
        <v>0</v>
      </c>
      <c r="M514" s="326" t="s">
        <v>1209</v>
      </c>
      <c r="N514" s="314"/>
      <c r="O514" s="313"/>
      <c r="P514" s="313"/>
      <c r="Q514" s="313"/>
    </row>
    <row r="515" spans="1:17" s="209" customFormat="1" ht="12" customHeight="1" x14ac:dyDescent="0.3">
      <c r="A515" s="616"/>
      <c r="B515" s="568"/>
      <c r="C515" s="508"/>
      <c r="D515" s="508"/>
      <c r="E515" s="508"/>
      <c r="F515" s="212" t="s">
        <v>104</v>
      </c>
      <c r="G515" s="208">
        <v>10780000</v>
      </c>
      <c r="H515" s="208">
        <v>0</v>
      </c>
      <c r="I515" s="208">
        <f>G515</f>
        <v>10780000</v>
      </c>
      <c r="J515" s="208">
        <f>H515</f>
        <v>0</v>
      </c>
      <c r="K515" s="534"/>
      <c r="L515" s="531"/>
      <c r="M515" s="513"/>
      <c r="N515" s="314"/>
      <c r="O515" s="313"/>
      <c r="P515" s="313"/>
      <c r="Q515" s="313"/>
    </row>
    <row r="516" spans="1:17" s="209" customFormat="1" ht="12" customHeight="1" x14ac:dyDescent="0.3">
      <c r="A516" s="616"/>
      <c r="B516" s="568"/>
      <c r="C516" s="508"/>
      <c r="D516" s="508"/>
      <c r="E516" s="508"/>
      <c r="F516" s="212" t="s">
        <v>82</v>
      </c>
      <c r="G516" s="208">
        <v>0</v>
      </c>
      <c r="H516" s="208">
        <f t="shared" ref="H516:H517" si="377">G516</f>
        <v>0</v>
      </c>
      <c r="I516" s="208">
        <v>0</v>
      </c>
      <c r="J516" s="208">
        <f t="shared" ref="J516" si="378">H516</f>
        <v>0</v>
      </c>
      <c r="K516" s="534"/>
      <c r="L516" s="531"/>
      <c r="M516" s="513"/>
      <c r="N516" s="314"/>
      <c r="O516" s="313"/>
      <c r="P516" s="313"/>
      <c r="Q516" s="313"/>
    </row>
    <row r="517" spans="1:17" s="209" customFormat="1" ht="12" customHeight="1" x14ac:dyDescent="0.3">
      <c r="A517" s="616"/>
      <c r="B517" s="568"/>
      <c r="C517" s="508"/>
      <c r="D517" s="508"/>
      <c r="E517" s="508"/>
      <c r="F517" s="212" t="s">
        <v>83</v>
      </c>
      <c r="G517" s="208">
        <v>0</v>
      </c>
      <c r="H517" s="208">
        <f t="shared" si="377"/>
        <v>0</v>
      </c>
      <c r="I517" s="208">
        <v>0</v>
      </c>
      <c r="J517" s="208">
        <v>0</v>
      </c>
      <c r="K517" s="534"/>
      <c r="L517" s="531"/>
      <c r="M517" s="513"/>
      <c r="N517" s="314"/>
      <c r="O517" s="313"/>
      <c r="P517" s="313"/>
      <c r="Q517" s="313"/>
    </row>
    <row r="518" spans="1:17" s="209" customFormat="1" ht="12" customHeight="1" x14ac:dyDescent="0.3">
      <c r="A518" s="616"/>
      <c r="B518" s="569"/>
      <c r="C518" s="509"/>
      <c r="D518" s="508"/>
      <c r="E518" s="508"/>
      <c r="F518" s="213" t="s">
        <v>121</v>
      </c>
      <c r="G518" s="214">
        <f>SUM(G515:G517)</f>
        <v>10780000</v>
      </c>
      <c r="H518" s="214">
        <f t="shared" ref="H518:J518" si="379">SUM(H515:H517)</f>
        <v>0</v>
      </c>
      <c r="I518" s="214">
        <f t="shared" si="379"/>
        <v>10780000</v>
      </c>
      <c r="J518" s="214">
        <f t="shared" si="379"/>
        <v>0</v>
      </c>
      <c r="K518" s="535"/>
      <c r="L518" s="532"/>
      <c r="M518" s="514"/>
      <c r="N518" s="314"/>
      <c r="O518" s="313"/>
      <c r="P518" s="313"/>
      <c r="Q518" s="313"/>
    </row>
    <row r="519" spans="1:17" s="209" customFormat="1" ht="12" customHeight="1" x14ac:dyDescent="0.3">
      <c r="A519" s="616"/>
      <c r="B519" s="567" t="s">
        <v>1150</v>
      </c>
      <c r="C519" s="507" t="s">
        <v>1210</v>
      </c>
      <c r="D519" s="508"/>
      <c r="E519" s="508"/>
      <c r="F519" s="210" t="s">
        <v>197</v>
      </c>
      <c r="G519" s="210"/>
      <c r="H519" s="211"/>
      <c r="I519" s="211"/>
      <c r="J519" s="211"/>
      <c r="K519" s="533" t="s">
        <v>1162</v>
      </c>
      <c r="L519" s="530">
        <v>0</v>
      </c>
      <c r="M519" s="326" t="s">
        <v>735</v>
      </c>
      <c r="N519" s="314"/>
      <c r="O519" s="313"/>
      <c r="P519" s="313"/>
      <c r="Q519" s="313"/>
    </row>
    <row r="520" spans="1:17" s="209" customFormat="1" ht="12" customHeight="1" x14ac:dyDescent="0.3">
      <c r="A520" s="616"/>
      <c r="B520" s="568"/>
      <c r="C520" s="508"/>
      <c r="D520" s="508"/>
      <c r="E520" s="508"/>
      <c r="F520" s="212" t="s">
        <v>104</v>
      </c>
      <c r="G520" s="208">
        <v>328380000</v>
      </c>
      <c r="H520" s="208">
        <v>0</v>
      </c>
      <c r="I520" s="208">
        <f>G520</f>
        <v>328380000</v>
      </c>
      <c r="J520" s="208">
        <f>H520</f>
        <v>0</v>
      </c>
      <c r="K520" s="534"/>
      <c r="L520" s="531"/>
      <c r="M520" s="513" t="s">
        <v>1285</v>
      </c>
      <c r="N520" s="314">
        <f>G520</f>
        <v>328380000</v>
      </c>
      <c r="O520" s="314">
        <f t="shared" ref="O520:Q520" si="380">H520</f>
        <v>0</v>
      </c>
      <c r="P520" s="314">
        <f t="shared" si="380"/>
        <v>328380000</v>
      </c>
      <c r="Q520" s="314">
        <f t="shared" si="380"/>
        <v>0</v>
      </c>
    </row>
    <row r="521" spans="1:17" s="209" customFormat="1" ht="12" customHeight="1" x14ac:dyDescent="0.3">
      <c r="A521" s="616"/>
      <c r="B521" s="568"/>
      <c r="C521" s="508"/>
      <c r="D521" s="508"/>
      <c r="E521" s="508"/>
      <c r="F521" s="212" t="s">
        <v>82</v>
      </c>
      <c r="G521" s="208">
        <v>0</v>
      </c>
      <c r="H521" s="208">
        <f t="shared" ref="H521:H522" si="381">G521</f>
        <v>0</v>
      </c>
      <c r="I521" s="208">
        <v>0</v>
      </c>
      <c r="J521" s="208">
        <f t="shared" ref="J521" si="382">H521</f>
        <v>0</v>
      </c>
      <c r="K521" s="534"/>
      <c r="L521" s="531"/>
      <c r="M521" s="513"/>
      <c r="N521" s="314"/>
      <c r="O521" s="313"/>
      <c r="P521" s="313"/>
      <c r="Q521" s="313"/>
    </row>
    <row r="522" spans="1:17" s="209" customFormat="1" ht="12" customHeight="1" x14ac:dyDescent="0.3">
      <c r="A522" s="616"/>
      <c r="B522" s="568"/>
      <c r="C522" s="508"/>
      <c r="D522" s="508"/>
      <c r="E522" s="508"/>
      <c r="F522" s="212" t="s">
        <v>83</v>
      </c>
      <c r="G522" s="208">
        <v>0</v>
      </c>
      <c r="H522" s="208">
        <f t="shared" si="381"/>
        <v>0</v>
      </c>
      <c r="I522" s="208">
        <v>0</v>
      </c>
      <c r="J522" s="208">
        <v>0</v>
      </c>
      <c r="K522" s="534"/>
      <c r="L522" s="531"/>
      <c r="M522" s="513"/>
      <c r="N522" s="314"/>
      <c r="O522" s="313"/>
      <c r="P522" s="313"/>
      <c r="Q522" s="313"/>
    </row>
    <row r="523" spans="1:17" s="209" customFormat="1" ht="12" customHeight="1" x14ac:dyDescent="0.3">
      <c r="A523" s="616"/>
      <c r="B523" s="569"/>
      <c r="C523" s="509"/>
      <c r="D523" s="509"/>
      <c r="E523" s="509"/>
      <c r="F523" s="213" t="s">
        <v>121</v>
      </c>
      <c r="G523" s="214">
        <f>SUM(G520:G522)</f>
        <v>328380000</v>
      </c>
      <c r="H523" s="214">
        <f t="shared" ref="H523:J523" si="383">SUM(H520:H522)</f>
        <v>0</v>
      </c>
      <c r="I523" s="214">
        <f t="shared" si="383"/>
        <v>328380000</v>
      </c>
      <c r="J523" s="214">
        <f t="shared" si="383"/>
        <v>0</v>
      </c>
      <c r="K523" s="535"/>
      <c r="L523" s="532"/>
      <c r="M523" s="514"/>
      <c r="N523" s="314"/>
      <c r="O523" s="313"/>
      <c r="P523" s="313"/>
      <c r="Q523" s="313"/>
    </row>
    <row r="524" spans="1:17" s="209" customFormat="1" ht="12" customHeight="1" x14ac:dyDescent="0.3">
      <c r="A524" s="616"/>
      <c r="B524" s="518"/>
      <c r="C524" s="519"/>
      <c r="D524" s="519"/>
      <c r="E524" s="520"/>
      <c r="F524" s="206"/>
      <c r="G524" s="207"/>
      <c r="H524" s="208"/>
      <c r="I524" s="208"/>
      <c r="J524" s="208"/>
      <c r="K524" s="527"/>
      <c r="L524" s="527"/>
      <c r="M524" s="512"/>
      <c r="N524" s="314"/>
      <c r="O524" s="313"/>
      <c r="P524" s="313"/>
      <c r="Q524" s="313"/>
    </row>
    <row r="525" spans="1:17" s="209" customFormat="1" ht="12" customHeight="1" x14ac:dyDescent="0.3">
      <c r="A525" s="616"/>
      <c r="B525" s="521"/>
      <c r="C525" s="522"/>
      <c r="D525" s="522"/>
      <c r="E525" s="523"/>
      <c r="F525" s="206" t="s">
        <v>1211</v>
      </c>
      <c r="G525" s="207">
        <f>G510+G515+G520</f>
        <v>341415000</v>
      </c>
      <c r="H525" s="207">
        <f t="shared" ref="H525:J525" si="384">H510+H515+H520</f>
        <v>2255000</v>
      </c>
      <c r="I525" s="207">
        <f t="shared" si="384"/>
        <v>339160000</v>
      </c>
      <c r="J525" s="207">
        <f t="shared" si="384"/>
        <v>2255000</v>
      </c>
      <c r="K525" s="528"/>
      <c r="L525" s="528"/>
      <c r="M525" s="513"/>
      <c r="N525" s="314"/>
      <c r="O525" s="313"/>
      <c r="P525" s="313"/>
      <c r="Q525" s="313"/>
    </row>
    <row r="526" spans="1:17" s="209" customFormat="1" ht="12" customHeight="1" x14ac:dyDescent="0.3">
      <c r="A526" s="616"/>
      <c r="B526" s="521"/>
      <c r="C526" s="522"/>
      <c r="D526" s="522"/>
      <c r="E526" s="523"/>
      <c r="F526" s="206" t="s">
        <v>1212</v>
      </c>
      <c r="G526" s="207">
        <f t="shared" ref="G526:J527" si="385">G511+G516+G521</f>
        <v>0</v>
      </c>
      <c r="H526" s="207">
        <f t="shared" si="385"/>
        <v>0</v>
      </c>
      <c r="I526" s="207">
        <f t="shared" si="385"/>
        <v>0</v>
      </c>
      <c r="J526" s="207">
        <f t="shared" si="385"/>
        <v>0</v>
      </c>
      <c r="K526" s="528"/>
      <c r="L526" s="528"/>
      <c r="M526" s="513"/>
      <c r="N526" s="314"/>
      <c r="O526" s="313"/>
      <c r="P526" s="313"/>
      <c r="Q526" s="313"/>
    </row>
    <row r="527" spans="1:17" s="209" customFormat="1" ht="12" customHeight="1" x14ac:dyDescent="0.3">
      <c r="A527" s="616"/>
      <c r="B527" s="521"/>
      <c r="C527" s="522"/>
      <c r="D527" s="522"/>
      <c r="E527" s="523"/>
      <c r="F527" s="206" t="s">
        <v>1213</v>
      </c>
      <c r="G527" s="207">
        <f t="shared" si="385"/>
        <v>0</v>
      </c>
      <c r="H527" s="207">
        <f t="shared" si="385"/>
        <v>0</v>
      </c>
      <c r="I527" s="207">
        <f t="shared" si="385"/>
        <v>0</v>
      </c>
      <c r="J527" s="207">
        <f t="shared" si="385"/>
        <v>0</v>
      </c>
      <c r="K527" s="528"/>
      <c r="L527" s="528"/>
      <c r="M527" s="513"/>
      <c r="N527" s="314"/>
      <c r="O527" s="313"/>
      <c r="P527" s="313"/>
      <c r="Q527" s="313"/>
    </row>
    <row r="528" spans="1:17" s="209" customFormat="1" ht="12" customHeight="1" x14ac:dyDescent="0.3">
      <c r="A528" s="617"/>
      <c r="B528" s="524"/>
      <c r="C528" s="525"/>
      <c r="D528" s="525"/>
      <c r="E528" s="526"/>
      <c r="F528" s="206" t="s">
        <v>121</v>
      </c>
      <c r="G528" s="207">
        <f>SUM(G525:G527)</f>
        <v>341415000</v>
      </c>
      <c r="H528" s="207">
        <f t="shared" ref="H528:J528" si="386">SUM(H525:H527)</f>
        <v>2255000</v>
      </c>
      <c r="I528" s="207">
        <f t="shared" si="386"/>
        <v>339160000</v>
      </c>
      <c r="J528" s="207">
        <f t="shared" si="386"/>
        <v>2255000</v>
      </c>
      <c r="K528" s="529"/>
      <c r="L528" s="529"/>
      <c r="M528" s="514"/>
      <c r="N528" s="314"/>
      <c r="O528" s="313"/>
      <c r="P528" s="313"/>
      <c r="Q528" s="313"/>
    </row>
    <row r="529" spans="1:17" s="209" customFormat="1" ht="12" customHeight="1" x14ac:dyDescent="0.3">
      <c r="A529" s="614">
        <f>A509+1</f>
        <v>46</v>
      </c>
      <c r="B529" s="507" t="s">
        <v>753</v>
      </c>
      <c r="C529" s="507"/>
      <c r="D529" s="507"/>
      <c r="E529" s="507"/>
      <c r="F529" s="210" t="s">
        <v>1047</v>
      </c>
      <c r="G529" s="210"/>
      <c r="H529" s="211"/>
      <c r="I529" s="211"/>
      <c r="J529" s="211"/>
      <c r="K529" s="533" t="s">
        <v>1188</v>
      </c>
      <c r="L529" s="530">
        <v>0</v>
      </c>
      <c r="M529" s="267" t="s">
        <v>750</v>
      </c>
      <c r="N529" s="314"/>
      <c r="O529" s="313"/>
      <c r="P529" s="313"/>
      <c r="Q529" s="313"/>
    </row>
    <row r="530" spans="1:17" s="209" customFormat="1" ht="12" customHeight="1" x14ac:dyDescent="0.3">
      <c r="A530" s="614"/>
      <c r="B530" s="508"/>
      <c r="C530" s="508"/>
      <c r="D530" s="508"/>
      <c r="E530" s="508"/>
      <c r="F530" s="212" t="s">
        <v>104</v>
      </c>
      <c r="G530" s="208">
        <v>3463100348</v>
      </c>
      <c r="H530" s="208">
        <v>0</v>
      </c>
      <c r="I530" s="208">
        <f>G530-H530</f>
        <v>3463100348</v>
      </c>
      <c r="J530" s="208">
        <f t="shared" ref="J530:J531" si="387">H530</f>
        <v>0</v>
      </c>
      <c r="K530" s="534"/>
      <c r="L530" s="531"/>
      <c r="M530" s="513" t="s">
        <v>1287</v>
      </c>
      <c r="N530" s="314">
        <f>G530</f>
        <v>3463100348</v>
      </c>
      <c r="O530" s="314">
        <f t="shared" ref="O530:Q530" si="388">H530</f>
        <v>0</v>
      </c>
      <c r="P530" s="314">
        <f t="shared" si="388"/>
        <v>3463100348</v>
      </c>
      <c r="Q530" s="314">
        <f t="shared" si="388"/>
        <v>0</v>
      </c>
    </row>
    <row r="531" spans="1:17" s="209" customFormat="1" ht="12" customHeight="1" x14ac:dyDescent="0.3">
      <c r="A531" s="614"/>
      <c r="B531" s="508"/>
      <c r="C531" s="508"/>
      <c r="D531" s="508"/>
      <c r="E531" s="508"/>
      <c r="F531" s="212" t="s">
        <v>82</v>
      </c>
      <c r="G531" s="208">
        <v>0</v>
      </c>
      <c r="H531" s="208">
        <f t="shared" ref="H531:H532" si="389">G531</f>
        <v>0</v>
      </c>
      <c r="I531" s="208">
        <v>0</v>
      </c>
      <c r="J531" s="208">
        <f t="shared" si="387"/>
        <v>0</v>
      </c>
      <c r="K531" s="534"/>
      <c r="L531" s="531"/>
      <c r="M531" s="513"/>
      <c r="N531" s="314"/>
      <c r="O531" s="313"/>
      <c r="P531" s="313"/>
      <c r="Q531" s="313"/>
    </row>
    <row r="532" spans="1:17" s="209" customFormat="1" ht="12" customHeight="1" x14ac:dyDescent="0.3">
      <c r="A532" s="614"/>
      <c r="B532" s="508"/>
      <c r="C532" s="508"/>
      <c r="D532" s="508"/>
      <c r="E532" s="508"/>
      <c r="F532" s="212" t="s">
        <v>83</v>
      </c>
      <c r="G532" s="208">
        <v>0</v>
      </c>
      <c r="H532" s="208">
        <f t="shared" si="389"/>
        <v>0</v>
      </c>
      <c r="I532" s="208">
        <v>0</v>
      </c>
      <c r="J532" s="208">
        <v>0</v>
      </c>
      <c r="K532" s="534"/>
      <c r="L532" s="531"/>
      <c r="M532" s="513"/>
      <c r="N532" s="314"/>
      <c r="O532" s="313"/>
      <c r="P532" s="313"/>
      <c r="Q532" s="313"/>
    </row>
    <row r="533" spans="1:17" s="209" customFormat="1" ht="12" customHeight="1" x14ac:dyDescent="0.3">
      <c r="A533" s="614"/>
      <c r="B533" s="509"/>
      <c r="C533" s="509"/>
      <c r="D533" s="509"/>
      <c r="E533" s="509"/>
      <c r="F533" s="213" t="s">
        <v>121</v>
      </c>
      <c r="G533" s="214">
        <f t="shared" ref="G533" si="390">SUM(G530:G532)</f>
        <v>3463100348</v>
      </c>
      <c r="H533" s="214">
        <f t="shared" ref="H533" si="391">SUM(H530:H532)</f>
        <v>0</v>
      </c>
      <c r="I533" s="214">
        <f t="shared" ref="I533" si="392">SUM(I530:I532)</f>
        <v>3463100348</v>
      </c>
      <c r="J533" s="214">
        <f t="shared" ref="J533" si="393">SUM(J530:J532)</f>
        <v>0</v>
      </c>
      <c r="K533" s="535"/>
      <c r="L533" s="532"/>
      <c r="M533" s="514"/>
      <c r="N533" s="314"/>
      <c r="O533" s="313"/>
      <c r="P533" s="313"/>
      <c r="Q533" s="313"/>
    </row>
    <row r="534" spans="1:17" s="209" customFormat="1" ht="12" customHeight="1" x14ac:dyDescent="0.3">
      <c r="A534" s="614">
        <f>A529+1</f>
        <v>47</v>
      </c>
      <c r="B534" s="507" t="s">
        <v>965</v>
      </c>
      <c r="C534" s="507" t="s">
        <v>466</v>
      </c>
      <c r="D534" s="507"/>
      <c r="E534" s="507"/>
      <c r="F534" s="210" t="s">
        <v>197</v>
      </c>
      <c r="G534" s="210"/>
      <c r="H534" s="211"/>
      <c r="I534" s="211"/>
      <c r="J534" s="211"/>
      <c r="K534" s="533"/>
      <c r="L534" s="530">
        <v>0</v>
      </c>
      <c r="M534" s="268" t="s">
        <v>756</v>
      </c>
      <c r="N534" s="314"/>
      <c r="O534" s="312"/>
      <c r="P534" s="313"/>
      <c r="Q534" s="313"/>
    </row>
    <row r="535" spans="1:17" s="209" customFormat="1" ht="12" customHeight="1" x14ac:dyDescent="0.3">
      <c r="A535" s="614"/>
      <c r="B535" s="508"/>
      <c r="C535" s="508"/>
      <c r="D535" s="508"/>
      <c r="E535" s="508"/>
      <c r="F535" s="212" t="s">
        <v>104</v>
      </c>
      <c r="G535" s="208">
        <v>95886760</v>
      </c>
      <c r="H535" s="208">
        <f t="shared" ref="H535" si="394">G535</f>
        <v>95886760</v>
      </c>
      <c r="I535" s="208">
        <v>0</v>
      </c>
      <c r="J535" s="208">
        <f t="shared" ref="J535:J537" si="395">H535</f>
        <v>95886760</v>
      </c>
      <c r="K535" s="534"/>
      <c r="L535" s="531"/>
      <c r="M535" s="542"/>
      <c r="N535" s="314">
        <f>G535</f>
        <v>95886760</v>
      </c>
      <c r="O535" s="314">
        <f t="shared" ref="O535:Q535" si="396">H535</f>
        <v>95886760</v>
      </c>
      <c r="P535" s="314">
        <f t="shared" si="396"/>
        <v>0</v>
      </c>
      <c r="Q535" s="314">
        <f t="shared" si="396"/>
        <v>95886760</v>
      </c>
    </row>
    <row r="536" spans="1:17" s="209" customFormat="1" ht="12" customHeight="1" x14ac:dyDescent="0.3">
      <c r="A536" s="614"/>
      <c r="B536" s="508"/>
      <c r="C536" s="508"/>
      <c r="D536" s="508"/>
      <c r="E536" s="508"/>
      <c r="F536" s="212" t="s">
        <v>82</v>
      </c>
      <c r="G536" s="208">
        <v>0</v>
      </c>
      <c r="H536" s="208">
        <v>0</v>
      </c>
      <c r="I536" s="208">
        <v>0</v>
      </c>
      <c r="J536" s="208">
        <f t="shared" si="395"/>
        <v>0</v>
      </c>
      <c r="K536" s="534"/>
      <c r="L536" s="531"/>
      <c r="M536" s="538"/>
      <c r="N536" s="314"/>
      <c r="O536" s="312"/>
      <c r="P536" s="313"/>
      <c r="Q536" s="313"/>
    </row>
    <row r="537" spans="1:17" s="209" customFormat="1" ht="12" customHeight="1" x14ac:dyDescent="0.3">
      <c r="A537" s="614"/>
      <c r="B537" s="508"/>
      <c r="C537" s="508"/>
      <c r="D537" s="508"/>
      <c r="E537" s="508"/>
      <c r="F537" s="212" t="s">
        <v>83</v>
      </c>
      <c r="G537" s="208">
        <v>0</v>
      </c>
      <c r="H537" s="208">
        <v>0</v>
      </c>
      <c r="I537" s="208">
        <v>0</v>
      </c>
      <c r="J537" s="208">
        <f t="shared" si="395"/>
        <v>0</v>
      </c>
      <c r="K537" s="534"/>
      <c r="L537" s="531"/>
      <c r="M537" s="538"/>
      <c r="N537" s="314"/>
      <c r="O537" s="312"/>
      <c r="P537" s="313"/>
      <c r="Q537" s="313"/>
    </row>
    <row r="538" spans="1:17" s="209" customFormat="1" ht="12" customHeight="1" x14ac:dyDescent="0.3">
      <c r="A538" s="614"/>
      <c r="B538" s="509"/>
      <c r="C538" s="509"/>
      <c r="D538" s="508"/>
      <c r="E538" s="508"/>
      <c r="F538" s="213" t="s">
        <v>121</v>
      </c>
      <c r="G538" s="214">
        <f t="shared" ref="G538:J538" si="397">SUM(G535:G537)</f>
        <v>95886760</v>
      </c>
      <c r="H538" s="214">
        <f t="shared" si="397"/>
        <v>95886760</v>
      </c>
      <c r="I538" s="214">
        <f t="shared" si="397"/>
        <v>0</v>
      </c>
      <c r="J538" s="214">
        <f t="shared" si="397"/>
        <v>95886760</v>
      </c>
      <c r="K538" s="535"/>
      <c r="L538" s="532"/>
      <c r="M538" s="538"/>
      <c r="N538" s="314"/>
      <c r="O538" s="312"/>
      <c r="P538" s="313"/>
      <c r="Q538" s="313"/>
    </row>
    <row r="539" spans="1:17" s="209" customFormat="1" ht="12" customHeight="1" x14ac:dyDescent="0.3">
      <c r="A539" s="614"/>
      <c r="B539" s="507" t="s">
        <v>966</v>
      </c>
      <c r="C539" s="507" t="s">
        <v>467</v>
      </c>
      <c r="D539" s="508"/>
      <c r="E539" s="508"/>
      <c r="F539" s="210" t="s">
        <v>197</v>
      </c>
      <c r="G539" s="210"/>
      <c r="H539" s="211"/>
      <c r="I539" s="211"/>
      <c r="J539" s="211"/>
      <c r="K539" s="533" t="s">
        <v>1165</v>
      </c>
      <c r="L539" s="530">
        <v>0</v>
      </c>
      <c r="M539" s="268" t="s">
        <v>756</v>
      </c>
      <c r="N539" s="314"/>
      <c r="O539" s="312"/>
      <c r="P539" s="313"/>
      <c r="Q539" s="313"/>
    </row>
    <row r="540" spans="1:17" s="209" customFormat="1" ht="12" customHeight="1" x14ac:dyDescent="0.3">
      <c r="A540" s="614"/>
      <c r="B540" s="508"/>
      <c r="C540" s="508"/>
      <c r="D540" s="508"/>
      <c r="E540" s="508"/>
      <c r="F540" s="212" t="s">
        <v>104</v>
      </c>
      <c r="G540" s="208">
        <v>35000000</v>
      </c>
      <c r="H540" s="208">
        <v>0</v>
      </c>
      <c r="I540" s="208">
        <f>G540-H540</f>
        <v>35000000</v>
      </c>
      <c r="J540" s="208">
        <f t="shared" ref="J540:J542" si="398">H540</f>
        <v>0</v>
      </c>
      <c r="K540" s="534"/>
      <c r="L540" s="531"/>
      <c r="M540" s="514" t="s">
        <v>971</v>
      </c>
      <c r="N540" s="314">
        <f>G540</f>
        <v>35000000</v>
      </c>
      <c r="O540" s="314">
        <f t="shared" ref="O540:Q540" si="399">H540</f>
        <v>0</v>
      </c>
      <c r="P540" s="314">
        <f t="shared" si="399"/>
        <v>35000000</v>
      </c>
      <c r="Q540" s="314">
        <f t="shared" si="399"/>
        <v>0</v>
      </c>
    </row>
    <row r="541" spans="1:17" s="209" customFormat="1" ht="12" customHeight="1" x14ac:dyDescent="0.3">
      <c r="A541" s="614"/>
      <c r="B541" s="508"/>
      <c r="C541" s="508"/>
      <c r="D541" s="508"/>
      <c r="E541" s="508"/>
      <c r="F541" s="212" t="s">
        <v>82</v>
      </c>
      <c r="G541" s="208">
        <v>0</v>
      </c>
      <c r="H541" s="208">
        <v>0</v>
      </c>
      <c r="I541" s="208">
        <v>0</v>
      </c>
      <c r="J541" s="208">
        <f t="shared" si="398"/>
        <v>0</v>
      </c>
      <c r="K541" s="534"/>
      <c r="L541" s="531"/>
      <c r="M541" s="537"/>
      <c r="N541" s="314"/>
      <c r="O541" s="312"/>
      <c r="P541" s="313"/>
      <c r="Q541" s="313"/>
    </row>
    <row r="542" spans="1:17" s="209" customFormat="1" ht="12" customHeight="1" x14ac:dyDescent="0.3">
      <c r="A542" s="614"/>
      <c r="B542" s="508"/>
      <c r="C542" s="508"/>
      <c r="D542" s="508"/>
      <c r="E542" s="508"/>
      <c r="F542" s="212" t="s">
        <v>83</v>
      </c>
      <c r="G542" s="208">
        <v>0</v>
      </c>
      <c r="H542" s="208">
        <v>0</v>
      </c>
      <c r="I542" s="208">
        <v>0</v>
      </c>
      <c r="J542" s="208">
        <f t="shared" si="398"/>
        <v>0</v>
      </c>
      <c r="K542" s="534"/>
      <c r="L542" s="531"/>
      <c r="M542" s="537"/>
      <c r="N542" s="314"/>
      <c r="O542" s="312"/>
      <c r="P542" s="313"/>
      <c r="Q542" s="313"/>
    </row>
    <row r="543" spans="1:17" s="209" customFormat="1" ht="12" customHeight="1" x14ac:dyDescent="0.3">
      <c r="A543" s="614"/>
      <c r="B543" s="509"/>
      <c r="C543" s="509"/>
      <c r="D543" s="508"/>
      <c r="E543" s="508"/>
      <c r="F543" s="213" t="s">
        <v>121</v>
      </c>
      <c r="G543" s="214">
        <f t="shared" ref="G543:J543" si="400">SUM(G540:G542)</f>
        <v>35000000</v>
      </c>
      <c r="H543" s="214">
        <f t="shared" si="400"/>
        <v>0</v>
      </c>
      <c r="I543" s="214">
        <f t="shared" si="400"/>
        <v>35000000</v>
      </c>
      <c r="J543" s="214">
        <f t="shared" si="400"/>
        <v>0</v>
      </c>
      <c r="K543" s="535"/>
      <c r="L543" s="532"/>
      <c r="M543" s="537"/>
      <c r="N543" s="314"/>
      <c r="O543" s="312"/>
      <c r="P543" s="313"/>
      <c r="Q543" s="313"/>
    </row>
    <row r="544" spans="1:17" s="209" customFormat="1" ht="12" customHeight="1" x14ac:dyDescent="0.3">
      <c r="A544" s="614"/>
      <c r="B544" s="507" t="s">
        <v>967</v>
      </c>
      <c r="C544" s="507" t="s">
        <v>468</v>
      </c>
      <c r="D544" s="508"/>
      <c r="E544" s="508"/>
      <c r="F544" s="210" t="s">
        <v>197</v>
      </c>
      <c r="G544" s="210"/>
      <c r="H544" s="211"/>
      <c r="I544" s="211"/>
      <c r="J544" s="211"/>
      <c r="K544" s="533" t="s">
        <v>850</v>
      </c>
      <c r="L544" s="530">
        <v>0</v>
      </c>
      <c r="M544" s="268" t="s">
        <v>756</v>
      </c>
      <c r="N544" s="314"/>
      <c r="O544" s="312"/>
      <c r="P544" s="313"/>
      <c r="Q544" s="313"/>
    </row>
    <row r="545" spans="1:17" s="209" customFormat="1" ht="12" customHeight="1" x14ac:dyDescent="0.3">
      <c r="A545" s="614"/>
      <c r="B545" s="508"/>
      <c r="C545" s="508"/>
      <c r="D545" s="508"/>
      <c r="E545" s="508"/>
      <c r="F545" s="212" t="s">
        <v>104</v>
      </c>
      <c r="G545" s="208">
        <v>2000000</v>
      </c>
      <c r="H545" s="208">
        <v>0</v>
      </c>
      <c r="I545" s="208">
        <f>G545-H545</f>
        <v>2000000</v>
      </c>
      <c r="J545" s="208">
        <f t="shared" ref="J545:J547" si="401">H545</f>
        <v>0</v>
      </c>
      <c r="K545" s="534"/>
      <c r="L545" s="531"/>
      <c r="M545" s="514" t="s">
        <v>969</v>
      </c>
      <c r="N545" s="314">
        <f>G545</f>
        <v>2000000</v>
      </c>
      <c r="O545" s="314">
        <f t="shared" ref="O545:Q545" si="402">H545</f>
        <v>0</v>
      </c>
      <c r="P545" s="314">
        <f t="shared" si="402"/>
        <v>2000000</v>
      </c>
      <c r="Q545" s="314">
        <f t="shared" si="402"/>
        <v>0</v>
      </c>
    </row>
    <row r="546" spans="1:17" s="209" customFormat="1" ht="12" customHeight="1" x14ac:dyDescent="0.3">
      <c r="A546" s="614"/>
      <c r="B546" s="508"/>
      <c r="C546" s="508"/>
      <c r="D546" s="508"/>
      <c r="E546" s="508"/>
      <c r="F546" s="212" t="s">
        <v>82</v>
      </c>
      <c r="G546" s="208">
        <v>0</v>
      </c>
      <c r="H546" s="208">
        <v>0</v>
      </c>
      <c r="I546" s="208">
        <v>0</v>
      </c>
      <c r="J546" s="208">
        <f t="shared" si="401"/>
        <v>0</v>
      </c>
      <c r="K546" s="534"/>
      <c r="L546" s="531"/>
      <c r="M546" s="537"/>
      <c r="N546" s="314"/>
      <c r="O546" s="312"/>
      <c r="P546" s="313"/>
      <c r="Q546" s="313"/>
    </row>
    <row r="547" spans="1:17" s="209" customFormat="1" ht="12" customHeight="1" x14ac:dyDescent="0.3">
      <c r="A547" s="614"/>
      <c r="B547" s="508"/>
      <c r="C547" s="508"/>
      <c r="D547" s="508"/>
      <c r="E547" s="508"/>
      <c r="F547" s="212" t="s">
        <v>83</v>
      </c>
      <c r="G547" s="208">
        <v>0</v>
      </c>
      <c r="H547" s="208">
        <v>0</v>
      </c>
      <c r="I547" s="208">
        <v>0</v>
      </c>
      <c r="J547" s="208">
        <f t="shared" si="401"/>
        <v>0</v>
      </c>
      <c r="K547" s="534"/>
      <c r="L547" s="531"/>
      <c r="M547" s="537"/>
      <c r="N547" s="314"/>
      <c r="O547" s="312"/>
      <c r="P547" s="313"/>
      <c r="Q547" s="313"/>
    </row>
    <row r="548" spans="1:17" s="209" customFormat="1" ht="12" customHeight="1" x14ac:dyDescent="0.3">
      <c r="A548" s="614"/>
      <c r="B548" s="509"/>
      <c r="C548" s="509"/>
      <c r="D548" s="508"/>
      <c r="E548" s="508"/>
      <c r="F548" s="213" t="s">
        <v>121</v>
      </c>
      <c r="G548" s="214">
        <f t="shared" ref="G548:J548" si="403">SUM(G545:G547)</f>
        <v>2000000</v>
      </c>
      <c r="H548" s="214">
        <f t="shared" si="403"/>
        <v>0</v>
      </c>
      <c r="I548" s="214">
        <f t="shared" si="403"/>
        <v>2000000</v>
      </c>
      <c r="J548" s="214">
        <f t="shared" si="403"/>
        <v>0</v>
      </c>
      <c r="K548" s="535"/>
      <c r="L548" s="532"/>
      <c r="M548" s="537"/>
      <c r="N548" s="314"/>
      <c r="O548" s="312"/>
      <c r="P548" s="313"/>
      <c r="Q548" s="313"/>
    </row>
    <row r="549" spans="1:17" s="209" customFormat="1" ht="12" customHeight="1" x14ac:dyDescent="0.3">
      <c r="A549" s="614"/>
      <c r="B549" s="507" t="s">
        <v>968</v>
      </c>
      <c r="C549" s="507" t="s">
        <v>469</v>
      </c>
      <c r="D549" s="508"/>
      <c r="E549" s="508"/>
      <c r="F549" s="210" t="s">
        <v>197</v>
      </c>
      <c r="G549" s="210"/>
      <c r="H549" s="211"/>
      <c r="I549" s="211"/>
      <c r="J549" s="211"/>
      <c r="K549" s="533" t="s">
        <v>850</v>
      </c>
      <c r="L549" s="530">
        <v>0</v>
      </c>
      <c r="M549" s="268" t="s">
        <v>756</v>
      </c>
      <c r="N549" s="314"/>
      <c r="O549" s="312"/>
      <c r="P549" s="313"/>
      <c r="Q549" s="313"/>
    </row>
    <row r="550" spans="1:17" s="209" customFormat="1" ht="12" customHeight="1" x14ac:dyDescent="0.3">
      <c r="A550" s="614"/>
      <c r="B550" s="508"/>
      <c r="C550" s="508"/>
      <c r="D550" s="508"/>
      <c r="E550" s="508"/>
      <c r="F550" s="212" t="s">
        <v>104</v>
      </c>
      <c r="G550" s="208">
        <v>33000000</v>
      </c>
      <c r="H550" s="208">
        <v>0</v>
      </c>
      <c r="I550" s="208">
        <f>G550-H550</f>
        <v>33000000</v>
      </c>
      <c r="J550" s="208">
        <f t="shared" ref="J550:J552" si="404">H550</f>
        <v>0</v>
      </c>
      <c r="K550" s="534"/>
      <c r="L550" s="531"/>
      <c r="M550" s="514" t="s">
        <v>970</v>
      </c>
      <c r="N550" s="314">
        <f>G550</f>
        <v>33000000</v>
      </c>
      <c r="O550" s="314">
        <f t="shared" ref="O550:Q550" si="405">H550</f>
        <v>0</v>
      </c>
      <c r="P550" s="314">
        <f t="shared" si="405"/>
        <v>33000000</v>
      </c>
      <c r="Q550" s="314">
        <f t="shared" si="405"/>
        <v>0</v>
      </c>
    </row>
    <row r="551" spans="1:17" s="209" customFormat="1" ht="12" customHeight="1" x14ac:dyDescent="0.3">
      <c r="A551" s="614"/>
      <c r="B551" s="508"/>
      <c r="C551" s="508"/>
      <c r="D551" s="508"/>
      <c r="E551" s="508"/>
      <c r="F551" s="212" t="s">
        <v>82</v>
      </c>
      <c r="G551" s="208">
        <v>0</v>
      </c>
      <c r="H551" s="208">
        <v>0</v>
      </c>
      <c r="I551" s="208">
        <v>0</v>
      </c>
      <c r="J551" s="208">
        <f t="shared" si="404"/>
        <v>0</v>
      </c>
      <c r="K551" s="534"/>
      <c r="L551" s="531"/>
      <c r="M551" s="537"/>
      <c r="N551" s="314"/>
      <c r="O551" s="312"/>
      <c r="P551" s="313"/>
      <c r="Q551" s="313"/>
    </row>
    <row r="552" spans="1:17" s="209" customFormat="1" ht="12" customHeight="1" x14ac:dyDescent="0.3">
      <c r="A552" s="614"/>
      <c r="B552" s="508"/>
      <c r="C552" s="508"/>
      <c r="D552" s="508"/>
      <c r="E552" s="508"/>
      <c r="F552" s="212" t="s">
        <v>83</v>
      </c>
      <c r="G552" s="208">
        <v>0</v>
      </c>
      <c r="H552" s="208">
        <v>0</v>
      </c>
      <c r="I552" s="208">
        <v>0</v>
      </c>
      <c r="J552" s="208">
        <f t="shared" si="404"/>
        <v>0</v>
      </c>
      <c r="K552" s="534"/>
      <c r="L552" s="531"/>
      <c r="M552" s="537"/>
      <c r="N552" s="314"/>
      <c r="O552" s="312"/>
      <c r="P552" s="313"/>
      <c r="Q552" s="313"/>
    </row>
    <row r="553" spans="1:17" s="209" customFormat="1" ht="12" customHeight="1" x14ac:dyDescent="0.3">
      <c r="A553" s="614"/>
      <c r="B553" s="509"/>
      <c r="C553" s="509"/>
      <c r="D553" s="509"/>
      <c r="E553" s="509"/>
      <c r="F553" s="213" t="s">
        <v>121</v>
      </c>
      <c r="G553" s="214">
        <f t="shared" ref="G553:J553" si="406">SUM(G550:G552)</f>
        <v>33000000</v>
      </c>
      <c r="H553" s="214">
        <f t="shared" si="406"/>
        <v>0</v>
      </c>
      <c r="I553" s="214">
        <f t="shared" si="406"/>
        <v>33000000</v>
      </c>
      <c r="J553" s="214">
        <f t="shared" si="406"/>
        <v>0</v>
      </c>
      <c r="K553" s="535"/>
      <c r="L553" s="532"/>
      <c r="M553" s="537"/>
      <c r="N553" s="314"/>
      <c r="O553" s="312"/>
      <c r="P553" s="313"/>
      <c r="Q553" s="313"/>
    </row>
    <row r="554" spans="1:17" s="209" customFormat="1" ht="12" customHeight="1" x14ac:dyDescent="0.3">
      <c r="A554" s="614"/>
      <c r="B554" s="518"/>
      <c r="C554" s="519"/>
      <c r="D554" s="519"/>
      <c r="E554" s="520"/>
      <c r="F554" s="206"/>
      <c r="G554" s="207"/>
      <c r="H554" s="208"/>
      <c r="I554" s="208"/>
      <c r="J554" s="208"/>
      <c r="K554" s="527"/>
      <c r="L554" s="527"/>
      <c r="M554" s="512"/>
      <c r="N554" s="314"/>
      <c r="O554" s="313"/>
      <c r="P554" s="313"/>
      <c r="Q554" s="313"/>
    </row>
    <row r="555" spans="1:17" s="209" customFormat="1" ht="12" customHeight="1" x14ac:dyDescent="0.3">
      <c r="A555" s="614"/>
      <c r="B555" s="521"/>
      <c r="C555" s="522"/>
      <c r="D555" s="522"/>
      <c r="E555" s="523"/>
      <c r="F555" s="206" t="s">
        <v>564</v>
      </c>
      <c r="G555" s="207">
        <f>G535+G540+G545+G550</f>
        <v>165886760</v>
      </c>
      <c r="H555" s="207">
        <f t="shared" ref="H555:J555" si="407">H535+H540+H545+H550</f>
        <v>95886760</v>
      </c>
      <c r="I555" s="207">
        <f t="shared" si="407"/>
        <v>70000000</v>
      </c>
      <c r="J555" s="207">
        <f t="shared" si="407"/>
        <v>95886760</v>
      </c>
      <c r="K555" s="528"/>
      <c r="L555" s="528"/>
      <c r="M555" s="513"/>
      <c r="N555" s="314"/>
      <c r="O555" s="313"/>
      <c r="P555" s="313"/>
      <c r="Q555" s="313"/>
    </row>
    <row r="556" spans="1:17" s="209" customFormat="1" ht="12" customHeight="1" x14ac:dyDescent="0.3">
      <c r="A556" s="614"/>
      <c r="B556" s="521"/>
      <c r="C556" s="522"/>
      <c r="D556" s="522"/>
      <c r="E556" s="523"/>
      <c r="F556" s="206" t="s">
        <v>566</v>
      </c>
      <c r="G556" s="207">
        <f t="shared" ref="G556:J556" si="408">G536+G541+G546+G551</f>
        <v>0</v>
      </c>
      <c r="H556" s="207">
        <f t="shared" si="408"/>
        <v>0</v>
      </c>
      <c r="I556" s="207">
        <f t="shared" si="408"/>
        <v>0</v>
      </c>
      <c r="J556" s="207">
        <f t="shared" si="408"/>
        <v>0</v>
      </c>
      <c r="K556" s="528"/>
      <c r="L556" s="528"/>
      <c r="M556" s="513"/>
      <c r="N556" s="314"/>
      <c r="O556" s="313"/>
      <c r="P556" s="313"/>
      <c r="Q556" s="313"/>
    </row>
    <row r="557" spans="1:17" s="209" customFormat="1" ht="12" customHeight="1" x14ac:dyDescent="0.3">
      <c r="A557" s="614"/>
      <c r="B557" s="521"/>
      <c r="C557" s="522"/>
      <c r="D557" s="522"/>
      <c r="E557" s="523"/>
      <c r="F557" s="206" t="s">
        <v>568</v>
      </c>
      <c r="G557" s="207">
        <f t="shared" ref="G557:J557" si="409">G537+G542+G547+G552</f>
        <v>0</v>
      </c>
      <c r="H557" s="207">
        <f t="shared" si="409"/>
        <v>0</v>
      </c>
      <c r="I557" s="207">
        <f t="shared" si="409"/>
        <v>0</v>
      </c>
      <c r="J557" s="207">
        <f t="shared" si="409"/>
        <v>0</v>
      </c>
      <c r="K557" s="528"/>
      <c r="L557" s="528"/>
      <c r="M557" s="513"/>
      <c r="N557" s="314"/>
      <c r="O557" s="313"/>
      <c r="P557" s="313"/>
      <c r="Q557" s="313"/>
    </row>
    <row r="558" spans="1:17" s="209" customFormat="1" ht="12" customHeight="1" x14ac:dyDescent="0.3">
      <c r="A558" s="614"/>
      <c r="B558" s="524"/>
      <c r="C558" s="525"/>
      <c r="D558" s="525"/>
      <c r="E558" s="526"/>
      <c r="F558" s="206" t="s">
        <v>121</v>
      </c>
      <c r="G558" s="207">
        <f>SUM(G555:G557)</f>
        <v>165886760</v>
      </c>
      <c r="H558" s="207">
        <f t="shared" ref="H558:J558" si="410">SUM(H555:H557)</f>
        <v>95886760</v>
      </c>
      <c r="I558" s="207">
        <f t="shared" si="410"/>
        <v>70000000</v>
      </c>
      <c r="J558" s="207">
        <f t="shared" si="410"/>
        <v>95886760</v>
      </c>
      <c r="K558" s="529"/>
      <c r="L558" s="529"/>
      <c r="M558" s="514"/>
      <c r="N558" s="314"/>
      <c r="O558" s="313"/>
      <c r="P558" s="313"/>
      <c r="Q558" s="313"/>
    </row>
    <row r="559" spans="1:17" s="209" customFormat="1" ht="15.6" customHeight="1" x14ac:dyDescent="0.3">
      <c r="A559" s="614">
        <f>A534+1</f>
        <v>48</v>
      </c>
      <c r="B559" s="507" t="s">
        <v>757</v>
      </c>
      <c r="C559" s="507" t="s">
        <v>542</v>
      </c>
      <c r="D559" s="507"/>
      <c r="E559" s="507"/>
      <c r="F559" s="210" t="s">
        <v>197</v>
      </c>
      <c r="G559" s="210"/>
      <c r="H559" s="211"/>
      <c r="I559" s="211"/>
      <c r="J559" s="211"/>
      <c r="K559" s="533" t="s">
        <v>1165</v>
      </c>
      <c r="L559" s="530">
        <v>0</v>
      </c>
      <c r="M559" s="267" t="s">
        <v>756</v>
      </c>
      <c r="N559" s="314"/>
      <c r="O559" s="313"/>
      <c r="P559" s="313"/>
      <c r="Q559" s="313"/>
    </row>
    <row r="560" spans="1:17" s="209" customFormat="1" ht="15.6" customHeight="1" x14ac:dyDescent="0.3">
      <c r="A560" s="614"/>
      <c r="B560" s="508"/>
      <c r="C560" s="508"/>
      <c r="D560" s="508"/>
      <c r="E560" s="508"/>
      <c r="F560" s="212" t="s">
        <v>104</v>
      </c>
      <c r="G560" s="208">
        <v>21350000</v>
      </c>
      <c r="H560" s="208">
        <v>0</v>
      </c>
      <c r="I560" s="208">
        <f>G560-H560</f>
        <v>21350000</v>
      </c>
      <c r="J560" s="208">
        <f t="shared" ref="J560:J562" si="411">H560</f>
        <v>0</v>
      </c>
      <c r="K560" s="534"/>
      <c r="L560" s="531"/>
      <c r="M560" s="513" t="s">
        <v>1288</v>
      </c>
      <c r="N560" s="314">
        <f>G560</f>
        <v>21350000</v>
      </c>
      <c r="O560" s="314">
        <f t="shared" ref="O560:Q560" si="412">H560</f>
        <v>0</v>
      </c>
      <c r="P560" s="314">
        <f t="shared" si="412"/>
        <v>21350000</v>
      </c>
      <c r="Q560" s="314">
        <f t="shared" si="412"/>
        <v>0</v>
      </c>
    </row>
    <row r="561" spans="1:17" s="209" customFormat="1" ht="15.6" customHeight="1" x14ac:dyDescent="0.3">
      <c r="A561" s="614"/>
      <c r="B561" s="508"/>
      <c r="C561" s="508"/>
      <c r="D561" s="508"/>
      <c r="E561" s="508"/>
      <c r="F561" s="212" t="s">
        <v>82</v>
      </c>
      <c r="G561" s="208">
        <v>0</v>
      </c>
      <c r="H561" s="208">
        <v>0</v>
      </c>
      <c r="I561" s="208">
        <v>0</v>
      </c>
      <c r="J561" s="208">
        <f t="shared" si="411"/>
        <v>0</v>
      </c>
      <c r="K561" s="534"/>
      <c r="L561" s="531"/>
      <c r="M561" s="513"/>
      <c r="N561" s="314"/>
      <c r="O561" s="313"/>
      <c r="P561" s="313"/>
      <c r="Q561" s="313"/>
    </row>
    <row r="562" spans="1:17" s="209" customFormat="1" ht="15.6" customHeight="1" x14ac:dyDescent="0.3">
      <c r="A562" s="614"/>
      <c r="B562" s="508"/>
      <c r="C562" s="508"/>
      <c r="D562" s="508"/>
      <c r="E562" s="508"/>
      <c r="F562" s="212" t="s">
        <v>83</v>
      </c>
      <c r="G562" s="208">
        <v>0</v>
      </c>
      <c r="H562" s="208">
        <v>0</v>
      </c>
      <c r="I562" s="208">
        <v>0</v>
      </c>
      <c r="J562" s="208">
        <f t="shared" si="411"/>
        <v>0</v>
      </c>
      <c r="K562" s="534"/>
      <c r="L562" s="531"/>
      <c r="M562" s="513"/>
      <c r="N562" s="314"/>
      <c r="O562" s="313"/>
      <c r="P562" s="313"/>
      <c r="Q562" s="313"/>
    </row>
    <row r="563" spans="1:17" s="209" customFormat="1" ht="15.6" customHeight="1" x14ac:dyDescent="0.3">
      <c r="A563" s="614"/>
      <c r="B563" s="509"/>
      <c r="C563" s="509"/>
      <c r="D563" s="509"/>
      <c r="E563" s="509"/>
      <c r="F563" s="213" t="s">
        <v>121</v>
      </c>
      <c r="G563" s="214">
        <f t="shared" ref="G563:J563" si="413">SUM(G560:G562)</f>
        <v>21350000</v>
      </c>
      <c r="H563" s="214">
        <f t="shared" si="413"/>
        <v>0</v>
      </c>
      <c r="I563" s="214">
        <f t="shared" si="413"/>
        <v>21350000</v>
      </c>
      <c r="J563" s="214">
        <f t="shared" si="413"/>
        <v>0</v>
      </c>
      <c r="K563" s="535"/>
      <c r="L563" s="532"/>
      <c r="M563" s="514"/>
      <c r="N563" s="314"/>
      <c r="O563" s="313"/>
      <c r="P563" s="313"/>
      <c r="Q563" s="313"/>
    </row>
    <row r="564" spans="1:17" s="209" customFormat="1" ht="12" customHeight="1" x14ac:dyDescent="0.3">
      <c r="A564" s="614">
        <f>A559+1</f>
        <v>49</v>
      </c>
      <c r="B564" s="507" t="s">
        <v>918</v>
      </c>
      <c r="C564" s="507" t="s">
        <v>759</v>
      </c>
      <c r="D564" s="507"/>
      <c r="E564" s="507"/>
      <c r="F564" s="210" t="s">
        <v>197</v>
      </c>
      <c r="G564" s="210"/>
      <c r="H564" s="211"/>
      <c r="I564" s="211"/>
      <c r="J564" s="211"/>
      <c r="K564" s="533"/>
      <c r="L564" s="530">
        <v>0</v>
      </c>
      <c r="M564" s="215" t="s">
        <v>760</v>
      </c>
      <c r="N564" s="314"/>
      <c r="O564" s="313"/>
      <c r="P564" s="313"/>
      <c r="Q564" s="313"/>
    </row>
    <row r="565" spans="1:17" s="209" customFormat="1" ht="12" customHeight="1" x14ac:dyDescent="0.3">
      <c r="A565" s="614"/>
      <c r="B565" s="508"/>
      <c r="C565" s="508"/>
      <c r="D565" s="508"/>
      <c r="E565" s="508"/>
      <c r="F565" s="212" t="s">
        <v>104</v>
      </c>
      <c r="G565" s="208">
        <v>1931650</v>
      </c>
      <c r="H565" s="208">
        <f t="shared" ref="H565" si="414">G565</f>
        <v>1931650</v>
      </c>
      <c r="I565" s="208">
        <v>0</v>
      </c>
      <c r="J565" s="208">
        <f t="shared" ref="J565:J567" si="415">H565</f>
        <v>1931650</v>
      </c>
      <c r="K565" s="534"/>
      <c r="L565" s="531"/>
      <c r="M565" s="513"/>
      <c r="N565" s="314">
        <f>G565</f>
        <v>1931650</v>
      </c>
      <c r="O565" s="314">
        <f t="shared" ref="O565:Q565" si="416">H565</f>
        <v>1931650</v>
      </c>
      <c r="P565" s="314">
        <f t="shared" si="416"/>
        <v>0</v>
      </c>
      <c r="Q565" s="314">
        <f t="shared" si="416"/>
        <v>1931650</v>
      </c>
    </row>
    <row r="566" spans="1:17" s="209" customFormat="1" ht="12" customHeight="1" x14ac:dyDescent="0.3">
      <c r="A566" s="614"/>
      <c r="B566" s="508"/>
      <c r="C566" s="508"/>
      <c r="D566" s="508"/>
      <c r="E566" s="508"/>
      <c r="F566" s="212" t="s">
        <v>82</v>
      </c>
      <c r="G566" s="208">
        <v>0</v>
      </c>
      <c r="H566" s="208">
        <f>G566</f>
        <v>0</v>
      </c>
      <c r="I566" s="208">
        <v>0</v>
      </c>
      <c r="J566" s="208">
        <f t="shared" si="415"/>
        <v>0</v>
      </c>
      <c r="K566" s="534"/>
      <c r="L566" s="531"/>
      <c r="M566" s="513"/>
      <c r="N566" s="314"/>
      <c r="O566" s="313"/>
      <c r="P566" s="313"/>
      <c r="Q566" s="313"/>
    </row>
    <row r="567" spans="1:17" s="209" customFormat="1" ht="12" customHeight="1" x14ac:dyDescent="0.3">
      <c r="A567" s="614"/>
      <c r="B567" s="508"/>
      <c r="C567" s="508"/>
      <c r="D567" s="508"/>
      <c r="E567" s="508"/>
      <c r="F567" s="212" t="s">
        <v>83</v>
      </c>
      <c r="G567" s="208">
        <v>0</v>
      </c>
      <c r="H567" s="208">
        <v>0</v>
      </c>
      <c r="I567" s="208">
        <v>0</v>
      </c>
      <c r="J567" s="208">
        <f t="shared" si="415"/>
        <v>0</v>
      </c>
      <c r="K567" s="534"/>
      <c r="L567" s="531"/>
      <c r="M567" s="513"/>
      <c r="N567" s="314"/>
      <c r="O567" s="313"/>
      <c r="P567" s="313"/>
      <c r="Q567" s="313"/>
    </row>
    <row r="568" spans="1:17" s="209" customFormat="1" ht="12" customHeight="1" x14ac:dyDescent="0.3">
      <c r="A568" s="614"/>
      <c r="B568" s="509"/>
      <c r="C568" s="508"/>
      <c r="D568" s="508"/>
      <c r="E568" s="508"/>
      <c r="F568" s="213" t="s">
        <v>121</v>
      </c>
      <c r="G568" s="214">
        <f t="shared" ref="G568:J568" si="417">SUM(G565:G567)</f>
        <v>1931650</v>
      </c>
      <c r="H568" s="214">
        <f t="shared" si="417"/>
        <v>1931650</v>
      </c>
      <c r="I568" s="214">
        <f t="shared" si="417"/>
        <v>0</v>
      </c>
      <c r="J568" s="214">
        <f t="shared" si="417"/>
        <v>1931650</v>
      </c>
      <c r="K568" s="535"/>
      <c r="L568" s="532"/>
      <c r="M568" s="514"/>
      <c r="N568" s="314"/>
      <c r="O568" s="313"/>
      <c r="P568" s="313"/>
      <c r="Q568" s="313"/>
    </row>
    <row r="569" spans="1:17" s="209" customFormat="1" ht="12" customHeight="1" x14ac:dyDescent="0.3">
      <c r="A569" s="614"/>
      <c r="B569" s="507" t="s">
        <v>919</v>
      </c>
      <c r="C569" s="508"/>
      <c r="D569" s="508"/>
      <c r="E569" s="508"/>
      <c r="F569" s="210" t="s">
        <v>197</v>
      </c>
      <c r="G569" s="210"/>
      <c r="H569" s="211"/>
      <c r="I569" s="211"/>
      <c r="J569" s="211"/>
      <c r="K569" s="533"/>
      <c r="L569" s="530">
        <v>0</v>
      </c>
      <c r="M569" s="215" t="s">
        <v>760</v>
      </c>
      <c r="N569" s="314"/>
      <c r="O569" s="313"/>
      <c r="P569" s="313"/>
      <c r="Q569" s="313"/>
    </row>
    <row r="570" spans="1:17" s="209" customFormat="1" ht="12" customHeight="1" x14ac:dyDescent="0.3">
      <c r="A570" s="614"/>
      <c r="B570" s="508"/>
      <c r="C570" s="508"/>
      <c r="D570" s="508"/>
      <c r="E570" s="508"/>
      <c r="F570" s="212" t="s">
        <v>104</v>
      </c>
      <c r="G570" s="208">
        <v>44270</v>
      </c>
      <c r="H570" s="208">
        <f t="shared" ref="H570" si="418">G570</f>
        <v>44270</v>
      </c>
      <c r="I570" s="208">
        <v>0</v>
      </c>
      <c r="J570" s="208">
        <f t="shared" ref="J570:J572" si="419">H570</f>
        <v>44270</v>
      </c>
      <c r="K570" s="534"/>
      <c r="L570" s="531"/>
      <c r="M570" s="513"/>
      <c r="N570" s="314">
        <f>G570</f>
        <v>44270</v>
      </c>
      <c r="O570" s="314">
        <f t="shared" ref="O570:Q570" si="420">H570</f>
        <v>44270</v>
      </c>
      <c r="P570" s="314">
        <f t="shared" si="420"/>
        <v>0</v>
      </c>
      <c r="Q570" s="314">
        <f t="shared" si="420"/>
        <v>44270</v>
      </c>
    </row>
    <row r="571" spans="1:17" s="209" customFormat="1" ht="12" customHeight="1" x14ac:dyDescent="0.3">
      <c r="A571" s="614"/>
      <c r="B571" s="508"/>
      <c r="C571" s="508"/>
      <c r="D571" s="508"/>
      <c r="E571" s="508"/>
      <c r="F571" s="212" t="s">
        <v>82</v>
      </c>
      <c r="G571" s="208">
        <v>0</v>
      </c>
      <c r="H571" s="208">
        <f>G571</f>
        <v>0</v>
      </c>
      <c r="I571" s="208">
        <v>0</v>
      </c>
      <c r="J571" s="208">
        <f t="shared" si="419"/>
        <v>0</v>
      </c>
      <c r="K571" s="534"/>
      <c r="L571" s="531"/>
      <c r="M571" s="513"/>
      <c r="N571" s="314"/>
      <c r="O571" s="313"/>
      <c r="P571" s="313"/>
      <c r="Q571" s="313"/>
    </row>
    <row r="572" spans="1:17" s="209" customFormat="1" ht="12" customHeight="1" x14ac:dyDescent="0.3">
      <c r="A572" s="614"/>
      <c r="B572" s="508"/>
      <c r="C572" s="508"/>
      <c r="D572" s="508"/>
      <c r="E572" s="508"/>
      <c r="F572" s="212" t="s">
        <v>83</v>
      </c>
      <c r="G572" s="208">
        <v>0</v>
      </c>
      <c r="H572" s="208">
        <v>0</v>
      </c>
      <c r="I572" s="208">
        <v>0</v>
      </c>
      <c r="J572" s="208">
        <f t="shared" si="419"/>
        <v>0</v>
      </c>
      <c r="K572" s="534"/>
      <c r="L572" s="531"/>
      <c r="M572" s="513"/>
      <c r="N572" s="314"/>
      <c r="O572" s="313"/>
      <c r="P572" s="313"/>
      <c r="Q572" s="313"/>
    </row>
    <row r="573" spans="1:17" s="209" customFormat="1" ht="12" customHeight="1" x14ac:dyDescent="0.3">
      <c r="A573" s="614"/>
      <c r="B573" s="509"/>
      <c r="C573" s="508"/>
      <c r="D573" s="508"/>
      <c r="E573" s="508"/>
      <c r="F573" s="213" t="s">
        <v>121</v>
      </c>
      <c r="G573" s="214">
        <f t="shared" ref="G573:J573" si="421">SUM(G570:G572)</f>
        <v>44270</v>
      </c>
      <c r="H573" s="214">
        <f t="shared" si="421"/>
        <v>44270</v>
      </c>
      <c r="I573" s="214">
        <f t="shared" si="421"/>
        <v>0</v>
      </c>
      <c r="J573" s="214">
        <f t="shared" si="421"/>
        <v>44270</v>
      </c>
      <c r="K573" s="535"/>
      <c r="L573" s="532"/>
      <c r="M573" s="514"/>
      <c r="N573" s="314"/>
      <c r="O573" s="313"/>
      <c r="P573" s="313"/>
      <c r="Q573" s="313"/>
    </row>
    <row r="574" spans="1:17" s="209" customFormat="1" ht="12" customHeight="1" x14ac:dyDescent="0.3">
      <c r="A574" s="614"/>
      <c r="B574" s="507" t="s">
        <v>920</v>
      </c>
      <c r="C574" s="508"/>
      <c r="D574" s="508"/>
      <c r="E574" s="508"/>
      <c r="F574" s="210" t="s">
        <v>197</v>
      </c>
      <c r="G574" s="210"/>
      <c r="H574" s="211"/>
      <c r="I574" s="211"/>
      <c r="J574" s="211"/>
      <c r="K574" s="533"/>
      <c r="L574" s="530">
        <v>0</v>
      </c>
      <c r="M574" s="215" t="s">
        <v>760</v>
      </c>
      <c r="N574" s="314"/>
      <c r="O574" s="313"/>
      <c r="P574" s="313"/>
      <c r="Q574" s="313"/>
    </row>
    <row r="575" spans="1:17" s="209" customFormat="1" ht="12" customHeight="1" x14ac:dyDescent="0.3">
      <c r="A575" s="614"/>
      <c r="B575" s="508"/>
      <c r="C575" s="508"/>
      <c r="D575" s="508"/>
      <c r="E575" s="508"/>
      <c r="F575" s="212" t="s">
        <v>104</v>
      </c>
      <c r="G575" s="208">
        <v>16450</v>
      </c>
      <c r="H575" s="208">
        <f t="shared" ref="H575" si="422">G575</f>
        <v>16450</v>
      </c>
      <c r="I575" s="208">
        <v>0</v>
      </c>
      <c r="J575" s="208">
        <f t="shared" ref="J575:J577" si="423">H575</f>
        <v>16450</v>
      </c>
      <c r="K575" s="534"/>
      <c r="L575" s="531"/>
      <c r="M575" s="513"/>
      <c r="N575" s="314">
        <f>G575</f>
        <v>16450</v>
      </c>
      <c r="O575" s="314">
        <f t="shared" ref="O575:Q575" si="424">H575</f>
        <v>16450</v>
      </c>
      <c r="P575" s="314">
        <f t="shared" si="424"/>
        <v>0</v>
      </c>
      <c r="Q575" s="314">
        <f t="shared" si="424"/>
        <v>16450</v>
      </c>
    </row>
    <row r="576" spans="1:17" s="209" customFormat="1" ht="12" customHeight="1" x14ac:dyDescent="0.3">
      <c r="A576" s="614"/>
      <c r="B576" s="508"/>
      <c r="C576" s="508"/>
      <c r="D576" s="508"/>
      <c r="E576" s="508"/>
      <c r="F576" s="212" t="s">
        <v>82</v>
      </c>
      <c r="G576" s="208">
        <v>0</v>
      </c>
      <c r="H576" s="208">
        <f>G576</f>
        <v>0</v>
      </c>
      <c r="I576" s="208">
        <v>0</v>
      </c>
      <c r="J576" s="208">
        <f t="shared" si="423"/>
        <v>0</v>
      </c>
      <c r="K576" s="534"/>
      <c r="L576" s="531"/>
      <c r="M576" s="513"/>
      <c r="N576" s="314"/>
      <c r="O576" s="313"/>
      <c r="P576" s="313"/>
      <c r="Q576" s="313"/>
    </row>
    <row r="577" spans="1:17" s="209" customFormat="1" ht="12" customHeight="1" x14ac:dyDescent="0.3">
      <c r="A577" s="614"/>
      <c r="B577" s="508"/>
      <c r="C577" s="508"/>
      <c r="D577" s="508"/>
      <c r="E577" s="508"/>
      <c r="F577" s="212" t="s">
        <v>83</v>
      </c>
      <c r="G577" s="208">
        <v>0</v>
      </c>
      <c r="H577" s="208">
        <v>0</v>
      </c>
      <c r="I577" s="208">
        <v>0</v>
      </c>
      <c r="J577" s="208">
        <f t="shared" si="423"/>
        <v>0</v>
      </c>
      <c r="K577" s="534"/>
      <c r="L577" s="531"/>
      <c r="M577" s="513"/>
      <c r="N577" s="314"/>
      <c r="O577" s="313"/>
      <c r="P577" s="313"/>
      <c r="Q577" s="313"/>
    </row>
    <row r="578" spans="1:17" s="209" customFormat="1" ht="12" customHeight="1" x14ac:dyDescent="0.3">
      <c r="A578" s="614"/>
      <c r="B578" s="509"/>
      <c r="C578" s="508"/>
      <c r="D578" s="508"/>
      <c r="E578" s="508"/>
      <c r="F578" s="213" t="s">
        <v>121</v>
      </c>
      <c r="G578" s="214">
        <f t="shared" ref="G578:J578" si="425">SUM(G575:G577)</f>
        <v>16450</v>
      </c>
      <c r="H578" s="214">
        <f t="shared" si="425"/>
        <v>16450</v>
      </c>
      <c r="I578" s="214">
        <f t="shared" si="425"/>
        <v>0</v>
      </c>
      <c r="J578" s="214">
        <f t="shared" si="425"/>
        <v>16450</v>
      </c>
      <c r="K578" s="535"/>
      <c r="L578" s="532"/>
      <c r="M578" s="514"/>
      <c r="N578" s="314"/>
      <c r="O578" s="313"/>
      <c r="P578" s="313"/>
      <c r="Q578" s="313"/>
    </row>
    <row r="579" spans="1:17" s="209" customFormat="1" ht="12" customHeight="1" x14ac:dyDescent="0.3">
      <c r="A579" s="614"/>
      <c r="B579" s="507" t="s">
        <v>921</v>
      </c>
      <c r="C579" s="508"/>
      <c r="D579" s="508"/>
      <c r="E579" s="508"/>
      <c r="F579" s="210" t="s">
        <v>197</v>
      </c>
      <c r="G579" s="210"/>
      <c r="H579" s="211"/>
      <c r="I579" s="211"/>
      <c r="J579" s="211"/>
      <c r="K579" s="533"/>
      <c r="L579" s="530">
        <v>0</v>
      </c>
      <c r="M579" s="215" t="s">
        <v>760</v>
      </c>
      <c r="N579" s="314"/>
      <c r="O579" s="313"/>
      <c r="P579" s="313"/>
      <c r="Q579" s="313"/>
    </row>
    <row r="580" spans="1:17" s="209" customFormat="1" ht="12" customHeight="1" x14ac:dyDescent="0.3">
      <c r="A580" s="614"/>
      <c r="B580" s="508"/>
      <c r="C580" s="508"/>
      <c r="D580" s="508"/>
      <c r="E580" s="508"/>
      <c r="F580" s="212" t="s">
        <v>104</v>
      </c>
      <c r="G580" s="208">
        <v>4630</v>
      </c>
      <c r="H580" s="208">
        <f t="shared" ref="H580" si="426">G580</f>
        <v>4630</v>
      </c>
      <c r="I580" s="208">
        <v>0</v>
      </c>
      <c r="J580" s="208">
        <f t="shared" ref="J580:J582" si="427">H580</f>
        <v>4630</v>
      </c>
      <c r="K580" s="534"/>
      <c r="L580" s="531"/>
      <c r="M580" s="513"/>
      <c r="N580" s="314">
        <f>G580</f>
        <v>4630</v>
      </c>
      <c r="O580" s="314">
        <f t="shared" ref="O580:Q580" si="428">H580</f>
        <v>4630</v>
      </c>
      <c r="P580" s="314">
        <f t="shared" si="428"/>
        <v>0</v>
      </c>
      <c r="Q580" s="314">
        <f t="shared" si="428"/>
        <v>4630</v>
      </c>
    </row>
    <row r="581" spans="1:17" s="209" customFormat="1" ht="12" customHeight="1" x14ac:dyDescent="0.3">
      <c r="A581" s="614"/>
      <c r="B581" s="508"/>
      <c r="C581" s="508"/>
      <c r="D581" s="508"/>
      <c r="E581" s="508"/>
      <c r="F581" s="212" t="s">
        <v>82</v>
      </c>
      <c r="G581" s="208">
        <v>0</v>
      </c>
      <c r="H581" s="208">
        <f>G581</f>
        <v>0</v>
      </c>
      <c r="I581" s="208">
        <v>0</v>
      </c>
      <c r="J581" s="208">
        <f t="shared" si="427"/>
        <v>0</v>
      </c>
      <c r="K581" s="534"/>
      <c r="L581" s="531"/>
      <c r="M581" s="513"/>
      <c r="N581" s="314"/>
      <c r="O581" s="313"/>
      <c r="P581" s="313"/>
      <c r="Q581" s="313"/>
    </row>
    <row r="582" spans="1:17" s="209" customFormat="1" ht="12" customHeight="1" x14ac:dyDescent="0.3">
      <c r="A582" s="614"/>
      <c r="B582" s="508"/>
      <c r="C582" s="508"/>
      <c r="D582" s="508"/>
      <c r="E582" s="508"/>
      <c r="F582" s="212" t="s">
        <v>83</v>
      </c>
      <c r="G582" s="208">
        <v>0</v>
      </c>
      <c r="H582" s="208">
        <v>0</v>
      </c>
      <c r="I582" s="208">
        <v>0</v>
      </c>
      <c r="J582" s="208">
        <f t="shared" si="427"/>
        <v>0</v>
      </c>
      <c r="K582" s="534"/>
      <c r="L582" s="531"/>
      <c r="M582" s="513"/>
      <c r="N582" s="314"/>
      <c r="O582" s="313"/>
      <c r="P582" s="313"/>
      <c r="Q582" s="313"/>
    </row>
    <row r="583" spans="1:17" s="209" customFormat="1" ht="12" customHeight="1" x14ac:dyDescent="0.3">
      <c r="A583" s="614"/>
      <c r="B583" s="509"/>
      <c r="C583" s="509"/>
      <c r="D583" s="509"/>
      <c r="E583" s="509"/>
      <c r="F583" s="213" t="s">
        <v>121</v>
      </c>
      <c r="G583" s="214">
        <f t="shared" ref="G583:J583" si="429">SUM(G580:G582)</f>
        <v>4630</v>
      </c>
      <c r="H583" s="214">
        <f t="shared" si="429"/>
        <v>4630</v>
      </c>
      <c r="I583" s="214">
        <f t="shared" si="429"/>
        <v>0</v>
      </c>
      <c r="J583" s="214">
        <f t="shared" si="429"/>
        <v>4630</v>
      </c>
      <c r="K583" s="535"/>
      <c r="L583" s="532"/>
      <c r="M583" s="514"/>
      <c r="N583" s="314"/>
      <c r="O583" s="313"/>
      <c r="P583" s="313"/>
      <c r="Q583" s="313"/>
    </row>
    <row r="584" spans="1:17" s="209" customFormat="1" ht="12" customHeight="1" x14ac:dyDescent="0.3">
      <c r="A584" s="614"/>
      <c r="B584" s="518"/>
      <c r="C584" s="519"/>
      <c r="D584" s="519"/>
      <c r="E584" s="520"/>
      <c r="F584" s="206"/>
      <c r="G584" s="207"/>
      <c r="H584" s="208"/>
      <c r="I584" s="208"/>
      <c r="J584" s="208"/>
      <c r="K584" s="527"/>
      <c r="L584" s="527"/>
      <c r="M584" s="512"/>
      <c r="N584" s="314"/>
      <c r="O584" s="313"/>
      <c r="P584" s="313"/>
      <c r="Q584" s="313"/>
    </row>
    <row r="585" spans="1:17" s="209" customFormat="1" ht="12" customHeight="1" x14ac:dyDescent="0.3">
      <c r="A585" s="614"/>
      <c r="B585" s="521"/>
      <c r="C585" s="522"/>
      <c r="D585" s="522"/>
      <c r="E585" s="523"/>
      <c r="F585" s="206" t="s">
        <v>565</v>
      </c>
      <c r="G585" s="207">
        <f>G565+G570+G575+G580</f>
        <v>1997000</v>
      </c>
      <c r="H585" s="207">
        <f t="shared" ref="H585:J585" si="430">H565+H570+H575+H580</f>
        <v>1997000</v>
      </c>
      <c r="I585" s="207">
        <f t="shared" si="430"/>
        <v>0</v>
      </c>
      <c r="J585" s="207">
        <f t="shared" si="430"/>
        <v>1997000</v>
      </c>
      <c r="K585" s="528"/>
      <c r="L585" s="528"/>
      <c r="M585" s="513"/>
      <c r="N585" s="314"/>
      <c r="O585" s="313"/>
      <c r="P585" s="313"/>
      <c r="Q585" s="313"/>
    </row>
    <row r="586" spans="1:17" s="209" customFormat="1" ht="12" customHeight="1" x14ac:dyDescent="0.3">
      <c r="A586" s="614"/>
      <c r="B586" s="521"/>
      <c r="C586" s="522"/>
      <c r="D586" s="522"/>
      <c r="E586" s="523"/>
      <c r="F586" s="206" t="s">
        <v>567</v>
      </c>
      <c r="G586" s="207">
        <f t="shared" ref="G586:J587" si="431">G566+G571+G576+G581</f>
        <v>0</v>
      </c>
      <c r="H586" s="207">
        <f t="shared" si="431"/>
        <v>0</v>
      </c>
      <c r="I586" s="207">
        <f t="shared" si="431"/>
        <v>0</v>
      </c>
      <c r="J586" s="207">
        <f t="shared" si="431"/>
        <v>0</v>
      </c>
      <c r="K586" s="528"/>
      <c r="L586" s="528"/>
      <c r="M586" s="513"/>
      <c r="N586" s="314"/>
      <c r="O586" s="313"/>
      <c r="P586" s="313"/>
      <c r="Q586" s="313"/>
    </row>
    <row r="587" spans="1:17" s="209" customFormat="1" ht="12" customHeight="1" x14ac:dyDescent="0.3">
      <c r="A587" s="614"/>
      <c r="B587" s="521"/>
      <c r="C587" s="522"/>
      <c r="D587" s="522"/>
      <c r="E587" s="523"/>
      <c r="F587" s="206" t="s">
        <v>569</v>
      </c>
      <c r="G587" s="207">
        <f t="shared" si="431"/>
        <v>0</v>
      </c>
      <c r="H587" s="207">
        <f t="shared" si="431"/>
        <v>0</v>
      </c>
      <c r="I587" s="207">
        <f t="shared" si="431"/>
        <v>0</v>
      </c>
      <c r="J587" s="207">
        <f t="shared" si="431"/>
        <v>0</v>
      </c>
      <c r="K587" s="528"/>
      <c r="L587" s="528"/>
      <c r="M587" s="513"/>
      <c r="N587" s="314"/>
      <c r="O587" s="313"/>
      <c r="P587" s="313"/>
      <c r="Q587" s="313"/>
    </row>
    <row r="588" spans="1:17" s="209" customFormat="1" ht="12" customHeight="1" x14ac:dyDescent="0.3">
      <c r="A588" s="614"/>
      <c r="B588" s="524"/>
      <c r="C588" s="525"/>
      <c r="D588" s="525"/>
      <c r="E588" s="526"/>
      <c r="F588" s="206" t="s">
        <v>121</v>
      </c>
      <c r="G588" s="207">
        <f>SUM(G585:G587)</f>
        <v>1997000</v>
      </c>
      <c r="H588" s="207">
        <f t="shared" ref="H588:J588" si="432">SUM(H585:H587)</f>
        <v>1997000</v>
      </c>
      <c r="I588" s="207">
        <f t="shared" si="432"/>
        <v>0</v>
      </c>
      <c r="J588" s="207">
        <f t="shared" si="432"/>
        <v>1997000</v>
      </c>
      <c r="K588" s="529"/>
      <c r="L588" s="529"/>
      <c r="M588" s="514"/>
      <c r="N588" s="314"/>
      <c r="O588" s="313"/>
      <c r="P588" s="313"/>
      <c r="Q588" s="313"/>
    </row>
    <row r="589" spans="1:17" s="209" customFormat="1" ht="12" customHeight="1" x14ac:dyDescent="0.3">
      <c r="A589" s="614">
        <f>A564+1</f>
        <v>50</v>
      </c>
      <c r="B589" s="507" t="s">
        <v>983</v>
      </c>
      <c r="C589" s="507" t="s">
        <v>518</v>
      </c>
      <c r="D589" s="507"/>
      <c r="E589" s="507"/>
      <c r="F589" s="210" t="s">
        <v>197</v>
      </c>
      <c r="G589" s="210"/>
      <c r="H589" s="211"/>
      <c r="I589" s="211"/>
      <c r="J589" s="211"/>
      <c r="K589" s="533" t="s">
        <v>850</v>
      </c>
      <c r="L589" s="530">
        <v>0</v>
      </c>
      <c r="M589" s="267" t="s">
        <v>756</v>
      </c>
      <c r="N589" s="314"/>
      <c r="O589" s="313"/>
      <c r="P589" s="313"/>
      <c r="Q589" s="313"/>
    </row>
    <row r="590" spans="1:17" s="209" customFormat="1" ht="12" customHeight="1" x14ac:dyDescent="0.3">
      <c r="A590" s="614"/>
      <c r="B590" s="508"/>
      <c r="C590" s="508"/>
      <c r="D590" s="508"/>
      <c r="E590" s="508"/>
      <c r="F590" s="212" t="s">
        <v>104</v>
      </c>
      <c r="G590" s="208">
        <v>25000000</v>
      </c>
      <c r="H590" s="208">
        <v>0</v>
      </c>
      <c r="I590" s="208">
        <f>G590-H590</f>
        <v>25000000</v>
      </c>
      <c r="J590" s="208">
        <f t="shared" ref="J590:J592" si="433">H590</f>
        <v>0</v>
      </c>
      <c r="K590" s="534"/>
      <c r="L590" s="531"/>
      <c r="M590" s="513" t="s">
        <v>1289</v>
      </c>
      <c r="N590" s="314">
        <f>G590</f>
        <v>25000000</v>
      </c>
      <c r="O590" s="314">
        <f t="shared" ref="O590:Q590" si="434">H590</f>
        <v>0</v>
      </c>
      <c r="P590" s="314">
        <f t="shared" si="434"/>
        <v>25000000</v>
      </c>
      <c r="Q590" s="314">
        <f t="shared" si="434"/>
        <v>0</v>
      </c>
    </row>
    <row r="591" spans="1:17" s="209" customFormat="1" ht="12" customHeight="1" x14ac:dyDescent="0.3">
      <c r="A591" s="614"/>
      <c r="B591" s="508"/>
      <c r="C591" s="508"/>
      <c r="D591" s="508"/>
      <c r="E591" s="508"/>
      <c r="F591" s="212" t="s">
        <v>82</v>
      </c>
      <c r="G591" s="208">
        <v>0</v>
      </c>
      <c r="H591" s="208">
        <v>0</v>
      </c>
      <c r="I591" s="208">
        <v>0</v>
      </c>
      <c r="J591" s="208">
        <f t="shared" si="433"/>
        <v>0</v>
      </c>
      <c r="K591" s="534"/>
      <c r="L591" s="531"/>
      <c r="M591" s="513"/>
      <c r="N591" s="314"/>
      <c r="O591" s="313"/>
      <c r="P591" s="313"/>
      <c r="Q591" s="313"/>
    </row>
    <row r="592" spans="1:17" s="209" customFormat="1" ht="12" customHeight="1" x14ac:dyDescent="0.3">
      <c r="A592" s="614"/>
      <c r="B592" s="508"/>
      <c r="C592" s="508"/>
      <c r="D592" s="508"/>
      <c r="E592" s="508"/>
      <c r="F592" s="212" t="s">
        <v>83</v>
      </c>
      <c r="G592" s="208">
        <v>0</v>
      </c>
      <c r="H592" s="208">
        <v>0</v>
      </c>
      <c r="I592" s="208">
        <v>0</v>
      </c>
      <c r="J592" s="208">
        <f t="shared" si="433"/>
        <v>0</v>
      </c>
      <c r="K592" s="534"/>
      <c r="L592" s="531"/>
      <c r="M592" s="513"/>
      <c r="N592" s="314"/>
      <c r="O592" s="313"/>
      <c r="P592" s="313"/>
      <c r="Q592" s="313"/>
    </row>
    <row r="593" spans="1:17" s="209" customFormat="1" ht="12" customHeight="1" x14ac:dyDescent="0.3">
      <c r="A593" s="614"/>
      <c r="B593" s="509"/>
      <c r="C593" s="509"/>
      <c r="D593" s="509"/>
      <c r="E593" s="509"/>
      <c r="F593" s="213" t="s">
        <v>121</v>
      </c>
      <c r="G593" s="214">
        <f t="shared" ref="G593:J593" si="435">SUM(G590:G592)</f>
        <v>25000000</v>
      </c>
      <c r="H593" s="214">
        <f t="shared" si="435"/>
        <v>0</v>
      </c>
      <c r="I593" s="214">
        <f t="shared" si="435"/>
        <v>25000000</v>
      </c>
      <c r="J593" s="214">
        <f t="shared" si="435"/>
        <v>0</v>
      </c>
      <c r="K593" s="535"/>
      <c r="L593" s="532"/>
      <c r="M593" s="514"/>
      <c r="N593" s="314"/>
      <c r="O593" s="313"/>
      <c r="P593" s="313"/>
      <c r="Q593" s="313"/>
    </row>
    <row r="594" spans="1:17" s="209" customFormat="1" ht="12" customHeight="1" x14ac:dyDescent="0.3">
      <c r="A594" s="614">
        <f>A589+1</f>
        <v>51</v>
      </c>
      <c r="B594" s="507" t="s">
        <v>758</v>
      </c>
      <c r="C594" s="507" t="s">
        <v>931</v>
      </c>
      <c r="D594" s="507"/>
      <c r="E594" s="507"/>
      <c r="F594" s="210" t="s">
        <v>197</v>
      </c>
      <c r="G594" s="210"/>
      <c r="H594" s="211"/>
      <c r="I594" s="211"/>
      <c r="J594" s="211"/>
      <c r="K594" s="533"/>
      <c r="L594" s="530">
        <v>0</v>
      </c>
      <c r="M594" s="267" t="s">
        <v>756</v>
      </c>
      <c r="N594" s="314"/>
      <c r="O594" s="313"/>
      <c r="P594" s="313"/>
      <c r="Q594" s="313"/>
    </row>
    <row r="595" spans="1:17" s="209" customFormat="1" ht="12" customHeight="1" x14ac:dyDescent="0.3">
      <c r="A595" s="614"/>
      <c r="B595" s="508"/>
      <c r="C595" s="508"/>
      <c r="D595" s="508"/>
      <c r="E595" s="508"/>
      <c r="F595" s="212" t="s">
        <v>104</v>
      </c>
      <c r="G595" s="208">
        <v>5285660</v>
      </c>
      <c r="H595" s="208">
        <f>G595</f>
        <v>5285660</v>
      </c>
      <c r="I595" s="208">
        <v>0</v>
      </c>
      <c r="J595" s="208">
        <f>H595</f>
        <v>5285660</v>
      </c>
      <c r="K595" s="534"/>
      <c r="L595" s="531"/>
      <c r="M595" s="513"/>
      <c r="N595" s="314">
        <f>G595</f>
        <v>5285660</v>
      </c>
      <c r="O595" s="314">
        <f t="shared" ref="O595:Q595" si="436">H595</f>
        <v>5285660</v>
      </c>
      <c r="P595" s="314">
        <f t="shared" si="436"/>
        <v>0</v>
      </c>
      <c r="Q595" s="314">
        <f t="shared" si="436"/>
        <v>5285660</v>
      </c>
    </row>
    <row r="596" spans="1:17" s="209" customFormat="1" ht="12" customHeight="1" x14ac:dyDescent="0.3">
      <c r="A596" s="614"/>
      <c r="B596" s="508"/>
      <c r="C596" s="508"/>
      <c r="D596" s="508"/>
      <c r="E596" s="508"/>
      <c r="F596" s="212" t="s">
        <v>82</v>
      </c>
      <c r="G596" s="208">
        <v>0</v>
      </c>
      <c r="H596" s="208">
        <f t="shared" ref="H596:H597" si="437">G596</f>
        <v>0</v>
      </c>
      <c r="I596" s="208">
        <v>0</v>
      </c>
      <c r="J596" s="208">
        <f t="shared" ref="J596" si="438">H596</f>
        <v>0</v>
      </c>
      <c r="K596" s="534"/>
      <c r="L596" s="531"/>
      <c r="M596" s="513"/>
      <c r="N596" s="314"/>
      <c r="O596" s="313"/>
      <c r="P596" s="313"/>
      <c r="Q596" s="313"/>
    </row>
    <row r="597" spans="1:17" s="209" customFormat="1" ht="12" customHeight="1" x14ac:dyDescent="0.3">
      <c r="A597" s="614"/>
      <c r="B597" s="508"/>
      <c r="C597" s="508"/>
      <c r="D597" s="508"/>
      <c r="E597" s="508"/>
      <c r="F597" s="212" t="s">
        <v>83</v>
      </c>
      <c r="G597" s="208">
        <v>0</v>
      </c>
      <c r="H597" s="208">
        <f t="shared" si="437"/>
        <v>0</v>
      </c>
      <c r="I597" s="208">
        <v>0</v>
      </c>
      <c r="J597" s="208">
        <v>0</v>
      </c>
      <c r="K597" s="534"/>
      <c r="L597" s="531"/>
      <c r="M597" s="513"/>
      <c r="N597" s="314"/>
      <c r="O597" s="313"/>
      <c r="P597" s="313"/>
      <c r="Q597" s="313"/>
    </row>
    <row r="598" spans="1:17" s="209" customFormat="1" ht="12" customHeight="1" x14ac:dyDescent="0.3">
      <c r="A598" s="614"/>
      <c r="B598" s="508"/>
      <c r="C598" s="509"/>
      <c r="D598" s="508"/>
      <c r="E598" s="508"/>
      <c r="F598" s="213" t="s">
        <v>121</v>
      </c>
      <c r="G598" s="214">
        <f>SUM(G595:G597)</f>
        <v>5285660</v>
      </c>
      <c r="H598" s="214">
        <f t="shared" ref="H598:J598" si="439">SUM(H595:H597)</f>
        <v>5285660</v>
      </c>
      <c r="I598" s="214">
        <f t="shared" si="439"/>
        <v>0</v>
      </c>
      <c r="J598" s="214">
        <f t="shared" si="439"/>
        <v>5285660</v>
      </c>
      <c r="K598" s="535"/>
      <c r="L598" s="532"/>
      <c r="M598" s="514"/>
      <c r="N598" s="314"/>
      <c r="O598" s="313"/>
      <c r="P598" s="313"/>
      <c r="Q598" s="313"/>
    </row>
    <row r="599" spans="1:17" s="209" customFormat="1" ht="18" customHeight="1" x14ac:dyDescent="0.3">
      <c r="A599" s="614"/>
      <c r="B599" s="508"/>
      <c r="C599" s="507" t="s">
        <v>932</v>
      </c>
      <c r="D599" s="508"/>
      <c r="E599" s="508"/>
      <c r="F599" s="210" t="s">
        <v>197</v>
      </c>
      <c r="G599" s="210"/>
      <c r="H599" s="211"/>
      <c r="I599" s="211"/>
      <c r="J599" s="211"/>
      <c r="K599" s="533"/>
      <c r="L599" s="530">
        <v>0</v>
      </c>
      <c r="M599" s="311" t="s">
        <v>756</v>
      </c>
      <c r="N599" s="314"/>
      <c r="O599" s="313"/>
      <c r="P599" s="313"/>
      <c r="Q599" s="313"/>
    </row>
    <row r="600" spans="1:17" s="209" customFormat="1" ht="18" customHeight="1" x14ac:dyDescent="0.3">
      <c r="A600" s="614"/>
      <c r="B600" s="508"/>
      <c r="C600" s="508"/>
      <c r="D600" s="508"/>
      <c r="E600" s="508"/>
      <c r="F600" s="212" t="s">
        <v>104</v>
      </c>
      <c r="G600" s="208">
        <v>16000000</v>
      </c>
      <c r="H600" s="208">
        <f>G600</f>
        <v>16000000</v>
      </c>
      <c r="I600" s="208">
        <v>0</v>
      </c>
      <c r="J600" s="208">
        <f>H600</f>
        <v>16000000</v>
      </c>
      <c r="K600" s="534"/>
      <c r="L600" s="531"/>
      <c r="M600" s="513" t="s">
        <v>1151</v>
      </c>
      <c r="N600" s="314">
        <f>G600</f>
        <v>16000000</v>
      </c>
      <c r="O600" s="314">
        <f t="shared" ref="O600:Q600" si="440">H600</f>
        <v>16000000</v>
      </c>
      <c r="P600" s="314">
        <f t="shared" si="440"/>
        <v>0</v>
      </c>
      <c r="Q600" s="314">
        <f t="shared" si="440"/>
        <v>16000000</v>
      </c>
    </row>
    <row r="601" spans="1:17" s="209" customFormat="1" ht="18" customHeight="1" x14ac:dyDescent="0.3">
      <c r="A601" s="614"/>
      <c r="B601" s="508"/>
      <c r="C601" s="508"/>
      <c r="D601" s="508"/>
      <c r="E601" s="508"/>
      <c r="F601" s="212" t="s">
        <v>82</v>
      </c>
      <c r="G601" s="208"/>
      <c r="H601" s="208">
        <f t="shared" ref="H601:H602" si="441">G601</f>
        <v>0</v>
      </c>
      <c r="I601" s="208">
        <v>0</v>
      </c>
      <c r="J601" s="208">
        <f t="shared" ref="J601" si="442">H601</f>
        <v>0</v>
      </c>
      <c r="K601" s="534"/>
      <c r="L601" s="531"/>
      <c r="M601" s="513"/>
      <c r="N601" s="314"/>
      <c r="O601" s="313"/>
      <c r="P601" s="313"/>
      <c r="Q601" s="313"/>
    </row>
    <row r="602" spans="1:17" s="209" customFormat="1" ht="18" customHeight="1" x14ac:dyDescent="0.3">
      <c r="A602" s="614"/>
      <c r="B602" s="508"/>
      <c r="C602" s="508"/>
      <c r="D602" s="508"/>
      <c r="E602" s="508"/>
      <c r="F602" s="212" t="s">
        <v>83</v>
      </c>
      <c r="G602" s="208">
        <v>0</v>
      </c>
      <c r="H602" s="208">
        <f t="shared" si="441"/>
        <v>0</v>
      </c>
      <c r="I602" s="208">
        <v>0</v>
      </c>
      <c r="J602" s="208">
        <v>0</v>
      </c>
      <c r="K602" s="534"/>
      <c r="L602" s="531"/>
      <c r="M602" s="513"/>
      <c r="N602" s="314"/>
      <c r="O602" s="313"/>
      <c r="P602" s="313"/>
      <c r="Q602" s="313"/>
    </row>
    <row r="603" spans="1:17" s="209" customFormat="1" ht="18" customHeight="1" x14ac:dyDescent="0.3">
      <c r="A603" s="614"/>
      <c r="B603" s="509"/>
      <c r="C603" s="509"/>
      <c r="D603" s="509"/>
      <c r="E603" s="509"/>
      <c r="F603" s="213" t="s">
        <v>121</v>
      </c>
      <c r="G603" s="214">
        <f>SUM(G600:G602)</f>
        <v>16000000</v>
      </c>
      <c r="H603" s="214">
        <f t="shared" ref="H603:J603" si="443">SUM(H600:H602)</f>
        <v>16000000</v>
      </c>
      <c r="I603" s="214">
        <f t="shared" si="443"/>
        <v>0</v>
      </c>
      <c r="J603" s="214">
        <f t="shared" si="443"/>
        <v>16000000</v>
      </c>
      <c r="K603" s="535"/>
      <c r="L603" s="532"/>
      <c r="M603" s="514"/>
      <c r="N603" s="314"/>
      <c r="O603" s="313"/>
      <c r="P603" s="313"/>
      <c r="Q603" s="313"/>
    </row>
    <row r="604" spans="1:17" s="209" customFormat="1" ht="12" customHeight="1" x14ac:dyDescent="0.3">
      <c r="A604" s="614"/>
      <c r="B604" s="518"/>
      <c r="C604" s="519"/>
      <c r="D604" s="519"/>
      <c r="E604" s="520"/>
      <c r="F604" s="206"/>
      <c r="G604" s="207"/>
      <c r="H604" s="208"/>
      <c r="I604" s="208"/>
      <c r="J604" s="208"/>
      <c r="K604" s="527"/>
      <c r="L604" s="527"/>
      <c r="M604" s="512"/>
      <c r="N604" s="314"/>
      <c r="O604" s="313"/>
      <c r="P604" s="313"/>
      <c r="Q604" s="313"/>
    </row>
    <row r="605" spans="1:17" s="209" customFormat="1" ht="12" customHeight="1" x14ac:dyDescent="0.3">
      <c r="A605" s="614"/>
      <c r="B605" s="521"/>
      <c r="C605" s="522"/>
      <c r="D605" s="522"/>
      <c r="E605" s="523"/>
      <c r="F605" s="206" t="s">
        <v>565</v>
      </c>
      <c r="G605" s="207">
        <f>G595+G600</f>
        <v>21285660</v>
      </c>
      <c r="H605" s="207">
        <f t="shared" ref="H605:J605" si="444">H595+H600</f>
        <v>21285660</v>
      </c>
      <c r="I605" s="207">
        <f t="shared" si="444"/>
        <v>0</v>
      </c>
      <c r="J605" s="207">
        <f t="shared" si="444"/>
        <v>21285660</v>
      </c>
      <c r="K605" s="528"/>
      <c r="L605" s="528"/>
      <c r="M605" s="513"/>
      <c r="N605" s="314"/>
      <c r="O605" s="313"/>
      <c r="P605" s="313"/>
      <c r="Q605" s="313"/>
    </row>
    <row r="606" spans="1:17" s="209" customFormat="1" ht="12" customHeight="1" x14ac:dyDescent="0.3">
      <c r="A606" s="614"/>
      <c r="B606" s="521"/>
      <c r="C606" s="522"/>
      <c r="D606" s="522"/>
      <c r="E606" s="523"/>
      <c r="F606" s="206" t="s">
        <v>567</v>
      </c>
      <c r="G606" s="207">
        <f t="shared" ref="G606:J607" si="445">G886+G596+G601</f>
        <v>0</v>
      </c>
      <c r="H606" s="207">
        <f t="shared" si="445"/>
        <v>0</v>
      </c>
      <c r="I606" s="207">
        <f t="shared" si="445"/>
        <v>0</v>
      </c>
      <c r="J606" s="207">
        <f t="shared" si="445"/>
        <v>0</v>
      </c>
      <c r="K606" s="528"/>
      <c r="L606" s="528"/>
      <c r="M606" s="513"/>
      <c r="N606" s="314"/>
      <c r="O606" s="313"/>
      <c r="P606" s="313"/>
      <c r="Q606" s="313"/>
    </row>
    <row r="607" spans="1:17" s="209" customFormat="1" ht="12" customHeight="1" x14ac:dyDescent="0.3">
      <c r="A607" s="614"/>
      <c r="B607" s="521"/>
      <c r="C607" s="522"/>
      <c r="D607" s="522"/>
      <c r="E607" s="523"/>
      <c r="F607" s="206" t="s">
        <v>569</v>
      </c>
      <c r="G607" s="207">
        <f t="shared" si="445"/>
        <v>0</v>
      </c>
      <c r="H607" s="207">
        <f t="shared" si="445"/>
        <v>0</v>
      </c>
      <c r="I607" s="207">
        <f t="shared" si="445"/>
        <v>0</v>
      </c>
      <c r="J607" s="207">
        <f t="shared" si="445"/>
        <v>0</v>
      </c>
      <c r="K607" s="528"/>
      <c r="L607" s="528"/>
      <c r="M607" s="513"/>
      <c r="N607" s="314"/>
      <c r="O607" s="313"/>
      <c r="P607" s="313"/>
      <c r="Q607" s="313"/>
    </row>
    <row r="608" spans="1:17" s="209" customFormat="1" ht="12" customHeight="1" x14ac:dyDescent="0.3">
      <c r="A608" s="614"/>
      <c r="B608" s="524"/>
      <c r="C608" s="525"/>
      <c r="D608" s="525"/>
      <c r="E608" s="526"/>
      <c r="F608" s="206" t="s">
        <v>121</v>
      </c>
      <c r="G608" s="207">
        <f>SUM(G605:G607)</f>
        <v>21285660</v>
      </c>
      <c r="H608" s="207">
        <f t="shared" ref="H608:J608" si="446">SUM(H605:H607)</f>
        <v>21285660</v>
      </c>
      <c r="I608" s="207">
        <f t="shared" si="446"/>
        <v>0</v>
      </c>
      <c r="J608" s="207">
        <f t="shared" si="446"/>
        <v>21285660</v>
      </c>
      <c r="K608" s="529"/>
      <c r="L608" s="529"/>
      <c r="M608" s="514"/>
      <c r="N608" s="314"/>
      <c r="O608" s="313"/>
      <c r="P608" s="313"/>
      <c r="Q608" s="313"/>
    </row>
    <row r="609" spans="1:17" s="209" customFormat="1" ht="24.95" customHeight="1" x14ac:dyDescent="0.3">
      <c r="A609" s="614">
        <f>A594+1</f>
        <v>52</v>
      </c>
      <c r="B609" s="507" t="s">
        <v>982</v>
      </c>
      <c r="C609" s="507" t="s">
        <v>762</v>
      </c>
      <c r="D609" s="507"/>
      <c r="E609" s="507"/>
      <c r="F609" s="210" t="s">
        <v>197</v>
      </c>
      <c r="G609" s="210"/>
      <c r="H609" s="211"/>
      <c r="I609" s="211"/>
      <c r="J609" s="211"/>
      <c r="K609" s="533" t="s">
        <v>1172</v>
      </c>
      <c r="L609" s="530">
        <v>0</v>
      </c>
      <c r="M609" s="267" t="s">
        <v>756</v>
      </c>
      <c r="N609" s="314"/>
      <c r="O609" s="313"/>
      <c r="P609" s="313"/>
      <c r="Q609" s="313"/>
    </row>
    <row r="610" spans="1:17" s="209" customFormat="1" ht="24.95" customHeight="1" x14ac:dyDescent="0.3">
      <c r="A610" s="614"/>
      <c r="B610" s="508"/>
      <c r="C610" s="508"/>
      <c r="D610" s="508"/>
      <c r="E610" s="508"/>
      <c r="F610" s="212" t="s">
        <v>104</v>
      </c>
      <c r="G610" s="208">
        <v>51700000</v>
      </c>
      <c r="H610" s="208">
        <v>0</v>
      </c>
      <c r="I610" s="208">
        <f>G610</f>
        <v>51700000</v>
      </c>
      <c r="J610" s="208">
        <f>H610</f>
        <v>0</v>
      </c>
      <c r="K610" s="534"/>
      <c r="L610" s="531"/>
      <c r="M610" s="513" t="s">
        <v>1290</v>
      </c>
      <c r="N610" s="314">
        <f>G610</f>
        <v>51700000</v>
      </c>
      <c r="O610" s="314">
        <f t="shared" ref="O610:Q610" si="447">H610</f>
        <v>0</v>
      </c>
      <c r="P610" s="314">
        <f t="shared" si="447"/>
        <v>51700000</v>
      </c>
      <c r="Q610" s="314">
        <f t="shared" si="447"/>
        <v>0</v>
      </c>
    </row>
    <row r="611" spans="1:17" s="209" customFormat="1" ht="24.95" customHeight="1" x14ac:dyDescent="0.3">
      <c r="A611" s="614"/>
      <c r="B611" s="508"/>
      <c r="C611" s="508"/>
      <c r="D611" s="508"/>
      <c r="E611" s="508"/>
      <c r="F611" s="212" t="s">
        <v>82</v>
      </c>
      <c r="G611" s="208">
        <v>1453265</v>
      </c>
      <c r="H611" s="208"/>
      <c r="I611" s="208">
        <f t="shared" ref="I611:I612" si="448">G611</f>
        <v>1453265</v>
      </c>
      <c r="J611" s="208">
        <f t="shared" ref="J611" si="449">H611</f>
        <v>0</v>
      </c>
      <c r="K611" s="534"/>
      <c r="L611" s="531"/>
      <c r="M611" s="513"/>
      <c r="N611" s="314"/>
      <c r="O611" s="313"/>
      <c r="P611" s="313"/>
      <c r="Q611" s="313"/>
    </row>
    <row r="612" spans="1:17" s="209" customFormat="1" ht="24.95" customHeight="1" x14ac:dyDescent="0.3">
      <c r="A612" s="614"/>
      <c r="B612" s="508"/>
      <c r="C612" s="508"/>
      <c r="D612" s="508"/>
      <c r="E612" s="508"/>
      <c r="F612" s="212" t="s">
        <v>83</v>
      </c>
      <c r="G612" s="208" t="s">
        <v>666</v>
      </c>
      <c r="H612" s="208"/>
      <c r="I612" s="208" t="str">
        <f t="shared" si="448"/>
        <v>연12%</v>
      </c>
      <c r="J612" s="208">
        <v>0</v>
      </c>
      <c r="K612" s="534"/>
      <c r="L612" s="531"/>
      <c r="M612" s="513"/>
      <c r="N612" s="314"/>
      <c r="O612" s="313"/>
      <c r="P612" s="313"/>
      <c r="Q612" s="313"/>
    </row>
    <row r="613" spans="1:17" s="209" customFormat="1" ht="24.95" customHeight="1" x14ac:dyDescent="0.3">
      <c r="A613" s="614"/>
      <c r="B613" s="509"/>
      <c r="C613" s="509"/>
      <c r="D613" s="509"/>
      <c r="E613" s="509"/>
      <c r="F613" s="213" t="s">
        <v>121</v>
      </c>
      <c r="G613" s="214">
        <f>SUM(G610:G612)</f>
        <v>53153265</v>
      </c>
      <c r="H613" s="214">
        <f t="shared" ref="H613:J613" si="450">SUM(H610:H612)</f>
        <v>0</v>
      </c>
      <c r="I613" s="214">
        <f t="shared" si="450"/>
        <v>53153265</v>
      </c>
      <c r="J613" s="214">
        <f t="shared" si="450"/>
        <v>0</v>
      </c>
      <c r="K613" s="535"/>
      <c r="L613" s="532"/>
      <c r="M613" s="514"/>
      <c r="N613" s="314"/>
      <c r="O613" s="313"/>
      <c r="P613" s="313"/>
      <c r="Q613" s="313"/>
    </row>
    <row r="614" spans="1:17" s="209" customFormat="1" ht="12" customHeight="1" x14ac:dyDescent="0.3">
      <c r="A614" s="614">
        <f>A609+1</f>
        <v>53</v>
      </c>
      <c r="B614" s="507" t="s">
        <v>880</v>
      </c>
      <c r="C614" s="507"/>
      <c r="D614" s="507"/>
      <c r="E614" s="507"/>
      <c r="F614" s="210" t="s">
        <v>197</v>
      </c>
      <c r="G614" s="210"/>
      <c r="H614" s="211"/>
      <c r="I614" s="211"/>
      <c r="J614" s="211"/>
      <c r="K614" s="533" t="s">
        <v>884</v>
      </c>
      <c r="L614" s="530">
        <v>0</v>
      </c>
      <c r="M614" s="267" t="s">
        <v>763</v>
      </c>
      <c r="N614" s="314"/>
      <c r="O614" s="313"/>
      <c r="P614" s="313"/>
      <c r="Q614" s="313"/>
    </row>
    <row r="615" spans="1:17" s="209" customFormat="1" ht="12" customHeight="1" x14ac:dyDescent="0.3">
      <c r="A615" s="614"/>
      <c r="B615" s="508"/>
      <c r="C615" s="508"/>
      <c r="D615" s="508"/>
      <c r="E615" s="508"/>
      <c r="F615" s="212" t="s">
        <v>104</v>
      </c>
      <c r="G615" s="208">
        <v>713258700</v>
      </c>
      <c r="H615" s="208">
        <v>0</v>
      </c>
      <c r="I615" s="208">
        <f>G615-H615</f>
        <v>713258700</v>
      </c>
      <c r="J615" s="208">
        <f>H615</f>
        <v>0</v>
      </c>
      <c r="K615" s="534"/>
      <c r="L615" s="531"/>
      <c r="M615" s="513" t="s">
        <v>851</v>
      </c>
      <c r="N615" s="314">
        <f>G615</f>
        <v>713258700</v>
      </c>
      <c r="O615" s="314">
        <f t="shared" ref="O615:Q615" si="451">H615</f>
        <v>0</v>
      </c>
      <c r="P615" s="314">
        <f t="shared" si="451"/>
        <v>713258700</v>
      </c>
      <c r="Q615" s="314">
        <f t="shared" si="451"/>
        <v>0</v>
      </c>
    </row>
    <row r="616" spans="1:17" s="209" customFormat="1" ht="12" customHeight="1" x14ac:dyDescent="0.3">
      <c r="A616" s="614"/>
      <c r="B616" s="508"/>
      <c r="C616" s="508"/>
      <c r="D616" s="508"/>
      <c r="E616" s="508"/>
      <c r="F616" s="212" t="s">
        <v>82</v>
      </c>
      <c r="G616" s="208">
        <v>0</v>
      </c>
      <c r="H616" s="208">
        <v>0</v>
      </c>
      <c r="I616" s="208">
        <f>G616-H616</f>
        <v>0</v>
      </c>
      <c r="J616" s="208">
        <f t="shared" ref="J616" si="452">H616</f>
        <v>0</v>
      </c>
      <c r="K616" s="534"/>
      <c r="L616" s="531"/>
      <c r="M616" s="513"/>
      <c r="N616" s="314"/>
      <c r="O616" s="313"/>
      <c r="P616" s="313"/>
      <c r="Q616" s="313"/>
    </row>
    <row r="617" spans="1:17" s="209" customFormat="1" ht="12" customHeight="1" x14ac:dyDescent="0.3">
      <c r="A617" s="614"/>
      <c r="B617" s="508"/>
      <c r="C617" s="508"/>
      <c r="D617" s="508"/>
      <c r="E617" s="508"/>
      <c r="F617" s="212" t="s">
        <v>83</v>
      </c>
      <c r="G617" s="208">
        <v>0</v>
      </c>
      <c r="H617" s="208">
        <v>0</v>
      </c>
      <c r="I617" s="208">
        <f>G617</f>
        <v>0</v>
      </c>
      <c r="J617" s="208">
        <v>0</v>
      </c>
      <c r="K617" s="534"/>
      <c r="L617" s="531"/>
      <c r="M617" s="513"/>
      <c r="N617" s="314"/>
      <c r="O617" s="313"/>
      <c r="P617" s="313"/>
      <c r="Q617" s="313"/>
    </row>
    <row r="618" spans="1:17" s="209" customFormat="1" ht="12" customHeight="1" x14ac:dyDescent="0.3">
      <c r="A618" s="614"/>
      <c r="B618" s="509"/>
      <c r="C618" s="508"/>
      <c r="D618" s="508"/>
      <c r="E618" s="508"/>
      <c r="F618" s="213" t="s">
        <v>121</v>
      </c>
      <c r="G618" s="214">
        <f>SUM(G615:G617)</f>
        <v>713258700</v>
      </c>
      <c r="H618" s="214">
        <f t="shared" ref="H618:J618" si="453">SUM(H615:H617)</f>
        <v>0</v>
      </c>
      <c r="I618" s="214">
        <f t="shared" si="453"/>
        <v>713258700</v>
      </c>
      <c r="J618" s="214">
        <f t="shared" si="453"/>
        <v>0</v>
      </c>
      <c r="K618" s="535"/>
      <c r="L618" s="532"/>
      <c r="M618" s="514"/>
      <c r="N618" s="314"/>
      <c r="O618" s="313"/>
      <c r="P618" s="313"/>
      <c r="Q618" s="313"/>
    </row>
    <row r="619" spans="1:17" s="209" customFormat="1" ht="12" customHeight="1" x14ac:dyDescent="0.3">
      <c r="A619" s="614"/>
      <c r="B619" s="507" t="s">
        <v>881</v>
      </c>
      <c r="C619" s="508"/>
      <c r="D619" s="508"/>
      <c r="E619" s="508"/>
      <c r="F619" s="210" t="s">
        <v>882</v>
      </c>
      <c r="G619" s="210"/>
      <c r="H619" s="211"/>
      <c r="I619" s="211"/>
      <c r="J619" s="211"/>
      <c r="K619" s="533" t="s">
        <v>883</v>
      </c>
      <c r="L619" s="530">
        <v>0</v>
      </c>
      <c r="M619" s="267" t="s">
        <v>701</v>
      </c>
      <c r="N619" s="314"/>
      <c r="O619" s="313"/>
      <c r="P619" s="313"/>
      <c r="Q619" s="313"/>
    </row>
    <row r="620" spans="1:17" s="209" customFormat="1" ht="12" customHeight="1" x14ac:dyDescent="0.3">
      <c r="A620" s="614"/>
      <c r="B620" s="508"/>
      <c r="C620" s="508"/>
      <c r="D620" s="508"/>
      <c r="E620" s="508"/>
      <c r="F620" s="212" t="s">
        <v>104</v>
      </c>
      <c r="G620" s="208">
        <v>145000000</v>
      </c>
      <c r="H620" s="208">
        <v>0</v>
      </c>
      <c r="I620" s="208">
        <f>G620-H620</f>
        <v>145000000</v>
      </c>
      <c r="J620" s="208">
        <f t="shared" ref="J620:J621" si="454">H620</f>
        <v>0</v>
      </c>
      <c r="K620" s="534"/>
      <c r="L620" s="531"/>
      <c r="M620" s="513" t="s">
        <v>764</v>
      </c>
      <c r="N620" s="314">
        <f>G620</f>
        <v>145000000</v>
      </c>
      <c r="O620" s="314">
        <f t="shared" ref="O620:Q620" si="455">H620</f>
        <v>0</v>
      </c>
      <c r="P620" s="314">
        <f t="shared" si="455"/>
        <v>145000000</v>
      </c>
      <c r="Q620" s="314">
        <f t="shared" si="455"/>
        <v>0</v>
      </c>
    </row>
    <row r="621" spans="1:17" s="209" customFormat="1" ht="12" customHeight="1" x14ac:dyDescent="0.3">
      <c r="A621" s="614"/>
      <c r="B621" s="508"/>
      <c r="C621" s="508"/>
      <c r="D621" s="508"/>
      <c r="E621" s="508"/>
      <c r="F621" s="212" t="s">
        <v>82</v>
      </c>
      <c r="G621" s="208">
        <v>0</v>
      </c>
      <c r="H621" s="208">
        <v>0</v>
      </c>
      <c r="I621" s="208">
        <f t="shared" ref="I621" si="456">G621-H621</f>
        <v>0</v>
      </c>
      <c r="J621" s="208">
        <f t="shared" si="454"/>
        <v>0</v>
      </c>
      <c r="K621" s="534"/>
      <c r="L621" s="531"/>
      <c r="M621" s="513"/>
      <c r="N621" s="314"/>
      <c r="O621" s="313"/>
      <c r="P621" s="313"/>
      <c r="Q621" s="313"/>
    </row>
    <row r="622" spans="1:17" s="209" customFormat="1" ht="12" customHeight="1" x14ac:dyDescent="0.3">
      <c r="A622" s="614"/>
      <c r="B622" s="508"/>
      <c r="C622" s="508"/>
      <c r="D622" s="508"/>
      <c r="E622" s="508"/>
      <c r="F622" s="212" t="s">
        <v>83</v>
      </c>
      <c r="G622" s="208">
        <v>0</v>
      </c>
      <c r="H622" s="208">
        <v>0</v>
      </c>
      <c r="I622" s="208">
        <f>G622</f>
        <v>0</v>
      </c>
      <c r="J622" s="208">
        <v>0</v>
      </c>
      <c r="K622" s="534"/>
      <c r="L622" s="531"/>
      <c r="M622" s="513"/>
      <c r="N622" s="314"/>
      <c r="O622" s="313"/>
      <c r="P622" s="313"/>
      <c r="Q622" s="313"/>
    </row>
    <row r="623" spans="1:17" s="209" customFormat="1" ht="12" customHeight="1" x14ac:dyDescent="0.3">
      <c r="A623" s="614"/>
      <c r="B623" s="509"/>
      <c r="C623" s="509"/>
      <c r="D623" s="509"/>
      <c r="E623" s="508"/>
      <c r="F623" s="213" t="s">
        <v>121</v>
      </c>
      <c r="G623" s="214">
        <f t="shared" ref="G623:J623" si="457">SUM(G620:G622)</f>
        <v>145000000</v>
      </c>
      <c r="H623" s="214">
        <f t="shared" si="457"/>
        <v>0</v>
      </c>
      <c r="I623" s="214">
        <f t="shared" si="457"/>
        <v>145000000</v>
      </c>
      <c r="J623" s="214">
        <f t="shared" si="457"/>
        <v>0</v>
      </c>
      <c r="K623" s="535"/>
      <c r="L623" s="532"/>
      <c r="M623" s="514"/>
      <c r="N623" s="314"/>
      <c r="O623" s="313"/>
      <c r="P623" s="313"/>
      <c r="Q623" s="313"/>
    </row>
    <row r="624" spans="1:17" s="209" customFormat="1" ht="12" customHeight="1" x14ac:dyDescent="0.3">
      <c r="A624" s="614"/>
      <c r="B624" s="518"/>
      <c r="C624" s="519"/>
      <c r="D624" s="519"/>
      <c r="E624" s="520"/>
      <c r="F624" s="206"/>
      <c r="G624" s="207"/>
      <c r="H624" s="208"/>
      <c r="I624" s="208"/>
      <c r="J624" s="208"/>
      <c r="K624" s="527"/>
      <c r="L624" s="527"/>
      <c r="M624" s="512"/>
      <c r="N624" s="314"/>
      <c r="O624" s="313"/>
      <c r="P624" s="313"/>
      <c r="Q624" s="313"/>
    </row>
    <row r="625" spans="1:17" s="209" customFormat="1" ht="12" customHeight="1" x14ac:dyDescent="0.3">
      <c r="A625" s="614"/>
      <c r="B625" s="521"/>
      <c r="C625" s="522"/>
      <c r="D625" s="522"/>
      <c r="E625" s="523"/>
      <c r="F625" s="206" t="s">
        <v>565</v>
      </c>
      <c r="G625" s="207">
        <f>G615+G620</f>
        <v>858258700</v>
      </c>
      <c r="H625" s="207">
        <f t="shared" ref="H625:J625" si="458">H615+H620</f>
        <v>0</v>
      </c>
      <c r="I625" s="207">
        <f t="shared" si="458"/>
        <v>858258700</v>
      </c>
      <c r="J625" s="207">
        <f t="shared" si="458"/>
        <v>0</v>
      </c>
      <c r="K625" s="528"/>
      <c r="L625" s="528"/>
      <c r="M625" s="513"/>
      <c r="N625" s="314"/>
      <c r="O625" s="313"/>
      <c r="P625" s="313"/>
      <c r="Q625" s="313"/>
    </row>
    <row r="626" spans="1:17" s="209" customFormat="1" ht="12" customHeight="1" x14ac:dyDescent="0.3">
      <c r="A626" s="614"/>
      <c r="B626" s="521"/>
      <c r="C626" s="522"/>
      <c r="D626" s="522"/>
      <c r="E626" s="523"/>
      <c r="F626" s="206" t="s">
        <v>567</v>
      </c>
      <c r="G626" s="207">
        <f t="shared" ref="G626:J627" si="459">G616+G621</f>
        <v>0</v>
      </c>
      <c r="H626" s="207">
        <f t="shared" si="459"/>
        <v>0</v>
      </c>
      <c r="I626" s="207">
        <f t="shared" si="459"/>
        <v>0</v>
      </c>
      <c r="J626" s="207">
        <f t="shared" si="459"/>
        <v>0</v>
      </c>
      <c r="K626" s="528"/>
      <c r="L626" s="528"/>
      <c r="M626" s="513"/>
      <c r="N626" s="314"/>
      <c r="O626" s="313"/>
      <c r="P626" s="313"/>
      <c r="Q626" s="313"/>
    </row>
    <row r="627" spans="1:17" s="209" customFormat="1" ht="12" customHeight="1" x14ac:dyDescent="0.3">
      <c r="A627" s="614"/>
      <c r="B627" s="521"/>
      <c r="C627" s="522"/>
      <c r="D627" s="522"/>
      <c r="E627" s="523"/>
      <c r="F627" s="206" t="s">
        <v>569</v>
      </c>
      <c r="G627" s="207">
        <f>G617</f>
        <v>0</v>
      </c>
      <c r="H627" s="207">
        <f>H622</f>
        <v>0</v>
      </c>
      <c r="I627" s="207">
        <f>G627</f>
        <v>0</v>
      </c>
      <c r="J627" s="207">
        <f t="shared" si="459"/>
        <v>0</v>
      </c>
      <c r="K627" s="528"/>
      <c r="L627" s="528"/>
      <c r="M627" s="513"/>
      <c r="N627" s="314"/>
      <c r="O627" s="313"/>
      <c r="P627" s="313"/>
      <c r="Q627" s="313"/>
    </row>
    <row r="628" spans="1:17" s="209" customFormat="1" ht="12" customHeight="1" x14ac:dyDescent="0.3">
      <c r="A628" s="614"/>
      <c r="B628" s="524"/>
      <c r="C628" s="525"/>
      <c r="D628" s="525"/>
      <c r="E628" s="526"/>
      <c r="F628" s="206" t="s">
        <v>121</v>
      </c>
      <c r="G628" s="207">
        <f>SUM(G625:G627)</f>
        <v>858258700</v>
      </c>
      <c r="H628" s="207">
        <f t="shared" ref="H628:J628" si="460">SUM(H625:H627)</f>
        <v>0</v>
      </c>
      <c r="I628" s="207">
        <f t="shared" si="460"/>
        <v>858258700</v>
      </c>
      <c r="J628" s="207">
        <f t="shared" si="460"/>
        <v>0</v>
      </c>
      <c r="K628" s="529"/>
      <c r="L628" s="529"/>
      <c r="M628" s="514"/>
      <c r="N628" s="314"/>
      <c r="O628" s="313"/>
      <c r="P628" s="313"/>
      <c r="Q628" s="313"/>
    </row>
    <row r="629" spans="1:17" s="209" customFormat="1" ht="12" customHeight="1" x14ac:dyDescent="0.3">
      <c r="A629" s="614">
        <f>A614+1</f>
        <v>54</v>
      </c>
      <c r="B629" s="507" t="s">
        <v>761</v>
      </c>
      <c r="C629" s="507"/>
      <c r="D629" s="507"/>
      <c r="E629" s="507"/>
      <c r="F629" s="210" t="s">
        <v>197</v>
      </c>
      <c r="G629" s="210"/>
      <c r="H629" s="211"/>
      <c r="I629" s="211"/>
      <c r="J629" s="211"/>
      <c r="K629" s="533" t="s">
        <v>823</v>
      </c>
      <c r="L629" s="530">
        <v>0</v>
      </c>
      <c r="M629" s="267" t="s">
        <v>763</v>
      </c>
      <c r="N629" s="314"/>
      <c r="O629" s="313"/>
      <c r="P629" s="313"/>
      <c r="Q629" s="313"/>
    </row>
    <row r="630" spans="1:17" s="209" customFormat="1" ht="12" customHeight="1" x14ac:dyDescent="0.3">
      <c r="A630" s="614"/>
      <c r="B630" s="508"/>
      <c r="C630" s="508"/>
      <c r="D630" s="508"/>
      <c r="E630" s="508"/>
      <c r="F630" s="212" t="s">
        <v>104</v>
      </c>
      <c r="G630" s="208">
        <v>3090874540</v>
      </c>
      <c r="H630" s="208">
        <v>0</v>
      </c>
      <c r="I630" s="208">
        <f>G630-H630</f>
        <v>3090874540</v>
      </c>
      <c r="J630" s="208">
        <f t="shared" ref="J630:J631" si="461">H630</f>
        <v>0</v>
      </c>
      <c r="K630" s="534"/>
      <c r="L630" s="531"/>
      <c r="M630" s="513" t="s">
        <v>885</v>
      </c>
      <c r="N630" s="314">
        <f>G630</f>
        <v>3090874540</v>
      </c>
      <c r="O630" s="314">
        <f t="shared" ref="O630:Q630" si="462">H630</f>
        <v>0</v>
      </c>
      <c r="P630" s="314">
        <f t="shared" si="462"/>
        <v>3090874540</v>
      </c>
      <c r="Q630" s="314">
        <f t="shared" si="462"/>
        <v>0</v>
      </c>
    </row>
    <row r="631" spans="1:17" s="209" customFormat="1" ht="12" customHeight="1" x14ac:dyDescent="0.3">
      <c r="A631" s="614"/>
      <c r="B631" s="508"/>
      <c r="C631" s="508"/>
      <c r="D631" s="508"/>
      <c r="E631" s="508"/>
      <c r="F631" s="212" t="s">
        <v>82</v>
      </c>
      <c r="G631" s="208">
        <v>0</v>
      </c>
      <c r="H631" s="208">
        <f t="shared" ref="H631:H632" si="463">G631</f>
        <v>0</v>
      </c>
      <c r="I631" s="208">
        <v>0</v>
      </c>
      <c r="J631" s="208">
        <f t="shared" si="461"/>
        <v>0</v>
      </c>
      <c r="K631" s="534"/>
      <c r="L631" s="531"/>
      <c r="M631" s="513"/>
      <c r="N631" s="314"/>
      <c r="O631" s="313"/>
      <c r="P631" s="313"/>
      <c r="Q631" s="313"/>
    </row>
    <row r="632" spans="1:17" s="209" customFormat="1" ht="12" customHeight="1" x14ac:dyDescent="0.3">
      <c r="A632" s="614"/>
      <c r="B632" s="508"/>
      <c r="C632" s="508"/>
      <c r="D632" s="508"/>
      <c r="E632" s="508"/>
      <c r="F632" s="212" t="s">
        <v>83</v>
      </c>
      <c r="G632" s="208">
        <v>0</v>
      </c>
      <c r="H632" s="208">
        <f t="shared" si="463"/>
        <v>0</v>
      </c>
      <c r="I632" s="208">
        <v>0</v>
      </c>
      <c r="J632" s="208">
        <v>0</v>
      </c>
      <c r="K632" s="534"/>
      <c r="L632" s="531"/>
      <c r="M632" s="513"/>
      <c r="N632" s="314"/>
      <c r="O632" s="313"/>
      <c r="P632" s="313"/>
      <c r="Q632" s="313"/>
    </row>
    <row r="633" spans="1:17" s="209" customFormat="1" ht="12" customHeight="1" x14ac:dyDescent="0.3">
      <c r="A633" s="614"/>
      <c r="B633" s="509"/>
      <c r="C633" s="509"/>
      <c r="D633" s="509"/>
      <c r="E633" s="509"/>
      <c r="F633" s="213" t="s">
        <v>121</v>
      </c>
      <c r="G633" s="214">
        <f t="shared" ref="G633" si="464">SUM(G630:G632)</f>
        <v>3090874540</v>
      </c>
      <c r="H633" s="214">
        <f t="shared" ref="H633" si="465">SUM(H630:H632)</f>
        <v>0</v>
      </c>
      <c r="I633" s="214">
        <f t="shared" ref="I633" si="466">SUM(I630:I632)</f>
        <v>3090874540</v>
      </c>
      <c r="J633" s="214">
        <f t="shared" ref="J633" si="467">SUM(J630:J632)</f>
        <v>0</v>
      </c>
      <c r="K633" s="535"/>
      <c r="L633" s="532"/>
      <c r="M633" s="514"/>
      <c r="N633" s="314"/>
      <c r="O633" s="313"/>
      <c r="P633" s="313"/>
      <c r="Q633" s="313"/>
    </row>
    <row r="634" spans="1:17" s="209" customFormat="1" ht="12" customHeight="1" x14ac:dyDescent="0.3">
      <c r="A634" s="614">
        <f>A629+1</f>
        <v>55</v>
      </c>
      <c r="B634" s="507" t="s">
        <v>942</v>
      </c>
      <c r="C634" s="507" t="s">
        <v>356</v>
      </c>
      <c r="D634" s="507"/>
      <c r="E634" s="507"/>
      <c r="F634" s="210" t="s">
        <v>197</v>
      </c>
      <c r="G634" s="210"/>
      <c r="H634" s="211"/>
      <c r="I634" s="211"/>
      <c r="J634" s="211"/>
      <c r="K634" s="533"/>
      <c r="L634" s="530">
        <v>0</v>
      </c>
      <c r="M634" s="267" t="s">
        <v>694</v>
      </c>
      <c r="N634" s="314"/>
      <c r="O634" s="313"/>
      <c r="P634" s="313"/>
      <c r="Q634" s="313"/>
    </row>
    <row r="635" spans="1:17" s="209" customFormat="1" ht="12" customHeight="1" x14ac:dyDescent="0.3">
      <c r="A635" s="614"/>
      <c r="B635" s="508"/>
      <c r="C635" s="508"/>
      <c r="D635" s="508"/>
      <c r="E635" s="508"/>
      <c r="F635" s="212" t="s">
        <v>104</v>
      </c>
      <c r="G635" s="208">
        <v>22745500</v>
      </c>
      <c r="H635" s="208">
        <v>22745500</v>
      </c>
      <c r="I635" s="208">
        <v>0</v>
      </c>
      <c r="J635" s="208">
        <f t="shared" ref="J635:J637" si="468">H635</f>
        <v>22745500</v>
      </c>
      <c r="K635" s="534"/>
      <c r="L635" s="531"/>
      <c r="M635" s="513"/>
      <c r="N635" s="314">
        <f>G635</f>
        <v>22745500</v>
      </c>
      <c r="O635" s="314">
        <f t="shared" ref="O635:Q635" si="469">H635</f>
        <v>22745500</v>
      </c>
      <c r="P635" s="314">
        <f t="shared" si="469"/>
        <v>0</v>
      </c>
      <c r="Q635" s="314">
        <f t="shared" si="469"/>
        <v>22745500</v>
      </c>
    </row>
    <row r="636" spans="1:17" s="209" customFormat="1" ht="12" customHeight="1" x14ac:dyDescent="0.3">
      <c r="A636" s="614"/>
      <c r="B636" s="508"/>
      <c r="C636" s="508"/>
      <c r="D636" s="508"/>
      <c r="E636" s="508"/>
      <c r="F636" s="212" t="s">
        <v>82</v>
      </c>
      <c r="G636" s="208">
        <v>0</v>
      </c>
      <c r="H636" s="208">
        <v>0</v>
      </c>
      <c r="I636" s="208">
        <v>0</v>
      </c>
      <c r="J636" s="208">
        <f t="shared" si="468"/>
        <v>0</v>
      </c>
      <c r="K636" s="534"/>
      <c r="L636" s="531"/>
      <c r="M636" s="513"/>
      <c r="N636" s="314"/>
      <c r="O636" s="313"/>
      <c r="P636" s="313"/>
      <c r="Q636" s="313"/>
    </row>
    <row r="637" spans="1:17" s="209" customFormat="1" ht="12" customHeight="1" x14ac:dyDescent="0.3">
      <c r="A637" s="614"/>
      <c r="B637" s="508"/>
      <c r="C637" s="508"/>
      <c r="D637" s="508"/>
      <c r="E637" s="508"/>
      <c r="F637" s="212" t="s">
        <v>83</v>
      </c>
      <c r="G637" s="208">
        <v>0</v>
      </c>
      <c r="H637" s="208">
        <v>0</v>
      </c>
      <c r="I637" s="208">
        <v>0</v>
      </c>
      <c r="J637" s="208">
        <f t="shared" si="468"/>
        <v>0</v>
      </c>
      <c r="K637" s="534"/>
      <c r="L637" s="531"/>
      <c r="M637" s="513"/>
      <c r="N637" s="314"/>
      <c r="O637" s="313"/>
      <c r="P637" s="313"/>
      <c r="Q637" s="313"/>
    </row>
    <row r="638" spans="1:17" s="209" customFormat="1" ht="12" customHeight="1" x14ac:dyDescent="0.3">
      <c r="A638" s="614"/>
      <c r="B638" s="509"/>
      <c r="C638" s="509"/>
      <c r="D638" s="508"/>
      <c r="E638" s="508"/>
      <c r="F638" s="213" t="s">
        <v>121</v>
      </c>
      <c r="G638" s="214">
        <f t="shared" ref="G638:J638" si="470">SUM(G635:G637)</f>
        <v>22745500</v>
      </c>
      <c r="H638" s="214">
        <f t="shared" si="470"/>
        <v>22745500</v>
      </c>
      <c r="I638" s="214">
        <f t="shared" si="470"/>
        <v>0</v>
      </c>
      <c r="J638" s="214">
        <f t="shared" si="470"/>
        <v>22745500</v>
      </c>
      <c r="K638" s="535"/>
      <c r="L638" s="532"/>
      <c r="M638" s="514"/>
      <c r="N638" s="314"/>
      <c r="O638" s="313"/>
      <c r="P638" s="313"/>
      <c r="Q638" s="313"/>
    </row>
    <row r="639" spans="1:17" s="209" customFormat="1" ht="12" customHeight="1" x14ac:dyDescent="0.3">
      <c r="A639" s="614"/>
      <c r="B639" s="507" t="s">
        <v>943</v>
      </c>
      <c r="C639" s="507" t="s">
        <v>357</v>
      </c>
      <c r="D639" s="508"/>
      <c r="E639" s="508"/>
      <c r="F639" s="210" t="s">
        <v>197</v>
      </c>
      <c r="G639" s="210"/>
      <c r="H639" s="211"/>
      <c r="I639" s="211"/>
      <c r="J639" s="211"/>
      <c r="K639" s="533" t="s">
        <v>937</v>
      </c>
      <c r="L639" s="530">
        <v>0</v>
      </c>
      <c r="M639" s="267" t="s">
        <v>694</v>
      </c>
      <c r="N639" s="314"/>
      <c r="O639" s="313"/>
      <c r="P639" s="313"/>
      <c r="Q639" s="313"/>
    </row>
    <row r="640" spans="1:17" s="209" customFormat="1" ht="12" customHeight="1" x14ac:dyDescent="0.3">
      <c r="A640" s="614"/>
      <c r="B640" s="508"/>
      <c r="C640" s="508"/>
      <c r="D640" s="508"/>
      <c r="E640" s="508"/>
      <c r="F640" s="212" t="s">
        <v>104</v>
      </c>
      <c r="G640" s="208">
        <v>8000000</v>
      </c>
      <c r="H640" s="208">
        <v>0</v>
      </c>
      <c r="I640" s="208">
        <f>G640-H640</f>
        <v>8000000</v>
      </c>
      <c r="J640" s="208">
        <f t="shared" ref="J640:J642" si="471">H640</f>
        <v>0</v>
      </c>
      <c r="K640" s="534"/>
      <c r="L640" s="531"/>
      <c r="M640" s="513" t="s">
        <v>1291</v>
      </c>
      <c r="N640" s="314">
        <f>G640</f>
        <v>8000000</v>
      </c>
      <c r="O640" s="314">
        <f t="shared" ref="O640:Q640" si="472">H640</f>
        <v>0</v>
      </c>
      <c r="P640" s="314">
        <f t="shared" si="472"/>
        <v>8000000</v>
      </c>
      <c r="Q640" s="314">
        <f t="shared" si="472"/>
        <v>0</v>
      </c>
    </row>
    <row r="641" spans="1:17" s="209" customFormat="1" ht="12" customHeight="1" x14ac:dyDescent="0.3">
      <c r="A641" s="614"/>
      <c r="B641" s="508"/>
      <c r="C641" s="508"/>
      <c r="D641" s="508"/>
      <c r="E641" s="508"/>
      <c r="F641" s="212" t="s">
        <v>82</v>
      </c>
      <c r="G641" s="208">
        <v>0</v>
      </c>
      <c r="H641" s="208">
        <v>0</v>
      </c>
      <c r="I641" s="208">
        <v>0</v>
      </c>
      <c r="J641" s="208">
        <f t="shared" si="471"/>
        <v>0</v>
      </c>
      <c r="K641" s="534"/>
      <c r="L641" s="531"/>
      <c r="M641" s="513"/>
      <c r="N641" s="314"/>
      <c r="O641" s="313"/>
      <c r="P641" s="313"/>
      <c r="Q641" s="313"/>
    </row>
    <row r="642" spans="1:17" s="209" customFormat="1" ht="12" customHeight="1" x14ac:dyDescent="0.3">
      <c r="A642" s="614"/>
      <c r="B642" s="508"/>
      <c r="C642" s="508"/>
      <c r="D642" s="508"/>
      <c r="E642" s="508"/>
      <c r="F642" s="212" t="s">
        <v>83</v>
      </c>
      <c r="G642" s="208">
        <v>0</v>
      </c>
      <c r="H642" s="208">
        <v>0</v>
      </c>
      <c r="I642" s="208">
        <v>0</v>
      </c>
      <c r="J642" s="208">
        <f t="shared" si="471"/>
        <v>0</v>
      </c>
      <c r="K642" s="534"/>
      <c r="L642" s="531"/>
      <c r="M642" s="513"/>
      <c r="N642" s="314"/>
      <c r="O642" s="313"/>
      <c r="P642" s="313"/>
      <c r="Q642" s="313"/>
    </row>
    <row r="643" spans="1:17" s="209" customFormat="1" ht="12" customHeight="1" x14ac:dyDescent="0.3">
      <c r="A643" s="614"/>
      <c r="B643" s="509"/>
      <c r="C643" s="509"/>
      <c r="D643" s="508"/>
      <c r="E643" s="508"/>
      <c r="F643" s="213" t="s">
        <v>121</v>
      </c>
      <c r="G643" s="214">
        <f t="shared" ref="G643:J643" si="473">SUM(G640:G642)</f>
        <v>8000000</v>
      </c>
      <c r="H643" s="214">
        <f t="shared" si="473"/>
        <v>0</v>
      </c>
      <c r="I643" s="214">
        <f t="shared" si="473"/>
        <v>8000000</v>
      </c>
      <c r="J643" s="214">
        <f t="shared" si="473"/>
        <v>0</v>
      </c>
      <c r="K643" s="535"/>
      <c r="L643" s="532"/>
      <c r="M643" s="514"/>
      <c r="N643" s="314"/>
      <c r="O643" s="313"/>
      <c r="P643" s="313"/>
      <c r="Q643" s="313"/>
    </row>
    <row r="644" spans="1:17" s="209" customFormat="1" ht="12" customHeight="1" x14ac:dyDescent="0.3">
      <c r="A644" s="614"/>
      <c r="B644" s="518"/>
      <c r="C644" s="519"/>
      <c r="D644" s="519"/>
      <c r="E644" s="520"/>
      <c r="F644" s="206"/>
      <c r="G644" s="207"/>
      <c r="H644" s="208"/>
      <c r="I644" s="208"/>
      <c r="J644" s="208"/>
      <c r="K644" s="527"/>
      <c r="L644" s="527"/>
      <c r="M644" s="512"/>
      <c r="N644" s="314"/>
      <c r="O644" s="313"/>
      <c r="P644" s="313"/>
      <c r="Q644" s="313"/>
    </row>
    <row r="645" spans="1:17" s="209" customFormat="1" ht="12" customHeight="1" x14ac:dyDescent="0.3">
      <c r="A645" s="614"/>
      <c r="B645" s="521"/>
      <c r="C645" s="522"/>
      <c r="D645" s="522"/>
      <c r="E645" s="523"/>
      <c r="F645" s="206" t="s">
        <v>565</v>
      </c>
      <c r="G645" s="207">
        <f>G635+G640</f>
        <v>30745500</v>
      </c>
      <c r="H645" s="207">
        <f t="shared" ref="H645:J645" si="474">H635+H640</f>
        <v>22745500</v>
      </c>
      <c r="I645" s="207">
        <f t="shared" si="474"/>
        <v>8000000</v>
      </c>
      <c r="J645" s="207">
        <f t="shared" si="474"/>
        <v>22745500</v>
      </c>
      <c r="K645" s="528"/>
      <c r="L645" s="528"/>
      <c r="M645" s="513"/>
      <c r="N645" s="314"/>
      <c r="O645" s="313"/>
      <c r="P645" s="313"/>
      <c r="Q645" s="313"/>
    </row>
    <row r="646" spans="1:17" s="209" customFormat="1" ht="12" customHeight="1" x14ac:dyDescent="0.3">
      <c r="A646" s="614"/>
      <c r="B646" s="521"/>
      <c r="C646" s="522"/>
      <c r="D646" s="522"/>
      <c r="E646" s="523"/>
      <c r="F646" s="206" t="s">
        <v>567</v>
      </c>
      <c r="G646" s="207">
        <f t="shared" ref="G646:J646" si="475">G636+G641</f>
        <v>0</v>
      </c>
      <c r="H646" s="207">
        <f t="shared" si="475"/>
        <v>0</v>
      </c>
      <c r="I646" s="207">
        <f t="shared" si="475"/>
        <v>0</v>
      </c>
      <c r="J646" s="207">
        <f t="shared" si="475"/>
        <v>0</v>
      </c>
      <c r="K646" s="528"/>
      <c r="L646" s="528"/>
      <c r="M646" s="513"/>
      <c r="N646" s="314"/>
      <c r="O646" s="313"/>
      <c r="P646" s="313"/>
      <c r="Q646" s="313"/>
    </row>
    <row r="647" spans="1:17" s="209" customFormat="1" ht="12" customHeight="1" x14ac:dyDescent="0.3">
      <c r="A647" s="614"/>
      <c r="B647" s="521"/>
      <c r="C647" s="522"/>
      <c r="D647" s="522"/>
      <c r="E647" s="523"/>
      <c r="F647" s="206" t="s">
        <v>569</v>
      </c>
      <c r="G647" s="207">
        <f t="shared" ref="G647:J647" si="476">G637+G642</f>
        <v>0</v>
      </c>
      <c r="H647" s="207">
        <f t="shared" si="476"/>
        <v>0</v>
      </c>
      <c r="I647" s="207">
        <f t="shared" si="476"/>
        <v>0</v>
      </c>
      <c r="J647" s="207">
        <f t="shared" si="476"/>
        <v>0</v>
      </c>
      <c r="K647" s="528"/>
      <c r="L647" s="528"/>
      <c r="M647" s="513"/>
      <c r="N647" s="314"/>
      <c r="O647" s="313"/>
      <c r="P647" s="313"/>
      <c r="Q647" s="313"/>
    </row>
    <row r="648" spans="1:17" s="209" customFormat="1" ht="12" customHeight="1" x14ac:dyDescent="0.3">
      <c r="A648" s="614"/>
      <c r="B648" s="524"/>
      <c r="C648" s="525"/>
      <c r="D648" s="525"/>
      <c r="E648" s="526"/>
      <c r="F648" s="206" t="s">
        <v>121</v>
      </c>
      <c r="G648" s="207">
        <f>SUM(G645:G647)</f>
        <v>30745500</v>
      </c>
      <c r="H648" s="207">
        <f t="shared" ref="H648:J648" si="477">SUM(H645:H647)</f>
        <v>22745500</v>
      </c>
      <c r="I648" s="207">
        <f t="shared" si="477"/>
        <v>8000000</v>
      </c>
      <c r="J648" s="207">
        <f t="shared" si="477"/>
        <v>22745500</v>
      </c>
      <c r="K648" s="529"/>
      <c r="L648" s="529"/>
      <c r="M648" s="514"/>
      <c r="N648" s="314"/>
      <c r="O648" s="313"/>
      <c r="P648" s="313"/>
      <c r="Q648" s="313"/>
    </row>
    <row r="649" spans="1:17" s="209" customFormat="1" ht="12" customHeight="1" x14ac:dyDescent="0.3">
      <c r="A649" s="614">
        <f>A634+1</f>
        <v>56</v>
      </c>
      <c r="B649" s="507" t="s">
        <v>975</v>
      </c>
      <c r="C649" s="507" t="s">
        <v>1048</v>
      </c>
      <c r="D649" s="507"/>
      <c r="E649" s="507"/>
      <c r="F649" s="210" t="s">
        <v>197</v>
      </c>
      <c r="G649" s="210"/>
      <c r="H649" s="211"/>
      <c r="I649" s="211"/>
      <c r="J649" s="211"/>
      <c r="K649" s="533" t="s">
        <v>978</v>
      </c>
      <c r="L649" s="530">
        <v>0</v>
      </c>
      <c r="M649" s="267" t="s">
        <v>694</v>
      </c>
      <c r="N649" s="314"/>
      <c r="O649" s="313"/>
      <c r="P649" s="313"/>
      <c r="Q649" s="313"/>
    </row>
    <row r="650" spans="1:17" s="209" customFormat="1" ht="12" customHeight="1" x14ac:dyDescent="0.3">
      <c r="A650" s="614"/>
      <c r="B650" s="508"/>
      <c r="C650" s="508"/>
      <c r="D650" s="508"/>
      <c r="E650" s="508"/>
      <c r="F650" s="212" t="s">
        <v>104</v>
      </c>
      <c r="G650" s="207">
        <v>74001620</v>
      </c>
      <c r="H650" s="208">
        <f>G650-I650</f>
        <v>62648080</v>
      </c>
      <c r="I650" s="208">
        <v>11353540</v>
      </c>
      <c r="J650" s="208">
        <f>H650</f>
        <v>62648080</v>
      </c>
      <c r="K650" s="534"/>
      <c r="L650" s="531"/>
      <c r="M650" s="544"/>
      <c r="N650" s="314">
        <f>G650</f>
        <v>74001620</v>
      </c>
      <c r="O650" s="314">
        <f t="shared" ref="O650:Q650" si="478">H650</f>
        <v>62648080</v>
      </c>
      <c r="P650" s="314">
        <f t="shared" si="478"/>
        <v>11353540</v>
      </c>
      <c r="Q650" s="314">
        <f t="shared" si="478"/>
        <v>62648080</v>
      </c>
    </row>
    <row r="651" spans="1:17" s="209" customFormat="1" ht="12" customHeight="1" x14ac:dyDescent="0.3">
      <c r="A651" s="614"/>
      <c r="B651" s="508"/>
      <c r="C651" s="508"/>
      <c r="D651" s="508"/>
      <c r="E651" s="508"/>
      <c r="F651" s="212" t="s">
        <v>82</v>
      </c>
      <c r="G651" s="208">
        <v>0</v>
      </c>
      <c r="H651" s="208">
        <f t="shared" ref="H651:H652" si="479">G651</f>
        <v>0</v>
      </c>
      <c r="I651" s="208">
        <v>0</v>
      </c>
      <c r="J651" s="208">
        <f t="shared" ref="J651" si="480">H651</f>
        <v>0</v>
      </c>
      <c r="K651" s="534"/>
      <c r="L651" s="531"/>
      <c r="M651" s="544"/>
      <c r="N651" s="314"/>
      <c r="O651" s="313"/>
      <c r="P651" s="313"/>
      <c r="Q651" s="313"/>
    </row>
    <row r="652" spans="1:17" s="209" customFormat="1" ht="12" customHeight="1" x14ac:dyDescent="0.3">
      <c r="A652" s="614"/>
      <c r="B652" s="508"/>
      <c r="C652" s="508"/>
      <c r="D652" s="508"/>
      <c r="E652" s="508"/>
      <c r="F652" s="212" t="s">
        <v>83</v>
      </c>
      <c r="G652" s="208">
        <v>0</v>
      </c>
      <c r="H652" s="208">
        <f t="shared" si="479"/>
        <v>0</v>
      </c>
      <c r="I652" s="208">
        <v>0</v>
      </c>
      <c r="J652" s="208">
        <v>0</v>
      </c>
      <c r="K652" s="534"/>
      <c r="L652" s="531"/>
      <c r="M652" s="544"/>
      <c r="N652" s="314"/>
      <c r="O652" s="313"/>
      <c r="P652" s="313"/>
      <c r="Q652" s="313"/>
    </row>
    <row r="653" spans="1:17" s="209" customFormat="1" ht="12" customHeight="1" x14ac:dyDescent="0.3">
      <c r="A653" s="614"/>
      <c r="B653" s="508"/>
      <c r="C653" s="508"/>
      <c r="D653" s="508"/>
      <c r="E653" s="508"/>
      <c r="F653" s="213" t="s">
        <v>121</v>
      </c>
      <c r="G653" s="214">
        <f>SUM(G650:G652)</f>
        <v>74001620</v>
      </c>
      <c r="H653" s="214">
        <f t="shared" ref="H653:J653" si="481">SUM(H650:H652)</f>
        <v>62648080</v>
      </c>
      <c r="I653" s="214">
        <f t="shared" si="481"/>
        <v>11353540</v>
      </c>
      <c r="J653" s="214">
        <f t="shared" si="481"/>
        <v>62648080</v>
      </c>
      <c r="K653" s="535"/>
      <c r="L653" s="532"/>
      <c r="M653" s="545"/>
      <c r="N653" s="314"/>
      <c r="O653" s="313"/>
      <c r="P653" s="313"/>
      <c r="Q653" s="313"/>
    </row>
    <row r="654" spans="1:17" s="209" customFormat="1" ht="12" customHeight="1" x14ac:dyDescent="0.3">
      <c r="A654" s="614"/>
      <c r="B654" s="508"/>
      <c r="C654" s="507" t="s">
        <v>976</v>
      </c>
      <c r="D654" s="508"/>
      <c r="E654" s="508"/>
      <c r="F654" s="210" t="s">
        <v>197</v>
      </c>
      <c r="G654" s="210"/>
      <c r="H654" s="211"/>
      <c r="I654" s="211"/>
      <c r="J654" s="211"/>
      <c r="K654" s="533"/>
      <c r="L654" s="530">
        <v>0</v>
      </c>
      <c r="M654" s="267" t="s">
        <v>694</v>
      </c>
      <c r="N654" s="314"/>
      <c r="O654" s="313"/>
      <c r="P654" s="313"/>
      <c r="Q654" s="313"/>
    </row>
    <row r="655" spans="1:17" s="209" customFormat="1" ht="27.75" customHeight="1" x14ac:dyDescent="0.3">
      <c r="A655" s="614"/>
      <c r="B655" s="508"/>
      <c r="C655" s="508"/>
      <c r="D655" s="508"/>
      <c r="E655" s="508"/>
      <c r="F655" s="212" t="s">
        <v>104</v>
      </c>
      <c r="G655" s="207">
        <v>149907560</v>
      </c>
      <c r="H655" s="208">
        <f>G655-I655</f>
        <v>149907560</v>
      </c>
      <c r="I655" s="208"/>
      <c r="J655" s="208">
        <f>H655</f>
        <v>149907560</v>
      </c>
      <c r="K655" s="534"/>
      <c r="L655" s="531"/>
      <c r="M655" s="544" t="s">
        <v>977</v>
      </c>
      <c r="N655" s="314">
        <f>G655</f>
        <v>149907560</v>
      </c>
      <c r="O655" s="314">
        <f t="shared" ref="O655:Q655" si="482">H655</f>
        <v>149907560</v>
      </c>
      <c r="P655" s="314">
        <f t="shared" si="482"/>
        <v>0</v>
      </c>
      <c r="Q655" s="314">
        <f t="shared" si="482"/>
        <v>149907560</v>
      </c>
    </row>
    <row r="656" spans="1:17" s="209" customFormat="1" ht="27.75" customHeight="1" x14ac:dyDescent="0.3">
      <c r="A656" s="614"/>
      <c r="B656" s="508"/>
      <c r="C656" s="508"/>
      <c r="D656" s="508"/>
      <c r="E656" s="508"/>
      <c r="F656" s="212" t="s">
        <v>82</v>
      </c>
      <c r="G656" s="208">
        <v>0</v>
      </c>
      <c r="H656" s="208">
        <f t="shared" ref="H656:H657" si="483">G656</f>
        <v>0</v>
      </c>
      <c r="I656" s="208">
        <v>0</v>
      </c>
      <c r="J656" s="208">
        <f t="shared" ref="J656" si="484">H656</f>
        <v>0</v>
      </c>
      <c r="K656" s="534"/>
      <c r="L656" s="531"/>
      <c r="M656" s="544"/>
      <c r="N656" s="314"/>
      <c r="O656" s="313"/>
      <c r="P656" s="313"/>
      <c r="Q656" s="313"/>
    </row>
    <row r="657" spans="1:17" s="209" customFormat="1" ht="27.75" customHeight="1" x14ac:dyDescent="0.3">
      <c r="A657" s="614"/>
      <c r="B657" s="508"/>
      <c r="C657" s="508"/>
      <c r="D657" s="508"/>
      <c r="E657" s="508"/>
      <c r="F657" s="212" t="s">
        <v>83</v>
      </c>
      <c r="G657" s="208">
        <v>0</v>
      </c>
      <c r="H657" s="208">
        <f t="shared" si="483"/>
        <v>0</v>
      </c>
      <c r="I657" s="208">
        <v>0</v>
      </c>
      <c r="J657" s="208">
        <v>0</v>
      </c>
      <c r="K657" s="534"/>
      <c r="L657" s="531"/>
      <c r="M657" s="544"/>
      <c r="N657" s="314"/>
      <c r="O657" s="313"/>
      <c r="P657" s="313"/>
      <c r="Q657" s="313"/>
    </row>
    <row r="658" spans="1:17" s="209" customFormat="1" ht="27.75" customHeight="1" x14ac:dyDescent="0.3">
      <c r="A658" s="614"/>
      <c r="B658" s="509"/>
      <c r="C658" s="508"/>
      <c r="D658" s="509"/>
      <c r="E658" s="509"/>
      <c r="F658" s="213" t="s">
        <v>121</v>
      </c>
      <c r="G658" s="214">
        <f>SUM(G655:G657)</f>
        <v>149907560</v>
      </c>
      <c r="H658" s="214">
        <f t="shared" ref="H658:J658" si="485">SUM(H655:H657)</f>
        <v>149907560</v>
      </c>
      <c r="I658" s="214">
        <f t="shared" si="485"/>
        <v>0</v>
      </c>
      <c r="J658" s="214">
        <f t="shared" si="485"/>
        <v>149907560</v>
      </c>
      <c r="K658" s="535"/>
      <c r="L658" s="532"/>
      <c r="M658" s="545"/>
      <c r="N658" s="314"/>
      <c r="O658" s="313"/>
      <c r="P658" s="313"/>
      <c r="Q658" s="313"/>
    </row>
    <row r="659" spans="1:17" s="209" customFormat="1" ht="12" customHeight="1" x14ac:dyDescent="0.3">
      <c r="A659" s="614"/>
      <c r="B659" s="518"/>
      <c r="C659" s="519"/>
      <c r="D659" s="519"/>
      <c r="E659" s="520"/>
      <c r="F659" s="206"/>
      <c r="G659" s="207"/>
      <c r="H659" s="208"/>
      <c r="I659" s="208"/>
      <c r="J659" s="208"/>
      <c r="K659" s="527"/>
      <c r="L659" s="527"/>
      <c r="M659" s="512"/>
      <c r="N659" s="314"/>
      <c r="O659" s="313"/>
      <c r="P659" s="313"/>
      <c r="Q659" s="313"/>
    </row>
    <row r="660" spans="1:17" s="209" customFormat="1" ht="12" customHeight="1" x14ac:dyDescent="0.3">
      <c r="A660" s="614"/>
      <c r="B660" s="521"/>
      <c r="C660" s="522"/>
      <c r="D660" s="522"/>
      <c r="E660" s="523"/>
      <c r="F660" s="206" t="s">
        <v>565</v>
      </c>
      <c r="G660" s="207">
        <f>G650+G655</f>
        <v>223909180</v>
      </c>
      <c r="H660" s="207">
        <f t="shared" ref="H660:J660" si="486">H650+H655</f>
        <v>212555640</v>
      </c>
      <c r="I660" s="207">
        <f t="shared" si="486"/>
        <v>11353540</v>
      </c>
      <c r="J660" s="207">
        <f t="shared" si="486"/>
        <v>212555640</v>
      </c>
      <c r="K660" s="528"/>
      <c r="L660" s="528"/>
      <c r="M660" s="513"/>
      <c r="N660" s="314"/>
      <c r="O660" s="313"/>
      <c r="P660" s="313"/>
      <c r="Q660" s="313"/>
    </row>
    <row r="661" spans="1:17" s="209" customFormat="1" ht="12" customHeight="1" x14ac:dyDescent="0.3">
      <c r="A661" s="614"/>
      <c r="B661" s="521"/>
      <c r="C661" s="522"/>
      <c r="D661" s="522"/>
      <c r="E661" s="523"/>
      <c r="F661" s="206" t="s">
        <v>567</v>
      </c>
      <c r="G661" s="207">
        <f t="shared" ref="G661:J661" si="487">G651+G656</f>
        <v>0</v>
      </c>
      <c r="H661" s="207">
        <f t="shared" si="487"/>
        <v>0</v>
      </c>
      <c r="I661" s="207">
        <f t="shared" si="487"/>
        <v>0</v>
      </c>
      <c r="J661" s="207">
        <f t="shared" si="487"/>
        <v>0</v>
      </c>
      <c r="K661" s="528"/>
      <c r="L661" s="528"/>
      <c r="M661" s="513"/>
      <c r="N661" s="314"/>
      <c r="O661" s="313"/>
      <c r="P661" s="313"/>
      <c r="Q661" s="313"/>
    </row>
    <row r="662" spans="1:17" s="209" customFormat="1" ht="12" customHeight="1" x14ac:dyDescent="0.3">
      <c r="A662" s="614"/>
      <c r="B662" s="521"/>
      <c r="C662" s="522"/>
      <c r="D662" s="522"/>
      <c r="E662" s="523"/>
      <c r="F662" s="206" t="s">
        <v>569</v>
      </c>
      <c r="G662" s="207">
        <f t="shared" ref="G662:J662" si="488">G652+G657</f>
        <v>0</v>
      </c>
      <c r="H662" s="207">
        <f t="shared" si="488"/>
        <v>0</v>
      </c>
      <c r="I662" s="207">
        <f t="shared" si="488"/>
        <v>0</v>
      </c>
      <c r="J662" s="207">
        <f t="shared" si="488"/>
        <v>0</v>
      </c>
      <c r="K662" s="528"/>
      <c r="L662" s="528"/>
      <c r="M662" s="513"/>
      <c r="N662" s="314"/>
      <c r="O662" s="313"/>
      <c r="P662" s="313"/>
      <c r="Q662" s="313"/>
    </row>
    <row r="663" spans="1:17" s="209" customFormat="1" ht="12" customHeight="1" x14ac:dyDescent="0.3">
      <c r="A663" s="614"/>
      <c r="B663" s="524"/>
      <c r="C663" s="525"/>
      <c r="D663" s="525"/>
      <c r="E663" s="526"/>
      <c r="F663" s="206" t="s">
        <v>121</v>
      </c>
      <c r="G663" s="207">
        <f>SUM(G660:G662)</f>
        <v>223909180</v>
      </c>
      <c r="H663" s="207">
        <f t="shared" ref="H663:J663" si="489">SUM(H660:H662)</f>
        <v>212555640</v>
      </c>
      <c r="I663" s="207">
        <f t="shared" si="489"/>
        <v>11353540</v>
      </c>
      <c r="J663" s="207">
        <f t="shared" si="489"/>
        <v>212555640</v>
      </c>
      <c r="K663" s="529"/>
      <c r="L663" s="529"/>
      <c r="M663" s="514"/>
      <c r="N663" s="314"/>
      <c r="O663" s="313"/>
      <c r="P663" s="313"/>
      <c r="Q663" s="313"/>
    </row>
    <row r="664" spans="1:17" s="209" customFormat="1" ht="12" customHeight="1" x14ac:dyDescent="0.3">
      <c r="A664" s="614">
        <f>A649+1</f>
        <v>57</v>
      </c>
      <c r="B664" s="507" t="s">
        <v>765</v>
      </c>
      <c r="C664" s="507"/>
      <c r="D664" s="507"/>
      <c r="E664" s="507"/>
      <c r="F664" s="210" t="s">
        <v>1074</v>
      </c>
      <c r="G664" s="210"/>
      <c r="H664" s="211"/>
      <c r="I664" s="211"/>
      <c r="J664" s="211"/>
      <c r="K664" s="533" t="s">
        <v>1134</v>
      </c>
      <c r="L664" s="530">
        <v>0</v>
      </c>
      <c r="M664" s="267" t="s">
        <v>676</v>
      </c>
      <c r="N664" s="314"/>
      <c r="O664" s="313"/>
      <c r="P664" s="313"/>
      <c r="Q664" s="313"/>
    </row>
    <row r="665" spans="1:17" s="209" customFormat="1" ht="12" customHeight="1" x14ac:dyDescent="0.3">
      <c r="A665" s="614"/>
      <c r="B665" s="508"/>
      <c r="C665" s="508"/>
      <c r="D665" s="508"/>
      <c r="E665" s="508"/>
      <c r="F665" s="212" t="s">
        <v>104</v>
      </c>
      <c r="G665" s="208">
        <v>11000000</v>
      </c>
      <c r="H665" s="208">
        <f>G665</f>
        <v>11000000</v>
      </c>
      <c r="I665" s="208">
        <v>0</v>
      </c>
      <c r="J665" s="208">
        <f>H665</f>
        <v>11000000</v>
      </c>
      <c r="K665" s="534"/>
      <c r="L665" s="531"/>
      <c r="M665" s="513" t="s">
        <v>1292</v>
      </c>
      <c r="N665" s="314">
        <f>G665</f>
        <v>11000000</v>
      </c>
      <c r="O665" s="314">
        <f t="shared" ref="O665:Q665" si="490">H665</f>
        <v>11000000</v>
      </c>
      <c r="P665" s="314">
        <f t="shared" si="490"/>
        <v>0</v>
      </c>
      <c r="Q665" s="314">
        <f t="shared" si="490"/>
        <v>11000000</v>
      </c>
    </row>
    <row r="666" spans="1:17" s="209" customFormat="1" ht="12" customHeight="1" x14ac:dyDescent="0.3">
      <c r="A666" s="614"/>
      <c r="B666" s="508"/>
      <c r="C666" s="508"/>
      <c r="D666" s="508"/>
      <c r="E666" s="508"/>
      <c r="F666" s="212" t="s">
        <v>82</v>
      </c>
      <c r="G666" s="208">
        <v>0</v>
      </c>
      <c r="H666" s="208">
        <f t="shared" ref="H666:H667" si="491">G666</f>
        <v>0</v>
      </c>
      <c r="I666" s="208">
        <v>0</v>
      </c>
      <c r="J666" s="208">
        <f t="shared" ref="J666" si="492">H666</f>
        <v>0</v>
      </c>
      <c r="K666" s="534"/>
      <c r="L666" s="531"/>
      <c r="M666" s="513"/>
      <c r="N666" s="314"/>
      <c r="O666" s="314"/>
      <c r="P666" s="314"/>
      <c r="Q666" s="314"/>
    </row>
    <row r="667" spans="1:17" s="209" customFormat="1" ht="12" customHeight="1" x14ac:dyDescent="0.3">
      <c r="A667" s="614"/>
      <c r="B667" s="508"/>
      <c r="C667" s="508"/>
      <c r="D667" s="508"/>
      <c r="E667" s="508"/>
      <c r="F667" s="212" t="s">
        <v>83</v>
      </c>
      <c r="G667" s="208">
        <v>0</v>
      </c>
      <c r="H667" s="208">
        <f t="shared" si="491"/>
        <v>0</v>
      </c>
      <c r="I667" s="208">
        <v>0</v>
      </c>
      <c r="J667" s="208">
        <v>0</v>
      </c>
      <c r="K667" s="534"/>
      <c r="L667" s="531"/>
      <c r="M667" s="513"/>
      <c r="N667" s="314"/>
      <c r="O667" s="314"/>
      <c r="P667" s="314"/>
      <c r="Q667" s="314"/>
    </row>
    <row r="668" spans="1:17" s="209" customFormat="1" ht="12" customHeight="1" x14ac:dyDescent="0.3">
      <c r="A668" s="614"/>
      <c r="B668" s="509"/>
      <c r="C668" s="509"/>
      <c r="D668" s="509"/>
      <c r="E668" s="509"/>
      <c r="F668" s="213" t="s">
        <v>121</v>
      </c>
      <c r="G668" s="214">
        <f>SUM(G665:G667)</f>
        <v>11000000</v>
      </c>
      <c r="H668" s="214">
        <f t="shared" ref="H668:J668" si="493">SUM(H665:H667)</f>
        <v>11000000</v>
      </c>
      <c r="I668" s="214">
        <f t="shared" si="493"/>
        <v>0</v>
      </c>
      <c r="J668" s="214">
        <f t="shared" si="493"/>
        <v>11000000</v>
      </c>
      <c r="K668" s="535"/>
      <c r="L668" s="532"/>
      <c r="M668" s="514"/>
      <c r="N668" s="314"/>
      <c r="O668" s="313"/>
      <c r="P668" s="313"/>
      <c r="Q668" s="313"/>
    </row>
    <row r="669" spans="1:17" s="209" customFormat="1" ht="12" customHeight="1" x14ac:dyDescent="0.3">
      <c r="A669" s="614">
        <f>A664+1</f>
        <v>58</v>
      </c>
      <c r="B669" s="507" t="s">
        <v>1078</v>
      </c>
      <c r="C669" s="507" t="s">
        <v>936</v>
      </c>
      <c r="D669" s="507"/>
      <c r="E669" s="507"/>
      <c r="F669" s="210" t="s">
        <v>197</v>
      </c>
      <c r="G669" s="210"/>
      <c r="H669" s="211"/>
      <c r="I669" s="211"/>
      <c r="J669" s="211"/>
      <c r="K669" s="533"/>
      <c r="L669" s="530">
        <v>0</v>
      </c>
      <c r="M669" s="267" t="s">
        <v>694</v>
      </c>
      <c r="N669" s="314"/>
      <c r="O669" s="313"/>
      <c r="P669" s="313"/>
      <c r="Q669" s="313"/>
    </row>
    <row r="670" spans="1:17" s="209" customFormat="1" ht="12" customHeight="1" x14ac:dyDescent="0.3">
      <c r="A670" s="614"/>
      <c r="B670" s="508"/>
      <c r="C670" s="508"/>
      <c r="D670" s="508"/>
      <c r="E670" s="508"/>
      <c r="F670" s="212" t="s">
        <v>104</v>
      </c>
      <c r="G670" s="207">
        <v>214390000</v>
      </c>
      <c r="H670" s="208">
        <f>G670</f>
        <v>214390000</v>
      </c>
      <c r="I670" s="208">
        <v>0</v>
      </c>
      <c r="J670" s="208">
        <f>H670</f>
        <v>214390000</v>
      </c>
      <c r="K670" s="534"/>
      <c r="L670" s="531"/>
      <c r="M670" s="544"/>
      <c r="N670" s="314">
        <f>G670</f>
        <v>214390000</v>
      </c>
      <c r="O670" s="314">
        <f t="shared" ref="O670:Q670" si="494">H670</f>
        <v>214390000</v>
      </c>
      <c r="P670" s="314">
        <f t="shared" si="494"/>
        <v>0</v>
      </c>
      <c r="Q670" s="314">
        <f t="shared" si="494"/>
        <v>214390000</v>
      </c>
    </row>
    <row r="671" spans="1:17" s="209" customFormat="1" ht="12" customHeight="1" x14ac:dyDescent="0.3">
      <c r="A671" s="614"/>
      <c r="B671" s="508"/>
      <c r="C671" s="508"/>
      <c r="D671" s="508"/>
      <c r="E671" s="508"/>
      <c r="F671" s="212" t="s">
        <v>82</v>
      </c>
      <c r="G671" s="208">
        <v>0</v>
      </c>
      <c r="H671" s="208">
        <f t="shared" ref="H671:H672" si="495">G671</f>
        <v>0</v>
      </c>
      <c r="I671" s="208">
        <v>0</v>
      </c>
      <c r="J671" s="208">
        <f t="shared" ref="J671" si="496">H671</f>
        <v>0</v>
      </c>
      <c r="K671" s="534"/>
      <c r="L671" s="531"/>
      <c r="M671" s="544"/>
      <c r="N671" s="314"/>
      <c r="O671" s="313"/>
      <c r="P671" s="313"/>
      <c r="Q671" s="313"/>
    </row>
    <row r="672" spans="1:17" s="209" customFormat="1" ht="12" customHeight="1" x14ac:dyDescent="0.3">
      <c r="A672" s="614"/>
      <c r="B672" s="508"/>
      <c r="C672" s="508"/>
      <c r="D672" s="508"/>
      <c r="E672" s="508"/>
      <c r="F672" s="212" t="s">
        <v>83</v>
      </c>
      <c r="G672" s="208">
        <v>0</v>
      </c>
      <c r="H672" s="208">
        <f t="shared" si="495"/>
        <v>0</v>
      </c>
      <c r="I672" s="208">
        <v>0</v>
      </c>
      <c r="J672" s="208">
        <v>0</v>
      </c>
      <c r="K672" s="534"/>
      <c r="L672" s="531"/>
      <c r="M672" s="544"/>
      <c r="N672" s="314"/>
      <c r="O672" s="313"/>
      <c r="P672" s="313"/>
      <c r="Q672" s="313"/>
    </row>
    <row r="673" spans="1:17" s="209" customFormat="1" ht="12" customHeight="1" x14ac:dyDescent="0.3">
      <c r="A673" s="614"/>
      <c r="B673" s="508"/>
      <c r="C673" s="508"/>
      <c r="D673" s="508"/>
      <c r="E673" s="508"/>
      <c r="F673" s="213" t="s">
        <v>121</v>
      </c>
      <c r="G673" s="214">
        <f>SUM(G670:G672)</f>
        <v>214390000</v>
      </c>
      <c r="H673" s="214">
        <f t="shared" ref="H673:J673" si="497">SUM(H670:H672)</f>
        <v>214390000</v>
      </c>
      <c r="I673" s="214">
        <f t="shared" si="497"/>
        <v>0</v>
      </c>
      <c r="J673" s="214">
        <f t="shared" si="497"/>
        <v>214390000</v>
      </c>
      <c r="K673" s="535"/>
      <c r="L673" s="532"/>
      <c r="M673" s="545"/>
      <c r="N673" s="314"/>
      <c r="O673" s="313"/>
      <c r="P673" s="313"/>
      <c r="Q673" s="313"/>
    </row>
    <row r="674" spans="1:17" s="209" customFormat="1" ht="12" customHeight="1" x14ac:dyDescent="0.3">
      <c r="A674" s="614"/>
      <c r="B674" s="508"/>
      <c r="C674" s="507" t="s">
        <v>935</v>
      </c>
      <c r="D674" s="508"/>
      <c r="E674" s="508"/>
      <c r="F674" s="210" t="s">
        <v>197</v>
      </c>
      <c r="G674" s="210"/>
      <c r="H674" s="211"/>
      <c r="I674" s="211"/>
      <c r="J674" s="211"/>
      <c r="K674" s="533" t="s">
        <v>937</v>
      </c>
      <c r="L674" s="530">
        <v>0</v>
      </c>
      <c r="M674" s="267" t="s">
        <v>694</v>
      </c>
      <c r="N674" s="314"/>
      <c r="O674" s="313"/>
      <c r="P674" s="313"/>
      <c r="Q674" s="313"/>
    </row>
    <row r="675" spans="1:17" s="209" customFormat="1" ht="39.950000000000003" customHeight="1" x14ac:dyDescent="0.3">
      <c r="A675" s="614"/>
      <c r="B675" s="508"/>
      <c r="C675" s="508"/>
      <c r="D675" s="508"/>
      <c r="E675" s="508"/>
      <c r="F675" s="212" t="s">
        <v>104</v>
      </c>
      <c r="G675" s="207">
        <v>346000000</v>
      </c>
      <c r="H675" s="208">
        <f>G675-I675</f>
        <v>0</v>
      </c>
      <c r="I675" s="208">
        <v>346000000</v>
      </c>
      <c r="J675" s="208">
        <f>H675</f>
        <v>0</v>
      </c>
      <c r="K675" s="534"/>
      <c r="L675" s="531"/>
      <c r="M675" s="554" t="s">
        <v>1293</v>
      </c>
      <c r="N675" s="314">
        <f>G675</f>
        <v>346000000</v>
      </c>
      <c r="O675" s="314">
        <f t="shared" ref="O675:Q675" si="498">H675</f>
        <v>0</v>
      </c>
      <c r="P675" s="314">
        <f t="shared" si="498"/>
        <v>346000000</v>
      </c>
      <c r="Q675" s="314">
        <f t="shared" si="498"/>
        <v>0</v>
      </c>
    </row>
    <row r="676" spans="1:17" s="209" customFormat="1" ht="39.950000000000003" customHeight="1" x14ac:dyDescent="0.3">
      <c r="A676" s="614"/>
      <c r="B676" s="508"/>
      <c r="C676" s="508"/>
      <c r="D676" s="508"/>
      <c r="E676" s="508"/>
      <c r="F676" s="212" t="s">
        <v>82</v>
      </c>
      <c r="G676" s="208">
        <v>0</v>
      </c>
      <c r="H676" s="208">
        <f t="shared" ref="H676:H677" si="499">G676</f>
        <v>0</v>
      </c>
      <c r="I676" s="208">
        <v>0</v>
      </c>
      <c r="J676" s="208">
        <f t="shared" ref="J676" si="500">H676</f>
        <v>0</v>
      </c>
      <c r="K676" s="534"/>
      <c r="L676" s="531"/>
      <c r="M676" s="554"/>
      <c r="N676" s="314"/>
      <c r="O676" s="313"/>
      <c r="P676" s="313"/>
      <c r="Q676" s="313"/>
    </row>
    <row r="677" spans="1:17" s="209" customFormat="1" ht="39.950000000000003" customHeight="1" x14ac:dyDescent="0.3">
      <c r="A677" s="614"/>
      <c r="B677" s="508"/>
      <c r="C677" s="508"/>
      <c r="D677" s="508"/>
      <c r="E677" s="508"/>
      <c r="F677" s="212" t="s">
        <v>83</v>
      </c>
      <c r="G677" s="208">
        <v>0</v>
      </c>
      <c r="H677" s="208">
        <f t="shared" si="499"/>
        <v>0</v>
      </c>
      <c r="I677" s="208">
        <v>0</v>
      </c>
      <c r="J677" s="208">
        <v>0</v>
      </c>
      <c r="K677" s="534"/>
      <c r="L677" s="531"/>
      <c r="M677" s="554"/>
      <c r="N677" s="314"/>
      <c r="O677" s="313"/>
      <c r="P677" s="313"/>
      <c r="Q677" s="313"/>
    </row>
    <row r="678" spans="1:17" s="209" customFormat="1" ht="39.950000000000003" customHeight="1" x14ac:dyDescent="0.3">
      <c r="A678" s="614"/>
      <c r="B678" s="509"/>
      <c r="C678" s="508"/>
      <c r="D678" s="509"/>
      <c r="E678" s="509"/>
      <c r="F678" s="213" t="s">
        <v>121</v>
      </c>
      <c r="G678" s="214">
        <f>SUM(G675:G677)</f>
        <v>346000000</v>
      </c>
      <c r="H678" s="214">
        <f t="shared" ref="H678:J678" si="501">SUM(H675:H677)</f>
        <v>0</v>
      </c>
      <c r="I678" s="214">
        <f t="shared" si="501"/>
        <v>346000000</v>
      </c>
      <c r="J678" s="214">
        <f t="shared" si="501"/>
        <v>0</v>
      </c>
      <c r="K678" s="535"/>
      <c r="L678" s="532"/>
      <c r="M678" s="560"/>
      <c r="N678" s="314"/>
      <c r="O678" s="313"/>
      <c r="P678" s="313"/>
      <c r="Q678" s="313"/>
    </row>
    <row r="679" spans="1:17" s="209" customFormat="1" ht="12" customHeight="1" x14ac:dyDescent="0.3">
      <c r="A679" s="614"/>
      <c r="B679" s="518"/>
      <c r="C679" s="519"/>
      <c r="D679" s="519"/>
      <c r="E679" s="520"/>
      <c r="F679" s="206"/>
      <c r="G679" s="207"/>
      <c r="H679" s="208"/>
      <c r="I679" s="208"/>
      <c r="J679" s="208"/>
      <c r="K679" s="527"/>
      <c r="L679" s="527"/>
      <c r="M679" s="512"/>
      <c r="N679" s="314"/>
      <c r="O679" s="313"/>
      <c r="P679" s="313"/>
      <c r="Q679" s="313"/>
    </row>
    <row r="680" spans="1:17" s="209" customFormat="1" ht="12" customHeight="1" x14ac:dyDescent="0.3">
      <c r="A680" s="614"/>
      <c r="B680" s="521"/>
      <c r="C680" s="522"/>
      <c r="D680" s="522"/>
      <c r="E680" s="523"/>
      <c r="F680" s="206" t="s">
        <v>565</v>
      </c>
      <c r="G680" s="207">
        <f>G670+G675</f>
        <v>560390000</v>
      </c>
      <c r="H680" s="207">
        <f t="shared" ref="H680:J680" si="502">H670+H675</f>
        <v>214390000</v>
      </c>
      <c r="I680" s="207">
        <f t="shared" si="502"/>
        <v>346000000</v>
      </c>
      <c r="J680" s="207">
        <f t="shared" si="502"/>
        <v>214390000</v>
      </c>
      <c r="K680" s="528"/>
      <c r="L680" s="528"/>
      <c r="M680" s="513"/>
      <c r="N680" s="314"/>
      <c r="O680" s="313"/>
      <c r="P680" s="313"/>
      <c r="Q680" s="313"/>
    </row>
    <row r="681" spans="1:17" s="209" customFormat="1" ht="12" customHeight="1" x14ac:dyDescent="0.3">
      <c r="A681" s="614"/>
      <c r="B681" s="521"/>
      <c r="C681" s="522"/>
      <c r="D681" s="522"/>
      <c r="E681" s="523"/>
      <c r="F681" s="206" t="s">
        <v>567</v>
      </c>
      <c r="G681" s="207">
        <f t="shared" ref="G681:J682" si="503">G2086+G671+G676</f>
        <v>0</v>
      </c>
      <c r="H681" s="207">
        <f t="shared" si="503"/>
        <v>0</v>
      </c>
      <c r="I681" s="207">
        <f t="shared" si="503"/>
        <v>0</v>
      </c>
      <c r="J681" s="207">
        <f t="shared" si="503"/>
        <v>0</v>
      </c>
      <c r="K681" s="528"/>
      <c r="L681" s="528"/>
      <c r="M681" s="513"/>
      <c r="N681" s="314"/>
      <c r="O681" s="313"/>
      <c r="P681" s="313"/>
      <c r="Q681" s="313"/>
    </row>
    <row r="682" spans="1:17" s="209" customFormat="1" ht="12" customHeight="1" x14ac:dyDescent="0.3">
      <c r="A682" s="614"/>
      <c r="B682" s="521"/>
      <c r="C682" s="522"/>
      <c r="D682" s="522"/>
      <c r="E682" s="523"/>
      <c r="F682" s="206" t="s">
        <v>569</v>
      </c>
      <c r="G682" s="207">
        <f t="shared" si="503"/>
        <v>0</v>
      </c>
      <c r="H682" s="207">
        <f t="shared" si="503"/>
        <v>0</v>
      </c>
      <c r="I682" s="207">
        <f t="shared" si="503"/>
        <v>0</v>
      </c>
      <c r="J682" s="207">
        <f t="shared" si="503"/>
        <v>0</v>
      </c>
      <c r="K682" s="528"/>
      <c r="L682" s="528"/>
      <c r="M682" s="513"/>
      <c r="N682" s="314"/>
      <c r="O682" s="313"/>
      <c r="P682" s="313"/>
      <c r="Q682" s="313"/>
    </row>
    <row r="683" spans="1:17" s="209" customFormat="1" ht="12" customHeight="1" x14ac:dyDescent="0.3">
      <c r="A683" s="614"/>
      <c r="B683" s="524"/>
      <c r="C683" s="525"/>
      <c r="D683" s="525"/>
      <c r="E683" s="526"/>
      <c r="F683" s="206" t="s">
        <v>121</v>
      </c>
      <c r="G683" s="207">
        <f>SUM(G680:G682)</f>
        <v>560390000</v>
      </c>
      <c r="H683" s="207">
        <f t="shared" ref="H683:J683" si="504">SUM(H680:H682)</f>
        <v>214390000</v>
      </c>
      <c r="I683" s="207">
        <f t="shared" si="504"/>
        <v>346000000</v>
      </c>
      <c r="J683" s="207">
        <f t="shared" si="504"/>
        <v>214390000</v>
      </c>
      <c r="K683" s="529"/>
      <c r="L683" s="529"/>
      <c r="M683" s="514"/>
      <c r="N683" s="314"/>
      <c r="O683" s="313"/>
      <c r="P683" s="313"/>
      <c r="Q683" s="313"/>
    </row>
    <row r="684" spans="1:17" s="209" customFormat="1" ht="12" customHeight="1" x14ac:dyDescent="0.3">
      <c r="A684" s="614">
        <f>A669+1</f>
        <v>59</v>
      </c>
      <c r="B684" s="507" t="s">
        <v>938</v>
      </c>
      <c r="C684" s="507" t="s">
        <v>329</v>
      </c>
      <c r="D684" s="521"/>
      <c r="E684" s="523"/>
      <c r="F684" s="210" t="s">
        <v>197</v>
      </c>
      <c r="G684" s="210"/>
      <c r="H684" s="211"/>
      <c r="I684" s="211"/>
      <c r="J684" s="211"/>
      <c r="K684" s="533" t="s">
        <v>1153</v>
      </c>
      <c r="L684" s="530">
        <v>0</v>
      </c>
      <c r="M684" s="267" t="s">
        <v>694</v>
      </c>
      <c r="N684" s="314"/>
      <c r="O684" s="313"/>
      <c r="P684" s="313"/>
      <c r="Q684" s="313"/>
    </row>
    <row r="685" spans="1:17" s="209" customFormat="1" ht="12" customHeight="1" x14ac:dyDescent="0.3">
      <c r="A685" s="614"/>
      <c r="B685" s="508"/>
      <c r="C685" s="508"/>
      <c r="D685" s="521"/>
      <c r="E685" s="523"/>
      <c r="F685" s="212" t="s">
        <v>104</v>
      </c>
      <c r="G685" s="208">
        <v>17000000</v>
      </c>
      <c r="H685" s="208">
        <v>0</v>
      </c>
      <c r="I685" s="208">
        <f>G685-H685</f>
        <v>17000000</v>
      </c>
      <c r="J685" s="208">
        <f t="shared" ref="J685:J687" si="505">H685</f>
        <v>0</v>
      </c>
      <c r="K685" s="534"/>
      <c r="L685" s="531"/>
      <c r="M685" s="544" t="s">
        <v>766</v>
      </c>
      <c r="N685" s="314">
        <f>G685</f>
        <v>17000000</v>
      </c>
      <c r="O685" s="314">
        <f t="shared" ref="O685:Q685" si="506">H685</f>
        <v>0</v>
      </c>
      <c r="P685" s="314">
        <f t="shared" si="506"/>
        <v>17000000</v>
      </c>
      <c r="Q685" s="314">
        <f t="shared" si="506"/>
        <v>0</v>
      </c>
    </row>
    <row r="686" spans="1:17" s="209" customFormat="1" ht="12" customHeight="1" x14ac:dyDescent="0.3">
      <c r="A686" s="614"/>
      <c r="B686" s="508"/>
      <c r="C686" s="508"/>
      <c r="D686" s="521"/>
      <c r="E686" s="523"/>
      <c r="F686" s="212" t="s">
        <v>82</v>
      </c>
      <c r="G686" s="208">
        <v>0</v>
      </c>
      <c r="H686" s="208">
        <v>0</v>
      </c>
      <c r="I686" s="208">
        <v>0</v>
      </c>
      <c r="J686" s="208">
        <f t="shared" si="505"/>
        <v>0</v>
      </c>
      <c r="K686" s="534"/>
      <c r="L686" s="531"/>
      <c r="M686" s="544"/>
      <c r="N686" s="314"/>
      <c r="O686" s="313"/>
      <c r="P686" s="313"/>
      <c r="Q686" s="313"/>
    </row>
    <row r="687" spans="1:17" s="209" customFormat="1" ht="12" customHeight="1" x14ac:dyDescent="0.3">
      <c r="A687" s="614"/>
      <c r="B687" s="508"/>
      <c r="C687" s="508"/>
      <c r="D687" s="521"/>
      <c r="E687" s="523"/>
      <c r="F687" s="212" t="s">
        <v>83</v>
      </c>
      <c r="G687" s="208">
        <v>0</v>
      </c>
      <c r="H687" s="208">
        <v>0</v>
      </c>
      <c r="I687" s="208">
        <v>0</v>
      </c>
      <c r="J687" s="208">
        <f t="shared" si="505"/>
        <v>0</v>
      </c>
      <c r="K687" s="534"/>
      <c r="L687" s="531"/>
      <c r="M687" s="544"/>
      <c r="N687" s="314"/>
      <c r="O687" s="313"/>
      <c r="P687" s="313"/>
      <c r="Q687" s="313"/>
    </row>
    <row r="688" spans="1:17" s="209" customFormat="1" ht="12" customHeight="1" x14ac:dyDescent="0.3">
      <c r="A688" s="614"/>
      <c r="B688" s="509"/>
      <c r="C688" s="509"/>
      <c r="D688" s="521"/>
      <c r="E688" s="523"/>
      <c r="F688" s="213" t="s">
        <v>121</v>
      </c>
      <c r="G688" s="214">
        <f t="shared" ref="G688:J688" si="507">SUM(G685:G687)</f>
        <v>17000000</v>
      </c>
      <c r="H688" s="214">
        <f t="shared" si="507"/>
        <v>0</v>
      </c>
      <c r="I688" s="214">
        <f t="shared" si="507"/>
        <v>17000000</v>
      </c>
      <c r="J688" s="214">
        <f t="shared" si="507"/>
        <v>0</v>
      </c>
      <c r="K688" s="535"/>
      <c r="L688" s="532"/>
      <c r="M688" s="545"/>
      <c r="N688" s="314"/>
      <c r="O688" s="313"/>
      <c r="P688" s="313"/>
      <c r="Q688" s="313"/>
    </row>
    <row r="689" spans="1:17" s="209" customFormat="1" ht="12" customHeight="1" x14ac:dyDescent="0.3">
      <c r="A689" s="614"/>
      <c r="B689" s="507" t="s">
        <v>939</v>
      </c>
      <c r="C689" s="507" t="s">
        <v>330</v>
      </c>
      <c r="D689" s="521"/>
      <c r="E689" s="523"/>
      <c r="F689" s="210" t="s">
        <v>197</v>
      </c>
      <c r="G689" s="210"/>
      <c r="H689" s="211"/>
      <c r="I689" s="211"/>
      <c r="J689" s="211"/>
      <c r="K689" s="533" t="s">
        <v>1153</v>
      </c>
      <c r="L689" s="530">
        <v>0</v>
      </c>
      <c r="M689" s="267" t="s">
        <v>694</v>
      </c>
      <c r="N689" s="314"/>
      <c r="O689" s="313"/>
      <c r="P689" s="313"/>
      <c r="Q689" s="313"/>
    </row>
    <row r="690" spans="1:17" s="209" customFormat="1" ht="12" customHeight="1" x14ac:dyDescent="0.3">
      <c r="A690" s="614"/>
      <c r="B690" s="508"/>
      <c r="C690" s="508"/>
      <c r="D690" s="521"/>
      <c r="E690" s="523"/>
      <c r="F690" s="212" t="s">
        <v>104</v>
      </c>
      <c r="G690" s="208">
        <v>5000000</v>
      </c>
      <c r="H690" s="208">
        <v>0</v>
      </c>
      <c r="I690" s="208">
        <f>G690-H690</f>
        <v>5000000</v>
      </c>
      <c r="J690" s="208">
        <f t="shared" ref="J690:J692" si="508">H690</f>
        <v>0</v>
      </c>
      <c r="K690" s="534"/>
      <c r="L690" s="531"/>
      <c r="M690" s="544" t="s">
        <v>767</v>
      </c>
      <c r="N690" s="314">
        <f>G690</f>
        <v>5000000</v>
      </c>
      <c r="O690" s="314">
        <f t="shared" ref="O690:Q690" si="509">H690</f>
        <v>0</v>
      </c>
      <c r="P690" s="314">
        <f t="shared" si="509"/>
        <v>5000000</v>
      </c>
      <c r="Q690" s="314">
        <f t="shared" si="509"/>
        <v>0</v>
      </c>
    </row>
    <row r="691" spans="1:17" s="209" customFormat="1" ht="12" customHeight="1" x14ac:dyDescent="0.3">
      <c r="A691" s="614"/>
      <c r="B691" s="508"/>
      <c r="C691" s="508"/>
      <c r="D691" s="521"/>
      <c r="E691" s="523"/>
      <c r="F691" s="212" t="s">
        <v>82</v>
      </c>
      <c r="G691" s="208">
        <v>0</v>
      </c>
      <c r="H691" s="208">
        <v>0</v>
      </c>
      <c r="I691" s="208">
        <v>0</v>
      </c>
      <c r="J691" s="208">
        <f t="shared" si="508"/>
        <v>0</v>
      </c>
      <c r="K691" s="534"/>
      <c r="L691" s="531"/>
      <c r="M691" s="544"/>
      <c r="N691" s="314"/>
      <c r="O691" s="313"/>
      <c r="P691" s="313"/>
      <c r="Q691" s="313"/>
    </row>
    <row r="692" spans="1:17" s="209" customFormat="1" ht="12" customHeight="1" x14ac:dyDescent="0.3">
      <c r="A692" s="614"/>
      <c r="B692" s="508"/>
      <c r="C692" s="508"/>
      <c r="D692" s="521"/>
      <c r="E692" s="523"/>
      <c r="F692" s="212" t="s">
        <v>83</v>
      </c>
      <c r="G692" s="208">
        <v>0</v>
      </c>
      <c r="H692" s="208">
        <v>0</v>
      </c>
      <c r="I692" s="208">
        <v>0</v>
      </c>
      <c r="J692" s="208">
        <f t="shared" si="508"/>
        <v>0</v>
      </c>
      <c r="K692" s="534"/>
      <c r="L692" s="531"/>
      <c r="M692" s="544"/>
      <c r="N692" s="314"/>
      <c r="O692" s="313"/>
      <c r="P692" s="313"/>
      <c r="Q692" s="313"/>
    </row>
    <row r="693" spans="1:17" s="209" customFormat="1" ht="12" customHeight="1" x14ac:dyDescent="0.3">
      <c r="A693" s="614"/>
      <c r="B693" s="509"/>
      <c r="C693" s="509"/>
      <c r="D693" s="521"/>
      <c r="E693" s="523"/>
      <c r="F693" s="213" t="s">
        <v>121</v>
      </c>
      <c r="G693" s="214">
        <f t="shared" ref="G693:J693" si="510">SUM(G690:G692)</f>
        <v>5000000</v>
      </c>
      <c r="H693" s="214">
        <f t="shared" si="510"/>
        <v>0</v>
      </c>
      <c r="I693" s="214">
        <f t="shared" si="510"/>
        <v>5000000</v>
      </c>
      <c r="J693" s="214">
        <f t="shared" si="510"/>
        <v>0</v>
      </c>
      <c r="K693" s="535"/>
      <c r="L693" s="532"/>
      <c r="M693" s="545"/>
      <c r="N693" s="314"/>
      <c r="O693" s="313"/>
      <c r="P693" s="313"/>
      <c r="Q693" s="313"/>
    </row>
    <row r="694" spans="1:17" s="209" customFormat="1" ht="12" customHeight="1" x14ac:dyDescent="0.3">
      <c r="A694" s="614"/>
      <c r="B694" s="507" t="s">
        <v>940</v>
      </c>
      <c r="C694" s="507" t="s">
        <v>328</v>
      </c>
      <c r="D694" s="521"/>
      <c r="E694" s="523"/>
      <c r="F694" s="210" t="s">
        <v>197</v>
      </c>
      <c r="G694" s="210"/>
      <c r="H694" s="211"/>
      <c r="I694" s="211"/>
      <c r="J694" s="211"/>
      <c r="K694" s="533"/>
      <c r="L694" s="530">
        <v>0</v>
      </c>
      <c r="M694" s="267" t="s">
        <v>694</v>
      </c>
      <c r="N694" s="314"/>
      <c r="O694" s="313"/>
      <c r="P694" s="313"/>
      <c r="Q694" s="313"/>
    </row>
    <row r="695" spans="1:17" s="209" customFormat="1" ht="12" customHeight="1" x14ac:dyDescent="0.3">
      <c r="A695" s="614"/>
      <c r="B695" s="508"/>
      <c r="C695" s="508"/>
      <c r="D695" s="521"/>
      <c r="E695" s="523"/>
      <c r="F695" s="212" t="s">
        <v>104</v>
      </c>
      <c r="G695" s="208">
        <v>2642000</v>
      </c>
      <c r="H695" s="208">
        <f t="shared" ref="H695" si="511">G695</f>
        <v>2642000</v>
      </c>
      <c r="I695" s="208">
        <v>0</v>
      </c>
      <c r="J695" s="208">
        <f t="shared" ref="J695:J697" si="512">H695</f>
        <v>2642000</v>
      </c>
      <c r="K695" s="534"/>
      <c r="L695" s="531"/>
      <c r="M695" s="544"/>
      <c r="N695" s="314">
        <f>G695</f>
        <v>2642000</v>
      </c>
      <c r="O695" s="314">
        <f t="shared" ref="O695:Q695" si="513">H695</f>
        <v>2642000</v>
      </c>
      <c r="P695" s="314">
        <f t="shared" si="513"/>
        <v>0</v>
      </c>
      <c r="Q695" s="314">
        <f t="shared" si="513"/>
        <v>2642000</v>
      </c>
    </row>
    <row r="696" spans="1:17" s="209" customFormat="1" ht="12" customHeight="1" x14ac:dyDescent="0.3">
      <c r="A696" s="614"/>
      <c r="B696" s="508"/>
      <c r="C696" s="508"/>
      <c r="D696" s="521"/>
      <c r="E696" s="523"/>
      <c r="F696" s="212" t="s">
        <v>82</v>
      </c>
      <c r="G696" s="208">
        <v>0</v>
      </c>
      <c r="H696" s="208">
        <v>0</v>
      </c>
      <c r="I696" s="208">
        <v>0</v>
      </c>
      <c r="J696" s="208">
        <f t="shared" si="512"/>
        <v>0</v>
      </c>
      <c r="K696" s="534"/>
      <c r="L696" s="531"/>
      <c r="M696" s="544"/>
      <c r="N696" s="314"/>
      <c r="O696" s="313"/>
      <c r="P696" s="313"/>
      <c r="Q696" s="313"/>
    </row>
    <row r="697" spans="1:17" s="209" customFormat="1" ht="12" customHeight="1" x14ac:dyDescent="0.3">
      <c r="A697" s="614"/>
      <c r="B697" s="508"/>
      <c r="C697" s="508"/>
      <c r="D697" s="521"/>
      <c r="E697" s="523"/>
      <c r="F697" s="212" t="s">
        <v>83</v>
      </c>
      <c r="G697" s="208">
        <v>0</v>
      </c>
      <c r="H697" s="208">
        <v>0</v>
      </c>
      <c r="I697" s="208">
        <v>0</v>
      </c>
      <c r="J697" s="208">
        <f t="shared" si="512"/>
        <v>0</v>
      </c>
      <c r="K697" s="534"/>
      <c r="L697" s="531"/>
      <c r="M697" s="544"/>
      <c r="N697" s="314"/>
      <c r="O697" s="313"/>
      <c r="P697" s="313"/>
      <c r="Q697" s="313"/>
    </row>
    <row r="698" spans="1:17" s="209" customFormat="1" ht="12" customHeight="1" x14ac:dyDescent="0.3">
      <c r="A698" s="614"/>
      <c r="B698" s="509"/>
      <c r="C698" s="509"/>
      <c r="D698" s="524"/>
      <c r="E698" s="526"/>
      <c r="F698" s="213" t="s">
        <v>121</v>
      </c>
      <c r="G698" s="214">
        <f t="shared" ref="G698:J698" si="514">SUM(G695:G697)</f>
        <v>2642000</v>
      </c>
      <c r="H698" s="214">
        <f t="shared" si="514"/>
        <v>2642000</v>
      </c>
      <c r="I698" s="214">
        <f t="shared" si="514"/>
        <v>0</v>
      </c>
      <c r="J698" s="214">
        <f t="shared" si="514"/>
        <v>2642000</v>
      </c>
      <c r="K698" s="534"/>
      <c r="L698" s="531"/>
      <c r="M698" s="545"/>
      <c r="N698" s="314"/>
      <c r="O698" s="313"/>
      <c r="P698" s="313"/>
      <c r="Q698" s="313"/>
    </row>
    <row r="699" spans="1:17" s="209" customFormat="1" ht="12" customHeight="1" x14ac:dyDescent="0.3">
      <c r="A699" s="614"/>
      <c r="B699" s="518"/>
      <c r="C699" s="519"/>
      <c r="D699" s="519"/>
      <c r="E699" s="520"/>
      <c r="F699" s="206"/>
      <c r="G699" s="207"/>
      <c r="H699" s="208"/>
      <c r="I699" s="208"/>
      <c r="J699" s="208"/>
      <c r="K699" s="527"/>
      <c r="L699" s="527"/>
      <c r="M699" s="512"/>
      <c r="N699" s="314"/>
      <c r="O699" s="313"/>
      <c r="P699" s="313"/>
      <c r="Q699" s="313"/>
    </row>
    <row r="700" spans="1:17" s="209" customFormat="1" ht="12" customHeight="1" x14ac:dyDescent="0.3">
      <c r="A700" s="614"/>
      <c r="B700" s="521"/>
      <c r="C700" s="522"/>
      <c r="D700" s="522"/>
      <c r="E700" s="523"/>
      <c r="F700" s="206" t="s">
        <v>565</v>
      </c>
      <c r="G700" s="207">
        <f>G695+G685+G690</f>
        <v>24642000</v>
      </c>
      <c r="H700" s="207">
        <f t="shared" ref="H700:J700" si="515">H695+H685+H690</f>
        <v>2642000</v>
      </c>
      <c r="I700" s="207">
        <f t="shared" si="515"/>
        <v>22000000</v>
      </c>
      <c r="J700" s="207">
        <f t="shared" si="515"/>
        <v>2642000</v>
      </c>
      <c r="K700" s="528"/>
      <c r="L700" s="528"/>
      <c r="M700" s="513"/>
      <c r="N700" s="314"/>
      <c r="O700" s="313"/>
      <c r="P700" s="313"/>
      <c r="Q700" s="313"/>
    </row>
    <row r="701" spans="1:17" s="209" customFormat="1" ht="12" customHeight="1" x14ac:dyDescent="0.3">
      <c r="A701" s="614"/>
      <c r="B701" s="521"/>
      <c r="C701" s="522"/>
      <c r="D701" s="522"/>
      <c r="E701" s="523"/>
      <c r="F701" s="206" t="s">
        <v>567</v>
      </c>
      <c r="G701" s="207">
        <f t="shared" ref="G701:J702" si="516">G696+G686+G691</f>
        <v>0</v>
      </c>
      <c r="H701" s="207">
        <f t="shared" si="516"/>
        <v>0</v>
      </c>
      <c r="I701" s="207">
        <f t="shared" si="516"/>
        <v>0</v>
      </c>
      <c r="J701" s="207">
        <f t="shared" si="516"/>
        <v>0</v>
      </c>
      <c r="K701" s="528"/>
      <c r="L701" s="528"/>
      <c r="M701" s="513"/>
      <c r="N701" s="314"/>
      <c r="O701" s="313"/>
      <c r="P701" s="313"/>
      <c r="Q701" s="313"/>
    </row>
    <row r="702" spans="1:17" s="209" customFormat="1" ht="12" customHeight="1" x14ac:dyDescent="0.3">
      <c r="A702" s="614"/>
      <c r="B702" s="521"/>
      <c r="C702" s="522"/>
      <c r="D702" s="522"/>
      <c r="E702" s="523"/>
      <c r="F702" s="206" t="s">
        <v>569</v>
      </c>
      <c r="G702" s="207">
        <f t="shared" si="516"/>
        <v>0</v>
      </c>
      <c r="H702" s="207">
        <f t="shared" si="516"/>
        <v>0</v>
      </c>
      <c r="I702" s="207">
        <f t="shared" si="516"/>
        <v>0</v>
      </c>
      <c r="J702" s="207">
        <f t="shared" si="516"/>
        <v>0</v>
      </c>
      <c r="K702" s="528"/>
      <c r="L702" s="528"/>
      <c r="M702" s="513"/>
      <c r="N702" s="314"/>
      <c r="O702" s="313"/>
      <c r="P702" s="313"/>
      <c r="Q702" s="313"/>
    </row>
    <row r="703" spans="1:17" s="209" customFormat="1" ht="12" customHeight="1" x14ac:dyDescent="0.3">
      <c r="A703" s="614"/>
      <c r="B703" s="524"/>
      <c r="C703" s="525"/>
      <c r="D703" s="525"/>
      <c r="E703" s="526"/>
      <c r="F703" s="206" t="s">
        <v>121</v>
      </c>
      <c r="G703" s="207">
        <f>SUM(G700:G702)</f>
        <v>24642000</v>
      </c>
      <c r="H703" s="207">
        <f t="shared" ref="H703:J703" si="517">SUM(H700:H702)</f>
        <v>2642000</v>
      </c>
      <c r="I703" s="207">
        <f t="shared" si="517"/>
        <v>22000000</v>
      </c>
      <c r="J703" s="207">
        <f t="shared" si="517"/>
        <v>2642000</v>
      </c>
      <c r="K703" s="529"/>
      <c r="L703" s="529"/>
      <c r="M703" s="514"/>
      <c r="N703" s="314"/>
      <c r="O703" s="313"/>
      <c r="P703" s="313"/>
      <c r="Q703" s="313"/>
    </row>
    <row r="704" spans="1:17" s="209" customFormat="1" ht="12" customHeight="1" x14ac:dyDescent="0.3">
      <c r="A704" s="614">
        <f>A684+1</f>
        <v>60</v>
      </c>
      <c r="B704" s="507" t="s">
        <v>960</v>
      </c>
      <c r="C704" s="507" t="s">
        <v>444</v>
      </c>
      <c r="D704" s="507"/>
      <c r="E704" s="507"/>
      <c r="F704" s="210" t="s">
        <v>197</v>
      </c>
      <c r="G704" s="210"/>
      <c r="H704" s="211"/>
      <c r="I704" s="211"/>
      <c r="J704" s="211"/>
      <c r="K704" s="533"/>
      <c r="L704" s="530">
        <v>0</v>
      </c>
      <c r="M704" s="512" t="s">
        <v>694</v>
      </c>
      <c r="N704" s="314"/>
      <c r="O704" s="313"/>
      <c r="P704" s="313"/>
      <c r="Q704" s="313"/>
    </row>
    <row r="705" spans="1:17" s="209" customFormat="1" ht="12" customHeight="1" x14ac:dyDescent="0.3">
      <c r="A705" s="614"/>
      <c r="B705" s="508"/>
      <c r="C705" s="508"/>
      <c r="D705" s="508"/>
      <c r="E705" s="508"/>
      <c r="F705" s="212" t="s">
        <v>104</v>
      </c>
      <c r="G705" s="208">
        <v>968000</v>
      </c>
      <c r="H705" s="208">
        <f t="shared" ref="H705" si="518">G705</f>
        <v>968000</v>
      </c>
      <c r="I705" s="208">
        <v>0</v>
      </c>
      <c r="J705" s="208">
        <f t="shared" ref="J705:J707" si="519">H705</f>
        <v>968000</v>
      </c>
      <c r="K705" s="534"/>
      <c r="L705" s="531"/>
      <c r="M705" s="513"/>
      <c r="N705" s="314">
        <f>G705</f>
        <v>968000</v>
      </c>
      <c r="O705" s="314">
        <f t="shared" ref="O705:Q705" si="520">H705</f>
        <v>968000</v>
      </c>
      <c r="P705" s="314">
        <f t="shared" si="520"/>
        <v>0</v>
      </c>
      <c r="Q705" s="314">
        <f t="shared" si="520"/>
        <v>968000</v>
      </c>
    </row>
    <row r="706" spans="1:17" s="209" customFormat="1" ht="12" customHeight="1" x14ac:dyDescent="0.3">
      <c r="A706" s="614"/>
      <c r="B706" s="508"/>
      <c r="C706" s="508"/>
      <c r="D706" s="508"/>
      <c r="E706" s="508"/>
      <c r="F706" s="212" t="s">
        <v>82</v>
      </c>
      <c r="G706" s="208">
        <v>0</v>
      </c>
      <c r="H706" s="208">
        <v>0</v>
      </c>
      <c r="I706" s="208">
        <v>0</v>
      </c>
      <c r="J706" s="208">
        <f t="shared" si="519"/>
        <v>0</v>
      </c>
      <c r="K706" s="534"/>
      <c r="L706" s="531"/>
      <c r="M706" s="513"/>
      <c r="N706" s="314"/>
      <c r="O706" s="313"/>
      <c r="P706" s="313"/>
      <c r="Q706" s="313"/>
    </row>
    <row r="707" spans="1:17" s="209" customFormat="1" ht="12" customHeight="1" x14ac:dyDescent="0.3">
      <c r="A707" s="614"/>
      <c r="B707" s="508"/>
      <c r="C707" s="508"/>
      <c r="D707" s="508"/>
      <c r="E707" s="508"/>
      <c r="F707" s="212" t="s">
        <v>83</v>
      </c>
      <c r="G707" s="208">
        <v>0</v>
      </c>
      <c r="H707" s="208">
        <v>0</v>
      </c>
      <c r="I707" s="208">
        <v>0</v>
      </c>
      <c r="J707" s="208">
        <f t="shared" si="519"/>
        <v>0</v>
      </c>
      <c r="K707" s="534"/>
      <c r="L707" s="531"/>
      <c r="M707" s="513"/>
      <c r="N707" s="314"/>
      <c r="O707" s="313"/>
      <c r="P707" s="313"/>
      <c r="Q707" s="313"/>
    </row>
    <row r="708" spans="1:17" s="209" customFormat="1" ht="12" customHeight="1" x14ac:dyDescent="0.3">
      <c r="A708" s="614"/>
      <c r="B708" s="509"/>
      <c r="C708" s="508"/>
      <c r="D708" s="508"/>
      <c r="E708" s="508"/>
      <c r="F708" s="213" t="s">
        <v>121</v>
      </c>
      <c r="G708" s="214">
        <f t="shared" ref="G708:J708" si="521">SUM(G705:G707)</f>
        <v>968000</v>
      </c>
      <c r="H708" s="214">
        <f t="shared" si="521"/>
        <v>968000</v>
      </c>
      <c r="I708" s="214">
        <f t="shared" si="521"/>
        <v>0</v>
      </c>
      <c r="J708" s="214">
        <f t="shared" si="521"/>
        <v>968000</v>
      </c>
      <c r="K708" s="535"/>
      <c r="L708" s="532"/>
      <c r="M708" s="513"/>
      <c r="N708" s="314"/>
      <c r="O708" s="313"/>
      <c r="P708" s="313"/>
      <c r="Q708" s="313"/>
    </row>
    <row r="709" spans="1:17" s="209" customFormat="1" ht="12" customHeight="1" x14ac:dyDescent="0.3">
      <c r="A709" s="614"/>
      <c r="B709" s="507" t="s">
        <v>961</v>
      </c>
      <c r="C709" s="508"/>
      <c r="D709" s="508"/>
      <c r="E709" s="508"/>
      <c r="F709" s="210" t="s">
        <v>197</v>
      </c>
      <c r="G709" s="210"/>
      <c r="H709" s="211"/>
      <c r="I709" s="211"/>
      <c r="J709" s="211"/>
      <c r="K709" s="533"/>
      <c r="L709" s="530">
        <v>0</v>
      </c>
      <c r="M709" s="513"/>
      <c r="N709" s="314"/>
      <c r="O709" s="313"/>
      <c r="P709" s="313"/>
      <c r="Q709" s="313"/>
    </row>
    <row r="710" spans="1:17" s="209" customFormat="1" ht="12" customHeight="1" x14ac:dyDescent="0.3">
      <c r="A710" s="614"/>
      <c r="B710" s="508"/>
      <c r="C710" s="508"/>
      <c r="D710" s="508"/>
      <c r="E710" s="508"/>
      <c r="F710" s="212" t="s">
        <v>104</v>
      </c>
      <c r="G710" s="208">
        <v>13980000</v>
      </c>
      <c r="H710" s="208">
        <f t="shared" ref="H710" si="522">G710</f>
        <v>13980000</v>
      </c>
      <c r="I710" s="208">
        <v>0</v>
      </c>
      <c r="J710" s="208">
        <f>H710</f>
        <v>13980000</v>
      </c>
      <c r="K710" s="534"/>
      <c r="L710" s="531"/>
      <c r="M710" s="513"/>
      <c r="N710" s="314">
        <f>G710</f>
        <v>13980000</v>
      </c>
      <c r="O710" s="314">
        <f t="shared" ref="O710:Q710" si="523">H710</f>
        <v>13980000</v>
      </c>
      <c r="P710" s="314">
        <f t="shared" si="523"/>
        <v>0</v>
      </c>
      <c r="Q710" s="314">
        <f t="shared" si="523"/>
        <v>13980000</v>
      </c>
    </row>
    <row r="711" spans="1:17" s="209" customFormat="1" ht="12" customHeight="1" x14ac:dyDescent="0.3">
      <c r="A711" s="614"/>
      <c r="B711" s="508"/>
      <c r="C711" s="508"/>
      <c r="D711" s="508"/>
      <c r="E711" s="508"/>
      <c r="F711" s="212" t="s">
        <v>82</v>
      </c>
      <c r="G711" s="208">
        <v>0</v>
      </c>
      <c r="H711" s="208">
        <v>0</v>
      </c>
      <c r="I711" s="208">
        <v>0</v>
      </c>
      <c r="J711" s="208">
        <f t="shared" ref="J711:J712" si="524">H711</f>
        <v>0</v>
      </c>
      <c r="K711" s="534"/>
      <c r="L711" s="531"/>
      <c r="M711" s="513"/>
      <c r="N711" s="314"/>
      <c r="O711" s="313"/>
      <c r="P711" s="313"/>
      <c r="Q711" s="313"/>
    </row>
    <row r="712" spans="1:17" s="209" customFormat="1" ht="12" customHeight="1" x14ac:dyDescent="0.3">
      <c r="A712" s="614"/>
      <c r="B712" s="508"/>
      <c r="C712" s="508"/>
      <c r="D712" s="508"/>
      <c r="E712" s="508"/>
      <c r="F712" s="212" t="s">
        <v>83</v>
      </c>
      <c r="G712" s="208">
        <v>0</v>
      </c>
      <c r="H712" s="208">
        <v>0</v>
      </c>
      <c r="I712" s="208">
        <v>0</v>
      </c>
      <c r="J712" s="208">
        <f t="shared" si="524"/>
        <v>0</v>
      </c>
      <c r="K712" s="534"/>
      <c r="L712" s="531"/>
      <c r="M712" s="513"/>
      <c r="N712" s="314"/>
      <c r="O712" s="313"/>
      <c r="P712" s="313"/>
      <c r="Q712" s="313"/>
    </row>
    <row r="713" spans="1:17" s="209" customFormat="1" ht="12" customHeight="1" x14ac:dyDescent="0.3">
      <c r="A713" s="614"/>
      <c r="B713" s="509"/>
      <c r="C713" s="508"/>
      <c r="D713" s="508"/>
      <c r="E713" s="508"/>
      <c r="F713" s="213" t="s">
        <v>121</v>
      </c>
      <c r="G713" s="214">
        <f t="shared" ref="G713:J713" si="525">SUM(G710:G712)</f>
        <v>13980000</v>
      </c>
      <c r="H713" s="214">
        <f t="shared" si="525"/>
        <v>13980000</v>
      </c>
      <c r="I713" s="214">
        <f t="shared" si="525"/>
        <v>0</v>
      </c>
      <c r="J713" s="214">
        <f t="shared" si="525"/>
        <v>13980000</v>
      </c>
      <c r="K713" s="535"/>
      <c r="L713" s="532"/>
      <c r="M713" s="513"/>
      <c r="N713" s="314"/>
      <c r="O713" s="313"/>
      <c r="P713" s="313"/>
      <c r="Q713" s="313"/>
    </row>
    <row r="714" spans="1:17" s="209" customFormat="1" ht="12" customHeight="1" x14ac:dyDescent="0.3">
      <c r="A714" s="614"/>
      <c r="B714" s="507" t="s">
        <v>962</v>
      </c>
      <c r="C714" s="508"/>
      <c r="D714" s="508"/>
      <c r="E714" s="508"/>
      <c r="F714" s="210" t="s">
        <v>197</v>
      </c>
      <c r="G714" s="210"/>
      <c r="H714" s="211"/>
      <c r="I714" s="211"/>
      <c r="J714" s="211"/>
      <c r="K714" s="533" t="s">
        <v>745</v>
      </c>
      <c r="L714" s="530">
        <v>0</v>
      </c>
      <c r="M714" s="513"/>
      <c r="N714" s="314"/>
      <c r="O714" s="313"/>
      <c r="P714" s="313"/>
      <c r="Q714" s="313"/>
    </row>
    <row r="715" spans="1:17" s="209" customFormat="1" ht="12" customHeight="1" x14ac:dyDescent="0.3">
      <c r="A715" s="614"/>
      <c r="B715" s="508"/>
      <c r="C715" s="508"/>
      <c r="D715" s="508"/>
      <c r="E715" s="508"/>
      <c r="F715" s="212" t="s">
        <v>104</v>
      </c>
      <c r="G715" s="208">
        <v>6250000</v>
      </c>
      <c r="H715" s="208">
        <v>0</v>
      </c>
      <c r="I715" s="208">
        <f>G715-H715</f>
        <v>6250000</v>
      </c>
      <c r="J715" s="208">
        <f>H715</f>
        <v>0</v>
      </c>
      <c r="K715" s="534"/>
      <c r="L715" s="531"/>
      <c r="M715" s="513"/>
      <c r="N715" s="314">
        <f>G715</f>
        <v>6250000</v>
      </c>
      <c r="O715" s="314">
        <f t="shared" ref="O715:Q715" si="526">H715</f>
        <v>0</v>
      </c>
      <c r="P715" s="314">
        <f t="shared" si="526"/>
        <v>6250000</v>
      </c>
      <c r="Q715" s="314">
        <f t="shared" si="526"/>
        <v>0</v>
      </c>
    </row>
    <row r="716" spans="1:17" s="209" customFormat="1" ht="12" customHeight="1" x14ac:dyDescent="0.3">
      <c r="A716" s="614"/>
      <c r="B716" s="508"/>
      <c r="C716" s="508"/>
      <c r="D716" s="508"/>
      <c r="E716" s="508"/>
      <c r="F716" s="212" t="s">
        <v>82</v>
      </c>
      <c r="G716" s="208">
        <v>0</v>
      </c>
      <c r="H716" s="208">
        <v>0</v>
      </c>
      <c r="I716" s="208">
        <v>0</v>
      </c>
      <c r="J716" s="208">
        <f t="shared" ref="J716:J717" si="527">H716</f>
        <v>0</v>
      </c>
      <c r="K716" s="534"/>
      <c r="L716" s="531"/>
      <c r="M716" s="513"/>
      <c r="N716" s="314"/>
      <c r="O716" s="313"/>
      <c r="P716" s="313"/>
      <c r="Q716" s="313"/>
    </row>
    <row r="717" spans="1:17" s="209" customFormat="1" ht="12" customHeight="1" x14ac:dyDescent="0.3">
      <c r="A717" s="614"/>
      <c r="B717" s="508"/>
      <c r="C717" s="508"/>
      <c r="D717" s="508"/>
      <c r="E717" s="508"/>
      <c r="F717" s="212" t="s">
        <v>83</v>
      </c>
      <c r="G717" s="208">
        <v>0</v>
      </c>
      <c r="H717" s="208">
        <v>0</v>
      </c>
      <c r="I717" s="208">
        <v>0</v>
      </c>
      <c r="J717" s="208">
        <f t="shared" si="527"/>
        <v>0</v>
      </c>
      <c r="K717" s="534"/>
      <c r="L717" s="531"/>
      <c r="M717" s="513"/>
      <c r="N717" s="314"/>
      <c r="O717" s="313"/>
      <c r="P717" s="313"/>
      <c r="Q717" s="313"/>
    </row>
    <row r="718" spans="1:17" s="209" customFormat="1" ht="12" customHeight="1" x14ac:dyDescent="0.3">
      <c r="A718" s="614"/>
      <c r="B718" s="509"/>
      <c r="C718" s="509"/>
      <c r="D718" s="508"/>
      <c r="E718" s="508"/>
      <c r="F718" s="213" t="s">
        <v>121</v>
      </c>
      <c r="G718" s="214">
        <f t="shared" ref="G718:J718" si="528">SUM(G715:G717)</f>
        <v>6250000</v>
      </c>
      <c r="H718" s="214">
        <f t="shared" si="528"/>
        <v>0</v>
      </c>
      <c r="I718" s="214">
        <f t="shared" si="528"/>
        <v>6250000</v>
      </c>
      <c r="J718" s="214">
        <f t="shared" si="528"/>
        <v>0</v>
      </c>
      <c r="K718" s="535"/>
      <c r="L718" s="532"/>
      <c r="M718" s="514"/>
      <c r="N718" s="314"/>
      <c r="O718" s="313"/>
      <c r="P718" s="313"/>
      <c r="Q718" s="313"/>
    </row>
    <row r="719" spans="1:17" s="209" customFormat="1" ht="12" customHeight="1" x14ac:dyDescent="0.3">
      <c r="A719" s="614"/>
      <c r="B719" s="518"/>
      <c r="C719" s="519"/>
      <c r="D719" s="519"/>
      <c r="E719" s="520"/>
      <c r="F719" s="206"/>
      <c r="G719" s="207"/>
      <c r="H719" s="208"/>
      <c r="I719" s="208"/>
      <c r="J719" s="208"/>
      <c r="K719" s="527"/>
      <c r="L719" s="527"/>
      <c r="M719" s="512"/>
      <c r="N719" s="314"/>
      <c r="O719" s="313"/>
      <c r="P719" s="313"/>
      <c r="Q719" s="313"/>
    </row>
    <row r="720" spans="1:17" s="209" customFormat="1" ht="12" customHeight="1" x14ac:dyDescent="0.3">
      <c r="A720" s="614"/>
      <c r="B720" s="521"/>
      <c r="C720" s="522"/>
      <c r="D720" s="522"/>
      <c r="E720" s="523"/>
      <c r="F720" s="206" t="s">
        <v>565</v>
      </c>
      <c r="G720" s="207">
        <f>G705+G715+G710</f>
        <v>21198000</v>
      </c>
      <c r="H720" s="207">
        <f t="shared" ref="H720:J720" si="529">H705+H715+H710</f>
        <v>14948000</v>
      </c>
      <c r="I720" s="207">
        <f t="shared" si="529"/>
        <v>6250000</v>
      </c>
      <c r="J720" s="207">
        <f t="shared" si="529"/>
        <v>14948000</v>
      </c>
      <c r="K720" s="528"/>
      <c r="L720" s="528"/>
      <c r="M720" s="513"/>
      <c r="N720" s="314"/>
      <c r="O720" s="313"/>
      <c r="P720" s="313"/>
      <c r="Q720" s="313"/>
    </row>
    <row r="721" spans="1:17" s="209" customFormat="1" ht="12" customHeight="1" x14ac:dyDescent="0.3">
      <c r="A721" s="614"/>
      <c r="B721" s="521"/>
      <c r="C721" s="522"/>
      <c r="D721" s="522"/>
      <c r="E721" s="523"/>
      <c r="F721" s="206" t="s">
        <v>567</v>
      </c>
      <c r="G721" s="207">
        <f t="shared" ref="G721:J722" si="530">G706+G716+G711</f>
        <v>0</v>
      </c>
      <c r="H721" s="207">
        <f t="shared" si="530"/>
        <v>0</v>
      </c>
      <c r="I721" s="207">
        <f t="shared" si="530"/>
        <v>0</v>
      </c>
      <c r="J721" s="207">
        <f t="shared" si="530"/>
        <v>0</v>
      </c>
      <c r="K721" s="528"/>
      <c r="L721" s="528"/>
      <c r="M721" s="513"/>
      <c r="N721" s="314"/>
      <c r="O721" s="313"/>
      <c r="P721" s="313"/>
      <c r="Q721" s="313"/>
    </row>
    <row r="722" spans="1:17" s="209" customFormat="1" ht="12" customHeight="1" x14ac:dyDescent="0.3">
      <c r="A722" s="614"/>
      <c r="B722" s="521"/>
      <c r="C722" s="522"/>
      <c r="D722" s="522"/>
      <c r="E722" s="523"/>
      <c r="F722" s="206" t="s">
        <v>569</v>
      </c>
      <c r="G722" s="207">
        <f t="shared" si="530"/>
        <v>0</v>
      </c>
      <c r="H722" s="207">
        <f t="shared" si="530"/>
        <v>0</v>
      </c>
      <c r="I722" s="207">
        <f t="shared" si="530"/>
        <v>0</v>
      </c>
      <c r="J722" s="207">
        <f t="shared" si="530"/>
        <v>0</v>
      </c>
      <c r="K722" s="528"/>
      <c r="L722" s="528"/>
      <c r="M722" s="513"/>
      <c r="N722" s="314"/>
      <c r="O722" s="313"/>
      <c r="P722" s="313"/>
      <c r="Q722" s="313"/>
    </row>
    <row r="723" spans="1:17" s="209" customFormat="1" ht="12" customHeight="1" x14ac:dyDescent="0.3">
      <c r="A723" s="614"/>
      <c r="B723" s="524"/>
      <c r="C723" s="525"/>
      <c r="D723" s="525"/>
      <c r="E723" s="526"/>
      <c r="F723" s="206" t="s">
        <v>121</v>
      </c>
      <c r="G723" s="207">
        <f>SUM(G720:G722)</f>
        <v>21198000</v>
      </c>
      <c r="H723" s="207">
        <f t="shared" ref="H723:J723" si="531">SUM(H720:H722)</f>
        <v>14948000</v>
      </c>
      <c r="I723" s="207">
        <f t="shared" si="531"/>
        <v>6250000</v>
      </c>
      <c r="J723" s="207">
        <f t="shared" si="531"/>
        <v>14948000</v>
      </c>
      <c r="K723" s="529"/>
      <c r="L723" s="529"/>
      <c r="M723" s="514"/>
      <c r="N723" s="314"/>
      <c r="O723" s="313"/>
      <c r="P723" s="313"/>
      <c r="Q723" s="313"/>
    </row>
    <row r="724" spans="1:17" s="209" customFormat="1" ht="12" customHeight="1" x14ac:dyDescent="0.3">
      <c r="A724" s="614">
        <f>A704+1</f>
        <v>61</v>
      </c>
      <c r="B724" s="507" t="s">
        <v>914</v>
      </c>
      <c r="C724" s="507" t="s">
        <v>201</v>
      </c>
      <c r="D724" s="507"/>
      <c r="E724" s="507"/>
      <c r="F724" s="210" t="s">
        <v>197</v>
      </c>
      <c r="G724" s="210"/>
      <c r="H724" s="211"/>
      <c r="I724" s="211"/>
      <c r="J724" s="211"/>
      <c r="K724" s="533"/>
      <c r="L724" s="530">
        <v>0</v>
      </c>
      <c r="M724" s="215" t="s">
        <v>694</v>
      </c>
      <c r="N724" s="314"/>
      <c r="O724" s="313"/>
      <c r="P724" s="313"/>
      <c r="Q724" s="313"/>
    </row>
    <row r="725" spans="1:17" s="209" customFormat="1" ht="12" customHeight="1" x14ac:dyDescent="0.3">
      <c r="A725" s="614"/>
      <c r="B725" s="508"/>
      <c r="C725" s="508"/>
      <c r="D725" s="508"/>
      <c r="E725" s="508"/>
      <c r="F725" s="212" t="s">
        <v>104</v>
      </c>
      <c r="G725" s="208">
        <v>297890547</v>
      </c>
      <c r="H725" s="208">
        <f t="shared" ref="H725" si="532">G725</f>
        <v>297890547</v>
      </c>
      <c r="I725" s="208">
        <v>0</v>
      </c>
      <c r="J725" s="208">
        <f t="shared" ref="J725:J727" si="533">H725</f>
        <v>297890547</v>
      </c>
      <c r="K725" s="534"/>
      <c r="L725" s="531"/>
      <c r="M725" s="513"/>
      <c r="N725" s="314">
        <f>G725</f>
        <v>297890547</v>
      </c>
      <c r="O725" s="314">
        <f t="shared" ref="O725:Q725" si="534">H725</f>
        <v>297890547</v>
      </c>
      <c r="P725" s="314">
        <f t="shared" si="534"/>
        <v>0</v>
      </c>
      <c r="Q725" s="314">
        <f t="shared" si="534"/>
        <v>297890547</v>
      </c>
    </row>
    <row r="726" spans="1:17" s="209" customFormat="1" ht="12" customHeight="1" x14ac:dyDescent="0.3">
      <c r="A726" s="614"/>
      <c r="B726" s="508"/>
      <c r="C726" s="508"/>
      <c r="D726" s="508"/>
      <c r="E726" s="508"/>
      <c r="F726" s="212" t="s">
        <v>82</v>
      </c>
      <c r="G726" s="208">
        <v>0</v>
      </c>
      <c r="H726" s="208">
        <v>0</v>
      </c>
      <c r="I726" s="208">
        <v>0</v>
      </c>
      <c r="J726" s="208">
        <f t="shared" si="533"/>
        <v>0</v>
      </c>
      <c r="K726" s="534"/>
      <c r="L726" s="531"/>
      <c r="M726" s="513"/>
      <c r="N726" s="314"/>
      <c r="O726" s="313"/>
      <c r="P726" s="313"/>
      <c r="Q726" s="313"/>
    </row>
    <row r="727" spans="1:17" s="209" customFormat="1" ht="12" customHeight="1" x14ac:dyDescent="0.3">
      <c r="A727" s="614"/>
      <c r="B727" s="508"/>
      <c r="C727" s="508"/>
      <c r="D727" s="508"/>
      <c r="E727" s="508"/>
      <c r="F727" s="212" t="s">
        <v>83</v>
      </c>
      <c r="G727" s="208">
        <v>0</v>
      </c>
      <c r="H727" s="208">
        <v>0</v>
      </c>
      <c r="I727" s="208">
        <v>0</v>
      </c>
      <c r="J727" s="208">
        <f t="shared" si="533"/>
        <v>0</v>
      </c>
      <c r="K727" s="534"/>
      <c r="L727" s="531"/>
      <c r="M727" s="513"/>
      <c r="N727" s="314"/>
      <c r="O727" s="313"/>
      <c r="P727" s="313"/>
      <c r="Q727" s="313"/>
    </row>
    <row r="728" spans="1:17" s="209" customFormat="1" ht="12" customHeight="1" x14ac:dyDescent="0.3">
      <c r="A728" s="614"/>
      <c r="B728" s="509"/>
      <c r="C728" s="509"/>
      <c r="D728" s="509"/>
      <c r="E728" s="509"/>
      <c r="F728" s="213" t="s">
        <v>121</v>
      </c>
      <c r="G728" s="214">
        <f t="shared" ref="G728:J728" si="535">SUM(G725:G727)</f>
        <v>297890547</v>
      </c>
      <c r="H728" s="214">
        <f t="shared" si="535"/>
        <v>297890547</v>
      </c>
      <c r="I728" s="214">
        <f t="shared" si="535"/>
        <v>0</v>
      </c>
      <c r="J728" s="214">
        <f t="shared" si="535"/>
        <v>297890547</v>
      </c>
      <c r="K728" s="535"/>
      <c r="L728" s="532"/>
      <c r="M728" s="514"/>
      <c r="N728" s="314"/>
      <c r="O728" s="313"/>
      <c r="P728" s="313"/>
      <c r="Q728" s="313"/>
    </row>
    <row r="729" spans="1:17" s="209" customFormat="1" ht="12" customHeight="1" x14ac:dyDescent="0.3">
      <c r="A729" s="614">
        <f>A724+1</f>
        <v>62</v>
      </c>
      <c r="B729" s="507" t="s">
        <v>768</v>
      </c>
      <c r="C729" s="507"/>
      <c r="D729" s="507"/>
      <c r="E729" s="507"/>
      <c r="F729" s="210" t="s">
        <v>197</v>
      </c>
      <c r="G729" s="210"/>
      <c r="H729" s="211"/>
      <c r="I729" s="211"/>
      <c r="J729" s="211"/>
      <c r="K729" s="533"/>
      <c r="L729" s="530">
        <v>0</v>
      </c>
      <c r="M729" s="267" t="s">
        <v>777</v>
      </c>
      <c r="N729" s="314"/>
      <c r="O729" s="313"/>
      <c r="P729" s="313"/>
      <c r="Q729" s="313"/>
    </row>
    <row r="730" spans="1:17" s="209" customFormat="1" ht="12" customHeight="1" x14ac:dyDescent="0.3">
      <c r="A730" s="614"/>
      <c r="B730" s="508"/>
      <c r="C730" s="508"/>
      <c r="D730" s="508"/>
      <c r="E730" s="508"/>
      <c r="F730" s="212" t="s">
        <v>104</v>
      </c>
      <c r="G730" s="208">
        <v>14000000</v>
      </c>
      <c r="H730" s="208">
        <f>G730</f>
        <v>14000000</v>
      </c>
      <c r="I730" s="208">
        <f>G730-H730</f>
        <v>0</v>
      </c>
      <c r="J730" s="208">
        <f t="shared" ref="J730:J731" si="536">H730</f>
        <v>14000000</v>
      </c>
      <c r="K730" s="534"/>
      <c r="L730" s="531"/>
      <c r="M730" s="513" t="s">
        <v>891</v>
      </c>
      <c r="N730" s="314">
        <f>G730</f>
        <v>14000000</v>
      </c>
      <c r="O730" s="314">
        <f t="shared" ref="O730:Q730" si="537">H730</f>
        <v>14000000</v>
      </c>
      <c r="P730" s="314">
        <f t="shared" si="537"/>
        <v>0</v>
      </c>
      <c r="Q730" s="314">
        <f t="shared" si="537"/>
        <v>14000000</v>
      </c>
    </row>
    <row r="731" spans="1:17" s="209" customFormat="1" ht="12" customHeight="1" x14ac:dyDescent="0.3">
      <c r="A731" s="614"/>
      <c r="B731" s="508"/>
      <c r="C731" s="508"/>
      <c r="D731" s="508"/>
      <c r="E731" s="508"/>
      <c r="F731" s="212" t="s">
        <v>82</v>
      </c>
      <c r="G731" s="208">
        <v>0</v>
      </c>
      <c r="H731" s="208">
        <f t="shared" ref="H731:H732" si="538">G731</f>
        <v>0</v>
      </c>
      <c r="I731" s="208">
        <v>0</v>
      </c>
      <c r="J731" s="208">
        <f t="shared" si="536"/>
        <v>0</v>
      </c>
      <c r="K731" s="534"/>
      <c r="L731" s="531"/>
      <c r="M731" s="513"/>
      <c r="N731" s="314"/>
      <c r="O731" s="313"/>
      <c r="P731" s="313"/>
      <c r="Q731" s="313"/>
    </row>
    <row r="732" spans="1:17" s="209" customFormat="1" ht="12" customHeight="1" x14ac:dyDescent="0.3">
      <c r="A732" s="614"/>
      <c r="B732" s="508"/>
      <c r="C732" s="508"/>
      <c r="D732" s="508"/>
      <c r="E732" s="508"/>
      <c r="F732" s="212" t="s">
        <v>83</v>
      </c>
      <c r="G732" s="208">
        <v>0</v>
      </c>
      <c r="H732" s="208">
        <f t="shared" si="538"/>
        <v>0</v>
      </c>
      <c r="I732" s="208">
        <v>0</v>
      </c>
      <c r="J732" s="208">
        <v>0</v>
      </c>
      <c r="K732" s="534"/>
      <c r="L732" s="531"/>
      <c r="M732" s="513"/>
      <c r="N732" s="314"/>
      <c r="O732" s="313"/>
      <c r="P732" s="313"/>
      <c r="Q732" s="313"/>
    </row>
    <row r="733" spans="1:17" s="209" customFormat="1" ht="12" customHeight="1" x14ac:dyDescent="0.3">
      <c r="A733" s="614"/>
      <c r="B733" s="509"/>
      <c r="C733" s="509"/>
      <c r="D733" s="508"/>
      <c r="E733" s="508"/>
      <c r="F733" s="213" t="s">
        <v>121</v>
      </c>
      <c r="G733" s="214">
        <f t="shared" ref="G733" si="539">SUM(G730:G732)</f>
        <v>14000000</v>
      </c>
      <c r="H733" s="214">
        <f t="shared" ref="H733" si="540">SUM(H730:H732)</f>
        <v>14000000</v>
      </c>
      <c r="I733" s="214">
        <f t="shared" ref="I733" si="541">SUM(I730:I732)</f>
        <v>0</v>
      </c>
      <c r="J733" s="214">
        <f t="shared" ref="J733" si="542">SUM(J730:J732)</f>
        <v>14000000</v>
      </c>
      <c r="K733" s="535"/>
      <c r="L733" s="532"/>
      <c r="M733" s="514"/>
      <c r="N733" s="314"/>
      <c r="O733" s="313"/>
      <c r="P733" s="313"/>
      <c r="Q733" s="313"/>
    </row>
    <row r="734" spans="1:17" s="209" customFormat="1" ht="12" customHeight="1" x14ac:dyDescent="0.3">
      <c r="A734" s="614"/>
      <c r="B734" s="507" t="s">
        <v>769</v>
      </c>
      <c r="C734" s="507"/>
      <c r="D734" s="508"/>
      <c r="E734" s="508"/>
      <c r="F734" s="210" t="s">
        <v>197</v>
      </c>
      <c r="G734" s="210"/>
      <c r="H734" s="211"/>
      <c r="I734" s="211"/>
      <c r="J734" s="211"/>
      <c r="K734" s="533"/>
      <c r="L734" s="530">
        <v>0</v>
      </c>
      <c r="M734" s="267" t="s">
        <v>777</v>
      </c>
      <c r="N734" s="314"/>
      <c r="O734" s="313"/>
      <c r="P734" s="313"/>
      <c r="Q734" s="313"/>
    </row>
    <row r="735" spans="1:17" s="209" customFormat="1" ht="12" customHeight="1" x14ac:dyDescent="0.3">
      <c r="A735" s="614"/>
      <c r="B735" s="508"/>
      <c r="C735" s="508"/>
      <c r="D735" s="508"/>
      <c r="E735" s="508"/>
      <c r="F735" s="212" t="s">
        <v>104</v>
      </c>
      <c r="G735" s="208">
        <v>16000000</v>
      </c>
      <c r="H735" s="208">
        <f>G735</f>
        <v>16000000</v>
      </c>
      <c r="I735" s="208">
        <f>G735-H735</f>
        <v>0</v>
      </c>
      <c r="J735" s="208">
        <f t="shared" ref="J735:J736" si="543">H735</f>
        <v>16000000</v>
      </c>
      <c r="K735" s="534"/>
      <c r="L735" s="531"/>
      <c r="M735" s="513" t="s">
        <v>892</v>
      </c>
      <c r="N735" s="314">
        <f>G735</f>
        <v>16000000</v>
      </c>
      <c r="O735" s="314">
        <f t="shared" ref="O735:Q735" si="544">H735</f>
        <v>16000000</v>
      </c>
      <c r="P735" s="314">
        <f t="shared" si="544"/>
        <v>0</v>
      </c>
      <c r="Q735" s="314">
        <f t="shared" si="544"/>
        <v>16000000</v>
      </c>
    </row>
    <row r="736" spans="1:17" s="209" customFormat="1" ht="12" customHeight="1" x14ac:dyDescent="0.3">
      <c r="A736" s="614"/>
      <c r="B736" s="508"/>
      <c r="C736" s="508"/>
      <c r="D736" s="508"/>
      <c r="E736" s="508"/>
      <c r="F736" s="212" t="s">
        <v>82</v>
      </c>
      <c r="G736" s="208">
        <v>0</v>
      </c>
      <c r="H736" s="208">
        <f t="shared" ref="H736:H737" si="545">G736</f>
        <v>0</v>
      </c>
      <c r="I736" s="208">
        <v>0</v>
      </c>
      <c r="J736" s="208">
        <f t="shared" si="543"/>
        <v>0</v>
      </c>
      <c r="K736" s="534"/>
      <c r="L736" s="531"/>
      <c r="M736" s="513"/>
      <c r="N736" s="314"/>
      <c r="O736" s="313"/>
      <c r="P736" s="313"/>
      <c r="Q736" s="313"/>
    </row>
    <row r="737" spans="1:17" s="209" customFormat="1" ht="12" customHeight="1" x14ac:dyDescent="0.3">
      <c r="A737" s="614"/>
      <c r="B737" s="508"/>
      <c r="C737" s="508"/>
      <c r="D737" s="508"/>
      <c r="E737" s="508"/>
      <c r="F737" s="212" t="s">
        <v>83</v>
      </c>
      <c r="G737" s="208">
        <v>0</v>
      </c>
      <c r="H737" s="208">
        <f t="shared" si="545"/>
        <v>0</v>
      </c>
      <c r="I737" s="208">
        <v>0</v>
      </c>
      <c r="J737" s="208">
        <v>0</v>
      </c>
      <c r="K737" s="534"/>
      <c r="L737" s="531"/>
      <c r="M737" s="513"/>
      <c r="N737" s="314"/>
      <c r="O737" s="313"/>
      <c r="P737" s="313"/>
      <c r="Q737" s="313"/>
    </row>
    <row r="738" spans="1:17" s="209" customFormat="1" ht="12" customHeight="1" x14ac:dyDescent="0.3">
      <c r="A738" s="614"/>
      <c r="B738" s="509"/>
      <c r="C738" s="509"/>
      <c r="D738" s="508"/>
      <c r="E738" s="508"/>
      <c r="F738" s="213" t="s">
        <v>121</v>
      </c>
      <c r="G738" s="214">
        <f t="shared" ref="G738" si="546">SUM(G735:G737)</f>
        <v>16000000</v>
      </c>
      <c r="H738" s="214">
        <f t="shared" ref="H738" si="547">SUM(H735:H737)</f>
        <v>16000000</v>
      </c>
      <c r="I738" s="214">
        <f t="shared" ref="I738" si="548">SUM(I735:I737)</f>
        <v>0</v>
      </c>
      <c r="J738" s="214">
        <f t="shared" ref="J738" si="549">SUM(J735:J737)</f>
        <v>16000000</v>
      </c>
      <c r="K738" s="535"/>
      <c r="L738" s="532"/>
      <c r="M738" s="514"/>
      <c r="N738" s="314"/>
      <c r="O738" s="313"/>
      <c r="P738" s="313"/>
      <c r="Q738" s="313"/>
    </row>
    <row r="739" spans="1:17" s="209" customFormat="1" ht="12" customHeight="1" x14ac:dyDescent="0.3">
      <c r="A739" s="614"/>
      <c r="B739" s="507" t="s">
        <v>770</v>
      </c>
      <c r="C739" s="507"/>
      <c r="D739" s="508"/>
      <c r="E739" s="508"/>
      <c r="F739" s="210" t="s">
        <v>197</v>
      </c>
      <c r="G739" s="210"/>
      <c r="H739" s="211"/>
      <c r="I739" s="211"/>
      <c r="J739" s="211"/>
      <c r="K739" s="533"/>
      <c r="L739" s="530">
        <v>0</v>
      </c>
      <c r="M739" s="267" t="s">
        <v>777</v>
      </c>
      <c r="N739" s="314"/>
      <c r="O739" s="313"/>
      <c r="P739" s="313"/>
      <c r="Q739" s="313"/>
    </row>
    <row r="740" spans="1:17" s="209" customFormat="1" ht="12" customHeight="1" x14ac:dyDescent="0.3">
      <c r="A740" s="614"/>
      <c r="B740" s="508"/>
      <c r="C740" s="508"/>
      <c r="D740" s="508"/>
      <c r="E740" s="508"/>
      <c r="F740" s="212" t="s">
        <v>104</v>
      </c>
      <c r="G740" s="208">
        <v>24000000</v>
      </c>
      <c r="H740" s="208">
        <f>G740</f>
        <v>24000000</v>
      </c>
      <c r="I740" s="208">
        <f>G740-H740</f>
        <v>0</v>
      </c>
      <c r="J740" s="208">
        <f t="shared" ref="J740:J741" si="550">H740</f>
        <v>24000000</v>
      </c>
      <c r="K740" s="534"/>
      <c r="L740" s="531"/>
      <c r="M740" s="513" t="s">
        <v>1294</v>
      </c>
      <c r="N740" s="314">
        <f>G740</f>
        <v>24000000</v>
      </c>
      <c r="O740" s="314">
        <f t="shared" ref="O740:Q740" si="551">H740</f>
        <v>24000000</v>
      </c>
      <c r="P740" s="314">
        <f t="shared" si="551"/>
        <v>0</v>
      </c>
      <c r="Q740" s="314">
        <f t="shared" si="551"/>
        <v>24000000</v>
      </c>
    </row>
    <row r="741" spans="1:17" s="209" customFormat="1" ht="12" customHeight="1" x14ac:dyDescent="0.3">
      <c r="A741" s="614"/>
      <c r="B741" s="508"/>
      <c r="C741" s="508"/>
      <c r="D741" s="508"/>
      <c r="E741" s="508"/>
      <c r="F741" s="212" t="s">
        <v>82</v>
      </c>
      <c r="G741" s="208">
        <v>0</v>
      </c>
      <c r="H741" s="208">
        <f t="shared" ref="H741:H742" si="552">G741</f>
        <v>0</v>
      </c>
      <c r="I741" s="208">
        <v>0</v>
      </c>
      <c r="J741" s="208">
        <f t="shared" si="550"/>
        <v>0</v>
      </c>
      <c r="K741" s="534"/>
      <c r="L741" s="531"/>
      <c r="M741" s="513"/>
      <c r="N741" s="314"/>
      <c r="O741" s="313"/>
      <c r="P741" s="313"/>
      <c r="Q741" s="313"/>
    </row>
    <row r="742" spans="1:17" s="209" customFormat="1" ht="12" customHeight="1" x14ac:dyDescent="0.3">
      <c r="A742" s="614"/>
      <c r="B742" s="508"/>
      <c r="C742" s="508"/>
      <c r="D742" s="508"/>
      <c r="E742" s="508"/>
      <c r="F742" s="212" t="s">
        <v>83</v>
      </c>
      <c r="G742" s="208">
        <v>0</v>
      </c>
      <c r="H742" s="208">
        <f t="shared" si="552"/>
        <v>0</v>
      </c>
      <c r="I742" s="208">
        <v>0</v>
      </c>
      <c r="J742" s="208">
        <v>0</v>
      </c>
      <c r="K742" s="534"/>
      <c r="L742" s="531"/>
      <c r="M742" s="513"/>
      <c r="N742" s="314"/>
      <c r="O742" s="313"/>
      <c r="P742" s="313"/>
      <c r="Q742" s="313"/>
    </row>
    <row r="743" spans="1:17" s="209" customFormat="1" ht="12" customHeight="1" x14ac:dyDescent="0.3">
      <c r="A743" s="614"/>
      <c r="B743" s="509"/>
      <c r="C743" s="509"/>
      <c r="D743" s="508"/>
      <c r="E743" s="508"/>
      <c r="F743" s="213" t="s">
        <v>121</v>
      </c>
      <c r="G743" s="214">
        <f t="shared" ref="G743" si="553">SUM(G740:G742)</f>
        <v>24000000</v>
      </c>
      <c r="H743" s="214">
        <f t="shared" ref="H743" si="554">SUM(H740:H742)</f>
        <v>24000000</v>
      </c>
      <c r="I743" s="214">
        <f t="shared" ref="I743" si="555">SUM(I740:I742)</f>
        <v>0</v>
      </c>
      <c r="J743" s="214">
        <f t="shared" ref="J743" si="556">SUM(J740:J742)</f>
        <v>24000000</v>
      </c>
      <c r="K743" s="535"/>
      <c r="L743" s="532"/>
      <c r="M743" s="514"/>
      <c r="N743" s="314"/>
      <c r="O743" s="313"/>
      <c r="P743" s="313"/>
      <c r="Q743" s="313"/>
    </row>
    <row r="744" spans="1:17" s="209" customFormat="1" ht="12" customHeight="1" x14ac:dyDescent="0.3">
      <c r="A744" s="614"/>
      <c r="B744" s="507" t="s">
        <v>886</v>
      </c>
      <c r="C744" s="507"/>
      <c r="D744" s="508"/>
      <c r="E744" s="508"/>
      <c r="F744" s="210" t="s">
        <v>197</v>
      </c>
      <c r="G744" s="210"/>
      <c r="H744" s="211"/>
      <c r="I744" s="211"/>
      <c r="J744" s="211"/>
      <c r="K744" s="533"/>
      <c r="L744" s="530">
        <v>0</v>
      </c>
      <c r="M744" s="267" t="s">
        <v>777</v>
      </c>
      <c r="N744" s="314"/>
      <c r="O744" s="313"/>
      <c r="P744" s="313"/>
      <c r="Q744" s="313"/>
    </row>
    <row r="745" spans="1:17" s="209" customFormat="1" ht="12" customHeight="1" x14ac:dyDescent="0.3">
      <c r="A745" s="614"/>
      <c r="B745" s="508"/>
      <c r="C745" s="508"/>
      <c r="D745" s="508"/>
      <c r="E745" s="508"/>
      <c r="F745" s="212" t="s">
        <v>104</v>
      </c>
      <c r="G745" s="208">
        <v>93207070</v>
      </c>
      <c r="H745" s="208">
        <f>G745</f>
        <v>93207070</v>
      </c>
      <c r="I745" s="208">
        <f t="shared" ref="I745" si="557">G745-H745</f>
        <v>0</v>
      </c>
      <c r="J745" s="208">
        <f t="shared" ref="J745:J746" si="558">H745</f>
        <v>93207070</v>
      </c>
      <c r="K745" s="534"/>
      <c r="L745" s="531"/>
      <c r="M745" s="513" t="s">
        <v>1295</v>
      </c>
      <c r="N745" s="314">
        <f>G745</f>
        <v>93207070</v>
      </c>
      <c r="O745" s="314">
        <f t="shared" ref="O745:Q745" si="559">H745</f>
        <v>93207070</v>
      </c>
      <c r="P745" s="314">
        <f t="shared" si="559"/>
        <v>0</v>
      </c>
      <c r="Q745" s="314">
        <f t="shared" si="559"/>
        <v>93207070</v>
      </c>
    </row>
    <row r="746" spans="1:17" s="209" customFormat="1" ht="12" customHeight="1" x14ac:dyDescent="0.3">
      <c r="A746" s="614"/>
      <c r="B746" s="508"/>
      <c r="C746" s="508"/>
      <c r="D746" s="508"/>
      <c r="E746" s="508"/>
      <c r="F746" s="212" t="s">
        <v>82</v>
      </c>
      <c r="G746" s="208">
        <v>0</v>
      </c>
      <c r="H746" s="208">
        <f t="shared" ref="H746:H767" si="560">G746</f>
        <v>0</v>
      </c>
      <c r="I746" s="208">
        <v>0</v>
      </c>
      <c r="J746" s="208">
        <f t="shared" si="558"/>
        <v>0</v>
      </c>
      <c r="K746" s="534"/>
      <c r="L746" s="531"/>
      <c r="M746" s="513"/>
      <c r="N746" s="314"/>
      <c r="O746" s="313"/>
      <c r="P746" s="313"/>
      <c r="Q746" s="313"/>
    </row>
    <row r="747" spans="1:17" s="209" customFormat="1" ht="12" customHeight="1" x14ac:dyDescent="0.3">
      <c r="A747" s="614"/>
      <c r="B747" s="508"/>
      <c r="C747" s="508"/>
      <c r="D747" s="508"/>
      <c r="E747" s="508"/>
      <c r="F747" s="212" t="s">
        <v>83</v>
      </c>
      <c r="G747" s="208">
        <v>0</v>
      </c>
      <c r="H747" s="208">
        <f t="shared" si="560"/>
        <v>0</v>
      </c>
      <c r="I747" s="208">
        <v>0</v>
      </c>
      <c r="J747" s="208">
        <v>0</v>
      </c>
      <c r="K747" s="534"/>
      <c r="L747" s="531"/>
      <c r="M747" s="513"/>
      <c r="N747" s="314"/>
      <c r="O747" s="313"/>
      <c r="P747" s="313"/>
      <c r="Q747" s="313"/>
    </row>
    <row r="748" spans="1:17" s="209" customFormat="1" ht="12" customHeight="1" x14ac:dyDescent="0.3">
      <c r="A748" s="614"/>
      <c r="B748" s="509"/>
      <c r="C748" s="509"/>
      <c r="D748" s="508"/>
      <c r="E748" s="508"/>
      <c r="F748" s="213" t="s">
        <v>121</v>
      </c>
      <c r="G748" s="214">
        <f t="shared" ref="G748" si="561">SUM(G745:G747)</f>
        <v>93207070</v>
      </c>
      <c r="H748" s="214">
        <f t="shared" ref="H748" si="562">SUM(H745:H747)</f>
        <v>93207070</v>
      </c>
      <c r="I748" s="214">
        <f t="shared" ref="I748" si="563">SUM(I745:I747)</f>
        <v>0</v>
      </c>
      <c r="J748" s="214">
        <f t="shared" ref="J748" si="564">SUM(J745:J747)</f>
        <v>93207070</v>
      </c>
      <c r="K748" s="535"/>
      <c r="L748" s="532"/>
      <c r="M748" s="514"/>
      <c r="N748" s="314"/>
      <c r="O748" s="313"/>
      <c r="P748" s="313"/>
      <c r="Q748" s="313"/>
    </row>
    <row r="749" spans="1:17" s="209" customFormat="1" ht="12" customHeight="1" x14ac:dyDescent="0.3">
      <c r="A749" s="614"/>
      <c r="B749" s="507" t="s">
        <v>887</v>
      </c>
      <c r="C749" s="507"/>
      <c r="D749" s="508"/>
      <c r="E749" s="508"/>
      <c r="F749" s="210" t="s">
        <v>197</v>
      </c>
      <c r="G749" s="210"/>
      <c r="H749" s="211"/>
      <c r="I749" s="211"/>
      <c r="J749" s="211"/>
      <c r="K749" s="533"/>
      <c r="L749" s="530">
        <v>0</v>
      </c>
      <c r="M749" s="267" t="s">
        <v>777</v>
      </c>
      <c r="N749" s="314"/>
      <c r="O749" s="313"/>
      <c r="P749" s="313"/>
      <c r="Q749" s="313"/>
    </row>
    <row r="750" spans="1:17" s="209" customFormat="1" ht="12" customHeight="1" x14ac:dyDescent="0.3">
      <c r="A750" s="614"/>
      <c r="B750" s="508"/>
      <c r="C750" s="508"/>
      <c r="D750" s="508"/>
      <c r="E750" s="508"/>
      <c r="F750" s="212" t="s">
        <v>104</v>
      </c>
      <c r="G750" s="208">
        <v>30000000</v>
      </c>
      <c r="H750" s="208">
        <f>G750</f>
        <v>30000000</v>
      </c>
      <c r="I750" s="208">
        <f t="shared" ref="I750" si="565">G750-H750</f>
        <v>0</v>
      </c>
      <c r="J750" s="208">
        <f t="shared" ref="J750:J751" si="566">H750</f>
        <v>30000000</v>
      </c>
      <c r="K750" s="534"/>
      <c r="L750" s="531"/>
      <c r="M750" s="513" t="s">
        <v>1296</v>
      </c>
      <c r="N750" s="314">
        <f>G750</f>
        <v>30000000</v>
      </c>
      <c r="O750" s="314">
        <f t="shared" ref="O750:Q750" si="567">H750</f>
        <v>30000000</v>
      </c>
      <c r="P750" s="314">
        <f t="shared" si="567"/>
        <v>0</v>
      </c>
      <c r="Q750" s="314">
        <f t="shared" si="567"/>
        <v>30000000</v>
      </c>
    </row>
    <row r="751" spans="1:17" s="209" customFormat="1" ht="12" customHeight="1" x14ac:dyDescent="0.3">
      <c r="A751" s="614"/>
      <c r="B751" s="508"/>
      <c r="C751" s="508"/>
      <c r="D751" s="508"/>
      <c r="E751" s="508"/>
      <c r="F751" s="212" t="s">
        <v>82</v>
      </c>
      <c r="G751" s="208">
        <v>0</v>
      </c>
      <c r="H751" s="208">
        <f t="shared" si="560"/>
        <v>0</v>
      </c>
      <c r="I751" s="208">
        <v>0</v>
      </c>
      <c r="J751" s="208">
        <f t="shared" si="566"/>
        <v>0</v>
      </c>
      <c r="K751" s="534"/>
      <c r="L751" s="531"/>
      <c r="M751" s="513"/>
      <c r="N751" s="314"/>
      <c r="O751" s="313"/>
      <c r="P751" s="313"/>
      <c r="Q751" s="313"/>
    </row>
    <row r="752" spans="1:17" s="209" customFormat="1" ht="12" customHeight="1" x14ac:dyDescent="0.3">
      <c r="A752" s="614"/>
      <c r="B752" s="508"/>
      <c r="C752" s="508"/>
      <c r="D752" s="508"/>
      <c r="E752" s="508"/>
      <c r="F752" s="212" t="s">
        <v>83</v>
      </c>
      <c r="G752" s="208">
        <v>0</v>
      </c>
      <c r="H752" s="208">
        <f t="shared" si="560"/>
        <v>0</v>
      </c>
      <c r="I752" s="208">
        <v>0</v>
      </c>
      <c r="J752" s="208">
        <v>0</v>
      </c>
      <c r="K752" s="534"/>
      <c r="L752" s="531"/>
      <c r="M752" s="513"/>
      <c r="N752" s="314"/>
      <c r="O752" s="313"/>
      <c r="P752" s="313"/>
      <c r="Q752" s="313"/>
    </row>
    <row r="753" spans="1:17" s="209" customFormat="1" ht="12" customHeight="1" x14ac:dyDescent="0.3">
      <c r="A753" s="614"/>
      <c r="B753" s="509"/>
      <c r="C753" s="509"/>
      <c r="D753" s="508"/>
      <c r="E753" s="508"/>
      <c r="F753" s="213" t="s">
        <v>121</v>
      </c>
      <c r="G753" s="214">
        <f t="shared" ref="G753" si="568">SUM(G750:G752)</f>
        <v>30000000</v>
      </c>
      <c r="H753" s="214">
        <f t="shared" ref="H753" si="569">SUM(H750:H752)</f>
        <v>30000000</v>
      </c>
      <c r="I753" s="214">
        <f t="shared" ref="I753" si="570">SUM(I750:I752)</f>
        <v>0</v>
      </c>
      <c r="J753" s="214">
        <f t="shared" ref="J753" si="571">SUM(J750:J752)</f>
        <v>30000000</v>
      </c>
      <c r="K753" s="535"/>
      <c r="L753" s="532"/>
      <c r="M753" s="514"/>
      <c r="N753" s="314"/>
      <c r="O753" s="313"/>
      <c r="P753" s="313"/>
      <c r="Q753" s="313"/>
    </row>
    <row r="754" spans="1:17" s="209" customFormat="1" ht="12" customHeight="1" x14ac:dyDescent="0.3">
      <c r="A754" s="614"/>
      <c r="B754" s="507" t="s">
        <v>888</v>
      </c>
      <c r="C754" s="507"/>
      <c r="D754" s="508"/>
      <c r="E754" s="508"/>
      <c r="F754" s="210" t="s">
        <v>197</v>
      </c>
      <c r="G754" s="210"/>
      <c r="H754" s="211"/>
      <c r="I754" s="211"/>
      <c r="J754" s="211"/>
      <c r="K754" s="533"/>
      <c r="L754" s="530">
        <v>0</v>
      </c>
      <c r="M754" s="267" t="s">
        <v>777</v>
      </c>
      <c r="N754" s="314"/>
      <c r="O754" s="313"/>
      <c r="P754" s="313"/>
      <c r="Q754" s="313"/>
    </row>
    <row r="755" spans="1:17" s="209" customFormat="1" ht="12" customHeight="1" x14ac:dyDescent="0.3">
      <c r="A755" s="614"/>
      <c r="B755" s="508"/>
      <c r="C755" s="508"/>
      <c r="D755" s="508"/>
      <c r="E755" s="508"/>
      <c r="F755" s="212" t="s">
        <v>104</v>
      </c>
      <c r="G755" s="208">
        <v>50000000</v>
      </c>
      <c r="H755" s="208">
        <f>G755</f>
        <v>50000000</v>
      </c>
      <c r="I755" s="208">
        <f t="shared" ref="I755" si="572">G755-H755</f>
        <v>0</v>
      </c>
      <c r="J755" s="208">
        <f t="shared" ref="J755:J756" si="573">H755</f>
        <v>50000000</v>
      </c>
      <c r="K755" s="534"/>
      <c r="L755" s="531"/>
      <c r="M755" s="513" t="s">
        <v>1297</v>
      </c>
      <c r="N755" s="314">
        <f>G755</f>
        <v>50000000</v>
      </c>
      <c r="O755" s="314">
        <f t="shared" ref="O755:Q755" si="574">H755</f>
        <v>50000000</v>
      </c>
      <c r="P755" s="314">
        <f t="shared" si="574"/>
        <v>0</v>
      </c>
      <c r="Q755" s="314">
        <f t="shared" si="574"/>
        <v>50000000</v>
      </c>
    </row>
    <row r="756" spans="1:17" s="209" customFormat="1" ht="12" customHeight="1" x14ac:dyDescent="0.3">
      <c r="A756" s="614"/>
      <c r="B756" s="508"/>
      <c r="C756" s="508"/>
      <c r="D756" s="508"/>
      <c r="E756" s="508"/>
      <c r="F756" s="212" t="s">
        <v>82</v>
      </c>
      <c r="G756" s="208">
        <v>0</v>
      </c>
      <c r="H756" s="208">
        <f t="shared" si="560"/>
        <v>0</v>
      </c>
      <c r="I756" s="208">
        <v>0</v>
      </c>
      <c r="J756" s="208">
        <f t="shared" si="573"/>
        <v>0</v>
      </c>
      <c r="K756" s="534"/>
      <c r="L756" s="531"/>
      <c r="M756" s="513"/>
      <c r="N756" s="314"/>
      <c r="O756" s="313"/>
      <c r="P756" s="313"/>
      <c r="Q756" s="313"/>
    </row>
    <row r="757" spans="1:17" s="209" customFormat="1" ht="12" customHeight="1" x14ac:dyDescent="0.3">
      <c r="A757" s="614"/>
      <c r="B757" s="508"/>
      <c r="C757" s="508"/>
      <c r="D757" s="508"/>
      <c r="E757" s="508"/>
      <c r="F757" s="212" t="s">
        <v>83</v>
      </c>
      <c r="G757" s="208">
        <v>0</v>
      </c>
      <c r="H757" s="208">
        <f t="shared" si="560"/>
        <v>0</v>
      </c>
      <c r="I757" s="208">
        <v>0</v>
      </c>
      <c r="J757" s="208">
        <v>0</v>
      </c>
      <c r="K757" s="534"/>
      <c r="L757" s="531"/>
      <c r="M757" s="513"/>
      <c r="N757" s="314"/>
      <c r="O757" s="313"/>
      <c r="P757" s="313"/>
      <c r="Q757" s="313"/>
    </row>
    <row r="758" spans="1:17" s="209" customFormat="1" ht="12" customHeight="1" x14ac:dyDescent="0.3">
      <c r="A758" s="614"/>
      <c r="B758" s="509"/>
      <c r="C758" s="509"/>
      <c r="D758" s="508"/>
      <c r="E758" s="508"/>
      <c r="F758" s="213" t="s">
        <v>121</v>
      </c>
      <c r="G758" s="214">
        <f t="shared" ref="G758" si="575">SUM(G755:G757)</f>
        <v>50000000</v>
      </c>
      <c r="H758" s="214">
        <f t="shared" ref="H758" si="576">SUM(H755:H757)</f>
        <v>50000000</v>
      </c>
      <c r="I758" s="214">
        <f t="shared" ref="I758" si="577">SUM(I755:I757)</f>
        <v>0</v>
      </c>
      <c r="J758" s="214">
        <f t="shared" ref="J758" si="578">SUM(J755:J757)</f>
        <v>50000000</v>
      </c>
      <c r="K758" s="535"/>
      <c r="L758" s="532"/>
      <c r="M758" s="514"/>
      <c r="N758" s="314"/>
      <c r="O758" s="313"/>
      <c r="P758" s="313"/>
      <c r="Q758" s="313"/>
    </row>
    <row r="759" spans="1:17" s="209" customFormat="1" ht="12" customHeight="1" x14ac:dyDescent="0.3">
      <c r="A759" s="614"/>
      <c r="B759" s="507" t="s">
        <v>889</v>
      </c>
      <c r="C759" s="507"/>
      <c r="D759" s="508"/>
      <c r="E759" s="508"/>
      <c r="F759" s="210" t="s">
        <v>197</v>
      </c>
      <c r="G759" s="210"/>
      <c r="H759" s="211"/>
      <c r="I759" s="211"/>
      <c r="J759" s="211"/>
      <c r="K759" s="533"/>
      <c r="L759" s="530">
        <v>0</v>
      </c>
      <c r="M759" s="267" t="s">
        <v>777</v>
      </c>
      <c r="N759" s="314"/>
      <c r="O759" s="313"/>
      <c r="P759" s="313"/>
      <c r="Q759" s="313"/>
    </row>
    <row r="760" spans="1:17" s="209" customFormat="1" ht="12" customHeight="1" x14ac:dyDescent="0.3">
      <c r="A760" s="614"/>
      <c r="B760" s="508"/>
      <c r="C760" s="508"/>
      <c r="D760" s="508"/>
      <c r="E760" s="508"/>
      <c r="F760" s="212" t="s">
        <v>104</v>
      </c>
      <c r="G760" s="208">
        <v>50000000</v>
      </c>
      <c r="H760" s="208">
        <f>G760</f>
        <v>50000000</v>
      </c>
      <c r="I760" s="208">
        <f t="shared" ref="I760" si="579">G760-H760</f>
        <v>0</v>
      </c>
      <c r="J760" s="208">
        <f t="shared" ref="J760:J761" si="580">H760</f>
        <v>50000000</v>
      </c>
      <c r="K760" s="534"/>
      <c r="L760" s="531"/>
      <c r="M760" s="513" t="s">
        <v>1298</v>
      </c>
      <c r="N760" s="314">
        <f>G760</f>
        <v>50000000</v>
      </c>
      <c r="O760" s="314">
        <f t="shared" ref="O760:Q760" si="581">H760</f>
        <v>50000000</v>
      </c>
      <c r="P760" s="314">
        <f t="shared" si="581"/>
        <v>0</v>
      </c>
      <c r="Q760" s="314">
        <f t="shared" si="581"/>
        <v>50000000</v>
      </c>
    </row>
    <row r="761" spans="1:17" s="209" customFormat="1" ht="12" customHeight="1" x14ac:dyDescent="0.3">
      <c r="A761" s="614"/>
      <c r="B761" s="508"/>
      <c r="C761" s="508"/>
      <c r="D761" s="508"/>
      <c r="E761" s="508"/>
      <c r="F761" s="212" t="s">
        <v>82</v>
      </c>
      <c r="G761" s="208">
        <v>0</v>
      </c>
      <c r="H761" s="208">
        <f t="shared" si="560"/>
        <v>0</v>
      </c>
      <c r="I761" s="208">
        <v>0</v>
      </c>
      <c r="J761" s="208">
        <f t="shared" si="580"/>
        <v>0</v>
      </c>
      <c r="K761" s="534"/>
      <c r="L761" s="531"/>
      <c r="M761" s="513"/>
      <c r="N761" s="314"/>
      <c r="O761" s="313"/>
      <c r="P761" s="313"/>
      <c r="Q761" s="313"/>
    </row>
    <row r="762" spans="1:17" s="209" customFormat="1" ht="12" customHeight="1" x14ac:dyDescent="0.3">
      <c r="A762" s="614"/>
      <c r="B762" s="508"/>
      <c r="C762" s="508"/>
      <c r="D762" s="508"/>
      <c r="E762" s="508"/>
      <c r="F762" s="212" t="s">
        <v>83</v>
      </c>
      <c r="G762" s="208">
        <v>0</v>
      </c>
      <c r="H762" s="208">
        <f t="shared" si="560"/>
        <v>0</v>
      </c>
      <c r="I762" s="208">
        <v>0</v>
      </c>
      <c r="J762" s="208">
        <v>0</v>
      </c>
      <c r="K762" s="534"/>
      <c r="L762" s="531"/>
      <c r="M762" s="513"/>
      <c r="N762" s="314"/>
      <c r="O762" s="313"/>
      <c r="P762" s="313"/>
      <c r="Q762" s="313"/>
    </row>
    <row r="763" spans="1:17" s="209" customFormat="1" ht="12" customHeight="1" x14ac:dyDescent="0.3">
      <c r="A763" s="614"/>
      <c r="B763" s="509"/>
      <c r="C763" s="509"/>
      <c r="D763" s="508"/>
      <c r="E763" s="508"/>
      <c r="F763" s="213" t="s">
        <v>121</v>
      </c>
      <c r="G763" s="214">
        <f t="shared" ref="G763" si="582">SUM(G760:G762)</f>
        <v>50000000</v>
      </c>
      <c r="H763" s="214">
        <f t="shared" ref="H763" si="583">SUM(H760:H762)</f>
        <v>50000000</v>
      </c>
      <c r="I763" s="214">
        <f t="shared" ref="I763" si="584">SUM(I760:I762)</f>
        <v>0</v>
      </c>
      <c r="J763" s="214">
        <f t="shared" ref="J763" si="585">SUM(J760:J762)</f>
        <v>50000000</v>
      </c>
      <c r="K763" s="535"/>
      <c r="L763" s="532"/>
      <c r="M763" s="514"/>
      <c r="N763" s="314"/>
      <c r="O763" s="313"/>
      <c r="P763" s="313"/>
      <c r="Q763" s="313"/>
    </row>
    <row r="764" spans="1:17" s="209" customFormat="1" ht="12" customHeight="1" x14ac:dyDescent="0.3">
      <c r="A764" s="614"/>
      <c r="B764" s="507" t="s">
        <v>890</v>
      </c>
      <c r="C764" s="507"/>
      <c r="D764" s="508"/>
      <c r="E764" s="508"/>
      <c r="F764" s="210" t="s">
        <v>197</v>
      </c>
      <c r="G764" s="210"/>
      <c r="H764" s="211"/>
      <c r="I764" s="211"/>
      <c r="J764" s="211"/>
      <c r="K764" s="533"/>
      <c r="L764" s="530">
        <v>0</v>
      </c>
      <c r="M764" s="267" t="s">
        <v>777</v>
      </c>
      <c r="N764" s="314"/>
      <c r="O764" s="313"/>
      <c r="P764" s="313"/>
      <c r="Q764" s="313"/>
    </row>
    <row r="765" spans="1:17" s="209" customFormat="1" ht="12" customHeight="1" x14ac:dyDescent="0.3">
      <c r="A765" s="614"/>
      <c r="B765" s="508"/>
      <c r="C765" s="508"/>
      <c r="D765" s="508"/>
      <c r="E765" s="508"/>
      <c r="F765" s="212" t="s">
        <v>104</v>
      </c>
      <c r="G765" s="208">
        <v>6000000</v>
      </c>
      <c r="H765" s="208">
        <f>G765</f>
        <v>6000000</v>
      </c>
      <c r="I765" s="208">
        <f t="shared" ref="I765" si="586">G765-H765</f>
        <v>0</v>
      </c>
      <c r="J765" s="208">
        <f t="shared" ref="J765:J766" si="587">H765</f>
        <v>6000000</v>
      </c>
      <c r="K765" s="534"/>
      <c r="L765" s="531"/>
      <c r="M765" s="513" t="s">
        <v>1299</v>
      </c>
      <c r="N765" s="314">
        <f>G765</f>
        <v>6000000</v>
      </c>
      <c r="O765" s="314">
        <f t="shared" ref="O765:Q765" si="588">H765</f>
        <v>6000000</v>
      </c>
      <c r="P765" s="314">
        <f t="shared" si="588"/>
        <v>0</v>
      </c>
      <c r="Q765" s="314">
        <f t="shared" si="588"/>
        <v>6000000</v>
      </c>
    </row>
    <row r="766" spans="1:17" s="209" customFormat="1" ht="12" customHeight="1" x14ac:dyDescent="0.3">
      <c r="A766" s="614"/>
      <c r="B766" s="508"/>
      <c r="C766" s="508"/>
      <c r="D766" s="508"/>
      <c r="E766" s="508"/>
      <c r="F766" s="212" t="s">
        <v>82</v>
      </c>
      <c r="G766" s="208">
        <v>0</v>
      </c>
      <c r="H766" s="208">
        <f t="shared" si="560"/>
        <v>0</v>
      </c>
      <c r="I766" s="208">
        <v>0</v>
      </c>
      <c r="J766" s="208">
        <f t="shared" si="587"/>
        <v>0</v>
      </c>
      <c r="K766" s="534"/>
      <c r="L766" s="531"/>
      <c r="M766" s="513"/>
      <c r="N766" s="314"/>
      <c r="O766" s="313"/>
      <c r="P766" s="313"/>
      <c r="Q766" s="313"/>
    </row>
    <row r="767" spans="1:17" s="209" customFormat="1" ht="12" customHeight="1" x14ac:dyDescent="0.3">
      <c r="A767" s="614"/>
      <c r="B767" s="508"/>
      <c r="C767" s="508"/>
      <c r="D767" s="508"/>
      <c r="E767" s="508"/>
      <c r="F767" s="212" t="s">
        <v>83</v>
      </c>
      <c r="G767" s="208">
        <v>0</v>
      </c>
      <c r="H767" s="208">
        <f t="shared" si="560"/>
        <v>0</v>
      </c>
      <c r="I767" s="208">
        <v>0</v>
      </c>
      <c r="J767" s="208">
        <v>0</v>
      </c>
      <c r="K767" s="534"/>
      <c r="L767" s="531"/>
      <c r="M767" s="513"/>
      <c r="N767" s="314"/>
      <c r="O767" s="313"/>
      <c r="P767" s="313"/>
      <c r="Q767" s="313"/>
    </row>
    <row r="768" spans="1:17" s="247" customFormat="1" ht="12" customHeight="1" x14ac:dyDescent="0.3">
      <c r="A768" s="614"/>
      <c r="B768" s="509"/>
      <c r="C768" s="509"/>
      <c r="D768" s="509"/>
      <c r="E768" s="509"/>
      <c r="F768" s="245" t="s">
        <v>121</v>
      </c>
      <c r="G768" s="246">
        <f t="shared" ref="G768" si="589">SUM(G765:G767)</f>
        <v>6000000</v>
      </c>
      <c r="H768" s="246">
        <f t="shared" ref="H768" si="590">SUM(H765:H767)</f>
        <v>6000000</v>
      </c>
      <c r="I768" s="246">
        <f t="shared" ref="I768" si="591">SUM(I765:I767)</f>
        <v>0</v>
      </c>
      <c r="J768" s="246">
        <f t="shared" ref="J768" si="592">SUM(J765:J767)</f>
        <v>6000000</v>
      </c>
      <c r="K768" s="535"/>
      <c r="L768" s="532"/>
      <c r="M768" s="514"/>
      <c r="N768" s="314"/>
      <c r="O768" s="317"/>
      <c r="P768" s="317"/>
      <c r="Q768" s="317"/>
    </row>
    <row r="769" spans="1:17" s="209" customFormat="1" ht="12" customHeight="1" x14ac:dyDescent="0.3">
      <c r="A769" s="614"/>
      <c r="B769" s="518"/>
      <c r="C769" s="519"/>
      <c r="D769" s="519"/>
      <c r="E769" s="520"/>
      <c r="F769" s="206"/>
      <c r="G769" s="207"/>
      <c r="H769" s="208"/>
      <c r="I769" s="208"/>
      <c r="J769" s="208"/>
      <c r="K769" s="527"/>
      <c r="L769" s="527"/>
      <c r="M769" s="512"/>
      <c r="N769" s="314"/>
      <c r="O769" s="313"/>
      <c r="P769" s="313"/>
      <c r="Q769" s="313"/>
    </row>
    <row r="770" spans="1:17" s="209" customFormat="1" ht="12" customHeight="1" x14ac:dyDescent="0.3">
      <c r="A770" s="614"/>
      <c r="B770" s="521"/>
      <c r="C770" s="522"/>
      <c r="D770" s="522"/>
      <c r="E770" s="523"/>
      <c r="F770" s="206" t="s">
        <v>565</v>
      </c>
      <c r="G770" s="207">
        <f>G760+G765+G755+G750+G745+G740+G735+G730</f>
        <v>283207070</v>
      </c>
      <c r="H770" s="207">
        <f t="shared" ref="H770:J770" si="593">H760+H765+H755+H750+H745+H740+H735+H730</f>
        <v>283207070</v>
      </c>
      <c r="I770" s="207">
        <f t="shared" si="593"/>
        <v>0</v>
      </c>
      <c r="J770" s="207">
        <f t="shared" si="593"/>
        <v>283207070</v>
      </c>
      <c r="K770" s="528"/>
      <c r="L770" s="528"/>
      <c r="M770" s="513"/>
      <c r="N770" s="314"/>
      <c r="O770" s="313"/>
      <c r="P770" s="313"/>
      <c r="Q770" s="313"/>
    </row>
    <row r="771" spans="1:17" s="209" customFormat="1" ht="12" customHeight="1" x14ac:dyDescent="0.3">
      <c r="A771" s="614"/>
      <c r="B771" s="521"/>
      <c r="C771" s="522"/>
      <c r="D771" s="522"/>
      <c r="E771" s="523"/>
      <c r="F771" s="206" t="s">
        <v>567</v>
      </c>
      <c r="G771" s="207">
        <f t="shared" ref="G771:J771" si="594">G761+G766</f>
        <v>0</v>
      </c>
      <c r="H771" s="207">
        <f t="shared" si="594"/>
        <v>0</v>
      </c>
      <c r="I771" s="207">
        <f t="shared" si="594"/>
        <v>0</v>
      </c>
      <c r="J771" s="207">
        <f t="shared" si="594"/>
        <v>0</v>
      </c>
      <c r="K771" s="528"/>
      <c r="L771" s="528"/>
      <c r="M771" s="513"/>
      <c r="N771" s="314"/>
      <c r="O771" s="313"/>
      <c r="P771" s="313"/>
      <c r="Q771" s="313"/>
    </row>
    <row r="772" spans="1:17" s="209" customFormat="1" ht="12" customHeight="1" x14ac:dyDescent="0.3">
      <c r="A772" s="614"/>
      <c r="B772" s="521"/>
      <c r="C772" s="522"/>
      <c r="D772" s="522"/>
      <c r="E772" s="523"/>
      <c r="F772" s="206" t="s">
        <v>569</v>
      </c>
      <c r="G772" s="207">
        <f>G762</f>
        <v>0</v>
      </c>
      <c r="H772" s="207">
        <f>H767</f>
        <v>0</v>
      </c>
      <c r="I772" s="207">
        <f>G772</f>
        <v>0</v>
      </c>
      <c r="J772" s="207">
        <f t="shared" ref="J772" si="595">J762+J767</f>
        <v>0</v>
      </c>
      <c r="K772" s="528"/>
      <c r="L772" s="528"/>
      <c r="M772" s="513"/>
      <c r="N772" s="314"/>
      <c r="O772" s="313"/>
      <c r="P772" s="313"/>
      <c r="Q772" s="313"/>
    </row>
    <row r="773" spans="1:17" s="209" customFormat="1" ht="12" customHeight="1" x14ac:dyDescent="0.3">
      <c r="A773" s="614"/>
      <c r="B773" s="524"/>
      <c r="C773" s="525"/>
      <c r="D773" s="525"/>
      <c r="E773" s="526"/>
      <c r="F773" s="206" t="s">
        <v>121</v>
      </c>
      <c r="G773" s="207">
        <f>SUM(G770:G772)</f>
        <v>283207070</v>
      </c>
      <c r="H773" s="207">
        <f t="shared" ref="H773:J773" si="596">SUM(H770:H772)</f>
        <v>283207070</v>
      </c>
      <c r="I773" s="207">
        <f t="shared" si="596"/>
        <v>0</v>
      </c>
      <c r="J773" s="207">
        <f t="shared" si="596"/>
        <v>283207070</v>
      </c>
      <c r="K773" s="529"/>
      <c r="L773" s="529"/>
      <c r="M773" s="514"/>
      <c r="N773" s="314"/>
      <c r="O773" s="313"/>
      <c r="P773" s="313"/>
      <c r="Q773" s="313"/>
    </row>
    <row r="774" spans="1:17" s="209" customFormat="1" ht="12" customHeight="1" x14ac:dyDescent="0.3">
      <c r="A774" s="614">
        <f>A729+1</f>
        <v>63</v>
      </c>
      <c r="B774" s="507" t="s">
        <v>771</v>
      </c>
      <c r="C774" s="507"/>
      <c r="D774" s="507"/>
      <c r="E774" s="507"/>
      <c r="F774" s="210" t="s">
        <v>1074</v>
      </c>
      <c r="G774" s="210"/>
      <c r="H774" s="211"/>
      <c r="I774" s="211"/>
      <c r="J774" s="211"/>
      <c r="K774" s="555" t="s">
        <v>1374</v>
      </c>
      <c r="L774" s="530">
        <v>0</v>
      </c>
      <c r="M774" s="267" t="s">
        <v>676</v>
      </c>
      <c r="N774" s="314"/>
      <c r="O774" s="313"/>
      <c r="P774" s="313"/>
      <c r="Q774" s="313"/>
    </row>
    <row r="775" spans="1:17" s="209" customFormat="1" ht="49.5" customHeight="1" x14ac:dyDescent="0.3">
      <c r="A775" s="614"/>
      <c r="B775" s="508"/>
      <c r="C775" s="508"/>
      <c r="D775" s="508"/>
      <c r="E775" s="508"/>
      <c r="F775" s="212" t="s">
        <v>104</v>
      </c>
      <c r="G775" s="208">
        <v>559905860</v>
      </c>
      <c r="H775" s="208">
        <f>G775</f>
        <v>559905860</v>
      </c>
      <c r="I775" s="208">
        <v>0</v>
      </c>
      <c r="J775" s="208">
        <f>H775</f>
        <v>559905860</v>
      </c>
      <c r="K775" s="556"/>
      <c r="L775" s="531"/>
      <c r="M775" s="558" t="s">
        <v>1300</v>
      </c>
      <c r="N775" s="314">
        <f>G775</f>
        <v>559905860</v>
      </c>
      <c r="O775" s="314">
        <f t="shared" ref="O775:Q775" si="597">H775</f>
        <v>559905860</v>
      </c>
      <c r="P775" s="314">
        <f t="shared" si="597"/>
        <v>0</v>
      </c>
      <c r="Q775" s="314">
        <f t="shared" si="597"/>
        <v>559905860</v>
      </c>
    </row>
    <row r="776" spans="1:17" s="209" customFormat="1" ht="49.5" customHeight="1" x14ac:dyDescent="0.3">
      <c r="A776" s="614"/>
      <c r="B776" s="508"/>
      <c r="C776" s="508"/>
      <c r="D776" s="508"/>
      <c r="E776" s="508"/>
      <c r="F776" s="212" t="s">
        <v>82</v>
      </c>
      <c r="G776" s="208">
        <v>351549</v>
      </c>
      <c r="H776" s="208">
        <f t="shared" ref="H776:H777" si="598">G776</f>
        <v>351549</v>
      </c>
      <c r="I776" s="208">
        <v>0</v>
      </c>
      <c r="J776" s="208">
        <f t="shared" ref="J776" si="599">H776</f>
        <v>351549</v>
      </c>
      <c r="K776" s="556"/>
      <c r="L776" s="531"/>
      <c r="M776" s="558"/>
      <c r="N776" s="314"/>
      <c r="O776" s="314"/>
      <c r="P776" s="314"/>
      <c r="Q776" s="314"/>
    </row>
    <row r="777" spans="1:17" s="209" customFormat="1" ht="49.5" customHeight="1" x14ac:dyDescent="0.3">
      <c r="A777" s="614"/>
      <c r="B777" s="508"/>
      <c r="C777" s="508"/>
      <c r="D777" s="508"/>
      <c r="E777" s="508"/>
      <c r="F777" s="212" t="s">
        <v>83</v>
      </c>
      <c r="G777" s="208" t="s">
        <v>674</v>
      </c>
      <c r="H777" s="208" t="str">
        <f t="shared" si="598"/>
        <v>연6%</v>
      </c>
      <c r="I777" s="208">
        <v>0</v>
      </c>
      <c r="J777" s="208">
        <v>0</v>
      </c>
      <c r="K777" s="556"/>
      <c r="L777" s="531"/>
      <c r="M777" s="558"/>
      <c r="N777" s="314"/>
      <c r="O777" s="314"/>
      <c r="P777" s="314"/>
      <c r="Q777" s="314"/>
    </row>
    <row r="778" spans="1:17" s="209" customFormat="1" ht="49.5" customHeight="1" x14ac:dyDescent="0.3">
      <c r="A778" s="614"/>
      <c r="B778" s="509"/>
      <c r="C778" s="509"/>
      <c r="D778" s="509"/>
      <c r="E778" s="509"/>
      <c r="F778" s="213" t="s">
        <v>121</v>
      </c>
      <c r="G778" s="214">
        <f>SUM(G775:G777)</f>
        <v>560257409</v>
      </c>
      <c r="H778" s="214">
        <f t="shared" ref="H778:J778" si="600">SUM(H775:H777)</f>
        <v>560257409</v>
      </c>
      <c r="I778" s="214">
        <f t="shared" si="600"/>
        <v>0</v>
      </c>
      <c r="J778" s="214">
        <f t="shared" si="600"/>
        <v>560257409</v>
      </c>
      <c r="K778" s="557"/>
      <c r="L778" s="532"/>
      <c r="M778" s="559"/>
      <c r="N778" s="314"/>
      <c r="O778" s="313"/>
      <c r="P778" s="313"/>
      <c r="Q778" s="313"/>
    </row>
    <row r="779" spans="1:17" s="209" customFormat="1" ht="11.85" customHeight="1" x14ac:dyDescent="0.3">
      <c r="A779" s="614">
        <f>A774+1</f>
        <v>64</v>
      </c>
      <c r="B779" s="507" t="s">
        <v>772</v>
      </c>
      <c r="C779" s="507" t="s">
        <v>263</v>
      </c>
      <c r="D779" s="507"/>
      <c r="E779" s="507"/>
      <c r="F779" s="210" t="s">
        <v>197</v>
      </c>
      <c r="G779" s="210"/>
      <c r="H779" s="211"/>
      <c r="I779" s="211"/>
      <c r="J779" s="211"/>
      <c r="K779" s="533"/>
      <c r="L779" s="530">
        <v>0</v>
      </c>
      <c r="M779" s="267" t="s">
        <v>694</v>
      </c>
      <c r="N779" s="314"/>
      <c r="O779" s="313"/>
      <c r="P779" s="313"/>
      <c r="Q779" s="313"/>
    </row>
    <row r="780" spans="1:17" s="209" customFormat="1" ht="11.85" customHeight="1" x14ac:dyDescent="0.3">
      <c r="A780" s="614"/>
      <c r="B780" s="508"/>
      <c r="C780" s="508"/>
      <c r="D780" s="508"/>
      <c r="E780" s="508"/>
      <c r="F780" s="212" t="s">
        <v>104</v>
      </c>
      <c r="G780" s="208">
        <v>872500</v>
      </c>
      <c r="H780" s="208">
        <f t="shared" ref="H780" si="601">G780</f>
        <v>872500</v>
      </c>
      <c r="I780" s="208">
        <v>0</v>
      </c>
      <c r="J780" s="208">
        <f t="shared" ref="J780:J782" si="602">H780</f>
        <v>872500</v>
      </c>
      <c r="K780" s="534"/>
      <c r="L780" s="531"/>
      <c r="M780" s="513" t="s">
        <v>1301</v>
      </c>
      <c r="N780" s="314">
        <f>G780</f>
        <v>872500</v>
      </c>
      <c r="O780" s="314">
        <f t="shared" ref="O780:Q780" si="603">H780</f>
        <v>872500</v>
      </c>
      <c r="P780" s="314">
        <f t="shared" si="603"/>
        <v>0</v>
      </c>
      <c r="Q780" s="314">
        <f t="shared" si="603"/>
        <v>872500</v>
      </c>
    </row>
    <row r="781" spans="1:17" s="209" customFormat="1" ht="11.85" customHeight="1" x14ac:dyDescent="0.3">
      <c r="A781" s="614"/>
      <c r="B781" s="508"/>
      <c r="C781" s="508"/>
      <c r="D781" s="508"/>
      <c r="E781" s="508"/>
      <c r="F781" s="212" t="s">
        <v>82</v>
      </c>
      <c r="G781" s="208">
        <v>134000</v>
      </c>
      <c r="H781" s="208">
        <f>G781</f>
        <v>134000</v>
      </c>
      <c r="I781" s="208">
        <v>0</v>
      </c>
      <c r="J781" s="208">
        <f t="shared" si="602"/>
        <v>134000</v>
      </c>
      <c r="K781" s="534"/>
      <c r="L781" s="531"/>
      <c r="M781" s="513"/>
      <c r="N781" s="314"/>
      <c r="O781" s="313"/>
      <c r="P781" s="313"/>
      <c r="Q781" s="313"/>
    </row>
    <row r="782" spans="1:17" s="209" customFormat="1" ht="11.85" customHeight="1" x14ac:dyDescent="0.3">
      <c r="A782" s="614"/>
      <c r="B782" s="508"/>
      <c r="C782" s="508"/>
      <c r="D782" s="508"/>
      <c r="E782" s="508"/>
      <c r="F782" s="212" t="s">
        <v>83</v>
      </c>
      <c r="G782" s="208">
        <v>0</v>
      </c>
      <c r="H782" s="208">
        <v>0</v>
      </c>
      <c r="I782" s="208">
        <v>0</v>
      </c>
      <c r="J782" s="208">
        <f t="shared" si="602"/>
        <v>0</v>
      </c>
      <c r="K782" s="534"/>
      <c r="L782" s="531"/>
      <c r="M782" s="513"/>
      <c r="N782" s="314"/>
      <c r="O782" s="313"/>
      <c r="P782" s="313"/>
      <c r="Q782" s="313"/>
    </row>
    <row r="783" spans="1:17" s="209" customFormat="1" ht="11.85" customHeight="1" x14ac:dyDescent="0.3">
      <c r="A783" s="614"/>
      <c r="B783" s="509"/>
      <c r="C783" s="508"/>
      <c r="D783" s="508"/>
      <c r="E783" s="508"/>
      <c r="F783" s="213" t="s">
        <v>121</v>
      </c>
      <c r="G783" s="214">
        <f t="shared" ref="G783:J783" si="604">SUM(G780:G782)</f>
        <v>1006500</v>
      </c>
      <c r="H783" s="214">
        <f t="shared" si="604"/>
        <v>1006500</v>
      </c>
      <c r="I783" s="214">
        <f t="shared" si="604"/>
        <v>0</v>
      </c>
      <c r="J783" s="214">
        <f t="shared" si="604"/>
        <v>1006500</v>
      </c>
      <c r="K783" s="535"/>
      <c r="L783" s="532"/>
      <c r="M783" s="514"/>
      <c r="N783" s="314"/>
      <c r="O783" s="313"/>
      <c r="P783" s="313"/>
      <c r="Q783" s="313"/>
    </row>
    <row r="784" spans="1:17" s="209" customFormat="1" ht="11.85" customHeight="1" x14ac:dyDescent="0.3">
      <c r="A784" s="614"/>
      <c r="B784" s="507" t="s">
        <v>773</v>
      </c>
      <c r="C784" s="508"/>
      <c r="D784" s="508"/>
      <c r="E784" s="508"/>
      <c r="F784" s="210" t="s">
        <v>197</v>
      </c>
      <c r="G784" s="210"/>
      <c r="H784" s="211"/>
      <c r="I784" s="211"/>
      <c r="J784" s="211"/>
      <c r="K784" s="533"/>
      <c r="L784" s="530">
        <v>0</v>
      </c>
      <c r="M784" s="267" t="s">
        <v>694</v>
      </c>
      <c r="N784" s="314"/>
      <c r="O784" s="313"/>
      <c r="P784" s="313"/>
      <c r="Q784" s="313"/>
    </row>
    <row r="785" spans="1:17" s="209" customFormat="1" ht="11.85" customHeight="1" x14ac:dyDescent="0.3">
      <c r="A785" s="614"/>
      <c r="B785" s="508"/>
      <c r="C785" s="508"/>
      <c r="D785" s="508"/>
      <c r="E785" s="508"/>
      <c r="F785" s="212" t="s">
        <v>104</v>
      </c>
      <c r="G785" s="208">
        <v>638961</v>
      </c>
      <c r="H785" s="208">
        <f t="shared" ref="H785" si="605">G785</f>
        <v>638961</v>
      </c>
      <c r="I785" s="208">
        <v>0</v>
      </c>
      <c r="J785" s="208">
        <f t="shared" ref="J785:J787" si="606">H785</f>
        <v>638961</v>
      </c>
      <c r="K785" s="534"/>
      <c r="L785" s="531"/>
      <c r="M785" s="513" t="s">
        <v>1302</v>
      </c>
      <c r="N785" s="314">
        <f>G785</f>
        <v>638961</v>
      </c>
      <c r="O785" s="314">
        <f t="shared" ref="O785:Q785" si="607">H785</f>
        <v>638961</v>
      </c>
      <c r="P785" s="314">
        <f t="shared" si="607"/>
        <v>0</v>
      </c>
      <c r="Q785" s="314">
        <f t="shared" si="607"/>
        <v>638961</v>
      </c>
    </row>
    <row r="786" spans="1:17" s="209" customFormat="1" ht="11.85" customHeight="1" x14ac:dyDescent="0.3">
      <c r="A786" s="614"/>
      <c r="B786" s="508"/>
      <c r="C786" s="508"/>
      <c r="D786" s="508"/>
      <c r="E786" s="508"/>
      <c r="F786" s="212" t="s">
        <v>82</v>
      </c>
      <c r="G786" s="208">
        <v>159473</v>
      </c>
      <c r="H786" s="208">
        <f>G786</f>
        <v>159473</v>
      </c>
      <c r="I786" s="208">
        <v>0</v>
      </c>
      <c r="J786" s="208">
        <f t="shared" si="606"/>
        <v>159473</v>
      </c>
      <c r="K786" s="534"/>
      <c r="L786" s="531"/>
      <c r="M786" s="513"/>
      <c r="N786" s="314"/>
      <c r="O786" s="313"/>
      <c r="P786" s="313"/>
      <c r="Q786" s="313"/>
    </row>
    <row r="787" spans="1:17" s="209" customFormat="1" ht="11.85" customHeight="1" x14ac:dyDescent="0.3">
      <c r="A787" s="614"/>
      <c r="B787" s="508"/>
      <c r="C787" s="508"/>
      <c r="D787" s="508"/>
      <c r="E787" s="508"/>
      <c r="F787" s="212" t="s">
        <v>83</v>
      </c>
      <c r="G787" s="208">
        <v>0</v>
      </c>
      <c r="H787" s="208">
        <v>0</v>
      </c>
      <c r="I787" s="208">
        <v>0</v>
      </c>
      <c r="J787" s="208">
        <f t="shared" si="606"/>
        <v>0</v>
      </c>
      <c r="K787" s="534"/>
      <c r="L787" s="531"/>
      <c r="M787" s="513"/>
      <c r="N787" s="314"/>
      <c r="O787" s="313"/>
      <c r="P787" s="313"/>
      <c r="Q787" s="313"/>
    </row>
    <row r="788" spans="1:17" s="209" customFormat="1" ht="11.85" customHeight="1" x14ac:dyDescent="0.3">
      <c r="A788" s="614"/>
      <c r="B788" s="509"/>
      <c r="C788" s="508"/>
      <c r="D788" s="508"/>
      <c r="E788" s="508"/>
      <c r="F788" s="213" t="s">
        <v>121</v>
      </c>
      <c r="G788" s="214">
        <f t="shared" ref="G788:J788" si="608">SUM(G785:G787)</f>
        <v>798434</v>
      </c>
      <c r="H788" s="214">
        <f t="shared" si="608"/>
        <v>798434</v>
      </c>
      <c r="I788" s="214">
        <f t="shared" si="608"/>
        <v>0</v>
      </c>
      <c r="J788" s="214">
        <f t="shared" si="608"/>
        <v>798434</v>
      </c>
      <c r="K788" s="535"/>
      <c r="L788" s="532"/>
      <c r="M788" s="514"/>
      <c r="N788" s="314"/>
      <c r="O788" s="313"/>
      <c r="P788" s="313"/>
      <c r="Q788" s="313"/>
    </row>
    <row r="789" spans="1:17" s="209" customFormat="1" ht="11.85" customHeight="1" x14ac:dyDescent="0.3">
      <c r="A789" s="614"/>
      <c r="B789" s="507" t="s">
        <v>774</v>
      </c>
      <c r="C789" s="508"/>
      <c r="D789" s="508"/>
      <c r="E789" s="508"/>
      <c r="F789" s="296" t="s">
        <v>1089</v>
      </c>
      <c r="G789" s="210"/>
      <c r="H789" s="211"/>
      <c r="I789" s="211"/>
      <c r="J789" s="211"/>
      <c r="K789" s="550" t="s">
        <v>1375</v>
      </c>
      <c r="L789" s="530">
        <v>0</v>
      </c>
      <c r="M789" s="267" t="s">
        <v>694</v>
      </c>
      <c r="N789" s="314"/>
      <c r="O789" s="313"/>
      <c r="P789" s="313"/>
      <c r="Q789" s="313"/>
    </row>
    <row r="790" spans="1:17" s="209" customFormat="1" ht="11.85" customHeight="1" x14ac:dyDescent="0.3">
      <c r="A790" s="614"/>
      <c r="B790" s="508"/>
      <c r="C790" s="508"/>
      <c r="D790" s="508"/>
      <c r="E790" s="508"/>
      <c r="F790" s="212" t="s">
        <v>104</v>
      </c>
      <c r="G790" s="208">
        <v>276346490</v>
      </c>
      <c r="H790" s="208">
        <f t="shared" ref="H790" si="609">G790</f>
        <v>276346490</v>
      </c>
      <c r="I790" s="208">
        <v>0</v>
      </c>
      <c r="J790" s="208">
        <v>0</v>
      </c>
      <c r="K790" s="551"/>
      <c r="L790" s="531"/>
      <c r="M790" s="513" t="s">
        <v>1303</v>
      </c>
      <c r="N790" s="314">
        <f>G790</f>
        <v>276346490</v>
      </c>
      <c r="O790" s="314">
        <f t="shared" ref="O790:Q790" si="610">H790</f>
        <v>276346490</v>
      </c>
      <c r="P790" s="314">
        <f t="shared" si="610"/>
        <v>0</v>
      </c>
      <c r="Q790" s="314">
        <f t="shared" si="610"/>
        <v>0</v>
      </c>
    </row>
    <row r="791" spans="1:17" s="209" customFormat="1" ht="11.85" customHeight="1" x14ac:dyDescent="0.3">
      <c r="A791" s="614"/>
      <c r="B791" s="508"/>
      <c r="C791" s="508"/>
      <c r="D791" s="508"/>
      <c r="E791" s="508"/>
      <c r="F791" s="212" t="s">
        <v>82</v>
      </c>
      <c r="G791" s="208">
        <v>0</v>
      </c>
      <c r="H791" s="208">
        <f>G791</f>
        <v>0</v>
      </c>
      <c r="I791" s="208">
        <v>0</v>
      </c>
      <c r="J791" s="208">
        <f t="shared" ref="J791:J792" si="611">H791</f>
        <v>0</v>
      </c>
      <c r="K791" s="551"/>
      <c r="L791" s="531"/>
      <c r="M791" s="513"/>
      <c r="N791" s="314"/>
      <c r="O791" s="313"/>
      <c r="P791" s="313"/>
      <c r="Q791" s="313"/>
    </row>
    <row r="792" spans="1:17" s="209" customFormat="1" ht="11.85" customHeight="1" x14ac:dyDescent="0.3">
      <c r="A792" s="614"/>
      <c r="B792" s="508"/>
      <c r="C792" s="508"/>
      <c r="D792" s="508"/>
      <c r="E792" s="508"/>
      <c r="F792" s="212" t="s">
        <v>83</v>
      </c>
      <c r="G792" s="208">
        <v>0</v>
      </c>
      <c r="H792" s="208">
        <v>0</v>
      </c>
      <c r="I792" s="208">
        <v>0</v>
      </c>
      <c r="J792" s="208">
        <f t="shared" si="611"/>
        <v>0</v>
      </c>
      <c r="K792" s="551"/>
      <c r="L792" s="531"/>
      <c r="M792" s="513"/>
      <c r="N792" s="314"/>
      <c r="O792" s="313"/>
      <c r="P792" s="313"/>
      <c r="Q792" s="313"/>
    </row>
    <row r="793" spans="1:17" s="209" customFormat="1" ht="11.85" customHeight="1" x14ac:dyDescent="0.3">
      <c r="A793" s="614"/>
      <c r="B793" s="509"/>
      <c r="C793" s="508"/>
      <c r="D793" s="508"/>
      <c r="E793" s="508"/>
      <c r="F793" s="213" t="s">
        <v>121</v>
      </c>
      <c r="G793" s="214">
        <f t="shared" ref="G793:J793" si="612">SUM(G790:G792)</f>
        <v>276346490</v>
      </c>
      <c r="H793" s="214">
        <f t="shared" si="612"/>
        <v>276346490</v>
      </c>
      <c r="I793" s="214">
        <f t="shared" si="612"/>
        <v>0</v>
      </c>
      <c r="J793" s="214">
        <f t="shared" si="612"/>
        <v>0</v>
      </c>
      <c r="K793" s="551"/>
      <c r="L793" s="532"/>
      <c r="M793" s="514"/>
      <c r="N793" s="314"/>
      <c r="O793" s="313"/>
      <c r="P793" s="313"/>
      <c r="Q793" s="313"/>
    </row>
    <row r="794" spans="1:17" s="209" customFormat="1" ht="11.85" customHeight="1" x14ac:dyDescent="0.3">
      <c r="A794" s="614"/>
      <c r="B794" s="507" t="s">
        <v>775</v>
      </c>
      <c r="C794" s="508"/>
      <c r="D794" s="508"/>
      <c r="E794" s="508"/>
      <c r="F794" s="296" t="s">
        <v>882</v>
      </c>
      <c r="G794" s="210"/>
      <c r="H794" s="211"/>
      <c r="I794" s="211"/>
      <c r="J794" s="211"/>
      <c r="K794" s="552"/>
      <c r="L794" s="530">
        <v>0</v>
      </c>
      <c r="M794" s="267" t="s">
        <v>694</v>
      </c>
      <c r="N794" s="314"/>
      <c r="O794" s="313"/>
      <c r="P794" s="313"/>
      <c r="Q794" s="313"/>
    </row>
    <row r="795" spans="1:17" s="209" customFormat="1" ht="11.85" customHeight="1" x14ac:dyDescent="0.3">
      <c r="A795" s="614"/>
      <c r="B795" s="508"/>
      <c r="C795" s="508"/>
      <c r="D795" s="508"/>
      <c r="E795" s="508"/>
      <c r="F795" s="212" t="s">
        <v>104</v>
      </c>
      <c r="G795" s="208">
        <v>797880</v>
      </c>
      <c r="H795" s="208">
        <f t="shared" ref="H795" si="613">G795</f>
        <v>797880</v>
      </c>
      <c r="I795" s="208">
        <v>0</v>
      </c>
      <c r="J795" s="208">
        <f>H795</f>
        <v>797880</v>
      </c>
      <c r="K795" s="552"/>
      <c r="L795" s="531"/>
      <c r="M795" s="513" t="s">
        <v>1304</v>
      </c>
      <c r="N795" s="314">
        <f>G795</f>
        <v>797880</v>
      </c>
      <c r="O795" s="314">
        <f t="shared" ref="O795:Q795" si="614">H795</f>
        <v>797880</v>
      </c>
      <c r="P795" s="314">
        <f t="shared" si="614"/>
        <v>0</v>
      </c>
      <c r="Q795" s="314">
        <f t="shared" si="614"/>
        <v>797880</v>
      </c>
    </row>
    <row r="796" spans="1:17" s="209" customFormat="1" ht="11.85" customHeight="1" x14ac:dyDescent="0.3">
      <c r="A796" s="614"/>
      <c r="B796" s="508"/>
      <c r="C796" s="508"/>
      <c r="D796" s="508"/>
      <c r="E796" s="508"/>
      <c r="F796" s="212" t="s">
        <v>82</v>
      </c>
      <c r="G796" s="208">
        <v>0</v>
      </c>
      <c r="H796" s="208">
        <f>G796</f>
        <v>0</v>
      </c>
      <c r="I796" s="208">
        <v>0</v>
      </c>
      <c r="J796" s="208">
        <f t="shared" ref="J796:J797" si="615">H796</f>
        <v>0</v>
      </c>
      <c r="K796" s="552"/>
      <c r="L796" s="531"/>
      <c r="M796" s="513"/>
      <c r="N796" s="314"/>
      <c r="O796" s="313"/>
      <c r="P796" s="313"/>
      <c r="Q796" s="313"/>
    </row>
    <row r="797" spans="1:17" s="209" customFormat="1" ht="11.85" customHeight="1" x14ac:dyDescent="0.3">
      <c r="A797" s="614"/>
      <c r="B797" s="508"/>
      <c r="C797" s="508"/>
      <c r="D797" s="508"/>
      <c r="E797" s="508"/>
      <c r="F797" s="212" t="s">
        <v>83</v>
      </c>
      <c r="G797" s="208">
        <v>0</v>
      </c>
      <c r="H797" s="208">
        <v>0</v>
      </c>
      <c r="I797" s="208">
        <v>0</v>
      </c>
      <c r="J797" s="208">
        <f t="shared" si="615"/>
        <v>0</v>
      </c>
      <c r="K797" s="552"/>
      <c r="L797" s="531"/>
      <c r="M797" s="513"/>
      <c r="N797" s="314"/>
      <c r="O797" s="313"/>
      <c r="P797" s="313"/>
      <c r="Q797" s="313"/>
    </row>
    <row r="798" spans="1:17" s="209" customFormat="1" ht="11.85" customHeight="1" x14ac:dyDescent="0.3">
      <c r="A798" s="614"/>
      <c r="B798" s="509"/>
      <c r="C798" s="508"/>
      <c r="D798" s="508"/>
      <c r="E798" s="508"/>
      <c r="F798" s="213" t="s">
        <v>121</v>
      </c>
      <c r="G798" s="214">
        <f t="shared" ref="G798:J798" si="616">SUM(G795:G797)</f>
        <v>797880</v>
      </c>
      <c r="H798" s="214">
        <f t="shared" si="616"/>
        <v>797880</v>
      </c>
      <c r="I798" s="214">
        <f t="shared" si="616"/>
        <v>0</v>
      </c>
      <c r="J798" s="214">
        <f t="shared" si="616"/>
        <v>797880</v>
      </c>
      <c r="K798" s="552"/>
      <c r="L798" s="532"/>
      <c r="M798" s="514"/>
      <c r="N798" s="314"/>
      <c r="O798" s="313"/>
      <c r="P798" s="313"/>
      <c r="Q798" s="313"/>
    </row>
    <row r="799" spans="1:17" s="209" customFormat="1" ht="11.85" customHeight="1" x14ac:dyDescent="0.3">
      <c r="A799" s="614"/>
      <c r="B799" s="507" t="s">
        <v>776</v>
      </c>
      <c r="C799" s="508"/>
      <c r="D799" s="508"/>
      <c r="E799" s="508"/>
      <c r="F799" s="296" t="s">
        <v>882</v>
      </c>
      <c r="G799" s="210"/>
      <c r="H799" s="211"/>
      <c r="I799" s="211"/>
      <c r="J799" s="211"/>
      <c r="K799" s="552"/>
      <c r="L799" s="530">
        <v>0</v>
      </c>
      <c r="M799" s="267" t="s">
        <v>694</v>
      </c>
      <c r="N799" s="314"/>
      <c r="O799" s="313"/>
      <c r="P799" s="313"/>
      <c r="Q799" s="313"/>
    </row>
    <row r="800" spans="1:17" s="209" customFormat="1" ht="11.85" customHeight="1" x14ac:dyDescent="0.3">
      <c r="A800" s="614"/>
      <c r="B800" s="508"/>
      <c r="C800" s="508"/>
      <c r="D800" s="508"/>
      <c r="E800" s="508"/>
      <c r="F800" s="212" t="s">
        <v>104</v>
      </c>
      <c r="G800" s="208">
        <v>87695000</v>
      </c>
      <c r="H800" s="208">
        <f t="shared" ref="H800" si="617">G800</f>
        <v>87695000</v>
      </c>
      <c r="I800" s="208">
        <v>0</v>
      </c>
      <c r="J800" s="208">
        <f>H800</f>
        <v>87695000</v>
      </c>
      <c r="K800" s="552"/>
      <c r="L800" s="531"/>
      <c r="M800" s="513" t="s">
        <v>1301</v>
      </c>
      <c r="N800" s="314">
        <f>G800</f>
        <v>87695000</v>
      </c>
      <c r="O800" s="314">
        <f t="shared" ref="O800:Q800" si="618">H800</f>
        <v>87695000</v>
      </c>
      <c r="P800" s="314">
        <f t="shared" si="618"/>
        <v>0</v>
      </c>
      <c r="Q800" s="314">
        <f t="shared" si="618"/>
        <v>87695000</v>
      </c>
    </row>
    <row r="801" spans="1:17" s="209" customFormat="1" ht="11.85" customHeight="1" x14ac:dyDescent="0.3">
      <c r="A801" s="614"/>
      <c r="B801" s="508"/>
      <c r="C801" s="508"/>
      <c r="D801" s="508"/>
      <c r="E801" s="508"/>
      <c r="F801" s="212" t="s">
        <v>82</v>
      </c>
      <c r="G801" s="208">
        <v>0</v>
      </c>
      <c r="H801" s="208">
        <f>G801</f>
        <v>0</v>
      </c>
      <c r="I801" s="208">
        <v>0</v>
      </c>
      <c r="J801" s="208">
        <f t="shared" ref="J801:J802" si="619">H801</f>
        <v>0</v>
      </c>
      <c r="K801" s="552"/>
      <c r="L801" s="531"/>
      <c r="M801" s="513"/>
      <c r="N801" s="314"/>
      <c r="O801" s="313"/>
      <c r="P801" s="313"/>
      <c r="Q801" s="313"/>
    </row>
    <row r="802" spans="1:17" s="209" customFormat="1" ht="11.85" customHeight="1" x14ac:dyDescent="0.3">
      <c r="A802" s="614"/>
      <c r="B802" s="508"/>
      <c r="C802" s="508"/>
      <c r="D802" s="508"/>
      <c r="E802" s="508"/>
      <c r="F802" s="212" t="s">
        <v>83</v>
      </c>
      <c r="G802" s="208">
        <v>0</v>
      </c>
      <c r="H802" s="208">
        <v>0</v>
      </c>
      <c r="I802" s="208">
        <v>0</v>
      </c>
      <c r="J802" s="208">
        <f t="shared" si="619"/>
        <v>0</v>
      </c>
      <c r="K802" s="552"/>
      <c r="L802" s="531"/>
      <c r="M802" s="513"/>
      <c r="N802" s="314"/>
      <c r="O802" s="313"/>
      <c r="P802" s="313"/>
      <c r="Q802" s="313"/>
    </row>
    <row r="803" spans="1:17" s="209" customFormat="1" ht="11.85" customHeight="1" x14ac:dyDescent="0.3">
      <c r="A803" s="614"/>
      <c r="B803" s="509"/>
      <c r="C803" s="509"/>
      <c r="D803" s="509"/>
      <c r="E803" s="509"/>
      <c r="F803" s="213" t="s">
        <v>121</v>
      </c>
      <c r="G803" s="214">
        <f t="shared" ref="G803:J803" si="620">SUM(G800:G802)</f>
        <v>87695000</v>
      </c>
      <c r="H803" s="214">
        <f t="shared" si="620"/>
        <v>87695000</v>
      </c>
      <c r="I803" s="214">
        <f t="shared" si="620"/>
        <v>0</v>
      </c>
      <c r="J803" s="214">
        <f t="shared" si="620"/>
        <v>87695000</v>
      </c>
      <c r="K803" s="552"/>
      <c r="L803" s="532"/>
      <c r="M803" s="514"/>
      <c r="N803" s="314"/>
      <c r="O803" s="313"/>
      <c r="P803" s="313"/>
      <c r="Q803" s="313"/>
    </row>
    <row r="804" spans="1:17" s="209" customFormat="1" ht="9" customHeight="1" x14ac:dyDescent="0.3">
      <c r="A804" s="614"/>
      <c r="B804" s="518"/>
      <c r="C804" s="519"/>
      <c r="D804" s="519"/>
      <c r="E804" s="520"/>
      <c r="F804" s="206"/>
      <c r="G804" s="207"/>
      <c r="H804" s="208"/>
      <c r="I804" s="208"/>
      <c r="J804" s="208"/>
      <c r="K804" s="527"/>
      <c r="L804" s="527"/>
      <c r="M804" s="512"/>
      <c r="N804" s="314"/>
      <c r="O804" s="313"/>
      <c r="P804" s="313"/>
      <c r="Q804" s="313"/>
    </row>
    <row r="805" spans="1:17" s="209" customFormat="1" ht="11.85" customHeight="1" x14ac:dyDescent="0.3">
      <c r="A805" s="614"/>
      <c r="B805" s="521"/>
      <c r="C805" s="522"/>
      <c r="D805" s="522"/>
      <c r="E805" s="523"/>
      <c r="F805" s="206" t="s">
        <v>565</v>
      </c>
      <c r="G805" s="207">
        <f>G780+G785+G790+G795+G800</f>
        <v>366350831</v>
      </c>
      <c r="H805" s="207">
        <f>H780+H785+H790+H795+H800</f>
        <v>366350831</v>
      </c>
      <c r="I805" s="207">
        <f t="shared" ref="I805" si="621">I795+I800</f>
        <v>0</v>
      </c>
      <c r="J805" s="207">
        <f>J780+J785+J790+J795+J800</f>
        <v>90004341</v>
      </c>
      <c r="K805" s="528"/>
      <c r="L805" s="528"/>
      <c r="M805" s="513"/>
      <c r="N805" s="314"/>
      <c r="O805" s="313"/>
      <c r="P805" s="313"/>
      <c r="Q805" s="313"/>
    </row>
    <row r="806" spans="1:17" s="209" customFormat="1" ht="11.85" customHeight="1" x14ac:dyDescent="0.3">
      <c r="A806" s="614"/>
      <c r="B806" s="521"/>
      <c r="C806" s="522"/>
      <c r="D806" s="522"/>
      <c r="E806" s="523"/>
      <c r="F806" s="206" t="s">
        <v>567</v>
      </c>
      <c r="G806" s="207">
        <f>G781+G786+G791+G796+G801</f>
        <v>293473</v>
      </c>
      <c r="H806" s="207">
        <f>H781+H786+H791+H796+H801</f>
        <v>293473</v>
      </c>
      <c r="I806" s="207">
        <f t="shared" ref="I806" si="622">I796+I801</f>
        <v>0</v>
      </c>
      <c r="J806" s="207">
        <f>J781+J786+J791+J796+J801</f>
        <v>293473</v>
      </c>
      <c r="K806" s="528"/>
      <c r="L806" s="528"/>
      <c r="M806" s="513"/>
      <c r="N806" s="314"/>
      <c r="O806" s="313"/>
      <c r="P806" s="313"/>
      <c r="Q806" s="313"/>
    </row>
    <row r="807" spans="1:17" s="209" customFormat="1" ht="11.85" customHeight="1" x14ac:dyDescent="0.3">
      <c r="A807" s="614"/>
      <c r="B807" s="521"/>
      <c r="C807" s="522"/>
      <c r="D807" s="522"/>
      <c r="E807" s="523"/>
      <c r="F807" s="206" t="s">
        <v>569</v>
      </c>
      <c r="G807" s="207">
        <f t="shared" ref="G807:J807" si="623">G797+G802</f>
        <v>0</v>
      </c>
      <c r="H807" s="207">
        <f t="shared" si="623"/>
        <v>0</v>
      </c>
      <c r="I807" s="207">
        <f t="shared" si="623"/>
        <v>0</v>
      </c>
      <c r="J807" s="207">
        <f t="shared" si="623"/>
        <v>0</v>
      </c>
      <c r="K807" s="528"/>
      <c r="L807" s="528"/>
      <c r="M807" s="513"/>
      <c r="N807" s="314"/>
      <c r="O807" s="313"/>
      <c r="P807" s="313"/>
      <c r="Q807" s="313"/>
    </row>
    <row r="808" spans="1:17" s="209" customFormat="1" ht="11.85" customHeight="1" x14ac:dyDescent="0.3">
      <c r="A808" s="614"/>
      <c r="B808" s="524"/>
      <c r="C808" s="525"/>
      <c r="D808" s="525"/>
      <c r="E808" s="526"/>
      <c r="F808" s="206" t="s">
        <v>121</v>
      </c>
      <c r="G808" s="207">
        <f>SUM(G805:G807)</f>
        <v>366644304</v>
      </c>
      <c r="H808" s="207">
        <f t="shared" ref="H808:J808" si="624">SUM(H805:H807)</f>
        <v>366644304</v>
      </c>
      <c r="I808" s="207">
        <f t="shared" si="624"/>
        <v>0</v>
      </c>
      <c r="J808" s="207">
        <f t="shared" si="624"/>
        <v>90297814</v>
      </c>
      <c r="K808" s="529"/>
      <c r="L808" s="529"/>
      <c r="M808" s="514"/>
      <c r="N808" s="314"/>
      <c r="O808" s="313"/>
      <c r="P808" s="313"/>
      <c r="Q808" s="313"/>
    </row>
    <row r="809" spans="1:17" s="209" customFormat="1" ht="12" customHeight="1" x14ac:dyDescent="0.3">
      <c r="A809" s="614">
        <f>A779+1</f>
        <v>65</v>
      </c>
      <c r="B809" s="507" t="s">
        <v>778</v>
      </c>
      <c r="C809" s="507" t="s">
        <v>520</v>
      </c>
      <c r="D809" s="507"/>
      <c r="E809" s="507"/>
      <c r="F809" s="210" t="s">
        <v>197</v>
      </c>
      <c r="G809" s="210"/>
      <c r="H809" s="211"/>
      <c r="I809" s="211"/>
      <c r="J809" s="211"/>
      <c r="K809" s="533"/>
      <c r="L809" s="530">
        <v>0</v>
      </c>
      <c r="M809" s="267" t="s">
        <v>756</v>
      </c>
      <c r="N809" s="314"/>
      <c r="O809" s="313"/>
      <c r="P809" s="313"/>
      <c r="Q809" s="313"/>
    </row>
    <row r="810" spans="1:17" s="209" customFormat="1" ht="12" customHeight="1" x14ac:dyDescent="0.3">
      <c r="A810" s="614"/>
      <c r="B810" s="508"/>
      <c r="C810" s="508"/>
      <c r="D810" s="508"/>
      <c r="E810" s="508"/>
      <c r="F810" s="212" t="s">
        <v>104</v>
      </c>
      <c r="G810" s="208">
        <v>371580</v>
      </c>
      <c r="H810" s="208">
        <f t="shared" ref="H810" si="625">G810</f>
        <v>371580</v>
      </c>
      <c r="I810" s="208">
        <v>0</v>
      </c>
      <c r="J810" s="208">
        <f t="shared" ref="J810:J812" si="626">H810</f>
        <v>371580</v>
      </c>
      <c r="K810" s="534"/>
      <c r="L810" s="531"/>
      <c r="M810" s="513" t="s">
        <v>780</v>
      </c>
      <c r="N810" s="314">
        <f>G810</f>
        <v>371580</v>
      </c>
      <c r="O810" s="314">
        <f t="shared" ref="O810:Q810" si="627">H810</f>
        <v>371580</v>
      </c>
      <c r="P810" s="314">
        <f t="shared" si="627"/>
        <v>0</v>
      </c>
      <c r="Q810" s="314">
        <f t="shared" si="627"/>
        <v>371580</v>
      </c>
    </row>
    <row r="811" spans="1:17" s="209" customFormat="1" ht="12" customHeight="1" x14ac:dyDescent="0.3">
      <c r="A811" s="614"/>
      <c r="B811" s="508"/>
      <c r="C811" s="508"/>
      <c r="D811" s="508"/>
      <c r="E811" s="508"/>
      <c r="F811" s="212" t="s">
        <v>82</v>
      </c>
      <c r="G811" s="208">
        <v>0</v>
      </c>
      <c r="H811" s="208">
        <v>0</v>
      </c>
      <c r="I811" s="208">
        <v>0</v>
      </c>
      <c r="J811" s="208">
        <f t="shared" si="626"/>
        <v>0</v>
      </c>
      <c r="K811" s="534"/>
      <c r="L811" s="531"/>
      <c r="M811" s="513"/>
      <c r="N811" s="314"/>
      <c r="O811" s="313"/>
      <c r="P811" s="313"/>
      <c r="Q811" s="313"/>
    </row>
    <row r="812" spans="1:17" s="209" customFormat="1" ht="12" customHeight="1" x14ac:dyDescent="0.3">
      <c r="A812" s="614"/>
      <c r="B812" s="508"/>
      <c r="C812" s="508"/>
      <c r="D812" s="508"/>
      <c r="E812" s="508"/>
      <c r="F812" s="212" t="s">
        <v>83</v>
      </c>
      <c r="G812" s="208">
        <v>0</v>
      </c>
      <c r="H812" s="208">
        <v>0</v>
      </c>
      <c r="I812" s="208">
        <v>0</v>
      </c>
      <c r="J812" s="208">
        <f t="shared" si="626"/>
        <v>0</v>
      </c>
      <c r="K812" s="534"/>
      <c r="L812" s="531"/>
      <c r="M812" s="513"/>
      <c r="N812" s="314"/>
      <c r="O812" s="313"/>
      <c r="P812" s="313"/>
      <c r="Q812" s="313"/>
    </row>
    <row r="813" spans="1:17" s="209" customFormat="1" ht="12" customHeight="1" x14ac:dyDescent="0.3">
      <c r="A813" s="614"/>
      <c r="B813" s="509"/>
      <c r="C813" s="509"/>
      <c r="D813" s="509"/>
      <c r="E813" s="509"/>
      <c r="F813" s="213" t="s">
        <v>121</v>
      </c>
      <c r="G813" s="214">
        <f t="shared" ref="G813:J813" si="628">SUM(G810:G812)</f>
        <v>371580</v>
      </c>
      <c r="H813" s="214">
        <f t="shared" si="628"/>
        <v>371580</v>
      </c>
      <c r="I813" s="214">
        <f t="shared" si="628"/>
        <v>0</v>
      </c>
      <c r="J813" s="214">
        <f t="shared" si="628"/>
        <v>371580</v>
      </c>
      <c r="K813" s="535"/>
      <c r="L813" s="532"/>
      <c r="M813" s="514"/>
      <c r="N813" s="314"/>
      <c r="O813" s="313"/>
      <c r="P813" s="313"/>
      <c r="Q813" s="313"/>
    </row>
    <row r="814" spans="1:17" s="209" customFormat="1" ht="12" customHeight="1" x14ac:dyDescent="0.3">
      <c r="A814" s="614">
        <f>A809+1</f>
        <v>66</v>
      </c>
      <c r="B814" s="507" t="s">
        <v>779</v>
      </c>
      <c r="C814" s="507"/>
      <c r="D814" s="507"/>
      <c r="E814" s="507"/>
      <c r="F814" s="210" t="s">
        <v>709</v>
      </c>
      <c r="G814" s="210"/>
      <c r="H814" s="211"/>
      <c r="I814" s="211"/>
      <c r="J814" s="211"/>
      <c r="K814" s="528" t="s">
        <v>869</v>
      </c>
      <c r="L814" s="530">
        <v>0</v>
      </c>
      <c r="M814" s="267" t="s">
        <v>676</v>
      </c>
      <c r="N814" s="314"/>
      <c r="O814" s="313"/>
      <c r="P814" s="313"/>
      <c r="Q814" s="313"/>
    </row>
    <row r="815" spans="1:17" s="209" customFormat="1" ht="12" customHeight="1" x14ac:dyDescent="0.3">
      <c r="A815" s="614"/>
      <c r="B815" s="508"/>
      <c r="C815" s="508"/>
      <c r="D815" s="508"/>
      <c r="E815" s="508"/>
      <c r="F815" s="212" t="s">
        <v>104</v>
      </c>
      <c r="G815" s="208">
        <v>4467875181</v>
      </c>
      <c r="H815" s="208"/>
      <c r="I815" s="208">
        <f>G815</f>
        <v>4467875181</v>
      </c>
      <c r="J815" s="208">
        <f t="shared" ref="J815:J816" si="629">H815</f>
        <v>0</v>
      </c>
      <c r="K815" s="528"/>
      <c r="L815" s="531"/>
      <c r="M815" s="513" t="s">
        <v>1305</v>
      </c>
      <c r="N815" s="314">
        <f>G815</f>
        <v>4467875181</v>
      </c>
      <c r="O815" s="314">
        <f t="shared" ref="O815:Q815" si="630">H815</f>
        <v>0</v>
      </c>
      <c r="P815" s="314">
        <f t="shared" si="630"/>
        <v>4467875181</v>
      </c>
      <c r="Q815" s="314">
        <f t="shared" si="630"/>
        <v>0</v>
      </c>
    </row>
    <row r="816" spans="1:17" s="209" customFormat="1" ht="12" customHeight="1" x14ac:dyDescent="0.3">
      <c r="A816" s="614"/>
      <c r="B816" s="508"/>
      <c r="C816" s="508"/>
      <c r="D816" s="508"/>
      <c r="E816" s="508"/>
      <c r="F816" s="212" t="s">
        <v>82</v>
      </c>
      <c r="G816" s="208">
        <v>61397098</v>
      </c>
      <c r="H816" s="208"/>
      <c r="I816" s="208">
        <f t="shared" ref="I816:I817" si="631">G816</f>
        <v>61397098</v>
      </c>
      <c r="J816" s="208">
        <f t="shared" si="629"/>
        <v>0</v>
      </c>
      <c r="K816" s="528"/>
      <c r="L816" s="531"/>
      <c r="M816" s="513"/>
      <c r="N816" s="314"/>
      <c r="O816" s="314"/>
      <c r="P816" s="314"/>
      <c r="Q816" s="314"/>
    </row>
    <row r="817" spans="1:17" s="209" customFormat="1" ht="12" customHeight="1" x14ac:dyDescent="0.3">
      <c r="A817" s="614"/>
      <c r="B817" s="508"/>
      <c r="C817" s="508"/>
      <c r="D817" s="508"/>
      <c r="E817" s="508"/>
      <c r="F817" s="212" t="s">
        <v>83</v>
      </c>
      <c r="G817" s="208" t="s">
        <v>674</v>
      </c>
      <c r="H817" s="208"/>
      <c r="I817" s="208" t="str">
        <f t="shared" si="631"/>
        <v>연6%</v>
      </c>
      <c r="J817" s="208">
        <v>0</v>
      </c>
      <c r="K817" s="528"/>
      <c r="L817" s="531"/>
      <c r="M817" s="513"/>
      <c r="N817" s="314"/>
      <c r="O817" s="314"/>
      <c r="P817" s="314"/>
      <c r="Q817" s="314"/>
    </row>
    <row r="818" spans="1:17" s="209" customFormat="1" ht="12" customHeight="1" x14ac:dyDescent="0.3">
      <c r="A818" s="614"/>
      <c r="B818" s="509"/>
      <c r="C818" s="508"/>
      <c r="D818" s="508"/>
      <c r="E818" s="508"/>
      <c r="F818" s="213" t="s">
        <v>121</v>
      </c>
      <c r="G818" s="214">
        <f t="shared" ref="G818:J818" si="632">SUM(G815:G817)</f>
        <v>4529272279</v>
      </c>
      <c r="H818" s="214">
        <f t="shared" si="632"/>
        <v>0</v>
      </c>
      <c r="I818" s="214">
        <f t="shared" si="632"/>
        <v>4529272279</v>
      </c>
      <c r="J818" s="214">
        <f t="shared" si="632"/>
        <v>0</v>
      </c>
      <c r="K818" s="529"/>
      <c r="L818" s="532"/>
      <c r="M818" s="514"/>
      <c r="N818" s="314"/>
      <c r="O818" s="313"/>
      <c r="P818" s="313"/>
      <c r="Q818" s="313"/>
    </row>
    <row r="819" spans="1:17" s="209" customFormat="1" ht="12" customHeight="1" x14ac:dyDescent="0.3">
      <c r="A819" s="614">
        <f>A814+1</f>
        <v>67</v>
      </c>
      <c r="B819" s="507" t="s">
        <v>781</v>
      </c>
      <c r="C819" s="507" t="s">
        <v>178</v>
      </c>
      <c r="D819" s="507"/>
      <c r="E819" s="507"/>
      <c r="F819" s="210" t="s">
        <v>197</v>
      </c>
      <c r="G819" s="210"/>
      <c r="H819" s="211"/>
      <c r="I819" s="211"/>
      <c r="J819" s="211"/>
      <c r="K819" s="533"/>
      <c r="L819" s="530">
        <v>0</v>
      </c>
      <c r="M819" s="215" t="s">
        <v>694</v>
      </c>
      <c r="N819" s="314"/>
      <c r="O819" s="313"/>
      <c r="P819" s="313"/>
      <c r="Q819" s="313"/>
    </row>
    <row r="820" spans="1:17" s="209" customFormat="1" ht="12" customHeight="1" x14ac:dyDescent="0.3">
      <c r="A820" s="614"/>
      <c r="B820" s="508"/>
      <c r="C820" s="508"/>
      <c r="D820" s="508"/>
      <c r="E820" s="508"/>
      <c r="F820" s="212" t="s">
        <v>104</v>
      </c>
      <c r="G820" s="208">
        <v>26236687</v>
      </c>
      <c r="H820" s="208">
        <f t="shared" ref="H820" si="633">G820</f>
        <v>26236687</v>
      </c>
      <c r="I820" s="208">
        <v>0</v>
      </c>
      <c r="J820" s="208">
        <f t="shared" ref="J820:J822" si="634">H820</f>
        <v>26236687</v>
      </c>
      <c r="K820" s="534"/>
      <c r="L820" s="531"/>
      <c r="M820" s="513"/>
      <c r="N820" s="314">
        <f>G820</f>
        <v>26236687</v>
      </c>
      <c r="O820" s="314">
        <f t="shared" ref="O820:Q820" si="635">H820</f>
        <v>26236687</v>
      </c>
      <c r="P820" s="314">
        <f t="shared" si="635"/>
        <v>0</v>
      </c>
      <c r="Q820" s="314">
        <f t="shared" si="635"/>
        <v>26236687</v>
      </c>
    </row>
    <row r="821" spans="1:17" s="209" customFormat="1" ht="12" customHeight="1" x14ac:dyDescent="0.3">
      <c r="A821" s="614"/>
      <c r="B821" s="508"/>
      <c r="C821" s="508"/>
      <c r="D821" s="508"/>
      <c r="E821" s="508"/>
      <c r="F821" s="212" t="s">
        <v>82</v>
      </c>
      <c r="G821" s="208">
        <v>0</v>
      </c>
      <c r="H821" s="208">
        <v>0</v>
      </c>
      <c r="I821" s="208">
        <v>0</v>
      </c>
      <c r="J821" s="208">
        <f t="shared" si="634"/>
        <v>0</v>
      </c>
      <c r="K821" s="534"/>
      <c r="L821" s="531"/>
      <c r="M821" s="513"/>
      <c r="N821" s="314"/>
      <c r="O821" s="313"/>
      <c r="P821" s="313"/>
      <c r="Q821" s="313"/>
    </row>
    <row r="822" spans="1:17" s="209" customFormat="1" ht="12" customHeight="1" x14ac:dyDescent="0.3">
      <c r="A822" s="614"/>
      <c r="B822" s="508"/>
      <c r="C822" s="508"/>
      <c r="D822" s="508"/>
      <c r="E822" s="508"/>
      <c r="F822" s="212" t="s">
        <v>83</v>
      </c>
      <c r="G822" s="208">
        <v>0</v>
      </c>
      <c r="H822" s="208">
        <v>0</v>
      </c>
      <c r="I822" s="208">
        <v>0</v>
      </c>
      <c r="J822" s="208">
        <f t="shared" si="634"/>
        <v>0</v>
      </c>
      <c r="K822" s="534"/>
      <c r="L822" s="531"/>
      <c r="M822" s="513"/>
      <c r="N822" s="314"/>
      <c r="O822" s="313"/>
      <c r="P822" s="313"/>
      <c r="Q822" s="313"/>
    </row>
    <row r="823" spans="1:17" s="209" customFormat="1" ht="12" customHeight="1" x14ac:dyDescent="0.3">
      <c r="A823" s="614"/>
      <c r="B823" s="509"/>
      <c r="C823" s="509"/>
      <c r="D823" s="509"/>
      <c r="E823" s="509"/>
      <c r="F823" s="213" t="s">
        <v>121</v>
      </c>
      <c r="G823" s="214">
        <f t="shared" ref="G823:J823" si="636">SUM(G820:G822)</f>
        <v>26236687</v>
      </c>
      <c r="H823" s="214">
        <f t="shared" si="636"/>
        <v>26236687</v>
      </c>
      <c r="I823" s="214">
        <f t="shared" si="636"/>
        <v>0</v>
      </c>
      <c r="J823" s="214">
        <f t="shared" si="636"/>
        <v>26236687</v>
      </c>
      <c r="K823" s="535"/>
      <c r="L823" s="532"/>
      <c r="M823" s="514"/>
      <c r="N823" s="314"/>
      <c r="O823" s="313"/>
      <c r="P823" s="313"/>
      <c r="Q823" s="313"/>
    </row>
    <row r="824" spans="1:17" s="209" customFormat="1" ht="14.45" customHeight="1" x14ac:dyDescent="0.3">
      <c r="A824" s="614">
        <f>A819+1</f>
        <v>68</v>
      </c>
      <c r="B824" s="507" t="s">
        <v>782</v>
      </c>
      <c r="C824" s="507" t="s">
        <v>371</v>
      </c>
      <c r="D824" s="510"/>
      <c r="E824" s="510"/>
      <c r="F824" s="210" t="s">
        <v>197</v>
      </c>
      <c r="G824" s="210"/>
      <c r="H824" s="211"/>
      <c r="I824" s="211"/>
      <c r="J824" s="211"/>
      <c r="K824" s="533" t="s">
        <v>1156</v>
      </c>
      <c r="L824" s="530">
        <v>0</v>
      </c>
      <c r="M824" s="267" t="s">
        <v>694</v>
      </c>
      <c r="N824" s="314"/>
      <c r="O824" s="313"/>
      <c r="P824" s="313"/>
      <c r="Q824" s="313"/>
    </row>
    <row r="825" spans="1:17" s="209" customFormat="1" ht="14.45" customHeight="1" x14ac:dyDescent="0.3">
      <c r="A825" s="614"/>
      <c r="B825" s="508"/>
      <c r="C825" s="508"/>
      <c r="D825" s="510"/>
      <c r="E825" s="510"/>
      <c r="F825" s="212" t="s">
        <v>104</v>
      </c>
      <c r="G825" s="208">
        <v>105000000</v>
      </c>
      <c r="H825" s="208">
        <f t="shared" ref="H825" si="637">G825</f>
        <v>105000000</v>
      </c>
      <c r="I825" s="208">
        <v>0</v>
      </c>
      <c r="J825" s="208">
        <f t="shared" ref="J825:J826" si="638">H825</f>
        <v>105000000</v>
      </c>
      <c r="K825" s="534"/>
      <c r="L825" s="531"/>
      <c r="M825" s="513" t="s">
        <v>786</v>
      </c>
      <c r="N825" s="314">
        <f>G825</f>
        <v>105000000</v>
      </c>
      <c r="O825" s="314">
        <f t="shared" ref="O825:Q825" si="639">H825</f>
        <v>105000000</v>
      </c>
      <c r="P825" s="314">
        <f t="shared" si="639"/>
        <v>0</v>
      </c>
      <c r="Q825" s="314">
        <f t="shared" si="639"/>
        <v>105000000</v>
      </c>
    </row>
    <row r="826" spans="1:17" s="209" customFormat="1" ht="14.45" customHeight="1" x14ac:dyDescent="0.3">
      <c r="A826" s="614"/>
      <c r="B826" s="508"/>
      <c r="C826" s="508"/>
      <c r="D826" s="510"/>
      <c r="E826" s="510"/>
      <c r="F826" s="212" t="s">
        <v>82</v>
      </c>
      <c r="G826" s="208">
        <v>276164</v>
      </c>
      <c r="H826" s="208">
        <v>0</v>
      </c>
      <c r="I826" s="208">
        <f>G826</f>
        <v>276164</v>
      </c>
      <c r="J826" s="208">
        <f t="shared" si="638"/>
        <v>0</v>
      </c>
      <c r="K826" s="534"/>
      <c r="L826" s="531"/>
      <c r="M826" s="513"/>
      <c r="N826" s="314"/>
      <c r="O826" s="313"/>
      <c r="P826" s="313"/>
      <c r="Q826" s="313"/>
    </row>
    <row r="827" spans="1:17" s="209" customFormat="1" ht="14.45" customHeight="1" x14ac:dyDescent="0.3">
      <c r="A827" s="614"/>
      <c r="B827" s="508"/>
      <c r="C827" s="508"/>
      <c r="D827" s="510"/>
      <c r="E827" s="510"/>
      <c r="F827" s="212" t="s">
        <v>83</v>
      </c>
      <c r="G827" s="208" t="s">
        <v>674</v>
      </c>
      <c r="H827" s="208">
        <v>0</v>
      </c>
      <c r="I827" s="208" t="str">
        <f>G827</f>
        <v>연6%</v>
      </c>
      <c r="J827" s="208">
        <v>0</v>
      </c>
      <c r="K827" s="534"/>
      <c r="L827" s="531"/>
      <c r="M827" s="513"/>
      <c r="N827" s="314"/>
      <c r="O827" s="313"/>
      <c r="P827" s="313"/>
      <c r="Q827" s="313"/>
    </row>
    <row r="828" spans="1:17" s="209" customFormat="1" ht="14.45" customHeight="1" x14ac:dyDescent="0.3">
      <c r="A828" s="614"/>
      <c r="B828" s="509"/>
      <c r="C828" s="509"/>
      <c r="D828" s="510"/>
      <c r="E828" s="510"/>
      <c r="F828" s="213" t="s">
        <v>121</v>
      </c>
      <c r="G828" s="214">
        <f t="shared" ref="G828:J828" si="640">SUM(G825:G827)</f>
        <v>105276164</v>
      </c>
      <c r="H828" s="214">
        <f>H825</f>
        <v>105000000</v>
      </c>
      <c r="I828" s="214">
        <f>I826</f>
        <v>276164</v>
      </c>
      <c r="J828" s="214">
        <f t="shared" si="640"/>
        <v>105000000</v>
      </c>
      <c r="K828" s="535"/>
      <c r="L828" s="532"/>
      <c r="M828" s="514"/>
      <c r="N828" s="314"/>
      <c r="O828" s="313"/>
      <c r="P828" s="313"/>
      <c r="Q828" s="313"/>
    </row>
    <row r="829" spans="1:17" s="209" customFormat="1" ht="14.45" customHeight="1" x14ac:dyDescent="0.3">
      <c r="A829" s="614"/>
      <c r="B829" s="507" t="s">
        <v>783</v>
      </c>
      <c r="C829" s="507" t="s">
        <v>372</v>
      </c>
      <c r="D829" s="510"/>
      <c r="E829" s="510"/>
      <c r="F829" s="210" t="s">
        <v>197</v>
      </c>
      <c r="G829" s="210"/>
      <c r="H829" s="211"/>
      <c r="I829" s="211"/>
      <c r="J829" s="211"/>
      <c r="K829" s="533" t="s">
        <v>1157</v>
      </c>
      <c r="L829" s="530">
        <v>0</v>
      </c>
      <c r="M829" s="267" t="s">
        <v>694</v>
      </c>
      <c r="N829" s="314"/>
      <c r="O829" s="313"/>
      <c r="P829" s="313"/>
      <c r="Q829" s="313"/>
    </row>
    <row r="830" spans="1:17" s="209" customFormat="1" ht="14.45" customHeight="1" x14ac:dyDescent="0.3">
      <c r="A830" s="614"/>
      <c r="B830" s="508"/>
      <c r="C830" s="508"/>
      <c r="D830" s="510"/>
      <c r="E830" s="510"/>
      <c r="F830" s="212" t="s">
        <v>104</v>
      </c>
      <c r="G830" s="208">
        <v>50000000</v>
      </c>
      <c r="H830" s="208">
        <f t="shared" ref="H830" si="641">G830</f>
        <v>50000000</v>
      </c>
      <c r="I830" s="208">
        <v>0</v>
      </c>
      <c r="J830" s="208">
        <f t="shared" ref="J830:J831" si="642">H830</f>
        <v>50000000</v>
      </c>
      <c r="K830" s="534"/>
      <c r="L830" s="531"/>
      <c r="M830" s="513" t="s">
        <v>787</v>
      </c>
      <c r="N830" s="314">
        <f>G830</f>
        <v>50000000</v>
      </c>
      <c r="O830" s="314">
        <f t="shared" ref="O830:Q830" si="643">H830</f>
        <v>50000000</v>
      </c>
      <c r="P830" s="314">
        <f t="shared" si="643"/>
        <v>0</v>
      </c>
      <c r="Q830" s="314">
        <f t="shared" si="643"/>
        <v>50000000</v>
      </c>
    </row>
    <row r="831" spans="1:17" s="209" customFormat="1" ht="14.45" customHeight="1" x14ac:dyDescent="0.3">
      <c r="A831" s="614"/>
      <c r="B831" s="508"/>
      <c r="C831" s="508"/>
      <c r="D831" s="510"/>
      <c r="E831" s="510"/>
      <c r="F831" s="212" t="s">
        <v>82</v>
      </c>
      <c r="G831" s="208">
        <v>0</v>
      </c>
      <c r="H831" s="208">
        <v>0</v>
      </c>
      <c r="I831" s="208">
        <v>0</v>
      </c>
      <c r="J831" s="208">
        <f t="shared" si="642"/>
        <v>0</v>
      </c>
      <c r="K831" s="534"/>
      <c r="L831" s="531"/>
      <c r="M831" s="513"/>
      <c r="N831" s="314"/>
      <c r="O831" s="313"/>
      <c r="P831" s="313"/>
      <c r="Q831" s="313"/>
    </row>
    <row r="832" spans="1:17" s="209" customFormat="1" ht="14.45" customHeight="1" x14ac:dyDescent="0.3">
      <c r="A832" s="614"/>
      <c r="B832" s="508"/>
      <c r="C832" s="508"/>
      <c r="D832" s="510"/>
      <c r="E832" s="510"/>
      <c r="F832" s="212" t="s">
        <v>83</v>
      </c>
      <c r="G832" s="208" t="s">
        <v>674</v>
      </c>
      <c r="H832" s="208">
        <v>0</v>
      </c>
      <c r="I832" s="208" t="str">
        <f>G832</f>
        <v>연6%</v>
      </c>
      <c r="J832" s="208">
        <v>0</v>
      </c>
      <c r="K832" s="534"/>
      <c r="L832" s="531"/>
      <c r="M832" s="513"/>
      <c r="N832" s="314"/>
      <c r="O832" s="313"/>
      <c r="P832" s="313"/>
      <c r="Q832" s="313"/>
    </row>
    <row r="833" spans="1:17" s="209" customFormat="1" ht="14.45" customHeight="1" x14ac:dyDescent="0.3">
      <c r="A833" s="614"/>
      <c r="B833" s="509"/>
      <c r="C833" s="509"/>
      <c r="D833" s="510"/>
      <c r="E833" s="510"/>
      <c r="F833" s="213" t="s">
        <v>121</v>
      </c>
      <c r="G833" s="214">
        <f t="shared" ref="G833:J833" si="644">SUM(G830:G832)</f>
        <v>50000000</v>
      </c>
      <c r="H833" s="214">
        <f t="shared" si="644"/>
        <v>50000000</v>
      </c>
      <c r="I833" s="214">
        <f t="shared" si="644"/>
        <v>0</v>
      </c>
      <c r="J833" s="214">
        <f t="shared" si="644"/>
        <v>50000000</v>
      </c>
      <c r="K833" s="535"/>
      <c r="L833" s="532"/>
      <c r="M833" s="514"/>
      <c r="N833" s="314"/>
      <c r="O833" s="313"/>
      <c r="P833" s="313"/>
      <c r="Q833" s="313"/>
    </row>
    <row r="834" spans="1:17" s="209" customFormat="1" ht="14.45" customHeight="1" x14ac:dyDescent="0.3">
      <c r="A834" s="614"/>
      <c r="B834" s="507" t="s">
        <v>784</v>
      </c>
      <c r="C834" s="507" t="s">
        <v>373</v>
      </c>
      <c r="D834" s="510"/>
      <c r="E834" s="510"/>
      <c r="F834" s="210" t="s">
        <v>197</v>
      </c>
      <c r="G834" s="210"/>
      <c r="H834" s="211"/>
      <c r="I834" s="211"/>
      <c r="J834" s="211"/>
      <c r="K834" s="533" t="s">
        <v>1157</v>
      </c>
      <c r="L834" s="530">
        <v>0</v>
      </c>
      <c r="M834" s="267" t="s">
        <v>694</v>
      </c>
      <c r="N834" s="314"/>
      <c r="O834" s="313"/>
      <c r="P834" s="313"/>
      <c r="Q834" s="313"/>
    </row>
    <row r="835" spans="1:17" s="209" customFormat="1" ht="14.45" customHeight="1" x14ac:dyDescent="0.3">
      <c r="A835" s="614"/>
      <c r="B835" s="508"/>
      <c r="C835" s="508"/>
      <c r="D835" s="510"/>
      <c r="E835" s="510"/>
      <c r="F835" s="212" t="s">
        <v>104</v>
      </c>
      <c r="G835" s="208">
        <v>20500000</v>
      </c>
      <c r="H835" s="208">
        <f t="shared" ref="H835" si="645">G835</f>
        <v>20500000</v>
      </c>
      <c r="I835" s="208">
        <v>0</v>
      </c>
      <c r="J835" s="208">
        <f t="shared" ref="J835:J836" si="646">H835</f>
        <v>20500000</v>
      </c>
      <c r="K835" s="534"/>
      <c r="L835" s="531"/>
      <c r="M835" s="513" t="s">
        <v>788</v>
      </c>
      <c r="N835" s="314">
        <f>G835</f>
        <v>20500000</v>
      </c>
      <c r="O835" s="314">
        <f t="shared" ref="O835:Q835" si="647">H835</f>
        <v>20500000</v>
      </c>
      <c r="P835" s="314">
        <f t="shared" si="647"/>
        <v>0</v>
      </c>
      <c r="Q835" s="314">
        <f t="shared" si="647"/>
        <v>20500000</v>
      </c>
    </row>
    <row r="836" spans="1:17" s="209" customFormat="1" ht="14.45" customHeight="1" x14ac:dyDescent="0.3">
      <c r="A836" s="614"/>
      <c r="B836" s="508"/>
      <c r="C836" s="508"/>
      <c r="D836" s="510"/>
      <c r="E836" s="510"/>
      <c r="F836" s="212" t="s">
        <v>82</v>
      </c>
      <c r="G836" s="208">
        <v>0</v>
      </c>
      <c r="H836" s="208">
        <v>0</v>
      </c>
      <c r="I836" s="208">
        <v>0</v>
      </c>
      <c r="J836" s="208">
        <f t="shared" si="646"/>
        <v>0</v>
      </c>
      <c r="K836" s="534"/>
      <c r="L836" s="531"/>
      <c r="M836" s="513"/>
      <c r="N836" s="314"/>
      <c r="O836" s="313"/>
      <c r="P836" s="313"/>
      <c r="Q836" s="313"/>
    </row>
    <row r="837" spans="1:17" s="209" customFormat="1" ht="14.45" customHeight="1" x14ac:dyDescent="0.3">
      <c r="A837" s="614"/>
      <c r="B837" s="508"/>
      <c r="C837" s="508"/>
      <c r="D837" s="510"/>
      <c r="E837" s="510"/>
      <c r="F837" s="212" t="s">
        <v>83</v>
      </c>
      <c r="G837" s="208" t="s">
        <v>674</v>
      </c>
      <c r="H837" s="208">
        <v>0</v>
      </c>
      <c r="I837" s="208" t="str">
        <f>G837</f>
        <v>연6%</v>
      </c>
      <c r="J837" s="208">
        <v>0</v>
      </c>
      <c r="K837" s="534"/>
      <c r="L837" s="531"/>
      <c r="M837" s="513"/>
      <c r="N837" s="314"/>
      <c r="O837" s="313"/>
      <c r="P837" s="313"/>
      <c r="Q837" s="313"/>
    </row>
    <row r="838" spans="1:17" s="209" customFormat="1" ht="14.45" customHeight="1" x14ac:dyDescent="0.3">
      <c r="A838" s="614"/>
      <c r="B838" s="509"/>
      <c r="C838" s="509"/>
      <c r="D838" s="510"/>
      <c r="E838" s="510"/>
      <c r="F838" s="213" t="s">
        <v>121</v>
      </c>
      <c r="G838" s="214">
        <f t="shared" ref="G838:J838" si="648">SUM(G835:G837)</f>
        <v>20500000</v>
      </c>
      <c r="H838" s="214">
        <f t="shared" si="648"/>
        <v>20500000</v>
      </c>
      <c r="I838" s="214">
        <f t="shared" si="648"/>
        <v>0</v>
      </c>
      <c r="J838" s="214">
        <f t="shared" si="648"/>
        <v>20500000</v>
      </c>
      <c r="K838" s="535"/>
      <c r="L838" s="532"/>
      <c r="M838" s="514"/>
      <c r="N838" s="314"/>
      <c r="O838" s="313"/>
      <c r="P838" s="313"/>
      <c r="Q838" s="313"/>
    </row>
    <row r="839" spans="1:17" s="209" customFormat="1" ht="12" customHeight="1" x14ac:dyDescent="0.3">
      <c r="A839" s="614"/>
      <c r="B839" s="507" t="s">
        <v>785</v>
      </c>
      <c r="C839" s="507" t="s">
        <v>370</v>
      </c>
      <c r="D839" s="510"/>
      <c r="E839" s="510"/>
      <c r="F839" s="210" t="s">
        <v>197</v>
      </c>
      <c r="G839" s="210"/>
      <c r="H839" s="211"/>
      <c r="I839" s="211"/>
      <c r="J839" s="211"/>
      <c r="K839" s="512" t="s">
        <v>946</v>
      </c>
      <c r="L839" s="530">
        <v>0</v>
      </c>
      <c r="M839" s="537"/>
      <c r="N839" s="314"/>
      <c r="O839" s="313"/>
      <c r="P839" s="313"/>
      <c r="Q839" s="313"/>
    </row>
    <row r="840" spans="1:17" s="209" customFormat="1" ht="12" customHeight="1" x14ac:dyDescent="0.3">
      <c r="A840" s="614"/>
      <c r="B840" s="508"/>
      <c r="C840" s="508"/>
      <c r="D840" s="510"/>
      <c r="E840" s="510"/>
      <c r="F840" s="212" t="s">
        <v>104</v>
      </c>
      <c r="G840" s="208">
        <v>79000000</v>
      </c>
      <c r="H840" s="208">
        <f t="shared" ref="H840" si="649">G840</f>
        <v>79000000</v>
      </c>
      <c r="I840" s="208">
        <v>0</v>
      </c>
      <c r="J840" s="208">
        <f t="shared" ref="J840:J841" si="650">H840</f>
        <v>79000000</v>
      </c>
      <c r="K840" s="513"/>
      <c r="L840" s="531"/>
      <c r="M840" s="537"/>
      <c r="N840" s="314">
        <f>G840</f>
        <v>79000000</v>
      </c>
      <c r="O840" s="314">
        <f t="shared" ref="O840:Q840" si="651">H840</f>
        <v>79000000</v>
      </c>
      <c r="P840" s="314">
        <f t="shared" si="651"/>
        <v>0</v>
      </c>
      <c r="Q840" s="314">
        <f t="shared" si="651"/>
        <v>79000000</v>
      </c>
    </row>
    <row r="841" spans="1:17" s="209" customFormat="1" ht="12" customHeight="1" x14ac:dyDescent="0.3">
      <c r="A841" s="614"/>
      <c r="B841" s="508"/>
      <c r="C841" s="508"/>
      <c r="D841" s="510"/>
      <c r="E841" s="510"/>
      <c r="F841" s="212" t="s">
        <v>82</v>
      </c>
      <c r="G841" s="208">
        <v>1417973</v>
      </c>
      <c r="H841" s="208">
        <v>0</v>
      </c>
      <c r="I841" s="208">
        <f>G841</f>
        <v>1417973</v>
      </c>
      <c r="J841" s="208">
        <f t="shared" si="650"/>
        <v>0</v>
      </c>
      <c r="K841" s="513"/>
      <c r="L841" s="531"/>
      <c r="M841" s="537"/>
      <c r="N841" s="314"/>
      <c r="O841" s="313"/>
      <c r="P841" s="313"/>
      <c r="Q841" s="313"/>
    </row>
    <row r="842" spans="1:17" s="209" customFormat="1" ht="12" customHeight="1" x14ac:dyDescent="0.3">
      <c r="A842" s="614"/>
      <c r="B842" s="508"/>
      <c r="C842" s="508"/>
      <c r="D842" s="510"/>
      <c r="E842" s="510"/>
      <c r="F842" s="212" t="s">
        <v>83</v>
      </c>
      <c r="G842" s="208" t="s">
        <v>674</v>
      </c>
      <c r="H842" s="208">
        <v>0</v>
      </c>
      <c r="I842" s="208" t="str">
        <f>G842</f>
        <v>연6%</v>
      </c>
      <c r="J842" s="208">
        <v>0</v>
      </c>
      <c r="K842" s="513"/>
      <c r="L842" s="531"/>
      <c r="M842" s="537"/>
      <c r="N842" s="314"/>
      <c r="O842" s="313"/>
      <c r="P842" s="313"/>
      <c r="Q842" s="313"/>
    </row>
    <row r="843" spans="1:17" s="209" customFormat="1" ht="12" customHeight="1" x14ac:dyDescent="0.3">
      <c r="A843" s="614"/>
      <c r="B843" s="509"/>
      <c r="C843" s="509"/>
      <c r="D843" s="510"/>
      <c r="E843" s="510"/>
      <c r="F843" s="213" t="s">
        <v>121</v>
      </c>
      <c r="G843" s="214">
        <f t="shared" ref="G843:J843" si="652">SUM(G840:G842)</f>
        <v>80417973</v>
      </c>
      <c r="H843" s="214">
        <f t="shared" si="652"/>
        <v>79000000</v>
      </c>
      <c r="I843" s="214">
        <f t="shared" si="652"/>
        <v>1417973</v>
      </c>
      <c r="J843" s="214">
        <f t="shared" si="652"/>
        <v>79000000</v>
      </c>
      <c r="K843" s="514"/>
      <c r="L843" s="532"/>
      <c r="M843" s="537"/>
      <c r="N843" s="314"/>
      <c r="O843" s="313"/>
      <c r="P843" s="313"/>
      <c r="Q843" s="313"/>
    </row>
    <row r="844" spans="1:17" s="209" customFormat="1" ht="12" customHeight="1" x14ac:dyDescent="0.3">
      <c r="A844" s="614"/>
      <c r="B844" s="518"/>
      <c r="C844" s="519"/>
      <c r="D844" s="519"/>
      <c r="E844" s="520"/>
      <c r="F844" s="206"/>
      <c r="G844" s="207"/>
      <c r="H844" s="208"/>
      <c r="I844" s="208"/>
      <c r="J844" s="208"/>
      <c r="K844" s="511"/>
      <c r="L844" s="511"/>
      <c r="M844" s="537"/>
      <c r="N844" s="314"/>
      <c r="O844" s="313"/>
      <c r="P844" s="313"/>
      <c r="Q844" s="313"/>
    </row>
    <row r="845" spans="1:17" s="209" customFormat="1" ht="12" customHeight="1" x14ac:dyDescent="0.3">
      <c r="A845" s="614"/>
      <c r="B845" s="521"/>
      <c r="C845" s="522"/>
      <c r="D845" s="522"/>
      <c r="E845" s="523"/>
      <c r="F845" s="206" t="s">
        <v>565</v>
      </c>
      <c r="G845" s="207">
        <f>G840+G825+G830+G835</f>
        <v>254500000</v>
      </c>
      <c r="H845" s="207">
        <f t="shared" ref="H845:J845" si="653">H840+H825+H830+H835</f>
        <v>254500000</v>
      </c>
      <c r="I845" s="207">
        <f t="shared" si="653"/>
        <v>0</v>
      </c>
      <c r="J845" s="207">
        <f t="shared" si="653"/>
        <v>254500000</v>
      </c>
      <c r="K845" s="511"/>
      <c r="L845" s="511"/>
      <c r="M845" s="537"/>
      <c r="N845" s="314"/>
      <c r="O845" s="313"/>
      <c r="P845" s="313"/>
      <c r="Q845" s="313"/>
    </row>
    <row r="846" spans="1:17" s="209" customFormat="1" ht="12" customHeight="1" x14ac:dyDescent="0.3">
      <c r="A846" s="614"/>
      <c r="B846" s="521"/>
      <c r="C846" s="522"/>
      <c r="D846" s="522"/>
      <c r="E846" s="523"/>
      <c r="F846" s="206" t="s">
        <v>567</v>
      </c>
      <c r="G846" s="207">
        <f t="shared" ref="G846:J846" si="654">G841+G826+G831+G836</f>
        <v>1694137</v>
      </c>
      <c r="H846" s="207">
        <f t="shared" si="654"/>
        <v>0</v>
      </c>
      <c r="I846" s="207">
        <f t="shared" si="654"/>
        <v>1694137</v>
      </c>
      <c r="J846" s="207">
        <f t="shared" si="654"/>
        <v>0</v>
      </c>
      <c r="K846" s="511"/>
      <c r="L846" s="511"/>
      <c r="M846" s="537"/>
      <c r="N846" s="314"/>
      <c r="O846" s="313"/>
      <c r="P846" s="313"/>
      <c r="Q846" s="313"/>
    </row>
    <row r="847" spans="1:17" s="209" customFormat="1" ht="12" customHeight="1" x14ac:dyDescent="0.3">
      <c r="A847" s="614"/>
      <c r="B847" s="521"/>
      <c r="C847" s="522"/>
      <c r="D847" s="522"/>
      <c r="E847" s="523"/>
      <c r="F847" s="206" t="s">
        <v>569</v>
      </c>
      <c r="G847" s="207" t="str">
        <f>G842</f>
        <v>연6%</v>
      </c>
      <c r="H847" s="207">
        <f>H842</f>
        <v>0</v>
      </c>
      <c r="I847" s="207" t="str">
        <f>I842</f>
        <v>연6%</v>
      </c>
      <c r="J847" s="207">
        <v>0</v>
      </c>
      <c r="K847" s="511"/>
      <c r="L847" s="511"/>
      <c r="M847" s="537"/>
      <c r="N847" s="314"/>
      <c r="O847" s="313"/>
      <c r="P847" s="313"/>
      <c r="Q847" s="313"/>
    </row>
    <row r="848" spans="1:17" s="209" customFormat="1" ht="12" customHeight="1" x14ac:dyDescent="0.3">
      <c r="A848" s="614"/>
      <c r="B848" s="524"/>
      <c r="C848" s="525"/>
      <c r="D848" s="525"/>
      <c r="E848" s="526"/>
      <c r="F848" s="206" t="s">
        <v>121</v>
      </c>
      <c r="G848" s="207">
        <f>SUM(G845:G847)</f>
        <v>256194137</v>
      </c>
      <c r="H848" s="207">
        <f t="shared" ref="H848:J848" si="655">SUM(H845:H847)</f>
        <v>254500000</v>
      </c>
      <c r="I848" s="207">
        <f t="shared" si="655"/>
        <v>1694137</v>
      </c>
      <c r="J848" s="207">
        <f t="shared" si="655"/>
        <v>254500000</v>
      </c>
      <c r="K848" s="511"/>
      <c r="L848" s="511"/>
      <c r="M848" s="537"/>
      <c r="N848" s="314"/>
      <c r="O848" s="313"/>
      <c r="P848" s="313"/>
      <c r="Q848" s="313"/>
    </row>
    <row r="849" spans="1:17" s="209" customFormat="1" ht="12" customHeight="1" x14ac:dyDescent="0.3">
      <c r="A849" s="614">
        <f>A824+1</f>
        <v>69</v>
      </c>
      <c r="B849" s="507" t="s">
        <v>789</v>
      </c>
      <c r="C849" s="507"/>
      <c r="D849" s="507"/>
      <c r="E849" s="507"/>
      <c r="F849" s="210" t="s">
        <v>1047</v>
      </c>
      <c r="G849" s="210"/>
      <c r="H849" s="211"/>
      <c r="I849" s="211"/>
      <c r="J849" s="211"/>
      <c r="K849" s="533" t="s">
        <v>1188</v>
      </c>
      <c r="L849" s="530">
        <v>0</v>
      </c>
      <c r="M849" s="267" t="s">
        <v>777</v>
      </c>
      <c r="N849" s="314"/>
      <c r="O849" s="313"/>
      <c r="P849" s="313"/>
      <c r="Q849" s="313"/>
    </row>
    <row r="850" spans="1:17" s="209" customFormat="1" ht="12" customHeight="1" x14ac:dyDescent="0.3">
      <c r="A850" s="614"/>
      <c r="B850" s="508"/>
      <c r="C850" s="508"/>
      <c r="D850" s="508"/>
      <c r="E850" s="508"/>
      <c r="F850" s="212" t="s">
        <v>104</v>
      </c>
      <c r="G850" s="208">
        <v>5000000000</v>
      </c>
      <c r="H850" s="208">
        <v>0</v>
      </c>
      <c r="I850" s="208">
        <f>G850-H850</f>
        <v>5000000000</v>
      </c>
      <c r="J850" s="208">
        <f t="shared" ref="J850:J851" si="656">H850</f>
        <v>0</v>
      </c>
      <c r="K850" s="534"/>
      <c r="L850" s="531"/>
      <c r="M850" s="513" t="s">
        <v>1287</v>
      </c>
      <c r="N850" s="314">
        <f>G850</f>
        <v>5000000000</v>
      </c>
      <c r="O850" s="314">
        <f t="shared" ref="O850:Q850" si="657">H850</f>
        <v>0</v>
      </c>
      <c r="P850" s="314">
        <f t="shared" si="657"/>
        <v>5000000000</v>
      </c>
      <c r="Q850" s="314">
        <f t="shared" si="657"/>
        <v>0</v>
      </c>
    </row>
    <row r="851" spans="1:17" s="209" customFormat="1" ht="12" customHeight="1" x14ac:dyDescent="0.3">
      <c r="A851" s="614"/>
      <c r="B851" s="508"/>
      <c r="C851" s="508"/>
      <c r="D851" s="508"/>
      <c r="E851" s="508"/>
      <c r="F851" s="212" t="s">
        <v>82</v>
      </c>
      <c r="G851" s="208">
        <v>79492027</v>
      </c>
      <c r="H851" s="208">
        <v>0</v>
      </c>
      <c r="I851" s="208">
        <f t="shared" ref="I851" si="658">G851-H851</f>
        <v>79492027</v>
      </c>
      <c r="J851" s="208">
        <f t="shared" si="656"/>
        <v>0</v>
      </c>
      <c r="K851" s="534"/>
      <c r="L851" s="531"/>
      <c r="M851" s="513"/>
      <c r="N851" s="314"/>
      <c r="O851" s="313"/>
      <c r="P851" s="313"/>
      <c r="Q851" s="313"/>
    </row>
    <row r="852" spans="1:17" s="209" customFormat="1" ht="12" customHeight="1" x14ac:dyDescent="0.3">
      <c r="A852" s="614"/>
      <c r="B852" s="508"/>
      <c r="C852" s="508"/>
      <c r="D852" s="508"/>
      <c r="E852" s="508"/>
      <c r="F852" s="212" t="s">
        <v>83</v>
      </c>
      <c r="G852" s="208" t="s">
        <v>751</v>
      </c>
      <c r="H852" s="208">
        <v>0</v>
      </c>
      <c r="I852" s="208" t="str">
        <f>G852</f>
        <v>연10%</v>
      </c>
      <c r="J852" s="208">
        <v>0</v>
      </c>
      <c r="K852" s="534"/>
      <c r="L852" s="531"/>
      <c r="M852" s="513"/>
      <c r="N852" s="314"/>
      <c r="O852" s="313"/>
      <c r="P852" s="313"/>
      <c r="Q852" s="313"/>
    </row>
    <row r="853" spans="1:17" s="209" customFormat="1" ht="12" customHeight="1" x14ac:dyDescent="0.3">
      <c r="A853" s="614"/>
      <c r="B853" s="509"/>
      <c r="C853" s="509"/>
      <c r="D853" s="509"/>
      <c r="E853" s="509"/>
      <c r="F853" s="213" t="s">
        <v>121</v>
      </c>
      <c r="G853" s="214">
        <f t="shared" ref="G853" si="659">SUM(G850:G852)</f>
        <v>5079492027</v>
      </c>
      <c r="H853" s="214">
        <f t="shared" ref="H853" si="660">SUM(H850:H852)</f>
        <v>0</v>
      </c>
      <c r="I853" s="214">
        <f t="shared" ref="I853" si="661">SUM(I850:I852)</f>
        <v>5079492027</v>
      </c>
      <c r="J853" s="214">
        <f t="shared" ref="J853" si="662">SUM(J850:J852)</f>
        <v>0</v>
      </c>
      <c r="K853" s="535"/>
      <c r="L853" s="532"/>
      <c r="M853" s="514"/>
      <c r="N853" s="314"/>
      <c r="O853" s="313"/>
      <c r="P853" s="313"/>
      <c r="Q853" s="313"/>
    </row>
    <row r="854" spans="1:17" s="209" customFormat="1" ht="12" customHeight="1" x14ac:dyDescent="0.3">
      <c r="A854" s="614">
        <f>A849+1</f>
        <v>70</v>
      </c>
      <c r="B854" s="507" t="s">
        <v>790</v>
      </c>
      <c r="C854" s="507" t="s">
        <v>986</v>
      </c>
      <c r="D854" s="507"/>
      <c r="E854" s="507"/>
      <c r="F854" s="210" t="s">
        <v>197</v>
      </c>
      <c r="G854" s="210"/>
      <c r="H854" s="211"/>
      <c r="I854" s="211"/>
      <c r="J854" s="211"/>
      <c r="K854" s="533"/>
      <c r="L854" s="530">
        <v>0</v>
      </c>
      <c r="M854" s="267" t="s">
        <v>694</v>
      </c>
      <c r="N854" s="314"/>
      <c r="O854" s="313"/>
      <c r="P854" s="313"/>
      <c r="Q854" s="313"/>
    </row>
    <row r="855" spans="1:17" s="209" customFormat="1" ht="12" customHeight="1" x14ac:dyDescent="0.3">
      <c r="A855" s="614"/>
      <c r="B855" s="508"/>
      <c r="C855" s="508"/>
      <c r="D855" s="508"/>
      <c r="E855" s="508"/>
      <c r="F855" s="212" t="s">
        <v>104</v>
      </c>
      <c r="G855" s="207">
        <v>3000000</v>
      </c>
      <c r="H855" s="208">
        <f>G855</f>
        <v>3000000</v>
      </c>
      <c r="I855" s="208">
        <v>0</v>
      </c>
      <c r="J855" s="208">
        <f>H855</f>
        <v>3000000</v>
      </c>
      <c r="K855" s="534"/>
      <c r="L855" s="531"/>
      <c r="M855" s="513" t="s">
        <v>987</v>
      </c>
      <c r="N855" s="314">
        <f>G855</f>
        <v>3000000</v>
      </c>
      <c r="O855" s="314">
        <f t="shared" ref="O855:Q855" si="663">H855</f>
        <v>3000000</v>
      </c>
      <c r="P855" s="314">
        <f t="shared" si="663"/>
        <v>0</v>
      </c>
      <c r="Q855" s="314">
        <f t="shared" si="663"/>
        <v>3000000</v>
      </c>
    </row>
    <row r="856" spans="1:17" s="209" customFormat="1" ht="12" customHeight="1" x14ac:dyDescent="0.3">
      <c r="A856" s="614"/>
      <c r="B856" s="508"/>
      <c r="C856" s="508"/>
      <c r="D856" s="508"/>
      <c r="E856" s="508"/>
      <c r="F856" s="212" t="s">
        <v>82</v>
      </c>
      <c r="G856" s="208">
        <v>0</v>
      </c>
      <c r="H856" s="208">
        <f t="shared" ref="H856:H857" si="664">G856</f>
        <v>0</v>
      </c>
      <c r="I856" s="208">
        <v>0</v>
      </c>
      <c r="J856" s="208">
        <f t="shared" ref="J856" si="665">H856</f>
        <v>0</v>
      </c>
      <c r="K856" s="534"/>
      <c r="L856" s="531"/>
      <c r="M856" s="513"/>
      <c r="N856" s="314"/>
      <c r="O856" s="313"/>
      <c r="P856" s="313"/>
      <c r="Q856" s="313"/>
    </row>
    <row r="857" spans="1:17" s="209" customFormat="1" ht="12" customHeight="1" x14ac:dyDescent="0.3">
      <c r="A857" s="614"/>
      <c r="B857" s="508"/>
      <c r="C857" s="508"/>
      <c r="D857" s="508"/>
      <c r="E857" s="508"/>
      <c r="F857" s="212" t="s">
        <v>83</v>
      </c>
      <c r="G857" s="208">
        <v>0</v>
      </c>
      <c r="H857" s="208">
        <f t="shared" si="664"/>
        <v>0</v>
      </c>
      <c r="I857" s="208">
        <v>0</v>
      </c>
      <c r="J857" s="208">
        <v>0</v>
      </c>
      <c r="K857" s="534"/>
      <c r="L857" s="531"/>
      <c r="M857" s="513"/>
      <c r="N857" s="314"/>
      <c r="O857" s="313"/>
      <c r="P857" s="313"/>
      <c r="Q857" s="313"/>
    </row>
    <row r="858" spans="1:17" s="209" customFormat="1" ht="12" customHeight="1" x14ac:dyDescent="0.3">
      <c r="A858" s="614"/>
      <c r="B858" s="508"/>
      <c r="C858" s="508"/>
      <c r="D858" s="508"/>
      <c r="E858" s="508"/>
      <c r="F858" s="213" t="s">
        <v>121</v>
      </c>
      <c r="G858" s="214">
        <f>SUM(G855:G857)</f>
        <v>3000000</v>
      </c>
      <c r="H858" s="214">
        <f t="shared" ref="H858:J858" si="666">SUM(H855:H857)</f>
        <v>3000000</v>
      </c>
      <c r="I858" s="214">
        <f t="shared" si="666"/>
        <v>0</v>
      </c>
      <c r="J858" s="214">
        <f t="shared" si="666"/>
        <v>3000000</v>
      </c>
      <c r="K858" s="535"/>
      <c r="L858" s="532"/>
      <c r="M858" s="514"/>
      <c r="N858" s="314"/>
      <c r="O858" s="313"/>
      <c r="P858" s="313"/>
      <c r="Q858" s="313"/>
    </row>
    <row r="859" spans="1:17" s="209" customFormat="1" ht="12" customHeight="1" x14ac:dyDescent="0.3">
      <c r="A859" s="614"/>
      <c r="B859" s="508"/>
      <c r="C859" s="507" t="s">
        <v>988</v>
      </c>
      <c r="D859" s="508"/>
      <c r="E859" s="508"/>
      <c r="F859" s="210" t="s">
        <v>197</v>
      </c>
      <c r="G859" s="210"/>
      <c r="H859" s="211"/>
      <c r="I859" s="211"/>
      <c r="J859" s="211"/>
      <c r="K859" s="533"/>
      <c r="L859" s="530">
        <v>0</v>
      </c>
      <c r="M859" s="267" t="s">
        <v>694</v>
      </c>
      <c r="N859" s="314"/>
      <c r="O859" s="313"/>
      <c r="P859" s="313"/>
      <c r="Q859" s="313"/>
    </row>
    <row r="860" spans="1:17" s="209" customFormat="1" ht="12" customHeight="1" x14ac:dyDescent="0.3">
      <c r="A860" s="614"/>
      <c r="B860" s="508"/>
      <c r="C860" s="508"/>
      <c r="D860" s="508"/>
      <c r="E860" s="508"/>
      <c r="F860" s="212" t="s">
        <v>104</v>
      </c>
      <c r="G860" s="207">
        <v>2514797</v>
      </c>
      <c r="H860" s="208">
        <f>G860</f>
        <v>2514797</v>
      </c>
      <c r="I860" s="208">
        <v>0</v>
      </c>
      <c r="J860" s="208">
        <f>H860</f>
        <v>2514797</v>
      </c>
      <c r="K860" s="534"/>
      <c r="L860" s="531"/>
      <c r="M860" s="513" t="s">
        <v>987</v>
      </c>
      <c r="N860" s="314">
        <f>G860</f>
        <v>2514797</v>
      </c>
      <c r="O860" s="314">
        <f t="shared" ref="O860:Q860" si="667">H860</f>
        <v>2514797</v>
      </c>
      <c r="P860" s="314">
        <f t="shared" si="667"/>
        <v>0</v>
      </c>
      <c r="Q860" s="314">
        <f t="shared" si="667"/>
        <v>2514797</v>
      </c>
    </row>
    <row r="861" spans="1:17" s="209" customFormat="1" ht="12" customHeight="1" x14ac:dyDescent="0.3">
      <c r="A861" s="614"/>
      <c r="B861" s="508"/>
      <c r="C861" s="508"/>
      <c r="D861" s="508"/>
      <c r="E861" s="508"/>
      <c r="F861" s="212" t="s">
        <v>82</v>
      </c>
      <c r="G861" s="208">
        <v>0</v>
      </c>
      <c r="H861" s="208">
        <f t="shared" ref="H861:H862" si="668">G861</f>
        <v>0</v>
      </c>
      <c r="I861" s="208">
        <v>0</v>
      </c>
      <c r="J861" s="208">
        <f t="shared" ref="J861" si="669">H861</f>
        <v>0</v>
      </c>
      <c r="K861" s="534"/>
      <c r="L861" s="531"/>
      <c r="M861" s="513"/>
      <c r="N861" s="314"/>
      <c r="O861" s="313"/>
      <c r="P861" s="313"/>
      <c r="Q861" s="313"/>
    </row>
    <row r="862" spans="1:17" s="209" customFormat="1" ht="12" customHeight="1" x14ac:dyDescent="0.3">
      <c r="A862" s="614"/>
      <c r="B862" s="508"/>
      <c r="C862" s="508"/>
      <c r="D862" s="508"/>
      <c r="E862" s="508"/>
      <c r="F862" s="212" t="s">
        <v>83</v>
      </c>
      <c r="G862" s="208">
        <v>0</v>
      </c>
      <c r="H862" s="208">
        <f t="shared" si="668"/>
        <v>0</v>
      </c>
      <c r="I862" s="208">
        <v>0</v>
      </c>
      <c r="J862" s="208">
        <v>0</v>
      </c>
      <c r="K862" s="534"/>
      <c r="L862" s="531"/>
      <c r="M862" s="513"/>
      <c r="N862" s="314"/>
      <c r="O862" s="313"/>
      <c r="P862" s="313"/>
      <c r="Q862" s="313"/>
    </row>
    <row r="863" spans="1:17" s="209" customFormat="1" ht="12" customHeight="1" x14ac:dyDescent="0.3">
      <c r="A863" s="614"/>
      <c r="B863" s="509"/>
      <c r="C863" s="508"/>
      <c r="D863" s="509"/>
      <c r="E863" s="509"/>
      <c r="F863" s="213" t="s">
        <v>121</v>
      </c>
      <c r="G863" s="214">
        <f>SUM(G860:G862)</f>
        <v>2514797</v>
      </c>
      <c r="H863" s="214">
        <f t="shared" ref="H863:J863" si="670">SUM(H860:H862)</f>
        <v>2514797</v>
      </c>
      <c r="I863" s="214">
        <f t="shared" si="670"/>
        <v>0</v>
      </c>
      <c r="J863" s="214">
        <f t="shared" si="670"/>
        <v>2514797</v>
      </c>
      <c r="K863" s="535"/>
      <c r="L863" s="532"/>
      <c r="M863" s="514"/>
      <c r="N863" s="314"/>
      <c r="O863" s="313"/>
      <c r="P863" s="313"/>
      <c r="Q863" s="313"/>
    </row>
    <row r="864" spans="1:17" s="209" customFormat="1" ht="12" customHeight="1" x14ac:dyDescent="0.3">
      <c r="A864" s="614"/>
      <c r="B864" s="518"/>
      <c r="C864" s="519"/>
      <c r="D864" s="519"/>
      <c r="E864" s="520"/>
      <c r="F864" s="206"/>
      <c r="G864" s="207"/>
      <c r="H864" s="208"/>
      <c r="I864" s="208"/>
      <c r="J864" s="208"/>
      <c r="K864" s="527"/>
      <c r="L864" s="527"/>
      <c r="M864" s="512"/>
      <c r="N864" s="314"/>
      <c r="O864" s="313"/>
      <c r="P864" s="313"/>
      <c r="Q864" s="313"/>
    </row>
    <row r="865" spans="1:17" s="209" customFormat="1" ht="12" customHeight="1" x14ac:dyDescent="0.3">
      <c r="A865" s="614"/>
      <c r="B865" s="521"/>
      <c r="C865" s="522"/>
      <c r="D865" s="522"/>
      <c r="E865" s="523"/>
      <c r="F865" s="206" t="s">
        <v>565</v>
      </c>
      <c r="G865" s="207">
        <f>G855+G860</f>
        <v>5514797</v>
      </c>
      <c r="H865" s="207">
        <f t="shared" ref="H865:J865" si="671">H855+H860</f>
        <v>5514797</v>
      </c>
      <c r="I865" s="207">
        <f t="shared" si="671"/>
        <v>0</v>
      </c>
      <c r="J865" s="207">
        <f t="shared" si="671"/>
        <v>5514797</v>
      </c>
      <c r="K865" s="528"/>
      <c r="L865" s="528"/>
      <c r="M865" s="513"/>
      <c r="N865" s="314"/>
      <c r="O865" s="313"/>
      <c r="P865" s="313"/>
      <c r="Q865" s="313"/>
    </row>
    <row r="866" spans="1:17" s="209" customFormat="1" ht="12" customHeight="1" x14ac:dyDescent="0.3">
      <c r="A866" s="614"/>
      <c r="B866" s="521"/>
      <c r="C866" s="522"/>
      <c r="D866" s="522"/>
      <c r="E866" s="523"/>
      <c r="F866" s="206" t="s">
        <v>567</v>
      </c>
      <c r="G866" s="207">
        <f t="shared" ref="G866:J866" si="672">G856+G861</f>
        <v>0</v>
      </c>
      <c r="H866" s="207">
        <f t="shared" si="672"/>
        <v>0</v>
      </c>
      <c r="I866" s="207">
        <f t="shared" si="672"/>
        <v>0</v>
      </c>
      <c r="J866" s="207">
        <f t="shared" si="672"/>
        <v>0</v>
      </c>
      <c r="K866" s="528"/>
      <c r="L866" s="528"/>
      <c r="M866" s="513"/>
      <c r="N866" s="314"/>
      <c r="O866" s="313"/>
      <c r="P866" s="313"/>
      <c r="Q866" s="313"/>
    </row>
    <row r="867" spans="1:17" s="209" customFormat="1" ht="12" customHeight="1" x14ac:dyDescent="0.3">
      <c r="A867" s="614"/>
      <c r="B867" s="521"/>
      <c r="C867" s="522"/>
      <c r="D867" s="522"/>
      <c r="E867" s="523"/>
      <c r="F867" s="206" t="s">
        <v>569</v>
      </c>
      <c r="G867" s="207">
        <f t="shared" ref="G867:J867" si="673">G857+G862</f>
        <v>0</v>
      </c>
      <c r="H867" s="207">
        <f t="shared" si="673"/>
        <v>0</v>
      </c>
      <c r="I867" s="207">
        <f t="shared" si="673"/>
        <v>0</v>
      </c>
      <c r="J867" s="207">
        <f t="shared" si="673"/>
        <v>0</v>
      </c>
      <c r="K867" s="528"/>
      <c r="L867" s="528"/>
      <c r="M867" s="513"/>
      <c r="N867" s="314"/>
      <c r="O867" s="313"/>
      <c r="P867" s="313"/>
      <c r="Q867" s="313"/>
    </row>
    <row r="868" spans="1:17" s="209" customFormat="1" ht="12" customHeight="1" x14ac:dyDescent="0.3">
      <c r="A868" s="614"/>
      <c r="B868" s="524"/>
      <c r="C868" s="525"/>
      <c r="D868" s="525"/>
      <c r="E868" s="526"/>
      <c r="F868" s="206" t="s">
        <v>121</v>
      </c>
      <c r="G868" s="207">
        <f>SUM(G865:G867)</f>
        <v>5514797</v>
      </c>
      <c r="H868" s="207">
        <f t="shared" ref="H868:J868" si="674">SUM(H865:H867)</f>
        <v>5514797</v>
      </c>
      <c r="I868" s="207">
        <f t="shared" si="674"/>
        <v>0</v>
      </c>
      <c r="J868" s="207">
        <f t="shared" si="674"/>
        <v>5514797</v>
      </c>
      <c r="K868" s="529"/>
      <c r="L868" s="529"/>
      <c r="M868" s="514"/>
      <c r="N868" s="314"/>
      <c r="O868" s="313"/>
      <c r="P868" s="313"/>
      <c r="Q868" s="313"/>
    </row>
    <row r="869" spans="1:17" s="209" customFormat="1" ht="12" customHeight="1" x14ac:dyDescent="0.3">
      <c r="A869" s="614">
        <f>A854+1</f>
        <v>71</v>
      </c>
      <c r="B869" s="507" t="s">
        <v>791</v>
      </c>
      <c r="C869" s="507" t="s">
        <v>451</v>
      </c>
      <c r="D869" s="507"/>
      <c r="E869" s="507"/>
      <c r="F869" s="210" t="s">
        <v>197</v>
      </c>
      <c r="G869" s="210"/>
      <c r="H869" s="211"/>
      <c r="I869" s="211"/>
      <c r="J869" s="211"/>
      <c r="K869" s="533"/>
      <c r="L869" s="530">
        <v>0</v>
      </c>
      <c r="M869" s="267" t="s">
        <v>694</v>
      </c>
      <c r="N869" s="314"/>
      <c r="O869" s="313"/>
      <c r="P869" s="313"/>
      <c r="Q869" s="313"/>
    </row>
    <row r="870" spans="1:17" s="209" customFormat="1" ht="12" customHeight="1" x14ac:dyDescent="0.3">
      <c r="A870" s="614"/>
      <c r="B870" s="508"/>
      <c r="C870" s="508"/>
      <c r="D870" s="508"/>
      <c r="E870" s="508"/>
      <c r="F870" s="212" t="s">
        <v>104</v>
      </c>
      <c r="G870" s="208">
        <v>139617555</v>
      </c>
      <c r="H870" s="208">
        <f t="shared" ref="H870" si="675">G870</f>
        <v>139617555</v>
      </c>
      <c r="I870" s="208">
        <v>0</v>
      </c>
      <c r="J870" s="208">
        <f t="shared" ref="J870:J872" si="676">H870</f>
        <v>139617555</v>
      </c>
      <c r="K870" s="534"/>
      <c r="L870" s="531"/>
      <c r="M870" s="513"/>
      <c r="N870" s="314">
        <f>G870</f>
        <v>139617555</v>
      </c>
      <c r="O870" s="314">
        <f t="shared" ref="O870:Q870" si="677">H870</f>
        <v>139617555</v>
      </c>
      <c r="P870" s="314">
        <f t="shared" si="677"/>
        <v>0</v>
      </c>
      <c r="Q870" s="314">
        <f t="shared" si="677"/>
        <v>139617555</v>
      </c>
    </row>
    <row r="871" spans="1:17" s="209" customFormat="1" ht="12" customHeight="1" x14ac:dyDescent="0.3">
      <c r="A871" s="614"/>
      <c r="B871" s="508"/>
      <c r="C871" s="508"/>
      <c r="D871" s="508"/>
      <c r="E871" s="508"/>
      <c r="F871" s="212" t="s">
        <v>82</v>
      </c>
      <c r="G871" s="208">
        <v>0</v>
      </c>
      <c r="H871" s="208">
        <v>0</v>
      </c>
      <c r="I871" s="208">
        <v>0</v>
      </c>
      <c r="J871" s="208">
        <f t="shared" si="676"/>
        <v>0</v>
      </c>
      <c r="K871" s="534"/>
      <c r="L871" s="531"/>
      <c r="M871" s="513"/>
      <c r="N871" s="314"/>
      <c r="O871" s="313"/>
      <c r="P871" s="313"/>
      <c r="Q871" s="313"/>
    </row>
    <row r="872" spans="1:17" s="209" customFormat="1" ht="12" customHeight="1" x14ac:dyDescent="0.3">
      <c r="A872" s="614"/>
      <c r="B872" s="508"/>
      <c r="C872" s="508"/>
      <c r="D872" s="508"/>
      <c r="E872" s="508"/>
      <c r="F872" s="212" t="s">
        <v>83</v>
      </c>
      <c r="G872" s="208">
        <v>0</v>
      </c>
      <c r="H872" s="208">
        <v>0</v>
      </c>
      <c r="I872" s="208">
        <v>0</v>
      </c>
      <c r="J872" s="208">
        <f t="shared" si="676"/>
        <v>0</v>
      </c>
      <c r="K872" s="534"/>
      <c r="L872" s="531"/>
      <c r="M872" s="513"/>
      <c r="N872" s="314"/>
      <c r="O872" s="313"/>
      <c r="P872" s="313"/>
      <c r="Q872" s="313"/>
    </row>
    <row r="873" spans="1:17" s="209" customFormat="1" ht="12" customHeight="1" x14ac:dyDescent="0.3">
      <c r="A873" s="614"/>
      <c r="B873" s="509"/>
      <c r="C873" s="509"/>
      <c r="D873" s="509"/>
      <c r="E873" s="509"/>
      <c r="F873" s="213" t="s">
        <v>121</v>
      </c>
      <c r="G873" s="214">
        <f t="shared" ref="G873:J873" si="678">SUM(G870:G872)</f>
        <v>139617555</v>
      </c>
      <c r="H873" s="214">
        <f t="shared" si="678"/>
        <v>139617555</v>
      </c>
      <c r="I873" s="214">
        <f t="shared" si="678"/>
        <v>0</v>
      </c>
      <c r="J873" s="214">
        <f t="shared" si="678"/>
        <v>139617555</v>
      </c>
      <c r="K873" s="535"/>
      <c r="L873" s="532"/>
      <c r="M873" s="514"/>
      <c r="N873" s="314"/>
      <c r="O873" s="313"/>
      <c r="P873" s="313"/>
      <c r="Q873" s="313"/>
    </row>
    <row r="874" spans="1:17" s="209" customFormat="1" ht="12" customHeight="1" x14ac:dyDescent="0.3">
      <c r="A874" s="614">
        <f>A869+1</f>
        <v>72</v>
      </c>
      <c r="B874" s="507" t="s">
        <v>792</v>
      </c>
      <c r="C874" s="507" t="s">
        <v>928</v>
      </c>
      <c r="D874" s="507"/>
      <c r="E874" s="507"/>
      <c r="F874" s="210" t="s">
        <v>197</v>
      </c>
      <c r="G874" s="210"/>
      <c r="H874" s="211"/>
      <c r="I874" s="211"/>
      <c r="J874" s="211"/>
      <c r="K874" s="533"/>
      <c r="L874" s="530">
        <v>0</v>
      </c>
      <c r="M874" s="267" t="s">
        <v>694</v>
      </c>
      <c r="N874" s="314"/>
      <c r="O874" s="313"/>
      <c r="P874" s="313"/>
      <c r="Q874" s="313"/>
    </row>
    <row r="875" spans="1:17" s="209" customFormat="1" ht="12" customHeight="1" x14ac:dyDescent="0.3">
      <c r="A875" s="614"/>
      <c r="B875" s="508"/>
      <c r="C875" s="508"/>
      <c r="D875" s="508"/>
      <c r="E875" s="508"/>
      <c r="F875" s="212" t="s">
        <v>104</v>
      </c>
      <c r="G875" s="208">
        <v>29076000</v>
      </c>
      <c r="H875" s="208">
        <f>G875</f>
        <v>29076000</v>
      </c>
      <c r="I875" s="208">
        <v>0</v>
      </c>
      <c r="J875" s="208">
        <f>H875</f>
        <v>29076000</v>
      </c>
      <c r="K875" s="534"/>
      <c r="L875" s="531"/>
      <c r="M875" s="544"/>
      <c r="N875" s="314">
        <f>G875</f>
        <v>29076000</v>
      </c>
      <c r="O875" s="314">
        <f t="shared" ref="O875:Q875" si="679">H875</f>
        <v>29076000</v>
      </c>
      <c r="P875" s="314">
        <f t="shared" si="679"/>
        <v>0</v>
      </c>
      <c r="Q875" s="314">
        <f t="shared" si="679"/>
        <v>29076000</v>
      </c>
    </row>
    <row r="876" spans="1:17" s="209" customFormat="1" ht="12" customHeight="1" x14ac:dyDescent="0.3">
      <c r="A876" s="614"/>
      <c r="B876" s="508"/>
      <c r="C876" s="508"/>
      <c r="D876" s="508"/>
      <c r="E876" s="508"/>
      <c r="F876" s="212" t="s">
        <v>82</v>
      </c>
      <c r="G876" s="208">
        <v>0</v>
      </c>
      <c r="H876" s="208">
        <f t="shared" ref="H876:H877" si="680">G876</f>
        <v>0</v>
      </c>
      <c r="I876" s="208">
        <v>0</v>
      </c>
      <c r="J876" s="208">
        <f t="shared" ref="J876" si="681">H876</f>
        <v>0</v>
      </c>
      <c r="K876" s="534"/>
      <c r="L876" s="531"/>
      <c r="M876" s="544"/>
      <c r="N876" s="314"/>
      <c r="O876" s="313"/>
      <c r="P876" s="313"/>
      <c r="Q876" s="313"/>
    </row>
    <row r="877" spans="1:17" s="209" customFormat="1" ht="12" customHeight="1" x14ac:dyDescent="0.3">
      <c r="A877" s="614"/>
      <c r="B877" s="508"/>
      <c r="C877" s="508"/>
      <c r="D877" s="508"/>
      <c r="E877" s="508"/>
      <c r="F877" s="212" t="s">
        <v>83</v>
      </c>
      <c r="G877" s="208">
        <v>0</v>
      </c>
      <c r="H877" s="208">
        <f t="shared" si="680"/>
        <v>0</v>
      </c>
      <c r="I877" s="208">
        <v>0</v>
      </c>
      <c r="J877" s="208">
        <v>0</v>
      </c>
      <c r="K877" s="534"/>
      <c r="L877" s="531"/>
      <c r="M877" s="544"/>
      <c r="N877" s="314"/>
      <c r="O877" s="313"/>
      <c r="P877" s="313"/>
      <c r="Q877" s="313"/>
    </row>
    <row r="878" spans="1:17" s="209" customFormat="1" ht="12" customHeight="1" x14ac:dyDescent="0.3">
      <c r="A878" s="614"/>
      <c r="B878" s="508"/>
      <c r="C878" s="509"/>
      <c r="D878" s="508"/>
      <c r="E878" s="508"/>
      <c r="F878" s="213" t="s">
        <v>121</v>
      </c>
      <c r="G878" s="214">
        <f>SUM(G875:G877)</f>
        <v>29076000</v>
      </c>
      <c r="H878" s="214">
        <f t="shared" ref="H878:J878" si="682">SUM(H875:H877)</f>
        <v>29076000</v>
      </c>
      <c r="I878" s="214">
        <f t="shared" si="682"/>
        <v>0</v>
      </c>
      <c r="J878" s="214">
        <f t="shared" si="682"/>
        <v>29076000</v>
      </c>
      <c r="K878" s="535"/>
      <c r="L878" s="532"/>
      <c r="M878" s="545"/>
      <c r="N878" s="314"/>
      <c r="O878" s="313"/>
      <c r="P878" s="313"/>
      <c r="Q878" s="313"/>
    </row>
    <row r="879" spans="1:17" s="209" customFormat="1" ht="12" customHeight="1" x14ac:dyDescent="0.3">
      <c r="A879" s="614"/>
      <c r="B879" s="508"/>
      <c r="C879" s="507" t="s">
        <v>929</v>
      </c>
      <c r="D879" s="508"/>
      <c r="E879" s="508"/>
      <c r="F879" s="210" t="s">
        <v>197</v>
      </c>
      <c r="G879" s="210"/>
      <c r="H879" s="211"/>
      <c r="I879" s="211"/>
      <c r="J879" s="211"/>
      <c r="K879" s="533"/>
      <c r="L879" s="530">
        <v>0</v>
      </c>
      <c r="M879" s="267" t="s">
        <v>694</v>
      </c>
      <c r="N879" s="314"/>
      <c r="O879" s="313"/>
      <c r="P879" s="313"/>
      <c r="Q879" s="313"/>
    </row>
    <row r="880" spans="1:17" s="209" customFormat="1" ht="28.5" customHeight="1" x14ac:dyDescent="0.3">
      <c r="A880" s="614"/>
      <c r="B880" s="508"/>
      <c r="C880" s="508"/>
      <c r="D880" s="508"/>
      <c r="E880" s="508"/>
      <c r="F880" s="212" t="s">
        <v>104</v>
      </c>
      <c r="G880" s="208">
        <v>193000000</v>
      </c>
      <c r="H880" s="208">
        <f>G880</f>
        <v>193000000</v>
      </c>
      <c r="I880" s="208">
        <v>0</v>
      </c>
      <c r="J880" s="208">
        <f>H880</f>
        <v>193000000</v>
      </c>
      <c r="K880" s="534"/>
      <c r="L880" s="531"/>
      <c r="M880" s="544" t="s">
        <v>930</v>
      </c>
      <c r="N880" s="314">
        <f>G880</f>
        <v>193000000</v>
      </c>
      <c r="O880" s="314">
        <f t="shared" ref="O880:Q880" si="683">H880</f>
        <v>193000000</v>
      </c>
      <c r="P880" s="314">
        <f t="shared" si="683"/>
        <v>0</v>
      </c>
      <c r="Q880" s="314">
        <f t="shared" si="683"/>
        <v>193000000</v>
      </c>
    </row>
    <row r="881" spans="1:17" s="209" customFormat="1" ht="28.5" customHeight="1" x14ac:dyDescent="0.3">
      <c r="A881" s="614"/>
      <c r="B881" s="508"/>
      <c r="C881" s="508"/>
      <c r="D881" s="508"/>
      <c r="E881" s="508"/>
      <c r="F881" s="212" t="s">
        <v>82</v>
      </c>
      <c r="G881" s="208">
        <v>0</v>
      </c>
      <c r="H881" s="208">
        <f t="shared" ref="H881:H882" si="684">G881</f>
        <v>0</v>
      </c>
      <c r="I881" s="208">
        <v>0</v>
      </c>
      <c r="J881" s="208">
        <f t="shared" ref="J881" si="685">H881</f>
        <v>0</v>
      </c>
      <c r="K881" s="534"/>
      <c r="L881" s="531"/>
      <c r="M881" s="544"/>
      <c r="N881" s="314"/>
      <c r="O881" s="313"/>
      <c r="P881" s="313"/>
      <c r="Q881" s="313"/>
    </row>
    <row r="882" spans="1:17" s="209" customFormat="1" ht="28.5" customHeight="1" x14ac:dyDescent="0.3">
      <c r="A882" s="614"/>
      <c r="B882" s="508"/>
      <c r="C882" s="508"/>
      <c r="D882" s="508"/>
      <c r="E882" s="508"/>
      <c r="F882" s="212" t="s">
        <v>83</v>
      </c>
      <c r="G882" s="208">
        <v>0</v>
      </c>
      <c r="H882" s="208">
        <f t="shared" si="684"/>
        <v>0</v>
      </c>
      <c r="I882" s="208">
        <v>0</v>
      </c>
      <c r="J882" s="208">
        <v>0</v>
      </c>
      <c r="K882" s="534"/>
      <c r="L882" s="531"/>
      <c r="M882" s="544"/>
      <c r="N882" s="314"/>
      <c r="O882" s="313"/>
      <c r="P882" s="313"/>
      <c r="Q882" s="313"/>
    </row>
    <row r="883" spans="1:17" s="209" customFormat="1" ht="28.5" customHeight="1" x14ac:dyDescent="0.3">
      <c r="A883" s="614"/>
      <c r="B883" s="509"/>
      <c r="C883" s="509"/>
      <c r="D883" s="509"/>
      <c r="E883" s="509"/>
      <c r="F883" s="213" t="s">
        <v>121</v>
      </c>
      <c r="G883" s="214">
        <f>SUM(G880:G882)</f>
        <v>193000000</v>
      </c>
      <c r="H883" s="214">
        <f t="shared" ref="H883:J883" si="686">SUM(H880:H882)</f>
        <v>193000000</v>
      </c>
      <c r="I883" s="214">
        <f t="shared" si="686"/>
        <v>0</v>
      </c>
      <c r="J883" s="214">
        <f t="shared" si="686"/>
        <v>193000000</v>
      </c>
      <c r="K883" s="535"/>
      <c r="L883" s="532"/>
      <c r="M883" s="545"/>
      <c r="N883" s="314"/>
      <c r="O883" s="313"/>
      <c r="P883" s="313"/>
      <c r="Q883" s="313"/>
    </row>
    <row r="884" spans="1:17" s="209" customFormat="1" ht="12" customHeight="1" x14ac:dyDescent="0.3">
      <c r="A884" s="614"/>
      <c r="B884" s="518"/>
      <c r="C884" s="519"/>
      <c r="D884" s="519"/>
      <c r="E884" s="520"/>
      <c r="F884" s="206"/>
      <c r="G884" s="207"/>
      <c r="H884" s="208"/>
      <c r="I884" s="208"/>
      <c r="J884" s="208"/>
      <c r="K884" s="527"/>
      <c r="L884" s="527"/>
      <c r="M884" s="512"/>
      <c r="N884" s="314"/>
      <c r="O884" s="313"/>
      <c r="P884" s="313"/>
      <c r="Q884" s="313"/>
    </row>
    <row r="885" spans="1:17" s="209" customFormat="1" ht="12" customHeight="1" x14ac:dyDescent="0.3">
      <c r="A885" s="614"/>
      <c r="B885" s="521"/>
      <c r="C885" s="522"/>
      <c r="D885" s="522"/>
      <c r="E885" s="523"/>
      <c r="F885" s="206" t="s">
        <v>565</v>
      </c>
      <c r="G885" s="207">
        <f>G875+G880</f>
        <v>222076000</v>
      </c>
      <c r="H885" s="207">
        <f t="shared" ref="H885:J885" si="687">H875+H880</f>
        <v>222076000</v>
      </c>
      <c r="I885" s="207">
        <f t="shared" si="687"/>
        <v>0</v>
      </c>
      <c r="J885" s="207">
        <f t="shared" si="687"/>
        <v>222076000</v>
      </c>
      <c r="K885" s="528"/>
      <c r="L885" s="528"/>
      <c r="M885" s="513"/>
      <c r="N885" s="314"/>
      <c r="O885" s="313"/>
      <c r="P885" s="313"/>
      <c r="Q885" s="313"/>
    </row>
    <row r="886" spans="1:17" s="209" customFormat="1" ht="12" customHeight="1" x14ac:dyDescent="0.3">
      <c r="A886" s="614"/>
      <c r="B886" s="521"/>
      <c r="C886" s="522"/>
      <c r="D886" s="522"/>
      <c r="E886" s="523"/>
      <c r="F886" s="206" t="s">
        <v>567</v>
      </c>
      <c r="G886" s="207">
        <f t="shared" ref="G886:J887" si="688">G1976+G876+G881</f>
        <v>0</v>
      </c>
      <c r="H886" s="207">
        <f t="shared" si="688"/>
        <v>0</v>
      </c>
      <c r="I886" s="207">
        <f t="shared" si="688"/>
        <v>0</v>
      </c>
      <c r="J886" s="207">
        <f t="shared" si="688"/>
        <v>0</v>
      </c>
      <c r="K886" s="528"/>
      <c r="L886" s="528"/>
      <c r="M886" s="513"/>
      <c r="N886" s="314"/>
      <c r="O886" s="313"/>
      <c r="P886" s="313"/>
      <c r="Q886" s="313"/>
    </row>
    <row r="887" spans="1:17" s="209" customFormat="1" ht="12" customHeight="1" x14ac:dyDescent="0.3">
      <c r="A887" s="614"/>
      <c r="B887" s="521"/>
      <c r="C887" s="522"/>
      <c r="D887" s="522"/>
      <c r="E887" s="523"/>
      <c r="F887" s="206" t="s">
        <v>569</v>
      </c>
      <c r="G887" s="207">
        <f t="shared" si="688"/>
        <v>0</v>
      </c>
      <c r="H887" s="207">
        <f t="shared" si="688"/>
        <v>0</v>
      </c>
      <c r="I887" s="207">
        <f t="shared" si="688"/>
        <v>0</v>
      </c>
      <c r="J887" s="207">
        <f t="shared" si="688"/>
        <v>0</v>
      </c>
      <c r="K887" s="528"/>
      <c r="L887" s="528"/>
      <c r="M887" s="513"/>
      <c r="N887" s="314"/>
      <c r="O887" s="313"/>
      <c r="P887" s="313"/>
      <c r="Q887" s="313"/>
    </row>
    <row r="888" spans="1:17" s="209" customFormat="1" ht="12" customHeight="1" x14ac:dyDescent="0.3">
      <c r="A888" s="614"/>
      <c r="B888" s="524"/>
      <c r="C888" s="525"/>
      <c r="D888" s="525"/>
      <c r="E888" s="526"/>
      <c r="F888" s="206" t="s">
        <v>121</v>
      </c>
      <c r="G888" s="207">
        <f>SUM(G885:G887)</f>
        <v>222076000</v>
      </c>
      <c r="H888" s="207">
        <f t="shared" ref="H888:J888" si="689">SUM(H885:H887)</f>
        <v>222076000</v>
      </c>
      <c r="I888" s="207">
        <f t="shared" si="689"/>
        <v>0</v>
      </c>
      <c r="J888" s="207">
        <f t="shared" si="689"/>
        <v>222076000</v>
      </c>
      <c r="K888" s="529"/>
      <c r="L888" s="529"/>
      <c r="M888" s="514"/>
      <c r="N888" s="314"/>
      <c r="O888" s="313"/>
      <c r="P888" s="313"/>
      <c r="Q888" s="313"/>
    </row>
    <row r="889" spans="1:17" s="209" customFormat="1" ht="12" customHeight="1" x14ac:dyDescent="0.3">
      <c r="A889" s="614">
        <f>A874+1</f>
        <v>73</v>
      </c>
      <c r="B889" s="507" t="s">
        <v>793</v>
      </c>
      <c r="C889" s="507"/>
      <c r="D889" s="507"/>
      <c r="E889" s="507"/>
      <c r="F889" s="210" t="s">
        <v>1047</v>
      </c>
      <c r="G889" s="210"/>
      <c r="H889" s="211"/>
      <c r="I889" s="211"/>
      <c r="J889" s="211"/>
      <c r="K889" s="533" t="s">
        <v>1188</v>
      </c>
      <c r="L889" s="530">
        <v>0</v>
      </c>
      <c r="M889" s="267" t="s">
        <v>777</v>
      </c>
      <c r="N889" s="314"/>
      <c r="O889" s="313"/>
      <c r="P889" s="313"/>
      <c r="Q889" s="313"/>
    </row>
    <row r="890" spans="1:17" s="209" customFormat="1" ht="12" customHeight="1" x14ac:dyDescent="0.3">
      <c r="A890" s="614"/>
      <c r="B890" s="508"/>
      <c r="C890" s="508"/>
      <c r="D890" s="508"/>
      <c r="E890" s="508"/>
      <c r="F890" s="212" t="s">
        <v>104</v>
      </c>
      <c r="G890" s="208">
        <f>1500000000+1137705360</f>
        <v>2637705360</v>
      </c>
      <c r="H890" s="208">
        <v>0</v>
      </c>
      <c r="I890" s="208">
        <f>G890-H890</f>
        <v>2637705360</v>
      </c>
      <c r="J890" s="208">
        <f t="shared" ref="J890:J891" si="690">H890</f>
        <v>0</v>
      </c>
      <c r="K890" s="534"/>
      <c r="L890" s="531"/>
      <c r="M890" s="513" t="s">
        <v>1287</v>
      </c>
      <c r="N890" s="314">
        <f>G890</f>
        <v>2637705360</v>
      </c>
      <c r="O890" s="314">
        <f t="shared" ref="O890:Q890" si="691">H890</f>
        <v>0</v>
      </c>
      <c r="P890" s="314">
        <f t="shared" si="691"/>
        <v>2637705360</v>
      </c>
      <c r="Q890" s="314">
        <f t="shared" si="691"/>
        <v>0</v>
      </c>
    </row>
    <row r="891" spans="1:17" s="209" customFormat="1" ht="12" customHeight="1" x14ac:dyDescent="0.3">
      <c r="A891" s="614"/>
      <c r="B891" s="508"/>
      <c r="C891" s="508"/>
      <c r="D891" s="508"/>
      <c r="E891" s="508"/>
      <c r="F891" s="212" t="s">
        <v>82</v>
      </c>
      <c r="G891" s="208">
        <v>59105839</v>
      </c>
      <c r="H891" s="208">
        <v>0</v>
      </c>
      <c r="I891" s="208">
        <f t="shared" ref="I891" si="692">G891-H891</f>
        <v>59105839</v>
      </c>
      <c r="J891" s="208">
        <f t="shared" si="690"/>
        <v>0</v>
      </c>
      <c r="K891" s="534"/>
      <c r="L891" s="531"/>
      <c r="M891" s="513"/>
      <c r="N891" s="314"/>
      <c r="O891" s="313"/>
      <c r="P891" s="313"/>
      <c r="Q891" s="313"/>
    </row>
    <row r="892" spans="1:17" s="209" customFormat="1" ht="12" customHeight="1" x14ac:dyDescent="0.3">
      <c r="A892" s="614"/>
      <c r="B892" s="508"/>
      <c r="C892" s="508"/>
      <c r="D892" s="508"/>
      <c r="E892" s="508"/>
      <c r="F892" s="212" t="s">
        <v>83</v>
      </c>
      <c r="G892" s="208" t="s">
        <v>751</v>
      </c>
      <c r="H892" s="208">
        <v>0</v>
      </c>
      <c r="I892" s="208" t="str">
        <f>G892</f>
        <v>연10%</v>
      </c>
      <c r="J892" s="208">
        <v>0</v>
      </c>
      <c r="K892" s="534"/>
      <c r="L892" s="531"/>
      <c r="M892" s="513"/>
      <c r="N892" s="314"/>
      <c r="O892" s="313"/>
      <c r="P892" s="313"/>
      <c r="Q892" s="313"/>
    </row>
    <row r="893" spans="1:17" s="209" customFormat="1" ht="12" customHeight="1" x14ac:dyDescent="0.3">
      <c r="A893" s="614"/>
      <c r="B893" s="509"/>
      <c r="C893" s="509"/>
      <c r="D893" s="509"/>
      <c r="E893" s="509"/>
      <c r="F893" s="213" t="s">
        <v>121</v>
      </c>
      <c r="G893" s="214">
        <f t="shared" ref="G893" si="693">SUM(G890:G892)</f>
        <v>2696811199</v>
      </c>
      <c r="H893" s="214">
        <f t="shared" ref="H893" si="694">SUM(H890:H892)</f>
        <v>0</v>
      </c>
      <c r="I893" s="214">
        <f t="shared" ref="I893" si="695">SUM(I890:I892)</f>
        <v>2696811199</v>
      </c>
      <c r="J893" s="214">
        <f t="shared" ref="J893" si="696">SUM(J890:J892)</f>
        <v>0</v>
      </c>
      <c r="K893" s="535"/>
      <c r="L893" s="532"/>
      <c r="M893" s="514"/>
      <c r="N893" s="314"/>
      <c r="O893" s="313"/>
      <c r="P893" s="313"/>
      <c r="Q893" s="313"/>
    </row>
    <row r="894" spans="1:17" s="209" customFormat="1" ht="12" customHeight="1" x14ac:dyDescent="0.3">
      <c r="A894" s="614">
        <f>A889+1</f>
        <v>74</v>
      </c>
      <c r="B894" s="507" t="s">
        <v>794</v>
      </c>
      <c r="C894" s="507" t="s">
        <v>470</v>
      </c>
      <c r="D894" s="507"/>
      <c r="E894" s="507"/>
      <c r="F894" s="210" t="s">
        <v>197</v>
      </c>
      <c r="G894" s="210"/>
      <c r="H894" s="211"/>
      <c r="I894" s="211"/>
      <c r="J894" s="211"/>
      <c r="K894" s="533" t="s">
        <v>884</v>
      </c>
      <c r="L894" s="530"/>
      <c r="M894" s="267" t="s">
        <v>694</v>
      </c>
      <c r="N894" s="314"/>
      <c r="O894" s="313"/>
      <c r="P894" s="313"/>
      <c r="Q894" s="313"/>
    </row>
    <row r="895" spans="1:17" s="209" customFormat="1" ht="12" customHeight="1" x14ac:dyDescent="0.3">
      <c r="A895" s="614"/>
      <c r="B895" s="508"/>
      <c r="C895" s="508"/>
      <c r="D895" s="508"/>
      <c r="E895" s="508"/>
      <c r="F895" s="212" t="s">
        <v>104</v>
      </c>
      <c r="G895" s="208">
        <v>584089730</v>
      </c>
      <c r="H895" s="208">
        <v>0</v>
      </c>
      <c r="I895" s="208">
        <f>G895-H895</f>
        <v>584089730</v>
      </c>
      <c r="J895" s="208">
        <f t="shared" ref="J895:J897" si="697">H895</f>
        <v>0</v>
      </c>
      <c r="K895" s="534"/>
      <c r="L895" s="531"/>
      <c r="M895" s="513"/>
      <c r="N895" s="314">
        <f>G895</f>
        <v>584089730</v>
      </c>
      <c r="O895" s="314">
        <f t="shared" ref="O895:Q895" si="698">H895</f>
        <v>0</v>
      </c>
      <c r="P895" s="314">
        <f t="shared" si="698"/>
        <v>584089730</v>
      </c>
      <c r="Q895" s="314">
        <f t="shared" si="698"/>
        <v>0</v>
      </c>
    </row>
    <row r="896" spans="1:17" s="209" customFormat="1" ht="12" customHeight="1" x14ac:dyDescent="0.3">
      <c r="A896" s="614"/>
      <c r="B896" s="508"/>
      <c r="C896" s="508"/>
      <c r="D896" s="508"/>
      <c r="E896" s="508"/>
      <c r="F896" s="212" t="s">
        <v>82</v>
      </c>
      <c r="G896" s="208">
        <v>0</v>
      </c>
      <c r="H896" s="208">
        <v>0</v>
      </c>
      <c r="I896" s="208">
        <v>0</v>
      </c>
      <c r="J896" s="208">
        <f t="shared" si="697"/>
        <v>0</v>
      </c>
      <c r="K896" s="534"/>
      <c r="L896" s="531"/>
      <c r="M896" s="513"/>
      <c r="N896" s="314"/>
      <c r="O896" s="313"/>
      <c r="P896" s="313"/>
      <c r="Q896" s="313"/>
    </row>
    <row r="897" spans="1:17" s="209" customFormat="1" ht="12" customHeight="1" x14ac:dyDescent="0.3">
      <c r="A897" s="614"/>
      <c r="B897" s="508"/>
      <c r="C897" s="508"/>
      <c r="D897" s="508"/>
      <c r="E897" s="508"/>
      <c r="F897" s="212" t="s">
        <v>83</v>
      </c>
      <c r="G897" s="208">
        <v>0</v>
      </c>
      <c r="H897" s="208">
        <v>0</v>
      </c>
      <c r="I897" s="208">
        <v>0</v>
      </c>
      <c r="J897" s="208">
        <f t="shared" si="697"/>
        <v>0</v>
      </c>
      <c r="K897" s="534"/>
      <c r="L897" s="531"/>
      <c r="M897" s="513"/>
      <c r="N897" s="314"/>
      <c r="O897" s="313"/>
      <c r="P897" s="313"/>
      <c r="Q897" s="313"/>
    </row>
    <row r="898" spans="1:17" s="209" customFormat="1" ht="12" customHeight="1" x14ac:dyDescent="0.3">
      <c r="A898" s="614"/>
      <c r="B898" s="508"/>
      <c r="C898" s="509"/>
      <c r="D898" s="508"/>
      <c r="E898" s="508"/>
      <c r="F898" s="213" t="s">
        <v>121</v>
      </c>
      <c r="G898" s="214">
        <f t="shared" ref="G898:J898" si="699">SUM(G895:G897)</f>
        <v>584089730</v>
      </c>
      <c r="H898" s="214">
        <f t="shared" si="699"/>
        <v>0</v>
      </c>
      <c r="I898" s="214">
        <f t="shared" si="699"/>
        <v>584089730</v>
      </c>
      <c r="J898" s="214">
        <f t="shared" si="699"/>
        <v>0</v>
      </c>
      <c r="K898" s="535"/>
      <c r="L898" s="532"/>
      <c r="M898" s="514"/>
      <c r="N898" s="314"/>
      <c r="O898" s="313"/>
      <c r="P898" s="313"/>
      <c r="Q898" s="313"/>
    </row>
    <row r="899" spans="1:17" s="209" customFormat="1" ht="12" customHeight="1" x14ac:dyDescent="0.3">
      <c r="A899" s="614"/>
      <c r="B899" s="508"/>
      <c r="C899" s="507" t="s">
        <v>471</v>
      </c>
      <c r="D899" s="508"/>
      <c r="E899" s="508"/>
      <c r="F899" s="210" t="s">
        <v>197</v>
      </c>
      <c r="G899" s="210"/>
      <c r="H899" s="211"/>
      <c r="I899" s="211"/>
      <c r="J899" s="211"/>
      <c r="K899" s="533"/>
      <c r="L899" s="530">
        <v>0</v>
      </c>
      <c r="M899" s="267" t="s">
        <v>694</v>
      </c>
      <c r="N899" s="314"/>
      <c r="O899" s="313"/>
      <c r="P899" s="313"/>
      <c r="Q899" s="313"/>
    </row>
    <row r="900" spans="1:17" s="209" customFormat="1" ht="15" customHeight="1" x14ac:dyDescent="0.3">
      <c r="A900" s="614"/>
      <c r="B900" s="508"/>
      <c r="C900" s="508"/>
      <c r="D900" s="508"/>
      <c r="E900" s="508"/>
      <c r="F900" s="212" t="s">
        <v>104</v>
      </c>
      <c r="G900" s="208">
        <v>340007050</v>
      </c>
      <c r="H900" s="208">
        <f t="shared" ref="H900" si="700">G900</f>
        <v>340007050</v>
      </c>
      <c r="I900" s="208">
        <v>0</v>
      </c>
      <c r="J900" s="208">
        <f t="shared" ref="J900:J902" si="701">H900</f>
        <v>340007050</v>
      </c>
      <c r="K900" s="534"/>
      <c r="L900" s="531"/>
      <c r="M900" s="549" t="s">
        <v>1306</v>
      </c>
      <c r="N900" s="314">
        <f>G900</f>
        <v>340007050</v>
      </c>
      <c r="O900" s="314">
        <f t="shared" ref="O900:Q900" si="702">H900</f>
        <v>340007050</v>
      </c>
      <c r="P900" s="314">
        <f t="shared" si="702"/>
        <v>0</v>
      </c>
      <c r="Q900" s="314">
        <f t="shared" si="702"/>
        <v>340007050</v>
      </c>
    </row>
    <row r="901" spans="1:17" s="209" customFormat="1" ht="15" customHeight="1" x14ac:dyDescent="0.3">
      <c r="A901" s="614"/>
      <c r="B901" s="508"/>
      <c r="C901" s="508"/>
      <c r="D901" s="508"/>
      <c r="E901" s="508"/>
      <c r="F901" s="212" t="s">
        <v>82</v>
      </c>
      <c r="G901" s="208">
        <v>0</v>
      </c>
      <c r="H901" s="208">
        <v>0</v>
      </c>
      <c r="I901" s="208">
        <v>0</v>
      </c>
      <c r="J901" s="208">
        <f t="shared" si="701"/>
        <v>0</v>
      </c>
      <c r="K901" s="534"/>
      <c r="L901" s="531"/>
      <c r="M901" s="549"/>
      <c r="N901" s="314"/>
      <c r="O901" s="313"/>
      <c r="P901" s="313"/>
      <c r="Q901" s="313"/>
    </row>
    <row r="902" spans="1:17" s="209" customFormat="1" ht="15" customHeight="1" x14ac:dyDescent="0.3">
      <c r="A902" s="614"/>
      <c r="B902" s="508"/>
      <c r="C902" s="508"/>
      <c r="D902" s="508"/>
      <c r="E902" s="508"/>
      <c r="F902" s="212" t="s">
        <v>83</v>
      </c>
      <c r="G902" s="208">
        <v>0</v>
      </c>
      <c r="H902" s="208">
        <v>0</v>
      </c>
      <c r="I902" s="208">
        <v>0</v>
      </c>
      <c r="J902" s="208">
        <f t="shared" si="701"/>
        <v>0</v>
      </c>
      <c r="K902" s="534"/>
      <c r="L902" s="531"/>
      <c r="M902" s="549"/>
      <c r="N902" s="314"/>
      <c r="O902" s="313"/>
      <c r="P902" s="313"/>
      <c r="Q902" s="313"/>
    </row>
    <row r="903" spans="1:17" s="209" customFormat="1" ht="15" customHeight="1" x14ac:dyDescent="0.3">
      <c r="A903" s="614"/>
      <c r="B903" s="508"/>
      <c r="C903" s="509"/>
      <c r="D903" s="508"/>
      <c r="E903" s="508"/>
      <c r="F903" s="213" t="s">
        <v>121</v>
      </c>
      <c r="G903" s="214">
        <f t="shared" ref="G903:J903" si="703">SUM(G900:G902)</f>
        <v>340007050</v>
      </c>
      <c r="H903" s="214">
        <f t="shared" si="703"/>
        <v>340007050</v>
      </c>
      <c r="I903" s="214">
        <f t="shared" si="703"/>
        <v>0</v>
      </c>
      <c r="J903" s="214">
        <f t="shared" si="703"/>
        <v>340007050</v>
      </c>
      <c r="K903" s="535"/>
      <c r="L903" s="532"/>
      <c r="M903" s="546"/>
      <c r="N903" s="314"/>
      <c r="O903" s="313"/>
      <c r="P903" s="313"/>
      <c r="Q903" s="313"/>
    </row>
    <row r="904" spans="1:17" s="209" customFormat="1" ht="12" customHeight="1" x14ac:dyDescent="0.3">
      <c r="A904" s="614"/>
      <c r="B904" s="508"/>
      <c r="C904" s="507" t="s">
        <v>472</v>
      </c>
      <c r="D904" s="508"/>
      <c r="E904" s="508"/>
      <c r="F904" s="210" t="s">
        <v>197</v>
      </c>
      <c r="G904" s="210"/>
      <c r="H904" s="211"/>
      <c r="I904" s="211"/>
      <c r="J904" s="211"/>
      <c r="K904" s="533" t="s">
        <v>1165</v>
      </c>
      <c r="L904" s="530">
        <v>0</v>
      </c>
      <c r="M904" s="267" t="s">
        <v>694</v>
      </c>
      <c r="N904" s="314"/>
      <c r="O904" s="313"/>
      <c r="P904" s="313"/>
      <c r="Q904" s="313"/>
    </row>
    <row r="905" spans="1:17" s="209" customFormat="1" ht="12" customHeight="1" x14ac:dyDescent="0.3">
      <c r="A905" s="614"/>
      <c r="B905" s="508"/>
      <c r="C905" s="508"/>
      <c r="D905" s="508"/>
      <c r="E905" s="508"/>
      <c r="F905" s="212" t="s">
        <v>104</v>
      </c>
      <c r="G905" s="208">
        <v>10000000</v>
      </c>
      <c r="H905" s="208">
        <v>0</v>
      </c>
      <c r="I905" s="208">
        <f>G905-H905</f>
        <v>10000000</v>
      </c>
      <c r="J905" s="208">
        <f t="shared" ref="J905:J907" si="704">H905</f>
        <v>0</v>
      </c>
      <c r="K905" s="534"/>
      <c r="L905" s="531"/>
      <c r="M905" s="513" t="s">
        <v>1168</v>
      </c>
      <c r="N905" s="314">
        <f>G905</f>
        <v>10000000</v>
      </c>
      <c r="O905" s="314">
        <f t="shared" ref="O905:Q905" si="705">H905</f>
        <v>0</v>
      </c>
      <c r="P905" s="314">
        <f t="shared" si="705"/>
        <v>10000000</v>
      </c>
      <c r="Q905" s="314">
        <f t="shared" si="705"/>
        <v>0</v>
      </c>
    </row>
    <row r="906" spans="1:17" s="209" customFormat="1" ht="12" customHeight="1" x14ac:dyDescent="0.3">
      <c r="A906" s="614"/>
      <c r="B906" s="508"/>
      <c r="C906" s="508"/>
      <c r="D906" s="508"/>
      <c r="E906" s="508"/>
      <c r="F906" s="212" t="s">
        <v>82</v>
      </c>
      <c r="G906" s="208">
        <v>0</v>
      </c>
      <c r="H906" s="208">
        <v>0</v>
      </c>
      <c r="I906" s="208">
        <v>0</v>
      </c>
      <c r="J906" s="208">
        <f t="shared" si="704"/>
        <v>0</v>
      </c>
      <c r="K906" s="534"/>
      <c r="L906" s="531"/>
      <c r="M906" s="513"/>
      <c r="N906" s="314"/>
      <c r="O906" s="313"/>
      <c r="P906" s="313"/>
      <c r="Q906" s="313"/>
    </row>
    <row r="907" spans="1:17" s="209" customFormat="1" ht="12" customHeight="1" x14ac:dyDescent="0.3">
      <c r="A907" s="614"/>
      <c r="B907" s="508"/>
      <c r="C907" s="508"/>
      <c r="D907" s="508"/>
      <c r="E907" s="508"/>
      <c r="F907" s="212" t="s">
        <v>83</v>
      </c>
      <c r="G907" s="208">
        <v>0</v>
      </c>
      <c r="H907" s="208">
        <v>0</v>
      </c>
      <c r="I907" s="208">
        <v>0</v>
      </c>
      <c r="J907" s="208">
        <f t="shared" si="704"/>
        <v>0</v>
      </c>
      <c r="K907" s="534"/>
      <c r="L907" s="531"/>
      <c r="M907" s="513"/>
      <c r="N907" s="314"/>
      <c r="O907" s="313"/>
      <c r="P907" s="313"/>
      <c r="Q907" s="313"/>
    </row>
    <row r="908" spans="1:17" s="209" customFormat="1" ht="12" customHeight="1" x14ac:dyDescent="0.3">
      <c r="A908" s="614"/>
      <c r="B908" s="508"/>
      <c r="C908" s="509"/>
      <c r="D908" s="508"/>
      <c r="E908" s="508"/>
      <c r="F908" s="213" t="s">
        <v>121</v>
      </c>
      <c r="G908" s="214">
        <f t="shared" ref="G908:J908" si="706">SUM(G905:G907)</f>
        <v>10000000</v>
      </c>
      <c r="H908" s="214">
        <f t="shared" si="706"/>
        <v>0</v>
      </c>
      <c r="I908" s="214">
        <f t="shared" si="706"/>
        <v>10000000</v>
      </c>
      <c r="J908" s="214">
        <f t="shared" si="706"/>
        <v>0</v>
      </c>
      <c r="K908" s="535"/>
      <c r="L908" s="532"/>
      <c r="M908" s="514"/>
      <c r="N908" s="314"/>
      <c r="O908" s="313"/>
      <c r="P908" s="313"/>
      <c r="Q908" s="313"/>
    </row>
    <row r="909" spans="1:17" s="209" customFormat="1" ht="12" customHeight="1" x14ac:dyDescent="0.3">
      <c r="A909" s="614"/>
      <c r="B909" s="508"/>
      <c r="C909" s="507" t="s">
        <v>473</v>
      </c>
      <c r="D909" s="508"/>
      <c r="E909" s="508"/>
      <c r="F909" s="210" t="s">
        <v>197</v>
      </c>
      <c r="G909" s="210"/>
      <c r="H909" s="211"/>
      <c r="I909" s="211"/>
      <c r="J909" s="211"/>
      <c r="K909" s="533"/>
      <c r="L909" s="530">
        <v>0</v>
      </c>
      <c r="M909" s="267" t="s">
        <v>694</v>
      </c>
      <c r="N909" s="314"/>
      <c r="O909" s="313"/>
      <c r="P909" s="313"/>
      <c r="Q909" s="313"/>
    </row>
    <row r="910" spans="1:17" s="209" customFormat="1" ht="15" customHeight="1" x14ac:dyDescent="0.3">
      <c r="A910" s="614"/>
      <c r="B910" s="508"/>
      <c r="C910" s="508"/>
      <c r="D910" s="508"/>
      <c r="E910" s="508"/>
      <c r="F910" s="212" t="s">
        <v>104</v>
      </c>
      <c r="G910" s="208">
        <v>418727810</v>
      </c>
      <c r="H910" s="208">
        <f t="shared" ref="H910" si="707">G910</f>
        <v>418727810</v>
      </c>
      <c r="I910" s="208">
        <v>0</v>
      </c>
      <c r="J910" s="208">
        <f t="shared" ref="J910:J912" si="708">H910</f>
        <v>418727810</v>
      </c>
      <c r="K910" s="534"/>
      <c r="L910" s="531"/>
      <c r="M910" s="513" t="s">
        <v>1307</v>
      </c>
      <c r="N910" s="314">
        <f>G910</f>
        <v>418727810</v>
      </c>
      <c r="O910" s="314">
        <f t="shared" ref="O910:Q910" si="709">H910</f>
        <v>418727810</v>
      </c>
      <c r="P910" s="314">
        <f t="shared" si="709"/>
        <v>0</v>
      </c>
      <c r="Q910" s="314">
        <f t="shared" si="709"/>
        <v>418727810</v>
      </c>
    </row>
    <row r="911" spans="1:17" s="209" customFormat="1" ht="15" customHeight="1" x14ac:dyDescent="0.3">
      <c r="A911" s="614"/>
      <c r="B911" s="508"/>
      <c r="C911" s="508"/>
      <c r="D911" s="508"/>
      <c r="E911" s="508"/>
      <c r="F911" s="212" t="s">
        <v>82</v>
      </c>
      <c r="G911" s="208">
        <v>0</v>
      </c>
      <c r="H911" s="208">
        <v>0</v>
      </c>
      <c r="I911" s="208">
        <v>0</v>
      </c>
      <c r="J911" s="208">
        <f t="shared" si="708"/>
        <v>0</v>
      </c>
      <c r="K911" s="534"/>
      <c r="L911" s="531"/>
      <c r="M911" s="513"/>
      <c r="N911" s="314"/>
      <c r="O911" s="313"/>
      <c r="P911" s="313"/>
      <c r="Q911" s="313"/>
    </row>
    <row r="912" spans="1:17" s="209" customFormat="1" ht="15" customHeight="1" x14ac:dyDescent="0.3">
      <c r="A912" s="614"/>
      <c r="B912" s="508"/>
      <c r="C912" s="508"/>
      <c r="D912" s="508"/>
      <c r="E912" s="508"/>
      <c r="F912" s="212" t="s">
        <v>83</v>
      </c>
      <c r="G912" s="208">
        <v>0</v>
      </c>
      <c r="H912" s="208">
        <v>0</v>
      </c>
      <c r="I912" s="208">
        <v>0</v>
      </c>
      <c r="J912" s="208">
        <f t="shared" si="708"/>
        <v>0</v>
      </c>
      <c r="K912" s="534"/>
      <c r="L912" s="531"/>
      <c r="M912" s="513"/>
      <c r="N912" s="314"/>
      <c r="O912" s="313"/>
      <c r="P912" s="313"/>
      <c r="Q912" s="313"/>
    </row>
    <row r="913" spans="1:17" s="209" customFormat="1" ht="15" customHeight="1" x14ac:dyDescent="0.3">
      <c r="A913" s="614"/>
      <c r="B913" s="508"/>
      <c r="C913" s="509"/>
      <c r="D913" s="508"/>
      <c r="E913" s="508"/>
      <c r="F913" s="213" t="s">
        <v>121</v>
      </c>
      <c r="G913" s="214">
        <f t="shared" ref="G913:J913" si="710">SUM(G910:G912)</f>
        <v>418727810</v>
      </c>
      <c r="H913" s="214">
        <f t="shared" si="710"/>
        <v>418727810</v>
      </c>
      <c r="I913" s="214">
        <f t="shared" si="710"/>
        <v>0</v>
      </c>
      <c r="J913" s="214">
        <f t="shared" si="710"/>
        <v>418727810</v>
      </c>
      <c r="K913" s="535"/>
      <c r="L913" s="532"/>
      <c r="M913" s="514"/>
      <c r="N913" s="314"/>
      <c r="O913" s="313"/>
      <c r="P913" s="313"/>
      <c r="Q913" s="313"/>
    </row>
    <row r="914" spans="1:17" s="209" customFormat="1" ht="12" customHeight="1" x14ac:dyDescent="0.3">
      <c r="A914" s="614"/>
      <c r="B914" s="508"/>
      <c r="C914" s="507" t="s">
        <v>474</v>
      </c>
      <c r="D914" s="508"/>
      <c r="E914" s="508"/>
      <c r="F914" s="210" t="s">
        <v>197</v>
      </c>
      <c r="G914" s="210"/>
      <c r="H914" s="211"/>
      <c r="I914" s="211"/>
      <c r="J914" s="211"/>
      <c r="K914" s="533" t="s">
        <v>1165</v>
      </c>
      <c r="L914" s="530">
        <v>0</v>
      </c>
      <c r="M914" s="267" t="s">
        <v>694</v>
      </c>
      <c r="N914" s="314"/>
      <c r="O914" s="313"/>
      <c r="P914" s="313"/>
      <c r="Q914" s="313"/>
    </row>
    <row r="915" spans="1:17" s="209" customFormat="1" ht="12" customHeight="1" x14ac:dyDescent="0.3">
      <c r="A915" s="614"/>
      <c r="B915" s="508"/>
      <c r="C915" s="508"/>
      <c r="D915" s="508"/>
      <c r="E915" s="508"/>
      <c r="F915" s="212" t="s">
        <v>104</v>
      </c>
      <c r="G915" s="208">
        <v>6000000</v>
      </c>
      <c r="H915" s="208">
        <v>0</v>
      </c>
      <c r="I915" s="208">
        <f>G915-H915</f>
        <v>6000000</v>
      </c>
      <c r="J915" s="208">
        <f t="shared" ref="J915:J917" si="711">H915</f>
        <v>0</v>
      </c>
      <c r="K915" s="534"/>
      <c r="L915" s="531"/>
      <c r="M915" s="513" t="s">
        <v>1169</v>
      </c>
      <c r="N915" s="314">
        <f>G915</f>
        <v>6000000</v>
      </c>
      <c r="O915" s="314">
        <f t="shared" ref="O915:Q915" si="712">H915</f>
        <v>0</v>
      </c>
      <c r="P915" s="314">
        <f t="shared" si="712"/>
        <v>6000000</v>
      </c>
      <c r="Q915" s="314">
        <f t="shared" si="712"/>
        <v>0</v>
      </c>
    </row>
    <row r="916" spans="1:17" s="209" customFormat="1" ht="12" customHeight="1" x14ac:dyDescent="0.3">
      <c r="A916" s="614"/>
      <c r="B916" s="508"/>
      <c r="C916" s="508"/>
      <c r="D916" s="508"/>
      <c r="E916" s="508"/>
      <c r="F916" s="212" t="s">
        <v>82</v>
      </c>
      <c r="G916" s="208">
        <v>0</v>
      </c>
      <c r="H916" s="208">
        <v>0</v>
      </c>
      <c r="I916" s="208">
        <v>0</v>
      </c>
      <c r="J916" s="208">
        <f t="shared" si="711"/>
        <v>0</v>
      </c>
      <c r="K916" s="534"/>
      <c r="L916" s="531"/>
      <c r="M916" s="513"/>
      <c r="N916" s="314"/>
      <c r="O916" s="313"/>
      <c r="P916" s="313"/>
      <c r="Q916" s="313"/>
    </row>
    <row r="917" spans="1:17" s="209" customFormat="1" ht="12" customHeight="1" x14ac:dyDescent="0.3">
      <c r="A917" s="614"/>
      <c r="B917" s="508"/>
      <c r="C917" s="508"/>
      <c r="D917" s="508"/>
      <c r="E917" s="508"/>
      <c r="F917" s="212" t="s">
        <v>83</v>
      </c>
      <c r="G917" s="208">
        <v>0</v>
      </c>
      <c r="H917" s="208">
        <v>0</v>
      </c>
      <c r="I917" s="208">
        <v>0</v>
      </c>
      <c r="J917" s="208">
        <f t="shared" si="711"/>
        <v>0</v>
      </c>
      <c r="K917" s="534"/>
      <c r="L917" s="531"/>
      <c r="M917" s="513"/>
      <c r="N917" s="314"/>
      <c r="O917" s="313"/>
      <c r="P917" s="313"/>
      <c r="Q917" s="313"/>
    </row>
    <row r="918" spans="1:17" s="209" customFormat="1" ht="12" customHeight="1" x14ac:dyDescent="0.3">
      <c r="A918" s="614"/>
      <c r="B918" s="508"/>
      <c r="C918" s="509"/>
      <c r="D918" s="508"/>
      <c r="E918" s="508"/>
      <c r="F918" s="213" t="s">
        <v>121</v>
      </c>
      <c r="G918" s="214">
        <f t="shared" ref="G918:J918" si="713">SUM(G915:G917)</f>
        <v>6000000</v>
      </c>
      <c r="H918" s="214">
        <f t="shared" si="713"/>
        <v>0</v>
      </c>
      <c r="I918" s="214">
        <f t="shared" si="713"/>
        <v>6000000</v>
      </c>
      <c r="J918" s="214">
        <f t="shared" si="713"/>
        <v>0</v>
      </c>
      <c r="K918" s="535"/>
      <c r="L918" s="532"/>
      <c r="M918" s="514"/>
      <c r="N918" s="314"/>
      <c r="O918" s="313"/>
      <c r="P918" s="313"/>
      <c r="Q918" s="313"/>
    </row>
    <row r="919" spans="1:17" s="209" customFormat="1" ht="12" customHeight="1" x14ac:dyDescent="0.3">
      <c r="A919" s="614"/>
      <c r="B919" s="508"/>
      <c r="C919" s="507" t="s">
        <v>475</v>
      </c>
      <c r="D919" s="508"/>
      <c r="E919" s="508"/>
      <c r="F919" s="210" t="s">
        <v>197</v>
      </c>
      <c r="G919" s="210"/>
      <c r="H919" s="211"/>
      <c r="I919" s="211"/>
      <c r="J919" s="211"/>
      <c r="K919" s="533" t="s">
        <v>1165</v>
      </c>
      <c r="L919" s="530">
        <v>0</v>
      </c>
      <c r="M919" s="267" t="s">
        <v>694</v>
      </c>
      <c r="N919" s="314"/>
      <c r="O919" s="313"/>
      <c r="P919" s="313"/>
      <c r="Q919" s="313"/>
    </row>
    <row r="920" spans="1:17" s="209" customFormat="1" ht="12" customHeight="1" x14ac:dyDescent="0.3">
      <c r="A920" s="614"/>
      <c r="B920" s="508"/>
      <c r="C920" s="508"/>
      <c r="D920" s="508"/>
      <c r="E920" s="508"/>
      <c r="F920" s="212" t="s">
        <v>104</v>
      </c>
      <c r="G920" s="208">
        <v>359362670</v>
      </c>
      <c r="H920" s="208">
        <v>0</v>
      </c>
      <c r="I920" s="208">
        <f>G920-H920</f>
        <v>359362670</v>
      </c>
      <c r="J920" s="208">
        <f t="shared" ref="J920:J922" si="714">H920</f>
        <v>0</v>
      </c>
      <c r="K920" s="534"/>
      <c r="L920" s="531"/>
      <c r="M920" s="513" t="s">
        <v>1170</v>
      </c>
      <c r="N920" s="314">
        <f>G920</f>
        <v>359362670</v>
      </c>
      <c r="O920" s="314">
        <f t="shared" ref="O920:Q920" si="715">H920</f>
        <v>0</v>
      </c>
      <c r="P920" s="314">
        <f t="shared" si="715"/>
        <v>359362670</v>
      </c>
      <c r="Q920" s="314">
        <f t="shared" si="715"/>
        <v>0</v>
      </c>
    </row>
    <row r="921" spans="1:17" s="209" customFormat="1" ht="12" customHeight="1" x14ac:dyDescent="0.3">
      <c r="A921" s="614"/>
      <c r="B921" s="508"/>
      <c r="C921" s="508"/>
      <c r="D921" s="508"/>
      <c r="E921" s="508"/>
      <c r="F921" s="212" t="s">
        <v>82</v>
      </c>
      <c r="G921" s="208">
        <v>0</v>
      </c>
      <c r="H921" s="208">
        <v>0</v>
      </c>
      <c r="I921" s="208">
        <v>0</v>
      </c>
      <c r="J921" s="208">
        <f t="shared" si="714"/>
        <v>0</v>
      </c>
      <c r="K921" s="534"/>
      <c r="L921" s="531"/>
      <c r="M921" s="513"/>
      <c r="N921" s="314"/>
      <c r="O921" s="313"/>
      <c r="P921" s="313"/>
      <c r="Q921" s="313"/>
    </row>
    <row r="922" spans="1:17" s="209" customFormat="1" ht="12" customHeight="1" x14ac:dyDescent="0.3">
      <c r="A922" s="614"/>
      <c r="B922" s="508"/>
      <c r="C922" s="508"/>
      <c r="D922" s="508"/>
      <c r="E922" s="508"/>
      <c r="F922" s="212" t="s">
        <v>83</v>
      </c>
      <c r="G922" s="208">
        <v>0</v>
      </c>
      <c r="H922" s="208">
        <v>0</v>
      </c>
      <c r="I922" s="208">
        <v>0</v>
      </c>
      <c r="J922" s="208">
        <f t="shared" si="714"/>
        <v>0</v>
      </c>
      <c r="K922" s="534"/>
      <c r="L922" s="531"/>
      <c r="M922" s="513"/>
      <c r="N922" s="314"/>
      <c r="O922" s="313"/>
      <c r="P922" s="313"/>
      <c r="Q922" s="313"/>
    </row>
    <row r="923" spans="1:17" s="209" customFormat="1" ht="12" customHeight="1" x14ac:dyDescent="0.3">
      <c r="A923" s="614"/>
      <c r="B923" s="509"/>
      <c r="C923" s="509"/>
      <c r="D923" s="508"/>
      <c r="E923" s="508"/>
      <c r="F923" s="213" t="s">
        <v>121</v>
      </c>
      <c r="G923" s="214">
        <f t="shared" ref="G923:J923" si="716">SUM(G920:G922)</f>
        <v>359362670</v>
      </c>
      <c r="H923" s="214">
        <f t="shared" si="716"/>
        <v>0</v>
      </c>
      <c r="I923" s="214">
        <f t="shared" si="716"/>
        <v>359362670</v>
      </c>
      <c r="J923" s="214">
        <f t="shared" si="716"/>
        <v>0</v>
      </c>
      <c r="K923" s="535"/>
      <c r="L923" s="532"/>
      <c r="M923" s="514"/>
      <c r="N923" s="314"/>
      <c r="O923" s="313"/>
      <c r="P923" s="313"/>
      <c r="Q923" s="313"/>
    </row>
    <row r="924" spans="1:17" s="209" customFormat="1" ht="12" customHeight="1" x14ac:dyDescent="0.3">
      <c r="A924" s="614"/>
      <c r="B924" s="518"/>
      <c r="C924" s="519"/>
      <c r="D924" s="519"/>
      <c r="E924" s="520"/>
      <c r="F924" s="206"/>
      <c r="G924" s="207"/>
      <c r="H924" s="208"/>
      <c r="I924" s="208"/>
      <c r="J924" s="208"/>
      <c r="K924" s="527"/>
      <c r="L924" s="527"/>
      <c r="M924" s="512"/>
      <c r="N924" s="314"/>
      <c r="O924" s="313"/>
      <c r="P924" s="313"/>
      <c r="Q924" s="313"/>
    </row>
    <row r="925" spans="1:17" s="209" customFormat="1" ht="12" customHeight="1" x14ac:dyDescent="0.3">
      <c r="A925" s="614"/>
      <c r="B925" s="521"/>
      <c r="C925" s="522"/>
      <c r="D925" s="522"/>
      <c r="E925" s="523"/>
      <c r="F925" s="206" t="s">
        <v>565</v>
      </c>
      <c r="G925" s="207">
        <f>G895+G900+G920+G905+G915+G910</f>
        <v>1718187260</v>
      </c>
      <c r="H925" s="207">
        <f t="shared" ref="H925:J925" si="717">H895+H900+H920+H905+H915+H910</f>
        <v>758734860</v>
      </c>
      <c r="I925" s="207">
        <f t="shared" si="717"/>
        <v>959452400</v>
      </c>
      <c r="J925" s="207">
        <f t="shared" si="717"/>
        <v>758734860</v>
      </c>
      <c r="K925" s="528"/>
      <c r="L925" s="528"/>
      <c r="M925" s="513"/>
      <c r="N925" s="314"/>
      <c r="O925" s="313"/>
      <c r="P925" s="313"/>
      <c r="Q925" s="313"/>
    </row>
    <row r="926" spans="1:17" s="209" customFormat="1" ht="12" customHeight="1" x14ac:dyDescent="0.3">
      <c r="A926" s="614"/>
      <c r="B926" s="521"/>
      <c r="C926" s="522"/>
      <c r="D926" s="522"/>
      <c r="E926" s="523"/>
      <c r="F926" s="206" t="s">
        <v>567</v>
      </c>
      <c r="G926" s="207">
        <f t="shared" ref="G926:J927" si="718">G896+G901+G921+G906+G916+G911</f>
        <v>0</v>
      </c>
      <c r="H926" s="207">
        <f t="shared" si="718"/>
        <v>0</v>
      </c>
      <c r="I926" s="207">
        <f t="shared" si="718"/>
        <v>0</v>
      </c>
      <c r="J926" s="207">
        <f t="shared" si="718"/>
        <v>0</v>
      </c>
      <c r="K926" s="528"/>
      <c r="L926" s="528"/>
      <c r="M926" s="513"/>
      <c r="N926" s="314"/>
      <c r="O926" s="313"/>
      <c r="P926" s="313"/>
      <c r="Q926" s="313"/>
    </row>
    <row r="927" spans="1:17" s="209" customFormat="1" ht="11.45" customHeight="1" x14ac:dyDescent="0.3">
      <c r="A927" s="614"/>
      <c r="B927" s="521"/>
      <c r="C927" s="522"/>
      <c r="D927" s="522"/>
      <c r="E927" s="523"/>
      <c r="F927" s="206" t="s">
        <v>569</v>
      </c>
      <c r="G927" s="207">
        <f t="shared" si="718"/>
        <v>0</v>
      </c>
      <c r="H927" s="207">
        <f t="shared" si="718"/>
        <v>0</v>
      </c>
      <c r="I927" s="207">
        <f t="shared" si="718"/>
        <v>0</v>
      </c>
      <c r="J927" s="207">
        <f t="shared" si="718"/>
        <v>0</v>
      </c>
      <c r="K927" s="528"/>
      <c r="L927" s="528"/>
      <c r="M927" s="513"/>
      <c r="N927" s="314"/>
      <c r="O927" s="313"/>
      <c r="P927" s="313"/>
      <c r="Q927" s="313"/>
    </row>
    <row r="928" spans="1:17" s="209" customFormat="1" ht="12" customHeight="1" x14ac:dyDescent="0.3">
      <c r="A928" s="614"/>
      <c r="B928" s="524"/>
      <c r="C928" s="525"/>
      <c r="D928" s="525"/>
      <c r="E928" s="526"/>
      <c r="F928" s="206" t="s">
        <v>121</v>
      </c>
      <c r="G928" s="207">
        <f>SUM(G925:G927)</f>
        <v>1718187260</v>
      </c>
      <c r="H928" s="207">
        <f t="shared" ref="H928:J928" si="719">SUM(H925:H927)</f>
        <v>758734860</v>
      </c>
      <c r="I928" s="207">
        <f t="shared" si="719"/>
        <v>959452400</v>
      </c>
      <c r="J928" s="207">
        <f t="shared" si="719"/>
        <v>758734860</v>
      </c>
      <c r="K928" s="529"/>
      <c r="L928" s="529"/>
      <c r="M928" s="514"/>
      <c r="N928" s="314"/>
      <c r="O928" s="313"/>
      <c r="P928" s="313"/>
      <c r="Q928" s="313"/>
    </row>
    <row r="929" spans="1:17" s="209" customFormat="1" ht="12" customHeight="1" x14ac:dyDescent="0.3">
      <c r="A929" s="614">
        <f>A894+1</f>
        <v>75</v>
      </c>
      <c r="B929" s="507" t="s">
        <v>795</v>
      </c>
      <c r="C929" s="507"/>
      <c r="D929" s="507"/>
      <c r="E929" s="507"/>
      <c r="F929" s="210" t="s">
        <v>1047</v>
      </c>
      <c r="G929" s="210"/>
      <c r="H929" s="211"/>
      <c r="I929" s="211"/>
      <c r="J929" s="211"/>
      <c r="K929" s="533" t="s">
        <v>1188</v>
      </c>
      <c r="L929" s="530">
        <v>0</v>
      </c>
      <c r="M929" s="267" t="s">
        <v>777</v>
      </c>
      <c r="N929" s="314"/>
      <c r="O929" s="313"/>
      <c r="P929" s="313"/>
      <c r="Q929" s="313"/>
    </row>
    <row r="930" spans="1:17" s="209" customFormat="1" ht="12" customHeight="1" x14ac:dyDescent="0.3">
      <c r="A930" s="614"/>
      <c r="B930" s="508"/>
      <c r="C930" s="508"/>
      <c r="D930" s="508"/>
      <c r="E930" s="508"/>
      <c r="F930" s="212" t="s">
        <v>104</v>
      </c>
      <c r="G930" s="208">
        <f>2500000000+1897291305</f>
        <v>4397291305</v>
      </c>
      <c r="H930" s="208">
        <v>0</v>
      </c>
      <c r="I930" s="208">
        <f>G930-H930</f>
        <v>4397291305</v>
      </c>
      <c r="J930" s="208">
        <f t="shared" ref="J930:J931" si="720">H930</f>
        <v>0</v>
      </c>
      <c r="K930" s="534"/>
      <c r="L930" s="531"/>
      <c r="M930" s="513" t="s">
        <v>1286</v>
      </c>
      <c r="N930" s="314">
        <f>G930</f>
        <v>4397291305</v>
      </c>
      <c r="O930" s="314">
        <f t="shared" ref="O930:Q930" si="721">H930</f>
        <v>0</v>
      </c>
      <c r="P930" s="314">
        <f t="shared" si="721"/>
        <v>4397291305</v>
      </c>
      <c r="Q930" s="314">
        <f t="shared" si="721"/>
        <v>0</v>
      </c>
    </row>
    <row r="931" spans="1:17" s="209" customFormat="1" ht="12" customHeight="1" x14ac:dyDescent="0.3">
      <c r="A931" s="614"/>
      <c r="B931" s="508"/>
      <c r="C931" s="508"/>
      <c r="D931" s="508"/>
      <c r="E931" s="508"/>
      <c r="F931" s="212" t="s">
        <v>82</v>
      </c>
      <c r="G931" s="208">
        <v>0</v>
      </c>
      <c r="H931" s="208">
        <v>0</v>
      </c>
      <c r="I931" s="208">
        <f t="shared" ref="I931" si="722">G931-H931</f>
        <v>0</v>
      </c>
      <c r="J931" s="208">
        <f t="shared" si="720"/>
        <v>0</v>
      </c>
      <c r="K931" s="534"/>
      <c r="L931" s="531"/>
      <c r="M931" s="513"/>
      <c r="N931" s="314"/>
      <c r="O931" s="313"/>
      <c r="P931" s="313"/>
      <c r="Q931" s="313"/>
    </row>
    <row r="932" spans="1:17" s="209" customFormat="1" ht="12" customHeight="1" x14ac:dyDescent="0.3">
      <c r="A932" s="614"/>
      <c r="B932" s="508"/>
      <c r="C932" s="508"/>
      <c r="D932" s="508"/>
      <c r="E932" s="508"/>
      <c r="F932" s="212" t="s">
        <v>83</v>
      </c>
      <c r="G932" s="208" t="s">
        <v>751</v>
      </c>
      <c r="H932" s="208">
        <v>0</v>
      </c>
      <c r="I932" s="208" t="str">
        <f>G932</f>
        <v>연10%</v>
      </c>
      <c r="J932" s="208">
        <v>0</v>
      </c>
      <c r="K932" s="534"/>
      <c r="L932" s="531"/>
      <c r="M932" s="513"/>
      <c r="N932" s="314"/>
      <c r="O932" s="313"/>
      <c r="P932" s="313"/>
      <c r="Q932" s="313"/>
    </row>
    <row r="933" spans="1:17" s="209" customFormat="1" ht="12" customHeight="1" x14ac:dyDescent="0.3">
      <c r="A933" s="614"/>
      <c r="B933" s="509"/>
      <c r="C933" s="509"/>
      <c r="D933" s="509"/>
      <c r="E933" s="509"/>
      <c r="F933" s="213" t="s">
        <v>121</v>
      </c>
      <c r="G933" s="214">
        <f t="shared" ref="G933" si="723">SUM(G930:G932)</f>
        <v>4397291305</v>
      </c>
      <c r="H933" s="214">
        <f t="shared" ref="H933" si="724">SUM(H930:H932)</f>
        <v>0</v>
      </c>
      <c r="I933" s="214">
        <f t="shared" ref="I933" si="725">SUM(I930:I932)</f>
        <v>4397291305</v>
      </c>
      <c r="J933" s="214">
        <f t="shared" ref="J933" si="726">SUM(J930:J932)</f>
        <v>0</v>
      </c>
      <c r="K933" s="535"/>
      <c r="L933" s="532"/>
      <c r="M933" s="514"/>
      <c r="N933" s="314"/>
      <c r="O933" s="313"/>
      <c r="P933" s="313"/>
      <c r="Q933" s="313"/>
    </row>
    <row r="934" spans="1:17" s="209" customFormat="1" ht="12" customHeight="1" x14ac:dyDescent="0.3">
      <c r="A934" s="614">
        <f>A929+1</f>
        <v>76</v>
      </c>
      <c r="B934" s="507" t="s">
        <v>796</v>
      </c>
      <c r="C934" s="507" t="s">
        <v>289</v>
      </c>
      <c r="D934" s="507"/>
      <c r="E934" s="507"/>
      <c r="F934" s="210" t="s">
        <v>197</v>
      </c>
      <c r="G934" s="210"/>
      <c r="H934" s="211"/>
      <c r="I934" s="211"/>
      <c r="J934" s="211"/>
      <c r="K934" s="533"/>
      <c r="L934" s="530">
        <v>0</v>
      </c>
      <c r="M934" s="215" t="s">
        <v>694</v>
      </c>
      <c r="N934" s="314"/>
      <c r="O934" s="313"/>
      <c r="P934" s="313"/>
      <c r="Q934" s="313"/>
    </row>
    <row r="935" spans="1:17" s="209" customFormat="1" ht="12" customHeight="1" x14ac:dyDescent="0.3">
      <c r="A935" s="614"/>
      <c r="B935" s="508"/>
      <c r="C935" s="508"/>
      <c r="D935" s="508"/>
      <c r="E935" s="508"/>
      <c r="F935" s="212" t="s">
        <v>104</v>
      </c>
      <c r="G935" s="208">
        <v>50800000</v>
      </c>
      <c r="H935" s="208">
        <f t="shared" ref="H935" si="727">G935</f>
        <v>50800000</v>
      </c>
      <c r="I935" s="208">
        <v>0</v>
      </c>
      <c r="J935" s="208">
        <f t="shared" ref="J935:J937" si="728">H935</f>
        <v>50800000</v>
      </c>
      <c r="K935" s="534"/>
      <c r="L935" s="531"/>
      <c r="M935" s="513"/>
      <c r="N935" s="314">
        <f>G935</f>
        <v>50800000</v>
      </c>
      <c r="O935" s="314">
        <f t="shared" ref="O935:Q935" si="729">H935</f>
        <v>50800000</v>
      </c>
      <c r="P935" s="314">
        <f t="shared" si="729"/>
        <v>0</v>
      </c>
      <c r="Q935" s="314">
        <f t="shared" si="729"/>
        <v>50800000</v>
      </c>
    </row>
    <row r="936" spans="1:17" s="209" customFormat="1" ht="12" customHeight="1" x14ac:dyDescent="0.3">
      <c r="A936" s="614"/>
      <c r="B936" s="508"/>
      <c r="C936" s="508"/>
      <c r="D936" s="508"/>
      <c r="E936" s="508"/>
      <c r="F936" s="212" t="s">
        <v>82</v>
      </c>
      <c r="G936" s="208">
        <v>0</v>
      </c>
      <c r="H936" s="208">
        <v>0</v>
      </c>
      <c r="I936" s="208">
        <v>0</v>
      </c>
      <c r="J936" s="208">
        <f t="shared" si="728"/>
        <v>0</v>
      </c>
      <c r="K936" s="534"/>
      <c r="L936" s="531"/>
      <c r="M936" s="513"/>
      <c r="N936" s="314"/>
      <c r="O936" s="313"/>
      <c r="P936" s="313"/>
      <c r="Q936" s="313"/>
    </row>
    <row r="937" spans="1:17" s="209" customFormat="1" ht="12" customHeight="1" x14ac:dyDescent="0.3">
      <c r="A937" s="614"/>
      <c r="B937" s="508"/>
      <c r="C937" s="508"/>
      <c r="D937" s="508"/>
      <c r="E937" s="508"/>
      <c r="F937" s="212" t="s">
        <v>83</v>
      </c>
      <c r="G937" s="208">
        <v>0</v>
      </c>
      <c r="H937" s="208">
        <v>0</v>
      </c>
      <c r="I937" s="208">
        <v>0</v>
      </c>
      <c r="J937" s="208">
        <f t="shared" si="728"/>
        <v>0</v>
      </c>
      <c r="K937" s="534"/>
      <c r="L937" s="531"/>
      <c r="M937" s="513"/>
      <c r="N937" s="314"/>
      <c r="O937" s="313"/>
      <c r="P937" s="313"/>
      <c r="Q937" s="313"/>
    </row>
    <row r="938" spans="1:17" s="209" customFormat="1" ht="12" customHeight="1" x14ac:dyDescent="0.3">
      <c r="A938" s="614"/>
      <c r="B938" s="509"/>
      <c r="C938" s="509"/>
      <c r="D938" s="509"/>
      <c r="E938" s="509"/>
      <c r="F938" s="213" t="s">
        <v>121</v>
      </c>
      <c r="G938" s="214">
        <f t="shared" ref="G938:J938" si="730">SUM(G935:G937)</f>
        <v>50800000</v>
      </c>
      <c r="H938" s="214">
        <f t="shared" si="730"/>
        <v>50800000</v>
      </c>
      <c r="I938" s="214">
        <f t="shared" si="730"/>
        <v>0</v>
      </c>
      <c r="J938" s="214">
        <f t="shared" si="730"/>
        <v>50800000</v>
      </c>
      <c r="K938" s="535"/>
      <c r="L938" s="532"/>
      <c r="M938" s="514"/>
      <c r="N938" s="314"/>
      <c r="O938" s="313"/>
      <c r="P938" s="313"/>
      <c r="Q938" s="313"/>
    </row>
    <row r="939" spans="1:17" s="209" customFormat="1" ht="12" customHeight="1" x14ac:dyDescent="0.3">
      <c r="A939" s="618">
        <f>A934+1</f>
        <v>77</v>
      </c>
      <c r="B939" s="561" t="s">
        <v>1052</v>
      </c>
      <c r="C939" s="561" t="s">
        <v>797</v>
      </c>
      <c r="D939" s="561"/>
      <c r="E939" s="561"/>
      <c r="F939" s="301" t="s">
        <v>197</v>
      </c>
      <c r="G939" s="301"/>
      <c r="H939" s="302"/>
      <c r="I939" s="302"/>
      <c r="J939" s="302"/>
      <c r="K939" s="570"/>
      <c r="L939" s="564">
        <v>0</v>
      </c>
      <c r="M939" s="306" t="s">
        <v>694</v>
      </c>
      <c r="N939" s="314"/>
      <c r="O939" s="313"/>
      <c r="P939" s="313"/>
      <c r="Q939" s="313"/>
    </row>
    <row r="940" spans="1:17" s="209" customFormat="1" ht="12" customHeight="1" x14ac:dyDescent="0.3">
      <c r="A940" s="618"/>
      <c r="B940" s="562"/>
      <c r="C940" s="562"/>
      <c r="D940" s="562"/>
      <c r="E940" s="562"/>
      <c r="F940" s="303" t="s">
        <v>104</v>
      </c>
      <c r="G940" s="299">
        <v>26400000</v>
      </c>
      <c r="H940" s="299">
        <f t="shared" ref="H940" si="731">G940</f>
        <v>26400000</v>
      </c>
      <c r="I940" s="299">
        <v>0</v>
      </c>
      <c r="J940" s="299">
        <f t="shared" ref="J940:J942" si="732">H940</f>
        <v>26400000</v>
      </c>
      <c r="K940" s="571"/>
      <c r="L940" s="565"/>
      <c r="M940" s="573" t="s">
        <v>1177</v>
      </c>
      <c r="N940" s="314">
        <f>G940</f>
        <v>26400000</v>
      </c>
      <c r="O940" s="314">
        <f t="shared" ref="O940:Q940" si="733">H940</f>
        <v>26400000</v>
      </c>
      <c r="P940" s="314">
        <f t="shared" si="733"/>
        <v>0</v>
      </c>
      <c r="Q940" s="314">
        <f t="shared" si="733"/>
        <v>26400000</v>
      </c>
    </row>
    <row r="941" spans="1:17" s="209" customFormat="1" ht="12" customHeight="1" x14ac:dyDescent="0.3">
      <c r="A941" s="618"/>
      <c r="B941" s="562"/>
      <c r="C941" s="562"/>
      <c r="D941" s="562"/>
      <c r="E941" s="562"/>
      <c r="F941" s="303" t="s">
        <v>82</v>
      </c>
      <c r="G941" s="299">
        <v>0</v>
      </c>
      <c r="H941" s="299">
        <v>0</v>
      </c>
      <c r="I941" s="299">
        <v>0</v>
      </c>
      <c r="J941" s="299">
        <f t="shared" si="732"/>
        <v>0</v>
      </c>
      <c r="K941" s="571"/>
      <c r="L941" s="565"/>
      <c r="M941" s="573"/>
      <c r="N941" s="314"/>
      <c r="O941" s="313"/>
      <c r="P941" s="313"/>
      <c r="Q941" s="313"/>
    </row>
    <row r="942" spans="1:17" s="209" customFormat="1" ht="12" customHeight="1" x14ac:dyDescent="0.3">
      <c r="A942" s="618"/>
      <c r="B942" s="562"/>
      <c r="C942" s="562"/>
      <c r="D942" s="562"/>
      <c r="E942" s="562"/>
      <c r="F942" s="303" t="s">
        <v>83</v>
      </c>
      <c r="G942" s="299">
        <v>0</v>
      </c>
      <c r="H942" s="299">
        <v>0</v>
      </c>
      <c r="I942" s="299">
        <v>0</v>
      </c>
      <c r="J942" s="299">
        <f t="shared" si="732"/>
        <v>0</v>
      </c>
      <c r="K942" s="571"/>
      <c r="L942" s="565"/>
      <c r="M942" s="573"/>
      <c r="N942" s="314"/>
      <c r="O942" s="313"/>
      <c r="P942" s="313"/>
      <c r="Q942" s="313"/>
    </row>
    <row r="943" spans="1:17" s="209" customFormat="1" ht="12" customHeight="1" x14ac:dyDescent="0.3">
      <c r="A943" s="618"/>
      <c r="B943" s="563"/>
      <c r="C943" s="562"/>
      <c r="D943" s="562"/>
      <c r="E943" s="562"/>
      <c r="F943" s="304" t="s">
        <v>121</v>
      </c>
      <c r="G943" s="305">
        <f t="shared" ref="G943:J943" si="734">SUM(G940:G942)</f>
        <v>26400000</v>
      </c>
      <c r="H943" s="305">
        <f t="shared" si="734"/>
        <v>26400000</v>
      </c>
      <c r="I943" s="305">
        <f t="shared" si="734"/>
        <v>0</v>
      </c>
      <c r="J943" s="305">
        <f t="shared" si="734"/>
        <v>26400000</v>
      </c>
      <c r="K943" s="571"/>
      <c r="L943" s="566"/>
      <c r="M943" s="573"/>
      <c r="N943" s="314"/>
      <c r="O943" s="313"/>
      <c r="P943" s="313"/>
      <c r="Q943" s="313"/>
    </row>
    <row r="944" spans="1:17" s="300" customFormat="1" ht="12" customHeight="1" x14ac:dyDescent="0.3">
      <c r="A944" s="618"/>
      <c r="B944" s="561" t="s">
        <v>1051</v>
      </c>
      <c r="C944" s="562"/>
      <c r="D944" s="562"/>
      <c r="E944" s="562"/>
      <c r="F944" s="301" t="s">
        <v>197</v>
      </c>
      <c r="G944" s="301"/>
      <c r="H944" s="302"/>
      <c r="I944" s="302"/>
      <c r="J944" s="302"/>
      <c r="K944" s="571"/>
      <c r="L944" s="564">
        <v>0</v>
      </c>
      <c r="M944" s="573"/>
      <c r="N944" s="318"/>
      <c r="O944" s="319"/>
      <c r="P944" s="319"/>
      <c r="Q944" s="319"/>
    </row>
    <row r="945" spans="1:17" s="300" customFormat="1" ht="12" customHeight="1" x14ac:dyDescent="0.3">
      <c r="A945" s="618"/>
      <c r="B945" s="562"/>
      <c r="C945" s="562"/>
      <c r="D945" s="562"/>
      <c r="E945" s="562"/>
      <c r="F945" s="303" t="s">
        <v>104</v>
      </c>
      <c r="G945" s="299">
        <v>40700000</v>
      </c>
      <c r="H945" s="299">
        <f t="shared" ref="H945" si="735">G945</f>
        <v>40700000</v>
      </c>
      <c r="I945" s="299">
        <v>0</v>
      </c>
      <c r="J945" s="299">
        <f t="shared" ref="J945:J947" si="736">H945</f>
        <v>40700000</v>
      </c>
      <c r="K945" s="571"/>
      <c r="L945" s="565"/>
      <c r="M945" s="573"/>
      <c r="N945" s="314">
        <f>G945</f>
        <v>40700000</v>
      </c>
      <c r="O945" s="314">
        <f t="shared" ref="O945:Q945" si="737">H945</f>
        <v>40700000</v>
      </c>
      <c r="P945" s="314">
        <f t="shared" si="737"/>
        <v>0</v>
      </c>
      <c r="Q945" s="314">
        <f t="shared" si="737"/>
        <v>40700000</v>
      </c>
    </row>
    <row r="946" spans="1:17" s="300" customFormat="1" ht="12" customHeight="1" x14ac:dyDescent="0.3">
      <c r="A946" s="618"/>
      <c r="B946" s="562"/>
      <c r="C946" s="562"/>
      <c r="D946" s="562"/>
      <c r="E946" s="562"/>
      <c r="F946" s="303" t="s">
        <v>82</v>
      </c>
      <c r="G946" s="299">
        <v>0</v>
      </c>
      <c r="H946" s="299">
        <v>0</v>
      </c>
      <c r="I946" s="299">
        <v>0</v>
      </c>
      <c r="J946" s="299">
        <f t="shared" si="736"/>
        <v>0</v>
      </c>
      <c r="K946" s="571"/>
      <c r="L946" s="565"/>
      <c r="M946" s="573"/>
      <c r="N946" s="318"/>
      <c r="O946" s="319"/>
      <c r="P946" s="319"/>
      <c r="Q946" s="319"/>
    </row>
    <row r="947" spans="1:17" s="300" customFormat="1" ht="12" customHeight="1" x14ac:dyDescent="0.3">
      <c r="A947" s="618"/>
      <c r="B947" s="562"/>
      <c r="C947" s="562"/>
      <c r="D947" s="562"/>
      <c r="E947" s="562"/>
      <c r="F947" s="303" t="s">
        <v>83</v>
      </c>
      <c r="G947" s="299">
        <v>0</v>
      </c>
      <c r="H947" s="299">
        <v>0</v>
      </c>
      <c r="I947" s="299">
        <v>0</v>
      </c>
      <c r="J947" s="299">
        <f t="shared" si="736"/>
        <v>0</v>
      </c>
      <c r="K947" s="571"/>
      <c r="L947" s="565"/>
      <c r="M947" s="573"/>
      <c r="N947" s="318"/>
      <c r="O947" s="319"/>
      <c r="P947" s="319"/>
      <c r="Q947" s="319"/>
    </row>
    <row r="948" spans="1:17" s="300" customFormat="1" ht="12" customHeight="1" x14ac:dyDescent="0.3">
      <c r="A948" s="618"/>
      <c r="B948" s="563"/>
      <c r="C948" s="563"/>
      <c r="D948" s="563"/>
      <c r="E948" s="563"/>
      <c r="F948" s="304" t="s">
        <v>121</v>
      </c>
      <c r="G948" s="305">
        <f t="shared" ref="G948:J948" si="738">SUM(G945:G947)</f>
        <v>40700000</v>
      </c>
      <c r="H948" s="305">
        <f t="shared" si="738"/>
        <v>40700000</v>
      </c>
      <c r="I948" s="305">
        <f t="shared" si="738"/>
        <v>0</v>
      </c>
      <c r="J948" s="305">
        <f t="shared" si="738"/>
        <v>40700000</v>
      </c>
      <c r="K948" s="572"/>
      <c r="L948" s="566"/>
      <c r="M948" s="574"/>
      <c r="N948" s="318"/>
      <c r="O948" s="319"/>
      <c r="P948" s="319"/>
      <c r="Q948" s="319"/>
    </row>
    <row r="949" spans="1:17" s="300" customFormat="1" ht="12" customHeight="1" x14ac:dyDescent="0.3">
      <c r="A949" s="618"/>
      <c r="B949" s="575"/>
      <c r="C949" s="576"/>
      <c r="D949" s="576"/>
      <c r="E949" s="577"/>
      <c r="F949" s="297"/>
      <c r="G949" s="298"/>
      <c r="H949" s="299"/>
      <c r="I949" s="299"/>
      <c r="J949" s="299"/>
      <c r="K949" s="570"/>
      <c r="L949" s="570"/>
      <c r="M949" s="584"/>
      <c r="N949" s="318"/>
      <c r="O949" s="319"/>
      <c r="P949" s="319"/>
      <c r="Q949" s="319"/>
    </row>
    <row r="950" spans="1:17" s="300" customFormat="1" ht="12" customHeight="1" x14ac:dyDescent="0.3">
      <c r="A950" s="618"/>
      <c r="B950" s="578"/>
      <c r="C950" s="579"/>
      <c r="D950" s="579"/>
      <c r="E950" s="580"/>
      <c r="F950" s="297" t="s">
        <v>565</v>
      </c>
      <c r="G950" s="298">
        <f>G940+G945</f>
        <v>67100000</v>
      </c>
      <c r="H950" s="298">
        <f t="shared" ref="H950:J950" si="739">H940+H945</f>
        <v>67100000</v>
      </c>
      <c r="I950" s="298">
        <f t="shared" si="739"/>
        <v>0</v>
      </c>
      <c r="J950" s="298">
        <f t="shared" si="739"/>
        <v>67100000</v>
      </c>
      <c r="K950" s="571"/>
      <c r="L950" s="571"/>
      <c r="M950" s="585"/>
      <c r="N950" s="318"/>
      <c r="O950" s="319"/>
      <c r="P950" s="319"/>
      <c r="Q950" s="319"/>
    </row>
    <row r="951" spans="1:17" s="300" customFormat="1" ht="12" customHeight="1" x14ac:dyDescent="0.3">
      <c r="A951" s="618"/>
      <c r="B951" s="578"/>
      <c r="C951" s="579"/>
      <c r="D951" s="579"/>
      <c r="E951" s="580"/>
      <c r="F951" s="297" t="s">
        <v>567</v>
      </c>
      <c r="G951" s="298">
        <f t="shared" ref="G951:J952" si="740">G941+G946</f>
        <v>0</v>
      </c>
      <c r="H951" s="298">
        <f t="shared" si="740"/>
        <v>0</v>
      </c>
      <c r="I951" s="298">
        <f t="shared" si="740"/>
        <v>0</v>
      </c>
      <c r="J951" s="298">
        <f t="shared" si="740"/>
        <v>0</v>
      </c>
      <c r="K951" s="571"/>
      <c r="L951" s="571"/>
      <c r="M951" s="585"/>
      <c r="N951" s="318"/>
      <c r="O951" s="319"/>
      <c r="P951" s="319"/>
      <c r="Q951" s="319"/>
    </row>
    <row r="952" spans="1:17" s="300" customFormat="1" ht="12" customHeight="1" x14ac:dyDescent="0.3">
      <c r="A952" s="618"/>
      <c r="B952" s="578"/>
      <c r="C952" s="579"/>
      <c r="D952" s="579"/>
      <c r="E952" s="580"/>
      <c r="F952" s="297" t="s">
        <v>569</v>
      </c>
      <c r="G952" s="298">
        <f t="shared" si="740"/>
        <v>0</v>
      </c>
      <c r="H952" s="298">
        <f t="shared" si="740"/>
        <v>0</v>
      </c>
      <c r="I952" s="298">
        <f t="shared" si="740"/>
        <v>0</v>
      </c>
      <c r="J952" s="298">
        <f t="shared" si="740"/>
        <v>0</v>
      </c>
      <c r="K952" s="571"/>
      <c r="L952" s="571"/>
      <c r="M952" s="585"/>
      <c r="N952" s="318"/>
      <c r="O952" s="319"/>
      <c r="P952" s="319"/>
      <c r="Q952" s="319"/>
    </row>
    <row r="953" spans="1:17" s="300" customFormat="1" ht="12" customHeight="1" x14ac:dyDescent="0.3">
      <c r="A953" s="618"/>
      <c r="B953" s="581"/>
      <c r="C953" s="582"/>
      <c r="D953" s="582"/>
      <c r="E953" s="583"/>
      <c r="F953" s="297" t="s">
        <v>121</v>
      </c>
      <c r="G953" s="298">
        <f>SUM(G950:G952)</f>
        <v>67100000</v>
      </c>
      <c r="H953" s="298">
        <f t="shared" ref="H953:J953" si="741">SUM(H950:H952)</f>
        <v>67100000</v>
      </c>
      <c r="I953" s="298">
        <f t="shared" si="741"/>
        <v>0</v>
      </c>
      <c r="J953" s="298">
        <f t="shared" si="741"/>
        <v>67100000</v>
      </c>
      <c r="K953" s="572"/>
      <c r="L953" s="572"/>
      <c r="M953" s="586"/>
      <c r="N953" s="318"/>
      <c r="O953" s="319"/>
      <c r="P953" s="319"/>
      <c r="Q953" s="319"/>
    </row>
    <row r="954" spans="1:17" s="209" customFormat="1" ht="12" customHeight="1" x14ac:dyDescent="0.3">
      <c r="A954" s="614">
        <f>A939+1</f>
        <v>78</v>
      </c>
      <c r="B954" s="507" t="s">
        <v>798</v>
      </c>
      <c r="C954" s="507"/>
      <c r="D954" s="507"/>
      <c r="E954" s="507"/>
      <c r="F954" s="210" t="s">
        <v>1047</v>
      </c>
      <c r="G954" s="210"/>
      <c r="H954" s="211"/>
      <c r="I954" s="211"/>
      <c r="J954" s="211"/>
      <c r="K954" s="533" t="s">
        <v>1188</v>
      </c>
      <c r="L954" s="530">
        <v>0</v>
      </c>
      <c r="M954" s="267" t="s">
        <v>777</v>
      </c>
      <c r="N954" s="314"/>
      <c r="O954" s="313"/>
      <c r="P954" s="313"/>
      <c r="Q954" s="313"/>
    </row>
    <row r="955" spans="1:17" s="209" customFormat="1" ht="12" customHeight="1" x14ac:dyDescent="0.3">
      <c r="A955" s="614"/>
      <c r="B955" s="508"/>
      <c r="C955" s="508"/>
      <c r="D955" s="508"/>
      <c r="E955" s="508"/>
      <c r="F955" s="212" t="s">
        <v>104</v>
      </c>
      <c r="G955" s="208">
        <f>1000000000+2516361090</f>
        <v>3516361090</v>
      </c>
      <c r="H955" s="208">
        <v>0</v>
      </c>
      <c r="I955" s="208">
        <f>G955-H955</f>
        <v>3516361090</v>
      </c>
      <c r="J955" s="208">
        <f t="shared" ref="J955:J956" si="742">H955</f>
        <v>0</v>
      </c>
      <c r="K955" s="534"/>
      <c r="L955" s="531"/>
      <c r="M955" s="549" t="s">
        <v>1286</v>
      </c>
      <c r="N955" s="314">
        <f>G955</f>
        <v>3516361090</v>
      </c>
      <c r="O955" s="314">
        <f t="shared" ref="O955:Q955" si="743">H955</f>
        <v>0</v>
      </c>
      <c r="P955" s="314">
        <f t="shared" si="743"/>
        <v>3516361090</v>
      </c>
      <c r="Q955" s="314">
        <f t="shared" si="743"/>
        <v>0</v>
      </c>
    </row>
    <row r="956" spans="1:17" s="209" customFormat="1" ht="12" customHeight="1" x14ac:dyDescent="0.3">
      <c r="A956" s="614"/>
      <c r="B956" s="508"/>
      <c r="C956" s="508"/>
      <c r="D956" s="508"/>
      <c r="E956" s="508"/>
      <c r="F956" s="212" t="s">
        <v>82</v>
      </c>
      <c r="G956" s="208">
        <v>49726267</v>
      </c>
      <c r="H956" s="208">
        <v>0</v>
      </c>
      <c r="I956" s="208">
        <f t="shared" ref="I956" si="744">G956-H956</f>
        <v>49726267</v>
      </c>
      <c r="J956" s="208">
        <f t="shared" si="742"/>
        <v>0</v>
      </c>
      <c r="K956" s="534"/>
      <c r="L956" s="531"/>
      <c r="M956" s="549"/>
      <c r="N956" s="314"/>
      <c r="O956" s="313"/>
      <c r="P956" s="313"/>
      <c r="Q956" s="313"/>
    </row>
    <row r="957" spans="1:17" s="209" customFormat="1" ht="12" customHeight="1" x14ac:dyDescent="0.3">
      <c r="A957" s="614"/>
      <c r="B957" s="508"/>
      <c r="C957" s="508"/>
      <c r="D957" s="508"/>
      <c r="E957" s="508"/>
      <c r="F957" s="212" t="s">
        <v>83</v>
      </c>
      <c r="G957" s="208" t="s">
        <v>751</v>
      </c>
      <c r="H957" s="208">
        <v>0</v>
      </c>
      <c r="I957" s="208" t="str">
        <f>G957</f>
        <v>연10%</v>
      </c>
      <c r="J957" s="208">
        <v>0</v>
      </c>
      <c r="K957" s="534"/>
      <c r="L957" s="531"/>
      <c r="M957" s="549"/>
      <c r="N957" s="314"/>
      <c r="O957" s="313"/>
      <c r="P957" s="313"/>
      <c r="Q957" s="313"/>
    </row>
    <row r="958" spans="1:17" s="209" customFormat="1" ht="12" customHeight="1" x14ac:dyDescent="0.3">
      <c r="A958" s="614"/>
      <c r="B958" s="509"/>
      <c r="C958" s="509"/>
      <c r="D958" s="509"/>
      <c r="E958" s="509"/>
      <c r="F958" s="213" t="s">
        <v>121</v>
      </c>
      <c r="G958" s="214">
        <f t="shared" ref="G958" si="745">SUM(G955:G957)</f>
        <v>3566087357</v>
      </c>
      <c r="H958" s="214">
        <f t="shared" ref="H958" si="746">SUM(H955:H957)</f>
        <v>0</v>
      </c>
      <c r="I958" s="214">
        <f t="shared" ref="I958" si="747">SUM(I955:I957)</f>
        <v>3566087357</v>
      </c>
      <c r="J958" s="214">
        <f t="shared" ref="J958" si="748">SUM(J955:J957)</f>
        <v>0</v>
      </c>
      <c r="K958" s="535"/>
      <c r="L958" s="532"/>
      <c r="M958" s="546"/>
      <c r="N958" s="314"/>
      <c r="O958" s="313"/>
      <c r="P958" s="313"/>
      <c r="Q958" s="313"/>
    </row>
    <row r="959" spans="1:17" s="209" customFormat="1" ht="12" customHeight="1" x14ac:dyDescent="0.3">
      <c r="A959" s="614">
        <f>A954+1</f>
        <v>79</v>
      </c>
      <c r="B959" s="507" t="s">
        <v>1010</v>
      </c>
      <c r="C959" s="507"/>
      <c r="D959" s="507"/>
      <c r="E959" s="507"/>
      <c r="F959" s="210" t="s">
        <v>799</v>
      </c>
      <c r="G959" s="210"/>
      <c r="H959" s="211"/>
      <c r="I959" s="211"/>
      <c r="J959" s="211"/>
      <c r="K959" s="533" t="s">
        <v>1188</v>
      </c>
      <c r="L959" s="530">
        <v>0</v>
      </c>
      <c r="M959" s="267" t="s">
        <v>777</v>
      </c>
      <c r="N959" s="314"/>
      <c r="O959" s="313"/>
      <c r="P959" s="313"/>
      <c r="Q959" s="313"/>
    </row>
    <row r="960" spans="1:17" s="209" customFormat="1" ht="12" customHeight="1" x14ac:dyDescent="0.3">
      <c r="A960" s="614"/>
      <c r="B960" s="508"/>
      <c r="C960" s="508"/>
      <c r="D960" s="508"/>
      <c r="E960" s="508"/>
      <c r="F960" s="212" t="s">
        <v>104</v>
      </c>
      <c r="G960" s="208">
        <v>6640900474</v>
      </c>
      <c r="H960" s="208">
        <v>0</v>
      </c>
      <c r="I960" s="208">
        <f>G960-H960</f>
        <v>6640900474</v>
      </c>
      <c r="J960" s="208">
        <f>H960</f>
        <v>0</v>
      </c>
      <c r="K960" s="534"/>
      <c r="L960" s="531"/>
      <c r="M960" s="549" t="s">
        <v>800</v>
      </c>
      <c r="N960" s="314">
        <f>G960</f>
        <v>6640900474</v>
      </c>
      <c r="O960" s="314">
        <f t="shared" ref="O960:Q960" si="749">H960</f>
        <v>0</v>
      </c>
      <c r="P960" s="314">
        <f t="shared" si="749"/>
        <v>6640900474</v>
      </c>
      <c r="Q960" s="314">
        <f t="shared" si="749"/>
        <v>0</v>
      </c>
    </row>
    <row r="961" spans="1:17" s="209" customFormat="1" ht="12" customHeight="1" x14ac:dyDescent="0.3">
      <c r="A961" s="614"/>
      <c r="B961" s="508"/>
      <c r="C961" s="508"/>
      <c r="D961" s="508"/>
      <c r="E961" s="508"/>
      <c r="F961" s="212" t="s">
        <v>82</v>
      </c>
      <c r="G961" s="208">
        <v>0</v>
      </c>
      <c r="H961" s="208">
        <v>0</v>
      </c>
      <c r="I961" s="208">
        <f>G961-H961</f>
        <v>0</v>
      </c>
      <c r="J961" s="208">
        <f t="shared" ref="J961" si="750">H961</f>
        <v>0</v>
      </c>
      <c r="K961" s="534"/>
      <c r="L961" s="531"/>
      <c r="M961" s="549"/>
      <c r="N961" s="314"/>
      <c r="O961" s="313"/>
      <c r="P961" s="313"/>
      <c r="Q961" s="313"/>
    </row>
    <row r="962" spans="1:17" s="209" customFormat="1" ht="12" customHeight="1" x14ac:dyDescent="0.3">
      <c r="A962" s="614"/>
      <c r="B962" s="508"/>
      <c r="C962" s="508"/>
      <c r="D962" s="508"/>
      <c r="E962" s="508"/>
      <c r="F962" s="212" t="s">
        <v>83</v>
      </c>
      <c r="G962" s="208">
        <v>0</v>
      </c>
      <c r="H962" s="208">
        <v>0</v>
      </c>
      <c r="I962" s="208">
        <f>G962</f>
        <v>0</v>
      </c>
      <c r="J962" s="208">
        <v>0</v>
      </c>
      <c r="K962" s="534"/>
      <c r="L962" s="531"/>
      <c r="M962" s="549"/>
      <c r="N962" s="314"/>
      <c r="O962" s="313"/>
      <c r="P962" s="313"/>
      <c r="Q962" s="313"/>
    </row>
    <row r="963" spans="1:17" s="209" customFormat="1" ht="12" customHeight="1" x14ac:dyDescent="0.3">
      <c r="A963" s="614"/>
      <c r="B963" s="509"/>
      <c r="C963" s="508"/>
      <c r="D963" s="508"/>
      <c r="E963" s="508"/>
      <c r="F963" s="213" t="s">
        <v>121</v>
      </c>
      <c r="G963" s="214">
        <f>SUM(G960:G962)</f>
        <v>6640900474</v>
      </c>
      <c r="H963" s="214">
        <f t="shared" ref="H963:J963" si="751">SUM(H960:H962)</f>
        <v>0</v>
      </c>
      <c r="I963" s="214">
        <f t="shared" si="751"/>
        <v>6640900474</v>
      </c>
      <c r="J963" s="214">
        <f t="shared" si="751"/>
        <v>0</v>
      </c>
      <c r="K963" s="535"/>
      <c r="L963" s="532"/>
      <c r="M963" s="546"/>
      <c r="N963" s="314"/>
      <c r="O963" s="313"/>
      <c r="P963" s="313"/>
      <c r="Q963" s="313"/>
    </row>
    <row r="964" spans="1:17" s="209" customFormat="1" ht="12" customHeight="1" x14ac:dyDescent="0.3">
      <c r="A964" s="614">
        <f>A959+1</f>
        <v>80</v>
      </c>
      <c r="B964" s="507" t="s">
        <v>801</v>
      </c>
      <c r="C964" s="507" t="s">
        <v>260</v>
      </c>
      <c r="D964" s="507"/>
      <c r="E964" s="507"/>
      <c r="F964" s="210" t="s">
        <v>197</v>
      </c>
      <c r="G964" s="210"/>
      <c r="H964" s="211"/>
      <c r="I964" s="211"/>
      <c r="J964" s="211"/>
      <c r="K964" s="533"/>
      <c r="L964" s="530">
        <v>0</v>
      </c>
      <c r="M964" s="215" t="s">
        <v>698</v>
      </c>
      <c r="N964" s="314"/>
      <c r="O964" s="313"/>
      <c r="P964" s="313"/>
      <c r="Q964" s="313"/>
    </row>
    <row r="965" spans="1:17" s="209" customFormat="1" ht="12" customHeight="1" x14ac:dyDescent="0.3">
      <c r="A965" s="614"/>
      <c r="B965" s="508"/>
      <c r="C965" s="508"/>
      <c r="D965" s="508"/>
      <c r="E965" s="508"/>
      <c r="F965" s="212" t="s">
        <v>104</v>
      </c>
      <c r="G965" s="208">
        <v>23423500</v>
      </c>
      <c r="H965" s="208">
        <f t="shared" ref="H965" si="752">G965</f>
        <v>23423500</v>
      </c>
      <c r="I965" s="208">
        <v>0</v>
      </c>
      <c r="J965" s="208">
        <f t="shared" ref="J965:J967" si="753">H965</f>
        <v>23423500</v>
      </c>
      <c r="K965" s="534"/>
      <c r="L965" s="531"/>
      <c r="M965" s="513"/>
      <c r="N965" s="314">
        <f>G965</f>
        <v>23423500</v>
      </c>
      <c r="O965" s="314">
        <f t="shared" ref="O965:Q965" si="754">H965</f>
        <v>23423500</v>
      </c>
      <c r="P965" s="314">
        <f t="shared" si="754"/>
        <v>0</v>
      </c>
      <c r="Q965" s="314">
        <f t="shared" si="754"/>
        <v>23423500</v>
      </c>
    </row>
    <row r="966" spans="1:17" s="209" customFormat="1" ht="12" customHeight="1" x14ac:dyDescent="0.3">
      <c r="A966" s="614"/>
      <c r="B966" s="508"/>
      <c r="C966" s="508"/>
      <c r="D966" s="508"/>
      <c r="E966" s="508"/>
      <c r="F966" s="212" t="s">
        <v>82</v>
      </c>
      <c r="G966" s="208">
        <v>0</v>
      </c>
      <c r="H966" s="208">
        <v>0</v>
      </c>
      <c r="I966" s="208">
        <v>0</v>
      </c>
      <c r="J966" s="208">
        <f t="shared" si="753"/>
        <v>0</v>
      </c>
      <c r="K966" s="534"/>
      <c r="L966" s="531"/>
      <c r="M966" s="513"/>
      <c r="N966" s="314"/>
      <c r="O966" s="313"/>
      <c r="P966" s="313"/>
      <c r="Q966" s="313"/>
    </row>
    <row r="967" spans="1:17" s="209" customFormat="1" ht="12" customHeight="1" x14ac:dyDescent="0.3">
      <c r="A967" s="614"/>
      <c r="B967" s="508"/>
      <c r="C967" s="508"/>
      <c r="D967" s="508"/>
      <c r="E967" s="508"/>
      <c r="F967" s="212" t="s">
        <v>83</v>
      </c>
      <c r="G967" s="208">
        <v>0</v>
      </c>
      <c r="H967" s="208">
        <v>0</v>
      </c>
      <c r="I967" s="208">
        <v>0</v>
      </c>
      <c r="J967" s="208">
        <f t="shared" si="753"/>
        <v>0</v>
      </c>
      <c r="K967" s="534"/>
      <c r="L967" s="531"/>
      <c r="M967" s="513"/>
      <c r="N967" s="314"/>
      <c r="O967" s="313"/>
      <c r="P967" s="313"/>
      <c r="Q967" s="313"/>
    </row>
    <row r="968" spans="1:17" s="209" customFormat="1" ht="12" customHeight="1" x14ac:dyDescent="0.3">
      <c r="A968" s="614"/>
      <c r="B968" s="509"/>
      <c r="C968" s="509"/>
      <c r="D968" s="509"/>
      <c r="E968" s="509"/>
      <c r="F968" s="213" t="s">
        <v>121</v>
      </c>
      <c r="G968" s="214">
        <f t="shared" ref="G968:J968" si="755">SUM(G965:G967)</f>
        <v>23423500</v>
      </c>
      <c r="H968" s="214">
        <f t="shared" si="755"/>
        <v>23423500</v>
      </c>
      <c r="I968" s="214">
        <f t="shared" si="755"/>
        <v>0</v>
      </c>
      <c r="J968" s="214">
        <f t="shared" si="755"/>
        <v>23423500</v>
      </c>
      <c r="K968" s="535"/>
      <c r="L968" s="532"/>
      <c r="M968" s="514"/>
      <c r="N968" s="314"/>
      <c r="O968" s="313"/>
      <c r="P968" s="313"/>
      <c r="Q968" s="313"/>
    </row>
    <row r="969" spans="1:17" s="209" customFormat="1" ht="12" customHeight="1" x14ac:dyDescent="0.3">
      <c r="A969" s="614">
        <f>A964+1</f>
        <v>81</v>
      </c>
      <c r="B969" s="507" t="s">
        <v>802</v>
      </c>
      <c r="C969" s="507" t="s">
        <v>1044</v>
      </c>
      <c r="D969" s="507"/>
      <c r="E969" s="507"/>
      <c r="F969" s="210" t="s">
        <v>197</v>
      </c>
      <c r="G969" s="210"/>
      <c r="H969" s="211"/>
      <c r="I969" s="211"/>
      <c r="J969" s="211"/>
      <c r="K969" s="533"/>
      <c r="L969" s="530">
        <v>0</v>
      </c>
      <c r="M969" s="267" t="s">
        <v>697</v>
      </c>
      <c r="N969" s="314"/>
      <c r="O969" s="313"/>
      <c r="P969" s="313"/>
      <c r="Q969" s="313"/>
    </row>
    <row r="970" spans="1:17" s="209" customFormat="1" ht="12" customHeight="1" x14ac:dyDescent="0.3">
      <c r="A970" s="614"/>
      <c r="B970" s="508"/>
      <c r="C970" s="508"/>
      <c r="D970" s="508"/>
      <c r="E970" s="508"/>
      <c r="F970" s="212" t="s">
        <v>104</v>
      </c>
      <c r="G970" s="208">
        <v>17700000</v>
      </c>
      <c r="H970" s="208">
        <f>G970</f>
        <v>17700000</v>
      </c>
      <c r="I970" s="208"/>
      <c r="J970" s="208">
        <f>H970</f>
        <v>17700000</v>
      </c>
      <c r="K970" s="534"/>
      <c r="L970" s="531"/>
      <c r="M970" s="544"/>
      <c r="N970" s="314">
        <f>G970</f>
        <v>17700000</v>
      </c>
      <c r="O970" s="314">
        <f t="shared" ref="O970:Q970" si="756">H970</f>
        <v>17700000</v>
      </c>
      <c r="P970" s="314">
        <f t="shared" si="756"/>
        <v>0</v>
      </c>
      <c r="Q970" s="314">
        <f t="shared" si="756"/>
        <v>17700000</v>
      </c>
    </row>
    <row r="971" spans="1:17" s="209" customFormat="1" ht="12" customHeight="1" x14ac:dyDescent="0.3">
      <c r="A971" s="614"/>
      <c r="B971" s="508"/>
      <c r="C971" s="508"/>
      <c r="D971" s="508"/>
      <c r="E971" s="508"/>
      <c r="F971" s="212" t="s">
        <v>82</v>
      </c>
      <c r="G971" s="208">
        <v>0</v>
      </c>
      <c r="H971" s="208">
        <f t="shared" ref="H971:H972" si="757">G971</f>
        <v>0</v>
      </c>
      <c r="I971" s="208">
        <v>0</v>
      </c>
      <c r="J971" s="208">
        <f t="shared" ref="J971" si="758">H971</f>
        <v>0</v>
      </c>
      <c r="K971" s="534"/>
      <c r="L971" s="531"/>
      <c r="M971" s="544"/>
      <c r="N971" s="314"/>
      <c r="O971" s="313"/>
      <c r="P971" s="313"/>
      <c r="Q971" s="313"/>
    </row>
    <row r="972" spans="1:17" s="209" customFormat="1" ht="12" customHeight="1" x14ac:dyDescent="0.3">
      <c r="A972" s="614"/>
      <c r="B972" s="508"/>
      <c r="C972" s="508"/>
      <c r="D972" s="508"/>
      <c r="E972" s="508"/>
      <c r="F972" s="212" t="s">
        <v>83</v>
      </c>
      <c r="G972" s="208">
        <v>0</v>
      </c>
      <c r="H972" s="208">
        <f t="shared" si="757"/>
        <v>0</v>
      </c>
      <c r="I972" s="208">
        <v>0</v>
      </c>
      <c r="J972" s="208">
        <v>0</v>
      </c>
      <c r="K972" s="534"/>
      <c r="L972" s="531"/>
      <c r="M972" s="544"/>
      <c r="N972" s="314"/>
      <c r="O972" s="313"/>
      <c r="P972" s="313"/>
      <c r="Q972" s="313"/>
    </row>
    <row r="973" spans="1:17" s="209" customFormat="1" ht="12" customHeight="1" x14ac:dyDescent="0.3">
      <c r="A973" s="614"/>
      <c r="B973" s="508"/>
      <c r="C973" s="509"/>
      <c r="D973" s="508"/>
      <c r="E973" s="508"/>
      <c r="F973" s="213" t="s">
        <v>121</v>
      </c>
      <c r="G973" s="214">
        <f>SUM(G970:G972)</f>
        <v>17700000</v>
      </c>
      <c r="H973" s="214">
        <f t="shared" ref="H973:J973" si="759">SUM(H970:H972)</f>
        <v>17700000</v>
      </c>
      <c r="I973" s="214">
        <f t="shared" si="759"/>
        <v>0</v>
      </c>
      <c r="J973" s="214">
        <f t="shared" si="759"/>
        <v>17700000</v>
      </c>
      <c r="K973" s="535"/>
      <c r="L973" s="532"/>
      <c r="M973" s="545"/>
      <c r="N973" s="314"/>
      <c r="O973" s="313"/>
      <c r="P973" s="313"/>
      <c r="Q973" s="313"/>
    </row>
    <row r="974" spans="1:17" s="209" customFormat="1" ht="12" customHeight="1" x14ac:dyDescent="0.3">
      <c r="A974" s="614"/>
      <c r="B974" s="508"/>
      <c r="C974" s="507" t="s">
        <v>1043</v>
      </c>
      <c r="D974" s="508"/>
      <c r="E974" s="508"/>
      <c r="F974" s="210" t="s">
        <v>197</v>
      </c>
      <c r="G974" s="210"/>
      <c r="H974" s="211"/>
      <c r="I974" s="211"/>
      <c r="J974" s="211"/>
      <c r="K974" s="530" t="s">
        <v>1079</v>
      </c>
      <c r="L974" s="530">
        <v>0</v>
      </c>
      <c r="M974" s="267" t="s">
        <v>697</v>
      </c>
      <c r="N974" s="314"/>
      <c r="O974" s="313"/>
      <c r="P974" s="313"/>
      <c r="Q974" s="313"/>
    </row>
    <row r="975" spans="1:17" s="209" customFormat="1" ht="21.75" customHeight="1" x14ac:dyDescent="0.3">
      <c r="A975" s="614"/>
      <c r="B975" s="508"/>
      <c r="C975" s="508"/>
      <c r="D975" s="508"/>
      <c r="E975" s="508"/>
      <c r="F975" s="212" t="s">
        <v>104</v>
      </c>
      <c r="G975" s="208">
        <f>16000000+10000000+20000000+6000000+6100000</f>
        <v>58100000</v>
      </c>
      <c r="H975" s="208"/>
      <c r="I975" s="208">
        <f>G975-H975</f>
        <v>58100000</v>
      </c>
      <c r="J975" s="208">
        <f>H975</f>
        <v>0</v>
      </c>
      <c r="K975" s="531"/>
      <c r="L975" s="531"/>
      <c r="M975" s="544" t="s">
        <v>944</v>
      </c>
      <c r="N975" s="314">
        <f>G975</f>
        <v>58100000</v>
      </c>
      <c r="O975" s="314">
        <f t="shared" ref="O975:Q975" si="760">H975</f>
        <v>0</v>
      </c>
      <c r="P975" s="314">
        <f t="shared" si="760"/>
        <v>58100000</v>
      </c>
      <c r="Q975" s="314">
        <f t="shared" si="760"/>
        <v>0</v>
      </c>
    </row>
    <row r="976" spans="1:17" s="209" customFormat="1" ht="21.75" customHeight="1" x14ac:dyDescent="0.3">
      <c r="A976" s="614"/>
      <c r="B976" s="508"/>
      <c r="C976" s="508"/>
      <c r="D976" s="508"/>
      <c r="E976" s="508"/>
      <c r="F976" s="212" t="s">
        <v>82</v>
      </c>
      <c r="G976" s="208">
        <v>0</v>
      </c>
      <c r="H976" s="208">
        <f t="shared" ref="H976:H977" si="761">G976</f>
        <v>0</v>
      </c>
      <c r="I976" s="208">
        <v>0</v>
      </c>
      <c r="J976" s="208">
        <f t="shared" ref="J976" si="762">H976</f>
        <v>0</v>
      </c>
      <c r="K976" s="531"/>
      <c r="L976" s="531"/>
      <c r="M976" s="544"/>
      <c r="N976" s="314"/>
      <c r="O976" s="313"/>
      <c r="P976" s="313"/>
      <c r="Q976" s="313"/>
    </row>
    <row r="977" spans="1:17" s="209" customFormat="1" ht="21.75" customHeight="1" x14ac:dyDescent="0.3">
      <c r="A977" s="614"/>
      <c r="B977" s="508"/>
      <c r="C977" s="508"/>
      <c r="D977" s="508"/>
      <c r="E977" s="508"/>
      <c r="F977" s="212" t="s">
        <v>83</v>
      </c>
      <c r="G977" s="208">
        <v>0</v>
      </c>
      <c r="H977" s="208">
        <f t="shared" si="761"/>
        <v>0</v>
      </c>
      <c r="I977" s="208">
        <v>0</v>
      </c>
      <c r="J977" s="208">
        <v>0</v>
      </c>
      <c r="K977" s="531"/>
      <c r="L977" s="531"/>
      <c r="M977" s="544"/>
      <c r="N977" s="314"/>
      <c r="O977" s="313"/>
      <c r="P977" s="313"/>
      <c r="Q977" s="313"/>
    </row>
    <row r="978" spans="1:17" s="209" customFormat="1" ht="21.75" customHeight="1" x14ac:dyDescent="0.3">
      <c r="A978" s="614"/>
      <c r="B978" s="509"/>
      <c r="C978" s="509"/>
      <c r="D978" s="509"/>
      <c r="E978" s="509"/>
      <c r="F978" s="213" t="s">
        <v>121</v>
      </c>
      <c r="G978" s="214">
        <f>SUM(G975:G977)</f>
        <v>58100000</v>
      </c>
      <c r="H978" s="214">
        <f t="shared" ref="H978:J978" si="763">SUM(H975:H977)</f>
        <v>0</v>
      </c>
      <c r="I978" s="214">
        <f t="shared" si="763"/>
        <v>58100000</v>
      </c>
      <c r="J978" s="214">
        <f t="shared" si="763"/>
        <v>0</v>
      </c>
      <c r="K978" s="532"/>
      <c r="L978" s="532"/>
      <c r="M978" s="545"/>
      <c r="N978" s="314"/>
      <c r="O978" s="313"/>
      <c r="P978" s="313"/>
      <c r="Q978" s="313"/>
    </row>
    <row r="979" spans="1:17" s="209" customFormat="1" ht="12" customHeight="1" x14ac:dyDescent="0.3">
      <c r="A979" s="614"/>
      <c r="B979" s="518"/>
      <c r="C979" s="519"/>
      <c r="D979" s="519"/>
      <c r="E979" s="520"/>
      <c r="F979" s="206"/>
      <c r="G979" s="207"/>
      <c r="H979" s="208"/>
      <c r="I979" s="208"/>
      <c r="J979" s="208"/>
      <c r="K979" s="527"/>
      <c r="L979" s="527"/>
      <c r="M979" s="512"/>
      <c r="N979" s="314"/>
      <c r="O979" s="313"/>
      <c r="P979" s="313"/>
      <c r="Q979" s="313"/>
    </row>
    <row r="980" spans="1:17" s="209" customFormat="1" ht="12" customHeight="1" x14ac:dyDescent="0.3">
      <c r="A980" s="614"/>
      <c r="B980" s="521"/>
      <c r="C980" s="522"/>
      <c r="D980" s="522"/>
      <c r="E980" s="523"/>
      <c r="F980" s="206" t="s">
        <v>565</v>
      </c>
      <c r="G980" s="207">
        <f>G970+G975</f>
        <v>75800000</v>
      </c>
      <c r="H980" s="207">
        <f t="shared" ref="H980:J980" si="764">H970+H975</f>
        <v>17700000</v>
      </c>
      <c r="I980" s="207">
        <f t="shared" si="764"/>
        <v>58100000</v>
      </c>
      <c r="J980" s="207">
        <f t="shared" si="764"/>
        <v>17700000</v>
      </c>
      <c r="K980" s="528"/>
      <c r="L980" s="528"/>
      <c r="M980" s="513"/>
      <c r="N980" s="314"/>
      <c r="O980" s="313"/>
      <c r="P980" s="313"/>
      <c r="Q980" s="313"/>
    </row>
    <row r="981" spans="1:17" s="209" customFormat="1" ht="12" customHeight="1" x14ac:dyDescent="0.3">
      <c r="A981" s="614"/>
      <c r="B981" s="521"/>
      <c r="C981" s="522"/>
      <c r="D981" s="522"/>
      <c r="E981" s="523"/>
      <c r="F981" s="206" t="s">
        <v>567</v>
      </c>
      <c r="G981" s="207">
        <f t="shared" ref="G981:J981" si="765">G971+G976</f>
        <v>0</v>
      </c>
      <c r="H981" s="207">
        <f t="shared" si="765"/>
        <v>0</v>
      </c>
      <c r="I981" s="207">
        <f t="shared" si="765"/>
        <v>0</v>
      </c>
      <c r="J981" s="207">
        <f t="shared" si="765"/>
        <v>0</v>
      </c>
      <c r="K981" s="528"/>
      <c r="L981" s="528"/>
      <c r="M981" s="513"/>
      <c r="N981" s="314"/>
      <c r="O981" s="313"/>
      <c r="P981" s="313"/>
      <c r="Q981" s="313"/>
    </row>
    <row r="982" spans="1:17" s="209" customFormat="1" ht="12" customHeight="1" x14ac:dyDescent="0.3">
      <c r="A982" s="614"/>
      <c r="B982" s="521"/>
      <c r="C982" s="522"/>
      <c r="D982" s="522"/>
      <c r="E982" s="523"/>
      <c r="F982" s="206" t="s">
        <v>569</v>
      </c>
      <c r="G982" s="207">
        <f t="shared" ref="G982:J982" si="766">G972+G977</f>
        <v>0</v>
      </c>
      <c r="H982" s="207">
        <f t="shared" si="766"/>
        <v>0</v>
      </c>
      <c r="I982" s="207">
        <f t="shared" si="766"/>
        <v>0</v>
      </c>
      <c r="J982" s="207">
        <f t="shared" si="766"/>
        <v>0</v>
      </c>
      <c r="K982" s="528"/>
      <c r="L982" s="528"/>
      <c r="M982" s="513"/>
      <c r="N982" s="314"/>
      <c r="O982" s="313"/>
      <c r="P982" s="313"/>
      <c r="Q982" s="313"/>
    </row>
    <row r="983" spans="1:17" s="209" customFormat="1" ht="12" customHeight="1" x14ac:dyDescent="0.3">
      <c r="A983" s="614"/>
      <c r="B983" s="524"/>
      <c r="C983" s="525"/>
      <c r="D983" s="525"/>
      <c r="E983" s="526"/>
      <c r="F983" s="206" t="s">
        <v>121</v>
      </c>
      <c r="G983" s="207">
        <f>SUM(G980:G982)</f>
        <v>75800000</v>
      </c>
      <c r="H983" s="207">
        <f t="shared" ref="H983:J983" si="767">SUM(H980:H982)</f>
        <v>17700000</v>
      </c>
      <c r="I983" s="207">
        <f t="shared" si="767"/>
        <v>58100000</v>
      </c>
      <c r="J983" s="207">
        <f t="shared" si="767"/>
        <v>17700000</v>
      </c>
      <c r="K983" s="529"/>
      <c r="L983" s="529"/>
      <c r="M983" s="514"/>
      <c r="N983" s="314"/>
      <c r="O983" s="313"/>
      <c r="P983" s="313"/>
      <c r="Q983" s="313"/>
    </row>
    <row r="984" spans="1:17" s="209" customFormat="1" ht="12" customHeight="1" x14ac:dyDescent="0.3">
      <c r="A984" s="615">
        <f>A969+1</f>
        <v>82</v>
      </c>
      <c r="B984" s="507" t="s">
        <v>1031</v>
      </c>
      <c r="C984" s="507" t="s">
        <v>803</v>
      </c>
      <c r="D984" s="507"/>
      <c r="E984" s="507"/>
      <c r="F984" s="210" t="s">
        <v>992</v>
      </c>
      <c r="G984" s="210"/>
      <c r="H984" s="211"/>
      <c r="I984" s="211"/>
      <c r="J984" s="211"/>
      <c r="K984" s="533" t="s">
        <v>884</v>
      </c>
      <c r="L984" s="530">
        <v>0</v>
      </c>
      <c r="M984" s="267" t="s">
        <v>697</v>
      </c>
      <c r="N984" s="314"/>
      <c r="O984" s="313"/>
      <c r="P984" s="313"/>
      <c r="Q984" s="313"/>
    </row>
    <row r="985" spans="1:17" s="209" customFormat="1" ht="12" customHeight="1" x14ac:dyDescent="0.3">
      <c r="A985" s="616"/>
      <c r="B985" s="508"/>
      <c r="C985" s="508"/>
      <c r="D985" s="508"/>
      <c r="E985" s="508"/>
      <c r="F985" s="212" t="s">
        <v>104</v>
      </c>
      <c r="G985" s="208">
        <f>9680000000+97200000+96800000</f>
        <v>9874000000</v>
      </c>
      <c r="H985" s="208">
        <v>0</v>
      </c>
      <c r="I985" s="208">
        <f>G985-H985</f>
        <v>9874000000</v>
      </c>
      <c r="J985" s="208">
        <f>H985</f>
        <v>0</v>
      </c>
      <c r="K985" s="534"/>
      <c r="L985" s="531"/>
      <c r="M985" s="513" t="s">
        <v>1312</v>
      </c>
      <c r="N985" s="314">
        <f>G985</f>
        <v>9874000000</v>
      </c>
      <c r="O985" s="314">
        <f t="shared" ref="O985:Q985" si="768">H985</f>
        <v>0</v>
      </c>
      <c r="P985" s="314">
        <f t="shared" si="768"/>
        <v>9874000000</v>
      </c>
      <c r="Q985" s="314">
        <f t="shared" si="768"/>
        <v>0</v>
      </c>
    </row>
    <row r="986" spans="1:17" s="209" customFormat="1" ht="12" customHeight="1" x14ac:dyDescent="0.3">
      <c r="A986" s="616"/>
      <c r="B986" s="508"/>
      <c r="C986" s="508"/>
      <c r="D986" s="508"/>
      <c r="E986" s="508"/>
      <c r="F986" s="212" t="s">
        <v>82</v>
      </c>
      <c r="G986" s="208">
        <v>152589479</v>
      </c>
      <c r="H986" s="208">
        <v>0</v>
      </c>
      <c r="I986" s="208">
        <f t="shared" ref="I986" si="769">G986-H986</f>
        <v>152589479</v>
      </c>
      <c r="J986" s="208">
        <f t="shared" ref="J986" si="770">H986</f>
        <v>0</v>
      </c>
      <c r="K986" s="534"/>
      <c r="L986" s="531"/>
      <c r="M986" s="513"/>
      <c r="N986" s="314"/>
      <c r="O986" s="313"/>
      <c r="P986" s="313"/>
      <c r="Q986" s="313"/>
    </row>
    <row r="987" spans="1:17" s="209" customFormat="1" ht="12" customHeight="1" x14ac:dyDescent="0.3">
      <c r="A987" s="616"/>
      <c r="B987" s="508"/>
      <c r="C987" s="508"/>
      <c r="D987" s="508"/>
      <c r="E987" s="508"/>
      <c r="F987" s="212" t="s">
        <v>83</v>
      </c>
      <c r="G987" s="208" t="s">
        <v>751</v>
      </c>
      <c r="H987" s="208">
        <v>0</v>
      </c>
      <c r="I987" s="208" t="str">
        <f>G987</f>
        <v>연10%</v>
      </c>
      <c r="J987" s="208">
        <v>0</v>
      </c>
      <c r="K987" s="534"/>
      <c r="L987" s="531"/>
      <c r="M987" s="513"/>
      <c r="N987" s="314"/>
      <c r="O987" s="313"/>
      <c r="P987" s="313"/>
      <c r="Q987" s="313"/>
    </row>
    <row r="988" spans="1:17" s="209" customFormat="1" ht="12" customHeight="1" x14ac:dyDescent="0.3">
      <c r="A988" s="616"/>
      <c r="B988" s="509"/>
      <c r="C988" s="509"/>
      <c r="D988" s="509"/>
      <c r="E988" s="509"/>
      <c r="F988" s="213" t="s">
        <v>121</v>
      </c>
      <c r="G988" s="214">
        <f>SUM(G985:G987)</f>
        <v>10026589479</v>
      </c>
      <c r="H988" s="214">
        <f t="shared" ref="H988:J988" si="771">SUM(H985:H987)</f>
        <v>0</v>
      </c>
      <c r="I988" s="214">
        <f t="shared" si="771"/>
        <v>10026589479</v>
      </c>
      <c r="J988" s="214">
        <f t="shared" si="771"/>
        <v>0</v>
      </c>
      <c r="K988" s="535"/>
      <c r="L988" s="532"/>
      <c r="M988" s="514"/>
      <c r="N988" s="314"/>
      <c r="O988" s="313"/>
      <c r="P988" s="313"/>
      <c r="Q988" s="313"/>
    </row>
    <row r="989" spans="1:17" s="209" customFormat="1" ht="12" customHeight="1" x14ac:dyDescent="0.3">
      <c r="A989" s="616"/>
      <c r="B989" s="507" t="s">
        <v>1029</v>
      </c>
      <c r="C989" s="507"/>
      <c r="D989" s="507"/>
      <c r="E989" s="507"/>
      <c r="F989" s="210" t="s">
        <v>992</v>
      </c>
      <c r="G989" s="210"/>
      <c r="H989" s="211"/>
      <c r="I989" s="211"/>
      <c r="J989" s="211"/>
      <c r="K989" s="533" t="s">
        <v>884</v>
      </c>
      <c r="L989" s="530">
        <v>0</v>
      </c>
      <c r="M989" s="267" t="s">
        <v>697</v>
      </c>
      <c r="N989" s="314"/>
      <c r="O989" s="313"/>
      <c r="P989" s="313"/>
      <c r="Q989" s="313"/>
    </row>
    <row r="990" spans="1:17" s="209" customFormat="1" ht="12" customHeight="1" x14ac:dyDescent="0.3">
      <c r="A990" s="616"/>
      <c r="B990" s="508"/>
      <c r="C990" s="508"/>
      <c r="D990" s="508"/>
      <c r="E990" s="508"/>
      <c r="F990" s="212" t="s">
        <v>104</v>
      </c>
      <c r="G990" s="208">
        <v>26000000000</v>
      </c>
      <c r="H990" s="208">
        <v>0</v>
      </c>
      <c r="I990" s="208">
        <f>G990-H990</f>
        <v>26000000000</v>
      </c>
      <c r="J990" s="208">
        <f>H990</f>
        <v>0</v>
      </c>
      <c r="K990" s="534"/>
      <c r="L990" s="531"/>
      <c r="M990" s="513" t="s">
        <v>1309</v>
      </c>
      <c r="N990" s="314"/>
      <c r="O990" s="313"/>
      <c r="P990" s="313"/>
      <c r="Q990" s="313"/>
    </row>
    <row r="991" spans="1:17" s="209" customFormat="1" ht="12" customHeight="1" x14ac:dyDescent="0.3">
      <c r="A991" s="616"/>
      <c r="B991" s="508"/>
      <c r="C991" s="508"/>
      <c r="D991" s="508"/>
      <c r="E991" s="508"/>
      <c r="F991" s="212" t="s">
        <v>82</v>
      </c>
      <c r="G991" s="208">
        <v>0</v>
      </c>
      <c r="H991" s="208">
        <f t="shared" ref="H991" si="772">G991</f>
        <v>0</v>
      </c>
      <c r="I991" s="208">
        <f t="shared" ref="I991" si="773">G991-H991</f>
        <v>0</v>
      </c>
      <c r="J991" s="208">
        <f t="shared" ref="J991" si="774">H991</f>
        <v>0</v>
      </c>
      <c r="K991" s="534"/>
      <c r="L991" s="531"/>
      <c r="M991" s="513"/>
      <c r="N991" s="314"/>
      <c r="O991" s="313"/>
      <c r="P991" s="313"/>
      <c r="Q991" s="313"/>
    </row>
    <row r="992" spans="1:17" s="209" customFormat="1" ht="12" customHeight="1" x14ac:dyDescent="0.3">
      <c r="A992" s="616"/>
      <c r="B992" s="508"/>
      <c r="C992" s="508"/>
      <c r="D992" s="508"/>
      <c r="E992" s="508"/>
      <c r="F992" s="212" t="s">
        <v>83</v>
      </c>
      <c r="G992" s="208" t="s">
        <v>804</v>
      </c>
      <c r="H992" s="208">
        <v>0</v>
      </c>
      <c r="I992" s="208" t="str">
        <f>G992</f>
        <v>연9.14%</v>
      </c>
      <c r="J992" s="208">
        <v>0</v>
      </c>
      <c r="K992" s="534"/>
      <c r="L992" s="531"/>
      <c r="M992" s="513"/>
      <c r="N992" s="314"/>
      <c r="O992" s="313"/>
      <c r="P992" s="313"/>
      <c r="Q992" s="313"/>
    </row>
    <row r="993" spans="1:17" s="209" customFormat="1" ht="12" customHeight="1" x14ac:dyDescent="0.3">
      <c r="A993" s="616"/>
      <c r="B993" s="509"/>
      <c r="C993" s="508"/>
      <c r="D993" s="508"/>
      <c r="E993" s="508"/>
      <c r="F993" s="213" t="s">
        <v>121</v>
      </c>
      <c r="G993" s="214">
        <f>SUM(G990:G992)</f>
        <v>26000000000</v>
      </c>
      <c r="H993" s="214">
        <f t="shared" ref="H993:J993" si="775">SUM(H990:H992)</f>
        <v>0</v>
      </c>
      <c r="I993" s="214">
        <f t="shared" si="775"/>
        <v>26000000000</v>
      </c>
      <c r="J993" s="214">
        <f t="shared" si="775"/>
        <v>0</v>
      </c>
      <c r="K993" s="535"/>
      <c r="L993" s="532"/>
      <c r="M993" s="514"/>
      <c r="N993" s="314"/>
      <c r="O993" s="313"/>
      <c r="P993" s="313"/>
      <c r="Q993" s="313"/>
    </row>
    <row r="994" spans="1:17" s="209" customFormat="1" ht="12" customHeight="1" x14ac:dyDescent="0.3">
      <c r="A994" s="616"/>
      <c r="B994" s="507" t="s">
        <v>1030</v>
      </c>
      <c r="C994" s="508"/>
      <c r="D994" s="508"/>
      <c r="E994" s="508"/>
      <c r="F994" s="210" t="s">
        <v>992</v>
      </c>
      <c r="G994" s="210"/>
      <c r="H994" s="211"/>
      <c r="I994" s="211"/>
      <c r="J994" s="211"/>
      <c r="K994" s="533" t="s">
        <v>884</v>
      </c>
      <c r="L994" s="530">
        <v>0</v>
      </c>
      <c r="M994" s="267" t="s">
        <v>697</v>
      </c>
      <c r="N994" s="314"/>
      <c r="O994" s="313"/>
      <c r="P994" s="313"/>
      <c r="Q994" s="313"/>
    </row>
    <row r="995" spans="1:17" s="209" customFormat="1" ht="12" customHeight="1" x14ac:dyDescent="0.3">
      <c r="A995" s="616"/>
      <c r="B995" s="508"/>
      <c r="C995" s="508"/>
      <c r="D995" s="508"/>
      <c r="E995" s="508"/>
      <c r="F995" s="212" t="s">
        <v>104</v>
      </c>
      <c r="G995" s="208">
        <v>1040000000</v>
      </c>
      <c r="H995" s="208">
        <v>0</v>
      </c>
      <c r="I995" s="208">
        <f>G995-H995</f>
        <v>1040000000</v>
      </c>
      <c r="J995" s="208">
        <f>H995</f>
        <v>0</v>
      </c>
      <c r="K995" s="534"/>
      <c r="L995" s="531"/>
      <c r="M995" s="513" t="s">
        <v>1310</v>
      </c>
      <c r="N995" s="314"/>
      <c r="O995" s="313"/>
      <c r="P995" s="313"/>
      <c r="Q995" s="313"/>
    </row>
    <row r="996" spans="1:17" s="209" customFormat="1" ht="12" customHeight="1" x14ac:dyDescent="0.3">
      <c r="A996" s="616"/>
      <c r="B996" s="508"/>
      <c r="C996" s="508"/>
      <c r="D996" s="508"/>
      <c r="E996" s="508"/>
      <c r="F996" s="212" t="s">
        <v>82</v>
      </c>
      <c r="G996" s="208">
        <v>0</v>
      </c>
      <c r="H996" s="208">
        <f t="shared" ref="H996" si="776">G996</f>
        <v>0</v>
      </c>
      <c r="I996" s="208">
        <f t="shared" ref="I996" si="777">G996-H996</f>
        <v>0</v>
      </c>
      <c r="J996" s="208">
        <f t="shared" ref="J996" si="778">H996</f>
        <v>0</v>
      </c>
      <c r="K996" s="534"/>
      <c r="L996" s="531"/>
      <c r="M996" s="513"/>
      <c r="N996" s="314"/>
      <c r="O996" s="313"/>
      <c r="P996" s="313"/>
      <c r="Q996" s="313"/>
    </row>
    <row r="997" spans="1:17" s="209" customFormat="1" ht="12" customHeight="1" x14ac:dyDescent="0.3">
      <c r="A997" s="616"/>
      <c r="B997" s="508"/>
      <c r="C997" s="508"/>
      <c r="D997" s="508"/>
      <c r="E997" s="508"/>
      <c r="F997" s="212" t="s">
        <v>83</v>
      </c>
      <c r="G997" s="208">
        <v>0</v>
      </c>
      <c r="H997" s="208">
        <v>0</v>
      </c>
      <c r="I997" s="208">
        <f>G997</f>
        <v>0</v>
      </c>
      <c r="J997" s="208">
        <v>0</v>
      </c>
      <c r="K997" s="534"/>
      <c r="L997" s="531"/>
      <c r="M997" s="513"/>
      <c r="N997" s="314"/>
      <c r="O997" s="313"/>
      <c r="P997" s="313"/>
      <c r="Q997" s="313"/>
    </row>
    <row r="998" spans="1:17" s="209" customFormat="1" ht="12" customHeight="1" x14ac:dyDescent="0.3">
      <c r="A998" s="616"/>
      <c r="B998" s="509"/>
      <c r="C998" s="509"/>
      <c r="D998" s="509"/>
      <c r="E998" s="509"/>
      <c r="F998" s="213" t="s">
        <v>121</v>
      </c>
      <c r="G998" s="214">
        <f>SUM(G995:G997)</f>
        <v>1040000000</v>
      </c>
      <c r="H998" s="214">
        <f t="shared" ref="H998:J998" si="779">SUM(H995:H997)</f>
        <v>0</v>
      </c>
      <c r="I998" s="214">
        <f t="shared" si="779"/>
        <v>1040000000</v>
      </c>
      <c r="J998" s="214">
        <f t="shared" si="779"/>
        <v>0</v>
      </c>
      <c r="K998" s="535"/>
      <c r="L998" s="532"/>
      <c r="M998" s="514"/>
      <c r="N998" s="314"/>
      <c r="O998" s="313"/>
      <c r="P998" s="313"/>
      <c r="Q998" s="313"/>
    </row>
    <row r="999" spans="1:17" s="209" customFormat="1" ht="12" customHeight="1" x14ac:dyDescent="0.3">
      <c r="A999" s="616"/>
      <c r="B999" s="518"/>
      <c r="C999" s="519"/>
      <c r="D999" s="519"/>
      <c r="E999" s="520"/>
      <c r="F999" s="206"/>
      <c r="G999" s="207"/>
      <c r="H999" s="208"/>
      <c r="I999" s="208"/>
      <c r="J999" s="208"/>
      <c r="K999" s="527"/>
      <c r="L999" s="527"/>
      <c r="M999" s="512"/>
      <c r="N999" s="314"/>
      <c r="O999" s="313"/>
      <c r="P999" s="313"/>
      <c r="Q999" s="313"/>
    </row>
    <row r="1000" spans="1:17" s="209" customFormat="1" ht="12" customHeight="1" x14ac:dyDescent="0.3">
      <c r="A1000" s="616"/>
      <c r="B1000" s="521"/>
      <c r="C1000" s="522"/>
      <c r="D1000" s="522"/>
      <c r="E1000" s="523"/>
      <c r="F1000" s="206" t="s">
        <v>565</v>
      </c>
      <c r="G1000" s="207">
        <f>G990+G995+G985</f>
        <v>36914000000</v>
      </c>
      <c r="H1000" s="207">
        <f t="shared" ref="H1000:J1000" si="780">H990+H995+H985</f>
        <v>0</v>
      </c>
      <c r="I1000" s="207">
        <f t="shared" si="780"/>
        <v>36914000000</v>
      </c>
      <c r="J1000" s="207">
        <f t="shared" si="780"/>
        <v>0</v>
      </c>
      <c r="K1000" s="528"/>
      <c r="L1000" s="528"/>
      <c r="M1000" s="513"/>
      <c r="N1000" s="314"/>
      <c r="O1000" s="313"/>
      <c r="P1000" s="313"/>
      <c r="Q1000" s="313"/>
    </row>
    <row r="1001" spans="1:17" s="209" customFormat="1" ht="12" customHeight="1" x14ac:dyDescent="0.3">
      <c r="A1001" s="616"/>
      <c r="B1001" s="521"/>
      <c r="C1001" s="522"/>
      <c r="D1001" s="522"/>
      <c r="E1001" s="523"/>
      <c r="F1001" s="206" t="s">
        <v>567</v>
      </c>
      <c r="G1001" s="207">
        <f>G986+G991+G996</f>
        <v>152589479</v>
      </c>
      <c r="H1001" s="207">
        <f t="shared" ref="H1001:J1001" si="781">H986+H991+H996</f>
        <v>0</v>
      </c>
      <c r="I1001" s="207">
        <f t="shared" si="781"/>
        <v>152589479</v>
      </c>
      <c r="J1001" s="207">
        <f t="shared" si="781"/>
        <v>0</v>
      </c>
      <c r="K1001" s="528"/>
      <c r="L1001" s="528"/>
      <c r="M1001" s="513"/>
      <c r="N1001" s="314"/>
      <c r="O1001" s="313"/>
      <c r="P1001" s="313"/>
      <c r="Q1001" s="313"/>
    </row>
    <row r="1002" spans="1:17" s="209" customFormat="1" ht="12" customHeight="1" x14ac:dyDescent="0.3">
      <c r="A1002" s="616"/>
      <c r="B1002" s="521"/>
      <c r="C1002" s="522"/>
      <c r="D1002" s="522"/>
      <c r="E1002" s="523"/>
      <c r="F1002" s="206" t="s">
        <v>569</v>
      </c>
      <c r="G1002" s="207">
        <f>G872</f>
        <v>0</v>
      </c>
      <c r="H1002" s="207">
        <f t="shared" ref="H1002:J1002" si="782">H872</f>
        <v>0</v>
      </c>
      <c r="I1002" s="207">
        <f t="shared" si="782"/>
        <v>0</v>
      </c>
      <c r="J1002" s="207">
        <f t="shared" si="782"/>
        <v>0</v>
      </c>
      <c r="K1002" s="528"/>
      <c r="L1002" s="528"/>
      <c r="M1002" s="513"/>
      <c r="N1002" s="314"/>
      <c r="O1002" s="313"/>
      <c r="P1002" s="313"/>
      <c r="Q1002" s="313"/>
    </row>
    <row r="1003" spans="1:17" s="209" customFormat="1" ht="12" customHeight="1" x14ac:dyDescent="0.3">
      <c r="A1003" s="617"/>
      <c r="B1003" s="524"/>
      <c r="C1003" s="525"/>
      <c r="D1003" s="525"/>
      <c r="E1003" s="526"/>
      <c r="F1003" s="206" t="s">
        <v>121</v>
      </c>
      <c r="G1003" s="207">
        <f>SUM(G1000:G1002)</f>
        <v>37066589479</v>
      </c>
      <c r="H1003" s="207">
        <f t="shared" ref="H1003:J1003" si="783">SUM(H1000:H1002)</f>
        <v>0</v>
      </c>
      <c r="I1003" s="207">
        <f t="shared" si="783"/>
        <v>37066589479</v>
      </c>
      <c r="J1003" s="207">
        <f t="shared" si="783"/>
        <v>0</v>
      </c>
      <c r="K1003" s="529"/>
      <c r="L1003" s="529"/>
      <c r="M1003" s="514"/>
      <c r="N1003" s="314"/>
      <c r="O1003" s="313"/>
      <c r="P1003" s="313"/>
      <c r="Q1003" s="313"/>
    </row>
    <row r="1004" spans="1:17" s="209" customFormat="1" ht="12" customHeight="1" x14ac:dyDescent="0.3">
      <c r="A1004" s="615">
        <f>A984+1</f>
        <v>83</v>
      </c>
      <c r="B1004" s="507" t="s">
        <v>1028</v>
      </c>
      <c r="C1004" s="507" t="s">
        <v>584</v>
      </c>
      <c r="D1004" s="507"/>
      <c r="E1004" s="507"/>
      <c r="F1004" s="210" t="s">
        <v>992</v>
      </c>
      <c r="G1004" s="210"/>
      <c r="H1004" s="211"/>
      <c r="I1004" s="211"/>
      <c r="J1004" s="211"/>
      <c r="K1004" s="533" t="s">
        <v>884</v>
      </c>
      <c r="L1004" s="530">
        <v>0</v>
      </c>
      <c r="M1004" s="267" t="s">
        <v>697</v>
      </c>
      <c r="N1004" s="314"/>
      <c r="O1004" s="313"/>
      <c r="P1004" s="313"/>
      <c r="Q1004" s="313"/>
    </row>
    <row r="1005" spans="1:17" s="209" customFormat="1" ht="12" customHeight="1" x14ac:dyDescent="0.3">
      <c r="A1005" s="616"/>
      <c r="B1005" s="508"/>
      <c r="C1005" s="508"/>
      <c r="D1005" s="508"/>
      <c r="E1005" s="508"/>
      <c r="F1005" s="212" t="s">
        <v>104</v>
      </c>
      <c r="G1005" s="208">
        <f>13520000000+135800000+135200000</f>
        <v>13791000000</v>
      </c>
      <c r="H1005" s="208">
        <v>0</v>
      </c>
      <c r="I1005" s="208">
        <f>G1005-H1005</f>
        <v>13791000000</v>
      </c>
      <c r="J1005" s="208">
        <f>H1005</f>
        <v>0</v>
      </c>
      <c r="K1005" s="534"/>
      <c r="L1005" s="531"/>
      <c r="M1005" s="513" t="s">
        <v>1313</v>
      </c>
      <c r="N1005" s="314">
        <f>G1005</f>
        <v>13791000000</v>
      </c>
      <c r="O1005" s="314">
        <f t="shared" ref="O1005:Q1005" si="784">H1005</f>
        <v>0</v>
      </c>
      <c r="P1005" s="314">
        <f t="shared" si="784"/>
        <v>13791000000</v>
      </c>
      <c r="Q1005" s="314">
        <f t="shared" si="784"/>
        <v>0</v>
      </c>
    </row>
    <row r="1006" spans="1:17" s="209" customFormat="1" ht="12" customHeight="1" x14ac:dyDescent="0.3">
      <c r="A1006" s="616"/>
      <c r="B1006" s="508"/>
      <c r="C1006" s="508"/>
      <c r="D1006" s="508"/>
      <c r="E1006" s="508"/>
      <c r="F1006" s="212" t="s">
        <v>82</v>
      </c>
      <c r="G1006" s="208">
        <v>213122575</v>
      </c>
      <c r="H1006" s="208">
        <v>0</v>
      </c>
      <c r="I1006" s="208">
        <f t="shared" ref="I1006" si="785">G1006-H1006</f>
        <v>213122575</v>
      </c>
      <c r="J1006" s="208">
        <f t="shared" ref="J1006" si="786">H1006</f>
        <v>0</v>
      </c>
      <c r="K1006" s="534"/>
      <c r="L1006" s="531"/>
      <c r="M1006" s="513"/>
      <c r="N1006" s="314"/>
      <c r="O1006" s="313"/>
      <c r="P1006" s="313"/>
      <c r="Q1006" s="313"/>
    </row>
    <row r="1007" spans="1:17" s="209" customFormat="1" ht="12" customHeight="1" x14ac:dyDescent="0.3">
      <c r="A1007" s="616"/>
      <c r="B1007" s="508"/>
      <c r="C1007" s="508"/>
      <c r="D1007" s="508"/>
      <c r="E1007" s="508"/>
      <c r="F1007" s="212" t="s">
        <v>83</v>
      </c>
      <c r="G1007" s="208" t="s">
        <v>751</v>
      </c>
      <c r="H1007" s="208">
        <v>0</v>
      </c>
      <c r="I1007" s="208" t="str">
        <f>G1007</f>
        <v>연10%</v>
      </c>
      <c r="J1007" s="208">
        <v>0</v>
      </c>
      <c r="K1007" s="534"/>
      <c r="L1007" s="531"/>
      <c r="M1007" s="513"/>
      <c r="N1007" s="314"/>
      <c r="O1007" s="313"/>
      <c r="P1007" s="313"/>
      <c r="Q1007" s="313"/>
    </row>
    <row r="1008" spans="1:17" s="209" customFormat="1" ht="12" customHeight="1" x14ac:dyDescent="0.3">
      <c r="A1008" s="616"/>
      <c r="B1008" s="509"/>
      <c r="C1008" s="509"/>
      <c r="D1008" s="509"/>
      <c r="E1008" s="509"/>
      <c r="F1008" s="213" t="s">
        <v>121</v>
      </c>
      <c r="G1008" s="214">
        <f>SUM(G1005:G1007)</f>
        <v>14004122575</v>
      </c>
      <c r="H1008" s="214">
        <f t="shared" ref="H1008:J1008" si="787">SUM(H1005:H1007)</f>
        <v>0</v>
      </c>
      <c r="I1008" s="214">
        <f t="shared" si="787"/>
        <v>14004122575</v>
      </c>
      <c r="J1008" s="214">
        <f t="shared" si="787"/>
        <v>0</v>
      </c>
      <c r="K1008" s="535"/>
      <c r="L1008" s="532"/>
      <c r="M1008" s="514"/>
      <c r="N1008" s="314"/>
      <c r="O1008" s="313"/>
      <c r="P1008" s="313"/>
      <c r="Q1008" s="313"/>
    </row>
    <row r="1009" spans="1:17" s="209" customFormat="1" ht="12" customHeight="1" x14ac:dyDescent="0.3">
      <c r="A1009" s="616"/>
      <c r="B1009" s="507" t="s">
        <v>1026</v>
      </c>
      <c r="C1009" s="507"/>
      <c r="D1009" s="507"/>
      <c r="E1009" s="507"/>
      <c r="F1009" s="210" t="s">
        <v>992</v>
      </c>
      <c r="G1009" s="210"/>
      <c r="H1009" s="211"/>
      <c r="I1009" s="211"/>
      <c r="J1009" s="211"/>
      <c r="K1009" s="533" t="s">
        <v>884</v>
      </c>
      <c r="L1009" s="530">
        <v>0</v>
      </c>
      <c r="M1009" s="267" t="s">
        <v>697</v>
      </c>
      <c r="N1009" s="314"/>
      <c r="O1009" s="313"/>
      <c r="P1009" s="313"/>
      <c r="Q1009" s="313"/>
    </row>
    <row r="1010" spans="1:17" s="209" customFormat="1" ht="12" customHeight="1" x14ac:dyDescent="0.3">
      <c r="A1010" s="616"/>
      <c r="B1010" s="508"/>
      <c r="C1010" s="508"/>
      <c r="D1010" s="508"/>
      <c r="E1010" s="508"/>
      <c r="F1010" s="212" t="s">
        <v>104</v>
      </c>
      <c r="G1010" s="208">
        <v>1000000000</v>
      </c>
      <c r="H1010" s="208">
        <v>0</v>
      </c>
      <c r="I1010" s="208">
        <f>G1010-H1010</f>
        <v>1000000000</v>
      </c>
      <c r="J1010" s="208">
        <f>H1010</f>
        <v>0</v>
      </c>
      <c r="K1010" s="534"/>
      <c r="L1010" s="531"/>
      <c r="M1010" s="513" t="s">
        <v>1309</v>
      </c>
      <c r="N1010" s="314"/>
      <c r="O1010" s="313"/>
      <c r="P1010" s="313"/>
      <c r="Q1010" s="313"/>
    </row>
    <row r="1011" spans="1:17" s="209" customFormat="1" ht="12" customHeight="1" x14ac:dyDescent="0.3">
      <c r="A1011" s="616"/>
      <c r="B1011" s="508"/>
      <c r="C1011" s="508"/>
      <c r="D1011" s="508"/>
      <c r="E1011" s="508"/>
      <c r="F1011" s="212" t="s">
        <v>82</v>
      </c>
      <c r="G1011" s="208">
        <v>0</v>
      </c>
      <c r="H1011" s="208">
        <f t="shared" ref="H1011" si="788">G1011</f>
        <v>0</v>
      </c>
      <c r="I1011" s="208">
        <f t="shared" ref="I1011" si="789">G1011-H1011</f>
        <v>0</v>
      </c>
      <c r="J1011" s="208">
        <f t="shared" ref="J1011" si="790">H1011</f>
        <v>0</v>
      </c>
      <c r="K1011" s="534"/>
      <c r="L1011" s="531"/>
      <c r="M1011" s="513"/>
      <c r="N1011" s="314"/>
      <c r="O1011" s="313"/>
      <c r="P1011" s="313"/>
      <c r="Q1011" s="313"/>
    </row>
    <row r="1012" spans="1:17" s="209" customFormat="1" ht="12" customHeight="1" x14ac:dyDescent="0.3">
      <c r="A1012" s="616"/>
      <c r="B1012" s="508"/>
      <c r="C1012" s="508"/>
      <c r="D1012" s="508"/>
      <c r="E1012" s="508"/>
      <c r="F1012" s="212" t="s">
        <v>83</v>
      </c>
      <c r="G1012" s="208" t="s">
        <v>805</v>
      </c>
      <c r="H1012" s="208">
        <v>0</v>
      </c>
      <c r="I1012" s="208" t="str">
        <f>G1012</f>
        <v>연9.44%</v>
      </c>
      <c r="J1012" s="208">
        <v>0</v>
      </c>
      <c r="K1012" s="534"/>
      <c r="L1012" s="531"/>
      <c r="M1012" s="513"/>
      <c r="N1012" s="314"/>
      <c r="O1012" s="313"/>
      <c r="P1012" s="313"/>
      <c r="Q1012" s="313"/>
    </row>
    <row r="1013" spans="1:17" s="209" customFormat="1" ht="12" customHeight="1" x14ac:dyDescent="0.3">
      <c r="A1013" s="616"/>
      <c r="B1013" s="509"/>
      <c r="C1013" s="508"/>
      <c r="D1013" s="508"/>
      <c r="E1013" s="508"/>
      <c r="F1013" s="213" t="s">
        <v>121</v>
      </c>
      <c r="G1013" s="214">
        <f>SUM(G1010:G1012)</f>
        <v>1000000000</v>
      </c>
      <c r="H1013" s="214">
        <f t="shared" ref="H1013:J1013" si="791">SUM(H1010:H1012)</f>
        <v>0</v>
      </c>
      <c r="I1013" s="214">
        <f t="shared" si="791"/>
        <v>1000000000</v>
      </c>
      <c r="J1013" s="214">
        <f t="shared" si="791"/>
        <v>0</v>
      </c>
      <c r="K1013" s="535"/>
      <c r="L1013" s="532"/>
      <c r="M1013" s="514"/>
      <c r="N1013" s="314"/>
      <c r="O1013" s="313"/>
      <c r="P1013" s="313"/>
      <c r="Q1013" s="313"/>
    </row>
    <row r="1014" spans="1:17" s="209" customFormat="1" ht="12" customHeight="1" x14ac:dyDescent="0.3">
      <c r="A1014" s="616"/>
      <c r="B1014" s="507" t="s">
        <v>1027</v>
      </c>
      <c r="C1014" s="508"/>
      <c r="D1014" s="508"/>
      <c r="E1014" s="508"/>
      <c r="F1014" s="210" t="s">
        <v>992</v>
      </c>
      <c r="G1014" s="210"/>
      <c r="H1014" s="211"/>
      <c r="I1014" s="211"/>
      <c r="J1014" s="211"/>
      <c r="K1014" s="533" t="s">
        <v>884</v>
      </c>
      <c r="L1014" s="530">
        <v>0</v>
      </c>
      <c r="M1014" s="267" t="s">
        <v>697</v>
      </c>
      <c r="N1014" s="314"/>
      <c r="O1014" s="313"/>
      <c r="P1014" s="313"/>
      <c r="Q1014" s="313"/>
    </row>
    <row r="1015" spans="1:17" s="209" customFormat="1" ht="12" customHeight="1" x14ac:dyDescent="0.3">
      <c r="A1015" s="616"/>
      <c r="B1015" s="508"/>
      <c r="C1015" s="508"/>
      <c r="D1015" s="508"/>
      <c r="E1015" s="508"/>
      <c r="F1015" s="212" t="s">
        <v>104</v>
      </c>
      <c r="G1015" s="208">
        <v>40000000</v>
      </c>
      <c r="H1015" s="208">
        <v>0</v>
      </c>
      <c r="I1015" s="208">
        <f>G1015-H1015</f>
        <v>40000000</v>
      </c>
      <c r="J1015" s="208">
        <f>H1015</f>
        <v>0</v>
      </c>
      <c r="K1015" s="534"/>
      <c r="L1015" s="531"/>
      <c r="M1015" s="513" t="s">
        <v>1310</v>
      </c>
      <c r="N1015" s="314"/>
      <c r="O1015" s="313"/>
      <c r="P1015" s="313"/>
      <c r="Q1015" s="313"/>
    </row>
    <row r="1016" spans="1:17" s="209" customFormat="1" ht="12" customHeight="1" x14ac:dyDescent="0.3">
      <c r="A1016" s="616"/>
      <c r="B1016" s="508"/>
      <c r="C1016" s="508"/>
      <c r="D1016" s="508"/>
      <c r="E1016" s="508"/>
      <c r="F1016" s="212" t="s">
        <v>82</v>
      </c>
      <c r="G1016" s="208">
        <v>0</v>
      </c>
      <c r="H1016" s="208">
        <f t="shared" ref="H1016" si="792">G1016</f>
        <v>0</v>
      </c>
      <c r="I1016" s="208">
        <f t="shared" ref="I1016" si="793">G1016-H1016</f>
        <v>0</v>
      </c>
      <c r="J1016" s="208">
        <f t="shared" ref="J1016" si="794">H1016</f>
        <v>0</v>
      </c>
      <c r="K1016" s="534"/>
      <c r="L1016" s="531"/>
      <c r="M1016" s="513"/>
      <c r="N1016" s="314"/>
      <c r="O1016" s="313"/>
      <c r="P1016" s="313"/>
      <c r="Q1016" s="313"/>
    </row>
    <row r="1017" spans="1:17" s="209" customFormat="1" ht="12" customHeight="1" x14ac:dyDescent="0.3">
      <c r="A1017" s="616"/>
      <c r="B1017" s="508"/>
      <c r="C1017" s="508"/>
      <c r="D1017" s="508"/>
      <c r="E1017" s="508"/>
      <c r="F1017" s="212" t="s">
        <v>83</v>
      </c>
      <c r="G1017" s="208">
        <v>0</v>
      </c>
      <c r="H1017" s="208">
        <v>0</v>
      </c>
      <c r="I1017" s="208">
        <f>G1017</f>
        <v>0</v>
      </c>
      <c r="J1017" s="208">
        <v>0</v>
      </c>
      <c r="K1017" s="534"/>
      <c r="L1017" s="531"/>
      <c r="M1017" s="513"/>
      <c r="N1017" s="314"/>
      <c r="O1017" s="313"/>
      <c r="P1017" s="313"/>
      <c r="Q1017" s="313"/>
    </row>
    <row r="1018" spans="1:17" s="209" customFormat="1" ht="12" customHeight="1" x14ac:dyDescent="0.3">
      <c r="A1018" s="616"/>
      <c r="B1018" s="509"/>
      <c r="C1018" s="509"/>
      <c r="D1018" s="509"/>
      <c r="E1018" s="509"/>
      <c r="F1018" s="213" t="s">
        <v>121</v>
      </c>
      <c r="G1018" s="214">
        <f>SUM(G1015:G1017)</f>
        <v>40000000</v>
      </c>
      <c r="H1018" s="214">
        <f t="shared" ref="H1018:J1018" si="795">SUM(H1015:H1017)</f>
        <v>0</v>
      </c>
      <c r="I1018" s="214">
        <f t="shared" si="795"/>
        <v>40000000</v>
      </c>
      <c r="J1018" s="214">
        <f t="shared" si="795"/>
        <v>0</v>
      </c>
      <c r="K1018" s="535"/>
      <c r="L1018" s="532"/>
      <c r="M1018" s="514"/>
      <c r="N1018" s="314"/>
      <c r="O1018" s="313"/>
      <c r="P1018" s="313"/>
      <c r="Q1018" s="313"/>
    </row>
    <row r="1019" spans="1:17" s="209" customFormat="1" ht="12" customHeight="1" x14ac:dyDescent="0.3">
      <c r="A1019" s="616"/>
      <c r="B1019" s="518"/>
      <c r="C1019" s="519"/>
      <c r="D1019" s="519"/>
      <c r="E1019" s="520"/>
      <c r="F1019" s="206"/>
      <c r="G1019" s="207"/>
      <c r="H1019" s="208"/>
      <c r="I1019" s="208"/>
      <c r="J1019" s="208"/>
      <c r="K1019" s="527"/>
      <c r="L1019" s="527"/>
      <c r="M1019" s="512"/>
      <c r="N1019" s="314"/>
      <c r="O1019" s="313"/>
      <c r="P1019" s="313"/>
      <c r="Q1019" s="313"/>
    </row>
    <row r="1020" spans="1:17" s="209" customFormat="1" ht="12" customHeight="1" x14ac:dyDescent="0.3">
      <c r="A1020" s="616"/>
      <c r="B1020" s="521"/>
      <c r="C1020" s="522"/>
      <c r="D1020" s="522"/>
      <c r="E1020" s="523"/>
      <c r="F1020" s="206" t="s">
        <v>565</v>
      </c>
      <c r="G1020" s="207">
        <f>G1010+G1015+G1005</f>
        <v>14831000000</v>
      </c>
      <c r="H1020" s="207">
        <f t="shared" ref="H1020:J1020" si="796">H1010+H1015+H1005</f>
        <v>0</v>
      </c>
      <c r="I1020" s="207">
        <f t="shared" si="796"/>
        <v>14831000000</v>
      </c>
      <c r="J1020" s="207">
        <f t="shared" si="796"/>
        <v>0</v>
      </c>
      <c r="K1020" s="528"/>
      <c r="L1020" s="528"/>
      <c r="M1020" s="513"/>
      <c r="N1020" s="314"/>
      <c r="O1020" s="313"/>
      <c r="P1020" s="313"/>
      <c r="Q1020" s="313"/>
    </row>
    <row r="1021" spans="1:17" s="209" customFormat="1" ht="12" customHeight="1" x14ac:dyDescent="0.3">
      <c r="A1021" s="616"/>
      <c r="B1021" s="521"/>
      <c r="C1021" s="522"/>
      <c r="D1021" s="522"/>
      <c r="E1021" s="523"/>
      <c r="F1021" s="206" t="s">
        <v>567</v>
      </c>
      <c r="G1021" s="207">
        <f>G1006+G1011+G1016</f>
        <v>213122575</v>
      </c>
      <c r="H1021" s="207">
        <f t="shared" ref="H1021:J1021" si="797">H1006+H1011+H1016</f>
        <v>0</v>
      </c>
      <c r="I1021" s="207">
        <f t="shared" si="797"/>
        <v>213122575</v>
      </c>
      <c r="J1021" s="207">
        <f t="shared" si="797"/>
        <v>0</v>
      </c>
      <c r="K1021" s="528"/>
      <c r="L1021" s="528"/>
      <c r="M1021" s="513"/>
      <c r="N1021" s="314"/>
      <c r="O1021" s="313"/>
      <c r="P1021" s="313"/>
      <c r="Q1021" s="313"/>
    </row>
    <row r="1022" spans="1:17" s="209" customFormat="1" ht="12" customHeight="1" x14ac:dyDescent="0.3">
      <c r="A1022" s="616"/>
      <c r="B1022" s="521"/>
      <c r="C1022" s="522"/>
      <c r="D1022" s="522"/>
      <c r="E1022" s="523"/>
      <c r="F1022" s="206" t="s">
        <v>569</v>
      </c>
      <c r="G1022" s="333" t="s">
        <v>1229</v>
      </c>
      <c r="H1022" s="207">
        <f>H1017</f>
        <v>0</v>
      </c>
      <c r="I1022" s="207" t="str">
        <f>G1022</f>
        <v>연9.44%,연10%</v>
      </c>
      <c r="J1022" s="207">
        <f>J1017</f>
        <v>0</v>
      </c>
      <c r="K1022" s="528"/>
      <c r="L1022" s="528"/>
      <c r="M1022" s="513"/>
      <c r="N1022" s="314"/>
      <c r="O1022" s="313"/>
      <c r="P1022" s="313"/>
      <c r="Q1022" s="313"/>
    </row>
    <row r="1023" spans="1:17" s="209" customFormat="1" ht="12" customHeight="1" x14ac:dyDescent="0.3">
      <c r="A1023" s="617"/>
      <c r="B1023" s="524"/>
      <c r="C1023" s="525"/>
      <c r="D1023" s="525"/>
      <c r="E1023" s="526"/>
      <c r="F1023" s="206" t="s">
        <v>121</v>
      </c>
      <c r="G1023" s="207">
        <f>SUM(G1020:G1022)</f>
        <v>15044122575</v>
      </c>
      <c r="H1023" s="207">
        <f t="shared" ref="H1023:J1023" si="798">SUM(H1020:H1022)</f>
        <v>0</v>
      </c>
      <c r="I1023" s="207">
        <f t="shared" si="798"/>
        <v>15044122575</v>
      </c>
      <c r="J1023" s="207">
        <f t="shared" si="798"/>
        <v>0</v>
      </c>
      <c r="K1023" s="529"/>
      <c r="L1023" s="529"/>
      <c r="M1023" s="514"/>
      <c r="N1023" s="314"/>
      <c r="O1023" s="313"/>
      <c r="P1023" s="313"/>
      <c r="Q1023" s="313"/>
    </row>
    <row r="1024" spans="1:17" s="209" customFormat="1" ht="12" customHeight="1" x14ac:dyDescent="0.3">
      <c r="A1024" s="614">
        <f>A1004+1</f>
        <v>84</v>
      </c>
      <c r="B1024" s="507" t="s">
        <v>806</v>
      </c>
      <c r="C1024" s="507" t="s">
        <v>134</v>
      </c>
      <c r="D1024" s="507"/>
      <c r="E1024" s="507"/>
      <c r="F1024" s="210" t="s">
        <v>197</v>
      </c>
      <c r="G1024" s="210"/>
      <c r="H1024" s="211"/>
      <c r="I1024" s="211"/>
      <c r="J1024" s="211"/>
      <c r="K1024" s="533" t="s">
        <v>897</v>
      </c>
      <c r="L1024" s="530">
        <v>0</v>
      </c>
      <c r="M1024" s="215" t="s">
        <v>697</v>
      </c>
      <c r="N1024" s="314"/>
      <c r="O1024" s="313"/>
      <c r="P1024" s="313"/>
      <c r="Q1024" s="313"/>
    </row>
    <row r="1025" spans="1:17" s="209" customFormat="1" ht="12" customHeight="1" x14ac:dyDescent="0.3">
      <c r="A1025" s="614"/>
      <c r="B1025" s="508"/>
      <c r="C1025" s="508"/>
      <c r="D1025" s="508"/>
      <c r="E1025" s="508"/>
      <c r="F1025" s="212" t="s">
        <v>104</v>
      </c>
      <c r="G1025" s="208">
        <f>102000000+7000000+470600000+2750000</f>
        <v>582350000</v>
      </c>
      <c r="H1025" s="208">
        <f t="shared" ref="H1025" si="799">G1025</f>
        <v>582350000</v>
      </c>
      <c r="I1025" s="208">
        <v>0</v>
      </c>
      <c r="J1025" s="208">
        <f t="shared" ref="J1025:J1026" si="800">H1025</f>
        <v>582350000</v>
      </c>
      <c r="K1025" s="534"/>
      <c r="L1025" s="531"/>
      <c r="M1025" s="513"/>
      <c r="N1025" s="314">
        <f>G1025</f>
        <v>582350000</v>
      </c>
      <c r="O1025" s="314">
        <f t="shared" ref="O1025:Q1025" si="801">H1025</f>
        <v>582350000</v>
      </c>
      <c r="P1025" s="314">
        <f t="shared" si="801"/>
        <v>0</v>
      </c>
      <c r="Q1025" s="314">
        <f t="shared" si="801"/>
        <v>582350000</v>
      </c>
    </row>
    <row r="1026" spans="1:17" s="209" customFormat="1" ht="12" customHeight="1" x14ac:dyDescent="0.3">
      <c r="A1026" s="614"/>
      <c r="B1026" s="508"/>
      <c r="C1026" s="508"/>
      <c r="D1026" s="508"/>
      <c r="E1026" s="508"/>
      <c r="F1026" s="212" t="s">
        <v>82</v>
      </c>
      <c r="G1026" s="208">
        <v>0</v>
      </c>
      <c r="H1026" s="208">
        <v>0</v>
      </c>
      <c r="I1026" s="208">
        <v>0</v>
      </c>
      <c r="J1026" s="208">
        <f t="shared" si="800"/>
        <v>0</v>
      </c>
      <c r="K1026" s="534"/>
      <c r="L1026" s="531"/>
      <c r="M1026" s="513"/>
      <c r="N1026" s="314"/>
      <c r="O1026" s="313"/>
      <c r="P1026" s="313"/>
      <c r="Q1026" s="313"/>
    </row>
    <row r="1027" spans="1:17" s="209" customFormat="1" ht="12" customHeight="1" x14ac:dyDescent="0.3">
      <c r="A1027" s="614"/>
      <c r="B1027" s="508"/>
      <c r="C1027" s="508"/>
      <c r="D1027" s="508"/>
      <c r="E1027" s="508"/>
      <c r="F1027" s="212" t="s">
        <v>83</v>
      </c>
      <c r="G1027" s="208" t="s">
        <v>674</v>
      </c>
      <c r="H1027" s="208"/>
      <c r="I1027" s="208" t="s">
        <v>674</v>
      </c>
      <c r="J1027" s="208">
        <v>0</v>
      </c>
      <c r="K1027" s="534"/>
      <c r="L1027" s="531"/>
      <c r="M1027" s="513"/>
      <c r="N1027" s="314"/>
      <c r="O1027" s="313"/>
      <c r="P1027" s="313"/>
      <c r="Q1027" s="313"/>
    </row>
    <row r="1028" spans="1:17" s="209" customFormat="1" ht="12" customHeight="1" x14ac:dyDescent="0.3">
      <c r="A1028" s="614"/>
      <c r="B1028" s="509"/>
      <c r="C1028" s="509"/>
      <c r="D1028" s="509"/>
      <c r="E1028" s="509"/>
      <c r="F1028" s="213" t="s">
        <v>121</v>
      </c>
      <c r="G1028" s="214">
        <f t="shared" ref="G1028:J1028" si="802">SUM(G1025:G1027)</f>
        <v>582350000</v>
      </c>
      <c r="H1028" s="214">
        <f t="shared" si="802"/>
        <v>582350000</v>
      </c>
      <c r="I1028" s="214">
        <f t="shared" si="802"/>
        <v>0</v>
      </c>
      <c r="J1028" s="214">
        <f t="shared" si="802"/>
        <v>582350000</v>
      </c>
      <c r="K1028" s="535"/>
      <c r="L1028" s="532"/>
      <c r="M1028" s="514"/>
      <c r="N1028" s="314"/>
      <c r="O1028" s="313"/>
      <c r="P1028" s="313"/>
      <c r="Q1028" s="313"/>
    </row>
    <row r="1029" spans="1:17" s="209" customFormat="1" ht="12" customHeight="1" x14ac:dyDescent="0.3">
      <c r="A1029" s="614">
        <f>A1024+1</f>
        <v>85</v>
      </c>
      <c r="B1029" s="507" t="s">
        <v>807</v>
      </c>
      <c r="C1029" s="507"/>
      <c r="D1029" s="507"/>
      <c r="E1029" s="507"/>
      <c r="F1029" s="210" t="s">
        <v>809</v>
      </c>
      <c r="G1029" s="210"/>
      <c r="H1029" s="211"/>
      <c r="I1029" s="211"/>
      <c r="J1029" s="211"/>
      <c r="K1029" s="511" t="s">
        <v>823</v>
      </c>
      <c r="L1029" s="530">
        <v>0</v>
      </c>
      <c r="M1029" s="267" t="s">
        <v>701</v>
      </c>
      <c r="N1029" s="314"/>
      <c r="O1029" s="313"/>
      <c r="P1029" s="313"/>
      <c r="Q1029" s="313"/>
    </row>
    <row r="1030" spans="1:17" s="209" customFormat="1" ht="12" customHeight="1" x14ac:dyDescent="0.3">
      <c r="A1030" s="614"/>
      <c r="B1030" s="508"/>
      <c r="C1030" s="508"/>
      <c r="D1030" s="508"/>
      <c r="E1030" s="508"/>
      <c r="F1030" s="212" t="s">
        <v>104</v>
      </c>
      <c r="G1030" s="208">
        <v>1860000000</v>
      </c>
      <c r="H1030" s="208">
        <v>0</v>
      </c>
      <c r="I1030" s="208">
        <f>G1030-H1030</f>
        <v>1860000000</v>
      </c>
      <c r="J1030" s="208">
        <f t="shared" ref="J1030:J1031" si="803">H1030</f>
        <v>0</v>
      </c>
      <c r="K1030" s="511"/>
      <c r="L1030" s="531"/>
      <c r="M1030" s="513" t="s">
        <v>1314</v>
      </c>
      <c r="N1030" s="314">
        <f>G1030</f>
        <v>1860000000</v>
      </c>
      <c r="O1030" s="314">
        <f t="shared" ref="O1030:Q1030" si="804">H1030</f>
        <v>0</v>
      </c>
      <c r="P1030" s="314">
        <f t="shared" si="804"/>
        <v>1860000000</v>
      </c>
      <c r="Q1030" s="314">
        <f t="shared" si="804"/>
        <v>0</v>
      </c>
    </row>
    <row r="1031" spans="1:17" s="209" customFormat="1" ht="12" customHeight="1" x14ac:dyDescent="0.3">
      <c r="A1031" s="614"/>
      <c r="B1031" s="508"/>
      <c r="C1031" s="508"/>
      <c r="D1031" s="508"/>
      <c r="E1031" s="508"/>
      <c r="F1031" s="212" t="s">
        <v>82</v>
      </c>
      <c r="G1031" s="208">
        <v>32104110</v>
      </c>
      <c r="H1031" s="208">
        <v>0</v>
      </c>
      <c r="I1031" s="208">
        <f t="shared" ref="I1031" si="805">G1031-H1031</f>
        <v>32104110</v>
      </c>
      <c r="J1031" s="208">
        <f t="shared" si="803"/>
        <v>0</v>
      </c>
      <c r="K1031" s="511"/>
      <c r="L1031" s="531"/>
      <c r="M1031" s="513"/>
      <c r="N1031" s="314"/>
      <c r="O1031" s="313"/>
      <c r="P1031" s="313"/>
      <c r="Q1031" s="313"/>
    </row>
    <row r="1032" spans="1:17" s="209" customFormat="1" ht="12" customHeight="1" x14ac:dyDescent="0.3">
      <c r="A1032" s="614"/>
      <c r="B1032" s="508"/>
      <c r="C1032" s="508"/>
      <c r="D1032" s="508"/>
      <c r="E1032" s="508"/>
      <c r="F1032" s="212" t="s">
        <v>83</v>
      </c>
      <c r="G1032" s="208" t="s">
        <v>674</v>
      </c>
      <c r="H1032" s="208">
        <v>0</v>
      </c>
      <c r="I1032" s="208" t="str">
        <f>G1032</f>
        <v>연6%</v>
      </c>
      <c r="J1032" s="208">
        <v>0</v>
      </c>
      <c r="K1032" s="511"/>
      <c r="L1032" s="531"/>
      <c r="M1032" s="513"/>
      <c r="N1032" s="314"/>
      <c r="O1032" s="313"/>
      <c r="P1032" s="313"/>
      <c r="Q1032" s="313"/>
    </row>
    <row r="1033" spans="1:17" s="209" customFormat="1" ht="12" customHeight="1" x14ac:dyDescent="0.3">
      <c r="A1033" s="614"/>
      <c r="B1033" s="509"/>
      <c r="C1033" s="509"/>
      <c r="D1033" s="509"/>
      <c r="E1033" s="509"/>
      <c r="F1033" s="213" t="s">
        <v>808</v>
      </c>
      <c r="G1033" s="214">
        <f t="shared" ref="G1033" si="806">SUM(G1030:G1032)</f>
        <v>1892104110</v>
      </c>
      <c r="H1033" s="214">
        <f t="shared" ref="H1033:J1033" si="807">SUM(H1030:H1032)</f>
        <v>0</v>
      </c>
      <c r="I1033" s="214">
        <f t="shared" si="807"/>
        <v>1892104110</v>
      </c>
      <c r="J1033" s="214">
        <f t="shared" si="807"/>
        <v>0</v>
      </c>
      <c r="K1033" s="511"/>
      <c r="L1033" s="532"/>
      <c r="M1033" s="514"/>
      <c r="N1033" s="314"/>
      <c r="O1033" s="313"/>
      <c r="P1033" s="313"/>
      <c r="Q1033" s="313"/>
    </row>
    <row r="1034" spans="1:17" s="209" customFormat="1" ht="12" customHeight="1" x14ac:dyDescent="0.3">
      <c r="A1034" s="614">
        <f>A1029+1</f>
        <v>86</v>
      </c>
      <c r="B1034" s="507" t="s">
        <v>810</v>
      </c>
      <c r="C1034" s="507" t="s">
        <v>368</v>
      </c>
      <c r="D1034" s="507"/>
      <c r="E1034" s="507"/>
      <c r="F1034" s="210" t="s">
        <v>197</v>
      </c>
      <c r="G1034" s="210"/>
      <c r="H1034" s="211"/>
      <c r="I1034" s="211"/>
      <c r="J1034" s="211"/>
      <c r="K1034" s="533" t="s">
        <v>1155</v>
      </c>
      <c r="L1034" s="530">
        <v>0</v>
      </c>
      <c r="M1034" s="512" t="s">
        <v>1315</v>
      </c>
      <c r="N1034" s="314"/>
      <c r="O1034" s="313"/>
      <c r="P1034" s="313"/>
      <c r="Q1034" s="313"/>
    </row>
    <row r="1035" spans="1:17" s="209" customFormat="1" ht="12" customHeight="1" x14ac:dyDescent="0.3">
      <c r="A1035" s="614"/>
      <c r="B1035" s="508"/>
      <c r="C1035" s="508"/>
      <c r="D1035" s="508"/>
      <c r="E1035" s="508"/>
      <c r="F1035" s="212" t="s">
        <v>104</v>
      </c>
      <c r="G1035" s="208">
        <v>323419062</v>
      </c>
      <c r="H1035" s="208">
        <v>0</v>
      </c>
      <c r="I1035" s="208">
        <f>G1035</f>
        <v>323419062</v>
      </c>
      <c r="J1035" s="208">
        <f t="shared" ref="J1035:J1037" si="808">H1035</f>
        <v>0</v>
      </c>
      <c r="K1035" s="534"/>
      <c r="L1035" s="531"/>
      <c r="M1035" s="513"/>
      <c r="N1035" s="314">
        <f>G1035</f>
        <v>323419062</v>
      </c>
      <c r="O1035" s="314">
        <f t="shared" ref="O1035:Q1035" si="809">H1035</f>
        <v>0</v>
      </c>
      <c r="P1035" s="314">
        <f t="shared" si="809"/>
        <v>323419062</v>
      </c>
      <c r="Q1035" s="314">
        <f t="shared" si="809"/>
        <v>0</v>
      </c>
    </row>
    <row r="1036" spans="1:17" s="209" customFormat="1" ht="12" customHeight="1" x14ac:dyDescent="0.3">
      <c r="A1036" s="614"/>
      <c r="B1036" s="508"/>
      <c r="C1036" s="508"/>
      <c r="D1036" s="508"/>
      <c r="E1036" s="508"/>
      <c r="F1036" s="212" t="s">
        <v>82</v>
      </c>
      <c r="G1036" s="208">
        <v>0</v>
      </c>
      <c r="H1036" s="208">
        <v>0</v>
      </c>
      <c r="I1036" s="208">
        <v>0</v>
      </c>
      <c r="J1036" s="208">
        <f t="shared" si="808"/>
        <v>0</v>
      </c>
      <c r="K1036" s="534"/>
      <c r="L1036" s="531"/>
      <c r="M1036" s="513"/>
      <c r="N1036" s="314"/>
      <c r="O1036" s="313"/>
      <c r="P1036" s="313"/>
      <c r="Q1036" s="313"/>
    </row>
    <row r="1037" spans="1:17" s="209" customFormat="1" ht="12" customHeight="1" x14ac:dyDescent="0.3">
      <c r="A1037" s="614"/>
      <c r="B1037" s="508"/>
      <c r="C1037" s="508"/>
      <c r="D1037" s="508"/>
      <c r="E1037" s="508"/>
      <c r="F1037" s="212" t="s">
        <v>83</v>
      </c>
      <c r="G1037" s="208">
        <v>0</v>
      </c>
      <c r="H1037" s="208">
        <v>0</v>
      </c>
      <c r="I1037" s="208">
        <v>0</v>
      </c>
      <c r="J1037" s="208">
        <f t="shared" si="808"/>
        <v>0</v>
      </c>
      <c r="K1037" s="534"/>
      <c r="L1037" s="531"/>
      <c r="M1037" s="513"/>
      <c r="N1037" s="314"/>
      <c r="O1037" s="313"/>
      <c r="P1037" s="313"/>
      <c r="Q1037" s="313"/>
    </row>
    <row r="1038" spans="1:17" s="209" customFormat="1" ht="12" customHeight="1" x14ac:dyDescent="0.3">
      <c r="A1038" s="614"/>
      <c r="B1038" s="509"/>
      <c r="C1038" s="509"/>
      <c r="D1038" s="508"/>
      <c r="E1038" s="508"/>
      <c r="F1038" s="213" t="s">
        <v>121</v>
      </c>
      <c r="G1038" s="214">
        <f t="shared" ref="G1038:J1038" si="810">SUM(G1035:G1037)</f>
        <v>323419062</v>
      </c>
      <c r="H1038" s="214">
        <f t="shared" si="810"/>
        <v>0</v>
      </c>
      <c r="I1038" s="214">
        <f t="shared" si="810"/>
        <v>323419062</v>
      </c>
      <c r="J1038" s="214">
        <f t="shared" si="810"/>
        <v>0</v>
      </c>
      <c r="K1038" s="535"/>
      <c r="L1038" s="532"/>
      <c r="M1038" s="513"/>
      <c r="N1038" s="314"/>
      <c r="O1038" s="313"/>
      <c r="P1038" s="313"/>
      <c r="Q1038" s="313"/>
    </row>
    <row r="1039" spans="1:17" s="209" customFormat="1" ht="12" customHeight="1" x14ac:dyDescent="0.3">
      <c r="A1039" s="614"/>
      <c r="B1039" s="507" t="s">
        <v>811</v>
      </c>
      <c r="C1039" s="507" t="s">
        <v>369</v>
      </c>
      <c r="D1039" s="508"/>
      <c r="E1039" s="508"/>
      <c r="F1039" s="210" t="s">
        <v>197</v>
      </c>
      <c r="G1039" s="210"/>
      <c r="H1039" s="211"/>
      <c r="I1039" s="211"/>
      <c r="J1039" s="211"/>
      <c r="K1039" s="533" t="s">
        <v>945</v>
      </c>
      <c r="L1039" s="530">
        <v>0</v>
      </c>
      <c r="M1039" s="513"/>
      <c r="N1039" s="314"/>
      <c r="O1039" s="313"/>
      <c r="P1039" s="313"/>
      <c r="Q1039" s="313"/>
    </row>
    <row r="1040" spans="1:17" s="209" customFormat="1" ht="12" customHeight="1" x14ac:dyDescent="0.3">
      <c r="A1040" s="614"/>
      <c r="B1040" s="508"/>
      <c r="C1040" s="508"/>
      <c r="D1040" s="508"/>
      <c r="E1040" s="508"/>
      <c r="F1040" s="212" t="s">
        <v>104</v>
      </c>
      <c r="G1040" s="208">
        <v>30718100</v>
      </c>
      <c r="H1040" s="208">
        <v>0</v>
      </c>
      <c r="I1040" s="208">
        <f>G1040-H1040</f>
        <v>30718100</v>
      </c>
      <c r="J1040" s="208">
        <f t="shared" ref="J1040:J1042" si="811">H1040</f>
        <v>0</v>
      </c>
      <c r="K1040" s="534"/>
      <c r="L1040" s="531"/>
      <c r="M1040" s="513"/>
      <c r="N1040" s="314">
        <f>G1040</f>
        <v>30718100</v>
      </c>
      <c r="O1040" s="314">
        <f t="shared" ref="O1040:Q1040" si="812">H1040</f>
        <v>0</v>
      </c>
      <c r="P1040" s="314">
        <f t="shared" si="812"/>
        <v>30718100</v>
      </c>
      <c r="Q1040" s="314">
        <f t="shared" si="812"/>
        <v>0</v>
      </c>
    </row>
    <row r="1041" spans="1:17" s="209" customFormat="1" ht="12" customHeight="1" x14ac:dyDescent="0.3">
      <c r="A1041" s="614"/>
      <c r="B1041" s="508"/>
      <c r="C1041" s="508"/>
      <c r="D1041" s="508"/>
      <c r="E1041" s="508"/>
      <c r="F1041" s="212" t="s">
        <v>82</v>
      </c>
      <c r="G1041" s="208">
        <v>0</v>
      </c>
      <c r="H1041" s="208">
        <v>0</v>
      </c>
      <c r="I1041" s="208">
        <v>0</v>
      </c>
      <c r="J1041" s="208">
        <f t="shared" si="811"/>
        <v>0</v>
      </c>
      <c r="K1041" s="534"/>
      <c r="L1041" s="531"/>
      <c r="M1041" s="513"/>
      <c r="N1041" s="314"/>
      <c r="O1041" s="313"/>
      <c r="P1041" s="313"/>
      <c r="Q1041" s="313"/>
    </row>
    <row r="1042" spans="1:17" s="209" customFormat="1" ht="12" customHeight="1" x14ac:dyDescent="0.3">
      <c r="A1042" s="614"/>
      <c r="B1042" s="508"/>
      <c r="C1042" s="508"/>
      <c r="D1042" s="508"/>
      <c r="E1042" s="508"/>
      <c r="F1042" s="212" t="s">
        <v>83</v>
      </c>
      <c r="G1042" s="208">
        <v>0</v>
      </c>
      <c r="H1042" s="208">
        <v>0</v>
      </c>
      <c r="I1042" s="208">
        <v>0</v>
      </c>
      <c r="J1042" s="208">
        <f t="shared" si="811"/>
        <v>0</v>
      </c>
      <c r="K1042" s="534"/>
      <c r="L1042" s="531"/>
      <c r="M1042" s="513"/>
      <c r="N1042" s="314"/>
      <c r="O1042" s="313"/>
      <c r="P1042" s="313"/>
      <c r="Q1042" s="313"/>
    </row>
    <row r="1043" spans="1:17" s="209" customFormat="1" ht="12" customHeight="1" x14ac:dyDescent="0.3">
      <c r="A1043" s="614"/>
      <c r="B1043" s="509"/>
      <c r="C1043" s="509"/>
      <c r="D1043" s="508"/>
      <c r="E1043" s="508"/>
      <c r="F1043" s="213" t="s">
        <v>121</v>
      </c>
      <c r="G1043" s="214">
        <f t="shared" ref="G1043:J1043" si="813">SUM(G1040:G1042)</f>
        <v>30718100</v>
      </c>
      <c r="H1043" s="214">
        <f t="shared" si="813"/>
        <v>0</v>
      </c>
      <c r="I1043" s="214">
        <f t="shared" si="813"/>
        <v>30718100</v>
      </c>
      <c r="J1043" s="214">
        <f t="shared" si="813"/>
        <v>0</v>
      </c>
      <c r="K1043" s="535"/>
      <c r="L1043" s="532"/>
      <c r="M1043" s="514"/>
      <c r="N1043" s="314"/>
      <c r="O1043" s="313"/>
      <c r="P1043" s="313"/>
      <c r="Q1043" s="313"/>
    </row>
    <row r="1044" spans="1:17" s="209" customFormat="1" ht="12" customHeight="1" x14ac:dyDescent="0.3">
      <c r="A1044" s="614"/>
      <c r="B1044" s="518"/>
      <c r="C1044" s="519"/>
      <c r="D1044" s="519"/>
      <c r="E1044" s="520"/>
      <c r="F1044" s="206"/>
      <c r="G1044" s="207"/>
      <c r="H1044" s="208"/>
      <c r="I1044" s="208"/>
      <c r="J1044" s="208"/>
      <c r="K1044" s="527"/>
      <c r="L1044" s="527"/>
      <c r="M1044" s="512"/>
      <c r="N1044" s="314"/>
      <c r="O1044" s="313"/>
      <c r="P1044" s="313"/>
      <c r="Q1044" s="313"/>
    </row>
    <row r="1045" spans="1:17" s="209" customFormat="1" ht="12" customHeight="1" x14ac:dyDescent="0.3">
      <c r="A1045" s="614"/>
      <c r="B1045" s="521"/>
      <c r="C1045" s="522"/>
      <c r="D1045" s="522"/>
      <c r="E1045" s="523"/>
      <c r="F1045" s="206" t="s">
        <v>565</v>
      </c>
      <c r="G1045" s="207">
        <f>G1035+G1040</f>
        <v>354137162</v>
      </c>
      <c r="H1045" s="207">
        <f t="shared" ref="H1045:J1045" si="814">H1035+H1040</f>
        <v>0</v>
      </c>
      <c r="I1045" s="207">
        <f t="shared" si="814"/>
        <v>354137162</v>
      </c>
      <c r="J1045" s="207">
        <f t="shared" si="814"/>
        <v>0</v>
      </c>
      <c r="K1045" s="528"/>
      <c r="L1045" s="528"/>
      <c r="M1045" s="513"/>
      <c r="N1045" s="314"/>
      <c r="O1045" s="313"/>
      <c r="P1045" s="313"/>
      <c r="Q1045" s="313"/>
    </row>
    <row r="1046" spans="1:17" s="209" customFormat="1" ht="12" customHeight="1" x14ac:dyDescent="0.3">
      <c r="A1046" s="614"/>
      <c r="B1046" s="521"/>
      <c r="C1046" s="522"/>
      <c r="D1046" s="522"/>
      <c r="E1046" s="523"/>
      <c r="F1046" s="206" t="s">
        <v>567</v>
      </c>
      <c r="G1046" s="207">
        <f t="shared" ref="G1046:J1046" si="815">G1036+G1041</f>
        <v>0</v>
      </c>
      <c r="H1046" s="207">
        <f t="shared" si="815"/>
        <v>0</v>
      </c>
      <c r="I1046" s="207">
        <f t="shared" si="815"/>
        <v>0</v>
      </c>
      <c r="J1046" s="207">
        <f t="shared" si="815"/>
        <v>0</v>
      </c>
      <c r="K1046" s="528"/>
      <c r="L1046" s="528"/>
      <c r="M1046" s="513"/>
      <c r="N1046" s="314"/>
      <c r="O1046" s="313"/>
      <c r="P1046" s="313"/>
      <c r="Q1046" s="313"/>
    </row>
    <row r="1047" spans="1:17" s="209" customFormat="1" ht="12" customHeight="1" x14ac:dyDescent="0.3">
      <c r="A1047" s="614"/>
      <c r="B1047" s="521"/>
      <c r="C1047" s="522"/>
      <c r="D1047" s="522"/>
      <c r="E1047" s="523"/>
      <c r="F1047" s="206" t="s">
        <v>569</v>
      </c>
      <c r="G1047" s="207">
        <f t="shared" ref="G1047:J1047" si="816">G1037+G1042</f>
        <v>0</v>
      </c>
      <c r="H1047" s="207">
        <f t="shared" si="816"/>
        <v>0</v>
      </c>
      <c r="I1047" s="207">
        <f t="shared" si="816"/>
        <v>0</v>
      </c>
      <c r="J1047" s="207">
        <f t="shared" si="816"/>
        <v>0</v>
      </c>
      <c r="K1047" s="528"/>
      <c r="L1047" s="528"/>
      <c r="M1047" s="513"/>
      <c r="N1047" s="314"/>
      <c r="O1047" s="313"/>
      <c r="P1047" s="313"/>
      <c r="Q1047" s="313"/>
    </row>
    <row r="1048" spans="1:17" s="209" customFormat="1" ht="12" customHeight="1" x14ac:dyDescent="0.3">
      <c r="A1048" s="614"/>
      <c r="B1048" s="524"/>
      <c r="C1048" s="525"/>
      <c r="D1048" s="525"/>
      <c r="E1048" s="526"/>
      <c r="F1048" s="206" t="s">
        <v>121</v>
      </c>
      <c r="G1048" s="207">
        <f>SUM(G1045:G1047)</f>
        <v>354137162</v>
      </c>
      <c r="H1048" s="207">
        <f t="shared" ref="H1048:J1048" si="817">SUM(H1045:H1047)</f>
        <v>0</v>
      </c>
      <c r="I1048" s="207">
        <f t="shared" si="817"/>
        <v>354137162</v>
      </c>
      <c r="J1048" s="207">
        <f t="shared" si="817"/>
        <v>0</v>
      </c>
      <c r="K1048" s="529"/>
      <c r="L1048" s="529"/>
      <c r="M1048" s="514"/>
      <c r="N1048" s="314"/>
      <c r="O1048" s="313"/>
      <c r="P1048" s="313"/>
      <c r="Q1048" s="313"/>
    </row>
    <row r="1049" spans="1:17" s="209" customFormat="1" ht="12" customHeight="1" x14ac:dyDescent="0.3">
      <c r="A1049" s="614">
        <f>A1034+1</f>
        <v>87</v>
      </c>
      <c r="B1049" s="507" t="s">
        <v>812</v>
      </c>
      <c r="C1049" s="507"/>
      <c r="D1049" s="507"/>
      <c r="E1049" s="507"/>
      <c r="F1049" s="210" t="s">
        <v>809</v>
      </c>
      <c r="G1049" s="210"/>
      <c r="H1049" s="211"/>
      <c r="I1049" s="211"/>
      <c r="J1049" s="211"/>
      <c r="K1049" s="530" t="s">
        <v>1075</v>
      </c>
      <c r="L1049" s="530">
        <v>0</v>
      </c>
      <c r="M1049" s="267" t="s">
        <v>701</v>
      </c>
      <c r="N1049" s="314"/>
      <c r="O1049" s="313"/>
      <c r="P1049" s="313"/>
      <c r="Q1049" s="313"/>
    </row>
    <row r="1050" spans="1:17" s="209" customFormat="1" ht="12" customHeight="1" x14ac:dyDescent="0.3">
      <c r="A1050" s="614"/>
      <c r="B1050" s="508"/>
      <c r="C1050" s="508"/>
      <c r="D1050" s="508"/>
      <c r="E1050" s="508"/>
      <c r="F1050" s="212" t="s">
        <v>104</v>
      </c>
      <c r="G1050" s="208">
        <v>47903500</v>
      </c>
      <c r="H1050" s="208">
        <v>0</v>
      </c>
      <c r="I1050" s="208">
        <f>G1050</f>
        <v>47903500</v>
      </c>
      <c r="J1050" s="208">
        <f t="shared" ref="J1050:J1051" si="818">H1050</f>
        <v>0</v>
      </c>
      <c r="K1050" s="531"/>
      <c r="L1050" s="531"/>
      <c r="M1050" s="549" t="s">
        <v>1147</v>
      </c>
      <c r="N1050" s="314">
        <f>G1050</f>
        <v>47903500</v>
      </c>
      <c r="O1050" s="314">
        <f t="shared" ref="O1050:Q1050" si="819">H1050</f>
        <v>0</v>
      </c>
      <c r="P1050" s="314">
        <f t="shared" si="819"/>
        <v>47903500</v>
      </c>
      <c r="Q1050" s="314">
        <f t="shared" si="819"/>
        <v>0</v>
      </c>
    </row>
    <row r="1051" spans="1:17" s="209" customFormat="1" ht="12" customHeight="1" x14ac:dyDescent="0.3">
      <c r="A1051" s="614"/>
      <c r="B1051" s="508"/>
      <c r="C1051" s="508"/>
      <c r="D1051" s="508"/>
      <c r="E1051" s="508"/>
      <c r="F1051" s="212" t="s">
        <v>82</v>
      </c>
      <c r="G1051" s="208">
        <v>0</v>
      </c>
      <c r="H1051" s="208">
        <v>0</v>
      </c>
      <c r="I1051" s="208">
        <f t="shared" ref="I1051" si="820">G1051-H1051</f>
        <v>0</v>
      </c>
      <c r="J1051" s="208">
        <f t="shared" si="818"/>
        <v>0</v>
      </c>
      <c r="K1051" s="531"/>
      <c r="L1051" s="531"/>
      <c r="M1051" s="549"/>
      <c r="N1051" s="314"/>
      <c r="O1051" s="313"/>
      <c r="P1051" s="313"/>
      <c r="Q1051" s="313"/>
    </row>
    <row r="1052" spans="1:17" s="209" customFormat="1" ht="12" customHeight="1" x14ac:dyDescent="0.3">
      <c r="A1052" s="614"/>
      <c r="B1052" s="508"/>
      <c r="C1052" s="508"/>
      <c r="D1052" s="508"/>
      <c r="E1052" s="508"/>
      <c r="F1052" s="212" t="s">
        <v>83</v>
      </c>
      <c r="G1052" s="208">
        <v>0</v>
      </c>
      <c r="H1052" s="208">
        <v>0</v>
      </c>
      <c r="I1052" s="208">
        <f>G1052</f>
        <v>0</v>
      </c>
      <c r="J1052" s="208">
        <v>0</v>
      </c>
      <c r="K1052" s="531"/>
      <c r="L1052" s="531"/>
      <c r="M1052" s="549"/>
      <c r="N1052" s="314"/>
      <c r="O1052" s="313"/>
      <c r="P1052" s="313"/>
      <c r="Q1052" s="313"/>
    </row>
    <row r="1053" spans="1:17" s="209" customFormat="1" ht="12" customHeight="1" x14ac:dyDescent="0.3">
      <c r="A1053" s="614"/>
      <c r="B1053" s="509"/>
      <c r="C1053" s="509"/>
      <c r="D1053" s="509"/>
      <c r="E1053" s="509"/>
      <c r="F1053" s="213" t="s">
        <v>808</v>
      </c>
      <c r="G1053" s="214">
        <f t="shared" ref="G1053" si="821">SUM(G1050:G1052)</f>
        <v>47903500</v>
      </c>
      <c r="H1053" s="214">
        <f t="shared" ref="H1053:J1053" si="822">SUM(H1050:H1052)</f>
        <v>0</v>
      </c>
      <c r="I1053" s="214">
        <f t="shared" si="822"/>
        <v>47903500</v>
      </c>
      <c r="J1053" s="214">
        <f t="shared" si="822"/>
        <v>0</v>
      </c>
      <c r="K1053" s="532"/>
      <c r="L1053" s="532"/>
      <c r="M1053" s="546"/>
      <c r="N1053" s="314"/>
      <c r="O1053" s="313"/>
      <c r="P1053" s="313"/>
      <c r="Q1053" s="313"/>
    </row>
    <row r="1054" spans="1:17" s="209" customFormat="1" ht="12" customHeight="1" x14ac:dyDescent="0.3">
      <c r="A1054" s="614">
        <f>A1049+1</f>
        <v>88</v>
      </c>
      <c r="B1054" s="507" t="s">
        <v>813</v>
      </c>
      <c r="C1054" s="507"/>
      <c r="D1054" s="507"/>
      <c r="E1054" s="507"/>
      <c r="F1054" s="210" t="s">
        <v>809</v>
      </c>
      <c r="G1054" s="210"/>
      <c r="H1054" s="211"/>
      <c r="I1054" s="211"/>
      <c r="J1054" s="211"/>
      <c r="K1054" s="530" t="s">
        <v>1075</v>
      </c>
      <c r="L1054" s="530">
        <v>0</v>
      </c>
      <c r="M1054" s="267" t="s">
        <v>701</v>
      </c>
      <c r="N1054" s="314"/>
      <c r="O1054" s="313"/>
      <c r="P1054" s="313"/>
      <c r="Q1054" s="313"/>
    </row>
    <row r="1055" spans="1:17" s="209" customFormat="1" ht="12" customHeight="1" x14ac:dyDescent="0.3">
      <c r="A1055" s="614"/>
      <c r="B1055" s="508"/>
      <c r="C1055" s="508"/>
      <c r="D1055" s="508"/>
      <c r="E1055" s="508"/>
      <c r="F1055" s="212" t="s">
        <v>104</v>
      </c>
      <c r="G1055" s="208">
        <v>47903500</v>
      </c>
      <c r="H1055" s="208">
        <v>0</v>
      </c>
      <c r="I1055" s="208">
        <f>G1055</f>
        <v>47903500</v>
      </c>
      <c r="J1055" s="208">
        <f t="shared" ref="J1055:J1056" si="823">H1055</f>
        <v>0</v>
      </c>
      <c r="K1055" s="531"/>
      <c r="L1055" s="531"/>
      <c r="M1055" s="549" t="s">
        <v>1147</v>
      </c>
      <c r="N1055" s="314">
        <f>G1055</f>
        <v>47903500</v>
      </c>
      <c r="O1055" s="314">
        <f t="shared" ref="O1055:Q1055" si="824">H1055</f>
        <v>0</v>
      </c>
      <c r="P1055" s="314">
        <f t="shared" si="824"/>
        <v>47903500</v>
      </c>
      <c r="Q1055" s="314">
        <f t="shared" si="824"/>
        <v>0</v>
      </c>
    </row>
    <row r="1056" spans="1:17" s="209" customFormat="1" ht="12" customHeight="1" x14ac:dyDescent="0.3">
      <c r="A1056" s="614"/>
      <c r="B1056" s="508"/>
      <c r="C1056" s="508"/>
      <c r="D1056" s="508"/>
      <c r="E1056" s="508"/>
      <c r="F1056" s="212" t="s">
        <v>82</v>
      </c>
      <c r="G1056" s="208">
        <v>0</v>
      </c>
      <c r="H1056" s="208">
        <v>0</v>
      </c>
      <c r="I1056" s="208">
        <f t="shared" ref="I1056" si="825">G1056-H1056</f>
        <v>0</v>
      </c>
      <c r="J1056" s="208">
        <f t="shared" si="823"/>
        <v>0</v>
      </c>
      <c r="K1056" s="531"/>
      <c r="L1056" s="531"/>
      <c r="M1056" s="549"/>
      <c r="N1056" s="314"/>
      <c r="O1056" s="313"/>
      <c r="P1056" s="313"/>
      <c r="Q1056" s="313"/>
    </row>
    <row r="1057" spans="1:17" s="209" customFormat="1" ht="12" customHeight="1" x14ac:dyDescent="0.3">
      <c r="A1057" s="614"/>
      <c r="B1057" s="508"/>
      <c r="C1057" s="508"/>
      <c r="D1057" s="508"/>
      <c r="E1057" s="508"/>
      <c r="F1057" s="212" t="s">
        <v>83</v>
      </c>
      <c r="G1057" s="208">
        <v>0</v>
      </c>
      <c r="H1057" s="208">
        <v>0</v>
      </c>
      <c r="I1057" s="208">
        <f>G1057</f>
        <v>0</v>
      </c>
      <c r="J1057" s="208">
        <v>0</v>
      </c>
      <c r="K1057" s="531"/>
      <c r="L1057" s="531"/>
      <c r="M1057" s="549"/>
      <c r="N1057" s="314"/>
      <c r="O1057" s="313"/>
      <c r="P1057" s="313"/>
      <c r="Q1057" s="313"/>
    </row>
    <row r="1058" spans="1:17" s="209" customFormat="1" ht="12" customHeight="1" x14ac:dyDescent="0.3">
      <c r="A1058" s="614"/>
      <c r="B1058" s="509"/>
      <c r="C1058" s="509"/>
      <c r="D1058" s="509"/>
      <c r="E1058" s="509"/>
      <c r="F1058" s="213" t="s">
        <v>808</v>
      </c>
      <c r="G1058" s="214">
        <f t="shared" ref="G1058:J1058" si="826">SUM(G1055:G1057)</f>
        <v>47903500</v>
      </c>
      <c r="H1058" s="214">
        <f t="shared" si="826"/>
        <v>0</v>
      </c>
      <c r="I1058" s="214">
        <f t="shared" si="826"/>
        <v>47903500</v>
      </c>
      <c r="J1058" s="214">
        <f t="shared" si="826"/>
        <v>0</v>
      </c>
      <c r="K1058" s="532"/>
      <c r="L1058" s="532"/>
      <c r="M1058" s="546"/>
      <c r="N1058" s="314"/>
      <c r="O1058" s="313"/>
      <c r="P1058" s="313"/>
      <c r="Q1058" s="313"/>
    </row>
    <row r="1059" spans="1:17" s="209" customFormat="1" ht="12" customHeight="1" x14ac:dyDescent="0.3">
      <c r="A1059" s="614">
        <f>A1054+1</f>
        <v>89</v>
      </c>
      <c r="B1059" s="507" t="s">
        <v>893</v>
      </c>
      <c r="C1059" s="507"/>
      <c r="D1059" s="507"/>
      <c r="E1059" s="507"/>
      <c r="F1059" s="210" t="s">
        <v>1047</v>
      </c>
      <c r="G1059" s="210"/>
      <c r="H1059" s="211"/>
      <c r="I1059" s="211"/>
      <c r="J1059" s="211"/>
      <c r="K1059" s="533" t="s">
        <v>1188</v>
      </c>
      <c r="L1059" s="530">
        <v>0</v>
      </c>
      <c r="M1059" s="267" t="s">
        <v>701</v>
      </c>
      <c r="N1059" s="314"/>
      <c r="O1059" s="313"/>
      <c r="P1059" s="313"/>
      <c r="Q1059" s="313"/>
    </row>
    <row r="1060" spans="1:17" s="209" customFormat="1" ht="12" customHeight="1" x14ac:dyDescent="0.3">
      <c r="A1060" s="614"/>
      <c r="B1060" s="508"/>
      <c r="C1060" s="508"/>
      <c r="D1060" s="508"/>
      <c r="E1060" s="508"/>
      <c r="F1060" s="212" t="s">
        <v>104</v>
      </c>
      <c r="G1060" s="208">
        <v>9724606832</v>
      </c>
      <c r="H1060" s="208">
        <v>0</v>
      </c>
      <c r="I1060" s="208">
        <f>G1060-H1060</f>
        <v>9724606832</v>
      </c>
      <c r="J1060" s="208">
        <f t="shared" ref="J1060:J1061" si="827">H1060</f>
        <v>0</v>
      </c>
      <c r="K1060" s="534"/>
      <c r="L1060" s="531"/>
      <c r="M1060" s="549" t="s">
        <v>1286</v>
      </c>
      <c r="N1060" s="314">
        <f>G1060</f>
        <v>9724606832</v>
      </c>
      <c r="O1060" s="314">
        <f t="shared" ref="O1060:Q1060" si="828">H1060</f>
        <v>0</v>
      </c>
      <c r="P1060" s="314">
        <f t="shared" si="828"/>
        <v>9724606832</v>
      </c>
      <c r="Q1060" s="314">
        <f t="shared" si="828"/>
        <v>0</v>
      </c>
    </row>
    <row r="1061" spans="1:17" s="209" customFormat="1" ht="12" customHeight="1" x14ac:dyDescent="0.3">
      <c r="A1061" s="614"/>
      <c r="B1061" s="508"/>
      <c r="C1061" s="508"/>
      <c r="D1061" s="508"/>
      <c r="E1061" s="508"/>
      <c r="F1061" s="212" t="s">
        <v>82</v>
      </c>
      <c r="G1061" s="208">
        <v>172327174</v>
      </c>
      <c r="H1061" s="208">
        <v>0</v>
      </c>
      <c r="I1061" s="208">
        <f t="shared" ref="I1061" si="829">G1061-H1061</f>
        <v>172327174</v>
      </c>
      <c r="J1061" s="208">
        <f t="shared" si="827"/>
        <v>0</v>
      </c>
      <c r="K1061" s="534"/>
      <c r="L1061" s="531"/>
      <c r="M1061" s="549"/>
      <c r="N1061" s="314"/>
      <c r="O1061" s="313"/>
      <c r="P1061" s="313"/>
      <c r="Q1061" s="313"/>
    </row>
    <row r="1062" spans="1:17" s="209" customFormat="1" ht="12" customHeight="1" x14ac:dyDescent="0.3">
      <c r="A1062" s="614"/>
      <c r="B1062" s="508"/>
      <c r="C1062" s="508"/>
      <c r="D1062" s="508"/>
      <c r="E1062" s="508"/>
      <c r="F1062" s="212" t="s">
        <v>83</v>
      </c>
      <c r="G1062" s="208" t="s">
        <v>751</v>
      </c>
      <c r="H1062" s="208">
        <v>0</v>
      </c>
      <c r="I1062" s="208" t="str">
        <f>G1062</f>
        <v>연10%</v>
      </c>
      <c r="J1062" s="208">
        <v>0</v>
      </c>
      <c r="K1062" s="534"/>
      <c r="L1062" s="531"/>
      <c r="M1062" s="549"/>
      <c r="N1062" s="314"/>
      <c r="O1062" s="313"/>
      <c r="P1062" s="313"/>
      <c r="Q1062" s="313"/>
    </row>
    <row r="1063" spans="1:17" s="209" customFormat="1" ht="12" customHeight="1" x14ac:dyDescent="0.3">
      <c r="A1063" s="614"/>
      <c r="B1063" s="509"/>
      <c r="C1063" s="509"/>
      <c r="D1063" s="509"/>
      <c r="E1063" s="509"/>
      <c r="F1063" s="213" t="s">
        <v>121</v>
      </c>
      <c r="G1063" s="214">
        <f t="shared" ref="G1063" si="830">SUM(G1060:G1062)</f>
        <v>9896934006</v>
      </c>
      <c r="H1063" s="214">
        <f t="shared" ref="H1063:J1063" si="831">SUM(H1060:H1062)</f>
        <v>0</v>
      </c>
      <c r="I1063" s="214">
        <f t="shared" si="831"/>
        <v>9896934006</v>
      </c>
      <c r="J1063" s="214">
        <f t="shared" si="831"/>
        <v>0</v>
      </c>
      <c r="K1063" s="535"/>
      <c r="L1063" s="532"/>
      <c r="M1063" s="546"/>
      <c r="N1063" s="314"/>
      <c r="O1063" s="313"/>
      <c r="P1063" s="313"/>
      <c r="Q1063" s="313"/>
    </row>
    <row r="1064" spans="1:17" s="209" customFormat="1" ht="12" customHeight="1" x14ac:dyDescent="0.3">
      <c r="A1064" s="614">
        <f>A1059+1</f>
        <v>90</v>
      </c>
      <c r="B1064" s="507" t="s">
        <v>894</v>
      </c>
      <c r="C1064" s="507"/>
      <c r="D1064" s="507"/>
      <c r="E1064" s="507"/>
      <c r="F1064" s="210" t="s">
        <v>1047</v>
      </c>
      <c r="G1064" s="210"/>
      <c r="H1064" s="211"/>
      <c r="I1064" s="211"/>
      <c r="J1064" s="211"/>
      <c r="K1064" s="533" t="s">
        <v>1188</v>
      </c>
      <c r="L1064" s="530">
        <v>0</v>
      </c>
      <c r="M1064" s="267" t="s">
        <v>701</v>
      </c>
      <c r="N1064" s="314"/>
      <c r="O1064" s="313"/>
      <c r="P1064" s="313"/>
      <c r="Q1064" s="313"/>
    </row>
    <row r="1065" spans="1:17" s="209" customFormat="1" ht="12" customHeight="1" x14ac:dyDescent="0.3">
      <c r="A1065" s="614"/>
      <c r="B1065" s="508"/>
      <c r="C1065" s="508"/>
      <c r="D1065" s="508"/>
      <c r="E1065" s="508"/>
      <c r="F1065" s="212" t="s">
        <v>104</v>
      </c>
      <c r="G1065" s="208">
        <f>2500000000+1018000000</f>
        <v>3518000000</v>
      </c>
      <c r="H1065" s="208">
        <v>0</v>
      </c>
      <c r="I1065" s="208">
        <f>G1065-H1065</f>
        <v>3518000000</v>
      </c>
      <c r="J1065" s="208">
        <f>H1065</f>
        <v>0</v>
      </c>
      <c r="K1065" s="534"/>
      <c r="L1065" s="531"/>
      <c r="M1065" s="549" t="s">
        <v>1286</v>
      </c>
      <c r="N1065" s="314">
        <f>G1065</f>
        <v>3518000000</v>
      </c>
      <c r="O1065" s="314">
        <f t="shared" ref="O1065:Q1065" si="832">H1065</f>
        <v>0</v>
      </c>
      <c r="P1065" s="314">
        <f t="shared" si="832"/>
        <v>3518000000</v>
      </c>
      <c r="Q1065" s="314">
        <f t="shared" si="832"/>
        <v>0</v>
      </c>
    </row>
    <row r="1066" spans="1:17" s="209" customFormat="1" ht="12" customHeight="1" x14ac:dyDescent="0.3">
      <c r="A1066" s="614"/>
      <c r="B1066" s="508"/>
      <c r="C1066" s="508"/>
      <c r="D1066" s="508"/>
      <c r="E1066" s="508"/>
      <c r="F1066" s="212" t="s">
        <v>82</v>
      </c>
      <c r="G1066" s="208">
        <v>61565000</v>
      </c>
      <c r="H1066" s="208">
        <v>0</v>
      </c>
      <c r="I1066" s="208">
        <f>G1066-H1066</f>
        <v>61565000</v>
      </c>
      <c r="J1066" s="208">
        <f t="shared" ref="J1066" si="833">H1066</f>
        <v>0</v>
      </c>
      <c r="K1066" s="534"/>
      <c r="L1066" s="531"/>
      <c r="M1066" s="549"/>
      <c r="N1066" s="314"/>
      <c r="O1066" s="313"/>
      <c r="P1066" s="313"/>
      <c r="Q1066" s="313"/>
    </row>
    <row r="1067" spans="1:17" s="209" customFormat="1" ht="12" customHeight="1" x14ac:dyDescent="0.3">
      <c r="A1067" s="614"/>
      <c r="B1067" s="508"/>
      <c r="C1067" s="508"/>
      <c r="D1067" s="508"/>
      <c r="E1067" s="508"/>
      <c r="F1067" s="212" t="s">
        <v>83</v>
      </c>
      <c r="G1067" s="208" t="s">
        <v>751</v>
      </c>
      <c r="H1067" s="208">
        <v>0</v>
      </c>
      <c r="I1067" s="208" t="str">
        <f>G1067</f>
        <v>연10%</v>
      </c>
      <c r="J1067" s="208">
        <v>0</v>
      </c>
      <c r="K1067" s="534"/>
      <c r="L1067" s="531"/>
      <c r="M1067" s="549"/>
      <c r="N1067" s="314"/>
      <c r="O1067" s="313"/>
      <c r="P1067" s="313"/>
      <c r="Q1067" s="313"/>
    </row>
    <row r="1068" spans="1:17" s="209" customFormat="1" ht="12" customHeight="1" x14ac:dyDescent="0.3">
      <c r="A1068" s="614"/>
      <c r="B1068" s="509"/>
      <c r="C1068" s="508"/>
      <c r="D1068" s="508"/>
      <c r="E1068" s="508"/>
      <c r="F1068" s="213" t="s">
        <v>121</v>
      </c>
      <c r="G1068" s="214">
        <f>SUM(G1065:G1067)</f>
        <v>3579565000</v>
      </c>
      <c r="H1068" s="214">
        <f t="shared" ref="H1068:J1068" si="834">SUM(H1065:H1067)</f>
        <v>0</v>
      </c>
      <c r="I1068" s="214">
        <f t="shared" si="834"/>
        <v>3579565000</v>
      </c>
      <c r="J1068" s="214">
        <f t="shared" si="834"/>
        <v>0</v>
      </c>
      <c r="K1068" s="535"/>
      <c r="L1068" s="532"/>
      <c r="M1068" s="546"/>
      <c r="N1068" s="314"/>
      <c r="O1068" s="313"/>
      <c r="P1068" s="313"/>
      <c r="Q1068" s="313"/>
    </row>
    <row r="1069" spans="1:17" s="209" customFormat="1" ht="12" customHeight="1" x14ac:dyDescent="0.3">
      <c r="A1069" s="614"/>
      <c r="B1069" s="507" t="s">
        <v>895</v>
      </c>
      <c r="C1069" s="508"/>
      <c r="D1069" s="508"/>
      <c r="E1069" s="508"/>
      <c r="F1069" s="210" t="s">
        <v>1047</v>
      </c>
      <c r="G1069" s="210"/>
      <c r="H1069" s="211"/>
      <c r="I1069" s="211"/>
      <c r="J1069" s="211"/>
      <c r="K1069" s="533" t="s">
        <v>1188</v>
      </c>
      <c r="L1069" s="530">
        <v>0</v>
      </c>
      <c r="M1069" s="267" t="s">
        <v>701</v>
      </c>
      <c r="N1069" s="314"/>
      <c r="O1069" s="313"/>
      <c r="P1069" s="313"/>
      <c r="Q1069" s="313"/>
    </row>
    <row r="1070" spans="1:17" s="209" customFormat="1" ht="12" customHeight="1" x14ac:dyDescent="0.3">
      <c r="A1070" s="614"/>
      <c r="B1070" s="508"/>
      <c r="C1070" s="508"/>
      <c r="D1070" s="508"/>
      <c r="E1070" s="508"/>
      <c r="F1070" s="212" t="s">
        <v>104</v>
      </c>
      <c r="G1070" s="208">
        <f>1150000000+624828821</f>
        <v>1774828821</v>
      </c>
      <c r="H1070" s="208">
        <v>0</v>
      </c>
      <c r="I1070" s="208">
        <f>G1070-H1070</f>
        <v>1774828821</v>
      </c>
      <c r="J1070" s="208">
        <f t="shared" ref="J1070:J1071" si="835">H1070</f>
        <v>0</v>
      </c>
      <c r="K1070" s="534"/>
      <c r="L1070" s="531"/>
      <c r="M1070" s="513" t="s">
        <v>1308</v>
      </c>
      <c r="N1070" s="314">
        <f>G1070</f>
        <v>1774828821</v>
      </c>
      <c r="O1070" s="314">
        <f t="shared" ref="O1070:Q1070" si="836">H1070</f>
        <v>0</v>
      </c>
      <c r="P1070" s="314">
        <f t="shared" si="836"/>
        <v>1774828821</v>
      </c>
      <c r="Q1070" s="314">
        <f t="shared" si="836"/>
        <v>0</v>
      </c>
    </row>
    <row r="1071" spans="1:17" s="209" customFormat="1" ht="12" customHeight="1" x14ac:dyDescent="0.3">
      <c r="A1071" s="614"/>
      <c r="B1071" s="508"/>
      <c r="C1071" s="508"/>
      <c r="D1071" s="508"/>
      <c r="E1071" s="508"/>
      <c r="F1071" s="212" t="s">
        <v>82</v>
      </c>
      <c r="G1071" s="208">
        <v>88741441</v>
      </c>
      <c r="H1071" s="208">
        <v>0</v>
      </c>
      <c r="I1071" s="208">
        <f t="shared" ref="I1071" si="837">G1071-H1071</f>
        <v>88741441</v>
      </c>
      <c r="J1071" s="208">
        <f t="shared" si="835"/>
        <v>0</v>
      </c>
      <c r="K1071" s="534"/>
      <c r="L1071" s="531"/>
      <c r="M1071" s="513"/>
      <c r="N1071" s="314"/>
      <c r="O1071" s="313"/>
      <c r="P1071" s="313"/>
      <c r="Q1071" s="313"/>
    </row>
    <row r="1072" spans="1:17" s="209" customFormat="1" ht="12" customHeight="1" x14ac:dyDescent="0.3">
      <c r="A1072" s="614"/>
      <c r="B1072" s="508"/>
      <c r="C1072" s="508"/>
      <c r="D1072" s="508"/>
      <c r="E1072" s="508"/>
      <c r="F1072" s="212" t="s">
        <v>83</v>
      </c>
      <c r="G1072" s="208" t="s">
        <v>752</v>
      </c>
      <c r="H1072" s="208">
        <v>0</v>
      </c>
      <c r="I1072" s="208" t="str">
        <f>G1072</f>
        <v>연9%</v>
      </c>
      <c r="J1072" s="208">
        <v>0</v>
      </c>
      <c r="K1072" s="534"/>
      <c r="L1072" s="531"/>
      <c r="M1072" s="513"/>
      <c r="N1072" s="314"/>
      <c r="O1072" s="313"/>
      <c r="P1072" s="313"/>
      <c r="Q1072" s="313"/>
    </row>
    <row r="1073" spans="1:17" s="209" customFormat="1" ht="27.75" customHeight="1" x14ac:dyDescent="0.3">
      <c r="A1073" s="614"/>
      <c r="B1073" s="509"/>
      <c r="C1073" s="509"/>
      <c r="D1073" s="509"/>
      <c r="E1073" s="508"/>
      <c r="F1073" s="213" t="s">
        <v>121</v>
      </c>
      <c r="G1073" s="214">
        <f t="shared" ref="G1073:J1073" si="838">SUM(G1070:G1072)</f>
        <v>1863570262</v>
      </c>
      <c r="H1073" s="214">
        <f t="shared" si="838"/>
        <v>0</v>
      </c>
      <c r="I1073" s="214">
        <f t="shared" si="838"/>
        <v>1863570262</v>
      </c>
      <c r="J1073" s="214">
        <f t="shared" si="838"/>
        <v>0</v>
      </c>
      <c r="K1073" s="535"/>
      <c r="L1073" s="532"/>
      <c r="M1073" s="514"/>
      <c r="N1073" s="314"/>
      <c r="O1073" s="313"/>
      <c r="P1073" s="313"/>
      <c r="Q1073" s="313"/>
    </row>
    <row r="1074" spans="1:17" s="209" customFormat="1" ht="12" customHeight="1" x14ac:dyDescent="0.3">
      <c r="A1074" s="614"/>
      <c r="B1074" s="518"/>
      <c r="C1074" s="519"/>
      <c r="D1074" s="519"/>
      <c r="E1074" s="520"/>
      <c r="F1074" s="206"/>
      <c r="G1074" s="207"/>
      <c r="H1074" s="208"/>
      <c r="I1074" s="208"/>
      <c r="J1074" s="208"/>
      <c r="K1074" s="527"/>
      <c r="L1074" s="527"/>
      <c r="M1074" s="512"/>
      <c r="N1074" s="314"/>
      <c r="O1074" s="313"/>
      <c r="P1074" s="313"/>
      <c r="Q1074" s="313"/>
    </row>
    <row r="1075" spans="1:17" s="209" customFormat="1" ht="12" customHeight="1" x14ac:dyDescent="0.3">
      <c r="A1075" s="614"/>
      <c r="B1075" s="521"/>
      <c r="C1075" s="522"/>
      <c r="D1075" s="522"/>
      <c r="E1075" s="523"/>
      <c r="F1075" s="206" t="s">
        <v>565</v>
      </c>
      <c r="G1075" s="207">
        <f>G1065+G1070</f>
        <v>5292828821</v>
      </c>
      <c r="H1075" s="207">
        <f t="shared" ref="H1075:J1075" si="839">H1065+H1070</f>
        <v>0</v>
      </c>
      <c r="I1075" s="207">
        <f t="shared" si="839"/>
        <v>5292828821</v>
      </c>
      <c r="J1075" s="207">
        <f t="shared" si="839"/>
        <v>0</v>
      </c>
      <c r="K1075" s="528"/>
      <c r="L1075" s="528"/>
      <c r="M1075" s="513"/>
      <c r="N1075" s="314"/>
      <c r="O1075" s="313"/>
      <c r="P1075" s="313"/>
      <c r="Q1075" s="313"/>
    </row>
    <row r="1076" spans="1:17" s="209" customFormat="1" ht="12" customHeight="1" x14ac:dyDescent="0.3">
      <c r="A1076" s="614"/>
      <c r="B1076" s="521"/>
      <c r="C1076" s="522"/>
      <c r="D1076" s="522"/>
      <c r="E1076" s="523"/>
      <c r="F1076" s="206" t="s">
        <v>567</v>
      </c>
      <c r="G1076" s="207">
        <f t="shared" ref="G1076:J1077" si="840">G1066+G1071</f>
        <v>150306441</v>
      </c>
      <c r="H1076" s="207">
        <f t="shared" si="840"/>
        <v>0</v>
      </c>
      <c r="I1076" s="207">
        <f t="shared" si="840"/>
        <v>150306441</v>
      </c>
      <c r="J1076" s="207">
        <f t="shared" si="840"/>
        <v>0</v>
      </c>
      <c r="K1076" s="528"/>
      <c r="L1076" s="528"/>
      <c r="M1076" s="513"/>
      <c r="N1076" s="314"/>
      <c r="O1076" s="313"/>
      <c r="P1076" s="313"/>
      <c r="Q1076" s="313"/>
    </row>
    <row r="1077" spans="1:17" s="209" customFormat="1" ht="12" customHeight="1" x14ac:dyDescent="0.3">
      <c r="A1077" s="614"/>
      <c r="B1077" s="521"/>
      <c r="C1077" s="522"/>
      <c r="D1077" s="522"/>
      <c r="E1077" s="523"/>
      <c r="F1077" s="206" t="s">
        <v>569</v>
      </c>
      <c r="G1077" s="207" t="str">
        <f>G1067</f>
        <v>연10%</v>
      </c>
      <c r="H1077" s="207">
        <f>H1072</f>
        <v>0</v>
      </c>
      <c r="I1077" s="207" t="str">
        <f>G1077</f>
        <v>연10%</v>
      </c>
      <c r="J1077" s="207">
        <f t="shared" si="840"/>
        <v>0</v>
      </c>
      <c r="K1077" s="528"/>
      <c r="L1077" s="528"/>
      <c r="M1077" s="513"/>
      <c r="N1077" s="314"/>
      <c r="O1077" s="313"/>
      <c r="P1077" s="313"/>
      <c r="Q1077" s="313"/>
    </row>
    <row r="1078" spans="1:17" s="209" customFormat="1" ht="12" customHeight="1" x14ac:dyDescent="0.3">
      <c r="A1078" s="614"/>
      <c r="B1078" s="524"/>
      <c r="C1078" s="525"/>
      <c r="D1078" s="525"/>
      <c r="E1078" s="526"/>
      <c r="F1078" s="206" t="s">
        <v>121</v>
      </c>
      <c r="G1078" s="207">
        <f>SUM(G1075:G1077)</f>
        <v>5443135262</v>
      </c>
      <c r="H1078" s="207">
        <f t="shared" ref="H1078:J1078" si="841">SUM(H1075:H1077)</f>
        <v>0</v>
      </c>
      <c r="I1078" s="207">
        <f t="shared" si="841"/>
        <v>5443135262</v>
      </c>
      <c r="J1078" s="207">
        <f t="shared" si="841"/>
        <v>0</v>
      </c>
      <c r="K1078" s="529"/>
      <c r="L1078" s="529"/>
      <c r="M1078" s="514"/>
      <c r="N1078" s="314"/>
      <c r="O1078" s="313"/>
      <c r="P1078" s="313"/>
      <c r="Q1078" s="313"/>
    </row>
    <row r="1079" spans="1:17" s="209" customFormat="1" ht="12" customHeight="1" x14ac:dyDescent="0.3">
      <c r="A1079" s="614">
        <f>A1064+1</f>
        <v>91</v>
      </c>
      <c r="B1079" s="567" t="s">
        <v>815</v>
      </c>
      <c r="C1079" s="507"/>
      <c r="D1079" s="507"/>
      <c r="E1079" s="507"/>
      <c r="F1079" s="210" t="s">
        <v>799</v>
      </c>
      <c r="G1079" s="210"/>
      <c r="H1079" s="211"/>
      <c r="I1079" s="211"/>
      <c r="J1079" s="211"/>
      <c r="K1079" s="533" t="s">
        <v>1188</v>
      </c>
      <c r="L1079" s="530">
        <v>0</v>
      </c>
      <c r="M1079" s="267" t="s">
        <v>701</v>
      </c>
      <c r="N1079" s="314"/>
      <c r="O1079" s="313"/>
      <c r="P1079" s="313"/>
      <c r="Q1079" s="313"/>
    </row>
    <row r="1080" spans="1:17" s="209" customFormat="1" ht="12" customHeight="1" x14ac:dyDescent="0.3">
      <c r="A1080" s="614"/>
      <c r="B1080" s="568"/>
      <c r="C1080" s="508"/>
      <c r="D1080" s="508"/>
      <c r="E1080" s="508"/>
      <c r="F1080" s="212" t="s">
        <v>104</v>
      </c>
      <c r="G1080" s="208">
        <v>4041518064</v>
      </c>
      <c r="H1080" s="208">
        <v>0</v>
      </c>
      <c r="I1080" s="208">
        <f>G1080-H1080</f>
        <v>4041518064</v>
      </c>
      <c r="J1080" s="208">
        <f t="shared" ref="J1080:J1081" si="842">H1080</f>
        <v>0</v>
      </c>
      <c r="K1080" s="534"/>
      <c r="L1080" s="531"/>
      <c r="M1080" s="549" t="s">
        <v>1316</v>
      </c>
      <c r="N1080" s="314">
        <f>G1080</f>
        <v>4041518064</v>
      </c>
      <c r="O1080" s="314">
        <f t="shared" ref="O1080:Q1080" si="843">H1080</f>
        <v>0</v>
      </c>
      <c r="P1080" s="314">
        <f t="shared" si="843"/>
        <v>4041518064</v>
      </c>
      <c r="Q1080" s="314">
        <f t="shared" si="843"/>
        <v>0</v>
      </c>
    </row>
    <row r="1081" spans="1:17" s="209" customFormat="1" ht="12" customHeight="1" x14ac:dyDescent="0.3">
      <c r="A1081" s="614"/>
      <c r="B1081" s="568"/>
      <c r="C1081" s="508"/>
      <c r="D1081" s="508"/>
      <c r="E1081" s="508"/>
      <c r="F1081" s="212" t="s">
        <v>82</v>
      </c>
      <c r="G1081" s="208">
        <v>0</v>
      </c>
      <c r="H1081" s="208">
        <v>0</v>
      </c>
      <c r="I1081" s="208">
        <f t="shared" ref="I1081" si="844">G1081-H1081</f>
        <v>0</v>
      </c>
      <c r="J1081" s="208">
        <f t="shared" si="842"/>
        <v>0</v>
      </c>
      <c r="K1081" s="534"/>
      <c r="L1081" s="531"/>
      <c r="M1081" s="549"/>
      <c r="N1081" s="314"/>
      <c r="O1081" s="313"/>
      <c r="P1081" s="313"/>
      <c r="Q1081" s="313"/>
    </row>
    <row r="1082" spans="1:17" s="209" customFormat="1" ht="12" customHeight="1" x14ac:dyDescent="0.3">
      <c r="A1082" s="614"/>
      <c r="B1082" s="568"/>
      <c r="C1082" s="508"/>
      <c r="D1082" s="508"/>
      <c r="E1082" s="508"/>
      <c r="F1082" s="212" t="s">
        <v>83</v>
      </c>
      <c r="G1082" s="208">
        <v>0</v>
      </c>
      <c r="H1082" s="208">
        <v>0</v>
      </c>
      <c r="I1082" s="208">
        <f>G1082</f>
        <v>0</v>
      </c>
      <c r="J1082" s="208">
        <v>0</v>
      </c>
      <c r="K1082" s="534"/>
      <c r="L1082" s="531"/>
      <c r="M1082" s="549"/>
      <c r="N1082" s="314"/>
      <c r="O1082" s="313"/>
      <c r="P1082" s="313"/>
      <c r="Q1082" s="313"/>
    </row>
    <row r="1083" spans="1:17" s="209" customFormat="1" ht="12" customHeight="1" x14ac:dyDescent="0.3">
      <c r="A1083" s="614"/>
      <c r="B1083" s="569"/>
      <c r="C1083" s="508"/>
      <c r="D1083" s="508"/>
      <c r="E1083" s="508"/>
      <c r="F1083" s="213" t="s">
        <v>121</v>
      </c>
      <c r="G1083" s="214">
        <f t="shared" ref="G1083:J1083" si="845">SUM(G1080:G1082)</f>
        <v>4041518064</v>
      </c>
      <c r="H1083" s="214">
        <f t="shared" si="845"/>
        <v>0</v>
      </c>
      <c r="I1083" s="214">
        <f t="shared" si="845"/>
        <v>4041518064</v>
      </c>
      <c r="J1083" s="214">
        <f t="shared" si="845"/>
        <v>0</v>
      </c>
      <c r="K1083" s="535"/>
      <c r="L1083" s="532"/>
      <c r="M1083" s="546"/>
      <c r="N1083" s="314"/>
      <c r="O1083" s="313"/>
      <c r="P1083" s="313"/>
      <c r="Q1083" s="313"/>
    </row>
    <row r="1084" spans="1:17" s="209" customFormat="1" ht="12.95" customHeight="1" x14ac:dyDescent="0.3">
      <c r="A1084" s="614">
        <f>A1079+1</f>
        <v>92</v>
      </c>
      <c r="B1084" s="507" t="s">
        <v>816</v>
      </c>
      <c r="C1084" s="507" t="s">
        <v>814</v>
      </c>
      <c r="D1084" s="507"/>
      <c r="E1084" s="507"/>
      <c r="F1084" s="210" t="s">
        <v>197</v>
      </c>
      <c r="G1084" s="210"/>
      <c r="H1084" s="211"/>
      <c r="I1084" s="211"/>
      <c r="J1084" s="211"/>
      <c r="K1084" s="533"/>
      <c r="L1084" s="530">
        <v>0</v>
      </c>
      <c r="M1084" s="267" t="s">
        <v>697</v>
      </c>
      <c r="N1084" s="314"/>
      <c r="O1084" s="313"/>
      <c r="P1084" s="313"/>
      <c r="Q1084" s="313"/>
    </row>
    <row r="1085" spans="1:17" s="209" customFormat="1" ht="12.95" customHeight="1" x14ac:dyDescent="0.3">
      <c r="A1085" s="614"/>
      <c r="B1085" s="508"/>
      <c r="C1085" s="508"/>
      <c r="D1085" s="508"/>
      <c r="E1085" s="508"/>
      <c r="F1085" s="212" t="s">
        <v>104</v>
      </c>
      <c r="G1085" s="207">
        <v>10000000</v>
      </c>
      <c r="H1085" s="208">
        <f>G1085</f>
        <v>10000000</v>
      </c>
      <c r="I1085" s="208">
        <v>0</v>
      </c>
      <c r="J1085" s="208">
        <f>H1085</f>
        <v>10000000</v>
      </c>
      <c r="K1085" s="534"/>
      <c r="L1085" s="531"/>
      <c r="M1085" s="513" t="s">
        <v>1317</v>
      </c>
      <c r="N1085" s="314">
        <f>G1085</f>
        <v>10000000</v>
      </c>
      <c r="O1085" s="314">
        <f t="shared" ref="O1085:Q1085" si="846">H1085</f>
        <v>10000000</v>
      </c>
      <c r="P1085" s="314">
        <f t="shared" si="846"/>
        <v>0</v>
      </c>
      <c r="Q1085" s="314">
        <f t="shared" si="846"/>
        <v>10000000</v>
      </c>
    </row>
    <row r="1086" spans="1:17" s="209" customFormat="1" ht="12.95" customHeight="1" x14ac:dyDescent="0.3">
      <c r="A1086" s="614"/>
      <c r="B1086" s="508"/>
      <c r="C1086" s="508"/>
      <c r="D1086" s="508"/>
      <c r="E1086" s="508"/>
      <c r="F1086" s="212" t="s">
        <v>82</v>
      </c>
      <c r="G1086" s="208">
        <v>0</v>
      </c>
      <c r="H1086" s="208">
        <f t="shared" ref="H1086:H1087" si="847">G1086</f>
        <v>0</v>
      </c>
      <c r="I1086" s="208">
        <v>0</v>
      </c>
      <c r="J1086" s="208">
        <f t="shared" ref="J1086" si="848">H1086</f>
        <v>0</v>
      </c>
      <c r="K1086" s="534"/>
      <c r="L1086" s="531"/>
      <c r="M1086" s="513"/>
      <c r="N1086" s="314"/>
      <c r="O1086" s="313"/>
      <c r="P1086" s="313"/>
      <c r="Q1086" s="313"/>
    </row>
    <row r="1087" spans="1:17" s="209" customFormat="1" ht="12.95" customHeight="1" x14ac:dyDescent="0.3">
      <c r="A1087" s="614"/>
      <c r="B1087" s="508"/>
      <c r="C1087" s="508"/>
      <c r="D1087" s="508"/>
      <c r="E1087" s="508"/>
      <c r="F1087" s="212" t="s">
        <v>83</v>
      </c>
      <c r="G1087" s="208">
        <v>0</v>
      </c>
      <c r="H1087" s="208">
        <f t="shared" si="847"/>
        <v>0</v>
      </c>
      <c r="I1087" s="208">
        <v>0</v>
      </c>
      <c r="J1087" s="208">
        <v>0</v>
      </c>
      <c r="K1087" s="534"/>
      <c r="L1087" s="531"/>
      <c r="M1087" s="513"/>
      <c r="N1087" s="314"/>
      <c r="O1087" s="313"/>
      <c r="P1087" s="313"/>
      <c r="Q1087" s="313"/>
    </row>
    <row r="1088" spans="1:17" s="209" customFormat="1" ht="12.95" customHeight="1" x14ac:dyDescent="0.3">
      <c r="A1088" s="614"/>
      <c r="B1088" s="509"/>
      <c r="C1088" s="508"/>
      <c r="D1088" s="509"/>
      <c r="E1088" s="509"/>
      <c r="F1088" s="213" t="s">
        <v>121</v>
      </c>
      <c r="G1088" s="214">
        <f>SUM(G1085:G1087)</f>
        <v>10000000</v>
      </c>
      <c r="H1088" s="214">
        <f t="shared" ref="H1088:J1088" si="849">SUM(H1085:H1087)</f>
        <v>10000000</v>
      </c>
      <c r="I1088" s="214">
        <f t="shared" si="849"/>
        <v>0</v>
      </c>
      <c r="J1088" s="214">
        <f t="shared" si="849"/>
        <v>10000000</v>
      </c>
      <c r="K1088" s="535"/>
      <c r="L1088" s="532"/>
      <c r="M1088" s="514"/>
      <c r="N1088" s="314"/>
      <c r="O1088" s="313"/>
      <c r="P1088" s="313"/>
      <c r="Q1088" s="313"/>
    </row>
    <row r="1089" spans="1:17" s="209" customFormat="1" ht="12" customHeight="1" x14ac:dyDescent="0.3">
      <c r="A1089" s="614">
        <f>A1084+1</f>
        <v>93</v>
      </c>
      <c r="B1089" s="507" t="s">
        <v>817</v>
      </c>
      <c r="C1089" s="507"/>
      <c r="D1089" s="507"/>
      <c r="E1089" s="507"/>
      <c r="F1089" s="210" t="s">
        <v>1047</v>
      </c>
      <c r="G1089" s="210"/>
      <c r="H1089" s="211"/>
      <c r="I1089" s="211"/>
      <c r="J1089" s="211"/>
      <c r="K1089" s="533" t="s">
        <v>1188</v>
      </c>
      <c r="L1089" s="530">
        <v>0</v>
      </c>
      <c r="M1089" s="267" t="s">
        <v>701</v>
      </c>
      <c r="N1089" s="314"/>
      <c r="O1089" s="313"/>
      <c r="P1089" s="313"/>
      <c r="Q1089" s="313"/>
    </row>
    <row r="1090" spans="1:17" s="209" customFormat="1" ht="12" customHeight="1" x14ac:dyDescent="0.3">
      <c r="A1090" s="614"/>
      <c r="B1090" s="508"/>
      <c r="C1090" s="508"/>
      <c r="D1090" s="508"/>
      <c r="E1090" s="508"/>
      <c r="F1090" s="212" t="s">
        <v>104</v>
      </c>
      <c r="G1090" s="208">
        <f>8617609008</f>
        <v>8617609008</v>
      </c>
      <c r="H1090" s="208">
        <v>0</v>
      </c>
      <c r="I1090" s="208">
        <f>G1090-H1090</f>
        <v>8617609008</v>
      </c>
      <c r="J1090" s="208">
        <f t="shared" ref="J1090:J1091" si="850">H1090</f>
        <v>0</v>
      </c>
      <c r="K1090" s="534"/>
      <c r="L1090" s="531"/>
      <c r="M1090" s="513" t="s">
        <v>1286</v>
      </c>
      <c r="N1090" s="314">
        <f>G1090</f>
        <v>8617609008</v>
      </c>
      <c r="O1090" s="314">
        <f t="shared" ref="O1090:Q1090" si="851">H1090</f>
        <v>0</v>
      </c>
      <c r="P1090" s="314">
        <f t="shared" si="851"/>
        <v>8617609008</v>
      </c>
      <c r="Q1090" s="314">
        <f t="shared" si="851"/>
        <v>0</v>
      </c>
    </row>
    <row r="1091" spans="1:17" s="209" customFormat="1" ht="12" customHeight="1" x14ac:dyDescent="0.3">
      <c r="A1091" s="614"/>
      <c r="B1091" s="508"/>
      <c r="C1091" s="508"/>
      <c r="D1091" s="508"/>
      <c r="E1091" s="508"/>
      <c r="F1091" s="212" t="s">
        <v>82</v>
      </c>
      <c r="G1091" s="208">
        <v>160211325</v>
      </c>
      <c r="H1091" s="208">
        <v>0</v>
      </c>
      <c r="I1091" s="208">
        <f t="shared" ref="I1091" si="852">G1091-H1091</f>
        <v>160211325</v>
      </c>
      <c r="J1091" s="208">
        <f t="shared" si="850"/>
        <v>0</v>
      </c>
      <c r="K1091" s="534"/>
      <c r="L1091" s="531"/>
      <c r="M1091" s="513"/>
      <c r="N1091" s="314"/>
      <c r="O1091" s="313"/>
      <c r="P1091" s="313"/>
      <c r="Q1091" s="313"/>
    </row>
    <row r="1092" spans="1:17" s="209" customFormat="1" ht="12" customHeight="1" x14ac:dyDescent="0.3">
      <c r="A1092" s="614"/>
      <c r="B1092" s="508"/>
      <c r="C1092" s="508"/>
      <c r="D1092" s="508"/>
      <c r="E1092" s="508"/>
      <c r="F1092" s="212" t="s">
        <v>83</v>
      </c>
      <c r="G1092" s="208" t="s">
        <v>751</v>
      </c>
      <c r="H1092" s="208">
        <v>0</v>
      </c>
      <c r="I1092" s="208" t="str">
        <f>G1092</f>
        <v>연10%</v>
      </c>
      <c r="J1092" s="208">
        <v>0</v>
      </c>
      <c r="K1092" s="534"/>
      <c r="L1092" s="531"/>
      <c r="M1092" s="513"/>
      <c r="N1092" s="314"/>
      <c r="O1092" s="313"/>
      <c r="P1092" s="313"/>
      <c r="Q1092" s="313"/>
    </row>
    <row r="1093" spans="1:17" s="209" customFormat="1" ht="12" customHeight="1" x14ac:dyDescent="0.3">
      <c r="A1093" s="614"/>
      <c r="B1093" s="509"/>
      <c r="C1093" s="509"/>
      <c r="D1093" s="509"/>
      <c r="E1093" s="509"/>
      <c r="F1093" s="213" t="s">
        <v>121</v>
      </c>
      <c r="G1093" s="214">
        <f t="shared" ref="G1093" si="853">SUM(G1090:G1092)</f>
        <v>8777820333</v>
      </c>
      <c r="H1093" s="214">
        <f t="shared" ref="H1093:J1093" si="854">SUM(H1090:H1092)</f>
        <v>0</v>
      </c>
      <c r="I1093" s="214">
        <f t="shared" si="854"/>
        <v>8777820333</v>
      </c>
      <c r="J1093" s="214">
        <f t="shared" si="854"/>
        <v>0</v>
      </c>
      <c r="K1093" s="535"/>
      <c r="L1093" s="532"/>
      <c r="M1093" s="514"/>
      <c r="N1093" s="314"/>
      <c r="O1093" s="313"/>
      <c r="P1093" s="313"/>
      <c r="Q1093" s="313"/>
    </row>
    <row r="1094" spans="1:17" s="209" customFormat="1" ht="12" customHeight="1" x14ac:dyDescent="0.3">
      <c r="A1094" s="614">
        <f>A1089+1</f>
        <v>94</v>
      </c>
      <c r="B1094" s="507" t="s">
        <v>1011</v>
      </c>
      <c r="C1094" s="507"/>
      <c r="D1094" s="507"/>
      <c r="E1094" s="507"/>
      <c r="F1094" s="210" t="s">
        <v>197</v>
      </c>
      <c r="G1094" s="210"/>
      <c r="H1094" s="211"/>
      <c r="I1094" s="211"/>
      <c r="J1094" s="211"/>
      <c r="K1094" s="533" t="s">
        <v>823</v>
      </c>
      <c r="L1094" s="530">
        <v>0</v>
      </c>
      <c r="M1094" s="267" t="s">
        <v>701</v>
      </c>
      <c r="N1094" s="314"/>
      <c r="O1094" s="313"/>
      <c r="P1094" s="313"/>
      <c r="Q1094" s="313"/>
    </row>
    <row r="1095" spans="1:17" s="209" customFormat="1" ht="12" customHeight="1" x14ac:dyDescent="0.3">
      <c r="A1095" s="614"/>
      <c r="B1095" s="508"/>
      <c r="C1095" s="508"/>
      <c r="D1095" s="508"/>
      <c r="E1095" s="508"/>
      <c r="F1095" s="212" t="s">
        <v>104</v>
      </c>
      <c r="G1095" s="208">
        <v>240000000</v>
      </c>
      <c r="H1095" s="208">
        <v>0</v>
      </c>
      <c r="I1095" s="208">
        <f>G1095-H1095</f>
        <v>240000000</v>
      </c>
      <c r="J1095" s="208">
        <f t="shared" ref="J1095:J1096" si="855">H1095</f>
        <v>0</v>
      </c>
      <c r="K1095" s="534"/>
      <c r="L1095" s="531"/>
      <c r="M1095" s="513" t="s">
        <v>1318</v>
      </c>
      <c r="N1095" s="314">
        <f>G1095</f>
        <v>240000000</v>
      </c>
      <c r="O1095" s="314">
        <f t="shared" ref="O1095:Q1095" si="856">H1095</f>
        <v>0</v>
      </c>
      <c r="P1095" s="314">
        <f t="shared" si="856"/>
        <v>240000000</v>
      </c>
      <c r="Q1095" s="314">
        <f t="shared" si="856"/>
        <v>0</v>
      </c>
    </row>
    <row r="1096" spans="1:17" s="209" customFormat="1" ht="12" customHeight="1" x14ac:dyDescent="0.3">
      <c r="A1096" s="614"/>
      <c r="B1096" s="508"/>
      <c r="C1096" s="508"/>
      <c r="D1096" s="508"/>
      <c r="E1096" s="508"/>
      <c r="F1096" s="212" t="s">
        <v>82</v>
      </c>
      <c r="G1096" s="208">
        <v>0</v>
      </c>
      <c r="H1096" s="208">
        <v>0</v>
      </c>
      <c r="I1096" s="208">
        <f t="shared" ref="I1096" si="857">G1096-H1096</f>
        <v>0</v>
      </c>
      <c r="J1096" s="208">
        <f t="shared" si="855"/>
        <v>0</v>
      </c>
      <c r="K1096" s="534"/>
      <c r="L1096" s="531"/>
      <c r="M1096" s="513"/>
      <c r="N1096" s="314"/>
      <c r="O1096" s="313"/>
      <c r="P1096" s="313"/>
      <c r="Q1096" s="313"/>
    </row>
    <row r="1097" spans="1:17" s="209" customFormat="1" ht="12" customHeight="1" x14ac:dyDescent="0.3">
      <c r="A1097" s="614"/>
      <c r="B1097" s="508"/>
      <c r="C1097" s="508"/>
      <c r="D1097" s="508"/>
      <c r="E1097" s="508"/>
      <c r="F1097" s="212" t="s">
        <v>83</v>
      </c>
      <c r="G1097" s="208">
        <v>0</v>
      </c>
      <c r="H1097" s="208">
        <v>0</v>
      </c>
      <c r="I1097" s="208">
        <f>G1097</f>
        <v>0</v>
      </c>
      <c r="J1097" s="208">
        <v>0</v>
      </c>
      <c r="K1097" s="534"/>
      <c r="L1097" s="531"/>
      <c r="M1097" s="513"/>
      <c r="N1097" s="314"/>
      <c r="O1097" s="313"/>
      <c r="P1097" s="313"/>
      <c r="Q1097" s="313"/>
    </row>
    <row r="1098" spans="1:17" s="209" customFormat="1" ht="12" customHeight="1" x14ac:dyDescent="0.3">
      <c r="A1098" s="614"/>
      <c r="B1098" s="509"/>
      <c r="C1098" s="509"/>
      <c r="D1098" s="509"/>
      <c r="E1098" s="509"/>
      <c r="F1098" s="213" t="s">
        <v>121</v>
      </c>
      <c r="G1098" s="214">
        <f t="shared" ref="G1098" si="858">SUM(G1095:G1097)</f>
        <v>240000000</v>
      </c>
      <c r="H1098" s="214">
        <f t="shared" ref="H1098:J1098" si="859">SUM(H1095:H1097)</f>
        <v>0</v>
      </c>
      <c r="I1098" s="214">
        <f t="shared" si="859"/>
        <v>240000000</v>
      </c>
      <c r="J1098" s="214">
        <f t="shared" si="859"/>
        <v>0</v>
      </c>
      <c r="K1098" s="535"/>
      <c r="L1098" s="532"/>
      <c r="M1098" s="514"/>
      <c r="N1098" s="314"/>
      <c r="O1098" s="313"/>
      <c r="P1098" s="313"/>
      <c r="Q1098" s="313"/>
    </row>
    <row r="1099" spans="1:17" s="209" customFormat="1" ht="12" customHeight="1" x14ac:dyDescent="0.3">
      <c r="A1099" s="614">
        <f>A1094+1</f>
        <v>95</v>
      </c>
      <c r="B1099" s="507" t="s">
        <v>1012</v>
      </c>
      <c r="C1099" s="507"/>
      <c r="D1099" s="507"/>
      <c r="E1099" s="507"/>
      <c r="F1099" s="210" t="s">
        <v>1047</v>
      </c>
      <c r="G1099" s="210"/>
      <c r="H1099" s="211"/>
      <c r="I1099" s="211"/>
      <c r="J1099" s="211"/>
      <c r="K1099" s="533" t="s">
        <v>1188</v>
      </c>
      <c r="L1099" s="530">
        <v>0</v>
      </c>
      <c r="M1099" s="267" t="s">
        <v>701</v>
      </c>
      <c r="N1099" s="314"/>
      <c r="O1099" s="313"/>
      <c r="P1099" s="313"/>
      <c r="Q1099" s="313"/>
    </row>
    <row r="1100" spans="1:17" s="209" customFormat="1" ht="12" customHeight="1" x14ac:dyDescent="0.3">
      <c r="A1100" s="614"/>
      <c r="B1100" s="508"/>
      <c r="C1100" s="508"/>
      <c r="D1100" s="508"/>
      <c r="E1100" s="508"/>
      <c r="F1100" s="212" t="s">
        <v>104</v>
      </c>
      <c r="G1100" s="208">
        <v>6890468592</v>
      </c>
      <c r="H1100" s="208">
        <v>0</v>
      </c>
      <c r="I1100" s="208">
        <f>G1100-H1100</f>
        <v>6890468592</v>
      </c>
      <c r="J1100" s="208">
        <f t="shared" ref="J1100:J1101" si="860">H1100</f>
        <v>0</v>
      </c>
      <c r="K1100" s="534"/>
      <c r="L1100" s="531"/>
      <c r="M1100" s="513" t="s">
        <v>1286</v>
      </c>
      <c r="N1100" s="314">
        <f>G1100</f>
        <v>6890468592</v>
      </c>
      <c r="O1100" s="314">
        <f t="shared" ref="O1100:Q1100" si="861">H1100</f>
        <v>0</v>
      </c>
      <c r="P1100" s="314">
        <f t="shared" si="861"/>
        <v>6890468592</v>
      </c>
      <c r="Q1100" s="314">
        <f t="shared" si="861"/>
        <v>0</v>
      </c>
    </row>
    <row r="1101" spans="1:17" s="209" customFormat="1" ht="12" customHeight="1" x14ac:dyDescent="0.3">
      <c r="A1101" s="614"/>
      <c r="B1101" s="508"/>
      <c r="C1101" s="508"/>
      <c r="D1101" s="508"/>
      <c r="E1101" s="508"/>
      <c r="F1101" s="212" t="s">
        <v>82</v>
      </c>
      <c r="G1101" s="208">
        <v>135137413</v>
      </c>
      <c r="H1101" s="208">
        <v>0</v>
      </c>
      <c r="I1101" s="208">
        <f t="shared" ref="I1101" si="862">G1101-H1101</f>
        <v>135137413</v>
      </c>
      <c r="J1101" s="208">
        <f t="shared" si="860"/>
        <v>0</v>
      </c>
      <c r="K1101" s="534"/>
      <c r="L1101" s="531"/>
      <c r="M1101" s="513"/>
      <c r="N1101" s="314"/>
      <c r="O1101" s="313"/>
      <c r="P1101" s="313"/>
      <c r="Q1101" s="313"/>
    </row>
    <row r="1102" spans="1:17" s="209" customFormat="1" ht="12" customHeight="1" x14ac:dyDescent="0.3">
      <c r="A1102" s="614"/>
      <c r="B1102" s="508"/>
      <c r="C1102" s="508"/>
      <c r="D1102" s="508"/>
      <c r="E1102" s="508"/>
      <c r="F1102" s="212" t="s">
        <v>83</v>
      </c>
      <c r="G1102" s="208" t="s">
        <v>751</v>
      </c>
      <c r="H1102" s="208">
        <v>0</v>
      </c>
      <c r="I1102" s="208" t="str">
        <f>G1102</f>
        <v>연10%</v>
      </c>
      <c r="J1102" s="208">
        <v>0</v>
      </c>
      <c r="K1102" s="534"/>
      <c r="L1102" s="531"/>
      <c r="M1102" s="513"/>
      <c r="N1102" s="314"/>
      <c r="O1102" s="313"/>
      <c r="P1102" s="313"/>
      <c r="Q1102" s="313"/>
    </row>
    <row r="1103" spans="1:17" s="209" customFormat="1" ht="12" customHeight="1" x14ac:dyDescent="0.3">
      <c r="A1103" s="614"/>
      <c r="B1103" s="509"/>
      <c r="C1103" s="509"/>
      <c r="D1103" s="509"/>
      <c r="E1103" s="509"/>
      <c r="F1103" s="213" t="s">
        <v>121</v>
      </c>
      <c r="G1103" s="214">
        <f t="shared" ref="G1103" si="863">SUM(G1100:G1102)</f>
        <v>7025606005</v>
      </c>
      <c r="H1103" s="214">
        <f t="shared" ref="H1103:J1103" si="864">SUM(H1100:H1102)</f>
        <v>0</v>
      </c>
      <c r="I1103" s="214">
        <f t="shared" si="864"/>
        <v>7025606005</v>
      </c>
      <c r="J1103" s="214">
        <f t="shared" si="864"/>
        <v>0</v>
      </c>
      <c r="K1103" s="535"/>
      <c r="L1103" s="532"/>
      <c r="M1103" s="514"/>
      <c r="N1103" s="314"/>
      <c r="O1103" s="313"/>
      <c r="P1103" s="313"/>
      <c r="Q1103" s="313"/>
    </row>
    <row r="1104" spans="1:17" s="209" customFormat="1" ht="12" customHeight="1" x14ac:dyDescent="0.3">
      <c r="A1104" s="614">
        <f>A1099+1</f>
        <v>96</v>
      </c>
      <c r="B1104" s="507" t="s">
        <v>1013</v>
      </c>
      <c r="C1104" s="507"/>
      <c r="D1104" s="507"/>
      <c r="E1104" s="507"/>
      <c r="F1104" s="210" t="s">
        <v>1047</v>
      </c>
      <c r="G1104" s="210"/>
      <c r="H1104" s="211"/>
      <c r="I1104" s="211"/>
      <c r="J1104" s="211"/>
      <c r="K1104" s="533" t="s">
        <v>884</v>
      </c>
      <c r="L1104" s="530">
        <v>0</v>
      </c>
      <c r="M1104" s="267" t="s">
        <v>701</v>
      </c>
      <c r="N1104" s="314"/>
      <c r="O1104" s="313"/>
      <c r="P1104" s="313"/>
      <c r="Q1104" s="313"/>
    </row>
    <row r="1105" spans="1:17" s="209" customFormat="1" ht="12" customHeight="1" x14ac:dyDescent="0.3">
      <c r="A1105" s="614"/>
      <c r="B1105" s="508"/>
      <c r="C1105" s="508"/>
      <c r="D1105" s="508"/>
      <c r="E1105" s="508"/>
      <c r="F1105" s="212" t="s">
        <v>104</v>
      </c>
      <c r="G1105" s="208">
        <v>10000000000</v>
      </c>
      <c r="H1105" s="208">
        <v>0</v>
      </c>
      <c r="I1105" s="208">
        <f>G1105-H1105</f>
        <v>10000000000</v>
      </c>
      <c r="J1105" s="208">
        <f t="shared" ref="J1105:J1106" si="865">H1105</f>
        <v>0</v>
      </c>
      <c r="K1105" s="534"/>
      <c r="L1105" s="531"/>
      <c r="M1105" s="513" t="s">
        <v>1311</v>
      </c>
      <c r="N1105" s="314">
        <f>G1105</f>
        <v>10000000000</v>
      </c>
      <c r="O1105" s="314">
        <f t="shared" ref="O1105:Q1105" si="866">H1105</f>
        <v>0</v>
      </c>
      <c r="P1105" s="314">
        <f t="shared" si="866"/>
        <v>10000000000</v>
      </c>
      <c r="Q1105" s="314">
        <f t="shared" si="866"/>
        <v>0</v>
      </c>
    </row>
    <row r="1106" spans="1:17" s="209" customFormat="1" ht="12" customHeight="1" x14ac:dyDescent="0.3">
      <c r="A1106" s="614"/>
      <c r="B1106" s="508"/>
      <c r="C1106" s="508"/>
      <c r="D1106" s="508"/>
      <c r="E1106" s="508"/>
      <c r="F1106" s="212" t="s">
        <v>82</v>
      </c>
      <c r="G1106" s="208">
        <v>0</v>
      </c>
      <c r="H1106" s="208">
        <v>0</v>
      </c>
      <c r="I1106" s="208">
        <f t="shared" ref="I1106" si="867">G1106-H1106</f>
        <v>0</v>
      </c>
      <c r="J1106" s="208">
        <f t="shared" si="865"/>
        <v>0</v>
      </c>
      <c r="K1106" s="534"/>
      <c r="L1106" s="531"/>
      <c r="M1106" s="513"/>
      <c r="N1106" s="314"/>
      <c r="O1106" s="313"/>
      <c r="P1106" s="313"/>
      <c r="Q1106" s="313"/>
    </row>
    <row r="1107" spans="1:17" s="209" customFormat="1" ht="12" customHeight="1" x14ac:dyDescent="0.3">
      <c r="A1107" s="614"/>
      <c r="B1107" s="508"/>
      <c r="C1107" s="508"/>
      <c r="D1107" s="508"/>
      <c r="E1107" s="508"/>
      <c r="F1107" s="212" t="s">
        <v>83</v>
      </c>
      <c r="G1107" s="208" t="s">
        <v>666</v>
      </c>
      <c r="H1107" s="208">
        <v>0</v>
      </c>
      <c r="I1107" s="208" t="str">
        <f>G1107</f>
        <v>연12%</v>
      </c>
      <c r="J1107" s="208">
        <v>0</v>
      </c>
      <c r="K1107" s="534"/>
      <c r="L1107" s="531"/>
      <c r="M1107" s="513"/>
      <c r="N1107" s="314"/>
      <c r="O1107" s="313"/>
      <c r="P1107" s="313"/>
      <c r="Q1107" s="313"/>
    </row>
    <row r="1108" spans="1:17" s="209" customFormat="1" ht="12" customHeight="1" x14ac:dyDescent="0.3">
      <c r="A1108" s="614"/>
      <c r="B1108" s="509"/>
      <c r="C1108" s="509"/>
      <c r="D1108" s="508"/>
      <c r="E1108" s="508"/>
      <c r="F1108" s="213" t="s">
        <v>121</v>
      </c>
      <c r="G1108" s="214">
        <f t="shared" ref="G1108" si="868">SUM(G1105:G1107)</f>
        <v>10000000000</v>
      </c>
      <c r="H1108" s="214">
        <f t="shared" ref="H1108:J1108" si="869">SUM(H1105:H1107)</f>
        <v>0</v>
      </c>
      <c r="I1108" s="214">
        <f t="shared" si="869"/>
        <v>10000000000</v>
      </c>
      <c r="J1108" s="214">
        <f t="shared" si="869"/>
        <v>0</v>
      </c>
      <c r="K1108" s="535"/>
      <c r="L1108" s="532"/>
      <c r="M1108" s="514"/>
      <c r="N1108" s="314"/>
      <c r="O1108" s="313"/>
      <c r="P1108" s="313"/>
      <c r="Q1108" s="313"/>
    </row>
    <row r="1109" spans="1:17" s="209" customFormat="1" ht="12" customHeight="1" x14ac:dyDescent="0.3">
      <c r="A1109" s="614"/>
      <c r="B1109" s="507" t="s">
        <v>1014</v>
      </c>
      <c r="C1109" s="507"/>
      <c r="D1109" s="508"/>
      <c r="E1109" s="508"/>
      <c r="F1109" s="210" t="s">
        <v>1047</v>
      </c>
      <c r="G1109" s="210"/>
      <c r="H1109" s="211"/>
      <c r="I1109" s="211"/>
      <c r="J1109" s="211"/>
      <c r="K1109" s="533" t="s">
        <v>884</v>
      </c>
      <c r="L1109" s="530">
        <v>0</v>
      </c>
      <c r="M1109" s="267" t="s">
        <v>701</v>
      </c>
      <c r="N1109" s="314"/>
      <c r="O1109" s="313"/>
      <c r="P1109" s="313"/>
      <c r="Q1109" s="313"/>
    </row>
    <row r="1110" spans="1:17" s="209" customFormat="1" ht="12" customHeight="1" x14ac:dyDescent="0.3">
      <c r="A1110" s="614"/>
      <c r="B1110" s="508"/>
      <c r="C1110" s="508"/>
      <c r="D1110" s="508"/>
      <c r="E1110" s="508"/>
      <c r="F1110" s="212" t="s">
        <v>104</v>
      </c>
      <c r="G1110" s="208">
        <v>400000000</v>
      </c>
      <c r="H1110" s="208">
        <v>0</v>
      </c>
      <c r="I1110" s="208">
        <f>G1110-H1110</f>
        <v>400000000</v>
      </c>
      <c r="J1110" s="208">
        <f t="shared" ref="J1110:J1111" si="870">H1110</f>
        <v>0</v>
      </c>
      <c r="K1110" s="534"/>
      <c r="L1110" s="531"/>
      <c r="M1110" s="513" t="s">
        <v>1311</v>
      </c>
      <c r="N1110" s="314">
        <f>G1110</f>
        <v>400000000</v>
      </c>
      <c r="O1110" s="314">
        <f t="shared" ref="O1110:Q1110" si="871">H1110</f>
        <v>0</v>
      </c>
      <c r="P1110" s="314">
        <f t="shared" si="871"/>
        <v>400000000</v>
      </c>
      <c r="Q1110" s="314">
        <f t="shared" si="871"/>
        <v>0</v>
      </c>
    </row>
    <row r="1111" spans="1:17" s="209" customFormat="1" ht="12" customHeight="1" x14ac:dyDescent="0.3">
      <c r="A1111" s="614"/>
      <c r="B1111" s="508"/>
      <c r="C1111" s="508"/>
      <c r="D1111" s="508"/>
      <c r="E1111" s="508"/>
      <c r="F1111" s="212" t="s">
        <v>82</v>
      </c>
      <c r="G1111" s="208">
        <v>0</v>
      </c>
      <c r="H1111" s="208">
        <v>0</v>
      </c>
      <c r="I1111" s="208">
        <f t="shared" ref="I1111" si="872">G1111-H1111</f>
        <v>0</v>
      </c>
      <c r="J1111" s="208">
        <f t="shared" si="870"/>
        <v>0</v>
      </c>
      <c r="K1111" s="534"/>
      <c r="L1111" s="531"/>
      <c r="M1111" s="513"/>
      <c r="N1111" s="314"/>
      <c r="O1111" s="313"/>
      <c r="P1111" s="313"/>
      <c r="Q1111" s="313"/>
    </row>
    <row r="1112" spans="1:17" s="209" customFormat="1" ht="12" customHeight="1" x14ac:dyDescent="0.3">
      <c r="A1112" s="614"/>
      <c r="B1112" s="508"/>
      <c r="C1112" s="508"/>
      <c r="D1112" s="508"/>
      <c r="E1112" s="508"/>
      <c r="F1112" s="212" t="s">
        <v>83</v>
      </c>
      <c r="G1112" s="208" t="s">
        <v>666</v>
      </c>
      <c r="H1112" s="208">
        <v>0</v>
      </c>
      <c r="I1112" s="208" t="str">
        <f>G1112</f>
        <v>연12%</v>
      </c>
      <c r="J1112" s="208">
        <v>0</v>
      </c>
      <c r="K1112" s="534"/>
      <c r="L1112" s="531"/>
      <c r="M1112" s="513"/>
      <c r="N1112" s="314"/>
      <c r="O1112" s="313"/>
      <c r="P1112" s="313"/>
      <c r="Q1112" s="313"/>
    </row>
    <row r="1113" spans="1:17" s="209" customFormat="1" ht="12" customHeight="1" x14ac:dyDescent="0.3">
      <c r="A1113" s="614"/>
      <c r="B1113" s="509"/>
      <c r="C1113" s="509"/>
      <c r="D1113" s="509"/>
      <c r="E1113" s="509"/>
      <c r="F1113" s="213" t="s">
        <v>121</v>
      </c>
      <c r="G1113" s="214">
        <f t="shared" ref="G1113:J1113" si="873">SUM(G1110:G1112)</f>
        <v>400000000</v>
      </c>
      <c r="H1113" s="214">
        <f t="shared" si="873"/>
        <v>0</v>
      </c>
      <c r="I1113" s="214">
        <f t="shared" si="873"/>
        <v>400000000</v>
      </c>
      <c r="J1113" s="214">
        <f t="shared" si="873"/>
        <v>0</v>
      </c>
      <c r="K1113" s="535"/>
      <c r="L1113" s="532"/>
      <c r="M1113" s="514"/>
      <c r="N1113" s="314"/>
      <c r="O1113" s="313"/>
      <c r="P1113" s="313"/>
      <c r="Q1113" s="313"/>
    </row>
    <row r="1114" spans="1:17" s="209" customFormat="1" ht="12" customHeight="1" x14ac:dyDescent="0.3">
      <c r="A1114" s="614"/>
      <c r="B1114" s="518"/>
      <c r="C1114" s="519"/>
      <c r="D1114" s="519"/>
      <c r="E1114" s="520"/>
      <c r="F1114" s="216"/>
      <c r="G1114" s="217"/>
      <c r="H1114" s="218"/>
      <c r="I1114" s="218"/>
      <c r="J1114" s="218"/>
      <c r="K1114" s="527"/>
      <c r="L1114" s="527"/>
      <c r="M1114" s="512"/>
      <c r="N1114" s="314"/>
      <c r="O1114" s="313"/>
      <c r="P1114" s="313"/>
      <c r="Q1114" s="313"/>
    </row>
    <row r="1115" spans="1:17" s="209" customFormat="1" ht="12" customHeight="1" x14ac:dyDescent="0.3">
      <c r="A1115" s="614"/>
      <c r="B1115" s="521"/>
      <c r="C1115" s="522"/>
      <c r="D1115" s="522"/>
      <c r="E1115" s="523"/>
      <c r="F1115" s="206" t="s">
        <v>565</v>
      </c>
      <c r="G1115" s="207">
        <f>G1105+G1110</f>
        <v>10400000000</v>
      </c>
      <c r="H1115" s="207">
        <f t="shared" ref="H1115:J1115" si="874">H1105+H1110</f>
        <v>0</v>
      </c>
      <c r="I1115" s="207">
        <f t="shared" si="874"/>
        <v>10400000000</v>
      </c>
      <c r="J1115" s="207">
        <f t="shared" si="874"/>
        <v>0</v>
      </c>
      <c r="K1115" s="528"/>
      <c r="L1115" s="528"/>
      <c r="M1115" s="513"/>
      <c r="N1115" s="314"/>
      <c r="O1115" s="313"/>
      <c r="P1115" s="313"/>
      <c r="Q1115" s="313"/>
    </row>
    <row r="1116" spans="1:17" s="209" customFormat="1" ht="12" customHeight="1" x14ac:dyDescent="0.3">
      <c r="A1116" s="614"/>
      <c r="B1116" s="521"/>
      <c r="C1116" s="522"/>
      <c r="D1116" s="522"/>
      <c r="E1116" s="523"/>
      <c r="F1116" s="206" t="s">
        <v>567</v>
      </c>
      <c r="G1116" s="207">
        <f t="shared" ref="G1116:J1116" si="875">G1106+G1111</f>
        <v>0</v>
      </c>
      <c r="H1116" s="207">
        <f t="shared" si="875"/>
        <v>0</v>
      </c>
      <c r="I1116" s="207">
        <f t="shared" si="875"/>
        <v>0</v>
      </c>
      <c r="J1116" s="207">
        <f t="shared" si="875"/>
        <v>0</v>
      </c>
      <c r="K1116" s="528"/>
      <c r="L1116" s="528"/>
      <c r="M1116" s="513"/>
      <c r="N1116" s="314"/>
      <c r="O1116" s="313"/>
      <c r="P1116" s="313"/>
      <c r="Q1116" s="313"/>
    </row>
    <row r="1117" spans="1:17" s="209" customFormat="1" ht="12" customHeight="1" x14ac:dyDescent="0.3">
      <c r="A1117" s="614"/>
      <c r="B1117" s="521"/>
      <c r="C1117" s="522"/>
      <c r="D1117" s="522"/>
      <c r="E1117" s="523"/>
      <c r="F1117" s="206" t="s">
        <v>569</v>
      </c>
      <c r="G1117" s="207" t="str">
        <f>G1107</f>
        <v>연12%</v>
      </c>
      <c r="H1117" s="207">
        <f t="shared" ref="H1117:J1117" si="876">H1107</f>
        <v>0</v>
      </c>
      <c r="I1117" s="207" t="str">
        <f t="shared" si="876"/>
        <v>연12%</v>
      </c>
      <c r="J1117" s="207">
        <f t="shared" si="876"/>
        <v>0</v>
      </c>
      <c r="K1117" s="528"/>
      <c r="L1117" s="528"/>
      <c r="M1117" s="513"/>
      <c r="N1117" s="314"/>
      <c r="O1117" s="313"/>
      <c r="P1117" s="313"/>
      <c r="Q1117" s="313"/>
    </row>
    <row r="1118" spans="1:17" s="209" customFormat="1" ht="12" customHeight="1" x14ac:dyDescent="0.3">
      <c r="A1118" s="614"/>
      <c r="B1118" s="524"/>
      <c r="C1118" s="525"/>
      <c r="D1118" s="525"/>
      <c r="E1118" s="526"/>
      <c r="F1118" s="213" t="s">
        <v>121</v>
      </c>
      <c r="G1118" s="219">
        <f>SUM(G1115:G1117)</f>
        <v>10400000000</v>
      </c>
      <c r="H1118" s="219">
        <f t="shared" ref="H1118:J1118" si="877">SUM(H1115:H1117)</f>
        <v>0</v>
      </c>
      <c r="I1118" s="219">
        <f t="shared" si="877"/>
        <v>10400000000</v>
      </c>
      <c r="J1118" s="219">
        <f t="shared" si="877"/>
        <v>0</v>
      </c>
      <c r="K1118" s="529"/>
      <c r="L1118" s="529"/>
      <c r="M1118" s="514"/>
      <c r="N1118" s="314"/>
      <c r="O1118" s="313"/>
      <c r="P1118" s="313"/>
      <c r="Q1118" s="313"/>
    </row>
    <row r="1119" spans="1:17" s="209" customFormat="1" ht="12" customHeight="1" x14ac:dyDescent="0.3">
      <c r="A1119" s="614">
        <f>A1104+1</f>
        <v>97</v>
      </c>
      <c r="B1119" s="507" t="s">
        <v>896</v>
      </c>
      <c r="C1119" s="507"/>
      <c r="D1119" s="507"/>
      <c r="E1119" s="507"/>
      <c r="F1119" s="210" t="s">
        <v>818</v>
      </c>
      <c r="G1119" s="210"/>
      <c r="H1119" s="211"/>
      <c r="I1119" s="211"/>
      <c r="J1119" s="211"/>
      <c r="K1119" s="533"/>
      <c r="L1119" s="530">
        <v>0</v>
      </c>
      <c r="M1119" s="267" t="s">
        <v>701</v>
      </c>
      <c r="N1119" s="314"/>
      <c r="O1119" s="313"/>
      <c r="P1119" s="313"/>
      <c r="Q1119" s="313"/>
    </row>
    <row r="1120" spans="1:17" s="209" customFormat="1" ht="12" customHeight="1" x14ac:dyDescent="0.3">
      <c r="A1120" s="614"/>
      <c r="B1120" s="508"/>
      <c r="C1120" s="508"/>
      <c r="D1120" s="508"/>
      <c r="E1120" s="508"/>
      <c r="F1120" s="212" t="s">
        <v>104</v>
      </c>
      <c r="G1120" s="208">
        <v>67120900</v>
      </c>
      <c r="H1120" s="208">
        <f>G1120</f>
        <v>67120900</v>
      </c>
      <c r="I1120" s="208">
        <f>G1120-H1120</f>
        <v>0</v>
      </c>
      <c r="J1120" s="208">
        <f t="shared" ref="J1120:J1121" si="878">H1120</f>
        <v>67120900</v>
      </c>
      <c r="K1120" s="534"/>
      <c r="L1120" s="531"/>
      <c r="M1120" s="513"/>
      <c r="N1120" s="314">
        <f>G1120</f>
        <v>67120900</v>
      </c>
      <c r="O1120" s="314">
        <f t="shared" ref="O1120:Q1120" si="879">H1120</f>
        <v>67120900</v>
      </c>
      <c r="P1120" s="314">
        <f t="shared" si="879"/>
        <v>0</v>
      </c>
      <c r="Q1120" s="314">
        <f t="shared" si="879"/>
        <v>67120900</v>
      </c>
    </row>
    <row r="1121" spans="1:17" s="209" customFormat="1" ht="12" customHeight="1" x14ac:dyDescent="0.3">
      <c r="A1121" s="614"/>
      <c r="B1121" s="508"/>
      <c r="C1121" s="508"/>
      <c r="D1121" s="508"/>
      <c r="E1121" s="508"/>
      <c r="F1121" s="212" t="s">
        <v>82</v>
      </c>
      <c r="G1121" s="208">
        <v>0</v>
      </c>
      <c r="H1121" s="208">
        <v>0</v>
      </c>
      <c r="I1121" s="208">
        <f t="shared" ref="I1121" si="880">G1121-H1121</f>
        <v>0</v>
      </c>
      <c r="J1121" s="208">
        <f t="shared" si="878"/>
        <v>0</v>
      </c>
      <c r="K1121" s="534"/>
      <c r="L1121" s="531"/>
      <c r="M1121" s="513"/>
      <c r="N1121" s="314"/>
      <c r="O1121" s="313"/>
      <c r="P1121" s="313"/>
      <c r="Q1121" s="313"/>
    </row>
    <row r="1122" spans="1:17" s="209" customFormat="1" ht="12" customHeight="1" x14ac:dyDescent="0.3">
      <c r="A1122" s="614"/>
      <c r="B1122" s="508"/>
      <c r="C1122" s="508"/>
      <c r="D1122" s="508"/>
      <c r="E1122" s="508"/>
      <c r="F1122" s="212" t="s">
        <v>83</v>
      </c>
      <c r="G1122" s="208">
        <v>0</v>
      </c>
      <c r="H1122" s="208">
        <v>0</v>
      </c>
      <c r="I1122" s="208">
        <f>G1122</f>
        <v>0</v>
      </c>
      <c r="J1122" s="208">
        <v>0</v>
      </c>
      <c r="K1122" s="534"/>
      <c r="L1122" s="531"/>
      <c r="M1122" s="513"/>
      <c r="N1122" s="314"/>
      <c r="O1122" s="313"/>
      <c r="P1122" s="313"/>
      <c r="Q1122" s="313"/>
    </row>
    <row r="1123" spans="1:17" s="209" customFormat="1" ht="12" customHeight="1" x14ac:dyDescent="0.3">
      <c r="A1123" s="614"/>
      <c r="B1123" s="509"/>
      <c r="C1123" s="509"/>
      <c r="D1123" s="509"/>
      <c r="E1123" s="509"/>
      <c r="F1123" s="213" t="s">
        <v>121</v>
      </c>
      <c r="G1123" s="214">
        <f t="shared" ref="G1123" si="881">SUM(G1120:G1122)</f>
        <v>67120900</v>
      </c>
      <c r="H1123" s="214">
        <f t="shared" ref="H1123:J1123" si="882">SUM(H1120:H1122)</f>
        <v>67120900</v>
      </c>
      <c r="I1123" s="214">
        <f t="shared" si="882"/>
        <v>0</v>
      </c>
      <c r="J1123" s="214">
        <f t="shared" si="882"/>
        <v>67120900</v>
      </c>
      <c r="K1123" s="535"/>
      <c r="L1123" s="532"/>
      <c r="M1123" s="514"/>
      <c r="N1123" s="314"/>
      <c r="O1123" s="313"/>
      <c r="P1123" s="313"/>
      <c r="Q1123" s="313"/>
    </row>
    <row r="1124" spans="1:17" s="209" customFormat="1" ht="12.95" customHeight="1" x14ac:dyDescent="0.3">
      <c r="A1124" s="615">
        <f>A1119+1</f>
        <v>98</v>
      </c>
      <c r="B1124" s="507" t="s">
        <v>1025</v>
      </c>
      <c r="C1124" s="507" t="s">
        <v>521</v>
      </c>
      <c r="D1124" s="507"/>
      <c r="E1124" s="507"/>
      <c r="F1124" s="210" t="s">
        <v>197</v>
      </c>
      <c r="G1124" s="210"/>
      <c r="H1124" s="211"/>
      <c r="I1124" s="211"/>
      <c r="J1124" s="211"/>
      <c r="K1124" s="533"/>
      <c r="L1124" s="530">
        <v>0</v>
      </c>
      <c r="M1124" s="512" t="s">
        <v>1319</v>
      </c>
      <c r="N1124" s="314"/>
      <c r="O1124" s="313"/>
      <c r="P1124" s="313"/>
      <c r="Q1124" s="313"/>
    </row>
    <row r="1125" spans="1:17" s="209" customFormat="1" ht="12.95" customHeight="1" x14ac:dyDescent="0.3">
      <c r="A1125" s="616"/>
      <c r="B1125" s="508"/>
      <c r="C1125" s="508"/>
      <c r="D1125" s="508"/>
      <c r="E1125" s="508"/>
      <c r="F1125" s="212" t="s">
        <v>104</v>
      </c>
      <c r="G1125" s="208">
        <v>4539920</v>
      </c>
      <c r="H1125" s="208">
        <f t="shared" ref="H1125" si="883">G1125</f>
        <v>4539920</v>
      </c>
      <c r="I1125" s="208">
        <v>0</v>
      </c>
      <c r="J1125" s="208">
        <f t="shared" ref="J1125:J1127" si="884">H1125</f>
        <v>4539920</v>
      </c>
      <c r="K1125" s="534"/>
      <c r="L1125" s="531"/>
      <c r="M1125" s="513"/>
      <c r="N1125" s="314">
        <f>G1125</f>
        <v>4539920</v>
      </c>
      <c r="O1125" s="314">
        <f t="shared" ref="O1125:Q1125" si="885">H1125</f>
        <v>4539920</v>
      </c>
      <c r="P1125" s="314">
        <f t="shared" si="885"/>
        <v>0</v>
      </c>
      <c r="Q1125" s="314">
        <f t="shared" si="885"/>
        <v>4539920</v>
      </c>
    </row>
    <row r="1126" spans="1:17" s="209" customFormat="1" ht="12.95" customHeight="1" x14ac:dyDescent="0.3">
      <c r="A1126" s="616"/>
      <c r="B1126" s="508"/>
      <c r="C1126" s="508"/>
      <c r="D1126" s="508"/>
      <c r="E1126" s="508"/>
      <c r="F1126" s="212" t="s">
        <v>82</v>
      </c>
      <c r="G1126" s="208">
        <v>0</v>
      </c>
      <c r="H1126" s="208">
        <v>0</v>
      </c>
      <c r="I1126" s="208">
        <v>0</v>
      </c>
      <c r="J1126" s="208">
        <f t="shared" si="884"/>
        <v>0</v>
      </c>
      <c r="K1126" s="534"/>
      <c r="L1126" s="531"/>
      <c r="M1126" s="513"/>
      <c r="N1126" s="314"/>
      <c r="O1126" s="313"/>
      <c r="P1126" s="313"/>
      <c r="Q1126" s="313"/>
    </row>
    <row r="1127" spans="1:17" s="209" customFormat="1" ht="12.95" customHeight="1" x14ac:dyDescent="0.3">
      <c r="A1127" s="616"/>
      <c r="B1127" s="508"/>
      <c r="C1127" s="508"/>
      <c r="D1127" s="508"/>
      <c r="E1127" s="508"/>
      <c r="F1127" s="212" t="s">
        <v>83</v>
      </c>
      <c r="G1127" s="208">
        <v>0</v>
      </c>
      <c r="H1127" s="208">
        <v>0</v>
      </c>
      <c r="I1127" s="208">
        <v>0</v>
      </c>
      <c r="J1127" s="208">
        <f t="shared" si="884"/>
        <v>0</v>
      </c>
      <c r="K1127" s="534"/>
      <c r="L1127" s="531"/>
      <c r="M1127" s="513"/>
      <c r="N1127" s="314"/>
      <c r="O1127" s="313"/>
      <c r="P1127" s="313"/>
      <c r="Q1127" s="313"/>
    </row>
    <row r="1128" spans="1:17" s="209" customFormat="1" ht="12.95" customHeight="1" x14ac:dyDescent="0.3">
      <c r="A1128" s="617"/>
      <c r="B1128" s="509"/>
      <c r="C1128" s="509"/>
      <c r="D1128" s="509"/>
      <c r="E1128" s="509"/>
      <c r="F1128" s="213" t="s">
        <v>121</v>
      </c>
      <c r="G1128" s="214">
        <f t="shared" ref="G1128:J1128" si="886">SUM(G1125:G1127)</f>
        <v>4539920</v>
      </c>
      <c r="H1128" s="214">
        <f t="shared" si="886"/>
        <v>4539920</v>
      </c>
      <c r="I1128" s="214">
        <f t="shared" si="886"/>
        <v>0</v>
      </c>
      <c r="J1128" s="214">
        <f t="shared" si="886"/>
        <v>4539920</v>
      </c>
      <c r="K1128" s="535"/>
      <c r="L1128" s="532"/>
      <c r="M1128" s="514"/>
      <c r="N1128" s="314"/>
      <c r="O1128" s="313"/>
      <c r="P1128" s="313"/>
      <c r="Q1128" s="313"/>
    </row>
    <row r="1129" spans="1:17" s="209" customFormat="1" ht="12" customHeight="1" x14ac:dyDescent="0.3">
      <c r="A1129" s="614">
        <f>A1124+1</f>
        <v>99</v>
      </c>
      <c r="B1129" s="507" t="s">
        <v>1019</v>
      </c>
      <c r="C1129" s="507" t="s">
        <v>261</v>
      </c>
      <c r="D1129" s="507"/>
      <c r="E1129" s="507"/>
      <c r="F1129" s="210" t="s">
        <v>665</v>
      </c>
      <c r="G1129" s="210"/>
      <c r="H1129" s="211"/>
      <c r="I1129" s="211"/>
      <c r="J1129" s="211"/>
      <c r="K1129" s="533" t="s">
        <v>1024</v>
      </c>
      <c r="L1129" s="530">
        <v>0</v>
      </c>
      <c r="M1129" s="215" t="s">
        <v>698</v>
      </c>
      <c r="N1129" s="314"/>
      <c r="O1129" s="313"/>
      <c r="P1129" s="313"/>
      <c r="Q1129" s="313"/>
    </row>
    <row r="1130" spans="1:17" s="209" customFormat="1" ht="12" customHeight="1" x14ac:dyDescent="0.3">
      <c r="A1130" s="614"/>
      <c r="B1130" s="508"/>
      <c r="C1130" s="508"/>
      <c r="D1130" s="508"/>
      <c r="E1130" s="508"/>
      <c r="F1130" s="212" t="s">
        <v>104</v>
      </c>
      <c r="G1130" s="208">
        <v>0</v>
      </c>
      <c r="H1130" s="208">
        <f t="shared" ref="H1130" si="887">G1130</f>
        <v>0</v>
      </c>
      <c r="I1130" s="208">
        <v>0</v>
      </c>
      <c r="J1130" s="208">
        <f t="shared" ref="J1130:J1132" si="888">H1130</f>
        <v>0</v>
      </c>
      <c r="K1130" s="534"/>
      <c r="L1130" s="531"/>
      <c r="M1130" s="513" t="s">
        <v>1149</v>
      </c>
      <c r="N1130" s="314">
        <f>G1130</f>
        <v>0</v>
      </c>
      <c r="O1130" s="314">
        <f t="shared" ref="O1130:Q1130" si="889">H1130</f>
        <v>0</v>
      </c>
      <c r="P1130" s="314">
        <f t="shared" si="889"/>
        <v>0</v>
      </c>
      <c r="Q1130" s="314">
        <f t="shared" si="889"/>
        <v>0</v>
      </c>
    </row>
    <row r="1131" spans="1:17" s="209" customFormat="1" ht="12" customHeight="1" x14ac:dyDescent="0.3">
      <c r="A1131" s="614"/>
      <c r="B1131" s="508"/>
      <c r="C1131" s="508"/>
      <c r="D1131" s="508"/>
      <c r="E1131" s="508"/>
      <c r="F1131" s="212" t="s">
        <v>82</v>
      </c>
      <c r="G1131" s="208">
        <v>47075500</v>
      </c>
      <c r="H1131" s="208">
        <v>0</v>
      </c>
      <c r="I1131" s="208">
        <f>G1131</f>
        <v>47075500</v>
      </c>
      <c r="J1131" s="208">
        <f t="shared" si="888"/>
        <v>0</v>
      </c>
      <c r="K1131" s="534"/>
      <c r="L1131" s="531"/>
      <c r="M1131" s="513"/>
      <c r="N1131" s="314"/>
      <c r="O1131" s="313"/>
      <c r="P1131" s="313"/>
      <c r="Q1131" s="313"/>
    </row>
    <row r="1132" spans="1:17" s="209" customFormat="1" ht="12" customHeight="1" x14ac:dyDescent="0.3">
      <c r="A1132" s="614"/>
      <c r="B1132" s="508"/>
      <c r="C1132" s="508"/>
      <c r="D1132" s="508"/>
      <c r="E1132" s="508"/>
      <c r="F1132" s="212" t="s">
        <v>83</v>
      </c>
      <c r="G1132" s="208">
        <v>0</v>
      </c>
      <c r="H1132" s="208">
        <v>0</v>
      </c>
      <c r="I1132" s="208">
        <v>0</v>
      </c>
      <c r="J1132" s="208">
        <f t="shared" si="888"/>
        <v>0</v>
      </c>
      <c r="K1132" s="534"/>
      <c r="L1132" s="531"/>
      <c r="M1132" s="513"/>
      <c r="N1132" s="314"/>
      <c r="O1132" s="313"/>
      <c r="P1132" s="313"/>
      <c r="Q1132" s="313"/>
    </row>
    <row r="1133" spans="1:17" s="209" customFormat="1" ht="12" customHeight="1" x14ac:dyDescent="0.3">
      <c r="A1133" s="614"/>
      <c r="B1133" s="509"/>
      <c r="C1133" s="508"/>
      <c r="D1133" s="508"/>
      <c r="E1133" s="508"/>
      <c r="F1133" s="213" t="s">
        <v>121</v>
      </c>
      <c r="G1133" s="214">
        <f t="shared" ref="G1133:J1133" si="890">SUM(G1130:G1132)</f>
        <v>47075500</v>
      </c>
      <c r="H1133" s="214">
        <f t="shared" si="890"/>
        <v>0</v>
      </c>
      <c r="I1133" s="214">
        <f t="shared" si="890"/>
        <v>47075500</v>
      </c>
      <c r="J1133" s="214">
        <f t="shared" si="890"/>
        <v>0</v>
      </c>
      <c r="K1133" s="535"/>
      <c r="L1133" s="532"/>
      <c r="M1133" s="514"/>
      <c r="N1133" s="314"/>
      <c r="O1133" s="313"/>
      <c r="P1133" s="313"/>
      <c r="Q1133" s="313"/>
    </row>
    <row r="1134" spans="1:17" s="209" customFormat="1" ht="12" customHeight="1" x14ac:dyDescent="0.3">
      <c r="A1134" s="614"/>
      <c r="B1134" s="507" t="s">
        <v>1020</v>
      </c>
      <c r="C1134" s="508"/>
      <c r="D1134" s="508"/>
      <c r="E1134" s="508"/>
      <c r="F1134" s="210" t="s">
        <v>665</v>
      </c>
      <c r="G1134" s="210"/>
      <c r="H1134" s="211"/>
      <c r="I1134" s="211"/>
      <c r="J1134" s="211"/>
      <c r="K1134" s="533" t="s">
        <v>1224</v>
      </c>
      <c r="L1134" s="530">
        <v>0</v>
      </c>
      <c r="M1134" s="215" t="s">
        <v>698</v>
      </c>
      <c r="N1134" s="314"/>
      <c r="O1134" s="313"/>
      <c r="P1134" s="313"/>
      <c r="Q1134" s="313"/>
    </row>
    <row r="1135" spans="1:17" s="209" customFormat="1" ht="12" customHeight="1" x14ac:dyDescent="0.3">
      <c r="A1135" s="614"/>
      <c r="B1135" s="508"/>
      <c r="C1135" s="508"/>
      <c r="D1135" s="508"/>
      <c r="E1135" s="508"/>
      <c r="F1135" s="212" t="s">
        <v>104</v>
      </c>
      <c r="G1135" s="208">
        <v>60000000</v>
      </c>
      <c r="H1135" s="208">
        <v>0</v>
      </c>
      <c r="I1135" s="208">
        <f>G1135</f>
        <v>60000000</v>
      </c>
      <c r="J1135" s="208">
        <f t="shared" ref="J1135:J1137" si="891">H1135</f>
        <v>0</v>
      </c>
      <c r="K1135" s="534"/>
      <c r="L1135" s="531"/>
      <c r="M1135" s="513" t="s">
        <v>854</v>
      </c>
      <c r="N1135" s="314">
        <f>G1135</f>
        <v>60000000</v>
      </c>
      <c r="O1135" s="314">
        <f t="shared" ref="O1135:Q1135" si="892">H1135</f>
        <v>0</v>
      </c>
      <c r="P1135" s="314">
        <f t="shared" si="892"/>
        <v>60000000</v>
      </c>
      <c r="Q1135" s="314">
        <f t="shared" si="892"/>
        <v>0</v>
      </c>
    </row>
    <row r="1136" spans="1:17" s="209" customFormat="1" ht="12" customHeight="1" x14ac:dyDescent="0.3">
      <c r="A1136" s="614"/>
      <c r="B1136" s="508"/>
      <c r="C1136" s="508"/>
      <c r="D1136" s="508"/>
      <c r="E1136" s="508"/>
      <c r="F1136" s="212" t="s">
        <v>82</v>
      </c>
      <c r="G1136" s="208">
        <v>75616</v>
      </c>
      <c r="H1136" s="208">
        <v>0</v>
      </c>
      <c r="I1136" s="208">
        <f>G1136</f>
        <v>75616</v>
      </c>
      <c r="J1136" s="208">
        <f t="shared" si="891"/>
        <v>0</v>
      </c>
      <c r="K1136" s="534"/>
      <c r="L1136" s="531"/>
      <c r="M1136" s="513"/>
      <c r="N1136" s="314"/>
      <c r="O1136" s="313"/>
      <c r="P1136" s="313"/>
      <c r="Q1136" s="313"/>
    </row>
    <row r="1137" spans="1:17" s="209" customFormat="1" ht="12" customHeight="1" x14ac:dyDescent="0.3">
      <c r="A1137" s="614"/>
      <c r="B1137" s="508"/>
      <c r="C1137" s="508"/>
      <c r="D1137" s="508"/>
      <c r="E1137" s="508"/>
      <c r="F1137" s="212" t="s">
        <v>83</v>
      </c>
      <c r="G1137" s="208">
        <v>0</v>
      </c>
      <c r="H1137" s="208">
        <v>0</v>
      </c>
      <c r="I1137" s="208">
        <v>0</v>
      </c>
      <c r="J1137" s="208">
        <f t="shared" si="891"/>
        <v>0</v>
      </c>
      <c r="K1137" s="534"/>
      <c r="L1137" s="531"/>
      <c r="M1137" s="513"/>
      <c r="N1137" s="314"/>
      <c r="O1137" s="313"/>
      <c r="P1137" s="313"/>
      <c r="Q1137" s="313"/>
    </row>
    <row r="1138" spans="1:17" s="209" customFormat="1" ht="12" customHeight="1" x14ac:dyDescent="0.3">
      <c r="A1138" s="614"/>
      <c r="B1138" s="509"/>
      <c r="C1138" s="508"/>
      <c r="D1138" s="508"/>
      <c r="E1138" s="508"/>
      <c r="F1138" s="213" t="s">
        <v>121</v>
      </c>
      <c r="G1138" s="214">
        <f t="shared" ref="G1138:J1138" si="893">SUM(G1135:G1137)</f>
        <v>60075616</v>
      </c>
      <c r="H1138" s="214">
        <f t="shared" si="893"/>
        <v>0</v>
      </c>
      <c r="I1138" s="214">
        <f t="shared" si="893"/>
        <v>60075616</v>
      </c>
      <c r="J1138" s="214">
        <f t="shared" si="893"/>
        <v>0</v>
      </c>
      <c r="K1138" s="535"/>
      <c r="L1138" s="532"/>
      <c r="M1138" s="514"/>
      <c r="N1138" s="314"/>
      <c r="O1138" s="313"/>
      <c r="P1138" s="313"/>
      <c r="Q1138" s="313"/>
    </row>
    <row r="1139" spans="1:17" s="209" customFormat="1" ht="12" customHeight="1" x14ac:dyDescent="0.3">
      <c r="A1139" s="614"/>
      <c r="B1139" s="507" t="s">
        <v>1021</v>
      </c>
      <c r="C1139" s="508"/>
      <c r="D1139" s="508"/>
      <c r="E1139" s="508"/>
      <c r="F1139" s="210" t="s">
        <v>665</v>
      </c>
      <c r="G1139" s="210"/>
      <c r="H1139" s="211"/>
      <c r="I1139" s="211"/>
      <c r="J1139" s="211"/>
      <c r="K1139" s="533" t="s">
        <v>1224</v>
      </c>
      <c r="L1139" s="530">
        <v>0</v>
      </c>
      <c r="M1139" s="215" t="s">
        <v>698</v>
      </c>
      <c r="N1139" s="314"/>
      <c r="O1139" s="313"/>
      <c r="P1139" s="313"/>
      <c r="Q1139" s="313"/>
    </row>
    <row r="1140" spans="1:17" s="209" customFormat="1" ht="12" customHeight="1" x14ac:dyDescent="0.3">
      <c r="A1140" s="614"/>
      <c r="B1140" s="508"/>
      <c r="C1140" s="508"/>
      <c r="D1140" s="508"/>
      <c r="E1140" s="508"/>
      <c r="F1140" s="212" t="s">
        <v>104</v>
      </c>
      <c r="G1140" s="208">
        <v>500000000</v>
      </c>
      <c r="H1140" s="208">
        <v>0</v>
      </c>
      <c r="I1140" s="208">
        <f>G1140</f>
        <v>500000000</v>
      </c>
      <c r="J1140" s="208">
        <f t="shared" ref="J1140:J1142" si="894">H1140</f>
        <v>0</v>
      </c>
      <c r="K1140" s="534"/>
      <c r="L1140" s="531"/>
      <c r="M1140" s="513" t="s">
        <v>854</v>
      </c>
      <c r="N1140" s="314">
        <f>G1140</f>
        <v>500000000</v>
      </c>
      <c r="O1140" s="314">
        <f t="shared" ref="O1140:Q1140" si="895">H1140</f>
        <v>0</v>
      </c>
      <c r="P1140" s="314">
        <f t="shared" si="895"/>
        <v>500000000</v>
      </c>
      <c r="Q1140" s="314">
        <f t="shared" si="895"/>
        <v>0</v>
      </c>
    </row>
    <row r="1141" spans="1:17" s="209" customFormat="1" ht="12" customHeight="1" x14ac:dyDescent="0.3">
      <c r="A1141" s="614"/>
      <c r="B1141" s="508"/>
      <c r="C1141" s="508"/>
      <c r="D1141" s="508"/>
      <c r="E1141" s="508"/>
      <c r="F1141" s="212" t="s">
        <v>82</v>
      </c>
      <c r="G1141" s="208">
        <v>8443836</v>
      </c>
      <c r="H1141" s="208">
        <v>0</v>
      </c>
      <c r="I1141" s="208">
        <f>G1141</f>
        <v>8443836</v>
      </c>
      <c r="J1141" s="208">
        <f t="shared" si="894"/>
        <v>0</v>
      </c>
      <c r="K1141" s="534"/>
      <c r="L1141" s="531"/>
      <c r="M1141" s="513"/>
      <c r="N1141" s="314"/>
      <c r="O1141" s="313"/>
      <c r="P1141" s="313"/>
      <c r="Q1141" s="313"/>
    </row>
    <row r="1142" spans="1:17" s="209" customFormat="1" ht="12" customHeight="1" x14ac:dyDescent="0.3">
      <c r="A1142" s="614"/>
      <c r="B1142" s="508"/>
      <c r="C1142" s="508"/>
      <c r="D1142" s="508"/>
      <c r="E1142" s="508"/>
      <c r="F1142" s="212" t="s">
        <v>83</v>
      </c>
      <c r="G1142" s="208">
        <v>0</v>
      </c>
      <c r="H1142" s="208">
        <v>0</v>
      </c>
      <c r="I1142" s="208">
        <v>0</v>
      </c>
      <c r="J1142" s="208">
        <f t="shared" si="894"/>
        <v>0</v>
      </c>
      <c r="K1142" s="534"/>
      <c r="L1142" s="531"/>
      <c r="M1142" s="513"/>
      <c r="N1142" s="314"/>
      <c r="O1142" s="313"/>
      <c r="P1142" s="313"/>
      <c r="Q1142" s="313"/>
    </row>
    <row r="1143" spans="1:17" s="209" customFormat="1" ht="12" customHeight="1" x14ac:dyDescent="0.3">
      <c r="A1143" s="614"/>
      <c r="B1143" s="509"/>
      <c r="C1143" s="508"/>
      <c r="D1143" s="508"/>
      <c r="E1143" s="508"/>
      <c r="F1143" s="213" t="s">
        <v>121</v>
      </c>
      <c r="G1143" s="214">
        <f t="shared" ref="G1143:J1143" si="896">SUM(G1140:G1142)</f>
        <v>508443836</v>
      </c>
      <c r="H1143" s="214">
        <f t="shared" si="896"/>
        <v>0</v>
      </c>
      <c r="I1143" s="214">
        <f t="shared" si="896"/>
        <v>508443836</v>
      </c>
      <c r="J1143" s="214">
        <f t="shared" si="896"/>
        <v>0</v>
      </c>
      <c r="K1143" s="535"/>
      <c r="L1143" s="532"/>
      <c r="M1143" s="514"/>
      <c r="N1143" s="314"/>
      <c r="O1143" s="313"/>
      <c r="P1143" s="313"/>
      <c r="Q1143" s="313"/>
    </row>
    <row r="1144" spans="1:17" s="209" customFormat="1" ht="12" customHeight="1" x14ac:dyDescent="0.3">
      <c r="A1144" s="614"/>
      <c r="B1144" s="507" t="s">
        <v>1022</v>
      </c>
      <c r="C1144" s="508"/>
      <c r="D1144" s="508"/>
      <c r="E1144" s="508"/>
      <c r="F1144" s="210" t="s">
        <v>665</v>
      </c>
      <c r="G1144" s="210"/>
      <c r="H1144" s="211"/>
      <c r="I1144" s="211"/>
      <c r="J1144" s="211"/>
      <c r="K1144" s="533" t="s">
        <v>1224</v>
      </c>
      <c r="L1144" s="530">
        <v>0</v>
      </c>
      <c r="M1144" s="215" t="s">
        <v>698</v>
      </c>
      <c r="N1144" s="314"/>
      <c r="O1144" s="313"/>
      <c r="P1144" s="313"/>
      <c r="Q1144" s="313"/>
    </row>
    <row r="1145" spans="1:17" s="209" customFormat="1" ht="12" customHeight="1" x14ac:dyDescent="0.3">
      <c r="A1145" s="614"/>
      <c r="B1145" s="508"/>
      <c r="C1145" s="508"/>
      <c r="D1145" s="508"/>
      <c r="E1145" s="508"/>
      <c r="F1145" s="212" t="s">
        <v>104</v>
      </c>
      <c r="G1145" s="208">
        <v>340000000</v>
      </c>
      <c r="H1145" s="208">
        <v>0</v>
      </c>
      <c r="I1145" s="208">
        <f>G1145</f>
        <v>340000000</v>
      </c>
      <c r="J1145" s="208">
        <f t="shared" ref="J1145:J1147" si="897">H1145</f>
        <v>0</v>
      </c>
      <c r="K1145" s="534"/>
      <c r="L1145" s="531"/>
      <c r="M1145" s="513" t="s">
        <v>854</v>
      </c>
      <c r="N1145" s="314">
        <f>G1145</f>
        <v>340000000</v>
      </c>
      <c r="O1145" s="314">
        <f t="shared" ref="O1145:Q1145" si="898">H1145</f>
        <v>0</v>
      </c>
      <c r="P1145" s="314">
        <f t="shared" si="898"/>
        <v>340000000</v>
      </c>
      <c r="Q1145" s="314">
        <f t="shared" si="898"/>
        <v>0</v>
      </c>
    </row>
    <row r="1146" spans="1:17" s="209" customFormat="1" ht="12" customHeight="1" x14ac:dyDescent="0.3">
      <c r="A1146" s="614"/>
      <c r="B1146" s="508"/>
      <c r="C1146" s="508"/>
      <c r="D1146" s="508"/>
      <c r="E1146" s="508"/>
      <c r="F1146" s="212" t="s">
        <v>82</v>
      </c>
      <c r="G1146" s="208">
        <v>5570411</v>
      </c>
      <c r="H1146" s="208">
        <v>0</v>
      </c>
      <c r="I1146" s="208">
        <f>G1146</f>
        <v>5570411</v>
      </c>
      <c r="J1146" s="208">
        <f t="shared" si="897"/>
        <v>0</v>
      </c>
      <c r="K1146" s="534"/>
      <c r="L1146" s="531"/>
      <c r="M1146" s="513"/>
      <c r="N1146" s="314"/>
      <c r="O1146" s="313"/>
      <c r="P1146" s="313"/>
      <c r="Q1146" s="313"/>
    </row>
    <row r="1147" spans="1:17" s="209" customFormat="1" ht="12" customHeight="1" x14ac:dyDescent="0.3">
      <c r="A1147" s="614"/>
      <c r="B1147" s="508"/>
      <c r="C1147" s="508"/>
      <c r="D1147" s="508"/>
      <c r="E1147" s="508"/>
      <c r="F1147" s="212" t="s">
        <v>83</v>
      </c>
      <c r="G1147" s="208">
        <v>0</v>
      </c>
      <c r="H1147" s="208">
        <v>0</v>
      </c>
      <c r="I1147" s="208">
        <v>0</v>
      </c>
      <c r="J1147" s="208">
        <f t="shared" si="897"/>
        <v>0</v>
      </c>
      <c r="K1147" s="534"/>
      <c r="L1147" s="531"/>
      <c r="M1147" s="513"/>
      <c r="N1147" s="314"/>
      <c r="O1147" s="313"/>
      <c r="P1147" s="313"/>
      <c r="Q1147" s="313"/>
    </row>
    <row r="1148" spans="1:17" s="209" customFormat="1" ht="12" customHeight="1" x14ac:dyDescent="0.3">
      <c r="A1148" s="614"/>
      <c r="B1148" s="509"/>
      <c r="C1148" s="508"/>
      <c r="D1148" s="508"/>
      <c r="E1148" s="508"/>
      <c r="F1148" s="213" t="s">
        <v>121</v>
      </c>
      <c r="G1148" s="214">
        <f t="shared" ref="G1148:J1148" si="899">SUM(G1145:G1147)</f>
        <v>345570411</v>
      </c>
      <c r="H1148" s="214">
        <f t="shared" si="899"/>
        <v>0</v>
      </c>
      <c r="I1148" s="214">
        <f t="shared" si="899"/>
        <v>345570411</v>
      </c>
      <c r="J1148" s="214">
        <f t="shared" si="899"/>
        <v>0</v>
      </c>
      <c r="K1148" s="535"/>
      <c r="L1148" s="532"/>
      <c r="M1148" s="514"/>
      <c r="N1148" s="314"/>
      <c r="O1148" s="313"/>
      <c r="P1148" s="313"/>
      <c r="Q1148" s="313"/>
    </row>
    <row r="1149" spans="1:17" s="209" customFormat="1" ht="12" customHeight="1" x14ac:dyDescent="0.3">
      <c r="A1149" s="614"/>
      <c r="B1149" s="507" t="s">
        <v>1023</v>
      </c>
      <c r="C1149" s="508"/>
      <c r="D1149" s="508"/>
      <c r="E1149" s="508"/>
      <c r="F1149" s="210" t="s">
        <v>665</v>
      </c>
      <c r="G1149" s="210"/>
      <c r="H1149" s="211"/>
      <c r="I1149" s="211"/>
      <c r="J1149" s="211"/>
      <c r="K1149" s="533" t="s">
        <v>1224</v>
      </c>
      <c r="L1149" s="530">
        <v>0</v>
      </c>
      <c r="M1149" s="215" t="s">
        <v>698</v>
      </c>
      <c r="N1149" s="314"/>
      <c r="O1149" s="313"/>
      <c r="P1149" s="313"/>
      <c r="Q1149" s="313"/>
    </row>
    <row r="1150" spans="1:17" s="209" customFormat="1" ht="12" customHeight="1" x14ac:dyDescent="0.3">
      <c r="A1150" s="614"/>
      <c r="B1150" s="508"/>
      <c r="C1150" s="508"/>
      <c r="D1150" s="508"/>
      <c r="E1150" s="508"/>
      <c r="F1150" s="212" t="s">
        <v>104</v>
      </c>
      <c r="G1150" s="208">
        <v>300000000</v>
      </c>
      <c r="H1150" s="208">
        <v>0</v>
      </c>
      <c r="I1150" s="208">
        <f>G1150</f>
        <v>300000000</v>
      </c>
      <c r="J1150" s="208">
        <f t="shared" ref="J1150:J1152" si="900">H1150</f>
        <v>0</v>
      </c>
      <c r="K1150" s="534"/>
      <c r="L1150" s="531"/>
      <c r="M1150" s="513" t="s">
        <v>854</v>
      </c>
      <c r="N1150" s="314">
        <f>G1150</f>
        <v>300000000</v>
      </c>
      <c r="O1150" s="314">
        <f t="shared" ref="O1150:Q1150" si="901">H1150</f>
        <v>0</v>
      </c>
      <c r="P1150" s="314">
        <f t="shared" si="901"/>
        <v>300000000</v>
      </c>
      <c r="Q1150" s="314">
        <f t="shared" si="901"/>
        <v>0</v>
      </c>
    </row>
    <row r="1151" spans="1:17" s="209" customFormat="1" ht="12" customHeight="1" x14ac:dyDescent="0.3">
      <c r="A1151" s="614"/>
      <c r="B1151" s="508"/>
      <c r="C1151" s="508"/>
      <c r="D1151" s="508"/>
      <c r="E1151" s="508"/>
      <c r="F1151" s="212" t="s">
        <v>82</v>
      </c>
      <c r="G1151" s="208">
        <v>3818630</v>
      </c>
      <c r="H1151" s="208">
        <v>0</v>
      </c>
      <c r="I1151" s="208">
        <f>G1151</f>
        <v>3818630</v>
      </c>
      <c r="J1151" s="208">
        <f t="shared" si="900"/>
        <v>0</v>
      </c>
      <c r="K1151" s="534"/>
      <c r="L1151" s="531"/>
      <c r="M1151" s="513"/>
      <c r="N1151" s="314"/>
      <c r="O1151" s="313"/>
      <c r="P1151" s="313"/>
      <c r="Q1151" s="313"/>
    </row>
    <row r="1152" spans="1:17" s="209" customFormat="1" ht="12" customHeight="1" x14ac:dyDescent="0.3">
      <c r="A1152" s="614"/>
      <c r="B1152" s="508"/>
      <c r="C1152" s="508"/>
      <c r="D1152" s="508"/>
      <c r="E1152" s="508"/>
      <c r="F1152" s="212" t="s">
        <v>83</v>
      </c>
      <c r="G1152" s="208">
        <v>0</v>
      </c>
      <c r="H1152" s="208">
        <v>0</v>
      </c>
      <c r="I1152" s="208">
        <v>0</v>
      </c>
      <c r="J1152" s="208">
        <f t="shared" si="900"/>
        <v>0</v>
      </c>
      <c r="K1152" s="534"/>
      <c r="L1152" s="531"/>
      <c r="M1152" s="513"/>
      <c r="N1152" s="314"/>
      <c r="O1152" s="313"/>
      <c r="P1152" s="313"/>
      <c r="Q1152" s="313"/>
    </row>
    <row r="1153" spans="1:17" s="209" customFormat="1" ht="12" customHeight="1" x14ac:dyDescent="0.3">
      <c r="A1153" s="614"/>
      <c r="B1153" s="509"/>
      <c r="C1153" s="509"/>
      <c r="D1153" s="509"/>
      <c r="E1153" s="509"/>
      <c r="F1153" s="213" t="s">
        <v>121</v>
      </c>
      <c r="G1153" s="214">
        <f t="shared" ref="G1153:J1153" si="902">SUM(G1150:G1152)</f>
        <v>303818630</v>
      </c>
      <c r="H1153" s="214">
        <f t="shared" si="902"/>
        <v>0</v>
      </c>
      <c r="I1153" s="214">
        <f t="shared" si="902"/>
        <v>303818630</v>
      </c>
      <c r="J1153" s="214">
        <f t="shared" si="902"/>
        <v>0</v>
      </c>
      <c r="K1153" s="535"/>
      <c r="L1153" s="532"/>
      <c r="M1153" s="514"/>
      <c r="N1153" s="314"/>
      <c r="O1153" s="313"/>
      <c r="P1153" s="313"/>
      <c r="Q1153" s="313"/>
    </row>
    <row r="1154" spans="1:17" s="209" customFormat="1" ht="12" customHeight="1" x14ac:dyDescent="0.3">
      <c r="A1154" s="614"/>
      <c r="B1154" s="518"/>
      <c r="C1154" s="519"/>
      <c r="D1154" s="519"/>
      <c r="E1154" s="520"/>
      <c r="F1154" s="206"/>
      <c r="G1154" s="207"/>
      <c r="H1154" s="208"/>
      <c r="I1154" s="208"/>
      <c r="J1154" s="208"/>
      <c r="K1154" s="527"/>
      <c r="L1154" s="527"/>
      <c r="M1154" s="512"/>
      <c r="N1154" s="314"/>
      <c r="O1154" s="313"/>
      <c r="P1154" s="313"/>
      <c r="Q1154" s="313"/>
    </row>
    <row r="1155" spans="1:17" s="209" customFormat="1" ht="12" customHeight="1" x14ac:dyDescent="0.3">
      <c r="A1155" s="614"/>
      <c r="B1155" s="521"/>
      <c r="C1155" s="522"/>
      <c r="D1155" s="522"/>
      <c r="E1155" s="523"/>
      <c r="F1155" s="206" t="s">
        <v>565</v>
      </c>
      <c r="G1155" s="207">
        <f>G1130+G1135+G1140+G1150+G1145</f>
        <v>1200000000</v>
      </c>
      <c r="H1155" s="207">
        <f t="shared" ref="H1155:J1155" si="903">H1130+H1135+H1140+H1150+H1145</f>
        <v>0</v>
      </c>
      <c r="I1155" s="207">
        <f t="shared" si="903"/>
        <v>1200000000</v>
      </c>
      <c r="J1155" s="207">
        <f t="shared" si="903"/>
        <v>0</v>
      </c>
      <c r="K1155" s="528"/>
      <c r="L1155" s="528"/>
      <c r="M1155" s="513"/>
      <c r="N1155" s="314"/>
      <c r="O1155" s="313"/>
      <c r="P1155" s="313"/>
      <c r="Q1155" s="313"/>
    </row>
    <row r="1156" spans="1:17" s="209" customFormat="1" ht="12" customHeight="1" x14ac:dyDescent="0.3">
      <c r="A1156" s="614"/>
      <c r="B1156" s="521"/>
      <c r="C1156" s="522"/>
      <c r="D1156" s="522"/>
      <c r="E1156" s="523"/>
      <c r="F1156" s="206" t="s">
        <v>567</v>
      </c>
      <c r="G1156" s="207">
        <f>G1131+G1136+G1141+G1151+G1146</f>
        <v>64983993</v>
      </c>
      <c r="H1156" s="207">
        <f t="shared" ref="G1156:J1157" si="904">H1131+H1136+H1141+H1151+H1146</f>
        <v>0</v>
      </c>
      <c r="I1156" s="207">
        <f t="shared" si="904"/>
        <v>64983993</v>
      </c>
      <c r="J1156" s="207">
        <f t="shared" si="904"/>
        <v>0</v>
      </c>
      <c r="K1156" s="528"/>
      <c r="L1156" s="528"/>
      <c r="M1156" s="513"/>
      <c r="N1156" s="314"/>
      <c r="O1156" s="313"/>
      <c r="P1156" s="313"/>
      <c r="Q1156" s="313"/>
    </row>
    <row r="1157" spans="1:17" s="209" customFormat="1" ht="12" customHeight="1" x14ac:dyDescent="0.3">
      <c r="A1157" s="614"/>
      <c r="B1157" s="521"/>
      <c r="C1157" s="522"/>
      <c r="D1157" s="522"/>
      <c r="E1157" s="523"/>
      <c r="F1157" s="206" t="s">
        <v>569</v>
      </c>
      <c r="G1157" s="207">
        <f t="shared" si="904"/>
        <v>0</v>
      </c>
      <c r="H1157" s="207">
        <f t="shared" si="904"/>
        <v>0</v>
      </c>
      <c r="I1157" s="207">
        <f t="shared" si="904"/>
        <v>0</v>
      </c>
      <c r="J1157" s="207">
        <f t="shared" si="904"/>
        <v>0</v>
      </c>
      <c r="K1157" s="528"/>
      <c r="L1157" s="528"/>
      <c r="M1157" s="513"/>
      <c r="N1157" s="314"/>
      <c r="O1157" s="313"/>
      <c r="P1157" s="313"/>
      <c r="Q1157" s="313"/>
    </row>
    <row r="1158" spans="1:17" s="209" customFormat="1" ht="12" customHeight="1" x14ac:dyDescent="0.3">
      <c r="A1158" s="614"/>
      <c r="B1158" s="524"/>
      <c r="C1158" s="525"/>
      <c r="D1158" s="525"/>
      <c r="E1158" s="526"/>
      <c r="F1158" s="206" t="s">
        <v>121</v>
      </c>
      <c r="G1158" s="207">
        <f>SUM(G1155:G1157)</f>
        <v>1264983993</v>
      </c>
      <c r="H1158" s="207">
        <f t="shared" ref="H1158:J1158" si="905">SUM(H1155:H1157)</f>
        <v>0</v>
      </c>
      <c r="I1158" s="207">
        <f t="shared" si="905"/>
        <v>1264983993</v>
      </c>
      <c r="J1158" s="207">
        <f t="shared" si="905"/>
        <v>0</v>
      </c>
      <c r="K1158" s="529"/>
      <c r="L1158" s="529"/>
      <c r="M1158" s="514"/>
      <c r="N1158" s="314"/>
      <c r="O1158" s="313"/>
      <c r="P1158" s="313"/>
      <c r="Q1158" s="313"/>
    </row>
    <row r="1159" spans="1:17" s="209" customFormat="1" ht="12" customHeight="1" x14ac:dyDescent="0.3">
      <c r="A1159" s="614">
        <f>A1129+1</f>
        <v>100</v>
      </c>
      <c r="B1159" s="507" t="s">
        <v>1015</v>
      </c>
      <c r="C1159" s="507"/>
      <c r="D1159" s="507"/>
      <c r="E1159" s="507"/>
      <c r="F1159" s="210" t="s">
        <v>819</v>
      </c>
      <c r="G1159" s="210"/>
      <c r="H1159" s="211"/>
      <c r="I1159" s="211"/>
      <c r="J1159" s="211"/>
      <c r="K1159" s="533"/>
      <c r="L1159" s="530">
        <v>0</v>
      </c>
      <c r="M1159" s="267" t="s">
        <v>701</v>
      </c>
      <c r="N1159" s="314"/>
      <c r="O1159" s="313"/>
      <c r="P1159" s="313"/>
      <c r="Q1159" s="313"/>
    </row>
    <row r="1160" spans="1:17" s="209" customFormat="1" ht="12" customHeight="1" x14ac:dyDescent="0.3">
      <c r="A1160" s="614"/>
      <c r="B1160" s="508"/>
      <c r="C1160" s="508"/>
      <c r="D1160" s="508"/>
      <c r="E1160" s="508"/>
      <c r="F1160" s="212" t="s">
        <v>104</v>
      </c>
      <c r="G1160" s="208">
        <v>58229062</v>
      </c>
      <c r="H1160" s="208">
        <f>G1160</f>
        <v>58229062</v>
      </c>
      <c r="I1160" s="208">
        <f>G1160-H1160</f>
        <v>0</v>
      </c>
      <c r="J1160" s="208">
        <f t="shared" ref="J1160:J1161" si="906">H1160</f>
        <v>58229062</v>
      </c>
      <c r="K1160" s="534"/>
      <c r="L1160" s="531"/>
      <c r="M1160" s="513" t="s">
        <v>820</v>
      </c>
      <c r="N1160" s="314">
        <f>G1160</f>
        <v>58229062</v>
      </c>
      <c r="O1160" s="314">
        <f t="shared" ref="O1160:Q1160" si="907">H1160</f>
        <v>58229062</v>
      </c>
      <c r="P1160" s="314">
        <f t="shared" si="907"/>
        <v>0</v>
      </c>
      <c r="Q1160" s="314">
        <f t="shared" si="907"/>
        <v>58229062</v>
      </c>
    </row>
    <row r="1161" spans="1:17" s="209" customFormat="1" ht="12" customHeight="1" x14ac:dyDescent="0.3">
      <c r="A1161" s="614"/>
      <c r="B1161" s="508"/>
      <c r="C1161" s="508"/>
      <c r="D1161" s="508"/>
      <c r="E1161" s="508"/>
      <c r="F1161" s="212" t="s">
        <v>82</v>
      </c>
      <c r="G1161" s="208">
        <v>0</v>
      </c>
      <c r="H1161" s="208">
        <v>0</v>
      </c>
      <c r="I1161" s="208">
        <f t="shared" ref="I1161" si="908">G1161-H1161</f>
        <v>0</v>
      </c>
      <c r="J1161" s="208">
        <f t="shared" si="906"/>
        <v>0</v>
      </c>
      <c r="K1161" s="534"/>
      <c r="L1161" s="531"/>
      <c r="M1161" s="513"/>
      <c r="N1161" s="314"/>
      <c r="O1161" s="313"/>
      <c r="P1161" s="313"/>
      <c r="Q1161" s="313"/>
    </row>
    <row r="1162" spans="1:17" s="209" customFormat="1" ht="12" customHeight="1" x14ac:dyDescent="0.3">
      <c r="A1162" s="614"/>
      <c r="B1162" s="508"/>
      <c r="C1162" s="508"/>
      <c r="D1162" s="508"/>
      <c r="E1162" s="508"/>
      <c r="F1162" s="212" t="s">
        <v>83</v>
      </c>
      <c r="G1162" s="208">
        <v>0</v>
      </c>
      <c r="H1162" s="208">
        <v>0</v>
      </c>
      <c r="I1162" s="208">
        <f>G1162</f>
        <v>0</v>
      </c>
      <c r="J1162" s="208">
        <v>0</v>
      </c>
      <c r="K1162" s="534"/>
      <c r="L1162" s="531"/>
      <c r="M1162" s="513"/>
      <c r="N1162" s="314"/>
      <c r="O1162" s="313"/>
      <c r="P1162" s="313"/>
      <c r="Q1162" s="313"/>
    </row>
    <row r="1163" spans="1:17" s="209" customFormat="1" ht="12" customHeight="1" x14ac:dyDescent="0.3">
      <c r="A1163" s="614"/>
      <c r="B1163" s="509"/>
      <c r="C1163" s="509"/>
      <c r="D1163" s="509"/>
      <c r="E1163" s="509"/>
      <c r="F1163" s="213" t="s">
        <v>121</v>
      </c>
      <c r="G1163" s="214">
        <f t="shared" ref="G1163" si="909">SUM(G1160:G1162)</f>
        <v>58229062</v>
      </c>
      <c r="H1163" s="214">
        <f t="shared" ref="H1163:J1163" si="910">SUM(H1160:H1162)</f>
        <v>58229062</v>
      </c>
      <c r="I1163" s="214">
        <f t="shared" si="910"/>
        <v>0</v>
      </c>
      <c r="J1163" s="214">
        <f t="shared" si="910"/>
        <v>58229062</v>
      </c>
      <c r="K1163" s="535"/>
      <c r="L1163" s="532"/>
      <c r="M1163" s="514"/>
      <c r="N1163" s="314"/>
      <c r="O1163" s="313"/>
      <c r="P1163" s="313"/>
      <c r="Q1163" s="313"/>
    </row>
    <row r="1164" spans="1:17" s="209" customFormat="1" ht="12" customHeight="1" x14ac:dyDescent="0.3">
      <c r="A1164" s="615">
        <f>A1159+1</f>
        <v>101</v>
      </c>
      <c r="B1164" s="507" t="s">
        <v>1016</v>
      </c>
      <c r="C1164" s="507"/>
      <c r="D1164" s="507"/>
      <c r="E1164" s="507"/>
      <c r="F1164" s="210" t="s">
        <v>992</v>
      </c>
      <c r="G1164" s="210"/>
      <c r="H1164" s="211"/>
      <c r="I1164" s="211"/>
      <c r="J1164" s="211"/>
      <c r="K1164" s="533" t="s">
        <v>884</v>
      </c>
      <c r="L1164" s="530">
        <v>0</v>
      </c>
      <c r="M1164" s="267" t="s">
        <v>697</v>
      </c>
      <c r="N1164" s="314"/>
      <c r="O1164" s="313"/>
      <c r="P1164" s="313"/>
      <c r="Q1164" s="313"/>
    </row>
    <row r="1165" spans="1:17" s="209" customFormat="1" ht="12" customHeight="1" x14ac:dyDescent="0.3">
      <c r="A1165" s="616"/>
      <c r="B1165" s="508"/>
      <c r="C1165" s="508"/>
      <c r="D1165" s="508"/>
      <c r="E1165" s="508"/>
      <c r="F1165" s="212" t="s">
        <v>104</v>
      </c>
      <c r="G1165" s="208">
        <v>18000000000</v>
      </c>
      <c r="H1165" s="208">
        <v>0</v>
      </c>
      <c r="I1165" s="208">
        <f>G1165-H1165</f>
        <v>18000000000</v>
      </c>
      <c r="J1165" s="208">
        <f>H1165</f>
        <v>0</v>
      </c>
      <c r="K1165" s="534"/>
      <c r="L1165" s="531"/>
      <c r="M1165" s="513" t="s">
        <v>1309</v>
      </c>
      <c r="N1165" s="314">
        <f>G1165</f>
        <v>18000000000</v>
      </c>
      <c r="O1165" s="314">
        <f t="shared" ref="O1165:Q1165" si="911">H1165</f>
        <v>0</v>
      </c>
      <c r="P1165" s="314">
        <f t="shared" si="911"/>
        <v>18000000000</v>
      </c>
      <c r="Q1165" s="314">
        <f t="shared" si="911"/>
        <v>0</v>
      </c>
    </row>
    <row r="1166" spans="1:17" s="209" customFormat="1" ht="12" customHeight="1" x14ac:dyDescent="0.3">
      <c r="A1166" s="616"/>
      <c r="B1166" s="508"/>
      <c r="C1166" s="508"/>
      <c r="D1166" s="508"/>
      <c r="E1166" s="508"/>
      <c r="F1166" s="212" t="s">
        <v>82</v>
      </c>
      <c r="G1166" s="208">
        <v>0</v>
      </c>
      <c r="H1166" s="208">
        <f t="shared" ref="H1166" si="912">G1166</f>
        <v>0</v>
      </c>
      <c r="I1166" s="208">
        <f t="shared" ref="I1166" si="913">G1166-H1166</f>
        <v>0</v>
      </c>
      <c r="J1166" s="208">
        <f t="shared" ref="J1166" si="914">H1166</f>
        <v>0</v>
      </c>
      <c r="K1166" s="534"/>
      <c r="L1166" s="531"/>
      <c r="M1166" s="513"/>
      <c r="N1166" s="314"/>
      <c r="O1166" s="313"/>
      <c r="P1166" s="313"/>
      <c r="Q1166" s="313"/>
    </row>
    <row r="1167" spans="1:17" s="209" customFormat="1" ht="12" customHeight="1" x14ac:dyDescent="0.3">
      <c r="A1167" s="616"/>
      <c r="B1167" s="508"/>
      <c r="C1167" s="508"/>
      <c r="D1167" s="508"/>
      <c r="E1167" s="508"/>
      <c r="F1167" s="212" t="s">
        <v>83</v>
      </c>
      <c r="G1167" s="208" t="s">
        <v>821</v>
      </c>
      <c r="H1167" s="208">
        <v>0</v>
      </c>
      <c r="I1167" s="208" t="str">
        <f>G1167</f>
        <v>연5.5%~9.14%</v>
      </c>
      <c r="J1167" s="208">
        <v>0</v>
      </c>
      <c r="K1167" s="534"/>
      <c r="L1167" s="531"/>
      <c r="M1167" s="513"/>
      <c r="N1167" s="314"/>
      <c r="O1167" s="313"/>
      <c r="P1167" s="313"/>
      <c r="Q1167" s="313"/>
    </row>
    <row r="1168" spans="1:17" s="209" customFormat="1" ht="12" customHeight="1" x14ac:dyDescent="0.3">
      <c r="A1168" s="616"/>
      <c r="B1168" s="509"/>
      <c r="C1168" s="508"/>
      <c r="D1168" s="508"/>
      <c r="E1168" s="508"/>
      <c r="F1168" s="213" t="s">
        <v>121</v>
      </c>
      <c r="G1168" s="214">
        <f>SUM(G1165:G1167)</f>
        <v>18000000000</v>
      </c>
      <c r="H1168" s="214">
        <f t="shared" ref="H1168:J1168" si="915">SUM(H1165:H1167)</f>
        <v>0</v>
      </c>
      <c r="I1168" s="214">
        <f t="shared" si="915"/>
        <v>18000000000</v>
      </c>
      <c r="J1168" s="214">
        <f t="shared" si="915"/>
        <v>0</v>
      </c>
      <c r="K1168" s="535"/>
      <c r="L1168" s="532"/>
      <c r="M1168" s="514"/>
      <c r="N1168" s="314"/>
      <c r="O1168" s="313"/>
      <c r="P1168" s="313"/>
      <c r="Q1168" s="313"/>
    </row>
    <row r="1169" spans="1:17" s="209" customFormat="1" ht="12" customHeight="1" x14ac:dyDescent="0.3">
      <c r="A1169" s="616"/>
      <c r="B1169" s="507" t="s">
        <v>1017</v>
      </c>
      <c r="C1169" s="508"/>
      <c r="D1169" s="508"/>
      <c r="E1169" s="508"/>
      <c r="F1169" s="210" t="s">
        <v>992</v>
      </c>
      <c r="G1169" s="210"/>
      <c r="H1169" s="211"/>
      <c r="I1169" s="211"/>
      <c r="J1169" s="211"/>
      <c r="K1169" s="533" t="s">
        <v>884</v>
      </c>
      <c r="L1169" s="530">
        <v>0</v>
      </c>
      <c r="M1169" s="267" t="s">
        <v>697</v>
      </c>
      <c r="N1169" s="314"/>
      <c r="O1169" s="313"/>
      <c r="P1169" s="313"/>
      <c r="Q1169" s="313"/>
    </row>
    <row r="1170" spans="1:17" s="209" customFormat="1" ht="12" customHeight="1" x14ac:dyDescent="0.3">
      <c r="A1170" s="616"/>
      <c r="B1170" s="508"/>
      <c r="C1170" s="508"/>
      <c r="D1170" s="508"/>
      <c r="E1170" s="508"/>
      <c r="F1170" s="212" t="s">
        <v>104</v>
      </c>
      <c r="G1170" s="208">
        <v>720000000</v>
      </c>
      <c r="H1170" s="208">
        <v>0</v>
      </c>
      <c r="I1170" s="208">
        <f>G1170-H1170</f>
        <v>720000000</v>
      </c>
      <c r="J1170" s="208">
        <f>H1170</f>
        <v>0</v>
      </c>
      <c r="K1170" s="534"/>
      <c r="L1170" s="531"/>
      <c r="M1170" s="513" t="s">
        <v>1310</v>
      </c>
      <c r="N1170" s="314">
        <f>G1170</f>
        <v>720000000</v>
      </c>
      <c r="O1170" s="314">
        <f t="shared" ref="O1170:Q1170" si="916">H1170</f>
        <v>0</v>
      </c>
      <c r="P1170" s="314">
        <f t="shared" si="916"/>
        <v>720000000</v>
      </c>
      <c r="Q1170" s="314">
        <f t="shared" si="916"/>
        <v>0</v>
      </c>
    </row>
    <row r="1171" spans="1:17" s="209" customFormat="1" ht="12" customHeight="1" x14ac:dyDescent="0.3">
      <c r="A1171" s="616"/>
      <c r="B1171" s="508"/>
      <c r="C1171" s="508"/>
      <c r="D1171" s="508"/>
      <c r="E1171" s="508"/>
      <c r="F1171" s="212" t="s">
        <v>82</v>
      </c>
      <c r="G1171" s="208">
        <v>0</v>
      </c>
      <c r="H1171" s="208">
        <f t="shared" ref="H1171" si="917">G1171</f>
        <v>0</v>
      </c>
      <c r="I1171" s="208">
        <f t="shared" ref="I1171" si="918">G1171-H1171</f>
        <v>0</v>
      </c>
      <c r="J1171" s="208">
        <f t="shared" ref="J1171" si="919">H1171</f>
        <v>0</v>
      </c>
      <c r="K1171" s="534"/>
      <c r="L1171" s="531"/>
      <c r="M1171" s="513"/>
      <c r="N1171" s="314"/>
      <c r="O1171" s="313"/>
      <c r="P1171" s="313"/>
      <c r="Q1171" s="313"/>
    </row>
    <row r="1172" spans="1:17" s="209" customFormat="1" ht="12" customHeight="1" x14ac:dyDescent="0.3">
      <c r="A1172" s="616"/>
      <c r="B1172" s="508"/>
      <c r="C1172" s="508"/>
      <c r="D1172" s="508"/>
      <c r="E1172" s="508"/>
      <c r="F1172" s="212" t="s">
        <v>83</v>
      </c>
      <c r="G1172" s="208">
        <v>0</v>
      </c>
      <c r="H1172" s="208">
        <v>0</v>
      </c>
      <c r="I1172" s="208">
        <f>G1172</f>
        <v>0</v>
      </c>
      <c r="J1172" s="208">
        <v>0</v>
      </c>
      <c r="K1172" s="534"/>
      <c r="L1172" s="531"/>
      <c r="M1172" s="513"/>
      <c r="N1172" s="314"/>
      <c r="O1172" s="313"/>
      <c r="P1172" s="313"/>
      <c r="Q1172" s="313"/>
    </row>
    <row r="1173" spans="1:17" s="209" customFormat="1" ht="12" customHeight="1" x14ac:dyDescent="0.3">
      <c r="A1173" s="616"/>
      <c r="B1173" s="509"/>
      <c r="C1173" s="508"/>
      <c r="D1173" s="508"/>
      <c r="E1173" s="508"/>
      <c r="F1173" s="213" t="s">
        <v>121</v>
      </c>
      <c r="G1173" s="214">
        <f>SUM(G1170:G1172)</f>
        <v>720000000</v>
      </c>
      <c r="H1173" s="214">
        <f t="shared" ref="H1173:J1173" si="920">SUM(H1170:H1172)</f>
        <v>0</v>
      </c>
      <c r="I1173" s="214">
        <f t="shared" si="920"/>
        <v>720000000</v>
      </c>
      <c r="J1173" s="214">
        <f t="shared" si="920"/>
        <v>0</v>
      </c>
      <c r="K1173" s="535"/>
      <c r="L1173" s="532"/>
      <c r="M1173" s="514"/>
      <c r="N1173" s="314"/>
      <c r="O1173" s="313"/>
      <c r="P1173" s="313"/>
      <c r="Q1173" s="313"/>
    </row>
    <row r="1174" spans="1:17" s="209" customFormat="1" ht="12" customHeight="1" x14ac:dyDescent="0.3">
      <c r="A1174" s="616"/>
      <c r="B1174" s="518"/>
      <c r="C1174" s="519"/>
      <c r="D1174" s="519"/>
      <c r="E1174" s="520"/>
      <c r="F1174" s="216"/>
      <c r="G1174" s="217"/>
      <c r="H1174" s="218"/>
      <c r="I1174" s="218"/>
      <c r="J1174" s="218"/>
      <c r="K1174" s="527"/>
      <c r="L1174" s="527"/>
      <c r="M1174" s="512"/>
      <c r="N1174" s="314"/>
      <c r="O1174" s="313"/>
      <c r="P1174" s="313"/>
      <c r="Q1174" s="313"/>
    </row>
    <row r="1175" spans="1:17" s="209" customFormat="1" ht="12" customHeight="1" x14ac:dyDescent="0.3">
      <c r="A1175" s="616"/>
      <c r="B1175" s="521"/>
      <c r="C1175" s="522"/>
      <c r="D1175" s="522"/>
      <c r="E1175" s="523"/>
      <c r="F1175" s="206" t="s">
        <v>565</v>
      </c>
      <c r="G1175" s="207">
        <f>G1165+G1170</f>
        <v>18720000000</v>
      </c>
      <c r="H1175" s="207">
        <f t="shared" ref="H1175:J1175" si="921">H1165+H1170</f>
        <v>0</v>
      </c>
      <c r="I1175" s="207">
        <f t="shared" si="921"/>
        <v>18720000000</v>
      </c>
      <c r="J1175" s="207">
        <f t="shared" si="921"/>
        <v>0</v>
      </c>
      <c r="K1175" s="528"/>
      <c r="L1175" s="528"/>
      <c r="M1175" s="513"/>
      <c r="N1175" s="314"/>
      <c r="O1175" s="313"/>
      <c r="P1175" s="313"/>
      <c r="Q1175" s="313"/>
    </row>
    <row r="1176" spans="1:17" s="209" customFormat="1" ht="12" customHeight="1" x14ac:dyDescent="0.3">
      <c r="A1176" s="616"/>
      <c r="B1176" s="521"/>
      <c r="C1176" s="522"/>
      <c r="D1176" s="522"/>
      <c r="E1176" s="523"/>
      <c r="F1176" s="206" t="s">
        <v>567</v>
      </c>
      <c r="G1176" s="207">
        <f t="shared" ref="G1176:J1176" si="922">G1166+G1171</f>
        <v>0</v>
      </c>
      <c r="H1176" s="207">
        <f t="shared" si="922"/>
        <v>0</v>
      </c>
      <c r="I1176" s="207">
        <f t="shared" si="922"/>
        <v>0</v>
      </c>
      <c r="J1176" s="207">
        <f t="shared" si="922"/>
        <v>0</v>
      </c>
      <c r="K1176" s="528"/>
      <c r="L1176" s="528"/>
      <c r="M1176" s="513"/>
      <c r="N1176" s="314"/>
      <c r="O1176" s="313"/>
      <c r="P1176" s="313"/>
      <c r="Q1176" s="313"/>
    </row>
    <row r="1177" spans="1:17" s="209" customFormat="1" ht="12" customHeight="1" x14ac:dyDescent="0.3">
      <c r="A1177" s="616"/>
      <c r="B1177" s="521"/>
      <c r="C1177" s="522"/>
      <c r="D1177" s="522"/>
      <c r="E1177" s="523"/>
      <c r="F1177" s="206" t="s">
        <v>569</v>
      </c>
      <c r="G1177" s="207" t="str">
        <f>G1167</f>
        <v>연5.5%~9.14%</v>
      </c>
      <c r="H1177" s="207">
        <f t="shared" ref="H1177:J1177" si="923">H1167</f>
        <v>0</v>
      </c>
      <c r="I1177" s="207" t="str">
        <f t="shared" si="923"/>
        <v>연5.5%~9.14%</v>
      </c>
      <c r="J1177" s="207">
        <f t="shared" si="923"/>
        <v>0</v>
      </c>
      <c r="K1177" s="528"/>
      <c r="L1177" s="528"/>
      <c r="M1177" s="513"/>
      <c r="N1177" s="314"/>
      <c r="O1177" s="313"/>
      <c r="P1177" s="313"/>
      <c r="Q1177" s="313"/>
    </row>
    <row r="1178" spans="1:17" s="209" customFormat="1" ht="12" customHeight="1" x14ac:dyDescent="0.3">
      <c r="A1178" s="617"/>
      <c r="B1178" s="524"/>
      <c r="C1178" s="525"/>
      <c r="D1178" s="525"/>
      <c r="E1178" s="526"/>
      <c r="F1178" s="213" t="s">
        <v>121</v>
      </c>
      <c r="G1178" s="219">
        <f>SUM(G1175:G1177)</f>
        <v>18720000000</v>
      </c>
      <c r="H1178" s="219">
        <f t="shared" ref="H1178:J1178" si="924">SUM(H1175:H1177)</f>
        <v>0</v>
      </c>
      <c r="I1178" s="219">
        <f t="shared" si="924"/>
        <v>18720000000</v>
      </c>
      <c r="J1178" s="219">
        <f t="shared" si="924"/>
        <v>0</v>
      </c>
      <c r="K1178" s="529"/>
      <c r="L1178" s="529"/>
      <c r="M1178" s="514"/>
      <c r="N1178" s="314"/>
      <c r="O1178" s="313"/>
      <c r="P1178" s="313"/>
      <c r="Q1178" s="313"/>
    </row>
    <row r="1179" spans="1:17" s="209" customFormat="1" ht="12" customHeight="1" x14ac:dyDescent="0.3">
      <c r="A1179" s="614">
        <f>A1164+1</f>
        <v>102</v>
      </c>
      <c r="B1179" s="507" t="s">
        <v>1018</v>
      </c>
      <c r="C1179" s="507" t="s">
        <v>159</v>
      </c>
      <c r="D1179" s="507"/>
      <c r="E1179" s="507"/>
      <c r="F1179" s="210" t="s">
        <v>197</v>
      </c>
      <c r="G1179" s="296"/>
      <c r="H1179" s="295"/>
      <c r="I1179" s="295"/>
      <c r="J1179" s="295"/>
      <c r="K1179" s="533" t="s">
        <v>884</v>
      </c>
      <c r="L1179" s="530">
        <v>0</v>
      </c>
      <c r="M1179" s="215" t="s">
        <v>697</v>
      </c>
      <c r="N1179" s="314"/>
      <c r="O1179" s="313"/>
      <c r="P1179" s="313"/>
      <c r="Q1179" s="313"/>
    </row>
    <row r="1180" spans="1:17" s="209" customFormat="1" ht="12" customHeight="1" x14ac:dyDescent="0.3">
      <c r="A1180" s="614"/>
      <c r="B1180" s="508"/>
      <c r="C1180" s="508"/>
      <c r="D1180" s="508"/>
      <c r="E1180" s="508"/>
      <c r="F1180" s="212" t="s">
        <v>104</v>
      </c>
      <c r="G1180" s="208">
        <v>14710000</v>
      </c>
      <c r="H1180" s="208">
        <v>0</v>
      </c>
      <c r="I1180" s="208">
        <f>G1180</f>
        <v>14710000</v>
      </c>
      <c r="J1180" s="208">
        <f t="shared" ref="J1180:J1182" si="925">H1180</f>
        <v>0</v>
      </c>
      <c r="K1180" s="534"/>
      <c r="L1180" s="531"/>
      <c r="M1180" s="513"/>
      <c r="N1180" s="314">
        <f>G1180</f>
        <v>14710000</v>
      </c>
      <c r="O1180" s="314">
        <f t="shared" ref="O1180:Q1180" si="926">H1180</f>
        <v>0</v>
      </c>
      <c r="P1180" s="314">
        <f t="shared" si="926"/>
        <v>14710000</v>
      </c>
      <c r="Q1180" s="314">
        <f t="shared" si="926"/>
        <v>0</v>
      </c>
    </row>
    <row r="1181" spans="1:17" s="209" customFormat="1" ht="12" customHeight="1" x14ac:dyDescent="0.3">
      <c r="A1181" s="614"/>
      <c r="B1181" s="508"/>
      <c r="C1181" s="508"/>
      <c r="D1181" s="508"/>
      <c r="E1181" s="508"/>
      <c r="F1181" s="212" t="s">
        <v>82</v>
      </c>
      <c r="G1181" s="208">
        <v>0</v>
      </c>
      <c r="H1181" s="208">
        <v>0</v>
      </c>
      <c r="I1181" s="208">
        <v>0</v>
      </c>
      <c r="J1181" s="208">
        <f t="shared" si="925"/>
        <v>0</v>
      </c>
      <c r="K1181" s="534"/>
      <c r="L1181" s="531"/>
      <c r="M1181" s="513"/>
      <c r="N1181" s="314"/>
      <c r="O1181" s="313"/>
      <c r="P1181" s="313"/>
      <c r="Q1181" s="313"/>
    </row>
    <row r="1182" spans="1:17" s="209" customFormat="1" ht="12" customHeight="1" x14ac:dyDescent="0.3">
      <c r="A1182" s="614"/>
      <c r="B1182" s="508"/>
      <c r="C1182" s="508"/>
      <c r="D1182" s="508"/>
      <c r="E1182" s="508"/>
      <c r="F1182" s="212" t="s">
        <v>83</v>
      </c>
      <c r="G1182" s="208">
        <v>0</v>
      </c>
      <c r="H1182" s="208">
        <v>0</v>
      </c>
      <c r="I1182" s="208">
        <v>0</v>
      </c>
      <c r="J1182" s="208">
        <f t="shared" si="925"/>
        <v>0</v>
      </c>
      <c r="K1182" s="534"/>
      <c r="L1182" s="531"/>
      <c r="M1182" s="513"/>
      <c r="N1182" s="314"/>
      <c r="O1182" s="313"/>
      <c r="P1182" s="313"/>
      <c r="Q1182" s="313"/>
    </row>
    <row r="1183" spans="1:17" s="209" customFormat="1" ht="12" customHeight="1" x14ac:dyDescent="0.3">
      <c r="A1183" s="614"/>
      <c r="B1183" s="509"/>
      <c r="C1183" s="509"/>
      <c r="D1183" s="509"/>
      <c r="E1183" s="509"/>
      <c r="F1183" s="213" t="s">
        <v>121</v>
      </c>
      <c r="G1183" s="214">
        <f t="shared" ref="G1183:J1183" si="927">SUM(G1180:G1182)</f>
        <v>14710000</v>
      </c>
      <c r="H1183" s="214">
        <f t="shared" si="927"/>
        <v>0</v>
      </c>
      <c r="I1183" s="214">
        <f t="shared" si="927"/>
        <v>14710000</v>
      </c>
      <c r="J1183" s="214">
        <f t="shared" si="927"/>
        <v>0</v>
      </c>
      <c r="K1183" s="535"/>
      <c r="L1183" s="532"/>
      <c r="M1183" s="514"/>
      <c r="N1183" s="314"/>
      <c r="O1183" s="313"/>
      <c r="P1183" s="313"/>
      <c r="Q1183" s="313"/>
    </row>
    <row r="1184" spans="1:17" s="209" customFormat="1" ht="12" customHeight="1" x14ac:dyDescent="0.3">
      <c r="A1184" s="614">
        <f>A1179+1</f>
        <v>103</v>
      </c>
      <c r="B1184" s="507" t="s">
        <v>1181</v>
      </c>
      <c r="C1184" s="507"/>
      <c r="D1184" s="507"/>
      <c r="E1184" s="507"/>
      <c r="F1184" s="210" t="s">
        <v>268</v>
      </c>
      <c r="G1184" s="210"/>
      <c r="H1184" s="211"/>
      <c r="I1184" s="211"/>
      <c r="J1184" s="211"/>
      <c r="K1184" s="533" t="s">
        <v>1040</v>
      </c>
      <c r="L1184" s="530">
        <v>0</v>
      </c>
      <c r="M1184" s="267" t="s">
        <v>719</v>
      </c>
      <c r="N1184" s="314"/>
      <c r="O1184" s="313"/>
      <c r="P1184" s="313"/>
      <c r="Q1184" s="313"/>
    </row>
    <row r="1185" spans="1:17" s="209" customFormat="1" ht="12" customHeight="1" x14ac:dyDescent="0.3">
      <c r="A1185" s="614"/>
      <c r="B1185" s="508"/>
      <c r="C1185" s="508"/>
      <c r="D1185" s="508"/>
      <c r="E1185" s="508"/>
      <c r="F1185" s="212" t="s">
        <v>104</v>
      </c>
      <c r="G1185" s="208">
        <v>370000000</v>
      </c>
      <c r="H1185" s="208">
        <f>G1185</f>
        <v>370000000</v>
      </c>
      <c r="I1185" s="208">
        <v>0</v>
      </c>
      <c r="J1185" s="208">
        <f>H1185</f>
        <v>370000000</v>
      </c>
      <c r="K1185" s="534"/>
      <c r="L1185" s="531"/>
      <c r="M1185" s="558" t="s">
        <v>1320</v>
      </c>
      <c r="N1185" s="314">
        <f>G1185</f>
        <v>370000000</v>
      </c>
      <c r="O1185" s="314">
        <f t="shared" ref="O1185:Q1185" si="928">H1185</f>
        <v>370000000</v>
      </c>
      <c r="P1185" s="314">
        <f t="shared" si="928"/>
        <v>0</v>
      </c>
      <c r="Q1185" s="314">
        <f t="shared" si="928"/>
        <v>370000000</v>
      </c>
    </row>
    <row r="1186" spans="1:17" s="209" customFormat="1" ht="12" customHeight="1" x14ac:dyDescent="0.3">
      <c r="A1186" s="614"/>
      <c r="B1186" s="508"/>
      <c r="C1186" s="508"/>
      <c r="D1186" s="508"/>
      <c r="E1186" s="508"/>
      <c r="F1186" s="212" t="s">
        <v>82</v>
      </c>
      <c r="G1186" s="208">
        <v>0</v>
      </c>
      <c r="H1186" s="208">
        <f t="shared" ref="H1186" si="929">G1186</f>
        <v>0</v>
      </c>
      <c r="I1186" s="208">
        <f t="shared" ref="I1186:I1187" si="930">G1186</f>
        <v>0</v>
      </c>
      <c r="J1186" s="208">
        <f t="shared" ref="J1186" si="931">H1186</f>
        <v>0</v>
      </c>
      <c r="K1186" s="534"/>
      <c r="L1186" s="531"/>
      <c r="M1186" s="558"/>
      <c r="N1186" s="314"/>
      <c r="O1186" s="314"/>
      <c r="P1186" s="314"/>
      <c r="Q1186" s="314"/>
    </row>
    <row r="1187" spans="1:17" s="209" customFormat="1" ht="12" customHeight="1" x14ac:dyDescent="0.3">
      <c r="A1187" s="614"/>
      <c r="B1187" s="508"/>
      <c r="C1187" s="508"/>
      <c r="D1187" s="508"/>
      <c r="E1187" s="508"/>
      <c r="F1187" s="212" t="s">
        <v>83</v>
      </c>
      <c r="G1187" s="208" t="s">
        <v>674</v>
      </c>
      <c r="H1187" s="208">
        <v>0</v>
      </c>
      <c r="I1187" s="208" t="str">
        <f t="shared" si="930"/>
        <v>연6%</v>
      </c>
      <c r="J1187" s="208">
        <v>0</v>
      </c>
      <c r="K1187" s="534"/>
      <c r="L1187" s="531"/>
      <c r="M1187" s="558"/>
      <c r="N1187" s="314"/>
      <c r="O1187" s="314"/>
      <c r="P1187" s="314"/>
      <c r="Q1187" s="314"/>
    </row>
    <row r="1188" spans="1:17" s="209" customFormat="1" ht="12" customHeight="1" x14ac:dyDescent="0.3">
      <c r="A1188" s="614"/>
      <c r="B1188" s="509"/>
      <c r="C1188" s="509"/>
      <c r="D1188" s="508"/>
      <c r="E1188" s="508"/>
      <c r="F1188" s="213" t="s">
        <v>121</v>
      </c>
      <c r="G1188" s="214">
        <f>SUM(G1185:G1187)</f>
        <v>370000000</v>
      </c>
      <c r="H1188" s="214">
        <f t="shared" ref="H1188:J1188" si="932">SUM(H1185:H1187)</f>
        <v>370000000</v>
      </c>
      <c r="I1188" s="214">
        <f t="shared" si="932"/>
        <v>0</v>
      </c>
      <c r="J1188" s="214">
        <f t="shared" si="932"/>
        <v>370000000</v>
      </c>
      <c r="K1188" s="535"/>
      <c r="L1188" s="532"/>
      <c r="M1188" s="559"/>
      <c r="N1188" s="314"/>
      <c r="O1188" s="313"/>
      <c r="P1188" s="313"/>
      <c r="Q1188" s="313"/>
    </row>
    <row r="1189" spans="1:17" s="209" customFormat="1" ht="12" customHeight="1" x14ac:dyDescent="0.3">
      <c r="A1189" s="614">
        <f>A1184+1</f>
        <v>104</v>
      </c>
      <c r="B1189" s="507" t="s">
        <v>1183</v>
      </c>
      <c r="C1189" s="507" t="s">
        <v>822</v>
      </c>
      <c r="D1189" s="507"/>
      <c r="E1189" s="507"/>
      <c r="F1189" s="210" t="s">
        <v>824</v>
      </c>
      <c r="G1189" s="210"/>
      <c r="H1189" s="211"/>
      <c r="I1189" s="211"/>
      <c r="J1189" s="211"/>
      <c r="K1189" s="527" t="s">
        <v>1077</v>
      </c>
      <c r="L1189" s="530">
        <v>0</v>
      </c>
      <c r="M1189" s="267" t="s">
        <v>697</v>
      </c>
      <c r="N1189" s="314"/>
      <c r="O1189" s="313"/>
      <c r="P1189" s="313"/>
      <c r="Q1189" s="313"/>
    </row>
    <row r="1190" spans="1:17" s="209" customFormat="1" ht="12" customHeight="1" x14ac:dyDescent="0.3">
      <c r="A1190" s="614"/>
      <c r="B1190" s="508"/>
      <c r="C1190" s="508"/>
      <c r="D1190" s="508"/>
      <c r="E1190" s="508"/>
      <c r="F1190" s="212" t="s">
        <v>104</v>
      </c>
      <c r="G1190" s="208">
        <v>1036198266</v>
      </c>
      <c r="H1190" s="208">
        <v>0</v>
      </c>
      <c r="I1190" s="208">
        <f>G1190-H1190</f>
        <v>1036198266</v>
      </c>
      <c r="J1190" s="208">
        <f>H1190</f>
        <v>0</v>
      </c>
      <c r="K1190" s="528"/>
      <c r="L1190" s="531"/>
      <c r="M1190" s="549" t="s">
        <v>1321</v>
      </c>
      <c r="N1190" s="314">
        <f>G1190</f>
        <v>1036198266</v>
      </c>
      <c r="O1190" s="314">
        <f t="shared" ref="O1190:Q1190" si="933">H1190</f>
        <v>0</v>
      </c>
      <c r="P1190" s="314">
        <f t="shared" si="933"/>
        <v>1036198266</v>
      </c>
      <c r="Q1190" s="314">
        <f t="shared" si="933"/>
        <v>0</v>
      </c>
    </row>
    <row r="1191" spans="1:17" s="209" customFormat="1" ht="12" customHeight="1" x14ac:dyDescent="0.3">
      <c r="A1191" s="614"/>
      <c r="B1191" s="508"/>
      <c r="C1191" s="508"/>
      <c r="D1191" s="508"/>
      <c r="E1191" s="508"/>
      <c r="F1191" s="212" t="s">
        <v>82</v>
      </c>
      <c r="G1191" s="208">
        <v>246473242</v>
      </c>
      <c r="H1191" s="208">
        <v>0</v>
      </c>
      <c r="I1191" s="208">
        <f t="shared" ref="I1191" si="934">G1191-H1191</f>
        <v>246473242</v>
      </c>
      <c r="J1191" s="208">
        <f t="shared" ref="J1191" si="935">H1191</f>
        <v>0</v>
      </c>
      <c r="K1191" s="528"/>
      <c r="L1191" s="531"/>
      <c r="M1191" s="549"/>
      <c r="N1191" s="314"/>
      <c r="O1191" s="313"/>
      <c r="P1191" s="313"/>
      <c r="Q1191" s="313"/>
    </row>
    <row r="1192" spans="1:17" s="209" customFormat="1" ht="12" customHeight="1" x14ac:dyDescent="0.3">
      <c r="A1192" s="614"/>
      <c r="B1192" s="508"/>
      <c r="C1192" s="508"/>
      <c r="D1192" s="508"/>
      <c r="E1192" s="508"/>
      <c r="F1192" s="212" t="s">
        <v>83</v>
      </c>
      <c r="G1192" s="208" t="s">
        <v>674</v>
      </c>
      <c r="H1192" s="208">
        <v>0</v>
      </c>
      <c r="I1192" s="208" t="str">
        <f>G1192</f>
        <v>연6%</v>
      </c>
      <c r="J1192" s="208">
        <v>0</v>
      </c>
      <c r="K1192" s="528"/>
      <c r="L1192" s="531"/>
      <c r="M1192" s="549"/>
      <c r="N1192" s="314"/>
      <c r="O1192" s="313"/>
      <c r="P1192" s="313"/>
      <c r="Q1192" s="313"/>
    </row>
    <row r="1193" spans="1:17" s="209" customFormat="1" ht="12" customHeight="1" x14ac:dyDescent="0.3">
      <c r="A1193" s="614"/>
      <c r="B1193" s="509"/>
      <c r="C1193" s="508"/>
      <c r="D1193" s="508"/>
      <c r="E1193" s="508"/>
      <c r="F1193" s="213" t="s">
        <v>121</v>
      </c>
      <c r="G1193" s="214">
        <f>SUM(G1190:G1192)</f>
        <v>1282671508</v>
      </c>
      <c r="H1193" s="214">
        <f t="shared" ref="H1193:J1193" si="936">SUM(H1190:H1192)</f>
        <v>0</v>
      </c>
      <c r="I1193" s="214">
        <f t="shared" si="936"/>
        <v>1282671508</v>
      </c>
      <c r="J1193" s="214">
        <f t="shared" si="936"/>
        <v>0</v>
      </c>
      <c r="K1193" s="528"/>
      <c r="L1193" s="532"/>
      <c r="M1193" s="549"/>
      <c r="N1193" s="314"/>
      <c r="O1193" s="313"/>
      <c r="P1193" s="313"/>
      <c r="Q1193" s="313"/>
    </row>
    <row r="1194" spans="1:17" s="209" customFormat="1" ht="12" customHeight="1" x14ac:dyDescent="0.3">
      <c r="A1194" s="614"/>
      <c r="B1194" s="507" t="s">
        <v>1184</v>
      </c>
      <c r="C1194" s="508"/>
      <c r="D1194" s="508"/>
      <c r="E1194" s="508"/>
      <c r="F1194" s="210" t="s">
        <v>824</v>
      </c>
      <c r="G1194" s="210"/>
      <c r="H1194" s="211"/>
      <c r="I1194" s="211"/>
      <c r="J1194" s="211"/>
      <c r="K1194" s="528"/>
      <c r="L1194" s="530">
        <v>0</v>
      </c>
      <c r="M1194" s="549"/>
      <c r="N1194" s="314"/>
      <c r="O1194" s="313"/>
      <c r="P1194" s="313"/>
      <c r="Q1194" s="313"/>
    </row>
    <row r="1195" spans="1:17" s="209" customFormat="1" ht="12" customHeight="1" x14ac:dyDescent="0.3">
      <c r="A1195" s="614"/>
      <c r="B1195" s="508"/>
      <c r="C1195" s="508"/>
      <c r="D1195" s="508"/>
      <c r="E1195" s="508"/>
      <c r="F1195" s="212" t="s">
        <v>104</v>
      </c>
      <c r="G1195" s="208">
        <v>89451390</v>
      </c>
      <c r="H1195" s="208">
        <v>0</v>
      </c>
      <c r="I1195" s="208">
        <f>G1195-H1195</f>
        <v>89451390</v>
      </c>
      <c r="J1195" s="208">
        <f>H1195</f>
        <v>0</v>
      </c>
      <c r="K1195" s="528"/>
      <c r="L1195" s="531"/>
      <c r="M1195" s="549"/>
      <c r="N1195" s="314">
        <f>G1195</f>
        <v>89451390</v>
      </c>
      <c r="O1195" s="314">
        <f t="shared" ref="O1195:Q1195" si="937">H1195</f>
        <v>0</v>
      </c>
      <c r="P1195" s="314">
        <f t="shared" si="937"/>
        <v>89451390</v>
      </c>
      <c r="Q1195" s="314">
        <f t="shared" si="937"/>
        <v>0</v>
      </c>
    </row>
    <row r="1196" spans="1:17" s="209" customFormat="1" ht="12" customHeight="1" x14ac:dyDescent="0.3">
      <c r="A1196" s="614"/>
      <c r="B1196" s="508"/>
      <c r="C1196" s="508"/>
      <c r="D1196" s="508"/>
      <c r="E1196" s="508"/>
      <c r="F1196" s="212" t="s">
        <v>82</v>
      </c>
      <c r="G1196" s="208">
        <v>0</v>
      </c>
      <c r="H1196" s="208">
        <v>0</v>
      </c>
      <c r="I1196" s="208">
        <f t="shared" ref="I1196" si="938">G1196-H1196</f>
        <v>0</v>
      </c>
      <c r="J1196" s="208">
        <f t="shared" ref="J1196" si="939">H1196</f>
        <v>0</v>
      </c>
      <c r="K1196" s="528"/>
      <c r="L1196" s="531"/>
      <c r="M1196" s="549"/>
      <c r="N1196" s="314"/>
      <c r="O1196" s="313"/>
      <c r="P1196" s="313"/>
      <c r="Q1196" s="313"/>
    </row>
    <row r="1197" spans="1:17" s="209" customFormat="1" ht="12" customHeight="1" x14ac:dyDescent="0.3">
      <c r="A1197" s="614"/>
      <c r="B1197" s="508"/>
      <c r="C1197" s="508"/>
      <c r="D1197" s="508"/>
      <c r="E1197" s="508"/>
      <c r="F1197" s="212" t="s">
        <v>83</v>
      </c>
      <c r="G1197" s="208" t="s">
        <v>674</v>
      </c>
      <c r="H1197" s="208">
        <v>0</v>
      </c>
      <c r="I1197" s="208" t="str">
        <f>G1197</f>
        <v>연6%</v>
      </c>
      <c r="J1197" s="208">
        <v>0</v>
      </c>
      <c r="K1197" s="528"/>
      <c r="L1197" s="531"/>
      <c r="M1197" s="549"/>
      <c r="N1197" s="314"/>
      <c r="O1197" s="313"/>
      <c r="P1197" s="313"/>
      <c r="Q1197" s="313"/>
    </row>
    <row r="1198" spans="1:17" s="209" customFormat="1" ht="12" customHeight="1" x14ac:dyDescent="0.3">
      <c r="A1198" s="614"/>
      <c r="B1198" s="509"/>
      <c r="C1198" s="509"/>
      <c r="D1198" s="509"/>
      <c r="E1198" s="509"/>
      <c r="F1198" s="213" t="s">
        <v>121</v>
      </c>
      <c r="G1198" s="214">
        <f t="shared" ref="G1198:J1198" si="940">SUM(G1195:G1197)</f>
        <v>89451390</v>
      </c>
      <c r="H1198" s="214">
        <f t="shared" si="940"/>
        <v>0</v>
      </c>
      <c r="I1198" s="214">
        <f t="shared" si="940"/>
        <v>89451390</v>
      </c>
      <c r="J1198" s="214">
        <f t="shared" si="940"/>
        <v>0</v>
      </c>
      <c r="K1198" s="529"/>
      <c r="L1198" s="532"/>
      <c r="M1198" s="546"/>
      <c r="N1198" s="314"/>
      <c r="O1198" s="313"/>
      <c r="P1198" s="313"/>
      <c r="Q1198" s="313"/>
    </row>
    <row r="1199" spans="1:17" s="209" customFormat="1" ht="12" customHeight="1" x14ac:dyDescent="0.3">
      <c r="A1199" s="614"/>
      <c r="B1199" s="518"/>
      <c r="C1199" s="519"/>
      <c r="D1199" s="519"/>
      <c r="E1199" s="520"/>
      <c r="F1199" s="206"/>
      <c r="G1199" s="207"/>
      <c r="H1199" s="208"/>
      <c r="I1199" s="208"/>
      <c r="J1199" s="208"/>
      <c r="K1199" s="527"/>
      <c r="L1199" s="527"/>
      <c r="M1199" s="512"/>
      <c r="N1199" s="314"/>
      <c r="O1199" s="313"/>
      <c r="P1199" s="313"/>
      <c r="Q1199" s="313"/>
    </row>
    <row r="1200" spans="1:17" s="209" customFormat="1" ht="12" customHeight="1" x14ac:dyDescent="0.3">
      <c r="A1200" s="614"/>
      <c r="B1200" s="521"/>
      <c r="C1200" s="522"/>
      <c r="D1200" s="522"/>
      <c r="E1200" s="523"/>
      <c r="F1200" s="206" t="s">
        <v>565</v>
      </c>
      <c r="G1200" s="207">
        <f>G1190+G1195</f>
        <v>1125649656</v>
      </c>
      <c r="H1200" s="207">
        <f t="shared" ref="H1200:J1200" si="941">H1190+H1195</f>
        <v>0</v>
      </c>
      <c r="I1200" s="207">
        <f t="shared" si="941"/>
        <v>1125649656</v>
      </c>
      <c r="J1200" s="207">
        <f t="shared" si="941"/>
        <v>0</v>
      </c>
      <c r="K1200" s="528"/>
      <c r="L1200" s="528"/>
      <c r="M1200" s="513"/>
      <c r="N1200" s="314"/>
      <c r="O1200" s="313"/>
      <c r="P1200" s="313"/>
      <c r="Q1200" s="313"/>
    </row>
    <row r="1201" spans="1:17" s="209" customFormat="1" ht="12" customHeight="1" x14ac:dyDescent="0.3">
      <c r="A1201" s="614"/>
      <c r="B1201" s="521"/>
      <c r="C1201" s="522"/>
      <c r="D1201" s="522"/>
      <c r="E1201" s="523"/>
      <c r="F1201" s="206" t="s">
        <v>567</v>
      </c>
      <c r="G1201" s="207">
        <f>G1191+G1196</f>
        <v>246473242</v>
      </c>
      <c r="H1201" s="207">
        <f t="shared" ref="H1201:J1202" si="942">H1191+H1196</f>
        <v>0</v>
      </c>
      <c r="I1201" s="207">
        <f t="shared" si="942"/>
        <v>246473242</v>
      </c>
      <c r="J1201" s="207">
        <f t="shared" si="942"/>
        <v>0</v>
      </c>
      <c r="K1201" s="528"/>
      <c r="L1201" s="528"/>
      <c r="M1201" s="513"/>
      <c r="N1201" s="314"/>
      <c r="O1201" s="313"/>
      <c r="P1201" s="313"/>
      <c r="Q1201" s="313"/>
    </row>
    <row r="1202" spans="1:17" s="209" customFormat="1" ht="12" customHeight="1" x14ac:dyDescent="0.3">
      <c r="A1202" s="614"/>
      <c r="B1202" s="521"/>
      <c r="C1202" s="522"/>
      <c r="D1202" s="522"/>
      <c r="E1202" s="523"/>
      <c r="F1202" s="206" t="s">
        <v>569</v>
      </c>
      <c r="G1202" s="207" t="str">
        <f>G1197</f>
        <v>연6%</v>
      </c>
      <c r="H1202" s="207">
        <f>H1197</f>
        <v>0</v>
      </c>
      <c r="I1202" s="207" t="str">
        <f>I1197</f>
        <v>연6%</v>
      </c>
      <c r="J1202" s="207">
        <f t="shared" si="942"/>
        <v>0</v>
      </c>
      <c r="K1202" s="528"/>
      <c r="L1202" s="528"/>
      <c r="M1202" s="513"/>
      <c r="N1202" s="314"/>
      <c r="O1202" s="313"/>
      <c r="P1202" s="313"/>
      <c r="Q1202" s="313"/>
    </row>
    <row r="1203" spans="1:17" s="209" customFormat="1" ht="12" customHeight="1" x14ac:dyDescent="0.3">
      <c r="A1203" s="614"/>
      <c r="B1203" s="524"/>
      <c r="C1203" s="525"/>
      <c r="D1203" s="525"/>
      <c r="E1203" s="526"/>
      <c r="F1203" s="206" t="s">
        <v>121</v>
      </c>
      <c r="G1203" s="207">
        <f>SUM(G1200:G1202)</f>
        <v>1372122898</v>
      </c>
      <c r="H1203" s="207">
        <f t="shared" ref="H1203:J1203" si="943">SUM(H1200:H1202)</f>
        <v>0</v>
      </c>
      <c r="I1203" s="207">
        <f t="shared" si="943"/>
        <v>1372122898</v>
      </c>
      <c r="J1203" s="207">
        <f t="shared" si="943"/>
        <v>0</v>
      </c>
      <c r="K1203" s="529"/>
      <c r="L1203" s="529"/>
      <c r="M1203" s="514"/>
      <c r="N1203" s="314"/>
      <c r="O1203" s="313"/>
      <c r="P1203" s="313"/>
      <c r="Q1203" s="313"/>
    </row>
    <row r="1204" spans="1:17" s="209" customFormat="1" ht="12" customHeight="1" x14ac:dyDescent="0.3">
      <c r="A1204" s="614">
        <f>A1189+1</f>
        <v>105</v>
      </c>
      <c r="B1204" s="507" t="s">
        <v>1185</v>
      </c>
      <c r="C1204" s="507"/>
      <c r="D1204" s="507"/>
      <c r="E1204" s="507"/>
      <c r="F1204" s="210" t="s">
        <v>1047</v>
      </c>
      <c r="G1204" s="210"/>
      <c r="H1204" s="211"/>
      <c r="I1204" s="211"/>
      <c r="J1204" s="211"/>
      <c r="K1204" s="533" t="s">
        <v>1188</v>
      </c>
      <c r="L1204" s="530">
        <v>0</v>
      </c>
      <c r="M1204" s="267" t="s">
        <v>701</v>
      </c>
      <c r="N1204" s="314"/>
      <c r="O1204" s="313"/>
      <c r="P1204" s="313"/>
      <c r="Q1204" s="313"/>
    </row>
    <row r="1205" spans="1:17" s="209" customFormat="1" ht="12" customHeight="1" x14ac:dyDescent="0.3">
      <c r="A1205" s="614"/>
      <c r="B1205" s="508"/>
      <c r="C1205" s="508"/>
      <c r="D1205" s="508"/>
      <c r="E1205" s="508"/>
      <c r="F1205" s="212" t="s">
        <v>104</v>
      </c>
      <c r="G1205" s="208">
        <f>2500000000+1905376186</f>
        <v>4405376186</v>
      </c>
      <c r="H1205" s="208">
        <v>0</v>
      </c>
      <c r="I1205" s="208">
        <f>G1205-H1205</f>
        <v>4405376186</v>
      </c>
      <c r="J1205" s="208">
        <f t="shared" ref="J1205:J1206" si="944">H1205</f>
        <v>0</v>
      </c>
      <c r="K1205" s="534"/>
      <c r="L1205" s="531"/>
      <c r="M1205" s="513" t="s">
        <v>1286</v>
      </c>
      <c r="N1205" s="314">
        <f>G1205</f>
        <v>4405376186</v>
      </c>
      <c r="O1205" s="314">
        <f t="shared" ref="O1205:Q1205" si="945">H1205</f>
        <v>0</v>
      </c>
      <c r="P1205" s="314">
        <f t="shared" si="945"/>
        <v>4405376186</v>
      </c>
      <c r="Q1205" s="314">
        <f t="shared" si="945"/>
        <v>0</v>
      </c>
    </row>
    <row r="1206" spans="1:17" s="209" customFormat="1" ht="12" customHeight="1" x14ac:dyDescent="0.3">
      <c r="A1206" s="614"/>
      <c r="B1206" s="508"/>
      <c r="C1206" s="508"/>
      <c r="D1206" s="508"/>
      <c r="E1206" s="508"/>
      <c r="F1206" s="212" t="s">
        <v>82</v>
      </c>
      <c r="G1206" s="208">
        <v>86191072</v>
      </c>
      <c r="H1206" s="208">
        <v>0</v>
      </c>
      <c r="I1206" s="208">
        <f t="shared" ref="I1206" si="946">G1206-H1206</f>
        <v>86191072</v>
      </c>
      <c r="J1206" s="208">
        <f t="shared" si="944"/>
        <v>0</v>
      </c>
      <c r="K1206" s="534"/>
      <c r="L1206" s="531"/>
      <c r="M1206" s="513"/>
      <c r="N1206" s="314"/>
      <c r="O1206" s="313"/>
      <c r="P1206" s="313"/>
      <c r="Q1206" s="313"/>
    </row>
    <row r="1207" spans="1:17" s="209" customFormat="1" ht="12" customHeight="1" x14ac:dyDescent="0.3">
      <c r="A1207" s="614"/>
      <c r="B1207" s="508"/>
      <c r="C1207" s="508"/>
      <c r="D1207" s="508"/>
      <c r="E1207" s="508"/>
      <c r="F1207" s="212" t="s">
        <v>83</v>
      </c>
      <c r="G1207" s="208" t="s">
        <v>751</v>
      </c>
      <c r="H1207" s="208">
        <v>0</v>
      </c>
      <c r="I1207" s="208" t="str">
        <f>G1207</f>
        <v>연10%</v>
      </c>
      <c r="J1207" s="208">
        <v>0</v>
      </c>
      <c r="K1207" s="534"/>
      <c r="L1207" s="531"/>
      <c r="M1207" s="513"/>
      <c r="N1207" s="314"/>
      <c r="O1207" s="313"/>
      <c r="P1207" s="313"/>
      <c r="Q1207" s="313"/>
    </row>
    <row r="1208" spans="1:17" s="209" customFormat="1" ht="12" customHeight="1" x14ac:dyDescent="0.3">
      <c r="A1208" s="614"/>
      <c r="B1208" s="509"/>
      <c r="C1208" s="509"/>
      <c r="D1208" s="509"/>
      <c r="E1208" s="509"/>
      <c r="F1208" s="213" t="s">
        <v>121</v>
      </c>
      <c r="G1208" s="214">
        <f t="shared" ref="G1208" si="947">SUM(G1205:G1207)</f>
        <v>4491567258</v>
      </c>
      <c r="H1208" s="214">
        <f t="shared" ref="H1208:J1208" si="948">SUM(H1205:H1207)</f>
        <v>0</v>
      </c>
      <c r="I1208" s="214">
        <f t="shared" si="948"/>
        <v>4491567258</v>
      </c>
      <c r="J1208" s="214">
        <f t="shared" si="948"/>
        <v>0</v>
      </c>
      <c r="K1208" s="535"/>
      <c r="L1208" s="532"/>
      <c r="M1208" s="514"/>
      <c r="N1208" s="314"/>
      <c r="O1208" s="313"/>
      <c r="P1208" s="313"/>
      <c r="Q1208" s="313"/>
    </row>
    <row r="1209" spans="1:17" s="209" customFormat="1" ht="12" customHeight="1" x14ac:dyDescent="0.3">
      <c r="A1209" s="614">
        <f>A1204+1</f>
        <v>106</v>
      </c>
      <c r="B1209" s="507" t="s">
        <v>1186</v>
      </c>
      <c r="C1209" s="507"/>
      <c r="D1209" s="507"/>
      <c r="E1209" s="507"/>
      <c r="F1209" s="210" t="s">
        <v>1047</v>
      </c>
      <c r="G1209" s="210"/>
      <c r="H1209" s="211"/>
      <c r="I1209" s="211"/>
      <c r="J1209" s="211"/>
      <c r="K1209" s="527" t="s">
        <v>1189</v>
      </c>
      <c r="L1209" s="530">
        <v>0</v>
      </c>
      <c r="M1209" s="267" t="s">
        <v>701</v>
      </c>
      <c r="N1209" s="314"/>
      <c r="O1209" s="313"/>
      <c r="P1209" s="313"/>
      <c r="Q1209" s="313"/>
    </row>
    <row r="1210" spans="1:17" s="209" customFormat="1" ht="12" customHeight="1" x14ac:dyDescent="0.3">
      <c r="A1210" s="614"/>
      <c r="B1210" s="508"/>
      <c r="C1210" s="508"/>
      <c r="D1210" s="508"/>
      <c r="E1210" s="508"/>
      <c r="F1210" s="212" t="s">
        <v>104</v>
      </c>
      <c r="G1210" s="208">
        <v>3516247661</v>
      </c>
      <c r="H1210" s="208">
        <v>0</v>
      </c>
      <c r="I1210" s="208">
        <f>G1210-H1210</f>
        <v>3516247661</v>
      </c>
      <c r="J1210" s="208">
        <f>H1210</f>
        <v>0</v>
      </c>
      <c r="K1210" s="528"/>
      <c r="L1210" s="531"/>
      <c r="M1210" s="513" t="s">
        <v>1286</v>
      </c>
      <c r="N1210" s="314">
        <f>G1210</f>
        <v>3516247661</v>
      </c>
      <c r="O1210" s="314">
        <f t="shared" ref="O1210:Q1210" si="949">H1210</f>
        <v>0</v>
      </c>
      <c r="P1210" s="314">
        <f t="shared" si="949"/>
        <v>3516247661</v>
      </c>
      <c r="Q1210" s="314">
        <f t="shared" si="949"/>
        <v>0</v>
      </c>
    </row>
    <row r="1211" spans="1:17" s="209" customFormat="1" ht="12" customHeight="1" x14ac:dyDescent="0.3">
      <c r="A1211" s="614"/>
      <c r="B1211" s="508"/>
      <c r="C1211" s="508"/>
      <c r="D1211" s="508"/>
      <c r="E1211" s="508"/>
      <c r="F1211" s="212" t="s">
        <v>82</v>
      </c>
      <c r="G1211" s="208">
        <v>68757284</v>
      </c>
      <c r="H1211" s="208">
        <v>0</v>
      </c>
      <c r="I1211" s="208">
        <f>G1211-H1211</f>
        <v>68757284</v>
      </c>
      <c r="J1211" s="208">
        <f t="shared" ref="J1211" si="950">H1211</f>
        <v>0</v>
      </c>
      <c r="K1211" s="528"/>
      <c r="L1211" s="531"/>
      <c r="M1211" s="513"/>
      <c r="N1211" s="314"/>
      <c r="O1211" s="313"/>
      <c r="P1211" s="313"/>
      <c r="Q1211" s="313"/>
    </row>
    <row r="1212" spans="1:17" s="209" customFormat="1" ht="12" customHeight="1" x14ac:dyDescent="0.3">
      <c r="A1212" s="614"/>
      <c r="B1212" s="508"/>
      <c r="C1212" s="508"/>
      <c r="D1212" s="508"/>
      <c r="E1212" s="508"/>
      <c r="F1212" s="212" t="s">
        <v>83</v>
      </c>
      <c r="G1212" s="208" t="s">
        <v>751</v>
      </c>
      <c r="H1212" s="208">
        <v>0</v>
      </c>
      <c r="I1212" s="208" t="str">
        <f>G1212</f>
        <v>연10%</v>
      </c>
      <c r="J1212" s="208">
        <v>0</v>
      </c>
      <c r="K1212" s="528"/>
      <c r="L1212" s="531"/>
      <c r="M1212" s="513"/>
      <c r="N1212" s="314"/>
      <c r="O1212" s="313"/>
      <c r="P1212" s="313"/>
      <c r="Q1212" s="313"/>
    </row>
    <row r="1213" spans="1:17" s="209" customFormat="1" ht="12" customHeight="1" x14ac:dyDescent="0.3">
      <c r="A1213" s="614"/>
      <c r="B1213" s="509"/>
      <c r="C1213" s="508"/>
      <c r="D1213" s="508"/>
      <c r="E1213" s="508"/>
      <c r="F1213" s="213" t="s">
        <v>121</v>
      </c>
      <c r="G1213" s="214">
        <f>SUM(G1210:G1212)</f>
        <v>3585004945</v>
      </c>
      <c r="H1213" s="214">
        <f t="shared" ref="H1213:J1213" si="951">SUM(H1210:H1212)</f>
        <v>0</v>
      </c>
      <c r="I1213" s="214">
        <f t="shared" si="951"/>
        <v>3585004945</v>
      </c>
      <c r="J1213" s="214">
        <f t="shared" si="951"/>
        <v>0</v>
      </c>
      <c r="K1213" s="528"/>
      <c r="L1213" s="532"/>
      <c r="M1213" s="514"/>
      <c r="N1213" s="314"/>
      <c r="O1213" s="313"/>
      <c r="P1213" s="313"/>
      <c r="Q1213" s="313"/>
    </row>
    <row r="1214" spans="1:17" s="209" customFormat="1" ht="12" customHeight="1" x14ac:dyDescent="0.3">
      <c r="A1214" s="614"/>
      <c r="B1214" s="507" t="s">
        <v>1187</v>
      </c>
      <c r="C1214" s="508"/>
      <c r="D1214" s="508"/>
      <c r="E1214" s="508"/>
      <c r="F1214" s="210" t="s">
        <v>1047</v>
      </c>
      <c r="G1214" s="210"/>
      <c r="H1214" s="211"/>
      <c r="I1214" s="211"/>
      <c r="J1214" s="211"/>
      <c r="K1214" s="528"/>
      <c r="L1214" s="530">
        <v>0</v>
      </c>
      <c r="M1214" s="267" t="s">
        <v>701</v>
      </c>
      <c r="N1214" s="314"/>
      <c r="O1214" s="313"/>
      <c r="P1214" s="313"/>
      <c r="Q1214" s="313"/>
    </row>
    <row r="1215" spans="1:17" s="209" customFormat="1" ht="12" customHeight="1" x14ac:dyDescent="0.3">
      <c r="A1215" s="614"/>
      <c r="B1215" s="508"/>
      <c r="C1215" s="508"/>
      <c r="D1215" s="508"/>
      <c r="E1215" s="508"/>
      <c r="F1215" s="212" t="s">
        <v>104</v>
      </c>
      <c r="G1215" s="208">
        <v>1557251549</v>
      </c>
      <c r="H1215" s="208">
        <v>0</v>
      </c>
      <c r="I1215" s="208">
        <f>G1215-H1215</f>
        <v>1557251549</v>
      </c>
      <c r="J1215" s="208">
        <f t="shared" ref="J1215:J1216" si="952">H1215</f>
        <v>0</v>
      </c>
      <c r="K1215" s="528"/>
      <c r="L1215" s="531"/>
      <c r="M1215" s="513" t="s">
        <v>1286</v>
      </c>
      <c r="N1215" s="314">
        <f>G1215</f>
        <v>1557251549</v>
      </c>
      <c r="O1215" s="314">
        <f t="shared" ref="O1215:Q1215" si="953">H1215</f>
        <v>0</v>
      </c>
      <c r="P1215" s="314">
        <f t="shared" si="953"/>
        <v>1557251549</v>
      </c>
      <c r="Q1215" s="314">
        <f t="shared" si="953"/>
        <v>0</v>
      </c>
    </row>
    <row r="1216" spans="1:17" s="209" customFormat="1" ht="12" customHeight="1" x14ac:dyDescent="0.3">
      <c r="A1216" s="614"/>
      <c r="B1216" s="508"/>
      <c r="C1216" s="508"/>
      <c r="D1216" s="508"/>
      <c r="E1216" s="508"/>
      <c r="F1216" s="212" t="s">
        <v>82</v>
      </c>
      <c r="G1216" s="208">
        <v>71899595</v>
      </c>
      <c r="H1216" s="208">
        <v>0</v>
      </c>
      <c r="I1216" s="208">
        <f t="shared" ref="I1216" si="954">G1216-H1216</f>
        <v>71899595</v>
      </c>
      <c r="J1216" s="208">
        <f t="shared" si="952"/>
        <v>0</v>
      </c>
      <c r="K1216" s="528"/>
      <c r="L1216" s="531"/>
      <c r="M1216" s="513"/>
      <c r="N1216" s="314"/>
      <c r="O1216" s="313"/>
      <c r="P1216" s="313"/>
      <c r="Q1216" s="313"/>
    </row>
    <row r="1217" spans="1:17" s="209" customFormat="1" ht="12" customHeight="1" x14ac:dyDescent="0.3">
      <c r="A1217" s="614"/>
      <c r="B1217" s="508"/>
      <c r="C1217" s="508"/>
      <c r="D1217" s="508"/>
      <c r="E1217" s="508"/>
      <c r="F1217" s="212" t="s">
        <v>83</v>
      </c>
      <c r="G1217" s="208" t="s">
        <v>752</v>
      </c>
      <c r="H1217" s="208">
        <v>0</v>
      </c>
      <c r="I1217" s="208" t="str">
        <f>G1217</f>
        <v>연9%</v>
      </c>
      <c r="J1217" s="208">
        <v>0</v>
      </c>
      <c r="K1217" s="528"/>
      <c r="L1217" s="531"/>
      <c r="M1217" s="513"/>
      <c r="N1217" s="314"/>
      <c r="O1217" s="313"/>
      <c r="P1217" s="313"/>
      <c r="Q1217" s="313"/>
    </row>
    <row r="1218" spans="1:17" s="209" customFormat="1" ht="12" customHeight="1" x14ac:dyDescent="0.3">
      <c r="A1218" s="614"/>
      <c r="B1218" s="509"/>
      <c r="C1218" s="509"/>
      <c r="D1218" s="509"/>
      <c r="E1218" s="508"/>
      <c r="F1218" s="213" t="s">
        <v>121</v>
      </c>
      <c r="G1218" s="214">
        <f t="shared" ref="G1218:J1218" si="955">SUM(G1215:G1217)</f>
        <v>1629151144</v>
      </c>
      <c r="H1218" s="214">
        <f t="shared" si="955"/>
        <v>0</v>
      </c>
      <c r="I1218" s="214">
        <f t="shared" si="955"/>
        <v>1629151144</v>
      </c>
      <c r="J1218" s="214">
        <f t="shared" si="955"/>
        <v>0</v>
      </c>
      <c r="K1218" s="529"/>
      <c r="L1218" s="532"/>
      <c r="M1218" s="514"/>
      <c r="N1218" s="314"/>
      <c r="O1218" s="313"/>
      <c r="P1218" s="313"/>
      <c r="Q1218" s="313"/>
    </row>
    <row r="1219" spans="1:17" s="209" customFormat="1" ht="12" customHeight="1" x14ac:dyDescent="0.3">
      <c r="A1219" s="614"/>
      <c r="B1219" s="518"/>
      <c r="C1219" s="519"/>
      <c r="D1219" s="519"/>
      <c r="E1219" s="520"/>
      <c r="F1219" s="206"/>
      <c r="G1219" s="207"/>
      <c r="H1219" s="208"/>
      <c r="I1219" s="208"/>
      <c r="J1219" s="208"/>
      <c r="K1219" s="527"/>
      <c r="L1219" s="527"/>
      <c r="M1219" s="512"/>
      <c r="N1219" s="314"/>
      <c r="O1219" s="313"/>
      <c r="P1219" s="313"/>
      <c r="Q1219" s="313"/>
    </row>
    <row r="1220" spans="1:17" s="209" customFormat="1" ht="12" customHeight="1" x14ac:dyDescent="0.3">
      <c r="A1220" s="614"/>
      <c r="B1220" s="521"/>
      <c r="C1220" s="522"/>
      <c r="D1220" s="522"/>
      <c r="E1220" s="523"/>
      <c r="F1220" s="206" t="s">
        <v>565</v>
      </c>
      <c r="G1220" s="207">
        <f>G1210+G1215</f>
        <v>5073499210</v>
      </c>
      <c r="H1220" s="207">
        <f t="shared" ref="H1220:J1220" si="956">H1210+H1215</f>
        <v>0</v>
      </c>
      <c r="I1220" s="207">
        <f t="shared" si="956"/>
        <v>5073499210</v>
      </c>
      <c r="J1220" s="207">
        <f t="shared" si="956"/>
        <v>0</v>
      </c>
      <c r="K1220" s="528"/>
      <c r="L1220" s="528"/>
      <c r="M1220" s="513"/>
      <c r="N1220" s="314"/>
      <c r="O1220" s="313"/>
      <c r="P1220" s="313"/>
      <c r="Q1220" s="313"/>
    </row>
    <row r="1221" spans="1:17" s="209" customFormat="1" ht="12" customHeight="1" x14ac:dyDescent="0.3">
      <c r="A1221" s="614"/>
      <c r="B1221" s="521"/>
      <c r="C1221" s="522"/>
      <c r="D1221" s="522"/>
      <c r="E1221" s="523"/>
      <c r="F1221" s="206" t="s">
        <v>567</v>
      </c>
      <c r="G1221" s="207">
        <f t="shared" ref="G1221:J1221" si="957">G1211+G1216</f>
        <v>140656879</v>
      </c>
      <c r="H1221" s="207">
        <f t="shared" si="957"/>
        <v>0</v>
      </c>
      <c r="I1221" s="207">
        <f t="shared" si="957"/>
        <v>140656879</v>
      </c>
      <c r="J1221" s="207">
        <f t="shared" si="957"/>
        <v>0</v>
      </c>
      <c r="K1221" s="528"/>
      <c r="L1221" s="528"/>
      <c r="M1221" s="513"/>
      <c r="N1221" s="314"/>
      <c r="O1221" s="313"/>
      <c r="P1221" s="313"/>
      <c r="Q1221" s="313"/>
    </row>
    <row r="1222" spans="1:17" s="209" customFormat="1" ht="12" customHeight="1" x14ac:dyDescent="0.3">
      <c r="A1222" s="614"/>
      <c r="B1222" s="521"/>
      <c r="C1222" s="522"/>
      <c r="D1222" s="522"/>
      <c r="E1222" s="523"/>
      <c r="F1222" s="206" t="s">
        <v>569</v>
      </c>
      <c r="G1222" s="207" t="str">
        <f>G1212</f>
        <v>연10%</v>
      </c>
      <c r="H1222" s="207">
        <f>H1217</f>
        <v>0</v>
      </c>
      <c r="I1222" s="207" t="str">
        <f>G1222</f>
        <v>연10%</v>
      </c>
      <c r="J1222" s="207">
        <f t="shared" ref="J1222" si="958">J1212+J1217</f>
        <v>0</v>
      </c>
      <c r="K1222" s="528"/>
      <c r="L1222" s="528"/>
      <c r="M1222" s="513"/>
      <c r="N1222" s="314"/>
      <c r="O1222" s="313"/>
      <c r="P1222" s="313"/>
      <c r="Q1222" s="313"/>
    </row>
    <row r="1223" spans="1:17" s="209" customFormat="1" ht="12" customHeight="1" x14ac:dyDescent="0.3">
      <c r="A1223" s="614"/>
      <c r="B1223" s="524"/>
      <c r="C1223" s="525"/>
      <c r="D1223" s="525"/>
      <c r="E1223" s="526"/>
      <c r="F1223" s="206" t="s">
        <v>121</v>
      </c>
      <c r="G1223" s="207">
        <f>SUM(G1220:G1222)</f>
        <v>5214156089</v>
      </c>
      <c r="H1223" s="207">
        <f t="shared" ref="H1223:J1223" si="959">SUM(H1220:H1222)</f>
        <v>0</v>
      </c>
      <c r="I1223" s="207">
        <f t="shared" si="959"/>
        <v>5214156089</v>
      </c>
      <c r="J1223" s="207">
        <f t="shared" si="959"/>
        <v>0</v>
      </c>
      <c r="K1223" s="529"/>
      <c r="L1223" s="529"/>
      <c r="M1223" s="514"/>
      <c r="N1223" s="314"/>
      <c r="O1223" s="313"/>
      <c r="P1223" s="313"/>
      <c r="Q1223" s="313"/>
    </row>
    <row r="1224" spans="1:17" s="209" customFormat="1" ht="12" customHeight="1" x14ac:dyDescent="0.3">
      <c r="A1224" s="614">
        <f>A1209+1</f>
        <v>107</v>
      </c>
      <c r="B1224" s="507"/>
      <c r="C1224" s="507" t="s">
        <v>129</v>
      </c>
      <c r="D1224" s="507"/>
      <c r="E1224" s="507"/>
      <c r="F1224" s="210" t="s">
        <v>197</v>
      </c>
      <c r="G1224" s="210"/>
      <c r="H1224" s="211"/>
      <c r="I1224" s="211"/>
      <c r="J1224" s="211"/>
      <c r="K1224" s="533"/>
      <c r="L1224" s="530">
        <v>0</v>
      </c>
      <c r="M1224" s="215"/>
      <c r="N1224" s="314"/>
      <c r="O1224" s="313"/>
      <c r="P1224" s="313"/>
      <c r="Q1224" s="313"/>
    </row>
    <row r="1225" spans="1:17" s="209" customFormat="1" ht="12" customHeight="1" x14ac:dyDescent="0.3">
      <c r="A1225" s="614"/>
      <c r="B1225" s="508"/>
      <c r="C1225" s="508"/>
      <c r="D1225" s="508"/>
      <c r="E1225" s="508"/>
      <c r="F1225" s="212" t="s">
        <v>104</v>
      </c>
      <c r="G1225" s="208">
        <v>23300000</v>
      </c>
      <c r="H1225" s="208">
        <f>G1225</f>
        <v>23300000</v>
      </c>
      <c r="I1225" s="208">
        <v>0</v>
      </c>
      <c r="J1225" s="208">
        <f>H1225</f>
        <v>23300000</v>
      </c>
      <c r="K1225" s="534"/>
      <c r="L1225" s="531"/>
      <c r="M1225" s="513"/>
      <c r="N1225" s="314">
        <f>G1225</f>
        <v>23300000</v>
      </c>
      <c r="O1225" s="314">
        <f t="shared" ref="O1225:Q1225" si="960">H1225</f>
        <v>23300000</v>
      </c>
      <c r="P1225" s="314">
        <f t="shared" si="960"/>
        <v>0</v>
      </c>
      <c r="Q1225" s="314">
        <f t="shared" si="960"/>
        <v>23300000</v>
      </c>
    </row>
    <row r="1226" spans="1:17" s="209" customFormat="1" ht="12" customHeight="1" x14ac:dyDescent="0.3">
      <c r="A1226" s="614"/>
      <c r="B1226" s="508"/>
      <c r="C1226" s="508"/>
      <c r="D1226" s="508"/>
      <c r="E1226" s="508"/>
      <c r="F1226" s="212" t="s">
        <v>82</v>
      </c>
      <c r="G1226" s="208">
        <v>0</v>
      </c>
      <c r="H1226" s="208">
        <v>0</v>
      </c>
      <c r="I1226" s="208">
        <v>0</v>
      </c>
      <c r="J1226" s="208">
        <f t="shared" ref="J1226:J1227" si="961">H1226</f>
        <v>0</v>
      </c>
      <c r="K1226" s="534"/>
      <c r="L1226" s="531"/>
      <c r="M1226" s="513"/>
      <c r="N1226" s="314"/>
      <c r="O1226" s="313"/>
      <c r="P1226" s="313"/>
      <c r="Q1226" s="313"/>
    </row>
    <row r="1227" spans="1:17" s="209" customFormat="1" ht="12" customHeight="1" x14ac:dyDescent="0.3">
      <c r="A1227" s="614"/>
      <c r="B1227" s="508"/>
      <c r="C1227" s="508"/>
      <c r="D1227" s="508"/>
      <c r="E1227" s="508"/>
      <c r="F1227" s="212" t="s">
        <v>83</v>
      </c>
      <c r="G1227" s="208">
        <v>0</v>
      </c>
      <c r="H1227" s="208">
        <v>0</v>
      </c>
      <c r="I1227" s="208">
        <v>0</v>
      </c>
      <c r="J1227" s="208">
        <f t="shared" si="961"/>
        <v>0</v>
      </c>
      <c r="K1227" s="534"/>
      <c r="L1227" s="531"/>
      <c r="M1227" s="513"/>
      <c r="N1227" s="314"/>
      <c r="O1227" s="313"/>
      <c r="P1227" s="313"/>
      <c r="Q1227" s="313"/>
    </row>
    <row r="1228" spans="1:17" s="209" customFormat="1" ht="12" customHeight="1" x14ac:dyDescent="0.3">
      <c r="A1228" s="614"/>
      <c r="B1228" s="509"/>
      <c r="C1228" s="509"/>
      <c r="D1228" s="509"/>
      <c r="E1228" s="509"/>
      <c r="F1228" s="213" t="s">
        <v>121</v>
      </c>
      <c r="G1228" s="214">
        <f t="shared" ref="G1228:J1228" si="962">SUM(G1225:G1227)</f>
        <v>23300000</v>
      </c>
      <c r="H1228" s="214">
        <f t="shared" si="962"/>
        <v>23300000</v>
      </c>
      <c r="I1228" s="214">
        <f t="shared" si="962"/>
        <v>0</v>
      </c>
      <c r="J1228" s="214">
        <f t="shared" si="962"/>
        <v>23300000</v>
      </c>
      <c r="K1228" s="535"/>
      <c r="L1228" s="532"/>
      <c r="M1228" s="514"/>
      <c r="N1228" s="314"/>
      <c r="O1228" s="313"/>
      <c r="P1228" s="313"/>
      <c r="Q1228" s="313"/>
    </row>
    <row r="1229" spans="1:17" s="209" customFormat="1" ht="12" customHeight="1" x14ac:dyDescent="0.3">
      <c r="A1229" s="614">
        <f>A1224+1</f>
        <v>108</v>
      </c>
      <c r="B1229" s="507"/>
      <c r="C1229" s="507" t="s">
        <v>198</v>
      </c>
      <c r="D1229" s="507"/>
      <c r="E1229" s="507"/>
      <c r="F1229" s="210" t="s">
        <v>197</v>
      </c>
      <c r="G1229" s="210"/>
      <c r="H1229" s="211"/>
      <c r="I1229" s="211"/>
      <c r="J1229" s="211"/>
      <c r="K1229" s="533"/>
      <c r="L1229" s="530">
        <v>0</v>
      </c>
      <c r="M1229" s="215"/>
      <c r="N1229" s="314"/>
      <c r="O1229" s="313"/>
      <c r="P1229" s="313"/>
      <c r="Q1229" s="313"/>
    </row>
    <row r="1230" spans="1:17" s="209" customFormat="1" ht="12" customHeight="1" x14ac:dyDescent="0.3">
      <c r="A1230" s="614"/>
      <c r="B1230" s="508"/>
      <c r="C1230" s="508"/>
      <c r="D1230" s="508"/>
      <c r="E1230" s="508"/>
      <c r="F1230" s="212" t="s">
        <v>104</v>
      </c>
      <c r="G1230" s="208">
        <v>1988000</v>
      </c>
      <c r="H1230" s="208">
        <f t="shared" ref="H1230" si="963">G1230</f>
        <v>1988000</v>
      </c>
      <c r="I1230" s="208">
        <v>0</v>
      </c>
      <c r="J1230" s="208">
        <f t="shared" ref="J1230:J1232" si="964">H1230</f>
        <v>1988000</v>
      </c>
      <c r="K1230" s="534"/>
      <c r="L1230" s="531"/>
      <c r="M1230" s="513"/>
      <c r="N1230" s="314">
        <f>G1230</f>
        <v>1988000</v>
      </c>
      <c r="O1230" s="314">
        <f t="shared" ref="O1230:Q1230" si="965">H1230</f>
        <v>1988000</v>
      </c>
      <c r="P1230" s="314">
        <f t="shared" si="965"/>
        <v>0</v>
      </c>
      <c r="Q1230" s="314">
        <f t="shared" si="965"/>
        <v>1988000</v>
      </c>
    </row>
    <row r="1231" spans="1:17" s="209" customFormat="1" ht="12" customHeight="1" x14ac:dyDescent="0.3">
      <c r="A1231" s="614"/>
      <c r="B1231" s="508"/>
      <c r="C1231" s="508"/>
      <c r="D1231" s="508"/>
      <c r="E1231" s="508"/>
      <c r="F1231" s="212" t="s">
        <v>82</v>
      </c>
      <c r="G1231" s="208">
        <v>0</v>
      </c>
      <c r="H1231" s="208">
        <v>0</v>
      </c>
      <c r="I1231" s="208">
        <v>0</v>
      </c>
      <c r="J1231" s="208">
        <f t="shared" si="964"/>
        <v>0</v>
      </c>
      <c r="K1231" s="534"/>
      <c r="L1231" s="531"/>
      <c r="M1231" s="513"/>
      <c r="N1231" s="314"/>
      <c r="O1231" s="313"/>
      <c r="P1231" s="313"/>
      <c r="Q1231" s="313"/>
    </row>
    <row r="1232" spans="1:17" s="209" customFormat="1" ht="12" customHeight="1" x14ac:dyDescent="0.3">
      <c r="A1232" s="614"/>
      <c r="B1232" s="508"/>
      <c r="C1232" s="508"/>
      <c r="D1232" s="508"/>
      <c r="E1232" s="508"/>
      <c r="F1232" s="212" t="s">
        <v>83</v>
      </c>
      <c r="G1232" s="208">
        <v>0</v>
      </c>
      <c r="H1232" s="208">
        <v>0</v>
      </c>
      <c r="I1232" s="208">
        <v>0</v>
      </c>
      <c r="J1232" s="208">
        <f t="shared" si="964"/>
        <v>0</v>
      </c>
      <c r="K1232" s="534"/>
      <c r="L1232" s="531"/>
      <c r="M1232" s="513"/>
      <c r="N1232" s="314"/>
      <c r="O1232" s="313"/>
      <c r="P1232" s="313"/>
      <c r="Q1232" s="313"/>
    </row>
    <row r="1233" spans="1:17" s="209" customFormat="1" ht="12" customHeight="1" x14ac:dyDescent="0.3">
      <c r="A1233" s="614"/>
      <c r="B1233" s="509"/>
      <c r="C1233" s="509"/>
      <c r="D1233" s="509"/>
      <c r="E1233" s="509"/>
      <c r="F1233" s="213" t="s">
        <v>121</v>
      </c>
      <c r="G1233" s="214">
        <f t="shared" ref="G1233:J1233" si="966">SUM(G1230:G1232)</f>
        <v>1988000</v>
      </c>
      <c r="H1233" s="214">
        <f t="shared" si="966"/>
        <v>1988000</v>
      </c>
      <c r="I1233" s="214">
        <f t="shared" si="966"/>
        <v>0</v>
      </c>
      <c r="J1233" s="214">
        <f t="shared" si="966"/>
        <v>1988000</v>
      </c>
      <c r="K1233" s="535"/>
      <c r="L1233" s="532"/>
      <c r="M1233" s="514"/>
      <c r="N1233" s="314"/>
      <c r="O1233" s="313"/>
      <c r="P1233" s="313"/>
      <c r="Q1233" s="313"/>
    </row>
    <row r="1234" spans="1:17" s="209" customFormat="1" ht="12" customHeight="1" x14ac:dyDescent="0.3">
      <c r="A1234" s="614">
        <f>A1229+1</f>
        <v>109</v>
      </c>
      <c r="B1234" s="507"/>
      <c r="C1234" s="507" t="s">
        <v>131</v>
      </c>
      <c r="D1234" s="507"/>
      <c r="E1234" s="507"/>
      <c r="F1234" s="210" t="s">
        <v>197</v>
      </c>
      <c r="G1234" s="210"/>
      <c r="H1234" s="211"/>
      <c r="I1234" s="211"/>
      <c r="J1234" s="211"/>
      <c r="K1234" s="533"/>
      <c r="L1234" s="530">
        <v>0</v>
      </c>
      <c r="M1234" s="215"/>
      <c r="N1234" s="314"/>
      <c r="O1234" s="313"/>
      <c r="P1234" s="313"/>
      <c r="Q1234" s="313"/>
    </row>
    <row r="1235" spans="1:17" s="209" customFormat="1" ht="12" customHeight="1" x14ac:dyDescent="0.3">
      <c r="A1235" s="614"/>
      <c r="B1235" s="508"/>
      <c r="C1235" s="508"/>
      <c r="D1235" s="508"/>
      <c r="E1235" s="508"/>
      <c r="F1235" s="212" t="s">
        <v>104</v>
      </c>
      <c r="G1235" s="208">
        <v>440000</v>
      </c>
      <c r="H1235" s="208">
        <f t="shared" ref="H1235" si="967">G1235</f>
        <v>440000</v>
      </c>
      <c r="I1235" s="208">
        <v>0</v>
      </c>
      <c r="J1235" s="208">
        <f t="shared" ref="J1235:J1237" si="968">H1235</f>
        <v>440000</v>
      </c>
      <c r="K1235" s="534"/>
      <c r="L1235" s="531"/>
      <c r="M1235" s="513"/>
      <c r="N1235" s="314">
        <f>G1235</f>
        <v>440000</v>
      </c>
      <c r="O1235" s="314">
        <f t="shared" ref="O1235:Q1235" si="969">H1235</f>
        <v>440000</v>
      </c>
      <c r="P1235" s="314">
        <f t="shared" si="969"/>
        <v>0</v>
      </c>
      <c r="Q1235" s="314">
        <f t="shared" si="969"/>
        <v>440000</v>
      </c>
    </row>
    <row r="1236" spans="1:17" s="209" customFormat="1" ht="12" customHeight="1" x14ac:dyDescent="0.3">
      <c r="A1236" s="614"/>
      <c r="B1236" s="508"/>
      <c r="C1236" s="508"/>
      <c r="D1236" s="508"/>
      <c r="E1236" s="508"/>
      <c r="F1236" s="212" t="s">
        <v>82</v>
      </c>
      <c r="G1236" s="208">
        <v>0</v>
      </c>
      <c r="H1236" s="208">
        <v>0</v>
      </c>
      <c r="I1236" s="208">
        <v>0</v>
      </c>
      <c r="J1236" s="208">
        <f t="shared" si="968"/>
        <v>0</v>
      </c>
      <c r="K1236" s="534"/>
      <c r="L1236" s="531"/>
      <c r="M1236" s="513"/>
      <c r="N1236" s="314"/>
      <c r="O1236" s="313"/>
      <c r="P1236" s="313"/>
      <c r="Q1236" s="313"/>
    </row>
    <row r="1237" spans="1:17" s="209" customFormat="1" ht="12" customHeight="1" x14ac:dyDescent="0.3">
      <c r="A1237" s="614"/>
      <c r="B1237" s="508"/>
      <c r="C1237" s="508"/>
      <c r="D1237" s="508"/>
      <c r="E1237" s="508"/>
      <c r="F1237" s="212" t="s">
        <v>83</v>
      </c>
      <c r="G1237" s="208">
        <v>0</v>
      </c>
      <c r="H1237" s="208">
        <v>0</v>
      </c>
      <c r="I1237" s="208">
        <v>0</v>
      </c>
      <c r="J1237" s="208">
        <f t="shared" si="968"/>
        <v>0</v>
      </c>
      <c r="K1237" s="534"/>
      <c r="L1237" s="531"/>
      <c r="M1237" s="513"/>
      <c r="N1237" s="314"/>
      <c r="O1237" s="313"/>
      <c r="P1237" s="313"/>
      <c r="Q1237" s="313"/>
    </row>
    <row r="1238" spans="1:17" s="209" customFormat="1" ht="12" customHeight="1" x14ac:dyDescent="0.3">
      <c r="A1238" s="614"/>
      <c r="B1238" s="509"/>
      <c r="C1238" s="509"/>
      <c r="D1238" s="509"/>
      <c r="E1238" s="509"/>
      <c r="F1238" s="213" t="s">
        <v>121</v>
      </c>
      <c r="G1238" s="214">
        <f t="shared" ref="G1238:J1238" si="970">SUM(G1235:G1237)</f>
        <v>440000</v>
      </c>
      <c r="H1238" s="214">
        <f t="shared" si="970"/>
        <v>440000</v>
      </c>
      <c r="I1238" s="214">
        <f t="shared" si="970"/>
        <v>0</v>
      </c>
      <c r="J1238" s="214">
        <f t="shared" si="970"/>
        <v>440000</v>
      </c>
      <c r="K1238" s="535"/>
      <c r="L1238" s="532"/>
      <c r="M1238" s="514"/>
      <c r="N1238" s="314"/>
      <c r="O1238" s="313"/>
      <c r="P1238" s="313"/>
      <c r="Q1238" s="313"/>
    </row>
    <row r="1239" spans="1:17" s="209" customFormat="1" ht="12" customHeight="1" x14ac:dyDescent="0.3">
      <c r="A1239" s="614">
        <f>A1234+1</f>
        <v>110</v>
      </c>
      <c r="B1239" s="507"/>
      <c r="C1239" s="507" t="s">
        <v>133</v>
      </c>
      <c r="D1239" s="507"/>
      <c r="E1239" s="507"/>
      <c r="F1239" s="210" t="s">
        <v>197</v>
      </c>
      <c r="G1239" s="210"/>
      <c r="H1239" s="211"/>
      <c r="I1239" s="211"/>
      <c r="J1239" s="211"/>
      <c r="K1239" s="533"/>
      <c r="L1239" s="530">
        <v>0</v>
      </c>
      <c r="M1239" s="215"/>
      <c r="N1239" s="314"/>
      <c r="O1239" s="313"/>
      <c r="P1239" s="313"/>
      <c r="Q1239" s="313"/>
    </row>
    <row r="1240" spans="1:17" s="209" customFormat="1" ht="12" customHeight="1" x14ac:dyDescent="0.3">
      <c r="A1240" s="614"/>
      <c r="B1240" s="508"/>
      <c r="C1240" s="508"/>
      <c r="D1240" s="508"/>
      <c r="E1240" s="508"/>
      <c r="F1240" s="212" t="s">
        <v>104</v>
      </c>
      <c r="G1240" s="208">
        <v>5000000</v>
      </c>
      <c r="H1240" s="208">
        <f t="shared" ref="H1240" si="971">G1240</f>
        <v>5000000</v>
      </c>
      <c r="I1240" s="208">
        <v>0</v>
      </c>
      <c r="J1240" s="208">
        <f t="shared" ref="J1240:J1242" si="972">H1240</f>
        <v>5000000</v>
      </c>
      <c r="K1240" s="534"/>
      <c r="L1240" s="531"/>
      <c r="M1240" s="513"/>
      <c r="N1240" s="314">
        <f>G1240</f>
        <v>5000000</v>
      </c>
      <c r="O1240" s="314">
        <f t="shared" ref="O1240:Q1240" si="973">H1240</f>
        <v>5000000</v>
      </c>
      <c r="P1240" s="314">
        <f t="shared" si="973"/>
        <v>0</v>
      </c>
      <c r="Q1240" s="314">
        <f t="shared" si="973"/>
        <v>5000000</v>
      </c>
    </row>
    <row r="1241" spans="1:17" s="209" customFormat="1" ht="12" customHeight="1" x14ac:dyDescent="0.3">
      <c r="A1241" s="614"/>
      <c r="B1241" s="508"/>
      <c r="C1241" s="508"/>
      <c r="D1241" s="508"/>
      <c r="E1241" s="508"/>
      <c r="F1241" s="212" t="s">
        <v>82</v>
      </c>
      <c r="G1241" s="208">
        <v>0</v>
      </c>
      <c r="H1241" s="208">
        <v>0</v>
      </c>
      <c r="I1241" s="208">
        <v>0</v>
      </c>
      <c r="J1241" s="208">
        <f t="shared" si="972"/>
        <v>0</v>
      </c>
      <c r="K1241" s="534"/>
      <c r="L1241" s="531"/>
      <c r="M1241" s="513"/>
      <c r="N1241" s="314"/>
      <c r="O1241" s="313"/>
      <c r="P1241" s="313"/>
      <c r="Q1241" s="313"/>
    </row>
    <row r="1242" spans="1:17" s="209" customFormat="1" ht="12" customHeight="1" x14ac:dyDescent="0.3">
      <c r="A1242" s="614"/>
      <c r="B1242" s="508"/>
      <c r="C1242" s="508"/>
      <c r="D1242" s="508"/>
      <c r="E1242" s="508"/>
      <c r="F1242" s="212" t="s">
        <v>83</v>
      </c>
      <c r="G1242" s="208">
        <v>0</v>
      </c>
      <c r="H1242" s="208">
        <v>0</v>
      </c>
      <c r="I1242" s="208">
        <v>0</v>
      </c>
      <c r="J1242" s="208">
        <f t="shared" si="972"/>
        <v>0</v>
      </c>
      <c r="K1242" s="534"/>
      <c r="L1242" s="531"/>
      <c r="M1242" s="513"/>
      <c r="N1242" s="314"/>
      <c r="O1242" s="313"/>
      <c r="P1242" s="313"/>
      <c r="Q1242" s="313"/>
    </row>
    <row r="1243" spans="1:17" s="209" customFormat="1" ht="12" customHeight="1" x14ac:dyDescent="0.3">
      <c r="A1243" s="614"/>
      <c r="B1243" s="509"/>
      <c r="C1243" s="509"/>
      <c r="D1243" s="509"/>
      <c r="E1243" s="509"/>
      <c r="F1243" s="213" t="s">
        <v>121</v>
      </c>
      <c r="G1243" s="214">
        <f t="shared" ref="G1243:J1243" si="974">SUM(G1240:G1242)</f>
        <v>5000000</v>
      </c>
      <c r="H1243" s="214">
        <f t="shared" si="974"/>
        <v>5000000</v>
      </c>
      <c r="I1243" s="214">
        <f t="shared" si="974"/>
        <v>0</v>
      </c>
      <c r="J1243" s="214">
        <f t="shared" si="974"/>
        <v>5000000</v>
      </c>
      <c r="K1243" s="535"/>
      <c r="L1243" s="532"/>
      <c r="M1243" s="514"/>
      <c r="N1243" s="314"/>
      <c r="O1243" s="313"/>
      <c r="P1243" s="313"/>
      <c r="Q1243" s="313"/>
    </row>
    <row r="1244" spans="1:17" s="209" customFormat="1" ht="12" customHeight="1" x14ac:dyDescent="0.3">
      <c r="A1244" s="614">
        <f>A1239+1</f>
        <v>111</v>
      </c>
      <c r="B1244" s="507"/>
      <c r="C1244" s="507" t="s">
        <v>135</v>
      </c>
      <c r="D1244" s="507"/>
      <c r="E1244" s="507"/>
      <c r="F1244" s="210" t="s">
        <v>197</v>
      </c>
      <c r="G1244" s="210"/>
      <c r="H1244" s="211"/>
      <c r="I1244" s="211"/>
      <c r="J1244" s="211"/>
      <c r="K1244" s="533" t="s">
        <v>856</v>
      </c>
      <c r="L1244" s="530">
        <v>0</v>
      </c>
      <c r="M1244" s="215"/>
      <c r="N1244" s="314"/>
      <c r="O1244" s="313"/>
      <c r="P1244" s="313"/>
      <c r="Q1244" s="313"/>
    </row>
    <row r="1245" spans="1:17" s="209" customFormat="1" ht="12" customHeight="1" x14ac:dyDescent="0.3">
      <c r="A1245" s="614"/>
      <c r="B1245" s="508"/>
      <c r="C1245" s="508"/>
      <c r="D1245" s="508"/>
      <c r="E1245" s="508"/>
      <c r="F1245" s="212" t="s">
        <v>104</v>
      </c>
      <c r="G1245" s="208">
        <v>360500000</v>
      </c>
      <c r="H1245" s="208">
        <v>301500000</v>
      </c>
      <c r="I1245" s="208">
        <f>G1245-H1245</f>
        <v>59000000</v>
      </c>
      <c r="J1245" s="208">
        <f t="shared" ref="J1245:J1247" si="975">H1245</f>
        <v>301500000</v>
      </c>
      <c r="K1245" s="534"/>
      <c r="L1245" s="531"/>
      <c r="M1245" s="513"/>
      <c r="N1245" s="314">
        <f>G1245</f>
        <v>360500000</v>
      </c>
      <c r="O1245" s="314">
        <f t="shared" ref="O1245:Q1245" si="976">H1245</f>
        <v>301500000</v>
      </c>
      <c r="P1245" s="314">
        <f t="shared" si="976"/>
        <v>59000000</v>
      </c>
      <c r="Q1245" s="314">
        <f t="shared" si="976"/>
        <v>301500000</v>
      </c>
    </row>
    <row r="1246" spans="1:17" s="209" customFormat="1" ht="12" customHeight="1" x14ac:dyDescent="0.3">
      <c r="A1246" s="614"/>
      <c r="B1246" s="508"/>
      <c r="C1246" s="508"/>
      <c r="D1246" s="508"/>
      <c r="E1246" s="508"/>
      <c r="F1246" s="212" t="s">
        <v>82</v>
      </c>
      <c r="G1246" s="208">
        <v>0</v>
      </c>
      <c r="H1246" s="208">
        <v>0</v>
      </c>
      <c r="I1246" s="208">
        <v>0</v>
      </c>
      <c r="J1246" s="208">
        <f t="shared" si="975"/>
        <v>0</v>
      </c>
      <c r="K1246" s="534"/>
      <c r="L1246" s="531"/>
      <c r="M1246" s="513"/>
      <c r="N1246" s="314"/>
      <c r="O1246" s="313"/>
      <c r="P1246" s="313"/>
      <c r="Q1246" s="313"/>
    </row>
    <row r="1247" spans="1:17" s="209" customFormat="1" ht="12" customHeight="1" x14ac:dyDescent="0.3">
      <c r="A1247" s="614"/>
      <c r="B1247" s="508"/>
      <c r="C1247" s="508"/>
      <c r="D1247" s="508"/>
      <c r="E1247" s="508"/>
      <c r="F1247" s="212" t="s">
        <v>83</v>
      </c>
      <c r="G1247" s="208">
        <v>0</v>
      </c>
      <c r="H1247" s="208">
        <v>0</v>
      </c>
      <c r="I1247" s="208">
        <v>0</v>
      </c>
      <c r="J1247" s="208">
        <f t="shared" si="975"/>
        <v>0</v>
      </c>
      <c r="K1247" s="534"/>
      <c r="L1247" s="531"/>
      <c r="M1247" s="513"/>
      <c r="N1247" s="314"/>
      <c r="O1247" s="313"/>
      <c r="P1247" s="313"/>
      <c r="Q1247" s="313"/>
    </row>
    <row r="1248" spans="1:17" s="209" customFormat="1" ht="12" customHeight="1" x14ac:dyDescent="0.3">
      <c r="A1248" s="614"/>
      <c r="B1248" s="509"/>
      <c r="C1248" s="509"/>
      <c r="D1248" s="509"/>
      <c r="E1248" s="509"/>
      <c r="F1248" s="213" t="s">
        <v>121</v>
      </c>
      <c r="G1248" s="214">
        <f t="shared" ref="G1248:J1248" si="977">SUM(G1245:G1247)</f>
        <v>360500000</v>
      </c>
      <c r="H1248" s="214">
        <f t="shared" si="977"/>
        <v>301500000</v>
      </c>
      <c r="I1248" s="214">
        <f t="shared" si="977"/>
        <v>59000000</v>
      </c>
      <c r="J1248" s="214">
        <f t="shared" si="977"/>
        <v>301500000</v>
      </c>
      <c r="K1248" s="535"/>
      <c r="L1248" s="532"/>
      <c r="M1248" s="514"/>
      <c r="N1248" s="314"/>
      <c r="O1248" s="313"/>
      <c r="P1248" s="313"/>
      <c r="Q1248" s="313"/>
    </row>
    <row r="1249" spans="1:17" s="209" customFormat="1" ht="12" customHeight="1" x14ac:dyDescent="0.3">
      <c r="A1249" s="614">
        <f>A1244+1</f>
        <v>112</v>
      </c>
      <c r="B1249" s="507"/>
      <c r="C1249" s="507" t="s">
        <v>137</v>
      </c>
      <c r="D1249" s="507"/>
      <c r="E1249" s="507"/>
      <c r="F1249" s="210" t="s">
        <v>197</v>
      </c>
      <c r="G1249" s="210"/>
      <c r="H1249" s="211"/>
      <c r="I1249" s="211"/>
      <c r="J1249" s="211"/>
      <c r="K1249" s="533"/>
      <c r="L1249" s="530">
        <v>0</v>
      </c>
      <c r="M1249" s="215"/>
      <c r="N1249" s="314"/>
      <c r="O1249" s="313"/>
      <c r="P1249" s="313"/>
      <c r="Q1249" s="313"/>
    </row>
    <row r="1250" spans="1:17" s="209" customFormat="1" ht="12" customHeight="1" x14ac:dyDescent="0.3">
      <c r="A1250" s="614"/>
      <c r="B1250" s="508"/>
      <c r="C1250" s="508"/>
      <c r="D1250" s="508"/>
      <c r="E1250" s="508"/>
      <c r="F1250" s="212" t="s">
        <v>104</v>
      </c>
      <c r="G1250" s="208">
        <v>34500000</v>
      </c>
      <c r="H1250" s="208">
        <f t="shared" ref="H1250" si="978">G1250</f>
        <v>34500000</v>
      </c>
      <c r="I1250" s="208">
        <v>0</v>
      </c>
      <c r="J1250" s="208">
        <f t="shared" ref="J1250:J1252" si="979">H1250</f>
        <v>34500000</v>
      </c>
      <c r="K1250" s="534"/>
      <c r="L1250" s="531"/>
      <c r="M1250" s="513"/>
      <c r="N1250" s="314">
        <f>G1250</f>
        <v>34500000</v>
      </c>
      <c r="O1250" s="314">
        <f t="shared" ref="O1250:Q1250" si="980">H1250</f>
        <v>34500000</v>
      </c>
      <c r="P1250" s="314">
        <f t="shared" si="980"/>
        <v>0</v>
      </c>
      <c r="Q1250" s="314">
        <f t="shared" si="980"/>
        <v>34500000</v>
      </c>
    </row>
    <row r="1251" spans="1:17" s="209" customFormat="1" ht="12" customHeight="1" x14ac:dyDescent="0.3">
      <c r="A1251" s="614"/>
      <c r="B1251" s="508"/>
      <c r="C1251" s="508"/>
      <c r="D1251" s="508"/>
      <c r="E1251" s="508"/>
      <c r="F1251" s="212" t="s">
        <v>82</v>
      </c>
      <c r="G1251" s="208">
        <v>0</v>
      </c>
      <c r="H1251" s="208">
        <v>0</v>
      </c>
      <c r="I1251" s="208">
        <v>0</v>
      </c>
      <c r="J1251" s="208">
        <f t="shared" si="979"/>
        <v>0</v>
      </c>
      <c r="K1251" s="534"/>
      <c r="L1251" s="531"/>
      <c r="M1251" s="513"/>
      <c r="N1251" s="314"/>
      <c r="O1251" s="313"/>
      <c r="P1251" s="313"/>
      <c r="Q1251" s="313"/>
    </row>
    <row r="1252" spans="1:17" s="209" customFormat="1" ht="12" customHeight="1" x14ac:dyDescent="0.3">
      <c r="A1252" s="614"/>
      <c r="B1252" s="508"/>
      <c r="C1252" s="508"/>
      <c r="D1252" s="508"/>
      <c r="E1252" s="508"/>
      <c r="F1252" s="212" t="s">
        <v>83</v>
      </c>
      <c r="G1252" s="208">
        <v>0</v>
      </c>
      <c r="H1252" s="208">
        <v>0</v>
      </c>
      <c r="I1252" s="208">
        <v>0</v>
      </c>
      <c r="J1252" s="208">
        <f t="shared" si="979"/>
        <v>0</v>
      </c>
      <c r="K1252" s="534"/>
      <c r="L1252" s="531"/>
      <c r="M1252" s="513"/>
      <c r="N1252" s="314"/>
      <c r="O1252" s="313"/>
      <c r="P1252" s="313"/>
      <c r="Q1252" s="313"/>
    </row>
    <row r="1253" spans="1:17" s="209" customFormat="1" ht="12" customHeight="1" x14ac:dyDescent="0.3">
      <c r="A1253" s="614"/>
      <c r="B1253" s="509"/>
      <c r="C1253" s="509"/>
      <c r="D1253" s="509"/>
      <c r="E1253" s="509"/>
      <c r="F1253" s="213" t="s">
        <v>121</v>
      </c>
      <c r="G1253" s="214">
        <f t="shared" ref="G1253:J1253" si="981">SUM(G1250:G1252)</f>
        <v>34500000</v>
      </c>
      <c r="H1253" s="214">
        <f t="shared" si="981"/>
        <v>34500000</v>
      </c>
      <c r="I1253" s="214">
        <f t="shared" si="981"/>
        <v>0</v>
      </c>
      <c r="J1253" s="214">
        <f t="shared" si="981"/>
        <v>34500000</v>
      </c>
      <c r="K1253" s="535"/>
      <c r="L1253" s="532"/>
      <c r="M1253" s="514"/>
      <c r="N1253" s="314"/>
      <c r="O1253" s="313"/>
      <c r="P1253" s="313"/>
      <c r="Q1253" s="313"/>
    </row>
    <row r="1254" spans="1:17" s="209" customFormat="1" ht="12" customHeight="1" x14ac:dyDescent="0.3">
      <c r="A1254" s="614">
        <f>A1249+1</f>
        <v>113</v>
      </c>
      <c r="B1254" s="507"/>
      <c r="C1254" s="507" t="s">
        <v>138</v>
      </c>
      <c r="D1254" s="507"/>
      <c r="E1254" s="507"/>
      <c r="F1254" s="210" t="s">
        <v>197</v>
      </c>
      <c r="G1254" s="210"/>
      <c r="H1254" s="211"/>
      <c r="I1254" s="211"/>
      <c r="J1254" s="211"/>
      <c r="K1254" s="533"/>
      <c r="L1254" s="530">
        <v>0</v>
      </c>
      <c r="M1254" s="215"/>
      <c r="N1254" s="314"/>
      <c r="O1254" s="313"/>
      <c r="P1254" s="313"/>
      <c r="Q1254" s="313"/>
    </row>
    <row r="1255" spans="1:17" s="209" customFormat="1" ht="12" customHeight="1" x14ac:dyDescent="0.3">
      <c r="A1255" s="614"/>
      <c r="B1255" s="508"/>
      <c r="C1255" s="508"/>
      <c r="D1255" s="508"/>
      <c r="E1255" s="508"/>
      <c r="F1255" s="212" t="s">
        <v>104</v>
      </c>
      <c r="G1255" s="208">
        <v>993538</v>
      </c>
      <c r="H1255" s="208">
        <f t="shared" ref="H1255" si="982">G1255</f>
        <v>993538</v>
      </c>
      <c r="I1255" s="208">
        <v>0</v>
      </c>
      <c r="J1255" s="208">
        <f t="shared" ref="J1255:J1257" si="983">H1255</f>
        <v>993538</v>
      </c>
      <c r="K1255" s="534"/>
      <c r="L1255" s="531"/>
      <c r="M1255" s="513"/>
      <c r="N1255" s="314">
        <f>G1255</f>
        <v>993538</v>
      </c>
      <c r="O1255" s="314">
        <f t="shared" ref="O1255:Q1255" si="984">H1255</f>
        <v>993538</v>
      </c>
      <c r="P1255" s="314">
        <f t="shared" si="984"/>
        <v>0</v>
      </c>
      <c r="Q1255" s="314">
        <f t="shared" si="984"/>
        <v>993538</v>
      </c>
    </row>
    <row r="1256" spans="1:17" s="209" customFormat="1" ht="12" customHeight="1" x14ac:dyDescent="0.3">
      <c r="A1256" s="614"/>
      <c r="B1256" s="508"/>
      <c r="C1256" s="508"/>
      <c r="D1256" s="508"/>
      <c r="E1256" s="508"/>
      <c r="F1256" s="212" t="s">
        <v>82</v>
      </c>
      <c r="G1256" s="208">
        <v>0</v>
      </c>
      <c r="H1256" s="208">
        <v>0</v>
      </c>
      <c r="I1256" s="208">
        <v>0</v>
      </c>
      <c r="J1256" s="208">
        <f t="shared" si="983"/>
        <v>0</v>
      </c>
      <c r="K1256" s="534"/>
      <c r="L1256" s="531"/>
      <c r="M1256" s="513"/>
      <c r="N1256" s="314"/>
      <c r="O1256" s="313"/>
      <c r="P1256" s="313"/>
      <c r="Q1256" s="313"/>
    </row>
    <row r="1257" spans="1:17" s="209" customFormat="1" ht="12" customHeight="1" x14ac:dyDescent="0.3">
      <c r="A1257" s="614"/>
      <c r="B1257" s="508"/>
      <c r="C1257" s="508"/>
      <c r="D1257" s="508"/>
      <c r="E1257" s="508"/>
      <c r="F1257" s="212" t="s">
        <v>83</v>
      </c>
      <c r="G1257" s="208">
        <v>0</v>
      </c>
      <c r="H1257" s="208">
        <v>0</v>
      </c>
      <c r="I1257" s="208">
        <v>0</v>
      </c>
      <c r="J1257" s="208">
        <f t="shared" si="983"/>
        <v>0</v>
      </c>
      <c r="K1257" s="534"/>
      <c r="L1257" s="531"/>
      <c r="M1257" s="513"/>
      <c r="N1257" s="314"/>
      <c r="O1257" s="313"/>
      <c r="P1257" s="313"/>
      <c r="Q1257" s="313"/>
    </row>
    <row r="1258" spans="1:17" s="209" customFormat="1" ht="12" customHeight="1" x14ac:dyDescent="0.3">
      <c r="A1258" s="614"/>
      <c r="B1258" s="509"/>
      <c r="C1258" s="509"/>
      <c r="D1258" s="509"/>
      <c r="E1258" s="509"/>
      <c r="F1258" s="213" t="s">
        <v>121</v>
      </c>
      <c r="G1258" s="214">
        <f t="shared" ref="G1258:J1258" si="985">SUM(G1255:G1257)</f>
        <v>993538</v>
      </c>
      <c r="H1258" s="214">
        <f t="shared" si="985"/>
        <v>993538</v>
      </c>
      <c r="I1258" s="214">
        <f t="shared" si="985"/>
        <v>0</v>
      </c>
      <c r="J1258" s="214">
        <f t="shared" si="985"/>
        <v>993538</v>
      </c>
      <c r="K1258" s="535"/>
      <c r="L1258" s="532"/>
      <c r="M1258" s="514"/>
      <c r="N1258" s="314"/>
      <c r="O1258" s="313"/>
      <c r="P1258" s="313"/>
      <c r="Q1258" s="313"/>
    </row>
    <row r="1259" spans="1:17" s="209" customFormat="1" ht="12" customHeight="1" x14ac:dyDescent="0.3">
      <c r="A1259" s="614">
        <f>A1254+1</f>
        <v>114</v>
      </c>
      <c r="B1259" s="507"/>
      <c r="C1259" s="507" t="s">
        <v>144</v>
      </c>
      <c r="D1259" s="507"/>
      <c r="E1259" s="507"/>
      <c r="F1259" s="210" t="s">
        <v>197</v>
      </c>
      <c r="G1259" s="210"/>
      <c r="H1259" s="211"/>
      <c r="I1259" s="211"/>
      <c r="J1259" s="211"/>
      <c r="K1259" s="533"/>
      <c r="L1259" s="530">
        <v>0</v>
      </c>
      <c r="M1259" s="215"/>
      <c r="N1259" s="314"/>
      <c r="O1259" s="313"/>
      <c r="P1259" s="313"/>
      <c r="Q1259" s="313"/>
    </row>
    <row r="1260" spans="1:17" s="209" customFormat="1" ht="12" customHeight="1" x14ac:dyDescent="0.3">
      <c r="A1260" s="614"/>
      <c r="B1260" s="508"/>
      <c r="C1260" s="508"/>
      <c r="D1260" s="508"/>
      <c r="E1260" s="508"/>
      <c r="F1260" s="212" t="s">
        <v>104</v>
      </c>
      <c r="G1260" s="208">
        <v>29160000</v>
      </c>
      <c r="H1260" s="208">
        <f t="shared" ref="H1260" si="986">G1260</f>
        <v>29160000</v>
      </c>
      <c r="I1260" s="208">
        <v>0</v>
      </c>
      <c r="J1260" s="208">
        <f t="shared" ref="J1260:J1262" si="987">H1260</f>
        <v>29160000</v>
      </c>
      <c r="K1260" s="534"/>
      <c r="L1260" s="531"/>
      <c r="M1260" s="513"/>
      <c r="N1260" s="314">
        <f>G1260</f>
        <v>29160000</v>
      </c>
      <c r="O1260" s="314">
        <f t="shared" ref="O1260:Q1260" si="988">H1260</f>
        <v>29160000</v>
      </c>
      <c r="P1260" s="314">
        <f t="shared" si="988"/>
        <v>0</v>
      </c>
      <c r="Q1260" s="314">
        <f t="shared" si="988"/>
        <v>29160000</v>
      </c>
    </row>
    <row r="1261" spans="1:17" s="209" customFormat="1" ht="12" customHeight="1" x14ac:dyDescent="0.3">
      <c r="A1261" s="614"/>
      <c r="B1261" s="508"/>
      <c r="C1261" s="508"/>
      <c r="D1261" s="508"/>
      <c r="E1261" s="508"/>
      <c r="F1261" s="212" t="s">
        <v>82</v>
      </c>
      <c r="G1261" s="208">
        <v>0</v>
      </c>
      <c r="H1261" s="208">
        <v>0</v>
      </c>
      <c r="I1261" s="208">
        <v>0</v>
      </c>
      <c r="J1261" s="208">
        <f t="shared" si="987"/>
        <v>0</v>
      </c>
      <c r="K1261" s="534"/>
      <c r="L1261" s="531"/>
      <c r="M1261" s="513"/>
      <c r="N1261" s="314"/>
      <c r="O1261" s="313"/>
      <c r="P1261" s="313"/>
      <c r="Q1261" s="313"/>
    </row>
    <row r="1262" spans="1:17" s="209" customFormat="1" ht="12" customHeight="1" x14ac:dyDescent="0.3">
      <c r="A1262" s="614"/>
      <c r="B1262" s="508"/>
      <c r="C1262" s="508"/>
      <c r="D1262" s="508"/>
      <c r="E1262" s="508"/>
      <c r="F1262" s="212" t="s">
        <v>83</v>
      </c>
      <c r="G1262" s="208">
        <v>0</v>
      </c>
      <c r="H1262" s="208">
        <v>0</v>
      </c>
      <c r="I1262" s="208">
        <v>0</v>
      </c>
      <c r="J1262" s="208">
        <f t="shared" si="987"/>
        <v>0</v>
      </c>
      <c r="K1262" s="534"/>
      <c r="L1262" s="531"/>
      <c r="M1262" s="513"/>
      <c r="N1262" s="314"/>
      <c r="O1262" s="313"/>
      <c r="P1262" s="313"/>
      <c r="Q1262" s="313"/>
    </row>
    <row r="1263" spans="1:17" s="209" customFormat="1" ht="12" customHeight="1" x14ac:dyDescent="0.3">
      <c r="A1263" s="614"/>
      <c r="B1263" s="509"/>
      <c r="C1263" s="509"/>
      <c r="D1263" s="509"/>
      <c r="E1263" s="509"/>
      <c r="F1263" s="213" t="s">
        <v>121</v>
      </c>
      <c r="G1263" s="214">
        <f t="shared" ref="G1263:J1263" si="989">SUM(G1260:G1262)</f>
        <v>29160000</v>
      </c>
      <c r="H1263" s="214">
        <f t="shared" si="989"/>
        <v>29160000</v>
      </c>
      <c r="I1263" s="214">
        <f t="shared" si="989"/>
        <v>0</v>
      </c>
      <c r="J1263" s="214">
        <f t="shared" si="989"/>
        <v>29160000</v>
      </c>
      <c r="K1263" s="535"/>
      <c r="L1263" s="532"/>
      <c r="M1263" s="514"/>
      <c r="N1263" s="314"/>
      <c r="O1263" s="313"/>
      <c r="P1263" s="313"/>
      <c r="Q1263" s="313"/>
    </row>
    <row r="1264" spans="1:17" s="209" customFormat="1" ht="12" customHeight="1" x14ac:dyDescent="0.3">
      <c r="A1264" s="614">
        <f>A1259+1</f>
        <v>115</v>
      </c>
      <c r="B1264" s="507"/>
      <c r="C1264" s="507" t="s">
        <v>136</v>
      </c>
      <c r="D1264" s="507"/>
      <c r="E1264" s="507"/>
      <c r="F1264" s="210" t="s">
        <v>197</v>
      </c>
      <c r="G1264" s="210"/>
      <c r="H1264" s="211"/>
      <c r="I1264" s="211"/>
      <c r="J1264" s="211"/>
      <c r="K1264" s="533"/>
      <c r="L1264" s="530">
        <v>0</v>
      </c>
      <c r="M1264" s="215"/>
      <c r="N1264" s="314"/>
      <c r="O1264" s="313"/>
      <c r="P1264" s="313"/>
      <c r="Q1264" s="313"/>
    </row>
    <row r="1265" spans="1:17" s="209" customFormat="1" ht="12" customHeight="1" x14ac:dyDescent="0.3">
      <c r="A1265" s="614"/>
      <c r="B1265" s="508"/>
      <c r="C1265" s="508"/>
      <c r="D1265" s="508"/>
      <c r="E1265" s="508"/>
      <c r="F1265" s="212" t="s">
        <v>104</v>
      </c>
      <c r="G1265" s="208">
        <v>40564000</v>
      </c>
      <c r="H1265" s="208">
        <f t="shared" ref="H1265" si="990">G1265</f>
        <v>40564000</v>
      </c>
      <c r="I1265" s="208">
        <v>0</v>
      </c>
      <c r="J1265" s="208">
        <f t="shared" ref="J1265:J1267" si="991">H1265</f>
        <v>40564000</v>
      </c>
      <c r="K1265" s="534"/>
      <c r="L1265" s="531"/>
      <c r="M1265" s="513"/>
      <c r="N1265" s="314">
        <f>G1265</f>
        <v>40564000</v>
      </c>
      <c r="O1265" s="314">
        <f t="shared" ref="O1265:Q1265" si="992">H1265</f>
        <v>40564000</v>
      </c>
      <c r="P1265" s="314">
        <f t="shared" si="992"/>
        <v>0</v>
      </c>
      <c r="Q1265" s="314">
        <f t="shared" si="992"/>
        <v>40564000</v>
      </c>
    </row>
    <row r="1266" spans="1:17" s="209" customFormat="1" ht="12" customHeight="1" x14ac:dyDescent="0.3">
      <c r="A1266" s="614"/>
      <c r="B1266" s="508"/>
      <c r="C1266" s="508"/>
      <c r="D1266" s="508"/>
      <c r="E1266" s="508"/>
      <c r="F1266" s="212" t="s">
        <v>82</v>
      </c>
      <c r="G1266" s="208">
        <v>0</v>
      </c>
      <c r="H1266" s="208">
        <v>0</v>
      </c>
      <c r="I1266" s="208">
        <v>0</v>
      </c>
      <c r="J1266" s="208">
        <f t="shared" si="991"/>
        <v>0</v>
      </c>
      <c r="K1266" s="534"/>
      <c r="L1266" s="531"/>
      <c r="M1266" s="513"/>
      <c r="N1266" s="314"/>
      <c r="O1266" s="313"/>
      <c r="P1266" s="313"/>
      <c r="Q1266" s="313"/>
    </row>
    <row r="1267" spans="1:17" s="209" customFormat="1" ht="12" customHeight="1" x14ac:dyDescent="0.3">
      <c r="A1267" s="614"/>
      <c r="B1267" s="508"/>
      <c r="C1267" s="508"/>
      <c r="D1267" s="508"/>
      <c r="E1267" s="508"/>
      <c r="F1267" s="212" t="s">
        <v>83</v>
      </c>
      <c r="G1267" s="208">
        <v>0</v>
      </c>
      <c r="H1267" s="208">
        <v>0</v>
      </c>
      <c r="I1267" s="208">
        <v>0</v>
      </c>
      <c r="J1267" s="208">
        <f t="shared" si="991"/>
        <v>0</v>
      </c>
      <c r="K1267" s="534"/>
      <c r="L1267" s="531"/>
      <c r="M1267" s="513"/>
      <c r="N1267" s="314"/>
      <c r="O1267" s="313"/>
      <c r="P1267" s="313"/>
      <c r="Q1267" s="313"/>
    </row>
    <row r="1268" spans="1:17" s="209" customFormat="1" ht="12" customHeight="1" x14ac:dyDescent="0.3">
      <c r="A1268" s="614"/>
      <c r="B1268" s="509"/>
      <c r="C1268" s="509"/>
      <c r="D1268" s="509"/>
      <c r="E1268" s="509"/>
      <c r="F1268" s="213" t="s">
        <v>121</v>
      </c>
      <c r="G1268" s="214">
        <f t="shared" ref="G1268:J1268" si="993">SUM(G1265:G1267)</f>
        <v>40564000</v>
      </c>
      <c r="H1268" s="214">
        <f t="shared" si="993"/>
        <v>40564000</v>
      </c>
      <c r="I1268" s="214">
        <f t="shared" si="993"/>
        <v>0</v>
      </c>
      <c r="J1268" s="214">
        <f t="shared" si="993"/>
        <v>40564000</v>
      </c>
      <c r="K1268" s="535"/>
      <c r="L1268" s="532"/>
      <c r="M1268" s="514"/>
      <c r="N1268" s="314"/>
      <c r="O1268" s="313"/>
      <c r="P1268" s="313"/>
      <c r="Q1268" s="313"/>
    </row>
    <row r="1269" spans="1:17" s="209" customFormat="1" ht="12" customHeight="1" x14ac:dyDescent="0.3">
      <c r="A1269" s="614">
        <f>A1264+1</f>
        <v>116</v>
      </c>
      <c r="B1269" s="507"/>
      <c r="C1269" s="507" t="s">
        <v>132</v>
      </c>
      <c r="D1269" s="507"/>
      <c r="E1269" s="507"/>
      <c r="F1269" s="210" t="s">
        <v>197</v>
      </c>
      <c r="G1269" s="210"/>
      <c r="H1269" s="211"/>
      <c r="I1269" s="211"/>
      <c r="J1269" s="211"/>
      <c r="K1269" s="533"/>
      <c r="L1269" s="530">
        <v>0</v>
      </c>
      <c r="M1269" s="215"/>
      <c r="N1269" s="314"/>
      <c r="O1269" s="313"/>
      <c r="P1269" s="313"/>
      <c r="Q1269" s="313"/>
    </row>
    <row r="1270" spans="1:17" s="209" customFormat="1" ht="12" customHeight="1" x14ac:dyDescent="0.3">
      <c r="A1270" s="614"/>
      <c r="B1270" s="508"/>
      <c r="C1270" s="508"/>
      <c r="D1270" s="508"/>
      <c r="E1270" s="508"/>
      <c r="F1270" s="212" t="s">
        <v>104</v>
      </c>
      <c r="G1270" s="208">
        <v>2000000</v>
      </c>
      <c r="H1270" s="208">
        <f t="shared" ref="H1270" si="994">G1270</f>
        <v>2000000</v>
      </c>
      <c r="I1270" s="208">
        <v>0</v>
      </c>
      <c r="J1270" s="208">
        <f t="shared" ref="J1270:J1272" si="995">H1270</f>
        <v>2000000</v>
      </c>
      <c r="K1270" s="534"/>
      <c r="L1270" s="531"/>
      <c r="M1270" s="513"/>
      <c r="N1270" s="314">
        <f>G1270</f>
        <v>2000000</v>
      </c>
      <c r="O1270" s="314">
        <f t="shared" ref="O1270:Q1270" si="996">H1270</f>
        <v>2000000</v>
      </c>
      <c r="P1270" s="314">
        <f t="shared" si="996"/>
        <v>0</v>
      </c>
      <c r="Q1270" s="314">
        <f t="shared" si="996"/>
        <v>2000000</v>
      </c>
    </row>
    <row r="1271" spans="1:17" s="209" customFormat="1" ht="12" customHeight="1" x14ac:dyDescent="0.3">
      <c r="A1271" s="614"/>
      <c r="B1271" s="508"/>
      <c r="C1271" s="508"/>
      <c r="D1271" s="508"/>
      <c r="E1271" s="508"/>
      <c r="F1271" s="212" t="s">
        <v>82</v>
      </c>
      <c r="G1271" s="208">
        <v>0</v>
      </c>
      <c r="H1271" s="208">
        <v>0</v>
      </c>
      <c r="I1271" s="208">
        <v>0</v>
      </c>
      <c r="J1271" s="208">
        <f t="shared" si="995"/>
        <v>0</v>
      </c>
      <c r="K1271" s="534"/>
      <c r="L1271" s="531"/>
      <c r="M1271" s="513"/>
      <c r="N1271" s="314"/>
      <c r="O1271" s="313"/>
      <c r="P1271" s="313"/>
      <c r="Q1271" s="313"/>
    </row>
    <row r="1272" spans="1:17" s="209" customFormat="1" ht="12" customHeight="1" x14ac:dyDescent="0.3">
      <c r="A1272" s="614"/>
      <c r="B1272" s="508"/>
      <c r="C1272" s="508"/>
      <c r="D1272" s="508"/>
      <c r="E1272" s="508"/>
      <c r="F1272" s="212" t="s">
        <v>83</v>
      </c>
      <c r="G1272" s="208">
        <v>0</v>
      </c>
      <c r="H1272" s="208">
        <v>0</v>
      </c>
      <c r="I1272" s="208">
        <v>0</v>
      </c>
      <c r="J1272" s="208">
        <f t="shared" si="995"/>
        <v>0</v>
      </c>
      <c r="K1272" s="534"/>
      <c r="L1272" s="531"/>
      <c r="M1272" s="513"/>
      <c r="N1272" s="314"/>
      <c r="O1272" s="313"/>
      <c r="P1272" s="313"/>
      <c r="Q1272" s="313"/>
    </row>
    <row r="1273" spans="1:17" s="209" customFormat="1" ht="12" customHeight="1" x14ac:dyDescent="0.3">
      <c r="A1273" s="614"/>
      <c r="B1273" s="509"/>
      <c r="C1273" s="509"/>
      <c r="D1273" s="509"/>
      <c r="E1273" s="509"/>
      <c r="F1273" s="213" t="s">
        <v>121</v>
      </c>
      <c r="G1273" s="214">
        <f t="shared" ref="G1273:J1273" si="997">SUM(G1270:G1272)</f>
        <v>2000000</v>
      </c>
      <c r="H1273" s="214">
        <f t="shared" si="997"/>
        <v>2000000</v>
      </c>
      <c r="I1273" s="214">
        <f t="shared" si="997"/>
        <v>0</v>
      </c>
      <c r="J1273" s="214">
        <f t="shared" si="997"/>
        <v>2000000</v>
      </c>
      <c r="K1273" s="535"/>
      <c r="L1273" s="532"/>
      <c r="M1273" s="514"/>
      <c r="N1273" s="314"/>
      <c r="O1273" s="313"/>
      <c r="P1273" s="313"/>
      <c r="Q1273" s="313"/>
    </row>
    <row r="1274" spans="1:17" s="209" customFormat="1" ht="12" customHeight="1" x14ac:dyDescent="0.3">
      <c r="A1274" s="614">
        <f>A1269+1</f>
        <v>117</v>
      </c>
      <c r="B1274" s="507"/>
      <c r="C1274" s="507" t="s">
        <v>148</v>
      </c>
      <c r="D1274" s="507"/>
      <c r="E1274" s="507"/>
      <c r="F1274" s="210" t="s">
        <v>197</v>
      </c>
      <c r="G1274" s="210"/>
      <c r="H1274" s="211"/>
      <c r="I1274" s="211"/>
      <c r="J1274" s="211"/>
      <c r="K1274" s="533"/>
      <c r="L1274" s="530">
        <v>0</v>
      </c>
      <c r="M1274" s="215"/>
      <c r="N1274" s="314"/>
      <c r="O1274" s="313"/>
      <c r="P1274" s="313"/>
      <c r="Q1274" s="313"/>
    </row>
    <row r="1275" spans="1:17" s="209" customFormat="1" ht="12" customHeight="1" x14ac:dyDescent="0.3">
      <c r="A1275" s="614"/>
      <c r="B1275" s="508"/>
      <c r="C1275" s="508"/>
      <c r="D1275" s="508"/>
      <c r="E1275" s="508"/>
      <c r="F1275" s="212" t="s">
        <v>104</v>
      </c>
      <c r="G1275" s="208">
        <v>1073290</v>
      </c>
      <c r="H1275" s="208">
        <f t="shared" ref="H1275" si="998">G1275</f>
        <v>1073290</v>
      </c>
      <c r="I1275" s="208">
        <v>0</v>
      </c>
      <c r="J1275" s="208">
        <f t="shared" ref="J1275:J1277" si="999">H1275</f>
        <v>1073290</v>
      </c>
      <c r="K1275" s="534"/>
      <c r="L1275" s="531"/>
      <c r="M1275" s="513"/>
      <c r="N1275" s="314">
        <f>G1275</f>
        <v>1073290</v>
      </c>
      <c r="O1275" s="314">
        <f t="shared" ref="O1275:Q1275" si="1000">H1275</f>
        <v>1073290</v>
      </c>
      <c r="P1275" s="314">
        <f t="shared" si="1000"/>
        <v>0</v>
      </c>
      <c r="Q1275" s="314">
        <f t="shared" si="1000"/>
        <v>1073290</v>
      </c>
    </row>
    <row r="1276" spans="1:17" s="209" customFormat="1" ht="12" customHeight="1" x14ac:dyDescent="0.3">
      <c r="A1276" s="614"/>
      <c r="B1276" s="508"/>
      <c r="C1276" s="508"/>
      <c r="D1276" s="508"/>
      <c r="E1276" s="508"/>
      <c r="F1276" s="212" t="s">
        <v>82</v>
      </c>
      <c r="G1276" s="208">
        <v>0</v>
      </c>
      <c r="H1276" s="208">
        <v>0</v>
      </c>
      <c r="I1276" s="208">
        <v>0</v>
      </c>
      <c r="J1276" s="208">
        <f t="shared" si="999"/>
        <v>0</v>
      </c>
      <c r="K1276" s="534"/>
      <c r="L1276" s="531"/>
      <c r="M1276" s="513"/>
      <c r="N1276" s="314"/>
      <c r="O1276" s="313"/>
      <c r="P1276" s="313"/>
      <c r="Q1276" s="313"/>
    </row>
    <row r="1277" spans="1:17" s="209" customFormat="1" ht="12" customHeight="1" x14ac:dyDescent="0.3">
      <c r="A1277" s="614"/>
      <c r="B1277" s="508"/>
      <c r="C1277" s="508"/>
      <c r="D1277" s="508"/>
      <c r="E1277" s="508"/>
      <c r="F1277" s="212" t="s">
        <v>83</v>
      </c>
      <c r="G1277" s="208">
        <v>0</v>
      </c>
      <c r="H1277" s="208">
        <v>0</v>
      </c>
      <c r="I1277" s="208">
        <v>0</v>
      </c>
      <c r="J1277" s="208">
        <f t="shared" si="999"/>
        <v>0</v>
      </c>
      <c r="K1277" s="534"/>
      <c r="L1277" s="531"/>
      <c r="M1277" s="513"/>
      <c r="N1277" s="314"/>
      <c r="O1277" s="313"/>
      <c r="P1277" s="313"/>
      <c r="Q1277" s="313"/>
    </row>
    <row r="1278" spans="1:17" s="209" customFormat="1" ht="12" customHeight="1" x14ac:dyDescent="0.3">
      <c r="A1278" s="614"/>
      <c r="B1278" s="509"/>
      <c r="C1278" s="509"/>
      <c r="D1278" s="509"/>
      <c r="E1278" s="509"/>
      <c r="F1278" s="213" t="s">
        <v>121</v>
      </c>
      <c r="G1278" s="214">
        <f t="shared" ref="G1278:J1278" si="1001">SUM(G1275:G1277)</f>
        <v>1073290</v>
      </c>
      <c r="H1278" s="214">
        <f t="shared" si="1001"/>
        <v>1073290</v>
      </c>
      <c r="I1278" s="214">
        <f t="shared" si="1001"/>
        <v>0</v>
      </c>
      <c r="J1278" s="214">
        <f t="shared" si="1001"/>
        <v>1073290</v>
      </c>
      <c r="K1278" s="535"/>
      <c r="L1278" s="532"/>
      <c r="M1278" s="514"/>
      <c r="N1278" s="314"/>
      <c r="O1278" s="313"/>
      <c r="P1278" s="313"/>
      <c r="Q1278" s="313"/>
    </row>
    <row r="1279" spans="1:17" s="209" customFormat="1" ht="12" customHeight="1" x14ac:dyDescent="0.3">
      <c r="A1279" s="614">
        <f>A1274+1</f>
        <v>118</v>
      </c>
      <c r="B1279" s="507"/>
      <c r="C1279" s="507" t="s">
        <v>140</v>
      </c>
      <c r="D1279" s="507"/>
      <c r="E1279" s="507"/>
      <c r="F1279" s="210" t="s">
        <v>197</v>
      </c>
      <c r="G1279" s="210"/>
      <c r="H1279" s="211"/>
      <c r="I1279" s="211"/>
      <c r="J1279" s="211"/>
      <c r="K1279" s="533"/>
      <c r="L1279" s="530">
        <v>0</v>
      </c>
      <c r="M1279" s="215"/>
      <c r="N1279" s="314"/>
      <c r="O1279" s="313"/>
      <c r="P1279" s="313"/>
      <c r="Q1279" s="313"/>
    </row>
    <row r="1280" spans="1:17" s="209" customFormat="1" ht="12" customHeight="1" x14ac:dyDescent="0.3">
      <c r="A1280" s="614"/>
      <c r="B1280" s="508"/>
      <c r="C1280" s="508"/>
      <c r="D1280" s="508"/>
      <c r="E1280" s="508"/>
      <c r="F1280" s="212" t="s">
        <v>104</v>
      </c>
      <c r="G1280" s="208">
        <v>10800000</v>
      </c>
      <c r="H1280" s="208">
        <f t="shared" ref="H1280" si="1002">G1280</f>
        <v>10800000</v>
      </c>
      <c r="I1280" s="208">
        <v>0</v>
      </c>
      <c r="J1280" s="208">
        <f t="shared" ref="J1280:J1282" si="1003">H1280</f>
        <v>10800000</v>
      </c>
      <c r="K1280" s="534"/>
      <c r="L1280" s="531"/>
      <c r="M1280" s="513"/>
      <c r="N1280" s="314">
        <f>G1280</f>
        <v>10800000</v>
      </c>
      <c r="O1280" s="314">
        <f t="shared" ref="O1280:Q1280" si="1004">H1280</f>
        <v>10800000</v>
      </c>
      <c r="P1280" s="314">
        <f t="shared" si="1004"/>
        <v>0</v>
      </c>
      <c r="Q1280" s="314">
        <f t="shared" si="1004"/>
        <v>10800000</v>
      </c>
    </row>
    <row r="1281" spans="1:17" s="209" customFormat="1" ht="12" customHeight="1" x14ac:dyDescent="0.3">
      <c r="A1281" s="614"/>
      <c r="B1281" s="508"/>
      <c r="C1281" s="508"/>
      <c r="D1281" s="508"/>
      <c r="E1281" s="508"/>
      <c r="F1281" s="212" t="s">
        <v>82</v>
      </c>
      <c r="G1281" s="208">
        <v>0</v>
      </c>
      <c r="H1281" s="208">
        <v>0</v>
      </c>
      <c r="I1281" s="208">
        <v>0</v>
      </c>
      <c r="J1281" s="208">
        <f t="shared" si="1003"/>
        <v>0</v>
      </c>
      <c r="K1281" s="534"/>
      <c r="L1281" s="531"/>
      <c r="M1281" s="513"/>
      <c r="N1281" s="314"/>
      <c r="O1281" s="313"/>
      <c r="P1281" s="313"/>
      <c r="Q1281" s="313"/>
    </row>
    <row r="1282" spans="1:17" s="209" customFormat="1" ht="12" customHeight="1" x14ac:dyDescent="0.3">
      <c r="A1282" s="614"/>
      <c r="B1282" s="508"/>
      <c r="C1282" s="508"/>
      <c r="D1282" s="508"/>
      <c r="E1282" s="508"/>
      <c r="F1282" s="212" t="s">
        <v>83</v>
      </c>
      <c r="G1282" s="208">
        <v>0</v>
      </c>
      <c r="H1282" s="208">
        <v>0</v>
      </c>
      <c r="I1282" s="208">
        <v>0</v>
      </c>
      <c r="J1282" s="208">
        <f t="shared" si="1003"/>
        <v>0</v>
      </c>
      <c r="K1282" s="534"/>
      <c r="L1282" s="531"/>
      <c r="M1282" s="513"/>
      <c r="N1282" s="314"/>
      <c r="O1282" s="313"/>
      <c r="P1282" s="313"/>
      <c r="Q1282" s="313"/>
    </row>
    <row r="1283" spans="1:17" s="209" customFormat="1" ht="12" customHeight="1" x14ac:dyDescent="0.3">
      <c r="A1283" s="614"/>
      <c r="B1283" s="509"/>
      <c r="C1283" s="509"/>
      <c r="D1283" s="509"/>
      <c r="E1283" s="509"/>
      <c r="F1283" s="213" t="s">
        <v>121</v>
      </c>
      <c r="G1283" s="214">
        <f t="shared" ref="G1283:J1283" si="1005">SUM(G1280:G1282)</f>
        <v>10800000</v>
      </c>
      <c r="H1283" s="214">
        <f t="shared" si="1005"/>
        <v>10800000</v>
      </c>
      <c r="I1283" s="214">
        <f t="shared" si="1005"/>
        <v>0</v>
      </c>
      <c r="J1283" s="214">
        <f t="shared" si="1005"/>
        <v>10800000</v>
      </c>
      <c r="K1283" s="535"/>
      <c r="L1283" s="532"/>
      <c r="M1283" s="514"/>
      <c r="N1283" s="314"/>
      <c r="O1283" s="313"/>
      <c r="P1283" s="313"/>
      <c r="Q1283" s="313"/>
    </row>
    <row r="1284" spans="1:17" s="209" customFormat="1" ht="12" customHeight="1" x14ac:dyDescent="0.3">
      <c r="A1284" s="614">
        <f>A1279+1</f>
        <v>119</v>
      </c>
      <c r="B1284" s="507"/>
      <c r="C1284" s="507" t="s">
        <v>151</v>
      </c>
      <c r="D1284" s="507"/>
      <c r="E1284" s="507"/>
      <c r="F1284" s="210" t="s">
        <v>197</v>
      </c>
      <c r="G1284" s="210"/>
      <c r="H1284" s="211"/>
      <c r="I1284" s="211"/>
      <c r="J1284" s="211"/>
      <c r="K1284" s="533"/>
      <c r="L1284" s="530">
        <v>0</v>
      </c>
      <c r="M1284" s="215"/>
      <c r="N1284" s="314"/>
      <c r="O1284" s="313"/>
      <c r="P1284" s="313"/>
      <c r="Q1284" s="313"/>
    </row>
    <row r="1285" spans="1:17" s="209" customFormat="1" ht="12" customHeight="1" x14ac:dyDescent="0.3">
      <c r="A1285" s="614"/>
      <c r="B1285" s="508"/>
      <c r="C1285" s="508"/>
      <c r="D1285" s="508"/>
      <c r="E1285" s="508"/>
      <c r="F1285" s="212" t="s">
        <v>104</v>
      </c>
      <c r="G1285" s="208">
        <v>1066040</v>
      </c>
      <c r="H1285" s="208">
        <f t="shared" ref="H1285" si="1006">G1285</f>
        <v>1066040</v>
      </c>
      <c r="I1285" s="208">
        <v>0</v>
      </c>
      <c r="J1285" s="208">
        <f t="shared" ref="J1285:J1287" si="1007">H1285</f>
        <v>1066040</v>
      </c>
      <c r="K1285" s="534"/>
      <c r="L1285" s="531"/>
      <c r="M1285" s="513"/>
      <c r="N1285" s="314">
        <f>G1285</f>
        <v>1066040</v>
      </c>
      <c r="O1285" s="314">
        <f t="shared" ref="O1285:Q1285" si="1008">H1285</f>
        <v>1066040</v>
      </c>
      <c r="P1285" s="314">
        <f t="shared" si="1008"/>
        <v>0</v>
      </c>
      <c r="Q1285" s="314">
        <f t="shared" si="1008"/>
        <v>1066040</v>
      </c>
    </row>
    <row r="1286" spans="1:17" s="209" customFormat="1" ht="12" customHeight="1" x14ac:dyDescent="0.3">
      <c r="A1286" s="614"/>
      <c r="B1286" s="508"/>
      <c r="C1286" s="508"/>
      <c r="D1286" s="508"/>
      <c r="E1286" s="508"/>
      <c r="F1286" s="212" t="s">
        <v>82</v>
      </c>
      <c r="G1286" s="208">
        <v>0</v>
      </c>
      <c r="H1286" s="208">
        <v>0</v>
      </c>
      <c r="I1286" s="208">
        <v>0</v>
      </c>
      <c r="J1286" s="208">
        <f t="shared" si="1007"/>
        <v>0</v>
      </c>
      <c r="K1286" s="534"/>
      <c r="L1286" s="531"/>
      <c r="M1286" s="513"/>
      <c r="N1286" s="314"/>
      <c r="O1286" s="313"/>
      <c r="P1286" s="313"/>
      <c r="Q1286" s="313"/>
    </row>
    <row r="1287" spans="1:17" s="209" customFormat="1" ht="12" customHeight="1" x14ac:dyDescent="0.3">
      <c r="A1287" s="614"/>
      <c r="B1287" s="508"/>
      <c r="C1287" s="508"/>
      <c r="D1287" s="508"/>
      <c r="E1287" s="508"/>
      <c r="F1287" s="212" t="s">
        <v>83</v>
      </c>
      <c r="G1287" s="208">
        <v>0</v>
      </c>
      <c r="H1287" s="208">
        <v>0</v>
      </c>
      <c r="I1287" s="208">
        <v>0</v>
      </c>
      <c r="J1287" s="208">
        <f t="shared" si="1007"/>
        <v>0</v>
      </c>
      <c r="K1287" s="534"/>
      <c r="L1287" s="531"/>
      <c r="M1287" s="513"/>
      <c r="N1287" s="314"/>
      <c r="O1287" s="313"/>
      <c r="P1287" s="313"/>
      <c r="Q1287" s="313"/>
    </row>
    <row r="1288" spans="1:17" s="209" customFormat="1" ht="12" customHeight="1" x14ac:dyDescent="0.3">
      <c r="A1288" s="614"/>
      <c r="B1288" s="509"/>
      <c r="C1288" s="509"/>
      <c r="D1288" s="509"/>
      <c r="E1288" s="509"/>
      <c r="F1288" s="213" t="s">
        <v>121</v>
      </c>
      <c r="G1288" s="214">
        <f t="shared" ref="G1288:J1288" si="1009">SUM(G1285:G1287)</f>
        <v>1066040</v>
      </c>
      <c r="H1288" s="214">
        <f t="shared" si="1009"/>
        <v>1066040</v>
      </c>
      <c r="I1288" s="214">
        <f t="shared" si="1009"/>
        <v>0</v>
      </c>
      <c r="J1288" s="214">
        <f t="shared" si="1009"/>
        <v>1066040</v>
      </c>
      <c r="K1288" s="535"/>
      <c r="L1288" s="532"/>
      <c r="M1288" s="514"/>
      <c r="N1288" s="314"/>
      <c r="O1288" s="313"/>
      <c r="P1288" s="313"/>
      <c r="Q1288" s="313"/>
    </row>
    <row r="1289" spans="1:17" s="209" customFormat="1" ht="12" customHeight="1" x14ac:dyDescent="0.3">
      <c r="A1289" s="614">
        <f>A1284+1</f>
        <v>120</v>
      </c>
      <c r="B1289" s="507"/>
      <c r="C1289" s="507" t="s">
        <v>152</v>
      </c>
      <c r="D1289" s="507"/>
      <c r="E1289" s="507"/>
      <c r="F1289" s="210" t="s">
        <v>197</v>
      </c>
      <c r="G1289" s="210"/>
      <c r="H1289" s="211"/>
      <c r="I1289" s="211"/>
      <c r="J1289" s="211"/>
      <c r="K1289" s="533"/>
      <c r="L1289" s="530">
        <v>0</v>
      </c>
      <c r="M1289" s="215"/>
      <c r="N1289" s="314"/>
      <c r="O1289" s="313"/>
      <c r="P1289" s="313"/>
      <c r="Q1289" s="313"/>
    </row>
    <row r="1290" spans="1:17" s="209" customFormat="1" ht="12" customHeight="1" x14ac:dyDescent="0.3">
      <c r="A1290" s="614"/>
      <c r="B1290" s="508"/>
      <c r="C1290" s="508"/>
      <c r="D1290" s="508"/>
      <c r="E1290" s="508"/>
      <c r="F1290" s="212" t="s">
        <v>104</v>
      </c>
      <c r="G1290" s="208">
        <v>7000000</v>
      </c>
      <c r="H1290" s="208">
        <f t="shared" ref="H1290" si="1010">G1290</f>
        <v>7000000</v>
      </c>
      <c r="I1290" s="208">
        <v>0</v>
      </c>
      <c r="J1290" s="208">
        <f t="shared" ref="J1290:J1292" si="1011">H1290</f>
        <v>7000000</v>
      </c>
      <c r="K1290" s="534"/>
      <c r="L1290" s="531"/>
      <c r="M1290" s="513"/>
      <c r="N1290" s="314">
        <f>G1290</f>
        <v>7000000</v>
      </c>
      <c r="O1290" s="314">
        <f t="shared" ref="O1290:Q1290" si="1012">H1290</f>
        <v>7000000</v>
      </c>
      <c r="P1290" s="314">
        <f t="shared" si="1012"/>
        <v>0</v>
      </c>
      <c r="Q1290" s="314">
        <f t="shared" si="1012"/>
        <v>7000000</v>
      </c>
    </row>
    <row r="1291" spans="1:17" s="209" customFormat="1" ht="12" customHeight="1" x14ac:dyDescent="0.3">
      <c r="A1291" s="614"/>
      <c r="B1291" s="508"/>
      <c r="C1291" s="508"/>
      <c r="D1291" s="508"/>
      <c r="E1291" s="508"/>
      <c r="F1291" s="212" t="s">
        <v>82</v>
      </c>
      <c r="G1291" s="208">
        <v>0</v>
      </c>
      <c r="H1291" s="208">
        <v>0</v>
      </c>
      <c r="I1291" s="208">
        <v>0</v>
      </c>
      <c r="J1291" s="208">
        <f t="shared" si="1011"/>
        <v>0</v>
      </c>
      <c r="K1291" s="534"/>
      <c r="L1291" s="531"/>
      <c r="M1291" s="513"/>
      <c r="N1291" s="314"/>
      <c r="O1291" s="313"/>
      <c r="P1291" s="313"/>
      <c r="Q1291" s="313"/>
    </row>
    <row r="1292" spans="1:17" s="209" customFormat="1" ht="12" customHeight="1" x14ac:dyDescent="0.3">
      <c r="A1292" s="614"/>
      <c r="B1292" s="508"/>
      <c r="C1292" s="508"/>
      <c r="D1292" s="508"/>
      <c r="E1292" s="508"/>
      <c r="F1292" s="212" t="s">
        <v>83</v>
      </c>
      <c r="G1292" s="208">
        <v>0</v>
      </c>
      <c r="H1292" s="208">
        <v>0</v>
      </c>
      <c r="I1292" s="208">
        <v>0</v>
      </c>
      <c r="J1292" s="208">
        <f t="shared" si="1011"/>
        <v>0</v>
      </c>
      <c r="K1292" s="534"/>
      <c r="L1292" s="531"/>
      <c r="M1292" s="513"/>
      <c r="N1292" s="314"/>
      <c r="O1292" s="313"/>
      <c r="P1292" s="313"/>
      <c r="Q1292" s="313"/>
    </row>
    <row r="1293" spans="1:17" s="209" customFormat="1" ht="12" customHeight="1" x14ac:dyDescent="0.3">
      <c r="A1293" s="614"/>
      <c r="B1293" s="509"/>
      <c r="C1293" s="509"/>
      <c r="D1293" s="509"/>
      <c r="E1293" s="509"/>
      <c r="F1293" s="213" t="s">
        <v>121</v>
      </c>
      <c r="G1293" s="214">
        <f t="shared" ref="G1293:J1293" si="1013">SUM(G1290:G1292)</f>
        <v>7000000</v>
      </c>
      <c r="H1293" s="214">
        <f t="shared" si="1013"/>
        <v>7000000</v>
      </c>
      <c r="I1293" s="214">
        <f t="shared" si="1013"/>
        <v>0</v>
      </c>
      <c r="J1293" s="214">
        <f t="shared" si="1013"/>
        <v>7000000</v>
      </c>
      <c r="K1293" s="535"/>
      <c r="L1293" s="532"/>
      <c r="M1293" s="514"/>
      <c r="N1293" s="314"/>
      <c r="O1293" s="313"/>
      <c r="P1293" s="313"/>
      <c r="Q1293" s="313"/>
    </row>
    <row r="1294" spans="1:17" s="209" customFormat="1" ht="12" customHeight="1" x14ac:dyDescent="0.3">
      <c r="A1294" s="614">
        <f>A1289+1</f>
        <v>121</v>
      </c>
      <c r="B1294" s="507"/>
      <c r="C1294" s="507" t="s">
        <v>145</v>
      </c>
      <c r="D1294" s="507"/>
      <c r="E1294" s="507"/>
      <c r="F1294" s="210" t="s">
        <v>197</v>
      </c>
      <c r="G1294" s="210"/>
      <c r="H1294" s="211"/>
      <c r="I1294" s="211"/>
      <c r="J1294" s="211"/>
      <c r="K1294" s="533"/>
      <c r="L1294" s="530">
        <v>0</v>
      </c>
      <c r="M1294" s="215"/>
      <c r="N1294" s="314"/>
      <c r="O1294" s="313"/>
      <c r="P1294" s="313"/>
      <c r="Q1294" s="313"/>
    </row>
    <row r="1295" spans="1:17" s="209" customFormat="1" ht="12" customHeight="1" x14ac:dyDescent="0.3">
      <c r="A1295" s="614"/>
      <c r="B1295" s="508"/>
      <c r="C1295" s="508"/>
      <c r="D1295" s="508"/>
      <c r="E1295" s="508"/>
      <c r="F1295" s="212" t="s">
        <v>104</v>
      </c>
      <c r="G1295" s="208">
        <v>3157000</v>
      </c>
      <c r="H1295" s="208">
        <f t="shared" ref="H1295" si="1014">G1295</f>
        <v>3157000</v>
      </c>
      <c r="I1295" s="208">
        <v>0</v>
      </c>
      <c r="J1295" s="208">
        <f t="shared" ref="J1295:J1297" si="1015">H1295</f>
        <v>3157000</v>
      </c>
      <c r="K1295" s="534"/>
      <c r="L1295" s="531"/>
      <c r="M1295" s="513"/>
      <c r="N1295" s="314">
        <f>G1295</f>
        <v>3157000</v>
      </c>
      <c r="O1295" s="314">
        <f t="shared" ref="O1295:Q1295" si="1016">H1295</f>
        <v>3157000</v>
      </c>
      <c r="P1295" s="314">
        <f t="shared" si="1016"/>
        <v>0</v>
      </c>
      <c r="Q1295" s="314">
        <f t="shared" si="1016"/>
        <v>3157000</v>
      </c>
    </row>
    <row r="1296" spans="1:17" s="209" customFormat="1" ht="12" customHeight="1" x14ac:dyDescent="0.3">
      <c r="A1296" s="614"/>
      <c r="B1296" s="508"/>
      <c r="C1296" s="508"/>
      <c r="D1296" s="508"/>
      <c r="E1296" s="508"/>
      <c r="F1296" s="212" t="s">
        <v>82</v>
      </c>
      <c r="G1296" s="208">
        <v>0</v>
      </c>
      <c r="H1296" s="208">
        <v>0</v>
      </c>
      <c r="I1296" s="208">
        <v>0</v>
      </c>
      <c r="J1296" s="208">
        <f t="shared" si="1015"/>
        <v>0</v>
      </c>
      <c r="K1296" s="534"/>
      <c r="L1296" s="531"/>
      <c r="M1296" s="513"/>
      <c r="N1296" s="314"/>
      <c r="O1296" s="313"/>
      <c r="P1296" s="313"/>
      <c r="Q1296" s="313"/>
    </row>
    <row r="1297" spans="1:17" s="209" customFormat="1" ht="12" customHeight="1" x14ac:dyDescent="0.3">
      <c r="A1297" s="614"/>
      <c r="B1297" s="508"/>
      <c r="C1297" s="508"/>
      <c r="D1297" s="508"/>
      <c r="E1297" s="508"/>
      <c r="F1297" s="212" t="s">
        <v>83</v>
      </c>
      <c r="G1297" s="208">
        <v>0</v>
      </c>
      <c r="H1297" s="208">
        <v>0</v>
      </c>
      <c r="I1297" s="208">
        <v>0</v>
      </c>
      <c r="J1297" s="208">
        <f t="shared" si="1015"/>
        <v>0</v>
      </c>
      <c r="K1297" s="534"/>
      <c r="L1297" s="531"/>
      <c r="M1297" s="513"/>
      <c r="N1297" s="314"/>
      <c r="O1297" s="313"/>
      <c r="P1297" s="313"/>
      <c r="Q1297" s="313"/>
    </row>
    <row r="1298" spans="1:17" s="209" customFormat="1" ht="12" customHeight="1" x14ac:dyDescent="0.3">
      <c r="A1298" s="614"/>
      <c r="B1298" s="509"/>
      <c r="C1298" s="509"/>
      <c r="D1298" s="509"/>
      <c r="E1298" s="509"/>
      <c r="F1298" s="213" t="s">
        <v>121</v>
      </c>
      <c r="G1298" s="214">
        <f t="shared" ref="G1298:J1298" si="1017">SUM(G1295:G1297)</f>
        <v>3157000</v>
      </c>
      <c r="H1298" s="214">
        <f t="shared" si="1017"/>
        <v>3157000</v>
      </c>
      <c r="I1298" s="214">
        <f t="shared" si="1017"/>
        <v>0</v>
      </c>
      <c r="J1298" s="214">
        <f t="shared" si="1017"/>
        <v>3157000</v>
      </c>
      <c r="K1298" s="535"/>
      <c r="L1298" s="532"/>
      <c r="M1298" s="514"/>
      <c r="N1298" s="314"/>
      <c r="O1298" s="313"/>
      <c r="P1298" s="313"/>
      <c r="Q1298" s="313"/>
    </row>
    <row r="1299" spans="1:17" s="209" customFormat="1" ht="12" customHeight="1" x14ac:dyDescent="0.3">
      <c r="A1299" s="614">
        <f>A1294+1</f>
        <v>122</v>
      </c>
      <c r="B1299" s="507"/>
      <c r="C1299" s="507" t="s">
        <v>141</v>
      </c>
      <c r="D1299" s="507"/>
      <c r="E1299" s="507"/>
      <c r="F1299" s="210" t="s">
        <v>197</v>
      </c>
      <c r="G1299" s="210"/>
      <c r="H1299" s="211"/>
      <c r="I1299" s="211"/>
      <c r="J1299" s="211"/>
      <c r="K1299" s="533"/>
      <c r="L1299" s="530">
        <v>0</v>
      </c>
      <c r="M1299" s="215"/>
      <c r="N1299" s="314"/>
      <c r="O1299" s="313"/>
      <c r="P1299" s="313"/>
      <c r="Q1299" s="313"/>
    </row>
    <row r="1300" spans="1:17" s="209" customFormat="1" ht="12" customHeight="1" x14ac:dyDescent="0.3">
      <c r="A1300" s="614"/>
      <c r="B1300" s="508"/>
      <c r="C1300" s="508"/>
      <c r="D1300" s="508"/>
      <c r="E1300" s="508"/>
      <c r="F1300" s="212" t="s">
        <v>104</v>
      </c>
      <c r="G1300" s="208">
        <v>530000</v>
      </c>
      <c r="H1300" s="208">
        <f t="shared" ref="H1300" si="1018">G1300</f>
        <v>530000</v>
      </c>
      <c r="I1300" s="208">
        <v>0</v>
      </c>
      <c r="J1300" s="208">
        <f t="shared" ref="J1300:J1302" si="1019">H1300</f>
        <v>530000</v>
      </c>
      <c r="K1300" s="534"/>
      <c r="L1300" s="531"/>
      <c r="M1300" s="513"/>
      <c r="N1300" s="314">
        <f>G1300</f>
        <v>530000</v>
      </c>
      <c r="O1300" s="314">
        <f t="shared" ref="O1300:Q1300" si="1020">H1300</f>
        <v>530000</v>
      </c>
      <c r="P1300" s="314">
        <f t="shared" si="1020"/>
        <v>0</v>
      </c>
      <c r="Q1300" s="314">
        <f t="shared" si="1020"/>
        <v>530000</v>
      </c>
    </row>
    <row r="1301" spans="1:17" s="209" customFormat="1" ht="12" customHeight="1" x14ac:dyDescent="0.3">
      <c r="A1301" s="614"/>
      <c r="B1301" s="508"/>
      <c r="C1301" s="508"/>
      <c r="D1301" s="508"/>
      <c r="E1301" s="508"/>
      <c r="F1301" s="212" t="s">
        <v>82</v>
      </c>
      <c r="G1301" s="208">
        <v>0</v>
      </c>
      <c r="H1301" s="208">
        <v>0</v>
      </c>
      <c r="I1301" s="208">
        <v>0</v>
      </c>
      <c r="J1301" s="208">
        <f t="shared" si="1019"/>
        <v>0</v>
      </c>
      <c r="K1301" s="534"/>
      <c r="L1301" s="531"/>
      <c r="M1301" s="513"/>
      <c r="N1301" s="314"/>
      <c r="O1301" s="313"/>
      <c r="P1301" s="313"/>
      <c r="Q1301" s="313"/>
    </row>
    <row r="1302" spans="1:17" s="209" customFormat="1" ht="12" customHeight="1" x14ac:dyDescent="0.3">
      <c r="A1302" s="614"/>
      <c r="B1302" s="508"/>
      <c r="C1302" s="508"/>
      <c r="D1302" s="508"/>
      <c r="E1302" s="508"/>
      <c r="F1302" s="212" t="s">
        <v>83</v>
      </c>
      <c r="G1302" s="208">
        <v>0</v>
      </c>
      <c r="H1302" s="208">
        <v>0</v>
      </c>
      <c r="I1302" s="208">
        <v>0</v>
      </c>
      <c r="J1302" s="208">
        <f t="shared" si="1019"/>
        <v>0</v>
      </c>
      <c r="K1302" s="534"/>
      <c r="L1302" s="531"/>
      <c r="M1302" s="513"/>
      <c r="N1302" s="314"/>
      <c r="O1302" s="313"/>
      <c r="P1302" s="313"/>
      <c r="Q1302" s="313"/>
    </row>
    <row r="1303" spans="1:17" s="209" customFormat="1" ht="12" customHeight="1" x14ac:dyDescent="0.3">
      <c r="A1303" s="614"/>
      <c r="B1303" s="509"/>
      <c r="C1303" s="509"/>
      <c r="D1303" s="509"/>
      <c r="E1303" s="509"/>
      <c r="F1303" s="213" t="s">
        <v>121</v>
      </c>
      <c r="G1303" s="214">
        <f t="shared" ref="G1303:J1303" si="1021">SUM(G1300:G1302)</f>
        <v>530000</v>
      </c>
      <c r="H1303" s="214">
        <f t="shared" si="1021"/>
        <v>530000</v>
      </c>
      <c r="I1303" s="214">
        <f t="shared" si="1021"/>
        <v>0</v>
      </c>
      <c r="J1303" s="214">
        <f t="shared" si="1021"/>
        <v>530000</v>
      </c>
      <c r="K1303" s="535"/>
      <c r="L1303" s="532"/>
      <c r="M1303" s="514"/>
      <c r="N1303" s="314"/>
      <c r="O1303" s="313"/>
      <c r="P1303" s="313"/>
      <c r="Q1303" s="313"/>
    </row>
    <row r="1304" spans="1:17" s="209" customFormat="1" ht="12" customHeight="1" x14ac:dyDescent="0.3">
      <c r="A1304" s="614">
        <f>A1299+1</f>
        <v>123</v>
      </c>
      <c r="B1304" s="507"/>
      <c r="C1304" s="507" t="s">
        <v>143</v>
      </c>
      <c r="D1304" s="507"/>
      <c r="E1304" s="507"/>
      <c r="F1304" s="210" t="s">
        <v>197</v>
      </c>
      <c r="G1304" s="210"/>
      <c r="H1304" s="211"/>
      <c r="I1304" s="211"/>
      <c r="J1304" s="211"/>
      <c r="K1304" s="533"/>
      <c r="L1304" s="530">
        <v>0</v>
      </c>
      <c r="M1304" s="215"/>
      <c r="N1304" s="314"/>
      <c r="O1304" s="313"/>
      <c r="P1304" s="313"/>
      <c r="Q1304" s="313"/>
    </row>
    <row r="1305" spans="1:17" s="209" customFormat="1" ht="12" customHeight="1" x14ac:dyDescent="0.3">
      <c r="A1305" s="614"/>
      <c r="B1305" s="508"/>
      <c r="C1305" s="508"/>
      <c r="D1305" s="508"/>
      <c r="E1305" s="508"/>
      <c r="F1305" s="212" t="s">
        <v>104</v>
      </c>
      <c r="G1305" s="208">
        <v>7321500</v>
      </c>
      <c r="H1305" s="208">
        <f t="shared" ref="H1305" si="1022">G1305</f>
        <v>7321500</v>
      </c>
      <c r="I1305" s="208">
        <v>0</v>
      </c>
      <c r="J1305" s="208">
        <f t="shared" ref="J1305:J1307" si="1023">H1305</f>
        <v>7321500</v>
      </c>
      <c r="K1305" s="534"/>
      <c r="L1305" s="531"/>
      <c r="M1305" s="513"/>
      <c r="N1305" s="314">
        <f>G1305</f>
        <v>7321500</v>
      </c>
      <c r="O1305" s="314">
        <f t="shared" ref="O1305:Q1305" si="1024">H1305</f>
        <v>7321500</v>
      </c>
      <c r="P1305" s="314">
        <f t="shared" si="1024"/>
        <v>0</v>
      </c>
      <c r="Q1305" s="314">
        <f t="shared" si="1024"/>
        <v>7321500</v>
      </c>
    </row>
    <row r="1306" spans="1:17" s="209" customFormat="1" ht="12" customHeight="1" x14ac:dyDescent="0.3">
      <c r="A1306" s="614"/>
      <c r="B1306" s="508"/>
      <c r="C1306" s="508"/>
      <c r="D1306" s="508"/>
      <c r="E1306" s="508"/>
      <c r="F1306" s="212" t="s">
        <v>82</v>
      </c>
      <c r="G1306" s="208">
        <v>0</v>
      </c>
      <c r="H1306" s="208">
        <v>0</v>
      </c>
      <c r="I1306" s="208">
        <v>0</v>
      </c>
      <c r="J1306" s="208">
        <f t="shared" si="1023"/>
        <v>0</v>
      </c>
      <c r="K1306" s="534"/>
      <c r="L1306" s="531"/>
      <c r="M1306" s="513"/>
      <c r="N1306" s="314"/>
      <c r="O1306" s="313"/>
      <c r="P1306" s="313"/>
      <c r="Q1306" s="313"/>
    </row>
    <row r="1307" spans="1:17" s="209" customFormat="1" ht="12" customHeight="1" x14ac:dyDescent="0.3">
      <c r="A1307" s="614"/>
      <c r="B1307" s="508"/>
      <c r="C1307" s="508"/>
      <c r="D1307" s="508"/>
      <c r="E1307" s="508"/>
      <c r="F1307" s="212" t="s">
        <v>83</v>
      </c>
      <c r="G1307" s="208">
        <v>0</v>
      </c>
      <c r="H1307" s="208">
        <v>0</v>
      </c>
      <c r="I1307" s="208">
        <v>0</v>
      </c>
      <c r="J1307" s="208">
        <f t="shared" si="1023"/>
        <v>0</v>
      </c>
      <c r="K1307" s="534"/>
      <c r="L1307" s="531"/>
      <c r="M1307" s="513"/>
      <c r="N1307" s="314"/>
      <c r="O1307" s="313"/>
      <c r="P1307" s="313"/>
      <c r="Q1307" s="313"/>
    </row>
    <row r="1308" spans="1:17" s="209" customFormat="1" ht="12" customHeight="1" x14ac:dyDescent="0.3">
      <c r="A1308" s="614"/>
      <c r="B1308" s="509"/>
      <c r="C1308" s="509"/>
      <c r="D1308" s="509"/>
      <c r="E1308" s="509"/>
      <c r="F1308" s="213" t="s">
        <v>121</v>
      </c>
      <c r="G1308" s="214">
        <f t="shared" ref="G1308:J1308" si="1025">SUM(G1305:G1307)</f>
        <v>7321500</v>
      </c>
      <c r="H1308" s="214">
        <f t="shared" si="1025"/>
        <v>7321500</v>
      </c>
      <c r="I1308" s="214">
        <f t="shared" si="1025"/>
        <v>0</v>
      </c>
      <c r="J1308" s="214">
        <f t="shared" si="1025"/>
        <v>7321500</v>
      </c>
      <c r="K1308" s="535"/>
      <c r="L1308" s="532"/>
      <c r="M1308" s="514"/>
      <c r="N1308" s="314"/>
      <c r="O1308" s="313"/>
      <c r="P1308" s="313"/>
      <c r="Q1308" s="313"/>
    </row>
    <row r="1309" spans="1:17" s="209" customFormat="1" ht="12" customHeight="1" x14ac:dyDescent="0.3">
      <c r="A1309" s="614">
        <f>A1304+1</f>
        <v>124</v>
      </c>
      <c r="B1309" s="507"/>
      <c r="C1309" s="507" t="s">
        <v>149</v>
      </c>
      <c r="D1309" s="507"/>
      <c r="E1309" s="507"/>
      <c r="F1309" s="210" t="s">
        <v>197</v>
      </c>
      <c r="G1309" s="210"/>
      <c r="H1309" s="211"/>
      <c r="I1309" s="211"/>
      <c r="J1309" s="211"/>
      <c r="K1309" s="533"/>
      <c r="L1309" s="530">
        <v>0</v>
      </c>
      <c r="M1309" s="215"/>
      <c r="N1309" s="314"/>
      <c r="O1309" s="313"/>
      <c r="P1309" s="313"/>
      <c r="Q1309" s="313"/>
    </row>
    <row r="1310" spans="1:17" s="209" customFormat="1" ht="12" customHeight="1" x14ac:dyDescent="0.3">
      <c r="A1310" s="614"/>
      <c r="B1310" s="508"/>
      <c r="C1310" s="508"/>
      <c r="D1310" s="508"/>
      <c r="E1310" s="508"/>
      <c r="F1310" s="212" t="s">
        <v>104</v>
      </c>
      <c r="G1310" s="208">
        <v>28758000</v>
      </c>
      <c r="H1310" s="208">
        <f t="shared" ref="H1310" si="1026">G1310</f>
        <v>28758000</v>
      </c>
      <c r="I1310" s="208">
        <v>0</v>
      </c>
      <c r="J1310" s="208">
        <f t="shared" ref="J1310:J1312" si="1027">H1310</f>
        <v>28758000</v>
      </c>
      <c r="K1310" s="534"/>
      <c r="L1310" s="531"/>
      <c r="M1310" s="513"/>
      <c r="N1310" s="314">
        <f>G1310</f>
        <v>28758000</v>
      </c>
      <c r="O1310" s="314">
        <f t="shared" ref="O1310:Q1310" si="1028">H1310</f>
        <v>28758000</v>
      </c>
      <c r="P1310" s="314">
        <f t="shared" si="1028"/>
        <v>0</v>
      </c>
      <c r="Q1310" s="314">
        <f t="shared" si="1028"/>
        <v>28758000</v>
      </c>
    </row>
    <row r="1311" spans="1:17" s="209" customFormat="1" ht="12" customHeight="1" x14ac:dyDescent="0.3">
      <c r="A1311" s="614"/>
      <c r="B1311" s="508"/>
      <c r="C1311" s="508"/>
      <c r="D1311" s="508"/>
      <c r="E1311" s="508"/>
      <c r="F1311" s="212" t="s">
        <v>82</v>
      </c>
      <c r="G1311" s="208">
        <v>0</v>
      </c>
      <c r="H1311" s="208">
        <v>0</v>
      </c>
      <c r="I1311" s="208">
        <v>0</v>
      </c>
      <c r="J1311" s="208">
        <f t="shared" si="1027"/>
        <v>0</v>
      </c>
      <c r="K1311" s="534"/>
      <c r="L1311" s="531"/>
      <c r="M1311" s="513"/>
      <c r="N1311" s="314"/>
      <c r="O1311" s="313"/>
      <c r="P1311" s="313"/>
      <c r="Q1311" s="313"/>
    </row>
    <row r="1312" spans="1:17" s="209" customFormat="1" ht="12" customHeight="1" x14ac:dyDescent="0.3">
      <c r="A1312" s="614"/>
      <c r="B1312" s="508"/>
      <c r="C1312" s="508"/>
      <c r="D1312" s="508"/>
      <c r="E1312" s="508"/>
      <c r="F1312" s="212" t="s">
        <v>83</v>
      </c>
      <c r="G1312" s="208">
        <v>0</v>
      </c>
      <c r="H1312" s="208">
        <v>0</v>
      </c>
      <c r="I1312" s="208">
        <v>0</v>
      </c>
      <c r="J1312" s="208">
        <f t="shared" si="1027"/>
        <v>0</v>
      </c>
      <c r="K1312" s="534"/>
      <c r="L1312" s="531"/>
      <c r="M1312" s="513"/>
      <c r="N1312" s="314"/>
      <c r="O1312" s="313"/>
      <c r="P1312" s="313"/>
      <c r="Q1312" s="313"/>
    </row>
    <row r="1313" spans="1:17" s="209" customFormat="1" ht="12" customHeight="1" x14ac:dyDescent="0.3">
      <c r="A1313" s="614"/>
      <c r="B1313" s="509"/>
      <c r="C1313" s="509"/>
      <c r="D1313" s="509"/>
      <c r="E1313" s="509"/>
      <c r="F1313" s="213" t="s">
        <v>121</v>
      </c>
      <c r="G1313" s="214">
        <f t="shared" ref="G1313:J1313" si="1029">SUM(G1310:G1312)</f>
        <v>28758000</v>
      </c>
      <c r="H1313" s="214">
        <f t="shared" si="1029"/>
        <v>28758000</v>
      </c>
      <c r="I1313" s="214">
        <f t="shared" si="1029"/>
        <v>0</v>
      </c>
      <c r="J1313" s="214">
        <f t="shared" si="1029"/>
        <v>28758000</v>
      </c>
      <c r="K1313" s="535"/>
      <c r="L1313" s="532"/>
      <c r="M1313" s="514"/>
      <c r="N1313" s="314"/>
      <c r="O1313" s="313"/>
      <c r="P1313" s="313"/>
      <c r="Q1313" s="313"/>
    </row>
    <row r="1314" spans="1:17" s="209" customFormat="1" ht="12" customHeight="1" x14ac:dyDescent="0.3">
      <c r="A1314" s="614">
        <f>A1309+1</f>
        <v>125</v>
      </c>
      <c r="B1314" s="507"/>
      <c r="C1314" s="507" t="s">
        <v>139</v>
      </c>
      <c r="D1314" s="507"/>
      <c r="E1314" s="507"/>
      <c r="F1314" s="210" t="s">
        <v>197</v>
      </c>
      <c r="G1314" s="210"/>
      <c r="H1314" s="211"/>
      <c r="I1314" s="211"/>
      <c r="J1314" s="211"/>
      <c r="K1314" s="533"/>
      <c r="L1314" s="530">
        <v>0</v>
      </c>
      <c r="M1314" s="215"/>
      <c r="N1314" s="314"/>
      <c r="O1314" s="313"/>
      <c r="P1314" s="313"/>
      <c r="Q1314" s="313"/>
    </row>
    <row r="1315" spans="1:17" s="209" customFormat="1" ht="12" customHeight="1" x14ac:dyDescent="0.3">
      <c r="A1315" s="614"/>
      <c r="B1315" s="508"/>
      <c r="C1315" s="508"/>
      <c r="D1315" s="508"/>
      <c r="E1315" s="508"/>
      <c r="F1315" s="212" t="s">
        <v>104</v>
      </c>
      <c r="G1315" s="208">
        <v>308700</v>
      </c>
      <c r="H1315" s="208">
        <f t="shared" ref="H1315" si="1030">G1315</f>
        <v>308700</v>
      </c>
      <c r="I1315" s="208">
        <v>0</v>
      </c>
      <c r="J1315" s="208">
        <f t="shared" ref="J1315:J1317" si="1031">H1315</f>
        <v>308700</v>
      </c>
      <c r="K1315" s="534"/>
      <c r="L1315" s="531"/>
      <c r="M1315" s="513"/>
      <c r="N1315" s="314">
        <f>G1315</f>
        <v>308700</v>
      </c>
      <c r="O1315" s="314">
        <f t="shared" ref="O1315:Q1315" si="1032">H1315</f>
        <v>308700</v>
      </c>
      <c r="P1315" s="314">
        <f t="shared" si="1032"/>
        <v>0</v>
      </c>
      <c r="Q1315" s="314">
        <f t="shared" si="1032"/>
        <v>308700</v>
      </c>
    </row>
    <row r="1316" spans="1:17" s="209" customFormat="1" ht="12" customHeight="1" x14ac:dyDescent="0.3">
      <c r="A1316" s="614"/>
      <c r="B1316" s="508"/>
      <c r="C1316" s="508"/>
      <c r="D1316" s="508"/>
      <c r="E1316" s="508"/>
      <c r="F1316" s="212" t="s">
        <v>82</v>
      </c>
      <c r="G1316" s="208">
        <v>0</v>
      </c>
      <c r="H1316" s="208">
        <v>0</v>
      </c>
      <c r="I1316" s="208">
        <v>0</v>
      </c>
      <c r="J1316" s="208">
        <f t="shared" si="1031"/>
        <v>0</v>
      </c>
      <c r="K1316" s="534"/>
      <c r="L1316" s="531"/>
      <c r="M1316" s="513"/>
      <c r="N1316" s="314"/>
      <c r="O1316" s="313"/>
      <c r="P1316" s="313"/>
      <c r="Q1316" s="313"/>
    </row>
    <row r="1317" spans="1:17" s="209" customFormat="1" ht="12" customHeight="1" x14ac:dyDescent="0.3">
      <c r="A1317" s="614"/>
      <c r="B1317" s="508"/>
      <c r="C1317" s="508"/>
      <c r="D1317" s="508"/>
      <c r="E1317" s="508"/>
      <c r="F1317" s="212" t="s">
        <v>83</v>
      </c>
      <c r="G1317" s="208">
        <v>0</v>
      </c>
      <c r="H1317" s="208">
        <v>0</v>
      </c>
      <c r="I1317" s="208">
        <v>0</v>
      </c>
      <c r="J1317" s="208">
        <f t="shared" si="1031"/>
        <v>0</v>
      </c>
      <c r="K1317" s="534"/>
      <c r="L1317" s="531"/>
      <c r="M1317" s="513"/>
      <c r="N1317" s="314"/>
      <c r="O1317" s="313"/>
      <c r="P1317" s="313"/>
      <c r="Q1317" s="313"/>
    </row>
    <row r="1318" spans="1:17" s="209" customFormat="1" ht="12" customHeight="1" x14ac:dyDescent="0.3">
      <c r="A1318" s="614"/>
      <c r="B1318" s="509"/>
      <c r="C1318" s="509"/>
      <c r="D1318" s="509"/>
      <c r="E1318" s="509"/>
      <c r="F1318" s="213" t="s">
        <v>121</v>
      </c>
      <c r="G1318" s="214">
        <f t="shared" ref="G1318:J1318" si="1033">SUM(G1315:G1317)</f>
        <v>308700</v>
      </c>
      <c r="H1318" s="214">
        <f t="shared" si="1033"/>
        <v>308700</v>
      </c>
      <c r="I1318" s="214">
        <f t="shared" si="1033"/>
        <v>0</v>
      </c>
      <c r="J1318" s="214">
        <f t="shared" si="1033"/>
        <v>308700</v>
      </c>
      <c r="K1318" s="535"/>
      <c r="L1318" s="532"/>
      <c r="M1318" s="514"/>
      <c r="N1318" s="314"/>
      <c r="O1318" s="313"/>
      <c r="P1318" s="313"/>
      <c r="Q1318" s="313"/>
    </row>
    <row r="1319" spans="1:17" s="209" customFormat="1" ht="12" customHeight="1" x14ac:dyDescent="0.3">
      <c r="A1319" s="614">
        <f>A1314+1</f>
        <v>126</v>
      </c>
      <c r="B1319" s="507"/>
      <c r="C1319" s="507" t="s">
        <v>153</v>
      </c>
      <c r="D1319" s="507"/>
      <c r="E1319" s="507"/>
      <c r="F1319" s="210" t="s">
        <v>197</v>
      </c>
      <c r="G1319" s="210"/>
      <c r="H1319" s="211"/>
      <c r="I1319" s="211"/>
      <c r="J1319" s="211"/>
      <c r="K1319" s="533"/>
      <c r="L1319" s="530">
        <v>0</v>
      </c>
      <c r="M1319" s="215"/>
      <c r="N1319" s="314"/>
      <c r="O1319" s="313"/>
      <c r="P1319" s="313"/>
      <c r="Q1319" s="313"/>
    </row>
    <row r="1320" spans="1:17" s="209" customFormat="1" ht="12" customHeight="1" x14ac:dyDescent="0.3">
      <c r="A1320" s="614"/>
      <c r="B1320" s="508"/>
      <c r="C1320" s="508"/>
      <c r="D1320" s="508"/>
      <c r="E1320" s="508"/>
      <c r="F1320" s="212" t="s">
        <v>104</v>
      </c>
      <c r="G1320" s="208">
        <v>228780</v>
      </c>
      <c r="H1320" s="208">
        <f t="shared" ref="H1320" si="1034">G1320</f>
        <v>228780</v>
      </c>
      <c r="I1320" s="208">
        <v>0</v>
      </c>
      <c r="J1320" s="208">
        <f t="shared" ref="J1320:J1322" si="1035">H1320</f>
        <v>228780</v>
      </c>
      <c r="K1320" s="534"/>
      <c r="L1320" s="531"/>
      <c r="M1320" s="513"/>
      <c r="N1320" s="314">
        <f>G1320</f>
        <v>228780</v>
      </c>
      <c r="O1320" s="314">
        <f t="shared" ref="O1320:Q1320" si="1036">H1320</f>
        <v>228780</v>
      </c>
      <c r="P1320" s="314">
        <f t="shared" si="1036"/>
        <v>0</v>
      </c>
      <c r="Q1320" s="314">
        <f t="shared" si="1036"/>
        <v>228780</v>
      </c>
    </row>
    <row r="1321" spans="1:17" s="209" customFormat="1" ht="12" customHeight="1" x14ac:dyDescent="0.3">
      <c r="A1321" s="614"/>
      <c r="B1321" s="508"/>
      <c r="C1321" s="508"/>
      <c r="D1321" s="508"/>
      <c r="E1321" s="508"/>
      <c r="F1321" s="212" t="s">
        <v>82</v>
      </c>
      <c r="G1321" s="208">
        <v>0</v>
      </c>
      <c r="H1321" s="208">
        <v>0</v>
      </c>
      <c r="I1321" s="208">
        <v>0</v>
      </c>
      <c r="J1321" s="208">
        <f t="shared" si="1035"/>
        <v>0</v>
      </c>
      <c r="K1321" s="534"/>
      <c r="L1321" s="531"/>
      <c r="M1321" s="513"/>
      <c r="N1321" s="314"/>
      <c r="O1321" s="313"/>
      <c r="P1321" s="313"/>
      <c r="Q1321" s="313"/>
    </row>
    <row r="1322" spans="1:17" s="209" customFormat="1" ht="12" customHeight="1" x14ac:dyDescent="0.3">
      <c r="A1322" s="614"/>
      <c r="B1322" s="508"/>
      <c r="C1322" s="508"/>
      <c r="D1322" s="508"/>
      <c r="E1322" s="508"/>
      <c r="F1322" s="212" t="s">
        <v>83</v>
      </c>
      <c r="G1322" s="208">
        <v>0</v>
      </c>
      <c r="H1322" s="208">
        <v>0</v>
      </c>
      <c r="I1322" s="208">
        <v>0</v>
      </c>
      <c r="J1322" s="208">
        <f t="shared" si="1035"/>
        <v>0</v>
      </c>
      <c r="K1322" s="534"/>
      <c r="L1322" s="531"/>
      <c r="M1322" s="513"/>
      <c r="N1322" s="314"/>
      <c r="O1322" s="313"/>
      <c r="P1322" s="313"/>
      <c r="Q1322" s="313"/>
    </row>
    <row r="1323" spans="1:17" s="209" customFormat="1" ht="12" customHeight="1" x14ac:dyDescent="0.3">
      <c r="A1323" s="614"/>
      <c r="B1323" s="509"/>
      <c r="C1323" s="509"/>
      <c r="D1323" s="509"/>
      <c r="E1323" s="509"/>
      <c r="F1323" s="213" t="s">
        <v>121</v>
      </c>
      <c r="G1323" s="214">
        <f t="shared" ref="G1323:J1323" si="1037">SUM(G1320:G1322)</f>
        <v>228780</v>
      </c>
      <c r="H1323" s="214">
        <f t="shared" si="1037"/>
        <v>228780</v>
      </c>
      <c r="I1323" s="214">
        <f t="shared" si="1037"/>
        <v>0</v>
      </c>
      <c r="J1323" s="214">
        <f t="shared" si="1037"/>
        <v>228780</v>
      </c>
      <c r="K1323" s="535"/>
      <c r="L1323" s="532"/>
      <c r="M1323" s="514"/>
      <c r="N1323" s="314"/>
      <c r="O1323" s="313"/>
      <c r="P1323" s="313"/>
      <c r="Q1323" s="313"/>
    </row>
    <row r="1324" spans="1:17" s="209" customFormat="1" ht="12" customHeight="1" x14ac:dyDescent="0.3">
      <c r="A1324" s="614">
        <f>A1319+1</f>
        <v>127</v>
      </c>
      <c r="B1324" s="507"/>
      <c r="C1324" s="507" t="s">
        <v>154</v>
      </c>
      <c r="D1324" s="507"/>
      <c r="E1324" s="507"/>
      <c r="F1324" s="210" t="s">
        <v>197</v>
      </c>
      <c r="G1324" s="210"/>
      <c r="H1324" s="211"/>
      <c r="I1324" s="211"/>
      <c r="J1324" s="211"/>
      <c r="K1324" s="533"/>
      <c r="L1324" s="530">
        <v>0</v>
      </c>
      <c r="M1324" s="215"/>
      <c r="N1324" s="314"/>
      <c r="O1324" s="313"/>
      <c r="P1324" s="313"/>
      <c r="Q1324" s="313"/>
    </row>
    <row r="1325" spans="1:17" s="209" customFormat="1" ht="12" customHeight="1" x14ac:dyDescent="0.3">
      <c r="A1325" s="614"/>
      <c r="B1325" s="508"/>
      <c r="C1325" s="508"/>
      <c r="D1325" s="508"/>
      <c r="E1325" s="508"/>
      <c r="F1325" s="212" t="s">
        <v>104</v>
      </c>
      <c r="G1325" s="208">
        <v>500000</v>
      </c>
      <c r="H1325" s="208">
        <f t="shared" ref="H1325" si="1038">G1325</f>
        <v>500000</v>
      </c>
      <c r="I1325" s="208">
        <v>0</v>
      </c>
      <c r="J1325" s="208">
        <f t="shared" ref="J1325:J1327" si="1039">H1325</f>
        <v>500000</v>
      </c>
      <c r="K1325" s="534"/>
      <c r="L1325" s="531"/>
      <c r="M1325" s="513"/>
      <c r="N1325" s="314">
        <f>G1325</f>
        <v>500000</v>
      </c>
      <c r="O1325" s="314">
        <f t="shared" ref="O1325:Q1325" si="1040">H1325</f>
        <v>500000</v>
      </c>
      <c r="P1325" s="314">
        <f t="shared" si="1040"/>
        <v>0</v>
      </c>
      <c r="Q1325" s="314">
        <f t="shared" si="1040"/>
        <v>500000</v>
      </c>
    </row>
    <row r="1326" spans="1:17" s="209" customFormat="1" ht="12" customHeight="1" x14ac:dyDescent="0.3">
      <c r="A1326" s="614"/>
      <c r="B1326" s="508"/>
      <c r="C1326" s="508"/>
      <c r="D1326" s="508"/>
      <c r="E1326" s="508"/>
      <c r="F1326" s="212" t="s">
        <v>82</v>
      </c>
      <c r="G1326" s="208">
        <v>0</v>
      </c>
      <c r="H1326" s="208">
        <v>0</v>
      </c>
      <c r="I1326" s="208">
        <v>0</v>
      </c>
      <c r="J1326" s="208">
        <f t="shared" si="1039"/>
        <v>0</v>
      </c>
      <c r="K1326" s="534"/>
      <c r="L1326" s="531"/>
      <c r="M1326" s="513"/>
      <c r="N1326" s="314"/>
      <c r="O1326" s="313"/>
      <c r="P1326" s="313"/>
      <c r="Q1326" s="313"/>
    </row>
    <row r="1327" spans="1:17" s="209" customFormat="1" ht="12" customHeight="1" x14ac:dyDescent="0.3">
      <c r="A1327" s="614"/>
      <c r="B1327" s="508"/>
      <c r="C1327" s="508"/>
      <c r="D1327" s="508"/>
      <c r="E1327" s="508"/>
      <c r="F1327" s="212" t="s">
        <v>83</v>
      </c>
      <c r="G1327" s="208">
        <v>0</v>
      </c>
      <c r="H1327" s="208">
        <v>0</v>
      </c>
      <c r="I1327" s="208">
        <v>0</v>
      </c>
      <c r="J1327" s="208">
        <f t="shared" si="1039"/>
        <v>0</v>
      </c>
      <c r="K1327" s="534"/>
      <c r="L1327" s="531"/>
      <c r="M1327" s="513"/>
      <c r="N1327" s="314"/>
      <c r="O1327" s="313"/>
      <c r="P1327" s="313"/>
      <c r="Q1327" s="313"/>
    </row>
    <row r="1328" spans="1:17" s="209" customFormat="1" ht="12" customHeight="1" x14ac:dyDescent="0.3">
      <c r="A1328" s="614"/>
      <c r="B1328" s="509"/>
      <c r="C1328" s="509"/>
      <c r="D1328" s="509"/>
      <c r="E1328" s="509"/>
      <c r="F1328" s="213" t="s">
        <v>121</v>
      </c>
      <c r="G1328" s="214">
        <f t="shared" ref="G1328:J1328" si="1041">SUM(G1325:G1327)</f>
        <v>500000</v>
      </c>
      <c r="H1328" s="214">
        <f t="shared" si="1041"/>
        <v>500000</v>
      </c>
      <c r="I1328" s="214">
        <f t="shared" si="1041"/>
        <v>0</v>
      </c>
      <c r="J1328" s="214">
        <f t="shared" si="1041"/>
        <v>500000</v>
      </c>
      <c r="K1328" s="535"/>
      <c r="L1328" s="532"/>
      <c r="M1328" s="514"/>
      <c r="N1328" s="314"/>
      <c r="O1328" s="313"/>
      <c r="P1328" s="313"/>
      <c r="Q1328" s="313"/>
    </row>
    <row r="1329" spans="1:17" s="209" customFormat="1" ht="12" customHeight="1" x14ac:dyDescent="0.3">
      <c r="A1329" s="614">
        <f>A1324+1</f>
        <v>128</v>
      </c>
      <c r="B1329" s="507"/>
      <c r="C1329" s="507" t="s">
        <v>155</v>
      </c>
      <c r="D1329" s="507"/>
      <c r="E1329" s="507"/>
      <c r="F1329" s="210" t="s">
        <v>197</v>
      </c>
      <c r="G1329" s="210"/>
      <c r="H1329" s="211"/>
      <c r="I1329" s="211"/>
      <c r="J1329" s="211"/>
      <c r="K1329" s="533"/>
      <c r="L1329" s="530">
        <v>0</v>
      </c>
      <c r="M1329" s="215"/>
      <c r="N1329" s="314"/>
      <c r="O1329" s="313"/>
      <c r="P1329" s="313"/>
      <c r="Q1329" s="313"/>
    </row>
    <row r="1330" spans="1:17" s="209" customFormat="1" ht="12" customHeight="1" x14ac:dyDescent="0.3">
      <c r="A1330" s="614"/>
      <c r="B1330" s="508"/>
      <c r="C1330" s="508"/>
      <c r="D1330" s="508"/>
      <c r="E1330" s="508"/>
      <c r="F1330" s="212" t="s">
        <v>104</v>
      </c>
      <c r="G1330" s="208">
        <v>38425103</v>
      </c>
      <c r="H1330" s="208">
        <f t="shared" ref="H1330" si="1042">G1330</f>
        <v>38425103</v>
      </c>
      <c r="I1330" s="208">
        <v>0</v>
      </c>
      <c r="J1330" s="208">
        <f t="shared" ref="J1330:J1332" si="1043">H1330</f>
        <v>38425103</v>
      </c>
      <c r="K1330" s="534"/>
      <c r="L1330" s="531"/>
      <c r="M1330" s="513"/>
      <c r="N1330" s="314">
        <f>G1330</f>
        <v>38425103</v>
      </c>
      <c r="O1330" s="314">
        <f t="shared" ref="O1330:Q1330" si="1044">H1330</f>
        <v>38425103</v>
      </c>
      <c r="P1330" s="314">
        <f t="shared" si="1044"/>
        <v>0</v>
      </c>
      <c r="Q1330" s="314">
        <f t="shared" si="1044"/>
        <v>38425103</v>
      </c>
    </row>
    <row r="1331" spans="1:17" s="209" customFormat="1" ht="12" customHeight="1" x14ac:dyDescent="0.3">
      <c r="A1331" s="614"/>
      <c r="B1331" s="508"/>
      <c r="C1331" s="508"/>
      <c r="D1331" s="508"/>
      <c r="E1331" s="508"/>
      <c r="F1331" s="212" t="s">
        <v>82</v>
      </c>
      <c r="G1331" s="208">
        <v>0</v>
      </c>
      <c r="H1331" s="208">
        <v>0</v>
      </c>
      <c r="I1331" s="208">
        <v>0</v>
      </c>
      <c r="J1331" s="208">
        <f t="shared" si="1043"/>
        <v>0</v>
      </c>
      <c r="K1331" s="534"/>
      <c r="L1331" s="531"/>
      <c r="M1331" s="513"/>
      <c r="N1331" s="314"/>
      <c r="O1331" s="313"/>
      <c r="P1331" s="313"/>
      <c r="Q1331" s="313"/>
    </row>
    <row r="1332" spans="1:17" s="209" customFormat="1" ht="12" customHeight="1" x14ac:dyDescent="0.3">
      <c r="A1332" s="614"/>
      <c r="B1332" s="508"/>
      <c r="C1332" s="508"/>
      <c r="D1332" s="508"/>
      <c r="E1332" s="508"/>
      <c r="F1332" s="212" t="s">
        <v>83</v>
      </c>
      <c r="G1332" s="208">
        <v>0</v>
      </c>
      <c r="H1332" s="208">
        <v>0</v>
      </c>
      <c r="I1332" s="208">
        <v>0</v>
      </c>
      <c r="J1332" s="208">
        <f t="shared" si="1043"/>
        <v>0</v>
      </c>
      <c r="K1332" s="534"/>
      <c r="L1332" s="531"/>
      <c r="M1332" s="513"/>
      <c r="N1332" s="314"/>
      <c r="O1332" s="313"/>
      <c r="P1332" s="313"/>
      <c r="Q1332" s="313"/>
    </row>
    <row r="1333" spans="1:17" s="209" customFormat="1" ht="12" customHeight="1" x14ac:dyDescent="0.3">
      <c r="A1333" s="614"/>
      <c r="B1333" s="509"/>
      <c r="C1333" s="509"/>
      <c r="D1333" s="509"/>
      <c r="E1333" s="509"/>
      <c r="F1333" s="213" t="s">
        <v>121</v>
      </c>
      <c r="G1333" s="214">
        <f t="shared" ref="G1333:J1333" si="1045">SUM(G1330:G1332)</f>
        <v>38425103</v>
      </c>
      <c r="H1333" s="214">
        <f t="shared" si="1045"/>
        <v>38425103</v>
      </c>
      <c r="I1333" s="214">
        <f t="shared" si="1045"/>
        <v>0</v>
      </c>
      <c r="J1333" s="214">
        <f t="shared" si="1045"/>
        <v>38425103</v>
      </c>
      <c r="K1333" s="535"/>
      <c r="L1333" s="532"/>
      <c r="M1333" s="514"/>
      <c r="N1333" s="314"/>
      <c r="O1333" s="313"/>
      <c r="P1333" s="313"/>
      <c r="Q1333" s="313"/>
    </row>
    <row r="1334" spans="1:17" s="209" customFormat="1" ht="12" customHeight="1" x14ac:dyDescent="0.3">
      <c r="A1334" s="614">
        <f>A1329+1</f>
        <v>129</v>
      </c>
      <c r="B1334" s="507"/>
      <c r="C1334" s="507" t="s">
        <v>156</v>
      </c>
      <c r="D1334" s="507"/>
      <c r="E1334" s="507"/>
      <c r="F1334" s="210" t="s">
        <v>197</v>
      </c>
      <c r="G1334" s="210"/>
      <c r="H1334" s="211"/>
      <c r="I1334" s="211"/>
      <c r="J1334" s="211"/>
      <c r="K1334" s="533"/>
      <c r="L1334" s="530">
        <v>0</v>
      </c>
      <c r="M1334" s="215"/>
      <c r="N1334" s="314"/>
      <c r="O1334" s="313"/>
      <c r="P1334" s="313"/>
      <c r="Q1334" s="313"/>
    </row>
    <row r="1335" spans="1:17" s="209" customFormat="1" ht="12" customHeight="1" x14ac:dyDescent="0.3">
      <c r="A1335" s="614"/>
      <c r="B1335" s="508"/>
      <c r="C1335" s="508"/>
      <c r="D1335" s="508"/>
      <c r="E1335" s="508"/>
      <c r="F1335" s="212" t="s">
        <v>104</v>
      </c>
      <c r="G1335" s="208">
        <v>96800000</v>
      </c>
      <c r="H1335" s="208">
        <f t="shared" ref="H1335" si="1046">G1335</f>
        <v>96800000</v>
      </c>
      <c r="I1335" s="208">
        <v>0</v>
      </c>
      <c r="J1335" s="208">
        <f t="shared" ref="J1335:J1337" si="1047">H1335</f>
        <v>96800000</v>
      </c>
      <c r="K1335" s="534"/>
      <c r="L1335" s="531"/>
      <c r="M1335" s="513"/>
      <c r="N1335" s="314">
        <f>G1335</f>
        <v>96800000</v>
      </c>
      <c r="O1335" s="314">
        <f t="shared" ref="O1335:Q1335" si="1048">H1335</f>
        <v>96800000</v>
      </c>
      <c r="P1335" s="314">
        <f t="shared" si="1048"/>
        <v>0</v>
      </c>
      <c r="Q1335" s="314">
        <f t="shared" si="1048"/>
        <v>96800000</v>
      </c>
    </row>
    <row r="1336" spans="1:17" s="209" customFormat="1" ht="12" customHeight="1" x14ac:dyDescent="0.3">
      <c r="A1336" s="614"/>
      <c r="B1336" s="508"/>
      <c r="C1336" s="508"/>
      <c r="D1336" s="508"/>
      <c r="E1336" s="508"/>
      <c r="F1336" s="212" t="s">
        <v>82</v>
      </c>
      <c r="G1336" s="208">
        <v>0</v>
      </c>
      <c r="H1336" s="208">
        <v>0</v>
      </c>
      <c r="I1336" s="208">
        <v>0</v>
      </c>
      <c r="J1336" s="208">
        <f t="shared" si="1047"/>
        <v>0</v>
      </c>
      <c r="K1336" s="534"/>
      <c r="L1336" s="531"/>
      <c r="M1336" s="513"/>
      <c r="N1336" s="314"/>
      <c r="O1336" s="313"/>
      <c r="P1336" s="313"/>
      <c r="Q1336" s="313"/>
    </row>
    <row r="1337" spans="1:17" s="209" customFormat="1" ht="12" customHeight="1" x14ac:dyDescent="0.3">
      <c r="A1337" s="614"/>
      <c r="B1337" s="508"/>
      <c r="C1337" s="508"/>
      <c r="D1337" s="508"/>
      <c r="E1337" s="508"/>
      <c r="F1337" s="212" t="s">
        <v>83</v>
      </c>
      <c r="G1337" s="208">
        <v>0</v>
      </c>
      <c r="H1337" s="208">
        <v>0</v>
      </c>
      <c r="I1337" s="208">
        <v>0</v>
      </c>
      <c r="J1337" s="208">
        <f t="shared" si="1047"/>
        <v>0</v>
      </c>
      <c r="K1337" s="534"/>
      <c r="L1337" s="531"/>
      <c r="M1337" s="513"/>
      <c r="N1337" s="314"/>
      <c r="O1337" s="313"/>
      <c r="P1337" s="313"/>
      <c r="Q1337" s="313"/>
    </row>
    <row r="1338" spans="1:17" s="209" customFormat="1" ht="12" customHeight="1" x14ac:dyDescent="0.3">
      <c r="A1338" s="614"/>
      <c r="B1338" s="509"/>
      <c r="C1338" s="509"/>
      <c r="D1338" s="509"/>
      <c r="E1338" s="509"/>
      <c r="F1338" s="213" t="s">
        <v>121</v>
      </c>
      <c r="G1338" s="214">
        <f t="shared" ref="G1338:J1338" si="1049">SUM(G1335:G1337)</f>
        <v>96800000</v>
      </c>
      <c r="H1338" s="214">
        <f t="shared" si="1049"/>
        <v>96800000</v>
      </c>
      <c r="I1338" s="214">
        <f t="shared" si="1049"/>
        <v>0</v>
      </c>
      <c r="J1338" s="214">
        <f t="shared" si="1049"/>
        <v>96800000</v>
      </c>
      <c r="K1338" s="535"/>
      <c r="L1338" s="532"/>
      <c r="M1338" s="514"/>
      <c r="N1338" s="314"/>
      <c r="O1338" s="313"/>
      <c r="P1338" s="313"/>
      <c r="Q1338" s="313"/>
    </row>
    <row r="1339" spans="1:17" s="209" customFormat="1" ht="12" customHeight="1" x14ac:dyDescent="0.3">
      <c r="A1339" s="614">
        <f>A1334+1</f>
        <v>130</v>
      </c>
      <c r="B1339" s="507"/>
      <c r="C1339" s="507" t="s">
        <v>157</v>
      </c>
      <c r="D1339" s="507"/>
      <c r="E1339" s="507"/>
      <c r="F1339" s="210" t="s">
        <v>197</v>
      </c>
      <c r="G1339" s="210"/>
      <c r="H1339" s="211"/>
      <c r="I1339" s="211"/>
      <c r="J1339" s="211"/>
      <c r="K1339" s="533" t="s">
        <v>857</v>
      </c>
      <c r="L1339" s="530">
        <v>0</v>
      </c>
      <c r="M1339" s="215"/>
      <c r="N1339" s="314"/>
      <c r="O1339" s="313"/>
      <c r="P1339" s="313"/>
      <c r="Q1339" s="313"/>
    </row>
    <row r="1340" spans="1:17" s="209" customFormat="1" ht="12" customHeight="1" x14ac:dyDescent="0.3">
      <c r="A1340" s="614"/>
      <c r="B1340" s="508"/>
      <c r="C1340" s="508"/>
      <c r="D1340" s="508"/>
      <c r="E1340" s="508"/>
      <c r="F1340" s="212" t="s">
        <v>104</v>
      </c>
      <c r="G1340" s="208">
        <v>25401000</v>
      </c>
      <c r="H1340" s="208">
        <v>0</v>
      </c>
      <c r="I1340" s="208">
        <f>G1340-H1340</f>
        <v>25401000</v>
      </c>
      <c r="J1340" s="208">
        <f t="shared" ref="J1340:J1342" si="1050">H1340</f>
        <v>0</v>
      </c>
      <c r="K1340" s="534"/>
      <c r="L1340" s="531"/>
      <c r="M1340" s="513"/>
      <c r="N1340" s="314">
        <f>G1340</f>
        <v>25401000</v>
      </c>
      <c r="O1340" s="314">
        <f t="shared" ref="O1340:Q1340" si="1051">H1340</f>
        <v>0</v>
      </c>
      <c r="P1340" s="314">
        <f t="shared" si="1051"/>
        <v>25401000</v>
      </c>
      <c r="Q1340" s="314">
        <f t="shared" si="1051"/>
        <v>0</v>
      </c>
    </row>
    <row r="1341" spans="1:17" s="209" customFormat="1" ht="12" customHeight="1" x14ac:dyDescent="0.3">
      <c r="A1341" s="614"/>
      <c r="B1341" s="508"/>
      <c r="C1341" s="508"/>
      <c r="D1341" s="508"/>
      <c r="E1341" s="508"/>
      <c r="F1341" s="212" t="s">
        <v>82</v>
      </c>
      <c r="G1341" s="208">
        <v>0</v>
      </c>
      <c r="H1341" s="208">
        <v>0</v>
      </c>
      <c r="I1341" s="208">
        <v>0</v>
      </c>
      <c r="J1341" s="208">
        <f t="shared" si="1050"/>
        <v>0</v>
      </c>
      <c r="K1341" s="534"/>
      <c r="L1341" s="531"/>
      <c r="M1341" s="513"/>
      <c r="N1341" s="314"/>
      <c r="O1341" s="313"/>
      <c r="P1341" s="313"/>
      <c r="Q1341" s="313"/>
    </row>
    <row r="1342" spans="1:17" s="209" customFormat="1" ht="12" customHeight="1" x14ac:dyDescent="0.3">
      <c r="A1342" s="614"/>
      <c r="B1342" s="508"/>
      <c r="C1342" s="508"/>
      <c r="D1342" s="508"/>
      <c r="E1342" s="508"/>
      <c r="F1342" s="212" t="s">
        <v>83</v>
      </c>
      <c r="G1342" s="208">
        <v>0</v>
      </c>
      <c r="H1342" s="208">
        <v>0</v>
      </c>
      <c r="I1342" s="208">
        <v>0</v>
      </c>
      <c r="J1342" s="208">
        <f t="shared" si="1050"/>
        <v>0</v>
      </c>
      <c r="K1342" s="534"/>
      <c r="L1342" s="531"/>
      <c r="M1342" s="513"/>
      <c r="N1342" s="314"/>
      <c r="O1342" s="313"/>
      <c r="P1342" s="313"/>
      <c r="Q1342" s="313"/>
    </row>
    <row r="1343" spans="1:17" s="209" customFormat="1" ht="12" customHeight="1" x14ac:dyDescent="0.3">
      <c r="A1343" s="614"/>
      <c r="B1343" s="509"/>
      <c r="C1343" s="509"/>
      <c r="D1343" s="509"/>
      <c r="E1343" s="509"/>
      <c r="F1343" s="213" t="s">
        <v>121</v>
      </c>
      <c r="G1343" s="214">
        <f t="shared" ref="G1343:J1343" si="1052">SUM(G1340:G1342)</f>
        <v>25401000</v>
      </c>
      <c r="H1343" s="214">
        <f t="shared" si="1052"/>
        <v>0</v>
      </c>
      <c r="I1343" s="214">
        <f t="shared" si="1052"/>
        <v>25401000</v>
      </c>
      <c r="J1343" s="214">
        <f t="shared" si="1052"/>
        <v>0</v>
      </c>
      <c r="K1343" s="535"/>
      <c r="L1343" s="532"/>
      <c r="M1343" s="514"/>
      <c r="N1343" s="314"/>
      <c r="O1343" s="313"/>
      <c r="P1343" s="313"/>
      <c r="Q1343" s="313"/>
    </row>
    <row r="1344" spans="1:17" s="209" customFormat="1" ht="12" customHeight="1" x14ac:dyDescent="0.3">
      <c r="A1344" s="614">
        <f>A1339+1</f>
        <v>131</v>
      </c>
      <c r="B1344" s="507"/>
      <c r="C1344" s="507" t="s">
        <v>158</v>
      </c>
      <c r="D1344" s="507"/>
      <c r="E1344" s="507"/>
      <c r="F1344" s="210" t="s">
        <v>197</v>
      </c>
      <c r="G1344" s="210"/>
      <c r="H1344" s="211"/>
      <c r="I1344" s="211"/>
      <c r="J1344" s="211"/>
      <c r="K1344" s="533"/>
      <c r="L1344" s="530">
        <v>0</v>
      </c>
      <c r="M1344" s="215"/>
      <c r="N1344" s="314"/>
      <c r="O1344" s="313"/>
      <c r="P1344" s="313"/>
      <c r="Q1344" s="313"/>
    </row>
    <row r="1345" spans="1:17" s="209" customFormat="1" ht="12" customHeight="1" x14ac:dyDescent="0.3">
      <c r="A1345" s="614"/>
      <c r="B1345" s="508"/>
      <c r="C1345" s="508"/>
      <c r="D1345" s="508"/>
      <c r="E1345" s="508"/>
      <c r="F1345" s="212" t="s">
        <v>104</v>
      </c>
      <c r="G1345" s="208">
        <v>21800000</v>
      </c>
      <c r="H1345" s="208">
        <f t="shared" ref="H1345" si="1053">G1345</f>
        <v>21800000</v>
      </c>
      <c r="I1345" s="208">
        <v>0</v>
      </c>
      <c r="J1345" s="208">
        <f t="shared" ref="J1345:J1347" si="1054">H1345</f>
        <v>21800000</v>
      </c>
      <c r="K1345" s="534"/>
      <c r="L1345" s="531"/>
      <c r="M1345" s="513"/>
      <c r="N1345" s="314">
        <f>G1345</f>
        <v>21800000</v>
      </c>
      <c r="O1345" s="314">
        <f t="shared" ref="O1345:Q1345" si="1055">H1345</f>
        <v>21800000</v>
      </c>
      <c r="P1345" s="314">
        <f t="shared" si="1055"/>
        <v>0</v>
      </c>
      <c r="Q1345" s="314">
        <f t="shared" si="1055"/>
        <v>21800000</v>
      </c>
    </row>
    <row r="1346" spans="1:17" s="209" customFormat="1" ht="12" customHeight="1" x14ac:dyDescent="0.3">
      <c r="A1346" s="614"/>
      <c r="B1346" s="508"/>
      <c r="C1346" s="508"/>
      <c r="D1346" s="508"/>
      <c r="E1346" s="508"/>
      <c r="F1346" s="212" t="s">
        <v>82</v>
      </c>
      <c r="G1346" s="208">
        <v>0</v>
      </c>
      <c r="H1346" s="208">
        <v>0</v>
      </c>
      <c r="I1346" s="208">
        <v>0</v>
      </c>
      <c r="J1346" s="208">
        <f t="shared" si="1054"/>
        <v>0</v>
      </c>
      <c r="K1346" s="534"/>
      <c r="L1346" s="531"/>
      <c r="M1346" s="513"/>
      <c r="N1346" s="314"/>
      <c r="O1346" s="313"/>
      <c r="P1346" s="313"/>
      <c r="Q1346" s="313"/>
    </row>
    <row r="1347" spans="1:17" s="209" customFormat="1" ht="12" customHeight="1" x14ac:dyDescent="0.3">
      <c r="A1347" s="614"/>
      <c r="B1347" s="508"/>
      <c r="C1347" s="508"/>
      <c r="D1347" s="508"/>
      <c r="E1347" s="508"/>
      <c r="F1347" s="212" t="s">
        <v>83</v>
      </c>
      <c r="G1347" s="208">
        <v>0</v>
      </c>
      <c r="H1347" s="208">
        <v>0</v>
      </c>
      <c r="I1347" s="208">
        <v>0</v>
      </c>
      <c r="J1347" s="208">
        <f t="shared" si="1054"/>
        <v>0</v>
      </c>
      <c r="K1347" s="534"/>
      <c r="L1347" s="531"/>
      <c r="M1347" s="513"/>
      <c r="N1347" s="314"/>
      <c r="O1347" s="313"/>
      <c r="P1347" s="313"/>
      <c r="Q1347" s="313"/>
    </row>
    <row r="1348" spans="1:17" s="209" customFormat="1" ht="12" customHeight="1" x14ac:dyDescent="0.3">
      <c r="A1348" s="614"/>
      <c r="B1348" s="509"/>
      <c r="C1348" s="509"/>
      <c r="D1348" s="509"/>
      <c r="E1348" s="509"/>
      <c r="F1348" s="213" t="s">
        <v>121</v>
      </c>
      <c r="G1348" s="214">
        <f t="shared" ref="G1348:J1348" si="1056">SUM(G1345:G1347)</f>
        <v>21800000</v>
      </c>
      <c r="H1348" s="214">
        <f t="shared" si="1056"/>
        <v>21800000</v>
      </c>
      <c r="I1348" s="214">
        <f t="shared" si="1056"/>
        <v>0</v>
      </c>
      <c r="J1348" s="214">
        <f t="shared" si="1056"/>
        <v>21800000</v>
      </c>
      <c r="K1348" s="535"/>
      <c r="L1348" s="532"/>
      <c r="M1348" s="514"/>
      <c r="N1348" s="314"/>
      <c r="O1348" s="313"/>
      <c r="P1348" s="313"/>
      <c r="Q1348" s="313"/>
    </row>
    <row r="1349" spans="1:17" s="209" customFormat="1" ht="12" customHeight="1" x14ac:dyDescent="0.3">
      <c r="A1349" s="614">
        <f>A1344+1</f>
        <v>132</v>
      </c>
      <c r="B1349" s="507"/>
      <c r="C1349" s="507" t="s">
        <v>160</v>
      </c>
      <c r="D1349" s="507"/>
      <c r="E1349" s="507"/>
      <c r="F1349" s="210" t="s">
        <v>197</v>
      </c>
      <c r="G1349" s="210"/>
      <c r="H1349" s="211"/>
      <c r="I1349" s="211"/>
      <c r="J1349" s="211"/>
      <c r="K1349" s="533"/>
      <c r="L1349" s="530">
        <v>0</v>
      </c>
      <c r="M1349" s="215"/>
      <c r="N1349" s="314"/>
      <c r="O1349" s="313"/>
      <c r="P1349" s="313"/>
      <c r="Q1349" s="313"/>
    </row>
    <row r="1350" spans="1:17" s="209" customFormat="1" ht="12" customHeight="1" x14ac:dyDescent="0.3">
      <c r="A1350" s="614"/>
      <c r="B1350" s="508"/>
      <c r="C1350" s="508"/>
      <c r="D1350" s="508"/>
      <c r="E1350" s="508"/>
      <c r="F1350" s="212" t="s">
        <v>104</v>
      </c>
      <c r="G1350" s="208">
        <v>891000</v>
      </c>
      <c r="H1350" s="208">
        <f t="shared" ref="H1350" si="1057">G1350</f>
        <v>891000</v>
      </c>
      <c r="I1350" s="208">
        <v>0</v>
      </c>
      <c r="J1350" s="208">
        <f t="shared" ref="J1350:J1352" si="1058">H1350</f>
        <v>891000</v>
      </c>
      <c r="K1350" s="534"/>
      <c r="L1350" s="531"/>
      <c r="M1350" s="513"/>
      <c r="N1350" s="314">
        <f>G1350</f>
        <v>891000</v>
      </c>
      <c r="O1350" s="314">
        <f t="shared" ref="O1350:Q1350" si="1059">H1350</f>
        <v>891000</v>
      </c>
      <c r="P1350" s="314">
        <f t="shared" si="1059"/>
        <v>0</v>
      </c>
      <c r="Q1350" s="314">
        <f t="shared" si="1059"/>
        <v>891000</v>
      </c>
    </row>
    <row r="1351" spans="1:17" s="209" customFormat="1" ht="12" customHeight="1" x14ac:dyDescent="0.3">
      <c r="A1351" s="614"/>
      <c r="B1351" s="508"/>
      <c r="C1351" s="508"/>
      <c r="D1351" s="508"/>
      <c r="E1351" s="508"/>
      <c r="F1351" s="212" t="s">
        <v>82</v>
      </c>
      <c r="G1351" s="208">
        <v>0</v>
      </c>
      <c r="H1351" s="208">
        <v>0</v>
      </c>
      <c r="I1351" s="208">
        <v>0</v>
      </c>
      <c r="J1351" s="208">
        <f t="shared" si="1058"/>
        <v>0</v>
      </c>
      <c r="K1351" s="534"/>
      <c r="L1351" s="531"/>
      <c r="M1351" s="513"/>
      <c r="N1351" s="314"/>
      <c r="O1351" s="313"/>
      <c r="P1351" s="313"/>
      <c r="Q1351" s="313"/>
    </row>
    <row r="1352" spans="1:17" s="209" customFormat="1" ht="12" customHeight="1" x14ac:dyDescent="0.3">
      <c r="A1352" s="614"/>
      <c r="B1352" s="508"/>
      <c r="C1352" s="508"/>
      <c r="D1352" s="508"/>
      <c r="E1352" s="508"/>
      <c r="F1352" s="212" t="s">
        <v>83</v>
      </c>
      <c r="G1352" s="208">
        <v>0</v>
      </c>
      <c r="H1352" s="208">
        <v>0</v>
      </c>
      <c r="I1352" s="208">
        <v>0</v>
      </c>
      <c r="J1352" s="208">
        <f t="shared" si="1058"/>
        <v>0</v>
      </c>
      <c r="K1352" s="534"/>
      <c r="L1352" s="531"/>
      <c r="M1352" s="513"/>
      <c r="N1352" s="314"/>
      <c r="O1352" s="313"/>
      <c r="P1352" s="313"/>
      <c r="Q1352" s="313"/>
    </row>
    <row r="1353" spans="1:17" s="209" customFormat="1" ht="12" customHeight="1" x14ac:dyDescent="0.3">
      <c r="A1353" s="614"/>
      <c r="B1353" s="509"/>
      <c r="C1353" s="509"/>
      <c r="D1353" s="509"/>
      <c r="E1353" s="509"/>
      <c r="F1353" s="213" t="s">
        <v>121</v>
      </c>
      <c r="G1353" s="214">
        <f t="shared" ref="G1353:J1353" si="1060">SUM(G1350:G1352)</f>
        <v>891000</v>
      </c>
      <c r="H1353" s="214">
        <f t="shared" si="1060"/>
        <v>891000</v>
      </c>
      <c r="I1353" s="214">
        <f t="shared" si="1060"/>
        <v>0</v>
      </c>
      <c r="J1353" s="214">
        <f t="shared" si="1060"/>
        <v>891000</v>
      </c>
      <c r="K1353" s="535"/>
      <c r="L1353" s="532"/>
      <c r="M1353" s="514"/>
      <c r="N1353" s="314"/>
      <c r="O1353" s="313"/>
      <c r="P1353" s="313"/>
      <c r="Q1353" s="313"/>
    </row>
    <row r="1354" spans="1:17" s="209" customFormat="1" ht="12" customHeight="1" x14ac:dyDescent="0.3">
      <c r="A1354" s="614">
        <f>A1349+1</f>
        <v>133</v>
      </c>
      <c r="B1354" s="507"/>
      <c r="C1354" s="507" t="s">
        <v>161</v>
      </c>
      <c r="D1354" s="507"/>
      <c r="E1354" s="507"/>
      <c r="F1354" s="210" t="s">
        <v>197</v>
      </c>
      <c r="G1354" s="210"/>
      <c r="H1354" s="211"/>
      <c r="I1354" s="211"/>
      <c r="J1354" s="211"/>
      <c r="K1354" s="533"/>
      <c r="L1354" s="530">
        <v>0</v>
      </c>
      <c r="M1354" s="215"/>
      <c r="N1354" s="314"/>
      <c r="O1354" s="313"/>
      <c r="P1354" s="313"/>
      <c r="Q1354" s="313"/>
    </row>
    <row r="1355" spans="1:17" s="209" customFormat="1" ht="12" customHeight="1" x14ac:dyDescent="0.3">
      <c r="A1355" s="614"/>
      <c r="B1355" s="508"/>
      <c r="C1355" s="508"/>
      <c r="D1355" s="508"/>
      <c r="E1355" s="508"/>
      <c r="F1355" s="212" t="s">
        <v>104</v>
      </c>
      <c r="G1355" s="208">
        <v>660000</v>
      </c>
      <c r="H1355" s="208">
        <f t="shared" ref="H1355" si="1061">G1355</f>
        <v>660000</v>
      </c>
      <c r="I1355" s="208">
        <v>0</v>
      </c>
      <c r="J1355" s="208">
        <f t="shared" ref="J1355:J1357" si="1062">H1355</f>
        <v>660000</v>
      </c>
      <c r="K1355" s="534"/>
      <c r="L1355" s="531"/>
      <c r="M1355" s="513"/>
      <c r="N1355" s="314">
        <f>G1355</f>
        <v>660000</v>
      </c>
      <c r="O1355" s="314">
        <f t="shared" ref="O1355:Q1355" si="1063">H1355</f>
        <v>660000</v>
      </c>
      <c r="P1355" s="314">
        <f t="shared" si="1063"/>
        <v>0</v>
      </c>
      <c r="Q1355" s="314">
        <f t="shared" si="1063"/>
        <v>660000</v>
      </c>
    </row>
    <row r="1356" spans="1:17" s="209" customFormat="1" ht="12" customHeight="1" x14ac:dyDescent="0.3">
      <c r="A1356" s="614"/>
      <c r="B1356" s="508"/>
      <c r="C1356" s="508"/>
      <c r="D1356" s="508"/>
      <c r="E1356" s="508"/>
      <c r="F1356" s="212" t="s">
        <v>82</v>
      </c>
      <c r="G1356" s="208">
        <v>0</v>
      </c>
      <c r="H1356" s="208">
        <v>0</v>
      </c>
      <c r="I1356" s="208">
        <v>0</v>
      </c>
      <c r="J1356" s="208">
        <f t="shared" si="1062"/>
        <v>0</v>
      </c>
      <c r="K1356" s="534"/>
      <c r="L1356" s="531"/>
      <c r="M1356" s="513"/>
      <c r="N1356" s="314"/>
      <c r="O1356" s="313"/>
      <c r="P1356" s="313"/>
      <c r="Q1356" s="313"/>
    </row>
    <row r="1357" spans="1:17" s="209" customFormat="1" ht="12" customHeight="1" x14ac:dyDescent="0.3">
      <c r="A1357" s="614"/>
      <c r="B1357" s="508"/>
      <c r="C1357" s="508"/>
      <c r="D1357" s="508"/>
      <c r="E1357" s="508"/>
      <c r="F1357" s="212" t="s">
        <v>83</v>
      </c>
      <c r="G1357" s="208">
        <v>0</v>
      </c>
      <c r="H1357" s="208">
        <v>0</v>
      </c>
      <c r="I1357" s="208">
        <v>0</v>
      </c>
      <c r="J1357" s="208">
        <f t="shared" si="1062"/>
        <v>0</v>
      </c>
      <c r="K1357" s="534"/>
      <c r="L1357" s="531"/>
      <c r="M1357" s="513"/>
      <c r="N1357" s="314"/>
      <c r="O1357" s="313"/>
      <c r="P1357" s="313"/>
      <c r="Q1357" s="313"/>
    </row>
    <row r="1358" spans="1:17" s="209" customFormat="1" ht="12" customHeight="1" x14ac:dyDescent="0.3">
      <c r="A1358" s="614"/>
      <c r="B1358" s="509"/>
      <c r="C1358" s="509"/>
      <c r="D1358" s="509"/>
      <c r="E1358" s="509"/>
      <c r="F1358" s="213" t="s">
        <v>121</v>
      </c>
      <c r="G1358" s="214">
        <f t="shared" ref="G1358:J1358" si="1064">SUM(G1355:G1357)</f>
        <v>660000</v>
      </c>
      <c r="H1358" s="214">
        <f t="shared" si="1064"/>
        <v>660000</v>
      </c>
      <c r="I1358" s="214">
        <f t="shared" si="1064"/>
        <v>0</v>
      </c>
      <c r="J1358" s="214">
        <f t="shared" si="1064"/>
        <v>660000</v>
      </c>
      <c r="K1358" s="535"/>
      <c r="L1358" s="532"/>
      <c r="M1358" s="514"/>
      <c r="N1358" s="314"/>
      <c r="O1358" s="313"/>
      <c r="P1358" s="313"/>
      <c r="Q1358" s="313"/>
    </row>
    <row r="1359" spans="1:17" s="209" customFormat="1" ht="12" customHeight="1" x14ac:dyDescent="0.3">
      <c r="A1359" s="614">
        <f>A1354+1</f>
        <v>134</v>
      </c>
      <c r="B1359" s="507"/>
      <c r="C1359" s="507" t="s">
        <v>162</v>
      </c>
      <c r="D1359" s="507"/>
      <c r="E1359" s="507"/>
      <c r="F1359" s="210" t="s">
        <v>197</v>
      </c>
      <c r="G1359" s="210"/>
      <c r="H1359" s="211"/>
      <c r="I1359" s="211"/>
      <c r="J1359" s="211"/>
      <c r="K1359" s="533"/>
      <c r="L1359" s="530">
        <v>0</v>
      </c>
      <c r="M1359" s="215"/>
      <c r="N1359" s="314"/>
      <c r="O1359" s="313"/>
      <c r="P1359" s="313"/>
      <c r="Q1359" s="313"/>
    </row>
    <row r="1360" spans="1:17" s="209" customFormat="1" ht="12" customHeight="1" x14ac:dyDescent="0.3">
      <c r="A1360" s="614"/>
      <c r="B1360" s="508"/>
      <c r="C1360" s="508"/>
      <c r="D1360" s="508"/>
      <c r="E1360" s="508"/>
      <c r="F1360" s="212" t="s">
        <v>104</v>
      </c>
      <c r="G1360" s="208">
        <v>440000</v>
      </c>
      <c r="H1360" s="208">
        <f t="shared" ref="H1360" si="1065">G1360</f>
        <v>440000</v>
      </c>
      <c r="I1360" s="208">
        <v>0</v>
      </c>
      <c r="J1360" s="208">
        <f t="shared" ref="J1360:J1362" si="1066">H1360</f>
        <v>440000</v>
      </c>
      <c r="K1360" s="534"/>
      <c r="L1360" s="531"/>
      <c r="M1360" s="513"/>
      <c r="N1360" s="314">
        <f>G1360</f>
        <v>440000</v>
      </c>
      <c r="O1360" s="314">
        <f t="shared" ref="O1360:Q1360" si="1067">H1360</f>
        <v>440000</v>
      </c>
      <c r="P1360" s="314">
        <f t="shared" si="1067"/>
        <v>0</v>
      </c>
      <c r="Q1360" s="314">
        <f t="shared" si="1067"/>
        <v>440000</v>
      </c>
    </row>
    <row r="1361" spans="1:17" s="209" customFormat="1" ht="12" customHeight="1" x14ac:dyDescent="0.3">
      <c r="A1361" s="614"/>
      <c r="B1361" s="508"/>
      <c r="C1361" s="508"/>
      <c r="D1361" s="508"/>
      <c r="E1361" s="508"/>
      <c r="F1361" s="212" t="s">
        <v>82</v>
      </c>
      <c r="G1361" s="208">
        <v>0</v>
      </c>
      <c r="H1361" s="208">
        <v>0</v>
      </c>
      <c r="I1361" s="208">
        <v>0</v>
      </c>
      <c r="J1361" s="208">
        <f t="shared" si="1066"/>
        <v>0</v>
      </c>
      <c r="K1361" s="534"/>
      <c r="L1361" s="531"/>
      <c r="M1361" s="513"/>
      <c r="N1361" s="314"/>
      <c r="O1361" s="313"/>
      <c r="P1361" s="313"/>
      <c r="Q1361" s="313"/>
    </row>
    <row r="1362" spans="1:17" s="209" customFormat="1" ht="12" customHeight="1" x14ac:dyDescent="0.3">
      <c r="A1362" s="614"/>
      <c r="B1362" s="508"/>
      <c r="C1362" s="508"/>
      <c r="D1362" s="508"/>
      <c r="E1362" s="508"/>
      <c r="F1362" s="212" t="s">
        <v>83</v>
      </c>
      <c r="G1362" s="208">
        <v>0</v>
      </c>
      <c r="H1362" s="208">
        <v>0</v>
      </c>
      <c r="I1362" s="208">
        <v>0</v>
      </c>
      <c r="J1362" s="208">
        <f t="shared" si="1066"/>
        <v>0</v>
      </c>
      <c r="K1362" s="534"/>
      <c r="L1362" s="531"/>
      <c r="M1362" s="513"/>
      <c r="N1362" s="314"/>
      <c r="O1362" s="313"/>
      <c r="P1362" s="313"/>
      <c r="Q1362" s="313"/>
    </row>
    <row r="1363" spans="1:17" s="209" customFormat="1" ht="12" customHeight="1" x14ac:dyDescent="0.3">
      <c r="A1363" s="614"/>
      <c r="B1363" s="509"/>
      <c r="C1363" s="509"/>
      <c r="D1363" s="509"/>
      <c r="E1363" s="509"/>
      <c r="F1363" s="213" t="s">
        <v>121</v>
      </c>
      <c r="G1363" s="214">
        <f t="shared" ref="G1363:J1363" si="1068">SUM(G1360:G1362)</f>
        <v>440000</v>
      </c>
      <c r="H1363" s="214">
        <f t="shared" si="1068"/>
        <v>440000</v>
      </c>
      <c r="I1363" s="214">
        <f t="shared" si="1068"/>
        <v>0</v>
      </c>
      <c r="J1363" s="214">
        <f t="shared" si="1068"/>
        <v>440000</v>
      </c>
      <c r="K1363" s="535"/>
      <c r="L1363" s="532"/>
      <c r="M1363" s="514"/>
      <c r="N1363" s="314"/>
      <c r="O1363" s="313"/>
      <c r="P1363" s="313"/>
      <c r="Q1363" s="313"/>
    </row>
    <row r="1364" spans="1:17" s="209" customFormat="1" ht="12" customHeight="1" x14ac:dyDescent="0.3">
      <c r="A1364" s="614">
        <f>A1359+1</f>
        <v>135</v>
      </c>
      <c r="B1364" s="507"/>
      <c r="C1364" s="507" t="s">
        <v>163</v>
      </c>
      <c r="D1364" s="507"/>
      <c r="E1364" s="507"/>
      <c r="F1364" s="210" t="s">
        <v>197</v>
      </c>
      <c r="G1364" s="210"/>
      <c r="H1364" s="211"/>
      <c r="I1364" s="211"/>
      <c r="J1364" s="211"/>
      <c r="K1364" s="533"/>
      <c r="L1364" s="530">
        <v>0</v>
      </c>
      <c r="M1364" s="215"/>
      <c r="N1364" s="314"/>
      <c r="O1364" s="313"/>
      <c r="P1364" s="313"/>
      <c r="Q1364" s="313"/>
    </row>
    <row r="1365" spans="1:17" s="209" customFormat="1" ht="12" customHeight="1" x14ac:dyDescent="0.3">
      <c r="A1365" s="614"/>
      <c r="B1365" s="508"/>
      <c r="C1365" s="508"/>
      <c r="D1365" s="508"/>
      <c r="E1365" s="508"/>
      <c r="F1365" s="212" t="s">
        <v>104</v>
      </c>
      <c r="G1365" s="208">
        <v>155000</v>
      </c>
      <c r="H1365" s="208">
        <f t="shared" ref="H1365" si="1069">G1365</f>
        <v>155000</v>
      </c>
      <c r="I1365" s="208">
        <v>0</v>
      </c>
      <c r="J1365" s="208">
        <f t="shared" ref="J1365:J1367" si="1070">H1365</f>
        <v>155000</v>
      </c>
      <c r="K1365" s="534"/>
      <c r="L1365" s="531"/>
      <c r="M1365" s="513"/>
      <c r="N1365" s="314">
        <f>G1365</f>
        <v>155000</v>
      </c>
      <c r="O1365" s="314">
        <f t="shared" ref="O1365:Q1365" si="1071">H1365</f>
        <v>155000</v>
      </c>
      <c r="P1365" s="314">
        <f t="shared" si="1071"/>
        <v>0</v>
      </c>
      <c r="Q1365" s="314">
        <f t="shared" si="1071"/>
        <v>155000</v>
      </c>
    </row>
    <row r="1366" spans="1:17" s="209" customFormat="1" ht="12" customHeight="1" x14ac:dyDescent="0.3">
      <c r="A1366" s="614"/>
      <c r="B1366" s="508"/>
      <c r="C1366" s="508"/>
      <c r="D1366" s="508"/>
      <c r="E1366" s="508"/>
      <c r="F1366" s="212" t="s">
        <v>82</v>
      </c>
      <c r="G1366" s="208">
        <v>0</v>
      </c>
      <c r="H1366" s="208">
        <v>0</v>
      </c>
      <c r="I1366" s="208">
        <v>0</v>
      </c>
      <c r="J1366" s="208">
        <f t="shared" si="1070"/>
        <v>0</v>
      </c>
      <c r="K1366" s="534"/>
      <c r="L1366" s="531"/>
      <c r="M1366" s="513"/>
      <c r="N1366" s="314"/>
      <c r="O1366" s="313"/>
      <c r="P1366" s="313"/>
      <c r="Q1366" s="313"/>
    </row>
    <row r="1367" spans="1:17" s="209" customFormat="1" ht="12" customHeight="1" x14ac:dyDescent="0.3">
      <c r="A1367" s="614"/>
      <c r="B1367" s="508"/>
      <c r="C1367" s="508"/>
      <c r="D1367" s="508"/>
      <c r="E1367" s="508"/>
      <c r="F1367" s="212" t="s">
        <v>83</v>
      </c>
      <c r="G1367" s="208">
        <v>0</v>
      </c>
      <c r="H1367" s="208">
        <v>0</v>
      </c>
      <c r="I1367" s="208">
        <v>0</v>
      </c>
      <c r="J1367" s="208">
        <f t="shared" si="1070"/>
        <v>0</v>
      </c>
      <c r="K1367" s="534"/>
      <c r="L1367" s="531"/>
      <c r="M1367" s="513"/>
      <c r="N1367" s="314"/>
      <c r="O1367" s="313"/>
      <c r="P1367" s="313"/>
      <c r="Q1367" s="313"/>
    </row>
    <row r="1368" spans="1:17" s="209" customFormat="1" ht="12" customHeight="1" x14ac:dyDescent="0.3">
      <c r="A1368" s="614"/>
      <c r="B1368" s="509"/>
      <c r="C1368" s="509"/>
      <c r="D1368" s="509"/>
      <c r="E1368" s="509"/>
      <c r="F1368" s="213" t="s">
        <v>121</v>
      </c>
      <c r="G1368" s="214">
        <f t="shared" ref="G1368:J1368" si="1072">SUM(G1365:G1367)</f>
        <v>155000</v>
      </c>
      <c r="H1368" s="214">
        <f t="shared" si="1072"/>
        <v>155000</v>
      </c>
      <c r="I1368" s="214">
        <f t="shared" si="1072"/>
        <v>0</v>
      </c>
      <c r="J1368" s="214">
        <f t="shared" si="1072"/>
        <v>155000</v>
      </c>
      <c r="K1368" s="535"/>
      <c r="L1368" s="532"/>
      <c r="M1368" s="514"/>
      <c r="N1368" s="314"/>
      <c r="O1368" s="313"/>
      <c r="P1368" s="313"/>
      <c r="Q1368" s="313"/>
    </row>
    <row r="1369" spans="1:17" s="209" customFormat="1" ht="12" customHeight="1" x14ac:dyDescent="0.3">
      <c r="A1369" s="614">
        <f>A1364+1</f>
        <v>136</v>
      </c>
      <c r="B1369" s="507"/>
      <c r="C1369" s="507" t="s">
        <v>164</v>
      </c>
      <c r="D1369" s="507"/>
      <c r="E1369" s="507"/>
      <c r="F1369" s="210" t="s">
        <v>197</v>
      </c>
      <c r="G1369" s="210"/>
      <c r="H1369" s="211"/>
      <c r="I1369" s="211"/>
      <c r="J1369" s="211"/>
      <c r="K1369" s="533"/>
      <c r="L1369" s="530">
        <v>0</v>
      </c>
      <c r="M1369" s="215"/>
      <c r="N1369" s="314"/>
      <c r="O1369" s="313"/>
      <c r="P1369" s="313"/>
      <c r="Q1369" s="313"/>
    </row>
    <row r="1370" spans="1:17" s="209" customFormat="1" ht="12" customHeight="1" x14ac:dyDescent="0.3">
      <c r="A1370" s="614"/>
      <c r="B1370" s="508"/>
      <c r="C1370" s="508"/>
      <c r="D1370" s="508"/>
      <c r="E1370" s="508"/>
      <c r="F1370" s="212" t="s">
        <v>104</v>
      </c>
      <c r="G1370" s="208">
        <v>1100000</v>
      </c>
      <c r="H1370" s="208">
        <f t="shared" ref="H1370" si="1073">G1370</f>
        <v>1100000</v>
      </c>
      <c r="I1370" s="208">
        <v>0</v>
      </c>
      <c r="J1370" s="208">
        <f t="shared" ref="J1370:J1372" si="1074">H1370</f>
        <v>1100000</v>
      </c>
      <c r="K1370" s="534"/>
      <c r="L1370" s="531"/>
      <c r="M1370" s="513"/>
      <c r="N1370" s="314">
        <f>G1370</f>
        <v>1100000</v>
      </c>
      <c r="O1370" s="314">
        <f t="shared" ref="O1370:Q1370" si="1075">H1370</f>
        <v>1100000</v>
      </c>
      <c r="P1370" s="314">
        <f t="shared" si="1075"/>
        <v>0</v>
      </c>
      <c r="Q1370" s="314">
        <f t="shared" si="1075"/>
        <v>1100000</v>
      </c>
    </row>
    <row r="1371" spans="1:17" s="209" customFormat="1" ht="12" customHeight="1" x14ac:dyDescent="0.3">
      <c r="A1371" s="614"/>
      <c r="B1371" s="508"/>
      <c r="C1371" s="508"/>
      <c r="D1371" s="508"/>
      <c r="E1371" s="508"/>
      <c r="F1371" s="212" t="s">
        <v>82</v>
      </c>
      <c r="G1371" s="208">
        <v>0</v>
      </c>
      <c r="H1371" s="208">
        <v>0</v>
      </c>
      <c r="I1371" s="208">
        <v>0</v>
      </c>
      <c r="J1371" s="208">
        <f t="shared" si="1074"/>
        <v>0</v>
      </c>
      <c r="K1371" s="534"/>
      <c r="L1371" s="531"/>
      <c r="M1371" s="513"/>
      <c r="N1371" s="314"/>
      <c r="O1371" s="313"/>
      <c r="P1371" s="313"/>
      <c r="Q1371" s="313"/>
    </row>
    <row r="1372" spans="1:17" s="209" customFormat="1" ht="12" customHeight="1" x14ac:dyDescent="0.3">
      <c r="A1372" s="614"/>
      <c r="B1372" s="508"/>
      <c r="C1372" s="508"/>
      <c r="D1372" s="508"/>
      <c r="E1372" s="508"/>
      <c r="F1372" s="212" t="s">
        <v>83</v>
      </c>
      <c r="G1372" s="208">
        <v>0</v>
      </c>
      <c r="H1372" s="208">
        <v>0</v>
      </c>
      <c r="I1372" s="208">
        <v>0</v>
      </c>
      <c r="J1372" s="208">
        <f t="shared" si="1074"/>
        <v>0</v>
      </c>
      <c r="K1372" s="534"/>
      <c r="L1372" s="531"/>
      <c r="M1372" s="513"/>
      <c r="N1372" s="314"/>
      <c r="O1372" s="313"/>
      <c r="P1372" s="313"/>
      <c r="Q1372" s="313"/>
    </row>
    <row r="1373" spans="1:17" s="209" customFormat="1" ht="12" customHeight="1" x14ac:dyDescent="0.3">
      <c r="A1373" s="614"/>
      <c r="B1373" s="509"/>
      <c r="C1373" s="509"/>
      <c r="D1373" s="509"/>
      <c r="E1373" s="509"/>
      <c r="F1373" s="213" t="s">
        <v>121</v>
      </c>
      <c r="G1373" s="214">
        <f t="shared" ref="G1373:J1373" si="1076">SUM(G1370:G1372)</f>
        <v>1100000</v>
      </c>
      <c r="H1373" s="214">
        <f t="shared" si="1076"/>
        <v>1100000</v>
      </c>
      <c r="I1373" s="214">
        <f t="shared" si="1076"/>
        <v>0</v>
      </c>
      <c r="J1373" s="214">
        <f t="shared" si="1076"/>
        <v>1100000</v>
      </c>
      <c r="K1373" s="535"/>
      <c r="L1373" s="532"/>
      <c r="M1373" s="514"/>
      <c r="N1373" s="314"/>
      <c r="O1373" s="313"/>
      <c r="P1373" s="313"/>
      <c r="Q1373" s="313"/>
    </row>
    <row r="1374" spans="1:17" s="209" customFormat="1" ht="12" customHeight="1" x14ac:dyDescent="0.3">
      <c r="A1374" s="614">
        <f>A1369+1</f>
        <v>137</v>
      </c>
      <c r="B1374" s="507"/>
      <c r="C1374" s="507" t="s">
        <v>165</v>
      </c>
      <c r="D1374" s="507"/>
      <c r="E1374" s="507"/>
      <c r="F1374" s="210" t="s">
        <v>197</v>
      </c>
      <c r="G1374" s="210"/>
      <c r="H1374" s="211"/>
      <c r="I1374" s="211"/>
      <c r="J1374" s="211"/>
      <c r="K1374" s="533"/>
      <c r="L1374" s="530">
        <v>0</v>
      </c>
      <c r="M1374" s="215"/>
      <c r="N1374" s="314"/>
      <c r="O1374" s="313"/>
      <c r="P1374" s="313"/>
      <c r="Q1374" s="313"/>
    </row>
    <row r="1375" spans="1:17" s="209" customFormat="1" ht="12" customHeight="1" x14ac:dyDescent="0.3">
      <c r="A1375" s="614"/>
      <c r="B1375" s="508"/>
      <c r="C1375" s="508"/>
      <c r="D1375" s="508"/>
      <c r="E1375" s="508"/>
      <c r="F1375" s="212" t="s">
        <v>104</v>
      </c>
      <c r="G1375" s="208">
        <v>56100</v>
      </c>
      <c r="H1375" s="208">
        <f t="shared" ref="H1375" si="1077">G1375</f>
        <v>56100</v>
      </c>
      <c r="I1375" s="208">
        <v>0</v>
      </c>
      <c r="J1375" s="208">
        <f t="shared" ref="J1375:J1377" si="1078">H1375</f>
        <v>56100</v>
      </c>
      <c r="K1375" s="534"/>
      <c r="L1375" s="531"/>
      <c r="M1375" s="513"/>
      <c r="N1375" s="314">
        <f>G1375</f>
        <v>56100</v>
      </c>
      <c r="O1375" s="314">
        <f t="shared" ref="O1375:Q1375" si="1079">H1375</f>
        <v>56100</v>
      </c>
      <c r="P1375" s="314">
        <f t="shared" si="1079"/>
        <v>0</v>
      </c>
      <c r="Q1375" s="314">
        <f t="shared" si="1079"/>
        <v>56100</v>
      </c>
    </row>
    <row r="1376" spans="1:17" s="209" customFormat="1" ht="12" customHeight="1" x14ac:dyDescent="0.3">
      <c r="A1376" s="614"/>
      <c r="B1376" s="508"/>
      <c r="C1376" s="508"/>
      <c r="D1376" s="508"/>
      <c r="E1376" s="508"/>
      <c r="F1376" s="212" t="s">
        <v>82</v>
      </c>
      <c r="G1376" s="208">
        <v>0</v>
      </c>
      <c r="H1376" s="208">
        <v>0</v>
      </c>
      <c r="I1376" s="208">
        <v>0</v>
      </c>
      <c r="J1376" s="208">
        <f t="shared" si="1078"/>
        <v>0</v>
      </c>
      <c r="K1376" s="534"/>
      <c r="L1376" s="531"/>
      <c r="M1376" s="513"/>
      <c r="N1376" s="314"/>
      <c r="O1376" s="313"/>
      <c r="P1376" s="313"/>
      <c r="Q1376" s="313"/>
    </row>
    <row r="1377" spans="1:17" s="209" customFormat="1" ht="12" customHeight="1" x14ac:dyDescent="0.3">
      <c r="A1377" s="614"/>
      <c r="B1377" s="508"/>
      <c r="C1377" s="508"/>
      <c r="D1377" s="508"/>
      <c r="E1377" s="508"/>
      <c r="F1377" s="212" t="s">
        <v>83</v>
      </c>
      <c r="G1377" s="208">
        <v>0</v>
      </c>
      <c r="H1377" s="208">
        <v>0</v>
      </c>
      <c r="I1377" s="208">
        <v>0</v>
      </c>
      <c r="J1377" s="208">
        <f t="shared" si="1078"/>
        <v>0</v>
      </c>
      <c r="K1377" s="534"/>
      <c r="L1377" s="531"/>
      <c r="M1377" s="513"/>
      <c r="N1377" s="314"/>
      <c r="O1377" s="313"/>
      <c r="P1377" s="313"/>
      <c r="Q1377" s="313"/>
    </row>
    <row r="1378" spans="1:17" s="209" customFormat="1" ht="12" customHeight="1" x14ac:dyDescent="0.3">
      <c r="A1378" s="614"/>
      <c r="B1378" s="509"/>
      <c r="C1378" s="509"/>
      <c r="D1378" s="509"/>
      <c r="E1378" s="509"/>
      <c r="F1378" s="213" t="s">
        <v>121</v>
      </c>
      <c r="G1378" s="214">
        <f t="shared" ref="G1378:J1378" si="1080">SUM(G1375:G1377)</f>
        <v>56100</v>
      </c>
      <c r="H1378" s="214">
        <f t="shared" si="1080"/>
        <v>56100</v>
      </c>
      <c r="I1378" s="214">
        <f t="shared" si="1080"/>
        <v>0</v>
      </c>
      <c r="J1378" s="214">
        <f t="shared" si="1080"/>
        <v>56100</v>
      </c>
      <c r="K1378" s="535"/>
      <c r="L1378" s="532"/>
      <c r="M1378" s="514"/>
      <c r="N1378" s="314"/>
      <c r="O1378" s="313"/>
      <c r="P1378" s="313"/>
      <c r="Q1378" s="313"/>
    </row>
    <row r="1379" spans="1:17" s="209" customFormat="1" ht="12" customHeight="1" x14ac:dyDescent="0.3">
      <c r="A1379" s="614">
        <f>A1374+1</f>
        <v>138</v>
      </c>
      <c r="B1379" s="507"/>
      <c r="C1379" s="507" t="s">
        <v>166</v>
      </c>
      <c r="D1379" s="507"/>
      <c r="E1379" s="507"/>
      <c r="F1379" s="210" t="s">
        <v>197</v>
      </c>
      <c r="G1379" s="210"/>
      <c r="H1379" s="211"/>
      <c r="I1379" s="211"/>
      <c r="J1379" s="211"/>
      <c r="K1379" s="533"/>
      <c r="L1379" s="530">
        <v>0</v>
      </c>
      <c r="M1379" s="215"/>
      <c r="N1379" s="314"/>
      <c r="O1379" s="313"/>
      <c r="P1379" s="313"/>
      <c r="Q1379" s="313"/>
    </row>
    <row r="1380" spans="1:17" s="209" customFormat="1" ht="12" customHeight="1" x14ac:dyDescent="0.3">
      <c r="A1380" s="614"/>
      <c r="B1380" s="508"/>
      <c r="C1380" s="508"/>
      <c r="D1380" s="508"/>
      <c r="E1380" s="508"/>
      <c r="F1380" s="212" t="s">
        <v>104</v>
      </c>
      <c r="G1380" s="208">
        <v>5590000</v>
      </c>
      <c r="H1380" s="208">
        <f t="shared" ref="H1380" si="1081">G1380</f>
        <v>5590000</v>
      </c>
      <c r="I1380" s="208">
        <v>0</v>
      </c>
      <c r="J1380" s="208">
        <f t="shared" ref="J1380:J1382" si="1082">H1380</f>
        <v>5590000</v>
      </c>
      <c r="K1380" s="534"/>
      <c r="L1380" s="531"/>
      <c r="M1380" s="513"/>
      <c r="N1380" s="314">
        <f>G1380</f>
        <v>5590000</v>
      </c>
      <c r="O1380" s="314">
        <f t="shared" ref="O1380:Q1380" si="1083">H1380</f>
        <v>5590000</v>
      </c>
      <c r="P1380" s="314">
        <f t="shared" si="1083"/>
        <v>0</v>
      </c>
      <c r="Q1380" s="314">
        <f t="shared" si="1083"/>
        <v>5590000</v>
      </c>
    </row>
    <row r="1381" spans="1:17" s="209" customFormat="1" ht="12" customHeight="1" x14ac:dyDescent="0.3">
      <c r="A1381" s="614"/>
      <c r="B1381" s="508"/>
      <c r="C1381" s="508"/>
      <c r="D1381" s="508"/>
      <c r="E1381" s="508"/>
      <c r="F1381" s="212" t="s">
        <v>82</v>
      </c>
      <c r="G1381" s="208">
        <v>0</v>
      </c>
      <c r="H1381" s="208">
        <v>0</v>
      </c>
      <c r="I1381" s="208">
        <v>0</v>
      </c>
      <c r="J1381" s="208">
        <f t="shared" si="1082"/>
        <v>0</v>
      </c>
      <c r="K1381" s="534"/>
      <c r="L1381" s="531"/>
      <c r="M1381" s="513"/>
      <c r="N1381" s="314"/>
      <c r="O1381" s="313"/>
      <c r="P1381" s="313"/>
      <c r="Q1381" s="313"/>
    </row>
    <row r="1382" spans="1:17" s="209" customFormat="1" ht="12" customHeight="1" x14ac:dyDescent="0.3">
      <c r="A1382" s="614"/>
      <c r="B1382" s="508"/>
      <c r="C1382" s="508"/>
      <c r="D1382" s="508"/>
      <c r="E1382" s="508"/>
      <c r="F1382" s="212" t="s">
        <v>83</v>
      </c>
      <c r="G1382" s="208">
        <v>0</v>
      </c>
      <c r="H1382" s="208">
        <v>0</v>
      </c>
      <c r="I1382" s="208">
        <v>0</v>
      </c>
      <c r="J1382" s="208">
        <f t="shared" si="1082"/>
        <v>0</v>
      </c>
      <c r="K1382" s="534"/>
      <c r="L1382" s="531"/>
      <c r="M1382" s="513"/>
      <c r="N1382" s="314"/>
      <c r="O1382" s="313"/>
      <c r="P1382" s="313"/>
      <c r="Q1382" s="313"/>
    </row>
    <row r="1383" spans="1:17" s="209" customFormat="1" ht="12" customHeight="1" x14ac:dyDescent="0.3">
      <c r="A1383" s="614"/>
      <c r="B1383" s="509"/>
      <c r="C1383" s="509"/>
      <c r="D1383" s="509"/>
      <c r="E1383" s="509"/>
      <c r="F1383" s="213" t="s">
        <v>121</v>
      </c>
      <c r="G1383" s="214">
        <f t="shared" ref="G1383:J1383" si="1084">SUM(G1380:G1382)</f>
        <v>5590000</v>
      </c>
      <c r="H1383" s="214">
        <f t="shared" si="1084"/>
        <v>5590000</v>
      </c>
      <c r="I1383" s="214">
        <f t="shared" si="1084"/>
        <v>0</v>
      </c>
      <c r="J1383" s="214">
        <f t="shared" si="1084"/>
        <v>5590000</v>
      </c>
      <c r="K1383" s="535"/>
      <c r="L1383" s="532"/>
      <c r="M1383" s="514"/>
      <c r="N1383" s="314"/>
      <c r="O1383" s="313"/>
      <c r="P1383" s="313"/>
      <c r="Q1383" s="313"/>
    </row>
    <row r="1384" spans="1:17" s="209" customFormat="1" ht="12" customHeight="1" x14ac:dyDescent="0.3">
      <c r="A1384" s="614">
        <f>A1379+1</f>
        <v>139</v>
      </c>
      <c r="B1384" s="507"/>
      <c r="C1384" s="507" t="s">
        <v>130</v>
      </c>
      <c r="D1384" s="507"/>
      <c r="E1384" s="507"/>
      <c r="F1384" s="210" t="s">
        <v>197</v>
      </c>
      <c r="G1384" s="210"/>
      <c r="H1384" s="211"/>
      <c r="I1384" s="211"/>
      <c r="J1384" s="211"/>
      <c r="K1384" s="533"/>
      <c r="L1384" s="530">
        <v>0</v>
      </c>
      <c r="M1384" s="215"/>
      <c r="N1384" s="314"/>
      <c r="O1384" s="313"/>
      <c r="P1384" s="313"/>
      <c r="Q1384" s="313"/>
    </row>
    <row r="1385" spans="1:17" s="209" customFormat="1" ht="12" customHeight="1" x14ac:dyDescent="0.3">
      <c r="A1385" s="614"/>
      <c r="B1385" s="508"/>
      <c r="C1385" s="508"/>
      <c r="D1385" s="508"/>
      <c r="E1385" s="508"/>
      <c r="F1385" s="212" t="s">
        <v>104</v>
      </c>
      <c r="G1385" s="208">
        <v>107800</v>
      </c>
      <c r="H1385" s="208">
        <f t="shared" ref="H1385" si="1085">G1385</f>
        <v>107800</v>
      </c>
      <c r="I1385" s="208">
        <v>0</v>
      </c>
      <c r="J1385" s="208">
        <f t="shared" ref="J1385:J1387" si="1086">H1385</f>
        <v>107800</v>
      </c>
      <c r="K1385" s="534"/>
      <c r="L1385" s="531"/>
      <c r="M1385" s="513"/>
      <c r="N1385" s="314">
        <f>G1385</f>
        <v>107800</v>
      </c>
      <c r="O1385" s="314">
        <f t="shared" ref="O1385:Q1385" si="1087">H1385</f>
        <v>107800</v>
      </c>
      <c r="P1385" s="314">
        <f t="shared" si="1087"/>
        <v>0</v>
      </c>
      <c r="Q1385" s="314">
        <f t="shared" si="1087"/>
        <v>107800</v>
      </c>
    </row>
    <row r="1386" spans="1:17" s="209" customFormat="1" ht="12" customHeight="1" x14ac:dyDescent="0.3">
      <c r="A1386" s="614"/>
      <c r="B1386" s="508"/>
      <c r="C1386" s="508"/>
      <c r="D1386" s="508"/>
      <c r="E1386" s="508"/>
      <c r="F1386" s="212" t="s">
        <v>82</v>
      </c>
      <c r="G1386" s="208">
        <v>0</v>
      </c>
      <c r="H1386" s="208">
        <v>0</v>
      </c>
      <c r="I1386" s="208">
        <v>0</v>
      </c>
      <c r="J1386" s="208">
        <f t="shared" si="1086"/>
        <v>0</v>
      </c>
      <c r="K1386" s="534"/>
      <c r="L1386" s="531"/>
      <c r="M1386" s="513"/>
      <c r="N1386" s="314"/>
      <c r="O1386" s="313"/>
      <c r="P1386" s="313"/>
      <c r="Q1386" s="313"/>
    </row>
    <row r="1387" spans="1:17" s="209" customFormat="1" ht="12" customHeight="1" x14ac:dyDescent="0.3">
      <c r="A1387" s="614"/>
      <c r="B1387" s="508"/>
      <c r="C1387" s="508"/>
      <c r="D1387" s="508"/>
      <c r="E1387" s="508"/>
      <c r="F1387" s="212" t="s">
        <v>83</v>
      </c>
      <c r="G1387" s="208">
        <v>0</v>
      </c>
      <c r="H1387" s="208">
        <v>0</v>
      </c>
      <c r="I1387" s="208">
        <v>0</v>
      </c>
      <c r="J1387" s="208">
        <f t="shared" si="1086"/>
        <v>0</v>
      </c>
      <c r="K1387" s="534"/>
      <c r="L1387" s="531"/>
      <c r="M1387" s="513"/>
      <c r="N1387" s="314"/>
      <c r="O1387" s="313"/>
      <c r="P1387" s="313"/>
      <c r="Q1387" s="313"/>
    </row>
    <row r="1388" spans="1:17" s="209" customFormat="1" ht="12" customHeight="1" x14ac:dyDescent="0.3">
      <c r="A1388" s="614"/>
      <c r="B1388" s="509"/>
      <c r="C1388" s="509"/>
      <c r="D1388" s="509"/>
      <c r="E1388" s="509"/>
      <c r="F1388" s="213" t="s">
        <v>121</v>
      </c>
      <c r="G1388" s="214">
        <f t="shared" ref="G1388:J1388" si="1088">SUM(G1385:G1387)</f>
        <v>107800</v>
      </c>
      <c r="H1388" s="214">
        <f t="shared" si="1088"/>
        <v>107800</v>
      </c>
      <c r="I1388" s="214">
        <f t="shared" si="1088"/>
        <v>0</v>
      </c>
      <c r="J1388" s="214">
        <f t="shared" si="1088"/>
        <v>107800</v>
      </c>
      <c r="K1388" s="535"/>
      <c r="L1388" s="532"/>
      <c r="M1388" s="514"/>
      <c r="N1388" s="314"/>
      <c r="O1388" s="313"/>
      <c r="P1388" s="313"/>
      <c r="Q1388" s="313"/>
    </row>
    <row r="1389" spans="1:17" s="209" customFormat="1" ht="12" customHeight="1" x14ac:dyDescent="0.3">
      <c r="A1389" s="614">
        <f>A1384+1</f>
        <v>140</v>
      </c>
      <c r="B1389" s="507"/>
      <c r="C1389" s="507" t="s">
        <v>167</v>
      </c>
      <c r="D1389" s="507"/>
      <c r="E1389" s="507"/>
      <c r="F1389" s="210" t="s">
        <v>197</v>
      </c>
      <c r="G1389" s="210"/>
      <c r="H1389" s="211"/>
      <c r="I1389" s="211"/>
      <c r="J1389" s="211"/>
      <c r="K1389" s="533"/>
      <c r="L1389" s="530">
        <v>0</v>
      </c>
      <c r="M1389" s="215"/>
      <c r="N1389" s="314"/>
      <c r="O1389" s="313"/>
      <c r="P1389" s="313"/>
      <c r="Q1389" s="313"/>
    </row>
    <row r="1390" spans="1:17" s="209" customFormat="1" ht="12" customHeight="1" x14ac:dyDescent="0.3">
      <c r="A1390" s="614"/>
      <c r="B1390" s="508"/>
      <c r="C1390" s="508"/>
      <c r="D1390" s="508"/>
      <c r="E1390" s="508"/>
      <c r="F1390" s="212" t="s">
        <v>104</v>
      </c>
      <c r="G1390" s="208">
        <v>880000</v>
      </c>
      <c r="H1390" s="208">
        <f t="shared" ref="H1390" si="1089">G1390</f>
        <v>880000</v>
      </c>
      <c r="I1390" s="208">
        <v>0</v>
      </c>
      <c r="J1390" s="208">
        <f t="shared" ref="J1390:J1392" si="1090">H1390</f>
        <v>880000</v>
      </c>
      <c r="K1390" s="534"/>
      <c r="L1390" s="531"/>
      <c r="M1390" s="513"/>
      <c r="N1390" s="314">
        <f>G1390</f>
        <v>880000</v>
      </c>
      <c r="O1390" s="314">
        <f t="shared" ref="O1390:Q1390" si="1091">H1390</f>
        <v>880000</v>
      </c>
      <c r="P1390" s="314">
        <f t="shared" si="1091"/>
        <v>0</v>
      </c>
      <c r="Q1390" s="314">
        <f t="shared" si="1091"/>
        <v>880000</v>
      </c>
    </row>
    <row r="1391" spans="1:17" s="209" customFormat="1" ht="12" customHeight="1" x14ac:dyDescent="0.3">
      <c r="A1391" s="614"/>
      <c r="B1391" s="508"/>
      <c r="C1391" s="508"/>
      <c r="D1391" s="508"/>
      <c r="E1391" s="508"/>
      <c r="F1391" s="212" t="s">
        <v>82</v>
      </c>
      <c r="G1391" s="208">
        <v>0</v>
      </c>
      <c r="H1391" s="208">
        <v>0</v>
      </c>
      <c r="I1391" s="208">
        <v>0</v>
      </c>
      <c r="J1391" s="208">
        <f t="shared" si="1090"/>
        <v>0</v>
      </c>
      <c r="K1391" s="534"/>
      <c r="L1391" s="531"/>
      <c r="M1391" s="513"/>
      <c r="N1391" s="314"/>
      <c r="O1391" s="313"/>
      <c r="P1391" s="313"/>
      <c r="Q1391" s="313"/>
    </row>
    <row r="1392" spans="1:17" s="209" customFormat="1" ht="12" customHeight="1" x14ac:dyDescent="0.3">
      <c r="A1392" s="614"/>
      <c r="B1392" s="508"/>
      <c r="C1392" s="508"/>
      <c r="D1392" s="508"/>
      <c r="E1392" s="508"/>
      <c r="F1392" s="212" t="s">
        <v>83</v>
      </c>
      <c r="G1392" s="208">
        <v>0</v>
      </c>
      <c r="H1392" s="208">
        <v>0</v>
      </c>
      <c r="I1392" s="208">
        <v>0</v>
      </c>
      <c r="J1392" s="208">
        <f t="shared" si="1090"/>
        <v>0</v>
      </c>
      <c r="K1392" s="534"/>
      <c r="L1392" s="531"/>
      <c r="M1392" s="513"/>
      <c r="N1392" s="314"/>
      <c r="O1392" s="313"/>
      <c r="P1392" s="313"/>
      <c r="Q1392" s="313"/>
    </row>
    <row r="1393" spans="1:17" s="209" customFormat="1" ht="12" customHeight="1" x14ac:dyDescent="0.3">
      <c r="A1393" s="614"/>
      <c r="B1393" s="509"/>
      <c r="C1393" s="509"/>
      <c r="D1393" s="509"/>
      <c r="E1393" s="509"/>
      <c r="F1393" s="213" t="s">
        <v>121</v>
      </c>
      <c r="G1393" s="214">
        <f t="shared" ref="G1393:J1393" si="1092">SUM(G1390:G1392)</f>
        <v>880000</v>
      </c>
      <c r="H1393" s="214">
        <f t="shared" si="1092"/>
        <v>880000</v>
      </c>
      <c r="I1393" s="214">
        <f t="shared" si="1092"/>
        <v>0</v>
      </c>
      <c r="J1393" s="214">
        <f t="shared" si="1092"/>
        <v>880000</v>
      </c>
      <c r="K1393" s="535"/>
      <c r="L1393" s="532"/>
      <c r="M1393" s="514"/>
      <c r="N1393" s="314"/>
      <c r="O1393" s="313"/>
      <c r="P1393" s="313"/>
      <c r="Q1393" s="313"/>
    </row>
    <row r="1394" spans="1:17" s="209" customFormat="1" ht="12" customHeight="1" x14ac:dyDescent="0.3">
      <c r="A1394" s="614">
        <f>A1389+1</f>
        <v>141</v>
      </c>
      <c r="B1394" s="507"/>
      <c r="C1394" s="507" t="s">
        <v>168</v>
      </c>
      <c r="D1394" s="507"/>
      <c r="E1394" s="507"/>
      <c r="F1394" s="210" t="s">
        <v>197</v>
      </c>
      <c r="G1394" s="210"/>
      <c r="H1394" s="211"/>
      <c r="I1394" s="211"/>
      <c r="J1394" s="211"/>
      <c r="K1394" s="533"/>
      <c r="L1394" s="530">
        <v>0</v>
      </c>
      <c r="M1394" s="215"/>
      <c r="N1394" s="314"/>
      <c r="O1394" s="313"/>
      <c r="P1394" s="313"/>
      <c r="Q1394" s="313"/>
    </row>
    <row r="1395" spans="1:17" s="209" customFormat="1" ht="12" customHeight="1" x14ac:dyDescent="0.3">
      <c r="A1395" s="614"/>
      <c r="B1395" s="508"/>
      <c r="C1395" s="508"/>
      <c r="D1395" s="508"/>
      <c r="E1395" s="508"/>
      <c r="F1395" s="212" t="s">
        <v>104</v>
      </c>
      <c r="G1395" s="208">
        <v>3654000</v>
      </c>
      <c r="H1395" s="208">
        <f t="shared" ref="H1395" si="1093">G1395</f>
        <v>3654000</v>
      </c>
      <c r="I1395" s="208">
        <v>0</v>
      </c>
      <c r="J1395" s="208">
        <f t="shared" ref="J1395:J1397" si="1094">H1395</f>
        <v>3654000</v>
      </c>
      <c r="K1395" s="534"/>
      <c r="L1395" s="531"/>
      <c r="M1395" s="513"/>
      <c r="N1395" s="314">
        <f>G1395</f>
        <v>3654000</v>
      </c>
      <c r="O1395" s="314">
        <f t="shared" ref="O1395:Q1395" si="1095">H1395</f>
        <v>3654000</v>
      </c>
      <c r="P1395" s="314">
        <f t="shared" si="1095"/>
        <v>0</v>
      </c>
      <c r="Q1395" s="314">
        <f t="shared" si="1095"/>
        <v>3654000</v>
      </c>
    </row>
    <row r="1396" spans="1:17" s="209" customFormat="1" ht="12" customHeight="1" x14ac:dyDescent="0.3">
      <c r="A1396" s="614"/>
      <c r="B1396" s="508"/>
      <c r="C1396" s="508"/>
      <c r="D1396" s="508"/>
      <c r="E1396" s="508"/>
      <c r="F1396" s="212" t="s">
        <v>82</v>
      </c>
      <c r="G1396" s="208">
        <v>0</v>
      </c>
      <c r="H1396" s="208">
        <v>0</v>
      </c>
      <c r="I1396" s="208">
        <v>0</v>
      </c>
      <c r="J1396" s="208">
        <f t="shared" si="1094"/>
        <v>0</v>
      </c>
      <c r="K1396" s="534"/>
      <c r="L1396" s="531"/>
      <c r="M1396" s="513"/>
      <c r="N1396" s="314"/>
      <c r="O1396" s="313"/>
      <c r="P1396" s="313"/>
      <c r="Q1396" s="313"/>
    </row>
    <row r="1397" spans="1:17" s="209" customFormat="1" ht="12" customHeight="1" x14ac:dyDescent="0.3">
      <c r="A1397" s="614"/>
      <c r="B1397" s="508"/>
      <c r="C1397" s="508"/>
      <c r="D1397" s="508"/>
      <c r="E1397" s="508"/>
      <c r="F1397" s="212" t="s">
        <v>83</v>
      </c>
      <c r="G1397" s="208">
        <v>0</v>
      </c>
      <c r="H1397" s="208">
        <v>0</v>
      </c>
      <c r="I1397" s="208">
        <v>0</v>
      </c>
      <c r="J1397" s="208">
        <f t="shared" si="1094"/>
        <v>0</v>
      </c>
      <c r="K1397" s="534"/>
      <c r="L1397" s="531"/>
      <c r="M1397" s="513"/>
      <c r="N1397" s="314"/>
      <c r="O1397" s="313"/>
      <c r="P1397" s="313"/>
      <c r="Q1397" s="313"/>
    </row>
    <row r="1398" spans="1:17" s="209" customFormat="1" ht="12" customHeight="1" x14ac:dyDescent="0.3">
      <c r="A1398" s="614"/>
      <c r="B1398" s="509"/>
      <c r="C1398" s="509"/>
      <c r="D1398" s="509"/>
      <c r="E1398" s="509"/>
      <c r="F1398" s="213" t="s">
        <v>121</v>
      </c>
      <c r="G1398" s="214">
        <f t="shared" ref="G1398:J1398" si="1096">SUM(G1395:G1397)</f>
        <v>3654000</v>
      </c>
      <c r="H1398" s="214">
        <f t="shared" si="1096"/>
        <v>3654000</v>
      </c>
      <c r="I1398" s="214">
        <f t="shared" si="1096"/>
        <v>0</v>
      </c>
      <c r="J1398" s="214">
        <f t="shared" si="1096"/>
        <v>3654000</v>
      </c>
      <c r="K1398" s="535"/>
      <c r="L1398" s="532"/>
      <c r="M1398" s="514"/>
      <c r="N1398" s="314"/>
      <c r="O1398" s="313"/>
      <c r="P1398" s="313"/>
      <c r="Q1398" s="313"/>
    </row>
    <row r="1399" spans="1:17" s="209" customFormat="1" ht="12" customHeight="1" x14ac:dyDescent="0.3">
      <c r="A1399" s="614">
        <f>A1394+1</f>
        <v>142</v>
      </c>
      <c r="B1399" s="507"/>
      <c r="C1399" s="507" t="s">
        <v>169</v>
      </c>
      <c r="D1399" s="507"/>
      <c r="E1399" s="507"/>
      <c r="F1399" s="210" t="s">
        <v>197</v>
      </c>
      <c r="G1399" s="210"/>
      <c r="H1399" s="211"/>
      <c r="I1399" s="211"/>
      <c r="J1399" s="211"/>
      <c r="K1399" s="533"/>
      <c r="L1399" s="530">
        <v>0</v>
      </c>
      <c r="M1399" s="215"/>
      <c r="N1399" s="314"/>
      <c r="O1399" s="313"/>
      <c r="P1399" s="313"/>
      <c r="Q1399" s="313"/>
    </row>
    <row r="1400" spans="1:17" s="209" customFormat="1" ht="12" customHeight="1" x14ac:dyDescent="0.3">
      <c r="A1400" s="614"/>
      <c r="B1400" s="508"/>
      <c r="C1400" s="508"/>
      <c r="D1400" s="508"/>
      <c r="E1400" s="508"/>
      <c r="F1400" s="212" t="s">
        <v>104</v>
      </c>
      <c r="G1400" s="208">
        <v>10236152</v>
      </c>
      <c r="H1400" s="208">
        <f t="shared" ref="H1400" si="1097">G1400</f>
        <v>10236152</v>
      </c>
      <c r="I1400" s="208">
        <v>0</v>
      </c>
      <c r="J1400" s="208">
        <f t="shared" ref="J1400:J1402" si="1098">H1400</f>
        <v>10236152</v>
      </c>
      <c r="K1400" s="534"/>
      <c r="L1400" s="531"/>
      <c r="M1400" s="513"/>
      <c r="N1400" s="314">
        <f>G1400</f>
        <v>10236152</v>
      </c>
      <c r="O1400" s="314">
        <f t="shared" ref="O1400:Q1400" si="1099">H1400</f>
        <v>10236152</v>
      </c>
      <c r="P1400" s="314">
        <f t="shared" si="1099"/>
        <v>0</v>
      </c>
      <c r="Q1400" s="314">
        <f t="shared" si="1099"/>
        <v>10236152</v>
      </c>
    </row>
    <row r="1401" spans="1:17" s="209" customFormat="1" ht="12" customHeight="1" x14ac:dyDescent="0.3">
      <c r="A1401" s="614"/>
      <c r="B1401" s="508"/>
      <c r="C1401" s="508"/>
      <c r="D1401" s="508"/>
      <c r="E1401" s="508"/>
      <c r="F1401" s="212" t="s">
        <v>82</v>
      </c>
      <c r="G1401" s="208">
        <v>0</v>
      </c>
      <c r="H1401" s="208">
        <v>0</v>
      </c>
      <c r="I1401" s="208">
        <v>0</v>
      </c>
      <c r="J1401" s="208">
        <f t="shared" si="1098"/>
        <v>0</v>
      </c>
      <c r="K1401" s="534"/>
      <c r="L1401" s="531"/>
      <c r="M1401" s="513"/>
      <c r="N1401" s="314"/>
      <c r="O1401" s="313"/>
      <c r="P1401" s="313"/>
      <c r="Q1401" s="313"/>
    </row>
    <row r="1402" spans="1:17" s="209" customFormat="1" ht="12" customHeight="1" x14ac:dyDescent="0.3">
      <c r="A1402" s="614"/>
      <c r="B1402" s="508"/>
      <c r="C1402" s="508"/>
      <c r="D1402" s="508"/>
      <c r="E1402" s="508"/>
      <c r="F1402" s="212" t="s">
        <v>83</v>
      </c>
      <c r="G1402" s="208">
        <v>0</v>
      </c>
      <c r="H1402" s="208">
        <v>0</v>
      </c>
      <c r="I1402" s="208">
        <v>0</v>
      </c>
      <c r="J1402" s="208">
        <f t="shared" si="1098"/>
        <v>0</v>
      </c>
      <c r="K1402" s="534"/>
      <c r="L1402" s="531"/>
      <c r="M1402" s="513"/>
      <c r="N1402" s="314"/>
      <c r="O1402" s="313"/>
      <c r="P1402" s="313"/>
      <c r="Q1402" s="313"/>
    </row>
    <row r="1403" spans="1:17" s="209" customFormat="1" ht="12" customHeight="1" x14ac:dyDescent="0.3">
      <c r="A1403" s="614"/>
      <c r="B1403" s="509"/>
      <c r="C1403" s="509"/>
      <c r="D1403" s="509"/>
      <c r="E1403" s="509"/>
      <c r="F1403" s="213" t="s">
        <v>121</v>
      </c>
      <c r="G1403" s="214">
        <f t="shared" ref="G1403:J1403" si="1100">SUM(G1400:G1402)</f>
        <v>10236152</v>
      </c>
      <c r="H1403" s="214">
        <f t="shared" si="1100"/>
        <v>10236152</v>
      </c>
      <c r="I1403" s="214">
        <f t="shared" si="1100"/>
        <v>0</v>
      </c>
      <c r="J1403" s="214">
        <f t="shared" si="1100"/>
        <v>10236152</v>
      </c>
      <c r="K1403" s="535"/>
      <c r="L1403" s="532"/>
      <c r="M1403" s="514"/>
      <c r="N1403" s="314"/>
      <c r="O1403" s="313"/>
      <c r="P1403" s="313"/>
      <c r="Q1403" s="313"/>
    </row>
    <row r="1404" spans="1:17" s="209" customFormat="1" ht="12" customHeight="1" x14ac:dyDescent="0.3">
      <c r="A1404" s="614">
        <f>A1399+1</f>
        <v>143</v>
      </c>
      <c r="B1404" s="507"/>
      <c r="C1404" s="507" t="s">
        <v>170</v>
      </c>
      <c r="D1404" s="507"/>
      <c r="E1404" s="507"/>
      <c r="F1404" s="210" t="s">
        <v>197</v>
      </c>
      <c r="G1404" s="210"/>
      <c r="H1404" s="211"/>
      <c r="I1404" s="211"/>
      <c r="J1404" s="211"/>
      <c r="K1404" s="533"/>
      <c r="L1404" s="530">
        <v>0</v>
      </c>
      <c r="M1404" s="215"/>
      <c r="N1404" s="314"/>
      <c r="O1404" s="313"/>
      <c r="P1404" s="313"/>
      <c r="Q1404" s="313"/>
    </row>
    <row r="1405" spans="1:17" s="209" customFormat="1" ht="12" customHeight="1" x14ac:dyDescent="0.3">
      <c r="A1405" s="614"/>
      <c r="B1405" s="508"/>
      <c r="C1405" s="508"/>
      <c r="D1405" s="508"/>
      <c r="E1405" s="508"/>
      <c r="F1405" s="212" t="s">
        <v>104</v>
      </c>
      <c r="G1405" s="208">
        <v>79627807</v>
      </c>
      <c r="H1405" s="208">
        <f t="shared" ref="H1405" si="1101">G1405</f>
        <v>79627807</v>
      </c>
      <c r="I1405" s="208">
        <v>0</v>
      </c>
      <c r="J1405" s="208">
        <f t="shared" ref="J1405:J1407" si="1102">H1405</f>
        <v>79627807</v>
      </c>
      <c r="K1405" s="534"/>
      <c r="L1405" s="531"/>
      <c r="M1405" s="513"/>
      <c r="N1405" s="314">
        <f>G1405</f>
        <v>79627807</v>
      </c>
      <c r="O1405" s="314">
        <f t="shared" ref="O1405:Q1405" si="1103">H1405</f>
        <v>79627807</v>
      </c>
      <c r="P1405" s="314">
        <f t="shared" si="1103"/>
        <v>0</v>
      </c>
      <c r="Q1405" s="314">
        <f t="shared" si="1103"/>
        <v>79627807</v>
      </c>
    </row>
    <row r="1406" spans="1:17" s="209" customFormat="1" ht="12" customHeight="1" x14ac:dyDescent="0.3">
      <c r="A1406" s="614"/>
      <c r="B1406" s="508"/>
      <c r="C1406" s="508"/>
      <c r="D1406" s="508"/>
      <c r="E1406" s="508"/>
      <c r="F1406" s="212" t="s">
        <v>82</v>
      </c>
      <c r="G1406" s="208">
        <v>0</v>
      </c>
      <c r="H1406" s="208">
        <v>0</v>
      </c>
      <c r="I1406" s="208">
        <v>0</v>
      </c>
      <c r="J1406" s="208">
        <f t="shared" si="1102"/>
        <v>0</v>
      </c>
      <c r="K1406" s="534"/>
      <c r="L1406" s="531"/>
      <c r="M1406" s="513"/>
      <c r="N1406" s="314"/>
      <c r="O1406" s="313"/>
      <c r="P1406" s="313"/>
      <c r="Q1406" s="313"/>
    </row>
    <row r="1407" spans="1:17" s="209" customFormat="1" ht="12" customHeight="1" x14ac:dyDescent="0.3">
      <c r="A1407" s="614"/>
      <c r="B1407" s="508"/>
      <c r="C1407" s="508"/>
      <c r="D1407" s="508"/>
      <c r="E1407" s="508"/>
      <c r="F1407" s="212" t="s">
        <v>83</v>
      </c>
      <c r="G1407" s="208">
        <v>0</v>
      </c>
      <c r="H1407" s="208">
        <v>0</v>
      </c>
      <c r="I1407" s="208">
        <v>0</v>
      </c>
      <c r="J1407" s="208">
        <f t="shared" si="1102"/>
        <v>0</v>
      </c>
      <c r="K1407" s="534"/>
      <c r="L1407" s="531"/>
      <c r="M1407" s="513"/>
      <c r="N1407" s="314"/>
      <c r="O1407" s="313"/>
      <c r="P1407" s="313"/>
      <c r="Q1407" s="313"/>
    </row>
    <row r="1408" spans="1:17" s="209" customFormat="1" ht="12" customHeight="1" x14ac:dyDescent="0.3">
      <c r="A1408" s="614"/>
      <c r="B1408" s="509"/>
      <c r="C1408" s="509"/>
      <c r="D1408" s="509"/>
      <c r="E1408" s="509"/>
      <c r="F1408" s="213" t="s">
        <v>121</v>
      </c>
      <c r="G1408" s="214">
        <f t="shared" ref="G1408:J1408" si="1104">SUM(G1405:G1407)</f>
        <v>79627807</v>
      </c>
      <c r="H1408" s="214">
        <f t="shared" si="1104"/>
        <v>79627807</v>
      </c>
      <c r="I1408" s="214">
        <f t="shared" si="1104"/>
        <v>0</v>
      </c>
      <c r="J1408" s="214">
        <f t="shared" si="1104"/>
        <v>79627807</v>
      </c>
      <c r="K1408" s="535"/>
      <c r="L1408" s="532"/>
      <c r="M1408" s="514"/>
      <c r="N1408" s="314"/>
      <c r="O1408" s="313"/>
      <c r="P1408" s="313"/>
      <c r="Q1408" s="313"/>
    </row>
    <row r="1409" spans="1:17" s="209" customFormat="1" ht="12" customHeight="1" x14ac:dyDescent="0.3">
      <c r="A1409" s="614">
        <f>A1404+1</f>
        <v>144</v>
      </c>
      <c r="B1409" s="507"/>
      <c r="C1409" s="507" t="s">
        <v>171</v>
      </c>
      <c r="D1409" s="507"/>
      <c r="E1409" s="507"/>
      <c r="F1409" s="210" t="s">
        <v>197</v>
      </c>
      <c r="G1409" s="210"/>
      <c r="H1409" s="211"/>
      <c r="I1409" s="211"/>
      <c r="J1409" s="211"/>
      <c r="K1409" s="533"/>
      <c r="L1409" s="530">
        <v>0</v>
      </c>
      <c r="M1409" s="215"/>
      <c r="N1409" s="314"/>
      <c r="O1409" s="313"/>
      <c r="P1409" s="313"/>
      <c r="Q1409" s="313"/>
    </row>
    <row r="1410" spans="1:17" s="209" customFormat="1" ht="12" customHeight="1" x14ac:dyDescent="0.3">
      <c r="A1410" s="614"/>
      <c r="B1410" s="508"/>
      <c r="C1410" s="508"/>
      <c r="D1410" s="508"/>
      <c r="E1410" s="508"/>
      <c r="F1410" s="212" t="s">
        <v>104</v>
      </c>
      <c r="G1410" s="208">
        <v>792000</v>
      </c>
      <c r="H1410" s="208">
        <f t="shared" ref="H1410" si="1105">G1410</f>
        <v>792000</v>
      </c>
      <c r="I1410" s="208">
        <v>0</v>
      </c>
      <c r="J1410" s="208">
        <f t="shared" ref="J1410:J1412" si="1106">H1410</f>
        <v>792000</v>
      </c>
      <c r="K1410" s="534"/>
      <c r="L1410" s="531"/>
      <c r="M1410" s="513"/>
      <c r="N1410" s="314">
        <f>G1410</f>
        <v>792000</v>
      </c>
      <c r="O1410" s="314">
        <f t="shared" ref="O1410:Q1410" si="1107">H1410</f>
        <v>792000</v>
      </c>
      <c r="P1410" s="314">
        <f t="shared" si="1107"/>
        <v>0</v>
      </c>
      <c r="Q1410" s="314">
        <f t="shared" si="1107"/>
        <v>792000</v>
      </c>
    </row>
    <row r="1411" spans="1:17" s="209" customFormat="1" ht="12" customHeight="1" x14ac:dyDescent="0.3">
      <c r="A1411" s="614"/>
      <c r="B1411" s="508"/>
      <c r="C1411" s="508"/>
      <c r="D1411" s="508"/>
      <c r="E1411" s="508"/>
      <c r="F1411" s="212" t="s">
        <v>82</v>
      </c>
      <c r="G1411" s="208">
        <v>0</v>
      </c>
      <c r="H1411" s="208">
        <v>0</v>
      </c>
      <c r="I1411" s="208">
        <v>0</v>
      </c>
      <c r="J1411" s="208">
        <f t="shared" si="1106"/>
        <v>0</v>
      </c>
      <c r="K1411" s="534"/>
      <c r="L1411" s="531"/>
      <c r="M1411" s="513"/>
      <c r="N1411" s="314"/>
      <c r="O1411" s="313"/>
      <c r="P1411" s="313"/>
      <c r="Q1411" s="313"/>
    </row>
    <row r="1412" spans="1:17" s="209" customFormat="1" ht="12" customHeight="1" x14ac:dyDescent="0.3">
      <c r="A1412" s="614"/>
      <c r="B1412" s="508"/>
      <c r="C1412" s="508"/>
      <c r="D1412" s="508"/>
      <c r="E1412" s="508"/>
      <c r="F1412" s="212" t="s">
        <v>83</v>
      </c>
      <c r="G1412" s="208">
        <v>0</v>
      </c>
      <c r="H1412" s="208">
        <v>0</v>
      </c>
      <c r="I1412" s="208">
        <v>0</v>
      </c>
      <c r="J1412" s="208">
        <f t="shared" si="1106"/>
        <v>0</v>
      </c>
      <c r="K1412" s="534"/>
      <c r="L1412" s="531"/>
      <c r="M1412" s="513"/>
      <c r="N1412" s="314"/>
      <c r="O1412" s="313"/>
      <c r="P1412" s="313"/>
      <c r="Q1412" s="313"/>
    </row>
    <row r="1413" spans="1:17" s="209" customFormat="1" ht="12" customHeight="1" x14ac:dyDescent="0.3">
      <c r="A1413" s="614"/>
      <c r="B1413" s="509"/>
      <c r="C1413" s="509"/>
      <c r="D1413" s="509"/>
      <c r="E1413" s="509"/>
      <c r="F1413" s="213" t="s">
        <v>121</v>
      </c>
      <c r="G1413" s="214">
        <f t="shared" ref="G1413:J1413" si="1108">SUM(G1410:G1412)</f>
        <v>792000</v>
      </c>
      <c r="H1413" s="214">
        <f t="shared" si="1108"/>
        <v>792000</v>
      </c>
      <c r="I1413" s="214">
        <f t="shared" si="1108"/>
        <v>0</v>
      </c>
      <c r="J1413" s="214">
        <f t="shared" si="1108"/>
        <v>792000</v>
      </c>
      <c r="K1413" s="535"/>
      <c r="L1413" s="532"/>
      <c r="M1413" s="514"/>
      <c r="N1413" s="314"/>
      <c r="O1413" s="313"/>
      <c r="P1413" s="313"/>
      <c r="Q1413" s="313"/>
    </row>
    <row r="1414" spans="1:17" s="209" customFormat="1" ht="12" customHeight="1" x14ac:dyDescent="0.3">
      <c r="A1414" s="614">
        <f>A1409+1</f>
        <v>145</v>
      </c>
      <c r="B1414" s="507"/>
      <c r="C1414" s="507" t="s">
        <v>173</v>
      </c>
      <c r="D1414" s="507"/>
      <c r="E1414" s="507"/>
      <c r="F1414" s="210" t="s">
        <v>197</v>
      </c>
      <c r="G1414" s="210"/>
      <c r="H1414" s="211"/>
      <c r="I1414" s="211"/>
      <c r="J1414" s="211"/>
      <c r="K1414" s="533"/>
      <c r="L1414" s="530">
        <v>0</v>
      </c>
      <c r="M1414" s="215"/>
      <c r="N1414" s="314"/>
      <c r="O1414" s="313"/>
      <c r="P1414" s="313"/>
      <c r="Q1414" s="313"/>
    </row>
    <row r="1415" spans="1:17" s="209" customFormat="1" ht="12" customHeight="1" x14ac:dyDescent="0.3">
      <c r="A1415" s="614"/>
      <c r="B1415" s="508"/>
      <c r="C1415" s="508"/>
      <c r="D1415" s="508"/>
      <c r="E1415" s="508"/>
      <c r="F1415" s="212" t="s">
        <v>104</v>
      </c>
      <c r="G1415" s="208">
        <v>8800000</v>
      </c>
      <c r="H1415" s="208">
        <f t="shared" ref="H1415" si="1109">G1415</f>
        <v>8800000</v>
      </c>
      <c r="I1415" s="208">
        <v>0</v>
      </c>
      <c r="J1415" s="208">
        <f t="shared" ref="J1415:J1417" si="1110">H1415</f>
        <v>8800000</v>
      </c>
      <c r="K1415" s="534"/>
      <c r="L1415" s="531"/>
      <c r="M1415" s="513"/>
      <c r="N1415" s="314">
        <f>G1415</f>
        <v>8800000</v>
      </c>
      <c r="O1415" s="314">
        <f t="shared" ref="O1415:Q1415" si="1111">H1415</f>
        <v>8800000</v>
      </c>
      <c r="P1415" s="314">
        <f t="shared" si="1111"/>
        <v>0</v>
      </c>
      <c r="Q1415" s="314">
        <f t="shared" si="1111"/>
        <v>8800000</v>
      </c>
    </row>
    <row r="1416" spans="1:17" s="209" customFormat="1" ht="12" customHeight="1" x14ac:dyDescent="0.3">
      <c r="A1416" s="614"/>
      <c r="B1416" s="508"/>
      <c r="C1416" s="508"/>
      <c r="D1416" s="508"/>
      <c r="E1416" s="508"/>
      <c r="F1416" s="212" t="s">
        <v>82</v>
      </c>
      <c r="G1416" s="208">
        <v>0</v>
      </c>
      <c r="H1416" s="208">
        <v>0</v>
      </c>
      <c r="I1416" s="208">
        <v>0</v>
      </c>
      <c r="J1416" s="208">
        <f t="shared" si="1110"/>
        <v>0</v>
      </c>
      <c r="K1416" s="534"/>
      <c r="L1416" s="531"/>
      <c r="M1416" s="513"/>
      <c r="N1416" s="314"/>
      <c r="O1416" s="313"/>
      <c r="P1416" s="313"/>
      <c r="Q1416" s="313"/>
    </row>
    <row r="1417" spans="1:17" s="209" customFormat="1" ht="12" customHeight="1" x14ac:dyDescent="0.3">
      <c r="A1417" s="614"/>
      <c r="B1417" s="508"/>
      <c r="C1417" s="508"/>
      <c r="D1417" s="508"/>
      <c r="E1417" s="508"/>
      <c r="F1417" s="212" t="s">
        <v>83</v>
      </c>
      <c r="G1417" s="208">
        <v>0</v>
      </c>
      <c r="H1417" s="208">
        <v>0</v>
      </c>
      <c r="I1417" s="208">
        <v>0</v>
      </c>
      <c r="J1417" s="208">
        <f t="shared" si="1110"/>
        <v>0</v>
      </c>
      <c r="K1417" s="534"/>
      <c r="L1417" s="531"/>
      <c r="M1417" s="513"/>
      <c r="N1417" s="314"/>
      <c r="O1417" s="313"/>
      <c r="P1417" s="313"/>
      <c r="Q1417" s="313"/>
    </row>
    <row r="1418" spans="1:17" s="209" customFormat="1" ht="12" customHeight="1" x14ac:dyDescent="0.3">
      <c r="A1418" s="614"/>
      <c r="B1418" s="509"/>
      <c r="C1418" s="509"/>
      <c r="D1418" s="509"/>
      <c r="E1418" s="509"/>
      <c r="F1418" s="213" t="s">
        <v>121</v>
      </c>
      <c r="G1418" s="214">
        <f t="shared" ref="G1418:J1418" si="1112">SUM(G1415:G1417)</f>
        <v>8800000</v>
      </c>
      <c r="H1418" s="214">
        <f t="shared" si="1112"/>
        <v>8800000</v>
      </c>
      <c r="I1418" s="214">
        <f t="shared" si="1112"/>
        <v>0</v>
      </c>
      <c r="J1418" s="214">
        <f t="shared" si="1112"/>
        <v>8800000</v>
      </c>
      <c r="K1418" s="535"/>
      <c r="L1418" s="532"/>
      <c r="M1418" s="514"/>
      <c r="N1418" s="314"/>
      <c r="O1418" s="313"/>
      <c r="P1418" s="313"/>
      <c r="Q1418" s="313"/>
    </row>
    <row r="1419" spans="1:17" s="209" customFormat="1" ht="12" customHeight="1" x14ac:dyDescent="0.3">
      <c r="A1419" s="614">
        <f>A1414+1</f>
        <v>146</v>
      </c>
      <c r="B1419" s="507"/>
      <c r="C1419" s="507" t="s">
        <v>174</v>
      </c>
      <c r="D1419" s="507"/>
      <c r="E1419" s="507"/>
      <c r="F1419" s="210" t="s">
        <v>197</v>
      </c>
      <c r="G1419" s="210"/>
      <c r="H1419" s="211"/>
      <c r="I1419" s="211"/>
      <c r="J1419" s="211"/>
      <c r="K1419" s="533"/>
      <c r="L1419" s="530">
        <v>0</v>
      </c>
      <c r="M1419" s="215"/>
      <c r="N1419" s="314"/>
      <c r="O1419" s="313"/>
      <c r="P1419" s="313"/>
      <c r="Q1419" s="313"/>
    </row>
    <row r="1420" spans="1:17" s="209" customFormat="1" ht="12" customHeight="1" x14ac:dyDescent="0.3">
      <c r="A1420" s="614"/>
      <c r="B1420" s="508"/>
      <c r="C1420" s="508"/>
      <c r="D1420" s="508"/>
      <c r="E1420" s="508"/>
      <c r="F1420" s="212" t="s">
        <v>104</v>
      </c>
      <c r="G1420" s="208">
        <v>8800000</v>
      </c>
      <c r="H1420" s="208">
        <f t="shared" ref="H1420" si="1113">G1420</f>
        <v>8800000</v>
      </c>
      <c r="I1420" s="208">
        <v>0</v>
      </c>
      <c r="J1420" s="208">
        <f t="shared" ref="J1420:J1422" si="1114">H1420</f>
        <v>8800000</v>
      </c>
      <c r="K1420" s="534"/>
      <c r="L1420" s="531"/>
      <c r="M1420" s="513"/>
      <c r="N1420" s="314">
        <f>G1420</f>
        <v>8800000</v>
      </c>
      <c r="O1420" s="314">
        <f t="shared" ref="O1420:Q1420" si="1115">H1420</f>
        <v>8800000</v>
      </c>
      <c r="P1420" s="314">
        <f t="shared" si="1115"/>
        <v>0</v>
      </c>
      <c r="Q1420" s="314">
        <f t="shared" si="1115"/>
        <v>8800000</v>
      </c>
    </row>
    <row r="1421" spans="1:17" s="209" customFormat="1" ht="12" customHeight="1" x14ac:dyDescent="0.3">
      <c r="A1421" s="614"/>
      <c r="B1421" s="508"/>
      <c r="C1421" s="508"/>
      <c r="D1421" s="508"/>
      <c r="E1421" s="508"/>
      <c r="F1421" s="212" t="s">
        <v>82</v>
      </c>
      <c r="G1421" s="208">
        <v>0</v>
      </c>
      <c r="H1421" s="208">
        <v>0</v>
      </c>
      <c r="I1421" s="208">
        <v>0</v>
      </c>
      <c r="J1421" s="208">
        <f t="shared" si="1114"/>
        <v>0</v>
      </c>
      <c r="K1421" s="534"/>
      <c r="L1421" s="531"/>
      <c r="M1421" s="513"/>
      <c r="N1421" s="314"/>
      <c r="O1421" s="313"/>
      <c r="P1421" s="313"/>
      <c r="Q1421" s="313"/>
    </row>
    <row r="1422" spans="1:17" s="209" customFormat="1" ht="12" customHeight="1" x14ac:dyDescent="0.3">
      <c r="A1422" s="614"/>
      <c r="B1422" s="508"/>
      <c r="C1422" s="508"/>
      <c r="D1422" s="508"/>
      <c r="E1422" s="508"/>
      <c r="F1422" s="212" t="s">
        <v>83</v>
      </c>
      <c r="G1422" s="208">
        <v>0</v>
      </c>
      <c r="H1422" s="208">
        <v>0</v>
      </c>
      <c r="I1422" s="208">
        <v>0</v>
      </c>
      <c r="J1422" s="208">
        <f t="shared" si="1114"/>
        <v>0</v>
      </c>
      <c r="K1422" s="534"/>
      <c r="L1422" s="531"/>
      <c r="M1422" s="513"/>
      <c r="N1422" s="314"/>
      <c r="O1422" s="313"/>
      <c r="P1422" s="313"/>
      <c r="Q1422" s="313"/>
    </row>
    <row r="1423" spans="1:17" s="209" customFormat="1" ht="12" customHeight="1" x14ac:dyDescent="0.3">
      <c r="A1423" s="614"/>
      <c r="B1423" s="509"/>
      <c r="C1423" s="509"/>
      <c r="D1423" s="509"/>
      <c r="E1423" s="509"/>
      <c r="F1423" s="213" t="s">
        <v>121</v>
      </c>
      <c r="G1423" s="214">
        <f t="shared" ref="G1423:J1423" si="1116">SUM(G1420:G1422)</f>
        <v>8800000</v>
      </c>
      <c r="H1423" s="214">
        <f t="shared" si="1116"/>
        <v>8800000</v>
      </c>
      <c r="I1423" s="214">
        <f t="shared" si="1116"/>
        <v>0</v>
      </c>
      <c r="J1423" s="214">
        <f t="shared" si="1116"/>
        <v>8800000</v>
      </c>
      <c r="K1423" s="535"/>
      <c r="L1423" s="532"/>
      <c r="M1423" s="514"/>
      <c r="N1423" s="314"/>
      <c r="O1423" s="313"/>
      <c r="P1423" s="313"/>
      <c r="Q1423" s="313"/>
    </row>
    <row r="1424" spans="1:17" s="209" customFormat="1" ht="12" customHeight="1" x14ac:dyDescent="0.3">
      <c r="A1424" s="614">
        <f>A1419+1</f>
        <v>147</v>
      </c>
      <c r="B1424" s="507"/>
      <c r="C1424" s="507" t="s">
        <v>175</v>
      </c>
      <c r="D1424" s="507"/>
      <c r="E1424" s="507"/>
      <c r="F1424" s="210" t="s">
        <v>197</v>
      </c>
      <c r="G1424" s="210"/>
      <c r="H1424" s="211"/>
      <c r="I1424" s="211"/>
      <c r="J1424" s="211"/>
      <c r="K1424" s="533" t="s">
        <v>884</v>
      </c>
      <c r="L1424" s="530">
        <v>0</v>
      </c>
      <c r="M1424" s="215"/>
      <c r="N1424" s="314"/>
      <c r="O1424" s="313"/>
      <c r="P1424" s="313"/>
      <c r="Q1424" s="313"/>
    </row>
    <row r="1425" spans="1:17" s="209" customFormat="1" ht="12" customHeight="1" x14ac:dyDescent="0.3">
      <c r="A1425" s="614"/>
      <c r="B1425" s="508"/>
      <c r="C1425" s="508"/>
      <c r="D1425" s="508"/>
      <c r="E1425" s="508"/>
      <c r="F1425" s="212" t="s">
        <v>104</v>
      </c>
      <c r="G1425" s="208">
        <v>696640</v>
      </c>
      <c r="H1425" s="208">
        <v>0</v>
      </c>
      <c r="I1425" s="208">
        <f>G1425</f>
        <v>696640</v>
      </c>
      <c r="J1425" s="208">
        <v>0</v>
      </c>
      <c r="K1425" s="534"/>
      <c r="L1425" s="531"/>
      <c r="M1425" s="513"/>
      <c r="N1425" s="314">
        <f>G1425</f>
        <v>696640</v>
      </c>
      <c r="O1425" s="314">
        <f t="shared" ref="O1425:Q1425" si="1117">H1425</f>
        <v>0</v>
      </c>
      <c r="P1425" s="314">
        <f t="shared" si="1117"/>
        <v>696640</v>
      </c>
      <c r="Q1425" s="314">
        <f t="shared" si="1117"/>
        <v>0</v>
      </c>
    </row>
    <row r="1426" spans="1:17" s="209" customFormat="1" ht="12" customHeight="1" x14ac:dyDescent="0.3">
      <c r="A1426" s="614"/>
      <c r="B1426" s="508"/>
      <c r="C1426" s="508"/>
      <c r="D1426" s="508"/>
      <c r="E1426" s="508"/>
      <c r="F1426" s="212" t="s">
        <v>82</v>
      </c>
      <c r="G1426" s="208">
        <v>0</v>
      </c>
      <c r="H1426" s="208">
        <v>0</v>
      </c>
      <c r="I1426" s="208">
        <v>0</v>
      </c>
      <c r="J1426" s="208">
        <f t="shared" ref="J1426:J1427" si="1118">H1426</f>
        <v>0</v>
      </c>
      <c r="K1426" s="534"/>
      <c r="L1426" s="531"/>
      <c r="M1426" s="513"/>
      <c r="N1426" s="314"/>
      <c r="O1426" s="313"/>
      <c r="P1426" s="313"/>
      <c r="Q1426" s="313"/>
    </row>
    <row r="1427" spans="1:17" s="209" customFormat="1" ht="12" customHeight="1" x14ac:dyDescent="0.3">
      <c r="A1427" s="614"/>
      <c r="B1427" s="508"/>
      <c r="C1427" s="508"/>
      <c r="D1427" s="508"/>
      <c r="E1427" s="508"/>
      <c r="F1427" s="212" t="s">
        <v>83</v>
      </c>
      <c r="G1427" s="208">
        <v>0</v>
      </c>
      <c r="H1427" s="208">
        <v>0</v>
      </c>
      <c r="I1427" s="208">
        <v>0</v>
      </c>
      <c r="J1427" s="208">
        <f t="shared" si="1118"/>
        <v>0</v>
      </c>
      <c r="K1427" s="534"/>
      <c r="L1427" s="531"/>
      <c r="M1427" s="513"/>
      <c r="N1427" s="314"/>
      <c r="O1427" s="313"/>
      <c r="P1427" s="313"/>
      <c r="Q1427" s="313"/>
    </row>
    <row r="1428" spans="1:17" s="209" customFormat="1" ht="12" customHeight="1" x14ac:dyDescent="0.3">
      <c r="A1428" s="614"/>
      <c r="B1428" s="509"/>
      <c r="C1428" s="509"/>
      <c r="D1428" s="509"/>
      <c r="E1428" s="509"/>
      <c r="F1428" s="213" t="s">
        <v>121</v>
      </c>
      <c r="G1428" s="214">
        <f t="shared" ref="G1428:J1428" si="1119">SUM(G1425:G1427)</f>
        <v>696640</v>
      </c>
      <c r="H1428" s="214">
        <f t="shared" si="1119"/>
        <v>0</v>
      </c>
      <c r="I1428" s="214">
        <f t="shared" si="1119"/>
        <v>696640</v>
      </c>
      <c r="J1428" s="214">
        <f t="shared" si="1119"/>
        <v>0</v>
      </c>
      <c r="K1428" s="535"/>
      <c r="L1428" s="532"/>
      <c r="M1428" s="514"/>
      <c r="N1428" s="314"/>
      <c r="O1428" s="313"/>
      <c r="P1428" s="313"/>
      <c r="Q1428" s="313"/>
    </row>
    <row r="1429" spans="1:17" s="209" customFormat="1" ht="12" customHeight="1" x14ac:dyDescent="0.3">
      <c r="A1429" s="614">
        <f>A1424+1</f>
        <v>148</v>
      </c>
      <c r="B1429" s="507"/>
      <c r="C1429" s="507" t="s">
        <v>176</v>
      </c>
      <c r="D1429" s="507"/>
      <c r="E1429" s="507"/>
      <c r="F1429" s="210" t="s">
        <v>197</v>
      </c>
      <c r="G1429" s="210"/>
      <c r="H1429" s="211"/>
      <c r="I1429" s="211"/>
      <c r="J1429" s="211"/>
      <c r="K1429" s="533"/>
      <c r="L1429" s="530">
        <v>0</v>
      </c>
      <c r="M1429" s="215"/>
      <c r="N1429" s="314"/>
      <c r="O1429" s="313"/>
      <c r="P1429" s="313"/>
      <c r="Q1429" s="313"/>
    </row>
    <row r="1430" spans="1:17" s="209" customFormat="1" ht="12" customHeight="1" x14ac:dyDescent="0.3">
      <c r="A1430" s="614"/>
      <c r="B1430" s="508"/>
      <c r="C1430" s="508"/>
      <c r="D1430" s="508"/>
      <c r="E1430" s="508"/>
      <c r="F1430" s="212" t="s">
        <v>104</v>
      </c>
      <c r="G1430" s="208">
        <v>72962900</v>
      </c>
      <c r="H1430" s="208">
        <f t="shared" ref="H1430" si="1120">G1430</f>
        <v>72962900</v>
      </c>
      <c r="I1430" s="208">
        <v>0</v>
      </c>
      <c r="J1430" s="208">
        <f t="shared" ref="J1430:J1432" si="1121">H1430</f>
        <v>72962900</v>
      </c>
      <c r="K1430" s="534"/>
      <c r="L1430" s="531"/>
      <c r="M1430" s="513"/>
      <c r="N1430" s="314">
        <f>G1430</f>
        <v>72962900</v>
      </c>
      <c r="O1430" s="314">
        <f t="shared" ref="O1430:Q1430" si="1122">H1430</f>
        <v>72962900</v>
      </c>
      <c r="P1430" s="314">
        <f t="shared" si="1122"/>
        <v>0</v>
      </c>
      <c r="Q1430" s="314">
        <f t="shared" si="1122"/>
        <v>72962900</v>
      </c>
    </row>
    <row r="1431" spans="1:17" s="209" customFormat="1" ht="12" customHeight="1" x14ac:dyDescent="0.3">
      <c r="A1431" s="614"/>
      <c r="B1431" s="508"/>
      <c r="C1431" s="508"/>
      <c r="D1431" s="508"/>
      <c r="E1431" s="508"/>
      <c r="F1431" s="212" t="s">
        <v>82</v>
      </c>
      <c r="G1431" s="208">
        <v>0</v>
      </c>
      <c r="H1431" s="208">
        <v>0</v>
      </c>
      <c r="I1431" s="208">
        <v>0</v>
      </c>
      <c r="J1431" s="208">
        <f t="shared" si="1121"/>
        <v>0</v>
      </c>
      <c r="K1431" s="534"/>
      <c r="L1431" s="531"/>
      <c r="M1431" s="513"/>
      <c r="N1431" s="314"/>
      <c r="O1431" s="313"/>
      <c r="P1431" s="313"/>
      <c r="Q1431" s="313"/>
    </row>
    <row r="1432" spans="1:17" s="209" customFormat="1" ht="12" customHeight="1" x14ac:dyDescent="0.3">
      <c r="A1432" s="614"/>
      <c r="B1432" s="508"/>
      <c r="C1432" s="508"/>
      <c r="D1432" s="508"/>
      <c r="E1432" s="508"/>
      <c r="F1432" s="212" t="s">
        <v>83</v>
      </c>
      <c r="G1432" s="208">
        <v>0</v>
      </c>
      <c r="H1432" s="208">
        <v>0</v>
      </c>
      <c r="I1432" s="208">
        <v>0</v>
      </c>
      <c r="J1432" s="208">
        <f t="shared" si="1121"/>
        <v>0</v>
      </c>
      <c r="K1432" s="534"/>
      <c r="L1432" s="531"/>
      <c r="M1432" s="513"/>
      <c r="N1432" s="314"/>
      <c r="O1432" s="313"/>
      <c r="P1432" s="313"/>
      <c r="Q1432" s="313"/>
    </row>
    <row r="1433" spans="1:17" s="209" customFormat="1" ht="12" customHeight="1" x14ac:dyDescent="0.3">
      <c r="A1433" s="614"/>
      <c r="B1433" s="509"/>
      <c r="C1433" s="509"/>
      <c r="D1433" s="509"/>
      <c r="E1433" s="509"/>
      <c r="F1433" s="213" t="s">
        <v>121</v>
      </c>
      <c r="G1433" s="214">
        <f t="shared" ref="G1433:J1433" si="1123">SUM(G1430:G1432)</f>
        <v>72962900</v>
      </c>
      <c r="H1433" s="214">
        <f t="shared" si="1123"/>
        <v>72962900</v>
      </c>
      <c r="I1433" s="214">
        <f t="shared" si="1123"/>
        <v>0</v>
      </c>
      <c r="J1433" s="214">
        <f t="shared" si="1123"/>
        <v>72962900</v>
      </c>
      <c r="K1433" s="535"/>
      <c r="L1433" s="532"/>
      <c r="M1433" s="514"/>
      <c r="N1433" s="314"/>
      <c r="O1433" s="313"/>
      <c r="P1433" s="313"/>
      <c r="Q1433" s="313"/>
    </row>
    <row r="1434" spans="1:17" s="209" customFormat="1" ht="12" customHeight="1" x14ac:dyDescent="0.3">
      <c r="A1434" s="614">
        <f>A1429+1</f>
        <v>149</v>
      </c>
      <c r="B1434" s="507"/>
      <c r="C1434" s="507" t="s">
        <v>177</v>
      </c>
      <c r="D1434" s="507"/>
      <c r="E1434" s="507"/>
      <c r="F1434" s="210" t="s">
        <v>197</v>
      </c>
      <c r="G1434" s="210"/>
      <c r="H1434" s="211"/>
      <c r="I1434" s="211"/>
      <c r="J1434" s="211"/>
      <c r="K1434" s="533"/>
      <c r="L1434" s="530">
        <v>0</v>
      </c>
      <c r="M1434" s="215"/>
      <c r="N1434" s="314"/>
      <c r="O1434" s="313"/>
      <c r="P1434" s="313"/>
      <c r="Q1434" s="313"/>
    </row>
    <row r="1435" spans="1:17" s="209" customFormat="1" ht="12" customHeight="1" x14ac:dyDescent="0.3">
      <c r="A1435" s="614"/>
      <c r="B1435" s="508"/>
      <c r="C1435" s="508"/>
      <c r="D1435" s="508"/>
      <c r="E1435" s="508"/>
      <c r="F1435" s="212" t="s">
        <v>104</v>
      </c>
      <c r="G1435" s="208">
        <v>1626075</v>
      </c>
      <c r="H1435" s="208">
        <f t="shared" ref="H1435" si="1124">G1435</f>
        <v>1626075</v>
      </c>
      <c r="I1435" s="208">
        <v>0</v>
      </c>
      <c r="J1435" s="208">
        <f t="shared" ref="J1435:J1437" si="1125">H1435</f>
        <v>1626075</v>
      </c>
      <c r="K1435" s="534"/>
      <c r="L1435" s="531"/>
      <c r="M1435" s="513"/>
      <c r="N1435" s="314">
        <f>G1435</f>
        <v>1626075</v>
      </c>
      <c r="O1435" s="314">
        <f t="shared" ref="O1435:Q1435" si="1126">H1435</f>
        <v>1626075</v>
      </c>
      <c r="P1435" s="314">
        <f t="shared" si="1126"/>
        <v>0</v>
      </c>
      <c r="Q1435" s="314">
        <f t="shared" si="1126"/>
        <v>1626075</v>
      </c>
    </row>
    <row r="1436" spans="1:17" s="209" customFormat="1" ht="12" customHeight="1" x14ac:dyDescent="0.3">
      <c r="A1436" s="614"/>
      <c r="B1436" s="508"/>
      <c r="C1436" s="508"/>
      <c r="D1436" s="508"/>
      <c r="E1436" s="508"/>
      <c r="F1436" s="212" t="s">
        <v>82</v>
      </c>
      <c r="G1436" s="208">
        <v>0</v>
      </c>
      <c r="H1436" s="208">
        <v>0</v>
      </c>
      <c r="I1436" s="208">
        <v>0</v>
      </c>
      <c r="J1436" s="208">
        <f t="shared" si="1125"/>
        <v>0</v>
      </c>
      <c r="K1436" s="534"/>
      <c r="L1436" s="531"/>
      <c r="M1436" s="513"/>
      <c r="N1436" s="314"/>
      <c r="O1436" s="313"/>
      <c r="P1436" s="313"/>
      <c r="Q1436" s="313"/>
    </row>
    <row r="1437" spans="1:17" s="209" customFormat="1" ht="12" customHeight="1" x14ac:dyDescent="0.3">
      <c r="A1437" s="614"/>
      <c r="B1437" s="508"/>
      <c r="C1437" s="508"/>
      <c r="D1437" s="508"/>
      <c r="E1437" s="508"/>
      <c r="F1437" s="212" t="s">
        <v>83</v>
      </c>
      <c r="G1437" s="208">
        <v>0</v>
      </c>
      <c r="H1437" s="208">
        <v>0</v>
      </c>
      <c r="I1437" s="208">
        <v>0</v>
      </c>
      <c r="J1437" s="208">
        <f t="shared" si="1125"/>
        <v>0</v>
      </c>
      <c r="K1437" s="534"/>
      <c r="L1437" s="531"/>
      <c r="M1437" s="513"/>
      <c r="N1437" s="314"/>
      <c r="O1437" s="313"/>
      <c r="P1437" s="313"/>
      <c r="Q1437" s="313"/>
    </row>
    <row r="1438" spans="1:17" s="209" customFormat="1" ht="12" customHeight="1" x14ac:dyDescent="0.3">
      <c r="A1438" s="614"/>
      <c r="B1438" s="509"/>
      <c r="C1438" s="509"/>
      <c r="D1438" s="509"/>
      <c r="E1438" s="509"/>
      <c r="F1438" s="213" t="s">
        <v>121</v>
      </c>
      <c r="G1438" s="214">
        <f t="shared" ref="G1438:J1438" si="1127">SUM(G1435:G1437)</f>
        <v>1626075</v>
      </c>
      <c r="H1438" s="214">
        <f t="shared" si="1127"/>
        <v>1626075</v>
      </c>
      <c r="I1438" s="214">
        <f t="shared" si="1127"/>
        <v>0</v>
      </c>
      <c r="J1438" s="214">
        <f t="shared" si="1127"/>
        <v>1626075</v>
      </c>
      <c r="K1438" s="535"/>
      <c r="L1438" s="532"/>
      <c r="M1438" s="514"/>
      <c r="N1438" s="314"/>
      <c r="O1438" s="313"/>
      <c r="P1438" s="313"/>
      <c r="Q1438" s="313"/>
    </row>
    <row r="1439" spans="1:17" s="209" customFormat="1" ht="12" customHeight="1" x14ac:dyDescent="0.3">
      <c r="A1439" s="614">
        <f>A1434+1</f>
        <v>150</v>
      </c>
      <c r="B1439" s="507"/>
      <c r="C1439" s="507" t="s">
        <v>179</v>
      </c>
      <c r="D1439" s="507"/>
      <c r="E1439" s="507"/>
      <c r="F1439" s="210" t="s">
        <v>197</v>
      </c>
      <c r="G1439" s="210"/>
      <c r="H1439" s="211"/>
      <c r="I1439" s="211"/>
      <c r="J1439" s="211"/>
      <c r="K1439" s="533"/>
      <c r="L1439" s="530">
        <v>0</v>
      </c>
      <c r="M1439" s="215"/>
      <c r="N1439" s="314"/>
      <c r="O1439" s="313"/>
      <c r="P1439" s="313"/>
      <c r="Q1439" s="313"/>
    </row>
    <row r="1440" spans="1:17" s="209" customFormat="1" ht="12" customHeight="1" x14ac:dyDescent="0.3">
      <c r="A1440" s="614"/>
      <c r="B1440" s="508"/>
      <c r="C1440" s="508"/>
      <c r="D1440" s="508"/>
      <c r="E1440" s="508"/>
      <c r="F1440" s="212" t="s">
        <v>104</v>
      </c>
      <c r="G1440" s="208">
        <v>325600</v>
      </c>
      <c r="H1440" s="208">
        <f t="shared" ref="H1440" si="1128">G1440</f>
        <v>325600</v>
      </c>
      <c r="I1440" s="208">
        <v>0</v>
      </c>
      <c r="J1440" s="208">
        <f t="shared" ref="J1440:J1442" si="1129">H1440</f>
        <v>325600</v>
      </c>
      <c r="K1440" s="534"/>
      <c r="L1440" s="531"/>
      <c r="M1440" s="513"/>
      <c r="N1440" s="314">
        <f>G1440</f>
        <v>325600</v>
      </c>
      <c r="O1440" s="314">
        <f t="shared" ref="O1440:Q1440" si="1130">H1440</f>
        <v>325600</v>
      </c>
      <c r="P1440" s="314">
        <f t="shared" si="1130"/>
        <v>0</v>
      </c>
      <c r="Q1440" s="314">
        <f t="shared" si="1130"/>
        <v>325600</v>
      </c>
    </row>
    <row r="1441" spans="1:17" s="209" customFormat="1" ht="12" customHeight="1" x14ac:dyDescent="0.3">
      <c r="A1441" s="614"/>
      <c r="B1441" s="508"/>
      <c r="C1441" s="508"/>
      <c r="D1441" s="508"/>
      <c r="E1441" s="508"/>
      <c r="F1441" s="212" t="s">
        <v>82</v>
      </c>
      <c r="G1441" s="208">
        <v>0</v>
      </c>
      <c r="H1441" s="208">
        <v>0</v>
      </c>
      <c r="I1441" s="208">
        <v>0</v>
      </c>
      <c r="J1441" s="208">
        <f t="shared" si="1129"/>
        <v>0</v>
      </c>
      <c r="K1441" s="534"/>
      <c r="L1441" s="531"/>
      <c r="M1441" s="513"/>
      <c r="N1441" s="314"/>
      <c r="O1441" s="313"/>
      <c r="P1441" s="313"/>
      <c r="Q1441" s="313"/>
    </row>
    <row r="1442" spans="1:17" s="209" customFormat="1" ht="12" customHeight="1" x14ac:dyDescent="0.3">
      <c r="A1442" s="614"/>
      <c r="B1442" s="508"/>
      <c r="C1442" s="508"/>
      <c r="D1442" s="508"/>
      <c r="E1442" s="508"/>
      <c r="F1442" s="212" t="s">
        <v>83</v>
      </c>
      <c r="G1442" s="208">
        <v>0</v>
      </c>
      <c r="H1442" s="208">
        <v>0</v>
      </c>
      <c r="I1442" s="208">
        <v>0</v>
      </c>
      <c r="J1442" s="208">
        <f t="shared" si="1129"/>
        <v>0</v>
      </c>
      <c r="K1442" s="534"/>
      <c r="L1442" s="531"/>
      <c r="M1442" s="513"/>
      <c r="N1442" s="314"/>
      <c r="O1442" s="313"/>
      <c r="P1442" s="313"/>
      <c r="Q1442" s="313"/>
    </row>
    <row r="1443" spans="1:17" s="209" customFormat="1" ht="12" customHeight="1" x14ac:dyDescent="0.3">
      <c r="A1443" s="614"/>
      <c r="B1443" s="509"/>
      <c r="C1443" s="509"/>
      <c r="D1443" s="509"/>
      <c r="E1443" s="509"/>
      <c r="F1443" s="213" t="s">
        <v>121</v>
      </c>
      <c r="G1443" s="214">
        <f t="shared" ref="G1443:J1443" si="1131">SUM(G1440:G1442)</f>
        <v>325600</v>
      </c>
      <c r="H1443" s="214">
        <f t="shared" si="1131"/>
        <v>325600</v>
      </c>
      <c r="I1443" s="214">
        <f t="shared" si="1131"/>
        <v>0</v>
      </c>
      <c r="J1443" s="214">
        <f t="shared" si="1131"/>
        <v>325600</v>
      </c>
      <c r="K1443" s="535"/>
      <c r="L1443" s="532"/>
      <c r="M1443" s="514"/>
      <c r="N1443" s="314"/>
      <c r="O1443" s="313"/>
      <c r="P1443" s="313"/>
      <c r="Q1443" s="313"/>
    </row>
    <row r="1444" spans="1:17" s="209" customFormat="1" ht="12" customHeight="1" x14ac:dyDescent="0.3">
      <c r="A1444" s="614">
        <f>A1439+1</f>
        <v>151</v>
      </c>
      <c r="B1444" s="507"/>
      <c r="C1444" s="507" t="s">
        <v>180</v>
      </c>
      <c r="D1444" s="507"/>
      <c r="E1444" s="507"/>
      <c r="F1444" s="210" t="s">
        <v>197</v>
      </c>
      <c r="G1444" s="210"/>
      <c r="H1444" s="211"/>
      <c r="I1444" s="211"/>
      <c r="J1444" s="211"/>
      <c r="K1444" s="533"/>
      <c r="L1444" s="530">
        <v>0</v>
      </c>
      <c r="M1444" s="215"/>
      <c r="N1444" s="314"/>
      <c r="O1444" s="313"/>
      <c r="P1444" s="313"/>
      <c r="Q1444" s="313"/>
    </row>
    <row r="1445" spans="1:17" s="209" customFormat="1" ht="12" customHeight="1" x14ac:dyDescent="0.3">
      <c r="A1445" s="614"/>
      <c r="B1445" s="508"/>
      <c r="C1445" s="508"/>
      <c r="D1445" s="508"/>
      <c r="E1445" s="508"/>
      <c r="F1445" s="212" t="s">
        <v>104</v>
      </c>
      <c r="G1445" s="208">
        <v>22699790</v>
      </c>
      <c r="H1445" s="208">
        <f t="shared" ref="H1445" si="1132">G1445</f>
        <v>22699790</v>
      </c>
      <c r="I1445" s="208">
        <v>0</v>
      </c>
      <c r="J1445" s="208">
        <f t="shared" ref="J1445:J1447" si="1133">H1445</f>
        <v>22699790</v>
      </c>
      <c r="K1445" s="534"/>
      <c r="L1445" s="531"/>
      <c r="M1445" s="513"/>
      <c r="N1445" s="314">
        <f>G1445</f>
        <v>22699790</v>
      </c>
      <c r="O1445" s="314">
        <f t="shared" ref="O1445:Q1445" si="1134">H1445</f>
        <v>22699790</v>
      </c>
      <c r="P1445" s="314">
        <f t="shared" si="1134"/>
        <v>0</v>
      </c>
      <c r="Q1445" s="314">
        <f t="shared" si="1134"/>
        <v>22699790</v>
      </c>
    </row>
    <row r="1446" spans="1:17" s="209" customFormat="1" ht="12" customHeight="1" x14ac:dyDescent="0.3">
      <c r="A1446" s="614"/>
      <c r="B1446" s="508"/>
      <c r="C1446" s="508"/>
      <c r="D1446" s="508"/>
      <c r="E1446" s="508"/>
      <c r="F1446" s="212" t="s">
        <v>82</v>
      </c>
      <c r="G1446" s="208">
        <v>0</v>
      </c>
      <c r="H1446" s="208">
        <v>0</v>
      </c>
      <c r="I1446" s="208">
        <v>0</v>
      </c>
      <c r="J1446" s="208">
        <f t="shared" si="1133"/>
        <v>0</v>
      </c>
      <c r="K1446" s="534"/>
      <c r="L1446" s="531"/>
      <c r="M1446" s="513"/>
      <c r="N1446" s="314"/>
      <c r="O1446" s="313"/>
      <c r="P1446" s="313"/>
      <c r="Q1446" s="313"/>
    </row>
    <row r="1447" spans="1:17" s="209" customFormat="1" ht="12" customHeight="1" x14ac:dyDescent="0.3">
      <c r="A1447" s="614"/>
      <c r="B1447" s="508"/>
      <c r="C1447" s="508"/>
      <c r="D1447" s="508"/>
      <c r="E1447" s="508"/>
      <c r="F1447" s="212" t="s">
        <v>83</v>
      </c>
      <c r="G1447" s="208">
        <v>0</v>
      </c>
      <c r="H1447" s="208">
        <v>0</v>
      </c>
      <c r="I1447" s="208">
        <v>0</v>
      </c>
      <c r="J1447" s="208">
        <f t="shared" si="1133"/>
        <v>0</v>
      </c>
      <c r="K1447" s="534"/>
      <c r="L1447" s="531"/>
      <c r="M1447" s="513"/>
      <c r="N1447" s="314"/>
      <c r="O1447" s="313"/>
      <c r="P1447" s="313"/>
      <c r="Q1447" s="313"/>
    </row>
    <row r="1448" spans="1:17" s="209" customFormat="1" ht="12" customHeight="1" x14ac:dyDescent="0.3">
      <c r="A1448" s="614"/>
      <c r="B1448" s="509"/>
      <c r="C1448" s="509"/>
      <c r="D1448" s="509"/>
      <c r="E1448" s="509"/>
      <c r="F1448" s="213" t="s">
        <v>121</v>
      </c>
      <c r="G1448" s="214">
        <f t="shared" ref="G1448:J1448" si="1135">SUM(G1445:G1447)</f>
        <v>22699790</v>
      </c>
      <c r="H1448" s="214">
        <f t="shared" si="1135"/>
        <v>22699790</v>
      </c>
      <c r="I1448" s="214">
        <f t="shared" si="1135"/>
        <v>0</v>
      </c>
      <c r="J1448" s="214">
        <f t="shared" si="1135"/>
        <v>22699790</v>
      </c>
      <c r="K1448" s="535"/>
      <c r="L1448" s="532"/>
      <c r="M1448" s="514"/>
      <c r="N1448" s="314"/>
      <c r="O1448" s="313"/>
      <c r="P1448" s="313"/>
      <c r="Q1448" s="313"/>
    </row>
    <row r="1449" spans="1:17" s="209" customFormat="1" ht="12" customHeight="1" x14ac:dyDescent="0.3">
      <c r="A1449" s="614">
        <f>A1444+1</f>
        <v>152</v>
      </c>
      <c r="B1449" s="507"/>
      <c r="C1449" s="507" t="s">
        <v>181</v>
      </c>
      <c r="D1449" s="507"/>
      <c r="E1449" s="507"/>
      <c r="F1449" s="210" t="s">
        <v>197</v>
      </c>
      <c r="G1449" s="210"/>
      <c r="H1449" s="211"/>
      <c r="I1449" s="211"/>
      <c r="J1449" s="211"/>
      <c r="K1449" s="533" t="s">
        <v>884</v>
      </c>
      <c r="L1449" s="530">
        <v>0</v>
      </c>
      <c r="M1449" s="215"/>
      <c r="N1449" s="314"/>
      <c r="O1449" s="313"/>
      <c r="P1449" s="313"/>
      <c r="Q1449" s="313"/>
    </row>
    <row r="1450" spans="1:17" s="209" customFormat="1" ht="12" customHeight="1" x14ac:dyDescent="0.3">
      <c r="A1450" s="614"/>
      <c r="B1450" s="508"/>
      <c r="C1450" s="508"/>
      <c r="D1450" s="508"/>
      <c r="E1450" s="508"/>
      <c r="F1450" s="212" t="s">
        <v>104</v>
      </c>
      <c r="G1450" s="208">
        <v>25410280</v>
      </c>
      <c r="H1450" s="208">
        <v>0</v>
      </c>
      <c r="I1450" s="208">
        <f>G1450</f>
        <v>25410280</v>
      </c>
      <c r="J1450" s="208">
        <f t="shared" ref="J1450:J1452" si="1136">H1450</f>
        <v>0</v>
      </c>
      <c r="K1450" s="534"/>
      <c r="L1450" s="531"/>
      <c r="M1450" s="513"/>
      <c r="N1450" s="314">
        <f>G1450</f>
        <v>25410280</v>
      </c>
      <c r="O1450" s="314">
        <f t="shared" ref="O1450:Q1450" si="1137">H1450</f>
        <v>0</v>
      </c>
      <c r="P1450" s="314">
        <f t="shared" si="1137"/>
        <v>25410280</v>
      </c>
      <c r="Q1450" s="314">
        <f t="shared" si="1137"/>
        <v>0</v>
      </c>
    </row>
    <row r="1451" spans="1:17" s="209" customFormat="1" ht="12" customHeight="1" x14ac:dyDescent="0.3">
      <c r="A1451" s="614"/>
      <c r="B1451" s="508"/>
      <c r="C1451" s="508"/>
      <c r="D1451" s="508"/>
      <c r="E1451" s="508"/>
      <c r="F1451" s="212" t="s">
        <v>82</v>
      </c>
      <c r="G1451" s="208">
        <v>0</v>
      </c>
      <c r="H1451" s="208">
        <v>0</v>
      </c>
      <c r="I1451" s="208">
        <v>0</v>
      </c>
      <c r="J1451" s="208">
        <f t="shared" si="1136"/>
        <v>0</v>
      </c>
      <c r="K1451" s="534"/>
      <c r="L1451" s="531"/>
      <c r="M1451" s="513"/>
      <c r="N1451" s="314"/>
      <c r="O1451" s="313"/>
      <c r="P1451" s="313"/>
      <c r="Q1451" s="313"/>
    </row>
    <row r="1452" spans="1:17" s="209" customFormat="1" ht="12" customHeight="1" x14ac:dyDescent="0.3">
      <c r="A1452" s="614"/>
      <c r="B1452" s="508"/>
      <c r="C1452" s="508"/>
      <c r="D1452" s="508"/>
      <c r="E1452" s="508"/>
      <c r="F1452" s="212" t="s">
        <v>83</v>
      </c>
      <c r="G1452" s="208">
        <v>0</v>
      </c>
      <c r="H1452" s="208">
        <v>0</v>
      </c>
      <c r="I1452" s="208">
        <v>0</v>
      </c>
      <c r="J1452" s="208">
        <f t="shared" si="1136"/>
        <v>0</v>
      </c>
      <c r="K1452" s="534"/>
      <c r="L1452" s="531"/>
      <c r="M1452" s="513"/>
      <c r="N1452" s="314"/>
      <c r="O1452" s="313"/>
      <c r="P1452" s="313"/>
      <c r="Q1452" s="313"/>
    </row>
    <row r="1453" spans="1:17" s="209" customFormat="1" ht="12" customHeight="1" x14ac:dyDescent="0.3">
      <c r="A1453" s="614"/>
      <c r="B1453" s="509"/>
      <c r="C1453" s="509"/>
      <c r="D1453" s="509"/>
      <c r="E1453" s="509"/>
      <c r="F1453" s="213" t="s">
        <v>121</v>
      </c>
      <c r="G1453" s="214">
        <f t="shared" ref="G1453:J1453" si="1138">SUM(G1450:G1452)</f>
        <v>25410280</v>
      </c>
      <c r="H1453" s="214">
        <f t="shared" si="1138"/>
        <v>0</v>
      </c>
      <c r="I1453" s="214">
        <f t="shared" si="1138"/>
        <v>25410280</v>
      </c>
      <c r="J1453" s="214">
        <f t="shared" si="1138"/>
        <v>0</v>
      </c>
      <c r="K1453" s="535"/>
      <c r="L1453" s="532"/>
      <c r="M1453" s="514"/>
      <c r="N1453" s="314"/>
      <c r="O1453" s="313"/>
      <c r="P1453" s="313"/>
      <c r="Q1453" s="313"/>
    </row>
    <row r="1454" spans="1:17" s="209" customFormat="1" ht="12" customHeight="1" x14ac:dyDescent="0.3">
      <c r="A1454" s="614">
        <f>A1449+1</f>
        <v>153</v>
      </c>
      <c r="B1454" s="507"/>
      <c r="C1454" s="507" t="s">
        <v>182</v>
      </c>
      <c r="D1454" s="507"/>
      <c r="E1454" s="507"/>
      <c r="F1454" s="210" t="s">
        <v>197</v>
      </c>
      <c r="G1454" s="210"/>
      <c r="H1454" s="211"/>
      <c r="I1454" s="211"/>
      <c r="J1454" s="211"/>
      <c r="K1454" s="533"/>
      <c r="L1454" s="530">
        <v>0</v>
      </c>
      <c r="M1454" s="215"/>
      <c r="N1454" s="314"/>
      <c r="O1454" s="313"/>
      <c r="P1454" s="313"/>
      <c r="Q1454" s="313"/>
    </row>
    <row r="1455" spans="1:17" s="209" customFormat="1" ht="12" customHeight="1" x14ac:dyDescent="0.3">
      <c r="A1455" s="614"/>
      <c r="B1455" s="508"/>
      <c r="C1455" s="508"/>
      <c r="D1455" s="508"/>
      <c r="E1455" s="508"/>
      <c r="F1455" s="212" t="s">
        <v>104</v>
      </c>
      <c r="G1455" s="208">
        <v>237600</v>
      </c>
      <c r="H1455" s="208">
        <f t="shared" ref="H1455" si="1139">G1455</f>
        <v>237600</v>
      </c>
      <c r="I1455" s="208">
        <v>0</v>
      </c>
      <c r="J1455" s="208">
        <f t="shared" ref="J1455:J1457" si="1140">H1455</f>
        <v>237600</v>
      </c>
      <c r="K1455" s="534"/>
      <c r="L1455" s="531"/>
      <c r="M1455" s="513"/>
      <c r="N1455" s="314">
        <f>G1455</f>
        <v>237600</v>
      </c>
      <c r="O1455" s="314">
        <f t="shared" ref="O1455:Q1455" si="1141">H1455</f>
        <v>237600</v>
      </c>
      <c r="P1455" s="314">
        <f t="shared" si="1141"/>
        <v>0</v>
      </c>
      <c r="Q1455" s="314">
        <f t="shared" si="1141"/>
        <v>237600</v>
      </c>
    </row>
    <row r="1456" spans="1:17" s="209" customFormat="1" ht="12" customHeight="1" x14ac:dyDescent="0.3">
      <c r="A1456" s="614"/>
      <c r="B1456" s="508"/>
      <c r="C1456" s="508"/>
      <c r="D1456" s="508"/>
      <c r="E1456" s="508"/>
      <c r="F1456" s="212" t="s">
        <v>82</v>
      </c>
      <c r="G1456" s="208">
        <v>0</v>
      </c>
      <c r="H1456" s="208">
        <v>0</v>
      </c>
      <c r="I1456" s="208">
        <v>0</v>
      </c>
      <c r="J1456" s="208">
        <f t="shared" si="1140"/>
        <v>0</v>
      </c>
      <c r="K1456" s="534"/>
      <c r="L1456" s="531"/>
      <c r="M1456" s="513"/>
      <c r="N1456" s="314"/>
      <c r="O1456" s="313"/>
      <c r="P1456" s="313"/>
      <c r="Q1456" s="313"/>
    </row>
    <row r="1457" spans="1:17" s="209" customFormat="1" ht="12" customHeight="1" x14ac:dyDescent="0.3">
      <c r="A1457" s="614"/>
      <c r="B1457" s="508"/>
      <c r="C1457" s="508"/>
      <c r="D1457" s="508"/>
      <c r="E1457" s="508"/>
      <c r="F1457" s="212" t="s">
        <v>83</v>
      </c>
      <c r="G1457" s="208">
        <v>0</v>
      </c>
      <c r="H1457" s="208">
        <v>0</v>
      </c>
      <c r="I1457" s="208">
        <v>0</v>
      </c>
      <c r="J1457" s="208">
        <f t="shared" si="1140"/>
        <v>0</v>
      </c>
      <c r="K1457" s="534"/>
      <c r="L1457" s="531"/>
      <c r="M1457" s="513"/>
      <c r="N1457" s="314"/>
      <c r="O1457" s="313"/>
      <c r="P1457" s="313"/>
      <c r="Q1457" s="313"/>
    </row>
    <row r="1458" spans="1:17" s="209" customFormat="1" ht="12" customHeight="1" x14ac:dyDescent="0.3">
      <c r="A1458" s="614"/>
      <c r="B1458" s="509"/>
      <c r="C1458" s="509"/>
      <c r="D1458" s="509"/>
      <c r="E1458" s="509"/>
      <c r="F1458" s="213" t="s">
        <v>121</v>
      </c>
      <c r="G1458" s="214">
        <f t="shared" ref="G1458:J1458" si="1142">SUM(G1455:G1457)</f>
        <v>237600</v>
      </c>
      <c r="H1458" s="214">
        <f t="shared" si="1142"/>
        <v>237600</v>
      </c>
      <c r="I1458" s="214">
        <f t="shared" si="1142"/>
        <v>0</v>
      </c>
      <c r="J1458" s="214">
        <f t="shared" si="1142"/>
        <v>237600</v>
      </c>
      <c r="K1458" s="535"/>
      <c r="L1458" s="532"/>
      <c r="M1458" s="514"/>
      <c r="N1458" s="314"/>
      <c r="O1458" s="313"/>
      <c r="P1458" s="313"/>
      <c r="Q1458" s="313"/>
    </row>
    <row r="1459" spans="1:17" s="209" customFormat="1" ht="12" customHeight="1" x14ac:dyDescent="0.3">
      <c r="A1459" s="614">
        <f>A1454+1</f>
        <v>154</v>
      </c>
      <c r="B1459" s="507"/>
      <c r="C1459" s="507" t="s">
        <v>183</v>
      </c>
      <c r="D1459" s="507"/>
      <c r="E1459" s="507"/>
      <c r="F1459" s="210" t="s">
        <v>197</v>
      </c>
      <c r="G1459" s="210"/>
      <c r="H1459" s="211"/>
      <c r="I1459" s="211"/>
      <c r="J1459" s="211"/>
      <c r="K1459" s="533"/>
      <c r="L1459" s="530">
        <v>0</v>
      </c>
      <c r="M1459" s="215"/>
      <c r="N1459" s="314"/>
      <c r="O1459" s="313"/>
      <c r="P1459" s="313"/>
      <c r="Q1459" s="313"/>
    </row>
    <row r="1460" spans="1:17" s="209" customFormat="1" ht="12" customHeight="1" x14ac:dyDescent="0.3">
      <c r="A1460" s="614"/>
      <c r="B1460" s="508"/>
      <c r="C1460" s="508"/>
      <c r="D1460" s="508"/>
      <c r="E1460" s="508"/>
      <c r="F1460" s="212" t="s">
        <v>104</v>
      </c>
      <c r="G1460" s="208">
        <v>154000</v>
      </c>
      <c r="H1460" s="208">
        <f t="shared" ref="H1460" si="1143">G1460</f>
        <v>154000</v>
      </c>
      <c r="I1460" s="208">
        <v>0</v>
      </c>
      <c r="J1460" s="208">
        <f t="shared" ref="J1460:J1462" si="1144">H1460</f>
        <v>154000</v>
      </c>
      <c r="K1460" s="534"/>
      <c r="L1460" s="531"/>
      <c r="M1460" s="513"/>
      <c r="N1460" s="314">
        <f>G1460</f>
        <v>154000</v>
      </c>
      <c r="O1460" s="314">
        <f t="shared" ref="O1460:Q1460" si="1145">H1460</f>
        <v>154000</v>
      </c>
      <c r="P1460" s="314">
        <f t="shared" si="1145"/>
        <v>0</v>
      </c>
      <c r="Q1460" s="314">
        <f t="shared" si="1145"/>
        <v>154000</v>
      </c>
    </row>
    <row r="1461" spans="1:17" s="209" customFormat="1" ht="12" customHeight="1" x14ac:dyDescent="0.3">
      <c r="A1461" s="614"/>
      <c r="B1461" s="508"/>
      <c r="C1461" s="508"/>
      <c r="D1461" s="508"/>
      <c r="E1461" s="508"/>
      <c r="F1461" s="212" t="s">
        <v>82</v>
      </c>
      <c r="G1461" s="208">
        <v>0</v>
      </c>
      <c r="H1461" s="208">
        <v>0</v>
      </c>
      <c r="I1461" s="208">
        <v>0</v>
      </c>
      <c r="J1461" s="208">
        <f t="shared" si="1144"/>
        <v>0</v>
      </c>
      <c r="K1461" s="534"/>
      <c r="L1461" s="531"/>
      <c r="M1461" s="513"/>
      <c r="N1461" s="314"/>
      <c r="O1461" s="313"/>
      <c r="P1461" s="313"/>
      <c r="Q1461" s="313"/>
    </row>
    <row r="1462" spans="1:17" s="209" customFormat="1" ht="12" customHeight="1" x14ac:dyDescent="0.3">
      <c r="A1462" s="614"/>
      <c r="B1462" s="508"/>
      <c r="C1462" s="508"/>
      <c r="D1462" s="508"/>
      <c r="E1462" s="508"/>
      <c r="F1462" s="212" t="s">
        <v>83</v>
      </c>
      <c r="G1462" s="208">
        <v>0</v>
      </c>
      <c r="H1462" s="208">
        <v>0</v>
      </c>
      <c r="I1462" s="208">
        <v>0</v>
      </c>
      <c r="J1462" s="208">
        <f t="shared" si="1144"/>
        <v>0</v>
      </c>
      <c r="K1462" s="534"/>
      <c r="L1462" s="531"/>
      <c r="M1462" s="513"/>
      <c r="N1462" s="314"/>
      <c r="O1462" s="313"/>
      <c r="P1462" s="313"/>
      <c r="Q1462" s="313"/>
    </row>
    <row r="1463" spans="1:17" s="209" customFormat="1" ht="12" customHeight="1" x14ac:dyDescent="0.3">
      <c r="A1463" s="614"/>
      <c r="B1463" s="509"/>
      <c r="C1463" s="509"/>
      <c r="D1463" s="509"/>
      <c r="E1463" s="509"/>
      <c r="F1463" s="213" t="s">
        <v>121</v>
      </c>
      <c r="G1463" s="214">
        <f t="shared" ref="G1463:J1463" si="1146">SUM(G1460:G1462)</f>
        <v>154000</v>
      </c>
      <c r="H1463" s="214">
        <f t="shared" si="1146"/>
        <v>154000</v>
      </c>
      <c r="I1463" s="214">
        <f t="shared" si="1146"/>
        <v>0</v>
      </c>
      <c r="J1463" s="214">
        <f t="shared" si="1146"/>
        <v>154000</v>
      </c>
      <c r="K1463" s="535"/>
      <c r="L1463" s="532"/>
      <c r="M1463" s="514"/>
      <c r="N1463" s="314"/>
      <c r="O1463" s="313"/>
      <c r="P1463" s="313"/>
      <c r="Q1463" s="313"/>
    </row>
    <row r="1464" spans="1:17" s="209" customFormat="1" ht="12" customHeight="1" x14ac:dyDescent="0.3">
      <c r="A1464" s="614">
        <f>A1459+1</f>
        <v>155</v>
      </c>
      <c r="B1464" s="507"/>
      <c r="C1464" s="507" t="s">
        <v>184</v>
      </c>
      <c r="D1464" s="507"/>
      <c r="E1464" s="507"/>
      <c r="F1464" s="210" t="s">
        <v>197</v>
      </c>
      <c r="G1464" s="210"/>
      <c r="H1464" s="211"/>
      <c r="I1464" s="211"/>
      <c r="J1464" s="211"/>
      <c r="K1464" s="533"/>
      <c r="L1464" s="530">
        <v>0</v>
      </c>
      <c r="M1464" s="215"/>
      <c r="N1464" s="314"/>
      <c r="O1464" s="313"/>
      <c r="P1464" s="313"/>
      <c r="Q1464" s="313"/>
    </row>
    <row r="1465" spans="1:17" s="209" customFormat="1" ht="12" customHeight="1" x14ac:dyDescent="0.3">
      <c r="A1465" s="614"/>
      <c r="B1465" s="508"/>
      <c r="C1465" s="508"/>
      <c r="D1465" s="508"/>
      <c r="E1465" s="508"/>
      <c r="F1465" s="212" t="s">
        <v>104</v>
      </c>
      <c r="G1465" s="208">
        <v>111590</v>
      </c>
      <c r="H1465" s="208">
        <f t="shared" ref="H1465" si="1147">G1465</f>
        <v>111590</v>
      </c>
      <c r="I1465" s="208">
        <v>0</v>
      </c>
      <c r="J1465" s="208">
        <f t="shared" ref="J1465:J1467" si="1148">H1465</f>
        <v>111590</v>
      </c>
      <c r="K1465" s="534"/>
      <c r="L1465" s="531"/>
      <c r="M1465" s="513"/>
      <c r="N1465" s="314">
        <f>G1465</f>
        <v>111590</v>
      </c>
      <c r="O1465" s="314">
        <f t="shared" ref="O1465:Q1465" si="1149">H1465</f>
        <v>111590</v>
      </c>
      <c r="P1465" s="314">
        <f t="shared" si="1149"/>
        <v>0</v>
      </c>
      <c r="Q1465" s="314">
        <f t="shared" si="1149"/>
        <v>111590</v>
      </c>
    </row>
    <row r="1466" spans="1:17" s="209" customFormat="1" ht="12" customHeight="1" x14ac:dyDescent="0.3">
      <c r="A1466" s="614"/>
      <c r="B1466" s="508"/>
      <c r="C1466" s="508"/>
      <c r="D1466" s="508"/>
      <c r="E1466" s="508"/>
      <c r="F1466" s="212" t="s">
        <v>82</v>
      </c>
      <c r="G1466" s="208">
        <v>0</v>
      </c>
      <c r="H1466" s="208">
        <v>0</v>
      </c>
      <c r="I1466" s="208">
        <v>0</v>
      </c>
      <c r="J1466" s="208">
        <f t="shared" si="1148"/>
        <v>0</v>
      </c>
      <c r="K1466" s="534"/>
      <c r="L1466" s="531"/>
      <c r="M1466" s="513"/>
      <c r="N1466" s="314"/>
      <c r="O1466" s="313"/>
      <c r="P1466" s="313"/>
      <c r="Q1466" s="313"/>
    </row>
    <row r="1467" spans="1:17" s="209" customFormat="1" ht="12" customHeight="1" x14ac:dyDescent="0.3">
      <c r="A1467" s="614"/>
      <c r="B1467" s="508"/>
      <c r="C1467" s="508"/>
      <c r="D1467" s="508"/>
      <c r="E1467" s="508"/>
      <c r="F1467" s="212" t="s">
        <v>83</v>
      </c>
      <c r="G1467" s="208">
        <v>0</v>
      </c>
      <c r="H1467" s="208">
        <v>0</v>
      </c>
      <c r="I1467" s="208">
        <v>0</v>
      </c>
      <c r="J1467" s="208">
        <f t="shared" si="1148"/>
        <v>0</v>
      </c>
      <c r="K1467" s="534"/>
      <c r="L1467" s="531"/>
      <c r="M1467" s="513"/>
      <c r="N1467" s="314"/>
      <c r="O1467" s="313"/>
      <c r="P1467" s="313"/>
      <c r="Q1467" s="313"/>
    </row>
    <row r="1468" spans="1:17" s="209" customFormat="1" ht="12" customHeight="1" x14ac:dyDescent="0.3">
      <c r="A1468" s="614"/>
      <c r="B1468" s="509"/>
      <c r="C1468" s="509"/>
      <c r="D1468" s="509"/>
      <c r="E1468" s="509"/>
      <c r="F1468" s="213" t="s">
        <v>121</v>
      </c>
      <c r="G1468" s="214">
        <f t="shared" ref="G1468:J1468" si="1150">SUM(G1465:G1467)</f>
        <v>111590</v>
      </c>
      <c r="H1468" s="214">
        <f t="shared" si="1150"/>
        <v>111590</v>
      </c>
      <c r="I1468" s="214">
        <f t="shared" si="1150"/>
        <v>0</v>
      </c>
      <c r="J1468" s="214">
        <f t="shared" si="1150"/>
        <v>111590</v>
      </c>
      <c r="K1468" s="535"/>
      <c r="L1468" s="532"/>
      <c r="M1468" s="514"/>
      <c r="N1468" s="314"/>
      <c r="O1468" s="313"/>
      <c r="P1468" s="313"/>
      <c r="Q1468" s="313"/>
    </row>
    <row r="1469" spans="1:17" s="209" customFormat="1" ht="12" customHeight="1" x14ac:dyDescent="0.3">
      <c r="A1469" s="614">
        <f>A1464+1</f>
        <v>156</v>
      </c>
      <c r="B1469" s="507"/>
      <c r="C1469" s="507" t="s">
        <v>185</v>
      </c>
      <c r="D1469" s="507"/>
      <c r="E1469" s="507"/>
      <c r="F1469" s="210" t="s">
        <v>197</v>
      </c>
      <c r="G1469" s="210"/>
      <c r="H1469" s="211"/>
      <c r="I1469" s="211"/>
      <c r="J1469" s="211"/>
      <c r="K1469" s="533"/>
      <c r="L1469" s="530">
        <v>0</v>
      </c>
      <c r="M1469" s="215"/>
      <c r="N1469" s="314"/>
      <c r="O1469" s="313"/>
      <c r="P1469" s="313"/>
      <c r="Q1469" s="313"/>
    </row>
    <row r="1470" spans="1:17" s="209" customFormat="1" ht="12" customHeight="1" x14ac:dyDescent="0.3">
      <c r="A1470" s="614"/>
      <c r="B1470" s="508"/>
      <c r="C1470" s="508"/>
      <c r="D1470" s="508"/>
      <c r="E1470" s="508"/>
      <c r="F1470" s="212" t="s">
        <v>104</v>
      </c>
      <c r="G1470" s="208">
        <v>99000</v>
      </c>
      <c r="H1470" s="208">
        <f t="shared" ref="H1470" si="1151">G1470</f>
        <v>99000</v>
      </c>
      <c r="I1470" s="208">
        <v>0</v>
      </c>
      <c r="J1470" s="208">
        <f t="shared" ref="J1470:J1472" si="1152">H1470</f>
        <v>99000</v>
      </c>
      <c r="K1470" s="534"/>
      <c r="L1470" s="531"/>
      <c r="M1470" s="513"/>
      <c r="N1470" s="314">
        <f>G1470</f>
        <v>99000</v>
      </c>
      <c r="O1470" s="314">
        <f t="shared" ref="O1470:Q1470" si="1153">H1470</f>
        <v>99000</v>
      </c>
      <c r="P1470" s="314">
        <f t="shared" si="1153"/>
        <v>0</v>
      </c>
      <c r="Q1470" s="314">
        <f t="shared" si="1153"/>
        <v>99000</v>
      </c>
    </row>
    <row r="1471" spans="1:17" s="209" customFormat="1" ht="12" customHeight="1" x14ac:dyDescent="0.3">
      <c r="A1471" s="614"/>
      <c r="B1471" s="508"/>
      <c r="C1471" s="508"/>
      <c r="D1471" s="508"/>
      <c r="E1471" s="508"/>
      <c r="F1471" s="212" t="s">
        <v>82</v>
      </c>
      <c r="G1471" s="208">
        <v>0</v>
      </c>
      <c r="H1471" s="208">
        <v>0</v>
      </c>
      <c r="I1471" s="208">
        <v>0</v>
      </c>
      <c r="J1471" s="208">
        <f t="shared" si="1152"/>
        <v>0</v>
      </c>
      <c r="K1471" s="534"/>
      <c r="L1471" s="531"/>
      <c r="M1471" s="513"/>
      <c r="N1471" s="314"/>
      <c r="O1471" s="313"/>
      <c r="P1471" s="313"/>
      <c r="Q1471" s="313"/>
    </row>
    <row r="1472" spans="1:17" s="209" customFormat="1" ht="12" customHeight="1" x14ac:dyDescent="0.3">
      <c r="A1472" s="614"/>
      <c r="B1472" s="508"/>
      <c r="C1472" s="508"/>
      <c r="D1472" s="508"/>
      <c r="E1472" s="508"/>
      <c r="F1472" s="212" t="s">
        <v>83</v>
      </c>
      <c r="G1472" s="208">
        <v>0</v>
      </c>
      <c r="H1472" s="208">
        <v>0</v>
      </c>
      <c r="I1472" s="208">
        <v>0</v>
      </c>
      <c r="J1472" s="208">
        <f t="shared" si="1152"/>
        <v>0</v>
      </c>
      <c r="K1472" s="534"/>
      <c r="L1472" s="531"/>
      <c r="M1472" s="513"/>
      <c r="N1472" s="314"/>
      <c r="O1472" s="313"/>
      <c r="P1472" s="313"/>
      <c r="Q1472" s="313"/>
    </row>
    <row r="1473" spans="1:17" s="209" customFormat="1" ht="12" customHeight="1" x14ac:dyDescent="0.3">
      <c r="A1473" s="614"/>
      <c r="B1473" s="509"/>
      <c r="C1473" s="509"/>
      <c r="D1473" s="509"/>
      <c r="E1473" s="509"/>
      <c r="F1473" s="213" t="s">
        <v>121</v>
      </c>
      <c r="G1473" s="214">
        <f t="shared" ref="G1473:J1473" si="1154">SUM(G1470:G1472)</f>
        <v>99000</v>
      </c>
      <c r="H1473" s="214">
        <f t="shared" si="1154"/>
        <v>99000</v>
      </c>
      <c r="I1473" s="214">
        <f t="shared" si="1154"/>
        <v>0</v>
      </c>
      <c r="J1473" s="214">
        <f t="shared" si="1154"/>
        <v>99000</v>
      </c>
      <c r="K1473" s="535"/>
      <c r="L1473" s="532"/>
      <c r="M1473" s="514"/>
      <c r="N1473" s="314"/>
      <c r="O1473" s="313"/>
      <c r="P1473" s="313"/>
      <c r="Q1473" s="313"/>
    </row>
    <row r="1474" spans="1:17" s="209" customFormat="1" ht="12" customHeight="1" x14ac:dyDescent="0.3">
      <c r="A1474" s="614">
        <f>A1469+1</f>
        <v>157</v>
      </c>
      <c r="B1474" s="507"/>
      <c r="C1474" s="507" t="s">
        <v>187</v>
      </c>
      <c r="D1474" s="507"/>
      <c r="E1474" s="507"/>
      <c r="F1474" s="210" t="s">
        <v>197</v>
      </c>
      <c r="G1474" s="210"/>
      <c r="H1474" s="211"/>
      <c r="I1474" s="211"/>
      <c r="J1474" s="211"/>
      <c r="K1474" s="533"/>
      <c r="L1474" s="530">
        <v>0</v>
      </c>
      <c r="M1474" s="215"/>
      <c r="N1474" s="314"/>
      <c r="O1474" s="313"/>
      <c r="P1474" s="313"/>
      <c r="Q1474" s="313"/>
    </row>
    <row r="1475" spans="1:17" s="209" customFormat="1" ht="12" customHeight="1" x14ac:dyDescent="0.3">
      <c r="A1475" s="614"/>
      <c r="B1475" s="508"/>
      <c r="C1475" s="508"/>
      <c r="D1475" s="508"/>
      <c r="E1475" s="508"/>
      <c r="F1475" s="212" t="s">
        <v>104</v>
      </c>
      <c r="G1475" s="208">
        <v>528000</v>
      </c>
      <c r="H1475" s="208">
        <f t="shared" ref="H1475" si="1155">G1475</f>
        <v>528000</v>
      </c>
      <c r="I1475" s="208">
        <v>0</v>
      </c>
      <c r="J1475" s="208">
        <f t="shared" ref="J1475:J1477" si="1156">H1475</f>
        <v>528000</v>
      </c>
      <c r="K1475" s="534"/>
      <c r="L1475" s="531"/>
      <c r="M1475" s="513"/>
      <c r="N1475" s="314">
        <f>G1475</f>
        <v>528000</v>
      </c>
      <c r="O1475" s="314">
        <f t="shared" ref="O1475:Q1475" si="1157">H1475</f>
        <v>528000</v>
      </c>
      <c r="P1475" s="314">
        <f t="shared" si="1157"/>
        <v>0</v>
      </c>
      <c r="Q1475" s="314">
        <f t="shared" si="1157"/>
        <v>528000</v>
      </c>
    </row>
    <row r="1476" spans="1:17" s="209" customFormat="1" ht="12" customHeight="1" x14ac:dyDescent="0.3">
      <c r="A1476" s="614"/>
      <c r="B1476" s="508"/>
      <c r="C1476" s="508"/>
      <c r="D1476" s="508"/>
      <c r="E1476" s="508"/>
      <c r="F1476" s="212" t="s">
        <v>82</v>
      </c>
      <c r="G1476" s="208">
        <v>0</v>
      </c>
      <c r="H1476" s="208">
        <v>0</v>
      </c>
      <c r="I1476" s="208">
        <v>0</v>
      </c>
      <c r="J1476" s="208">
        <f t="shared" si="1156"/>
        <v>0</v>
      </c>
      <c r="K1476" s="534"/>
      <c r="L1476" s="531"/>
      <c r="M1476" s="513"/>
      <c r="N1476" s="314"/>
      <c r="O1476" s="313"/>
      <c r="P1476" s="313"/>
      <c r="Q1476" s="313"/>
    </row>
    <row r="1477" spans="1:17" s="209" customFormat="1" ht="12" customHeight="1" x14ac:dyDescent="0.3">
      <c r="A1477" s="614"/>
      <c r="B1477" s="508"/>
      <c r="C1477" s="508"/>
      <c r="D1477" s="508"/>
      <c r="E1477" s="508"/>
      <c r="F1477" s="212" t="s">
        <v>83</v>
      </c>
      <c r="G1477" s="208">
        <v>0</v>
      </c>
      <c r="H1477" s="208">
        <v>0</v>
      </c>
      <c r="I1477" s="208">
        <v>0</v>
      </c>
      <c r="J1477" s="208">
        <f t="shared" si="1156"/>
        <v>0</v>
      </c>
      <c r="K1477" s="534"/>
      <c r="L1477" s="531"/>
      <c r="M1477" s="513"/>
      <c r="N1477" s="314"/>
      <c r="O1477" s="313"/>
      <c r="P1477" s="313"/>
      <c r="Q1477" s="313"/>
    </row>
    <row r="1478" spans="1:17" s="209" customFormat="1" ht="12" customHeight="1" x14ac:dyDescent="0.3">
      <c r="A1478" s="614"/>
      <c r="B1478" s="509"/>
      <c r="C1478" s="509"/>
      <c r="D1478" s="509"/>
      <c r="E1478" s="509"/>
      <c r="F1478" s="213" t="s">
        <v>121</v>
      </c>
      <c r="G1478" s="214">
        <f t="shared" ref="G1478:J1478" si="1158">SUM(G1475:G1477)</f>
        <v>528000</v>
      </c>
      <c r="H1478" s="214">
        <f t="shared" si="1158"/>
        <v>528000</v>
      </c>
      <c r="I1478" s="214">
        <f t="shared" si="1158"/>
        <v>0</v>
      </c>
      <c r="J1478" s="214">
        <f t="shared" si="1158"/>
        <v>528000</v>
      </c>
      <c r="K1478" s="535"/>
      <c r="L1478" s="532"/>
      <c r="M1478" s="514"/>
      <c r="N1478" s="314"/>
      <c r="O1478" s="313"/>
      <c r="P1478" s="313"/>
      <c r="Q1478" s="313"/>
    </row>
    <row r="1479" spans="1:17" s="209" customFormat="1" ht="12" customHeight="1" x14ac:dyDescent="0.3">
      <c r="A1479" s="614">
        <f>A1474+1</f>
        <v>158</v>
      </c>
      <c r="B1479" s="507"/>
      <c r="C1479" s="507" t="s">
        <v>189</v>
      </c>
      <c r="D1479" s="507"/>
      <c r="E1479" s="507"/>
      <c r="F1479" s="210" t="s">
        <v>197</v>
      </c>
      <c r="G1479" s="210"/>
      <c r="H1479" s="211"/>
      <c r="I1479" s="211"/>
      <c r="J1479" s="211"/>
      <c r="K1479" s="533"/>
      <c r="L1479" s="530">
        <v>0</v>
      </c>
      <c r="M1479" s="215"/>
      <c r="N1479" s="314"/>
      <c r="O1479" s="313"/>
      <c r="P1479" s="313"/>
      <c r="Q1479" s="313"/>
    </row>
    <row r="1480" spans="1:17" s="209" customFormat="1" ht="12" customHeight="1" x14ac:dyDescent="0.3">
      <c r="A1480" s="614"/>
      <c r="B1480" s="508"/>
      <c r="C1480" s="508"/>
      <c r="D1480" s="508"/>
      <c r="E1480" s="508"/>
      <c r="F1480" s="212" t="s">
        <v>104</v>
      </c>
      <c r="G1480" s="208">
        <v>66000</v>
      </c>
      <c r="H1480" s="208">
        <f t="shared" ref="H1480" si="1159">G1480</f>
        <v>66000</v>
      </c>
      <c r="I1480" s="208">
        <v>0</v>
      </c>
      <c r="J1480" s="208">
        <f t="shared" ref="J1480:J1482" si="1160">H1480</f>
        <v>66000</v>
      </c>
      <c r="K1480" s="534"/>
      <c r="L1480" s="531"/>
      <c r="M1480" s="513"/>
      <c r="N1480" s="314">
        <f>G1480</f>
        <v>66000</v>
      </c>
      <c r="O1480" s="314">
        <f t="shared" ref="O1480:Q1480" si="1161">H1480</f>
        <v>66000</v>
      </c>
      <c r="P1480" s="314">
        <f t="shared" si="1161"/>
        <v>0</v>
      </c>
      <c r="Q1480" s="314">
        <f t="shared" si="1161"/>
        <v>66000</v>
      </c>
    </row>
    <row r="1481" spans="1:17" s="209" customFormat="1" ht="12" customHeight="1" x14ac:dyDescent="0.3">
      <c r="A1481" s="614"/>
      <c r="B1481" s="508"/>
      <c r="C1481" s="508"/>
      <c r="D1481" s="508"/>
      <c r="E1481" s="508"/>
      <c r="F1481" s="212" t="s">
        <v>82</v>
      </c>
      <c r="G1481" s="208">
        <v>0</v>
      </c>
      <c r="H1481" s="208">
        <v>0</v>
      </c>
      <c r="I1481" s="208">
        <v>0</v>
      </c>
      <c r="J1481" s="208">
        <f t="shared" si="1160"/>
        <v>0</v>
      </c>
      <c r="K1481" s="534"/>
      <c r="L1481" s="531"/>
      <c r="M1481" s="513"/>
      <c r="N1481" s="314"/>
      <c r="O1481" s="313"/>
      <c r="P1481" s="313"/>
      <c r="Q1481" s="313"/>
    </row>
    <row r="1482" spans="1:17" s="209" customFormat="1" ht="12" customHeight="1" x14ac:dyDescent="0.3">
      <c r="A1482" s="614"/>
      <c r="B1482" s="508"/>
      <c r="C1482" s="508"/>
      <c r="D1482" s="508"/>
      <c r="E1482" s="508"/>
      <c r="F1482" s="212" t="s">
        <v>83</v>
      </c>
      <c r="G1482" s="208">
        <v>0</v>
      </c>
      <c r="H1482" s="208">
        <v>0</v>
      </c>
      <c r="I1482" s="208">
        <v>0</v>
      </c>
      <c r="J1482" s="208">
        <f t="shared" si="1160"/>
        <v>0</v>
      </c>
      <c r="K1482" s="534"/>
      <c r="L1482" s="531"/>
      <c r="M1482" s="513"/>
      <c r="N1482" s="314"/>
      <c r="O1482" s="313"/>
      <c r="P1482" s="313"/>
      <c r="Q1482" s="313"/>
    </row>
    <row r="1483" spans="1:17" s="209" customFormat="1" ht="12" customHeight="1" x14ac:dyDescent="0.3">
      <c r="A1483" s="614"/>
      <c r="B1483" s="509"/>
      <c r="C1483" s="509"/>
      <c r="D1483" s="509"/>
      <c r="E1483" s="509"/>
      <c r="F1483" s="213" t="s">
        <v>121</v>
      </c>
      <c r="G1483" s="214">
        <f t="shared" ref="G1483:J1483" si="1162">SUM(G1480:G1482)</f>
        <v>66000</v>
      </c>
      <c r="H1483" s="214">
        <f t="shared" si="1162"/>
        <v>66000</v>
      </c>
      <c r="I1483" s="214">
        <f t="shared" si="1162"/>
        <v>0</v>
      </c>
      <c r="J1483" s="214">
        <f t="shared" si="1162"/>
        <v>66000</v>
      </c>
      <c r="K1483" s="535"/>
      <c r="L1483" s="532"/>
      <c r="M1483" s="514"/>
      <c r="N1483" s="314"/>
      <c r="O1483" s="313"/>
      <c r="P1483" s="313"/>
      <c r="Q1483" s="313"/>
    </row>
    <row r="1484" spans="1:17" s="209" customFormat="1" ht="12" customHeight="1" x14ac:dyDescent="0.3">
      <c r="A1484" s="614">
        <f>A1479+1</f>
        <v>159</v>
      </c>
      <c r="B1484" s="507"/>
      <c r="C1484" s="507" t="s">
        <v>199</v>
      </c>
      <c r="D1484" s="507"/>
      <c r="E1484" s="507"/>
      <c r="F1484" s="210" t="s">
        <v>197</v>
      </c>
      <c r="G1484" s="210"/>
      <c r="H1484" s="211"/>
      <c r="I1484" s="211"/>
      <c r="J1484" s="211"/>
      <c r="K1484" s="533"/>
      <c r="L1484" s="530">
        <v>0</v>
      </c>
      <c r="M1484" s="215"/>
      <c r="N1484" s="314"/>
      <c r="O1484" s="313"/>
      <c r="P1484" s="313"/>
      <c r="Q1484" s="313"/>
    </row>
    <row r="1485" spans="1:17" s="209" customFormat="1" ht="12" customHeight="1" x14ac:dyDescent="0.3">
      <c r="A1485" s="614"/>
      <c r="B1485" s="508"/>
      <c r="C1485" s="508"/>
      <c r="D1485" s="508"/>
      <c r="E1485" s="508"/>
      <c r="F1485" s="212" t="s">
        <v>104</v>
      </c>
      <c r="G1485" s="208">
        <v>1571980</v>
      </c>
      <c r="H1485" s="208">
        <f t="shared" ref="H1485" si="1163">G1485</f>
        <v>1571980</v>
      </c>
      <c r="I1485" s="208">
        <v>0</v>
      </c>
      <c r="J1485" s="208">
        <f t="shared" ref="J1485:J1487" si="1164">H1485</f>
        <v>1571980</v>
      </c>
      <c r="K1485" s="534"/>
      <c r="L1485" s="531"/>
      <c r="M1485" s="513"/>
      <c r="N1485" s="314">
        <f>G1485</f>
        <v>1571980</v>
      </c>
      <c r="O1485" s="314">
        <f t="shared" ref="O1485:Q1485" si="1165">H1485</f>
        <v>1571980</v>
      </c>
      <c r="P1485" s="314">
        <f t="shared" si="1165"/>
        <v>0</v>
      </c>
      <c r="Q1485" s="314">
        <f t="shared" si="1165"/>
        <v>1571980</v>
      </c>
    </row>
    <row r="1486" spans="1:17" s="209" customFormat="1" ht="12" customHeight="1" x14ac:dyDescent="0.3">
      <c r="A1486" s="614"/>
      <c r="B1486" s="508"/>
      <c r="C1486" s="508"/>
      <c r="D1486" s="508"/>
      <c r="E1486" s="508"/>
      <c r="F1486" s="212" t="s">
        <v>82</v>
      </c>
      <c r="G1486" s="208">
        <v>0</v>
      </c>
      <c r="H1486" s="208">
        <v>0</v>
      </c>
      <c r="I1486" s="208">
        <v>0</v>
      </c>
      <c r="J1486" s="208">
        <f t="shared" si="1164"/>
        <v>0</v>
      </c>
      <c r="K1486" s="534"/>
      <c r="L1486" s="531"/>
      <c r="M1486" s="513"/>
      <c r="N1486" s="314"/>
      <c r="O1486" s="313"/>
      <c r="P1486" s="313"/>
      <c r="Q1486" s="313"/>
    </row>
    <row r="1487" spans="1:17" s="209" customFormat="1" ht="12" customHeight="1" x14ac:dyDescent="0.3">
      <c r="A1487" s="614"/>
      <c r="B1487" s="508"/>
      <c r="C1487" s="508"/>
      <c r="D1487" s="508"/>
      <c r="E1487" s="508"/>
      <c r="F1487" s="212" t="s">
        <v>83</v>
      </c>
      <c r="G1487" s="208">
        <v>0</v>
      </c>
      <c r="H1487" s="208">
        <v>0</v>
      </c>
      <c r="I1487" s="208">
        <v>0</v>
      </c>
      <c r="J1487" s="208">
        <f t="shared" si="1164"/>
        <v>0</v>
      </c>
      <c r="K1487" s="534"/>
      <c r="L1487" s="531"/>
      <c r="M1487" s="513"/>
      <c r="N1487" s="314"/>
      <c r="O1487" s="313"/>
      <c r="P1487" s="313"/>
      <c r="Q1487" s="313"/>
    </row>
    <row r="1488" spans="1:17" s="209" customFormat="1" ht="12" customHeight="1" x14ac:dyDescent="0.3">
      <c r="A1488" s="614"/>
      <c r="B1488" s="509"/>
      <c r="C1488" s="509"/>
      <c r="D1488" s="509"/>
      <c r="E1488" s="509"/>
      <c r="F1488" s="213" t="s">
        <v>121</v>
      </c>
      <c r="G1488" s="214">
        <f t="shared" ref="G1488:J1488" si="1166">SUM(G1485:G1487)</f>
        <v>1571980</v>
      </c>
      <c r="H1488" s="214">
        <f t="shared" si="1166"/>
        <v>1571980</v>
      </c>
      <c r="I1488" s="214">
        <f t="shared" si="1166"/>
        <v>0</v>
      </c>
      <c r="J1488" s="214">
        <f t="shared" si="1166"/>
        <v>1571980</v>
      </c>
      <c r="K1488" s="535"/>
      <c r="L1488" s="532"/>
      <c r="M1488" s="514"/>
      <c r="N1488" s="314"/>
      <c r="O1488" s="313"/>
      <c r="P1488" s="313"/>
      <c r="Q1488" s="313"/>
    </row>
    <row r="1489" spans="1:17" s="209" customFormat="1" ht="12" customHeight="1" x14ac:dyDescent="0.3">
      <c r="A1489" s="614">
        <f>A1484+1</f>
        <v>160</v>
      </c>
      <c r="B1489" s="507"/>
      <c r="C1489" s="507" t="s">
        <v>146</v>
      </c>
      <c r="D1489" s="507"/>
      <c r="E1489" s="507"/>
      <c r="F1489" s="210" t="s">
        <v>197</v>
      </c>
      <c r="G1489" s="210"/>
      <c r="H1489" s="211"/>
      <c r="I1489" s="211"/>
      <c r="J1489" s="211"/>
      <c r="K1489" s="533"/>
      <c r="L1489" s="530">
        <v>0</v>
      </c>
      <c r="M1489" s="215"/>
      <c r="N1489" s="314"/>
      <c r="O1489" s="313"/>
      <c r="P1489" s="313"/>
      <c r="Q1489" s="313"/>
    </row>
    <row r="1490" spans="1:17" s="209" customFormat="1" ht="12" customHeight="1" x14ac:dyDescent="0.3">
      <c r="A1490" s="614"/>
      <c r="B1490" s="508"/>
      <c r="C1490" s="508"/>
      <c r="D1490" s="508"/>
      <c r="E1490" s="508"/>
      <c r="F1490" s="212" t="s">
        <v>104</v>
      </c>
      <c r="G1490" s="208">
        <v>2896559</v>
      </c>
      <c r="H1490" s="208">
        <f t="shared" ref="H1490" si="1167">G1490</f>
        <v>2896559</v>
      </c>
      <c r="I1490" s="208">
        <v>0</v>
      </c>
      <c r="J1490" s="208">
        <f t="shared" ref="J1490:J1492" si="1168">H1490</f>
        <v>2896559</v>
      </c>
      <c r="K1490" s="534"/>
      <c r="L1490" s="531"/>
      <c r="M1490" s="513"/>
      <c r="N1490" s="314">
        <f>G1490</f>
        <v>2896559</v>
      </c>
      <c r="O1490" s="314">
        <f t="shared" ref="O1490:Q1490" si="1169">H1490</f>
        <v>2896559</v>
      </c>
      <c r="P1490" s="314">
        <f t="shared" si="1169"/>
        <v>0</v>
      </c>
      <c r="Q1490" s="314">
        <f t="shared" si="1169"/>
        <v>2896559</v>
      </c>
    </row>
    <row r="1491" spans="1:17" s="209" customFormat="1" ht="12" customHeight="1" x14ac:dyDescent="0.3">
      <c r="A1491" s="614"/>
      <c r="B1491" s="508"/>
      <c r="C1491" s="508"/>
      <c r="D1491" s="508"/>
      <c r="E1491" s="508"/>
      <c r="F1491" s="212" t="s">
        <v>82</v>
      </c>
      <c r="G1491" s="208">
        <v>0</v>
      </c>
      <c r="H1491" s="208">
        <v>0</v>
      </c>
      <c r="I1491" s="208">
        <v>0</v>
      </c>
      <c r="J1491" s="208">
        <f t="shared" si="1168"/>
        <v>0</v>
      </c>
      <c r="K1491" s="534"/>
      <c r="L1491" s="531"/>
      <c r="M1491" s="513"/>
      <c r="N1491" s="314"/>
      <c r="O1491" s="313"/>
      <c r="P1491" s="313"/>
      <c r="Q1491" s="313"/>
    </row>
    <row r="1492" spans="1:17" s="209" customFormat="1" ht="12" customHeight="1" x14ac:dyDescent="0.3">
      <c r="A1492" s="614"/>
      <c r="B1492" s="508"/>
      <c r="C1492" s="508"/>
      <c r="D1492" s="508"/>
      <c r="E1492" s="508"/>
      <c r="F1492" s="212" t="s">
        <v>83</v>
      </c>
      <c r="G1492" s="208">
        <v>0</v>
      </c>
      <c r="H1492" s="208">
        <v>0</v>
      </c>
      <c r="I1492" s="208">
        <v>0</v>
      </c>
      <c r="J1492" s="208">
        <f t="shared" si="1168"/>
        <v>0</v>
      </c>
      <c r="K1492" s="534"/>
      <c r="L1492" s="531"/>
      <c r="M1492" s="513"/>
      <c r="N1492" s="314"/>
      <c r="O1492" s="313"/>
      <c r="P1492" s="313"/>
      <c r="Q1492" s="313"/>
    </row>
    <row r="1493" spans="1:17" s="209" customFormat="1" ht="12" customHeight="1" x14ac:dyDescent="0.3">
      <c r="A1493" s="614"/>
      <c r="B1493" s="509"/>
      <c r="C1493" s="509"/>
      <c r="D1493" s="509"/>
      <c r="E1493" s="509"/>
      <c r="F1493" s="213" t="s">
        <v>121</v>
      </c>
      <c r="G1493" s="214">
        <f t="shared" ref="G1493:J1493" si="1170">SUM(G1490:G1492)</f>
        <v>2896559</v>
      </c>
      <c r="H1493" s="214">
        <f t="shared" si="1170"/>
        <v>2896559</v>
      </c>
      <c r="I1493" s="214">
        <f t="shared" si="1170"/>
        <v>0</v>
      </c>
      <c r="J1493" s="214">
        <f t="shared" si="1170"/>
        <v>2896559</v>
      </c>
      <c r="K1493" s="535"/>
      <c r="L1493" s="532"/>
      <c r="M1493" s="514"/>
      <c r="N1493" s="314"/>
      <c r="O1493" s="313"/>
      <c r="P1493" s="313"/>
      <c r="Q1493" s="313"/>
    </row>
    <row r="1494" spans="1:17" s="209" customFormat="1" ht="12" customHeight="1" x14ac:dyDescent="0.3">
      <c r="A1494" s="614">
        <f>A1489+1</f>
        <v>161</v>
      </c>
      <c r="B1494" s="507"/>
      <c r="C1494" s="507" t="s">
        <v>202</v>
      </c>
      <c r="D1494" s="507"/>
      <c r="E1494" s="507"/>
      <c r="F1494" s="210" t="s">
        <v>197</v>
      </c>
      <c r="G1494" s="210"/>
      <c r="H1494" s="211"/>
      <c r="I1494" s="211"/>
      <c r="J1494" s="211"/>
      <c r="K1494" s="533"/>
      <c r="L1494" s="530">
        <v>0</v>
      </c>
      <c r="M1494" s="215"/>
      <c r="N1494" s="314"/>
      <c r="O1494" s="313"/>
      <c r="P1494" s="313"/>
      <c r="Q1494" s="313"/>
    </row>
    <row r="1495" spans="1:17" s="209" customFormat="1" ht="12" customHeight="1" x14ac:dyDescent="0.3">
      <c r="A1495" s="614"/>
      <c r="B1495" s="508"/>
      <c r="C1495" s="508"/>
      <c r="D1495" s="508"/>
      <c r="E1495" s="508"/>
      <c r="F1495" s="212" t="s">
        <v>104</v>
      </c>
      <c r="G1495" s="208">
        <v>365270</v>
      </c>
      <c r="H1495" s="208">
        <f t="shared" ref="H1495" si="1171">G1495</f>
        <v>365270</v>
      </c>
      <c r="I1495" s="208">
        <v>0</v>
      </c>
      <c r="J1495" s="208">
        <f t="shared" ref="J1495:J1497" si="1172">H1495</f>
        <v>365270</v>
      </c>
      <c r="K1495" s="534"/>
      <c r="L1495" s="531"/>
      <c r="M1495" s="513"/>
      <c r="N1495" s="314">
        <f>G1495</f>
        <v>365270</v>
      </c>
      <c r="O1495" s="314">
        <f t="shared" ref="O1495:Q1495" si="1173">H1495</f>
        <v>365270</v>
      </c>
      <c r="P1495" s="314">
        <f t="shared" si="1173"/>
        <v>0</v>
      </c>
      <c r="Q1495" s="314">
        <f t="shared" si="1173"/>
        <v>365270</v>
      </c>
    </row>
    <row r="1496" spans="1:17" s="209" customFormat="1" ht="12" customHeight="1" x14ac:dyDescent="0.3">
      <c r="A1496" s="614"/>
      <c r="B1496" s="508"/>
      <c r="C1496" s="508"/>
      <c r="D1496" s="508"/>
      <c r="E1496" s="508"/>
      <c r="F1496" s="212" t="s">
        <v>82</v>
      </c>
      <c r="G1496" s="208">
        <v>0</v>
      </c>
      <c r="H1496" s="208">
        <v>0</v>
      </c>
      <c r="I1496" s="208">
        <v>0</v>
      </c>
      <c r="J1496" s="208">
        <f t="shared" si="1172"/>
        <v>0</v>
      </c>
      <c r="K1496" s="534"/>
      <c r="L1496" s="531"/>
      <c r="M1496" s="513"/>
      <c r="N1496" s="314"/>
      <c r="O1496" s="313"/>
      <c r="P1496" s="313"/>
      <c r="Q1496" s="313"/>
    </row>
    <row r="1497" spans="1:17" s="209" customFormat="1" ht="12" customHeight="1" x14ac:dyDescent="0.3">
      <c r="A1497" s="614"/>
      <c r="B1497" s="508"/>
      <c r="C1497" s="508"/>
      <c r="D1497" s="508"/>
      <c r="E1497" s="508"/>
      <c r="F1497" s="212" t="s">
        <v>83</v>
      </c>
      <c r="G1497" s="208">
        <v>0</v>
      </c>
      <c r="H1497" s="208">
        <v>0</v>
      </c>
      <c r="I1497" s="208">
        <v>0</v>
      </c>
      <c r="J1497" s="208">
        <f t="shared" si="1172"/>
        <v>0</v>
      </c>
      <c r="K1497" s="534"/>
      <c r="L1497" s="531"/>
      <c r="M1497" s="513"/>
      <c r="N1497" s="314"/>
      <c r="O1497" s="313"/>
      <c r="P1497" s="313"/>
      <c r="Q1497" s="313"/>
    </row>
    <row r="1498" spans="1:17" s="209" customFormat="1" ht="12" customHeight="1" x14ac:dyDescent="0.3">
      <c r="A1498" s="614"/>
      <c r="B1498" s="509"/>
      <c r="C1498" s="509"/>
      <c r="D1498" s="509"/>
      <c r="E1498" s="509"/>
      <c r="F1498" s="213" t="s">
        <v>121</v>
      </c>
      <c r="G1498" s="214">
        <f t="shared" ref="G1498:J1498" si="1174">SUM(G1495:G1497)</f>
        <v>365270</v>
      </c>
      <c r="H1498" s="214">
        <f t="shared" si="1174"/>
        <v>365270</v>
      </c>
      <c r="I1498" s="214">
        <f t="shared" si="1174"/>
        <v>0</v>
      </c>
      <c r="J1498" s="214">
        <f t="shared" si="1174"/>
        <v>365270</v>
      </c>
      <c r="K1498" s="535"/>
      <c r="L1498" s="532"/>
      <c r="M1498" s="514"/>
      <c r="N1498" s="314"/>
      <c r="O1498" s="313"/>
      <c r="P1498" s="313"/>
      <c r="Q1498" s="313"/>
    </row>
    <row r="1499" spans="1:17" s="209" customFormat="1" ht="12" customHeight="1" x14ac:dyDescent="0.3">
      <c r="A1499" s="614">
        <f>A1494+1</f>
        <v>162</v>
      </c>
      <c r="B1499" s="507"/>
      <c r="C1499" s="507" t="s">
        <v>203</v>
      </c>
      <c r="D1499" s="507"/>
      <c r="E1499" s="507"/>
      <c r="F1499" s="210" t="s">
        <v>197</v>
      </c>
      <c r="G1499" s="210"/>
      <c r="H1499" s="211"/>
      <c r="I1499" s="211"/>
      <c r="J1499" s="211"/>
      <c r="K1499" s="533"/>
      <c r="L1499" s="530">
        <v>0</v>
      </c>
      <c r="M1499" s="215"/>
      <c r="N1499" s="314"/>
      <c r="O1499" s="313"/>
      <c r="P1499" s="313"/>
      <c r="Q1499" s="313"/>
    </row>
    <row r="1500" spans="1:17" s="209" customFormat="1" ht="12" customHeight="1" x14ac:dyDescent="0.3">
      <c r="A1500" s="614"/>
      <c r="B1500" s="508"/>
      <c r="C1500" s="508"/>
      <c r="D1500" s="508"/>
      <c r="E1500" s="508"/>
      <c r="F1500" s="212" t="s">
        <v>104</v>
      </c>
      <c r="G1500" s="208">
        <v>1124200</v>
      </c>
      <c r="H1500" s="208">
        <f t="shared" ref="H1500" si="1175">G1500</f>
        <v>1124200</v>
      </c>
      <c r="I1500" s="208">
        <v>0</v>
      </c>
      <c r="J1500" s="208">
        <f t="shared" ref="J1500:J1502" si="1176">H1500</f>
        <v>1124200</v>
      </c>
      <c r="K1500" s="534"/>
      <c r="L1500" s="531"/>
      <c r="M1500" s="513"/>
      <c r="N1500" s="314">
        <f>G1500</f>
        <v>1124200</v>
      </c>
      <c r="O1500" s="314">
        <f t="shared" ref="O1500:Q1500" si="1177">H1500</f>
        <v>1124200</v>
      </c>
      <c r="P1500" s="314">
        <f t="shared" si="1177"/>
        <v>0</v>
      </c>
      <c r="Q1500" s="314">
        <f t="shared" si="1177"/>
        <v>1124200</v>
      </c>
    </row>
    <row r="1501" spans="1:17" s="209" customFormat="1" ht="12" customHeight="1" x14ac:dyDescent="0.3">
      <c r="A1501" s="614"/>
      <c r="B1501" s="508"/>
      <c r="C1501" s="508"/>
      <c r="D1501" s="508"/>
      <c r="E1501" s="508"/>
      <c r="F1501" s="212" t="s">
        <v>82</v>
      </c>
      <c r="G1501" s="208">
        <v>0</v>
      </c>
      <c r="H1501" s="208">
        <v>0</v>
      </c>
      <c r="I1501" s="208">
        <v>0</v>
      </c>
      <c r="J1501" s="208">
        <f t="shared" si="1176"/>
        <v>0</v>
      </c>
      <c r="K1501" s="534"/>
      <c r="L1501" s="531"/>
      <c r="M1501" s="513"/>
      <c r="N1501" s="314"/>
      <c r="O1501" s="313"/>
      <c r="P1501" s="313"/>
      <c r="Q1501" s="313"/>
    </row>
    <row r="1502" spans="1:17" s="209" customFormat="1" ht="12" customHeight="1" x14ac:dyDescent="0.3">
      <c r="A1502" s="614"/>
      <c r="B1502" s="508"/>
      <c r="C1502" s="508"/>
      <c r="D1502" s="508"/>
      <c r="E1502" s="508"/>
      <c r="F1502" s="212" t="s">
        <v>83</v>
      </c>
      <c r="G1502" s="208">
        <v>0</v>
      </c>
      <c r="H1502" s="208">
        <v>0</v>
      </c>
      <c r="I1502" s="208">
        <v>0</v>
      </c>
      <c r="J1502" s="208">
        <f t="shared" si="1176"/>
        <v>0</v>
      </c>
      <c r="K1502" s="534"/>
      <c r="L1502" s="531"/>
      <c r="M1502" s="513"/>
      <c r="N1502" s="314"/>
      <c r="O1502" s="313"/>
      <c r="P1502" s="313"/>
      <c r="Q1502" s="313"/>
    </row>
    <row r="1503" spans="1:17" s="209" customFormat="1" ht="12" customHeight="1" x14ac:dyDescent="0.3">
      <c r="A1503" s="614"/>
      <c r="B1503" s="509"/>
      <c r="C1503" s="509"/>
      <c r="D1503" s="509"/>
      <c r="E1503" s="509"/>
      <c r="F1503" s="213" t="s">
        <v>121</v>
      </c>
      <c r="G1503" s="214">
        <f t="shared" ref="G1503:J1503" si="1178">SUM(G1500:G1502)</f>
        <v>1124200</v>
      </c>
      <c r="H1503" s="214">
        <f t="shared" si="1178"/>
        <v>1124200</v>
      </c>
      <c r="I1503" s="214">
        <f t="shared" si="1178"/>
        <v>0</v>
      </c>
      <c r="J1503" s="214">
        <f t="shared" si="1178"/>
        <v>1124200</v>
      </c>
      <c r="K1503" s="535"/>
      <c r="L1503" s="532"/>
      <c r="M1503" s="514"/>
      <c r="N1503" s="314"/>
      <c r="O1503" s="313"/>
      <c r="P1503" s="313"/>
      <c r="Q1503" s="313"/>
    </row>
    <row r="1504" spans="1:17" s="209" customFormat="1" ht="12" customHeight="1" x14ac:dyDescent="0.3">
      <c r="A1504" s="614">
        <f>A1499+1</f>
        <v>163</v>
      </c>
      <c r="B1504" s="507"/>
      <c r="C1504" s="507" t="s">
        <v>204</v>
      </c>
      <c r="D1504" s="507"/>
      <c r="E1504" s="507"/>
      <c r="F1504" s="210" t="s">
        <v>197</v>
      </c>
      <c r="G1504" s="210"/>
      <c r="H1504" s="211"/>
      <c r="I1504" s="211"/>
      <c r="J1504" s="211"/>
      <c r="K1504" s="533"/>
      <c r="L1504" s="530">
        <v>0</v>
      </c>
      <c r="M1504" s="215"/>
      <c r="N1504" s="314"/>
      <c r="O1504" s="313"/>
      <c r="P1504" s="313"/>
      <c r="Q1504" s="313"/>
    </row>
    <row r="1505" spans="1:17" s="209" customFormat="1" ht="12" customHeight="1" x14ac:dyDescent="0.3">
      <c r="A1505" s="614"/>
      <c r="B1505" s="508"/>
      <c r="C1505" s="508"/>
      <c r="D1505" s="508"/>
      <c r="E1505" s="508"/>
      <c r="F1505" s="212" t="s">
        <v>104</v>
      </c>
      <c r="G1505" s="208">
        <v>3042600</v>
      </c>
      <c r="H1505" s="208">
        <f t="shared" ref="H1505" si="1179">G1505</f>
        <v>3042600</v>
      </c>
      <c r="I1505" s="208">
        <v>0</v>
      </c>
      <c r="J1505" s="208">
        <f t="shared" ref="J1505:J1507" si="1180">H1505</f>
        <v>3042600</v>
      </c>
      <c r="K1505" s="534"/>
      <c r="L1505" s="531"/>
      <c r="M1505" s="513"/>
      <c r="N1505" s="314">
        <f>G1505</f>
        <v>3042600</v>
      </c>
      <c r="O1505" s="314">
        <f t="shared" ref="O1505:Q1505" si="1181">H1505</f>
        <v>3042600</v>
      </c>
      <c r="P1505" s="314">
        <f t="shared" si="1181"/>
        <v>0</v>
      </c>
      <c r="Q1505" s="314">
        <f t="shared" si="1181"/>
        <v>3042600</v>
      </c>
    </row>
    <row r="1506" spans="1:17" s="209" customFormat="1" ht="12" customHeight="1" x14ac:dyDescent="0.3">
      <c r="A1506" s="614"/>
      <c r="B1506" s="508"/>
      <c r="C1506" s="508"/>
      <c r="D1506" s="508"/>
      <c r="E1506" s="508"/>
      <c r="F1506" s="212" t="s">
        <v>82</v>
      </c>
      <c r="G1506" s="208">
        <v>0</v>
      </c>
      <c r="H1506" s="208">
        <v>0</v>
      </c>
      <c r="I1506" s="208">
        <v>0</v>
      </c>
      <c r="J1506" s="208">
        <f t="shared" si="1180"/>
        <v>0</v>
      </c>
      <c r="K1506" s="534"/>
      <c r="L1506" s="531"/>
      <c r="M1506" s="513"/>
      <c r="N1506" s="314"/>
      <c r="O1506" s="313"/>
      <c r="P1506" s="313"/>
      <c r="Q1506" s="313"/>
    </row>
    <row r="1507" spans="1:17" s="209" customFormat="1" ht="12" customHeight="1" x14ac:dyDescent="0.3">
      <c r="A1507" s="614"/>
      <c r="B1507" s="508"/>
      <c r="C1507" s="508"/>
      <c r="D1507" s="508"/>
      <c r="E1507" s="508"/>
      <c r="F1507" s="212" t="s">
        <v>83</v>
      </c>
      <c r="G1507" s="208">
        <v>0</v>
      </c>
      <c r="H1507" s="208">
        <v>0</v>
      </c>
      <c r="I1507" s="208">
        <v>0</v>
      </c>
      <c r="J1507" s="208">
        <f t="shared" si="1180"/>
        <v>0</v>
      </c>
      <c r="K1507" s="534"/>
      <c r="L1507" s="531"/>
      <c r="M1507" s="513"/>
      <c r="N1507" s="314"/>
      <c r="O1507" s="313"/>
      <c r="P1507" s="313"/>
      <c r="Q1507" s="313"/>
    </row>
    <row r="1508" spans="1:17" s="209" customFormat="1" ht="12" customHeight="1" x14ac:dyDescent="0.3">
      <c r="A1508" s="614"/>
      <c r="B1508" s="509"/>
      <c r="C1508" s="509"/>
      <c r="D1508" s="509"/>
      <c r="E1508" s="509"/>
      <c r="F1508" s="213" t="s">
        <v>121</v>
      </c>
      <c r="G1508" s="214">
        <f t="shared" ref="G1508:J1508" si="1182">SUM(G1505:G1507)</f>
        <v>3042600</v>
      </c>
      <c r="H1508" s="214">
        <f t="shared" si="1182"/>
        <v>3042600</v>
      </c>
      <c r="I1508" s="214">
        <f t="shared" si="1182"/>
        <v>0</v>
      </c>
      <c r="J1508" s="214">
        <f t="shared" si="1182"/>
        <v>3042600</v>
      </c>
      <c r="K1508" s="535"/>
      <c r="L1508" s="532"/>
      <c r="M1508" s="514"/>
      <c r="N1508" s="314"/>
      <c r="O1508" s="313"/>
      <c r="P1508" s="313"/>
      <c r="Q1508" s="313"/>
    </row>
    <row r="1509" spans="1:17" s="209" customFormat="1" ht="12" customHeight="1" x14ac:dyDescent="0.3">
      <c r="A1509" s="614">
        <f>A1504+1</f>
        <v>164</v>
      </c>
      <c r="B1509" s="507"/>
      <c r="C1509" s="507" t="s">
        <v>205</v>
      </c>
      <c r="D1509" s="507"/>
      <c r="E1509" s="507"/>
      <c r="F1509" s="210" t="s">
        <v>197</v>
      </c>
      <c r="G1509" s="210"/>
      <c r="H1509" s="211"/>
      <c r="I1509" s="211"/>
      <c r="J1509" s="211"/>
      <c r="K1509" s="533"/>
      <c r="L1509" s="530">
        <v>0</v>
      </c>
      <c r="M1509" s="215"/>
      <c r="N1509" s="314"/>
      <c r="O1509" s="313"/>
      <c r="P1509" s="313"/>
      <c r="Q1509" s="313"/>
    </row>
    <row r="1510" spans="1:17" s="209" customFormat="1" ht="12" customHeight="1" x14ac:dyDescent="0.3">
      <c r="A1510" s="614"/>
      <c r="B1510" s="508"/>
      <c r="C1510" s="508"/>
      <c r="D1510" s="508"/>
      <c r="E1510" s="508"/>
      <c r="F1510" s="212" t="s">
        <v>104</v>
      </c>
      <c r="G1510" s="208">
        <v>21400000</v>
      </c>
      <c r="H1510" s="208">
        <f t="shared" ref="H1510" si="1183">G1510</f>
        <v>21400000</v>
      </c>
      <c r="I1510" s="208">
        <v>0</v>
      </c>
      <c r="J1510" s="208">
        <f t="shared" ref="J1510:J1512" si="1184">H1510</f>
        <v>21400000</v>
      </c>
      <c r="K1510" s="534"/>
      <c r="L1510" s="531"/>
      <c r="M1510" s="513"/>
      <c r="N1510" s="314">
        <f>G1510</f>
        <v>21400000</v>
      </c>
      <c r="O1510" s="314">
        <f t="shared" ref="O1510:Q1510" si="1185">H1510</f>
        <v>21400000</v>
      </c>
      <c r="P1510" s="314">
        <f t="shared" si="1185"/>
        <v>0</v>
      </c>
      <c r="Q1510" s="314">
        <f t="shared" si="1185"/>
        <v>21400000</v>
      </c>
    </row>
    <row r="1511" spans="1:17" s="209" customFormat="1" ht="12" customHeight="1" x14ac:dyDescent="0.3">
      <c r="A1511" s="614"/>
      <c r="B1511" s="508"/>
      <c r="C1511" s="508"/>
      <c r="D1511" s="508"/>
      <c r="E1511" s="508"/>
      <c r="F1511" s="212" t="s">
        <v>82</v>
      </c>
      <c r="G1511" s="208">
        <v>0</v>
      </c>
      <c r="H1511" s="208">
        <v>0</v>
      </c>
      <c r="I1511" s="208">
        <v>0</v>
      </c>
      <c r="J1511" s="208">
        <f t="shared" si="1184"/>
        <v>0</v>
      </c>
      <c r="K1511" s="534"/>
      <c r="L1511" s="531"/>
      <c r="M1511" s="513"/>
      <c r="N1511" s="314"/>
      <c r="O1511" s="313"/>
      <c r="P1511" s="313"/>
      <c r="Q1511" s="313"/>
    </row>
    <row r="1512" spans="1:17" s="209" customFormat="1" ht="12" customHeight="1" x14ac:dyDescent="0.3">
      <c r="A1512" s="614"/>
      <c r="B1512" s="508"/>
      <c r="C1512" s="508"/>
      <c r="D1512" s="508"/>
      <c r="E1512" s="508"/>
      <c r="F1512" s="212" t="s">
        <v>83</v>
      </c>
      <c r="G1512" s="208">
        <v>0</v>
      </c>
      <c r="H1512" s="208">
        <v>0</v>
      </c>
      <c r="I1512" s="208">
        <v>0</v>
      </c>
      <c r="J1512" s="208">
        <f t="shared" si="1184"/>
        <v>0</v>
      </c>
      <c r="K1512" s="534"/>
      <c r="L1512" s="531"/>
      <c r="M1512" s="513"/>
      <c r="N1512" s="314"/>
      <c r="O1512" s="313"/>
      <c r="P1512" s="313"/>
      <c r="Q1512" s="313"/>
    </row>
    <row r="1513" spans="1:17" s="209" customFormat="1" ht="12" customHeight="1" x14ac:dyDescent="0.3">
      <c r="A1513" s="614"/>
      <c r="B1513" s="509"/>
      <c r="C1513" s="509"/>
      <c r="D1513" s="509"/>
      <c r="E1513" s="509"/>
      <c r="F1513" s="213" t="s">
        <v>121</v>
      </c>
      <c r="G1513" s="214">
        <f t="shared" ref="G1513:J1513" si="1186">SUM(G1510:G1512)</f>
        <v>21400000</v>
      </c>
      <c r="H1513" s="214">
        <f t="shared" si="1186"/>
        <v>21400000</v>
      </c>
      <c r="I1513" s="214">
        <f t="shared" si="1186"/>
        <v>0</v>
      </c>
      <c r="J1513" s="214">
        <f t="shared" si="1186"/>
        <v>21400000</v>
      </c>
      <c r="K1513" s="535"/>
      <c r="L1513" s="532"/>
      <c r="M1513" s="514"/>
      <c r="N1513" s="314"/>
      <c r="O1513" s="313"/>
      <c r="P1513" s="313"/>
      <c r="Q1513" s="313"/>
    </row>
    <row r="1514" spans="1:17" s="209" customFormat="1" ht="12" customHeight="1" x14ac:dyDescent="0.3">
      <c r="A1514" s="614">
        <f>A1509+1</f>
        <v>165</v>
      </c>
      <c r="B1514" s="507"/>
      <c r="C1514" s="507" t="s">
        <v>206</v>
      </c>
      <c r="D1514" s="507"/>
      <c r="E1514" s="507"/>
      <c r="F1514" s="210" t="s">
        <v>197</v>
      </c>
      <c r="G1514" s="210"/>
      <c r="H1514" s="211"/>
      <c r="I1514" s="211"/>
      <c r="J1514" s="211"/>
      <c r="K1514" s="533"/>
      <c r="L1514" s="530">
        <v>0</v>
      </c>
      <c r="M1514" s="215"/>
      <c r="N1514" s="314"/>
      <c r="O1514" s="313"/>
      <c r="P1514" s="313"/>
      <c r="Q1514" s="313"/>
    </row>
    <row r="1515" spans="1:17" s="209" customFormat="1" ht="12" customHeight="1" x14ac:dyDescent="0.3">
      <c r="A1515" s="614"/>
      <c r="B1515" s="508"/>
      <c r="C1515" s="508"/>
      <c r="D1515" s="508"/>
      <c r="E1515" s="508"/>
      <c r="F1515" s="212" t="s">
        <v>104</v>
      </c>
      <c r="G1515" s="208">
        <v>144000</v>
      </c>
      <c r="H1515" s="208">
        <f t="shared" ref="H1515" si="1187">G1515</f>
        <v>144000</v>
      </c>
      <c r="I1515" s="208">
        <v>0</v>
      </c>
      <c r="J1515" s="208">
        <f t="shared" ref="J1515:J1517" si="1188">H1515</f>
        <v>144000</v>
      </c>
      <c r="K1515" s="534"/>
      <c r="L1515" s="531"/>
      <c r="M1515" s="513"/>
      <c r="N1515" s="314">
        <f>G1515</f>
        <v>144000</v>
      </c>
      <c r="O1515" s="314">
        <f t="shared" ref="O1515:Q1515" si="1189">H1515</f>
        <v>144000</v>
      </c>
      <c r="P1515" s="314">
        <f t="shared" si="1189"/>
        <v>0</v>
      </c>
      <c r="Q1515" s="314">
        <f t="shared" si="1189"/>
        <v>144000</v>
      </c>
    </row>
    <row r="1516" spans="1:17" s="209" customFormat="1" ht="12" customHeight="1" x14ac:dyDescent="0.3">
      <c r="A1516" s="614"/>
      <c r="B1516" s="508"/>
      <c r="C1516" s="508"/>
      <c r="D1516" s="508"/>
      <c r="E1516" s="508"/>
      <c r="F1516" s="212" t="s">
        <v>82</v>
      </c>
      <c r="G1516" s="208">
        <v>0</v>
      </c>
      <c r="H1516" s="208">
        <v>0</v>
      </c>
      <c r="I1516" s="208">
        <v>0</v>
      </c>
      <c r="J1516" s="208">
        <f t="shared" si="1188"/>
        <v>0</v>
      </c>
      <c r="K1516" s="534"/>
      <c r="L1516" s="531"/>
      <c r="M1516" s="513"/>
      <c r="N1516" s="314"/>
      <c r="O1516" s="313"/>
      <c r="P1516" s="313"/>
      <c r="Q1516" s="313"/>
    </row>
    <row r="1517" spans="1:17" s="209" customFormat="1" ht="12" customHeight="1" x14ac:dyDescent="0.3">
      <c r="A1517" s="614"/>
      <c r="B1517" s="508"/>
      <c r="C1517" s="508"/>
      <c r="D1517" s="508"/>
      <c r="E1517" s="508"/>
      <c r="F1517" s="212" t="s">
        <v>83</v>
      </c>
      <c r="G1517" s="208">
        <v>0</v>
      </c>
      <c r="H1517" s="208">
        <v>0</v>
      </c>
      <c r="I1517" s="208">
        <v>0</v>
      </c>
      <c r="J1517" s="208">
        <f t="shared" si="1188"/>
        <v>0</v>
      </c>
      <c r="K1517" s="534"/>
      <c r="L1517" s="531"/>
      <c r="M1517" s="513"/>
      <c r="N1517" s="314"/>
      <c r="O1517" s="313"/>
      <c r="P1517" s="313"/>
      <c r="Q1517" s="313"/>
    </row>
    <row r="1518" spans="1:17" s="209" customFormat="1" ht="12" customHeight="1" x14ac:dyDescent="0.3">
      <c r="A1518" s="614"/>
      <c r="B1518" s="509"/>
      <c r="C1518" s="509"/>
      <c r="D1518" s="509"/>
      <c r="E1518" s="509"/>
      <c r="F1518" s="213" t="s">
        <v>121</v>
      </c>
      <c r="G1518" s="214">
        <f t="shared" ref="G1518:J1518" si="1190">SUM(G1515:G1517)</f>
        <v>144000</v>
      </c>
      <c r="H1518" s="214">
        <f t="shared" si="1190"/>
        <v>144000</v>
      </c>
      <c r="I1518" s="214">
        <f t="shared" si="1190"/>
        <v>0</v>
      </c>
      <c r="J1518" s="214">
        <f t="shared" si="1190"/>
        <v>144000</v>
      </c>
      <c r="K1518" s="535"/>
      <c r="L1518" s="532"/>
      <c r="M1518" s="514"/>
      <c r="N1518" s="314"/>
      <c r="O1518" s="313"/>
      <c r="P1518" s="313"/>
      <c r="Q1518" s="313"/>
    </row>
    <row r="1519" spans="1:17" s="209" customFormat="1" ht="12" customHeight="1" x14ac:dyDescent="0.3">
      <c r="A1519" s="614">
        <f>A1514+1</f>
        <v>166</v>
      </c>
      <c r="B1519" s="507"/>
      <c r="C1519" s="507" t="s">
        <v>207</v>
      </c>
      <c r="D1519" s="507"/>
      <c r="E1519" s="507"/>
      <c r="F1519" s="210" t="s">
        <v>197</v>
      </c>
      <c r="G1519" s="210"/>
      <c r="H1519" s="211"/>
      <c r="I1519" s="211"/>
      <c r="J1519" s="211"/>
      <c r="K1519" s="533"/>
      <c r="L1519" s="530">
        <v>0</v>
      </c>
      <c r="M1519" s="215"/>
      <c r="N1519" s="314"/>
      <c r="O1519" s="313"/>
      <c r="P1519" s="313"/>
      <c r="Q1519" s="313"/>
    </row>
    <row r="1520" spans="1:17" s="209" customFormat="1" ht="12" customHeight="1" x14ac:dyDescent="0.3">
      <c r="A1520" s="614"/>
      <c r="B1520" s="508"/>
      <c r="C1520" s="508"/>
      <c r="D1520" s="508"/>
      <c r="E1520" s="508"/>
      <c r="F1520" s="212" t="s">
        <v>104</v>
      </c>
      <c r="G1520" s="208">
        <v>9614000</v>
      </c>
      <c r="H1520" s="208">
        <f t="shared" ref="H1520" si="1191">G1520</f>
        <v>9614000</v>
      </c>
      <c r="I1520" s="208">
        <v>0</v>
      </c>
      <c r="J1520" s="208">
        <f t="shared" ref="J1520:J1522" si="1192">H1520</f>
        <v>9614000</v>
      </c>
      <c r="K1520" s="534"/>
      <c r="L1520" s="531"/>
      <c r="M1520" s="513"/>
      <c r="N1520" s="314">
        <f>G1520</f>
        <v>9614000</v>
      </c>
      <c r="O1520" s="314">
        <f t="shared" ref="O1520:Q1520" si="1193">H1520</f>
        <v>9614000</v>
      </c>
      <c r="P1520" s="314">
        <f t="shared" si="1193"/>
        <v>0</v>
      </c>
      <c r="Q1520" s="314">
        <f t="shared" si="1193"/>
        <v>9614000</v>
      </c>
    </row>
    <row r="1521" spans="1:17" s="209" customFormat="1" ht="12" customHeight="1" x14ac:dyDescent="0.3">
      <c r="A1521" s="614"/>
      <c r="B1521" s="508"/>
      <c r="C1521" s="508"/>
      <c r="D1521" s="508"/>
      <c r="E1521" s="508"/>
      <c r="F1521" s="212" t="s">
        <v>82</v>
      </c>
      <c r="G1521" s="208">
        <v>0</v>
      </c>
      <c r="H1521" s="208">
        <v>0</v>
      </c>
      <c r="I1521" s="208">
        <v>0</v>
      </c>
      <c r="J1521" s="208">
        <f t="shared" si="1192"/>
        <v>0</v>
      </c>
      <c r="K1521" s="534"/>
      <c r="L1521" s="531"/>
      <c r="M1521" s="513"/>
      <c r="N1521" s="314"/>
      <c r="O1521" s="313"/>
      <c r="P1521" s="313"/>
      <c r="Q1521" s="313"/>
    </row>
    <row r="1522" spans="1:17" s="209" customFormat="1" ht="12" customHeight="1" x14ac:dyDescent="0.3">
      <c r="A1522" s="614"/>
      <c r="B1522" s="508"/>
      <c r="C1522" s="508"/>
      <c r="D1522" s="508"/>
      <c r="E1522" s="508"/>
      <c r="F1522" s="212" t="s">
        <v>83</v>
      </c>
      <c r="G1522" s="208">
        <v>0</v>
      </c>
      <c r="H1522" s="208">
        <v>0</v>
      </c>
      <c r="I1522" s="208">
        <v>0</v>
      </c>
      <c r="J1522" s="208">
        <f t="shared" si="1192"/>
        <v>0</v>
      </c>
      <c r="K1522" s="534"/>
      <c r="L1522" s="531"/>
      <c r="M1522" s="513"/>
      <c r="N1522" s="314"/>
      <c r="O1522" s="313"/>
      <c r="P1522" s="313"/>
      <c r="Q1522" s="313"/>
    </row>
    <row r="1523" spans="1:17" s="209" customFormat="1" ht="12" customHeight="1" x14ac:dyDescent="0.3">
      <c r="A1523" s="614"/>
      <c r="B1523" s="509"/>
      <c r="C1523" s="509"/>
      <c r="D1523" s="509"/>
      <c r="E1523" s="509"/>
      <c r="F1523" s="213" t="s">
        <v>121</v>
      </c>
      <c r="G1523" s="214">
        <f t="shared" ref="G1523:J1523" si="1194">SUM(G1520:G1522)</f>
        <v>9614000</v>
      </c>
      <c r="H1523" s="214">
        <f t="shared" si="1194"/>
        <v>9614000</v>
      </c>
      <c r="I1523" s="214">
        <f t="shared" si="1194"/>
        <v>0</v>
      </c>
      <c r="J1523" s="214">
        <f t="shared" si="1194"/>
        <v>9614000</v>
      </c>
      <c r="K1523" s="535"/>
      <c r="L1523" s="532"/>
      <c r="M1523" s="514"/>
      <c r="N1523" s="314"/>
      <c r="O1523" s="313"/>
      <c r="P1523" s="313"/>
      <c r="Q1523" s="313"/>
    </row>
    <row r="1524" spans="1:17" s="209" customFormat="1" ht="12" customHeight="1" x14ac:dyDescent="0.3">
      <c r="A1524" s="614">
        <f>A1519+1</f>
        <v>167</v>
      </c>
      <c r="B1524" s="507"/>
      <c r="C1524" s="507" t="s">
        <v>208</v>
      </c>
      <c r="D1524" s="507"/>
      <c r="E1524" s="507"/>
      <c r="F1524" s="210" t="s">
        <v>197</v>
      </c>
      <c r="G1524" s="210"/>
      <c r="H1524" s="211"/>
      <c r="I1524" s="211"/>
      <c r="J1524" s="211"/>
      <c r="K1524" s="533"/>
      <c r="L1524" s="530">
        <v>0</v>
      </c>
      <c r="M1524" s="215"/>
      <c r="N1524" s="314"/>
      <c r="O1524" s="313"/>
      <c r="P1524" s="313"/>
      <c r="Q1524" s="313"/>
    </row>
    <row r="1525" spans="1:17" s="209" customFormat="1" ht="12" customHeight="1" x14ac:dyDescent="0.3">
      <c r="A1525" s="614"/>
      <c r="B1525" s="508"/>
      <c r="C1525" s="508"/>
      <c r="D1525" s="508"/>
      <c r="E1525" s="508"/>
      <c r="F1525" s="212" t="s">
        <v>104</v>
      </c>
      <c r="G1525" s="208">
        <v>660000</v>
      </c>
      <c r="H1525" s="208">
        <f t="shared" ref="H1525" si="1195">G1525</f>
        <v>660000</v>
      </c>
      <c r="I1525" s="208">
        <v>0</v>
      </c>
      <c r="J1525" s="208">
        <f t="shared" ref="J1525:J1527" si="1196">H1525</f>
        <v>660000</v>
      </c>
      <c r="K1525" s="534"/>
      <c r="L1525" s="531"/>
      <c r="M1525" s="513"/>
      <c r="N1525" s="314">
        <f>G1525</f>
        <v>660000</v>
      </c>
      <c r="O1525" s="314">
        <f t="shared" ref="O1525:Q1525" si="1197">H1525</f>
        <v>660000</v>
      </c>
      <c r="P1525" s="314">
        <f t="shared" si="1197"/>
        <v>0</v>
      </c>
      <c r="Q1525" s="314">
        <f t="shared" si="1197"/>
        <v>660000</v>
      </c>
    </row>
    <row r="1526" spans="1:17" s="209" customFormat="1" ht="12" customHeight="1" x14ac:dyDescent="0.3">
      <c r="A1526" s="614"/>
      <c r="B1526" s="508"/>
      <c r="C1526" s="508"/>
      <c r="D1526" s="508"/>
      <c r="E1526" s="508"/>
      <c r="F1526" s="212" t="s">
        <v>82</v>
      </c>
      <c r="G1526" s="208">
        <v>0</v>
      </c>
      <c r="H1526" s="208">
        <v>0</v>
      </c>
      <c r="I1526" s="208">
        <v>0</v>
      </c>
      <c r="J1526" s="208">
        <f t="shared" si="1196"/>
        <v>0</v>
      </c>
      <c r="K1526" s="534"/>
      <c r="L1526" s="531"/>
      <c r="M1526" s="513"/>
      <c r="N1526" s="314"/>
      <c r="O1526" s="313"/>
      <c r="P1526" s="313"/>
      <c r="Q1526" s="313"/>
    </row>
    <row r="1527" spans="1:17" s="209" customFormat="1" ht="12" customHeight="1" x14ac:dyDescent="0.3">
      <c r="A1527" s="614"/>
      <c r="B1527" s="508"/>
      <c r="C1527" s="508"/>
      <c r="D1527" s="508"/>
      <c r="E1527" s="508"/>
      <c r="F1527" s="212" t="s">
        <v>83</v>
      </c>
      <c r="G1527" s="208">
        <v>0</v>
      </c>
      <c r="H1527" s="208">
        <v>0</v>
      </c>
      <c r="I1527" s="208">
        <v>0</v>
      </c>
      <c r="J1527" s="208">
        <f t="shared" si="1196"/>
        <v>0</v>
      </c>
      <c r="K1527" s="534"/>
      <c r="L1527" s="531"/>
      <c r="M1527" s="513"/>
      <c r="N1527" s="314"/>
      <c r="O1527" s="313"/>
      <c r="P1527" s="313"/>
      <c r="Q1527" s="313"/>
    </row>
    <row r="1528" spans="1:17" s="209" customFormat="1" ht="12" customHeight="1" x14ac:dyDescent="0.3">
      <c r="A1528" s="614"/>
      <c r="B1528" s="509"/>
      <c r="C1528" s="509"/>
      <c r="D1528" s="509"/>
      <c r="E1528" s="509"/>
      <c r="F1528" s="213" t="s">
        <v>121</v>
      </c>
      <c r="G1528" s="214">
        <f t="shared" ref="G1528:J1528" si="1198">SUM(G1525:G1527)</f>
        <v>660000</v>
      </c>
      <c r="H1528" s="214">
        <f t="shared" si="1198"/>
        <v>660000</v>
      </c>
      <c r="I1528" s="214">
        <f t="shared" si="1198"/>
        <v>0</v>
      </c>
      <c r="J1528" s="214">
        <f t="shared" si="1198"/>
        <v>660000</v>
      </c>
      <c r="K1528" s="535"/>
      <c r="L1528" s="532"/>
      <c r="M1528" s="514"/>
      <c r="N1528" s="314"/>
      <c r="O1528" s="313"/>
      <c r="P1528" s="313"/>
      <c r="Q1528" s="313"/>
    </row>
    <row r="1529" spans="1:17" s="209" customFormat="1" ht="12" customHeight="1" x14ac:dyDescent="0.3">
      <c r="A1529" s="614">
        <f>A1524+1</f>
        <v>168</v>
      </c>
      <c r="B1529" s="507"/>
      <c r="C1529" s="507" t="s">
        <v>210</v>
      </c>
      <c r="D1529" s="507"/>
      <c r="E1529" s="507"/>
      <c r="F1529" s="210" t="s">
        <v>197</v>
      </c>
      <c r="G1529" s="210"/>
      <c r="H1529" s="211"/>
      <c r="I1529" s="211"/>
      <c r="J1529" s="211"/>
      <c r="K1529" s="533" t="s">
        <v>884</v>
      </c>
      <c r="L1529" s="530">
        <v>0</v>
      </c>
      <c r="M1529" s="215"/>
      <c r="N1529" s="314"/>
      <c r="O1529" s="313"/>
      <c r="P1529" s="313"/>
      <c r="Q1529" s="313"/>
    </row>
    <row r="1530" spans="1:17" s="209" customFormat="1" ht="12" customHeight="1" x14ac:dyDescent="0.3">
      <c r="A1530" s="614"/>
      <c r="B1530" s="508"/>
      <c r="C1530" s="508"/>
      <c r="D1530" s="508"/>
      <c r="E1530" s="508"/>
      <c r="F1530" s="212" t="s">
        <v>104</v>
      </c>
      <c r="G1530" s="208">
        <v>3817440</v>
      </c>
      <c r="H1530" s="208">
        <v>0</v>
      </c>
      <c r="I1530" s="208">
        <f>G1530</f>
        <v>3817440</v>
      </c>
      <c r="J1530" s="208">
        <f t="shared" ref="J1530:J1532" si="1199">H1530</f>
        <v>0</v>
      </c>
      <c r="K1530" s="534"/>
      <c r="L1530" s="531"/>
      <c r="M1530" s="513"/>
      <c r="N1530" s="314">
        <f>G1530</f>
        <v>3817440</v>
      </c>
      <c r="O1530" s="314">
        <f t="shared" ref="O1530:Q1530" si="1200">H1530</f>
        <v>0</v>
      </c>
      <c r="P1530" s="314">
        <f t="shared" si="1200"/>
        <v>3817440</v>
      </c>
      <c r="Q1530" s="314">
        <f t="shared" si="1200"/>
        <v>0</v>
      </c>
    </row>
    <row r="1531" spans="1:17" s="209" customFormat="1" ht="12" customHeight="1" x14ac:dyDescent="0.3">
      <c r="A1531" s="614"/>
      <c r="B1531" s="508"/>
      <c r="C1531" s="508"/>
      <c r="D1531" s="508"/>
      <c r="E1531" s="508"/>
      <c r="F1531" s="212" t="s">
        <v>82</v>
      </c>
      <c r="G1531" s="208">
        <v>0</v>
      </c>
      <c r="H1531" s="208">
        <v>0</v>
      </c>
      <c r="I1531" s="208">
        <v>0</v>
      </c>
      <c r="J1531" s="208">
        <f t="shared" si="1199"/>
        <v>0</v>
      </c>
      <c r="K1531" s="534"/>
      <c r="L1531" s="531"/>
      <c r="M1531" s="513"/>
      <c r="N1531" s="314"/>
      <c r="O1531" s="313"/>
      <c r="P1531" s="313"/>
      <c r="Q1531" s="313"/>
    </row>
    <row r="1532" spans="1:17" s="209" customFormat="1" ht="12" customHeight="1" x14ac:dyDescent="0.3">
      <c r="A1532" s="614"/>
      <c r="B1532" s="508"/>
      <c r="C1532" s="508"/>
      <c r="D1532" s="508"/>
      <c r="E1532" s="508"/>
      <c r="F1532" s="212" t="s">
        <v>83</v>
      </c>
      <c r="G1532" s="208">
        <v>0</v>
      </c>
      <c r="H1532" s="208">
        <v>0</v>
      </c>
      <c r="I1532" s="208">
        <v>0</v>
      </c>
      <c r="J1532" s="208">
        <f t="shared" si="1199"/>
        <v>0</v>
      </c>
      <c r="K1532" s="534"/>
      <c r="L1532" s="531"/>
      <c r="M1532" s="513"/>
      <c r="N1532" s="314"/>
      <c r="O1532" s="313"/>
      <c r="P1532" s="313"/>
      <c r="Q1532" s="313"/>
    </row>
    <row r="1533" spans="1:17" s="209" customFormat="1" ht="12" customHeight="1" x14ac:dyDescent="0.3">
      <c r="A1533" s="614"/>
      <c r="B1533" s="509"/>
      <c r="C1533" s="509"/>
      <c r="D1533" s="509"/>
      <c r="E1533" s="509"/>
      <c r="F1533" s="213" t="s">
        <v>121</v>
      </c>
      <c r="G1533" s="214">
        <f t="shared" ref="G1533:J1533" si="1201">SUM(G1530:G1532)</f>
        <v>3817440</v>
      </c>
      <c r="H1533" s="214">
        <f t="shared" si="1201"/>
        <v>0</v>
      </c>
      <c r="I1533" s="214">
        <f t="shared" si="1201"/>
        <v>3817440</v>
      </c>
      <c r="J1533" s="214">
        <f t="shared" si="1201"/>
        <v>0</v>
      </c>
      <c r="K1533" s="535"/>
      <c r="L1533" s="532"/>
      <c r="M1533" s="514"/>
      <c r="N1533" s="314"/>
      <c r="O1533" s="313"/>
      <c r="P1533" s="313"/>
      <c r="Q1533" s="313"/>
    </row>
    <row r="1534" spans="1:17" s="209" customFormat="1" ht="12" customHeight="1" x14ac:dyDescent="0.3">
      <c r="A1534" s="614">
        <f>A1529+1</f>
        <v>169</v>
      </c>
      <c r="B1534" s="507"/>
      <c r="C1534" s="507" t="s">
        <v>211</v>
      </c>
      <c r="D1534" s="507"/>
      <c r="E1534" s="507"/>
      <c r="F1534" s="210" t="s">
        <v>197</v>
      </c>
      <c r="G1534" s="210"/>
      <c r="H1534" s="211"/>
      <c r="I1534" s="211"/>
      <c r="J1534" s="211"/>
      <c r="K1534" s="533"/>
      <c r="L1534" s="530">
        <v>0</v>
      </c>
      <c r="M1534" s="215"/>
      <c r="N1534" s="314"/>
      <c r="O1534" s="313"/>
      <c r="P1534" s="313"/>
      <c r="Q1534" s="313"/>
    </row>
    <row r="1535" spans="1:17" s="209" customFormat="1" ht="12" customHeight="1" x14ac:dyDescent="0.3">
      <c r="A1535" s="614"/>
      <c r="B1535" s="508"/>
      <c r="C1535" s="508"/>
      <c r="D1535" s="508"/>
      <c r="E1535" s="508"/>
      <c r="F1535" s="212" t="s">
        <v>104</v>
      </c>
      <c r="G1535" s="208">
        <v>123200</v>
      </c>
      <c r="H1535" s="208">
        <f t="shared" ref="H1535" si="1202">G1535</f>
        <v>123200</v>
      </c>
      <c r="I1535" s="208">
        <v>0</v>
      </c>
      <c r="J1535" s="208">
        <f t="shared" ref="J1535:J1537" si="1203">H1535</f>
        <v>123200</v>
      </c>
      <c r="K1535" s="534"/>
      <c r="L1535" s="531"/>
      <c r="M1535" s="513"/>
      <c r="N1535" s="314">
        <f>G1535</f>
        <v>123200</v>
      </c>
      <c r="O1535" s="314">
        <f t="shared" ref="O1535:Q1535" si="1204">H1535</f>
        <v>123200</v>
      </c>
      <c r="P1535" s="314">
        <f t="shared" si="1204"/>
        <v>0</v>
      </c>
      <c r="Q1535" s="314">
        <f t="shared" si="1204"/>
        <v>123200</v>
      </c>
    </row>
    <row r="1536" spans="1:17" s="209" customFormat="1" ht="12" customHeight="1" x14ac:dyDescent="0.3">
      <c r="A1536" s="614"/>
      <c r="B1536" s="508"/>
      <c r="C1536" s="508"/>
      <c r="D1536" s="508"/>
      <c r="E1536" s="508"/>
      <c r="F1536" s="212" t="s">
        <v>82</v>
      </c>
      <c r="G1536" s="208">
        <v>0</v>
      </c>
      <c r="H1536" s="208">
        <v>0</v>
      </c>
      <c r="I1536" s="208">
        <v>0</v>
      </c>
      <c r="J1536" s="208">
        <f t="shared" si="1203"/>
        <v>0</v>
      </c>
      <c r="K1536" s="534"/>
      <c r="L1536" s="531"/>
      <c r="M1536" s="513"/>
      <c r="N1536" s="314"/>
      <c r="O1536" s="313"/>
      <c r="P1536" s="313"/>
      <c r="Q1536" s="313"/>
    </row>
    <row r="1537" spans="1:17" s="209" customFormat="1" ht="12" customHeight="1" x14ac:dyDescent="0.3">
      <c r="A1537" s="614"/>
      <c r="B1537" s="508"/>
      <c r="C1537" s="508"/>
      <c r="D1537" s="508"/>
      <c r="E1537" s="508"/>
      <c r="F1537" s="212" t="s">
        <v>83</v>
      </c>
      <c r="G1537" s="208">
        <v>0</v>
      </c>
      <c r="H1537" s="208">
        <v>0</v>
      </c>
      <c r="I1537" s="208">
        <v>0</v>
      </c>
      <c r="J1537" s="208">
        <f t="shared" si="1203"/>
        <v>0</v>
      </c>
      <c r="K1537" s="534"/>
      <c r="L1537" s="531"/>
      <c r="M1537" s="513"/>
      <c r="N1537" s="314"/>
      <c r="O1537" s="313"/>
      <c r="P1537" s="313"/>
      <c r="Q1537" s="313"/>
    </row>
    <row r="1538" spans="1:17" s="209" customFormat="1" ht="12" customHeight="1" x14ac:dyDescent="0.3">
      <c r="A1538" s="614"/>
      <c r="B1538" s="509"/>
      <c r="C1538" s="509"/>
      <c r="D1538" s="509"/>
      <c r="E1538" s="509"/>
      <c r="F1538" s="213" t="s">
        <v>121</v>
      </c>
      <c r="G1538" s="214">
        <f t="shared" ref="G1538:J1538" si="1205">SUM(G1535:G1537)</f>
        <v>123200</v>
      </c>
      <c r="H1538" s="214">
        <f t="shared" si="1205"/>
        <v>123200</v>
      </c>
      <c r="I1538" s="214">
        <f t="shared" si="1205"/>
        <v>0</v>
      </c>
      <c r="J1538" s="214">
        <f t="shared" si="1205"/>
        <v>123200</v>
      </c>
      <c r="K1538" s="535"/>
      <c r="L1538" s="532"/>
      <c r="M1538" s="514"/>
      <c r="N1538" s="314"/>
      <c r="O1538" s="313"/>
      <c r="P1538" s="313"/>
      <c r="Q1538" s="313"/>
    </row>
    <row r="1539" spans="1:17" s="209" customFormat="1" ht="12" customHeight="1" x14ac:dyDescent="0.3">
      <c r="A1539" s="614">
        <f>A1534+1</f>
        <v>170</v>
      </c>
      <c r="B1539" s="507"/>
      <c r="C1539" s="507" t="s">
        <v>212</v>
      </c>
      <c r="D1539" s="507"/>
      <c r="E1539" s="507"/>
      <c r="F1539" s="210" t="s">
        <v>197</v>
      </c>
      <c r="G1539" s="210"/>
      <c r="H1539" s="211"/>
      <c r="I1539" s="211"/>
      <c r="J1539" s="211"/>
      <c r="K1539" s="533"/>
      <c r="L1539" s="530">
        <v>0</v>
      </c>
      <c r="M1539" s="215"/>
      <c r="N1539" s="314"/>
      <c r="O1539" s="313"/>
      <c r="P1539" s="313"/>
      <c r="Q1539" s="313"/>
    </row>
    <row r="1540" spans="1:17" s="209" customFormat="1" ht="12" customHeight="1" x14ac:dyDescent="0.3">
      <c r="A1540" s="614"/>
      <c r="B1540" s="508"/>
      <c r="C1540" s="508"/>
      <c r="D1540" s="508"/>
      <c r="E1540" s="508"/>
      <c r="F1540" s="212" t="s">
        <v>104</v>
      </c>
      <c r="G1540" s="208">
        <v>572000</v>
      </c>
      <c r="H1540" s="208">
        <f t="shared" ref="H1540" si="1206">G1540</f>
        <v>572000</v>
      </c>
      <c r="I1540" s="208">
        <v>0</v>
      </c>
      <c r="J1540" s="208">
        <f t="shared" ref="J1540:J1542" si="1207">H1540</f>
        <v>572000</v>
      </c>
      <c r="K1540" s="534"/>
      <c r="L1540" s="531"/>
      <c r="M1540" s="513"/>
      <c r="N1540" s="314">
        <f>G1540</f>
        <v>572000</v>
      </c>
      <c r="O1540" s="314">
        <f t="shared" ref="O1540:Q1540" si="1208">H1540</f>
        <v>572000</v>
      </c>
      <c r="P1540" s="314">
        <f t="shared" si="1208"/>
        <v>0</v>
      </c>
      <c r="Q1540" s="314">
        <f t="shared" si="1208"/>
        <v>572000</v>
      </c>
    </row>
    <row r="1541" spans="1:17" s="209" customFormat="1" ht="12" customHeight="1" x14ac:dyDescent="0.3">
      <c r="A1541" s="614"/>
      <c r="B1541" s="508"/>
      <c r="C1541" s="508"/>
      <c r="D1541" s="508"/>
      <c r="E1541" s="508"/>
      <c r="F1541" s="212" t="s">
        <v>82</v>
      </c>
      <c r="G1541" s="208">
        <v>0</v>
      </c>
      <c r="H1541" s="208">
        <v>0</v>
      </c>
      <c r="I1541" s="208">
        <v>0</v>
      </c>
      <c r="J1541" s="208">
        <f t="shared" si="1207"/>
        <v>0</v>
      </c>
      <c r="K1541" s="534"/>
      <c r="L1541" s="531"/>
      <c r="M1541" s="513"/>
      <c r="N1541" s="314"/>
      <c r="O1541" s="313"/>
      <c r="P1541" s="313"/>
      <c r="Q1541" s="313"/>
    </row>
    <row r="1542" spans="1:17" s="209" customFormat="1" ht="12" customHeight="1" x14ac:dyDescent="0.3">
      <c r="A1542" s="614"/>
      <c r="B1542" s="508"/>
      <c r="C1542" s="508"/>
      <c r="D1542" s="508"/>
      <c r="E1542" s="508"/>
      <c r="F1542" s="212" t="s">
        <v>83</v>
      </c>
      <c r="G1542" s="208">
        <v>0</v>
      </c>
      <c r="H1542" s="208">
        <v>0</v>
      </c>
      <c r="I1542" s="208">
        <v>0</v>
      </c>
      <c r="J1542" s="208">
        <f t="shared" si="1207"/>
        <v>0</v>
      </c>
      <c r="K1542" s="534"/>
      <c r="L1542" s="531"/>
      <c r="M1542" s="513"/>
      <c r="N1542" s="314"/>
      <c r="O1542" s="313"/>
      <c r="P1542" s="313"/>
      <c r="Q1542" s="313"/>
    </row>
    <row r="1543" spans="1:17" s="209" customFormat="1" ht="12" customHeight="1" x14ac:dyDescent="0.3">
      <c r="A1543" s="614"/>
      <c r="B1543" s="509"/>
      <c r="C1543" s="509"/>
      <c r="D1543" s="509"/>
      <c r="E1543" s="509"/>
      <c r="F1543" s="213" t="s">
        <v>121</v>
      </c>
      <c r="G1543" s="214">
        <f t="shared" ref="G1543:J1543" si="1209">SUM(G1540:G1542)</f>
        <v>572000</v>
      </c>
      <c r="H1543" s="214">
        <f t="shared" si="1209"/>
        <v>572000</v>
      </c>
      <c r="I1543" s="214">
        <f t="shared" si="1209"/>
        <v>0</v>
      </c>
      <c r="J1543" s="214">
        <f t="shared" si="1209"/>
        <v>572000</v>
      </c>
      <c r="K1543" s="535"/>
      <c r="L1543" s="532"/>
      <c r="M1543" s="514"/>
      <c r="N1543" s="314"/>
      <c r="O1543" s="313"/>
      <c r="P1543" s="313"/>
      <c r="Q1543" s="313"/>
    </row>
    <row r="1544" spans="1:17" s="209" customFormat="1" ht="12" customHeight="1" x14ac:dyDescent="0.3">
      <c r="A1544" s="614">
        <f>A1539+1</f>
        <v>171</v>
      </c>
      <c r="B1544" s="507"/>
      <c r="C1544" s="507" t="s">
        <v>213</v>
      </c>
      <c r="D1544" s="507"/>
      <c r="E1544" s="507"/>
      <c r="F1544" s="210" t="s">
        <v>197</v>
      </c>
      <c r="G1544" s="210"/>
      <c r="H1544" s="211"/>
      <c r="I1544" s="211"/>
      <c r="J1544" s="211"/>
      <c r="K1544" s="533"/>
      <c r="L1544" s="530">
        <v>0</v>
      </c>
      <c r="M1544" s="215"/>
      <c r="N1544" s="314"/>
      <c r="O1544" s="313"/>
      <c r="P1544" s="313"/>
      <c r="Q1544" s="313"/>
    </row>
    <row r="1545" spans="1:17" s="209" customFormat="1" ht="12" customHeight="1" x14ac:dyDescent="0.3">
      <c r="A1545" s="614"/>
      <c r="B1545" s="508"/>
      <c r="C1545" s="508"/>
      <c r="D1545" s="508"/>
      <c r="E1545" s="508"/>
      <c r="F1545" s="212" t="s">
        <v>104</v>
      </c>
      <c r="G1545" s="208">
        <v>1395900</v>
      </c>
      <c r="H1545" s="208">
        <f t="shared" ref="H1545" si="1210">G1545</f>
        <v>1395900</v>
      </c>
      <c r="I1545" s="208">
        <v>0</v>
      </c>
      <c r="J1545" s="208">
        <f t="shared" ref="J1545:J1547" si="1211">H1545</f>
        <v>1395900</v>
      </c>
      <c r="K1545" s="534"/>
      <c r="L1545" s="531"/>
      <c r="M1545" s="513"/>
      <c r="N1545" s="314">
        <f>G1545</f>
        <v>1395900</v>
      </c>
      <c r="O1545" s="314">
        <f t="shared" ref="O1545:Q1545" si="1212">H1545</f>
        <v>1395900</v>
      </c>
      <c r="P1545" s="314">
        <f t="shared" si="1212"/>
        <v>0</v>
      </c>
      <c r="Q1545" s="314">
        <f t="shared" si="1212"/>
        <v>1395900</v>
      </c>
    </row>
    <row r="1546" spans="1:17" s="209" customFormat="1" ht="12" customHeight="1" x14ac:dyDescent="0.3">
      <c r="A1546" s="614"/>
      <c r="B1546" s="508"/>
      <c r="C1546" s="508"/>
      <c r="D1546" s="508"/>
      <c r="E1546" s="508"/>
      <c r="F1546" s="212" t="s">
        <v>82</v>
      </c>
      <c r="G1546" s="208">
        <v>0</v>
      </c>
      <c r="H1546" s="208">
        <v>0</v>
      </c>
      <c r="I1546" s="208">
        <v>0</v>
      </c>
      <c r="J1546" s="208">
        <f t="shared" si="1211"/>
        <v>0</v>
      </c>
      <c r="K1546" s="534"/>
      <c r="L1546" s="531"/>
      <c r="M1546" s="513"/>
      <c r="N1546" s="314"/>
      <c r="O1546" s="313"/>
      <c r="P1546" s="313"/>
      <c r="Q1546" s="313"/>
    </row>
    <row r="1547" spans="1:17" s="209" customFormat="1" ht="12" customHeight="1" x14ac:dyDescent="0.3">
      <c r="A1547" s="614"/>
      <c r="B1547" s="508"/>
      <c r="C1547" s="508"/>
      <c r="D1547" s="508"/>
      <c r="E1547" s="508"/>
      <c r="F1547" s="212" t="s">
        <v>83</v>
      </c>
      <c r="G1547" s="208">
        <v>0</v>
      </c>
      <c r="H1547" s="208">
        <v>0</v>
      </c>
      <c r="I1547" s="208">
        <v>0</v>
      </c>
      <c r="J1547" s="208">
        <f t="shared" si="1211"/>
        <v>0</v>
      </c>
      <c r="K1547" s="534"/>
      <c r="L1547" s="531"/>
      <c r="M1547" s="513"/>
      <c r="N1547" s="314"/>
      <c r="O1547" s="313"/>
      <c r="P1547" s="313"/>
      <c r="Q1547" s="313"/>
    </row>
    <row r="1548" spans="1:17" s="209" customFormat="1" ht="12" customHeight="1" x14ac:dyDescent="0.3">
      <c r="A1548" s="614"/>
      <c r="B1548" s="509"/>
      <c r="C1548" s="509"/>
      <c r="D1548" s="509"/>
      <c r="E1548" s="509"/>
      <c r="F1548" s="213" t="s">
        <v>121</v>
      </c>
      <c r="G1548" s="214">
        <f t="shared" ref="G1548:J1548" si="1213">SUM(G1545:G1547)</f>
        <v>1395900</v>
      </c>
      <c r="H1548" s="214">
        <f t="shared" si="1213"/>
        <v>1395900</v>
      </c>
      <c r="I1548" s="214">
        <f t="shared" si="1213"/>
        <v>0</v>
      </c>
      <c r="J1548" s="214">
        <f t="shared" si="1213"/>
        <v>1395900</v>
      </c>
      <c r="K1548" s="535"/>
      <c r="L1548" s="532"/>
      <c r="M1548" s="514"/>
      <c r="N1548" s="314"/>
      <c r="O1548" s="313"/>
      <c r="P1548" s="313"/>
      <c r="Q1548" s="313"/>
    </row>
    <row r="1549" spans="1:17" s="209" customFormat="1" ht="12" customHeight="1" x14ac:dyDescent="0.3">
      <c r="A1549" s="614">
        <f>A1544+1</f>
        <v>172</v>
      </c>
      <c r="B1549" s="507"/>
      <c r="C1549" s="507" t="s">
        <v>214</v>
      </c>
      <c r="D1549" s="507"/>
      <c r="E1549" s="507"/>
      <c r="F1549" s="210" t="s">
        <v>197</v>
      </c>
      <c r="G1549" s="210"/>
      <c r="H1549" s="211"/>
      <c r="I1549" s="211"/>
      <c r="J1549" s="211"/>
      <c r="K1549" s="533"/>
      <c r="L1549" s="530">
        <v>0</v>
      </c>
      <c r="M1549" s="215"/>
      <c r="N1549" s="314"/>
      <c r="O1549" s="313"/>
      <c r="P1549" s="313"/>
      <c r="Q1549" s="313"/>
    </row>
    <row r="1550" spans="1:17" s="209" customFormat="1" ht="12" customHeight="1" x14ac:dyDescent="0.3">
      <c r="A1550" s="614"/>
      <c r="B1550" s="508"/>
      <c r="C1550" s="508"/>
      <c r="D1550" s="508"/>
      <c r="E1550" s="508"/>
      <c r="F1550" s="212" t="s">
        <v>104</v>
      </c>
      <c r="G1550" s="208">
        <v>726000</v>
      </c>
      <c r="H1550" s="208">
        <f t="shared" ref="H1550" si="1214">G1550</f>
        <v>726000</v>
      </c>
      <c r="I1550" s="208">
        <v>0</v>
      </c>
      <c r="J1550" s="208">
        <f t="shared" ref="J1550:J1552" si="1215">H1550</f>
        <v>726000</v>
      </c>
      <c r="K1550" s="534"/>
      <c r="L1550" s="531"/>
      <c r="M1550" s="513"/>
      <c r="N1550" s="314">
        <f>G1550</f>
        <v>726000</v>
      </c>
      <c r="O1550" s="314">
        <f t="shared" ref="O1550:Q1550" si="1216">H1550</f>
        <v>726000</v>
      </c>
      <c r="P1550" s="314">
        <f t="shared" si="1216"/>
        <v>0</v>
      </c>
      <c r="Q1550" s="314">
        <f t="shared" si="1216"/>
        <v>726000</v>
      </c>
    </row>
    <row r="1551" spans="1:17" s="209" customFormat="1" ht="12" customHeight="1" x14ac:dyDescent="0.3">
      <c r="A1551" s="614"/>
      <c r="B1551" s="508"/>
      <c r="C1551" s="508"/>
      <c r="D1551" s="508"/>
      <c r="E1551" s="508"/>
      <c r="F1551" s="212" t="s">
        <v>82</v>
      </c>
      <c r="G1551" s="208">
        <v>0</v>
      </c>
      <c r="H1551" s="208">
        <v>0</v>
      </c>
      <c r="I1551" s="208">
        <v>0</v>
      </c>
      <c r="J1551" s="208">
        <f t="shared" si="1215"/>
        <v>0</v>
      </c>
      <c r="K1551" s="534"/>
      <c r="L1551" s="531"/>
      <c r="M1551" s="513"/>
      <c r="N1551" s="314"/>
      <c r="O1551" s="313"/>
      <c r="P1551" s="313"/>
      <c r="Q1551" s="313"/>
    </row>
    <row r="1552" spans="1:17" s="209" customFormat="1" ht="12" customHeight="1" x14ac:dyDescent="0.3">
      <c r="A1552" s="614"/>
      <c r="B1552" s="508"/>
      <c r="C1552" s="508"/>
      <c r="D1552" s="508"/>
      <c r="E1552" s="508"/>
      <c r="F1552" s="212" t="s">
        <v>83</v>
      </c>
      <c r="G1552" s="208">
        <v>0</v>
      </c>
      <c r="H1552" s="208">
        <v>0</v>
      </c>
      <c r="I1552" s="208">
        <v>0</v>
      </c>
      <c r="J1552" s="208">
        <f t="shared" si="1215"/>
        <v>0</v>
      </c>
      <c r="K1552" s="534"/>
      <c r="L1552" s="531"/>
      <c r="M1552" s="513"/>
      <c r="N1552" s="314"/>
      <c r="O1552" s="313"/>
      <c r="P1552" s="313"/>
      <c r="Q1552" s="313"/>
    </row>
    <row r="1553" spans="1:17" s="209" customFormat="1" ht="12" customHeight="1" x14ac:dyDescent="0.3">
      <c r="A1553" s="614"/>
      <c r="B1553" s="509"/>
      <c r="C1553" s="509"/>
      <c r="D1553" s="509"/>
      <c r="E1553" s="509"/>
      <c r="F1553" s="213" t="s">
        <v>121</v>
      </c>
      <c r="G1553" s="214">
        <f t="shared" ref="G1553:J1553" si="1217">SUM(G1550:G1552)</f>
        <v>726000</v>
      </c>
      <c r="H1553" s="214">
        <f t="shared" si="1217"/>
        <v>726000</v>
      </c>
      <c r="I1553" s="214">
        <f t="shared" si="1217"/>
        <v>0</v>
      </c>
      <c r="J1553" s="214">
        <f t="shared" si="1217"/>
        <v>726000</v>
      </c>
      <c r="K1553" s="535"/>
      <c r="L1553" s="532"/>
      <c r="M1553" s="514"/>
      <c r="N1553" s="314"/>
      <c r="O1553" s="313"/>
      <c r="P1553" s="313"/>
      <c r="Q1553" s="313"/>
    </row>
    <row r="1554" spans="1:17" s="209" customFormat="1" ht="12" customHeight="1" x14ac:dyDescent="0.3">
      <c r="A1554" s="614">
        <f>A1549+1</f>
        <v>173</v>
      </c>
      <c r="B1554" s="507"/>
      <c r="C1554" s="507" t="s">
        <v>215</v>
      </c>
      <c r="D1554" s="507"/>
      <c r="E1554" s="507"/>
      <c r="F1554" s="210" t="s">
        <v>197</v>
      </c>
      <c r="G1554" s="210"/>
      <c r="H1554" s="211"/>
      <c r="I1554" s="211"/>
      <c r="J1554" s="211"/>
      <c r="K1554" s="533"/>
      <c r="L1554" s="530">
        <v>0</v>
      </c>
      <c r="M1554" s="215"/>
      <c r="N1554" s="314"/>
      <c r="O1554" s="313"/>
      <c r="P1554" s="313"/>
      <c r="Q1554" s="313"/>
    </row>
    <row r="1555" spans="1:17" s="209" customFormat="1" ht="12" customHeight="1" x14ac:dyDescent="0.3">
      <c r="A1555" s="614"/>
      <c r="B1555" s="508"/>
      <c r="C1555" s="508"/>
      <c r="D1555" s="508"/>
      <c r="E1555" s="508"/>
      <c r="F1555" s="212" t="s">
        <v>104</v>
      </c>
      <c r="G1555" s="208">
        <v>16143000</v>
      </c>
      <c r="H1555" s="208">
        <f t="shared" ref="H1555" si="1218">G1555</f>
        <v>16143000</v>
      </c>
      <c r="I1555" s="208">
        <v>0</v>
      </c>
      <c r="J1555" s="208">
        <f t="shared" ref="J1555:J1557" si="1219">H1555</f>
        <v>16143000</v>
      </c>
      <c r="K1555" s="534"/>
      <c r="L1555" s="531"/>
      <c r="M1555" s="513"/>
      <c r="N1555" s="314">
        <f>G1555</f>
        <v>16143000</v>
      </c>
      <c r="O1555" s="314">
        <f t="shared" ref="O1555:Q1555" si="1220">H1555</f>
        <v>16143000</v>
      </c>
      <c r="P1555" s="314">
        <f t="shared" si="1220"/>
        <v>0</v>
      </c>
      <c r="Q1555" s="314">
        <f t="shared" si="1220"/>
        <v>16143000</v>
      </c>
    </row>
    <row r="1556" spans="1:17" s="209" customFormat="1" ht="12" customHeight="1" x14ac:dyDescent="0.3">
      <c r="A1556" s="614"/>
      <c r="B1556" s="508"/>
      <c r="C1556" s="508"/>
      <c r="D1556" s="508"/>
      <c r="E1556" s="508"/>
      <c r="F1556" s="212" t="s">
        <v>82</v>
      </c>
      <c r="G1556" s="208">
        <v>0</v>
      </c>
      <c r="H1556" s="208">
        <v>0</v>
      </c>
      <c r="I1556" s="208">
        <v>0</v>
      </c>
      <c r="J1556" s="208">
        <f t="shared" si="1219"/>
        <v>0</v>
      </c>
      <c r="K1556" s="534"/>
      <c r="L1556" s="531"/>
      <c r="M1556" s="513"/>
      <c r="N1556" s="314"/>
      <c r="O1556" s="313"/>
      <c r="P1556" s="313"/>
      <c r="Q1556" s="313"/>
    </row>
    <row r="1557" spans="1:17" s="209" customFormat="1" ht="12" customHeight="1" x14ac:dyDescent="0.3">
      <c r="A1557" s="614"/>
      <c r="B1557" s="508"/>
      <c r="C1557" s="508"/>
      <c r="D1557" s="508"/>
      <c r="E1557" s="508"/>
      <c r="F1557" s="212" t="s">
        <v>83</v>
      </c>
      <c r="G1557" s="208">
        <v>0</v>
      </c>
      <c r="H1557" s="208">
        <v>0</v>
      </c>
      <c r="I1557" s="208">
        <v>0</v>
      </c>
      <c r="J1557" s="208">
        <f t="shared" si="1219"/>
        <v>0</v>
      </c>
      <c r="K1557" s="534"/>
      <c r="L1557" s="531"/>
      <c r="M1557" s="513"/>
      <c r="N1557" s="314"/>
      <c r="O1557" s="313"/>
      <c r="P1557" s="313"/>
      <c r="Q1557" s="313"/>
    </row>
    <row r="1558" spans="1:17" s="209" customFormat="1" ht="12" customHeight="1" x14ac:dyDescent="0.3">
      <c r="A1558" s="614"/>
      <c r="B1558" s="509"/>
      <c r="C1558" s="509"/>
      <c r="D1558" s="509"/>
      <c r="E1558" s="509"/>
      <c r="F1558" s="213" t="s">
        <v>121</v>
      </c>
      <c r="G1558" s="214">
        <f t="shared" ref="G1558:J1558" si="1221">SUM(G1555:G1557)</f>
        <v>16143000</v>
      </c>
      <c r="H1558" s="214">
        <f t="shared" si="1221"/>
        <v>16143000</v>
      </c>
      <c r="I1558" s="214">
        <f t="shared" si="1221"/>
        <v>0</v>
      </c>
      <c r="J1558" s="214">
        <f t="shared" si="1221"/>
        <v>16143000</v>
      </c>
      <c r="K1558" s="535"/>
      <c r="L1558" s="532"/>
      <c r="M1558" s="514"/>
      <c r="N1558" s="314"/>
      <c r="O1558" s="313"/>
      <c r="P1558" s="313"/>
      <c r="Q1558" s="313"/>
    </row>
    <row r="1559" spans="1:17" s="209" customFormat="1" ht="12" customHeight="1" x14ac:dyDescent="0.3">
      <c r="A1559" s="614">
        <f>A1554+1</f>
        <v>174</v>
      </c>
      <c r="B1559" s="507"/>
      <c r="C1559" s="507" t="s">
        <v>216</v>
      </c>
      <c r="D1559" s="507"/>
      <c r="E1559" s="507"/>
      <c r="F1559" s="210" t="s">
        <v>197</v>
      </c>
      <c r="G1559" s="210"/>
      <c r="H1559" s="211"/>
      <c r="I1559" s="211"/>
      <c r="J1559" s="211"/>
      <c r="K1559" s="533"/>
      <c r="L1559" s="530">
        <v>0</v>
      </c>
      <c r="M1559" s="215"/>
      <c r="N1559" s="314"/>
      <c r="O1559" s="313"/>
      <c r="P1559" s="313"/>
      <c r="Q1559" s="313"/>
    </row>
    <row r="1560" spans="1:17" s="209" customFormat="1" ht="12" customHeight="1" x14ac:dyDescent="0.3">
      <c r="A1560" s="614"/>
      <c r="B1560" s="508"/>
      <c r="C1560" s="508"/>
      <c r="D1560" s="508"/>
      <c r="E1560" s="508"/>
      <c r="F1560" s="212" t="s">
        <v>104</v>
      </c>
      <c r="G1560" s="208">
        <v>4356000</v>
      </c>
      <c r="H1560" s="208">
        <f t="shared" ref="H1560" si="1222">G1560</f>
        <v>4356000</v>
      </c>
      <c r="I1560" s="208">
        <v>0</v>
      </c>
      <c r="J1560" s="208">
        <f t="shared" ref="J1560:J1562" si="1223">H1560</f>
        <v>4356000</v>
      </c>
      <c r="K1560" s="534"/>
      <c r="L1560" s="531"/>
      <c r="M1560" s="513"/>
      <c r="N1560" s="314">
        <f>G1560</f>
        <v>4356000</v>
      </c>
      <c r="O1560" s="314">
        <f t="shared" ref="O1560:Q1560" si="1224">H1560</f>
        <v>4356000</v>
      </c>
      <c r="P1560" s="314">
        <f t="shared" si="1224"/>
        <v>0</v>
      </c>
      <c r="Q1560" s="314">
        <f t="shared" si="1224"/>
        <v>4356000</v>
      </c>
    </row>
    <row r="1561" spans="1:17" s="209" customFormat="1" ht="12" customHeight="1" x14ac:dyDescent="0.3">
      <c r="A1561" s="614"/>
      <c r="B1561" s="508"/>
      <c r="C1561" s="508"/>
      <c r="D1561" s="508"/>
      <c r="E1561" s="508"/>
      <c r="F1561" s="212" t="s">
        <v>82</v>
      </c>
      <c r="G1561" s="208">
        <v>0</v>
      </c>
      <c r="H1561" s="208">
        <v>0</v>
      </c>
      <c r="I1561" s="208">
        <v>0</v>
      </c>
      <c r="J1561" s="208">
        <f t="shared" si="1223"/>
        <v>0</v>
      </c>
      <c r="K1561" s="534"/>
      <c r="L1561" s="531"/>
      <c r="M1561" s="513"/>
      <c r="N1561" s="314"/>
      <c r="O1561" s="313"/>
      <c r="P1561" s="313"/>
      <c r="Q1561" s="313"/>
    </row>
    <row r="1562" spans="1:17" s="209" customFormat="1" ht="12" customHeight="1" x14ac:dyDescent="0.3">
      <c r="A1562" s="614"/>
      <c r="B1562" s="508"/>
      <c r="C1562" s="508"/>
      <c r="D1562" s="508"/>
      <c r="E1562" s="508"/>
      <c r="F1562" s="212" t="s">
        <v>83</v>
      </c>
      <c r="G1562" s="208">
        <v>0</v>
      </c>
      <c r="H1562" s="208">
        <v>0</v>
      </c>
      <c r="I1562" s="208">
        <v>0</v>
      </c>
      <c r="J1562" s="208">
        <f t="shared" si="1223"/>
        <v>0</v>
      </c>
      <c r="K1562" s="534"/>
      <c r="L1562" s="531"/>
      <c r="M1562" s="513"/>
      <c r="N1562" s="314"/>
      <c r="O1562" s="313"/>
      <c r="P1562" s="313"/>
      <c r="Q1562" s="313"/>
    </row>
    <row r="1563" spans="1:17" s="209" customFormat="1" ht="12" customHeight="1" x14ac:dyDescent="0.3">
      <c r="A1563" s="614"/>
      <c r="B1563" s="509"/>
      <c r="C1563" s="509"/>
      <c r="D1563" s="509"/>
      <c r="E1563" s="509"/>
      <c r="F1563" s="213" t="s">
        <v>121</v>
      </c>
      <c r="G1563" s="214">
        <f t="shared" ref="G1563:J1563" si="1225">SUM(G1560:G1562)</f>
        <v>4356000</v>
      </c>
      <c r="H1563" s="214">
        <f t="shared" si="1225"/>
        <v>4356000</v>
      </c>
      <c r="I1563" s="214">
        <f t="shared" si="1225"/>
        <v>0</v>
      </c>
      <c r="J1563" s="214">
        <f t="shared" si="1225"/>
        <v>4356000</v>
      </c>
      <c r="K1563" s="535"/>
      <c r="L1563" s="532"/>
      <c r="M1563" s="514"/>
      <c r="N1563" s="314"/>
      <c r="O1563" s="313"/>
      <c r="P1563" s="313"/>
      <c r="Q1563" s="313"/>
    </row>
    <row r="1564" spans="1:17" s="209" customFormat="1" ht="12" customHeight="1" x14ac:dyDescent="0.3">
      <c r="A1564" s="614">
        <f>A1559+1</f>
        <v>175</v>
      </c>
      <c r="B1564" s="507"/>
      <c r="C1564" s="507" t="s">
        <v>217</v>
      </c>
      <c r="D1564" s="507"/>
      <c r="E1564" s="507"/>
      <c r="F1564" s="210" t="s">
        <v>197</v>
      </c>
      <c r="G1564" s="210"/>
      <c r="H1564" s="211"/>
      <c r="I1564" s="211"/>
      <c r="J1564" s="211"/>
      <c r="K1564" s="533"/>
      <c r="L1564" s="530">
        <v>0</v>
      </c>
      <c r="M1564" s="215"/>
      <c r="N1564" s="314"/>
      <c r="O1564" s="313"/>
      <c r="P1564" s="313"/>
      <c r="Q1564" s="313"/>
    </row>
    <row r="1565" spans="1:17" s="209" customFormat="1" ht="12" customHeight="1" x14ac:dyDescent="0.3">
      <c r="A1565" s="614"/>
      <c r="B1565" s="508"/>
      <c r="C1565" s="508"/>
      <c r="D1565" s="508"/>
      <c r="E1565" s="508"/>
      <c r="F1565" s="212" t="s">
        <v>104</v>
      </c>
      <c r="G1565" s="208">
        <v>2150877</v>
      </c>
      <c r="H1565" s="208">
        <f t="shared" ref="H1565" si="1226">G1565</f>
        <v>2150877</v>
      </c>
      <c r="I1565" s="208">
        <v>0</v>
      </c>
      <c r="J1565" s="208">
        <f t="shared" ref="J1565:J1567" si="1227">H1565</f>
        <v>2150877</v>
      </c>
      <c r="K1565" s="534"/>
      <c r="L1565" s="531"/>
      <c r="M1565" s="513"/>
      <c r="N1565" s="314">
        <f>G1565</f>
        <v>2150877</v>
      </c>
      <c r="O1565" s="314">
        <f t="shared" ref="O1565:Q1565" si="1228">H1565</f>
        <v>2150877</v>
      </c>
      <c r="P1565" s="314">
        <f t="shared" si="1228"/>
        <v>0</v>
      </c>
      <c r="Q1565" s="314">
        <f t="shared" si="1228"/>
        <v>2150877</v>
      </c>
    </row>
    <row r="1566" spans="1:17" s="209" customFormat="1" ht="12" customHeight="1" x14ac:dyDescent="0.3">
      <c r="A1566" s="614"/>
      <c r="B1566" s="508"/>
      <c r="C1566" s="508"/>
      <c r="D1566" s="508"/>
      <c r="E1566" s="508"/>
      <c r="F1566" s="212" t="s">
        <v>82</v>
      </c>
      <c r="G1566" s="208">
        <v>0</v>
      </c>
      <c r="H1566" s="208">
        <v>0</v>
      </c>
      <c r="I1566" s="208">
        <v>0</v>
      </c>
      <c r="J1566" s="208">
        <f t="shared" si="1227"/>
        <v>0</v>
      </c>
      <c r="K1566" s="534"/>
      <c r="L1566" s="531"/>
      <c r="M1566" s="513"/>
      <c r="N1566" s="314"/>
      <c r="O1566" s="313"/>
      <c r="P1566" s="313"/>
      <c r="Q1566" s="313"/>
    </row>
    <row r="1567" spans="1:17" s="209" customFormat="1" ht="12" customHeight="1" x14ac:dyDescent="0.3">
      <c r="A1567" s="614"/>
      <c r="B1567" s="508"/>
      <c r="C1567" s="508"/>
      <c r="D1567" s="508"/>
      <c r="E1567" s="508"/>
      <c r="F1567" s="212" t="s">
        <v>83</v>
      </c>
      <c r="G1567" s="208">
        <v>0</v>
      </c>
      <c r="H1567" s="208">
        <v>0</v>
      </c>
      <c r="I1567" s="208">
        <v>0</v>
      </c>
      <c r="J1567" s="208">
        <f t="shared" si="1227"/>
        <v>0</v>
      </c>
      <c r="K1567" s="534"/>
      <c r="L1567" s="531"/>
      <c r="M1567" s="513"/>
      <c r="N1567" s="314"/>
      <c r="O1567" s="313"/>
      <c r="P1567" s="313"/>
      <c r="Q1567" s="313"/>
    </row>
    <row r="1568" spans="1:17" s="209" customFormat="1" ht="12" customHeight="1" x14ac:dyDescent="0.3">
      <c r="A1568" s="614"/>
      <c r="B1568" s="509"/>
      <c r="C1568" s="509"/>
      <c r="D1568" s="509"/>
      <c r="E1568" s="509"/>
      <c r="F1568" s="213" t="s">
        <v>121</v>
      </c>
      <c r="G1568" s="214">
        <f t="shared" ref="G1568:J1568" si="1229">SUM(G1565:G1567)</f>
        <v>2150877</v>
      </c>
      <c r="H1568" s="214">
        <f t="shared" si="1229"/>
        <v>2150877</v>
      </c>
      <c r="I1568" s="214">
        <f t="shared" si="1229"/>
        <v>0</v>
      </c>
      <c r="J1568" s="214">
        <f t="shared" si="1229"/>
        <v>2150877</v>
      </c>
      <c r="K1568" s="535"/>
      <c r="L1568" s="532"/>
      <c r="M1568" s="514"/>
      <c r="N1568" s="314"/>
      <c r="O1568" s="313"/>
      <c r="P1568" s="313"/>
      <c r="Q1568" s="313"/>
    </row>
    <row r="1569" spans="1:17" s="209" customFormat="1" ht="12" customHeight="1" x14ac:dyDescent="0.3">
      <c r="A1569" s="614">
        <f>A1564+1</f>
        <v>176</v>
      </c>
      <c r="B1569" s="507"/>
      <c r="C1569" s="507" t="s">
        <v>218</v>
      </c>
      <c r="D1569" s="507"/>
      <c r="E1569" s="507"/>
      <c r="F1569" s="210" t="s">
        <v>197</v>
      </c>
      <c r="G1569" s="210"/>
      <c r="H1569" s="211"/>
      <c r="I1569" s="211"/>
      <c r="J1569" s="211"/>
      <c r="K1569" s="533"/>
      <c r="L1569" s="530">
        <v>0</v>
      </c>
      <c r="M1569" s="215"/>
      <c r="N1569" s="314"/>
      <c r="O1569" s="313"/>
      <c r="P1569" s="313"/>
      <c r="Q1569" s="313"/>
    </row>
    <row r="1570" spans="1:17" s="209" customFormat="1" ht="12" customHeight="1" x14ac:dyDescent="0.3">
      <c r="A1570" s="614"/>
      <c r="B1570" s="508"/>
      <c r="C1570" s="508"/>
      <c r="D1570" s="508"/>
      <c r="E1570" s="508"/>
      <c r="F1570" s="212" t="s">
        <v>104</v>
      </c>
      <c r="G1570" s="208">
        <v>3300000</v>
      </c>
      <c r="H1570" s="208">
        <f t="shared" ref="H1570" si="1230">G1570</f>
        <v>3300000</v>
      </c>
      <c r="I1570" s="208">
        <v>0</v>
      </c>
      <c r="J1570" s="208">
        <f t="shared" ref="J1570:J1572" si="1231">H1570</f>
        <v>3300000</v>
      </c>
      <c r="K1570" s="534"/>
      <c r="L1570" s="531"/>
      <c r="M1570" s="513"/>
      <c r="N1570" s="314">
        <f>G1570</f>
        <v>3300000</v>
      </c>
      <c r="O1570" s="314">
        <f t="shared" ref="O1570:Q1570" si="1232">H1570</f>
        <v>3300000</v>
      </c>
      <c r="P1570" s="314">
        <f t="shared" si="1232"/>
        <v>0</v>
      </c>
      <c r="Q1570" s="314">
        <f t="shared" si="1232"/>
        <v>3300000</v>
      </c>
    </row>
    <row r="1571" spans="1:17" s="209" customFormat="1" ht="12" customHeight="1" x14ac:dyDescent="0.3">
      <c r="A1571" s="614"/>
      <c r="B1571" s="508"/>
      <c r="C1571" s="508"/>
      <c r="D1571" s="508"/>
      <c r="E1571" s="508"/>
      <c r="F1571" s="212" t="s">
        <v>82</v>
      </c>
      <c r="G1571" s="208">
        <v>0</v>
      </c>
      <c r="H1571" s="208">
        <v>0</v>
      </c>
      <c r="I1571" s="208">
        <v>0</v>
      </c>
      <c r="J1571" s="208">
        <f t="shared" si="1231"/>
        <v>0</v>
      </c>
      <c r="K1571" s="534"/>
      <c r="L1571" s="531"/>
      <c r="M1571" s="513"/>
      <c r="N1571" s="314"/>
      <c r="O1571" s="313"/>
      <c r="P1571" s="313"/>
      <c r="Q1571" s="313"/>
    </row>
    <row r="1572" spans="1:17" s="209" customFormat="1" ht="12" customHeight="1" x14ac:dyDescent="0.3">
      <c r="A1572" s="614"/>
      <c r="B1572" s="508"/>
      <c r="C1572" s="508"/>
      <c r="D1572" s="508"/>
      <c r="E1572" s="508"/>
      <c r="F1572" s="212" t="s">
        <v>83</v>
      </c>
      <c r="G1572" s="208">
        <v>0</v>
      </c>
      <c r="H1572" s="208">
        <v>0</v>
      </c>
      <c r="I1572" s="208">
        <v>0</v>
      </c>
      <c r="J1572" s="208">
        <f t="shared" si="1231"/>
        <v>0</v>
      </c>
      <c r="K1572" s="534"/>
      <c r="L1572" s="531"/>
      <c r="M1572" s="513"/>
      <c r="N1572" s="314"/>
      <c r="O1572" s="313"/>
      <c r="P1572" s="313"/>
      <c r="Q1572" s="313"/>
    </row>
    <row r="1573" spans="1:17" s="209" customFormat="1" ht="12" customHeight="1" x14ac:dyDescent="0.3">
      <c r="A1573" s="614"/>
      <c r="B1573" s="509"/>
      <c r="C1573" s="509"/>
      <c r="D1573" s="509"/>
      <c r="E1573" s="509"/>
      <c r="F1573" s="213" t="s">
        <v>121</v>
      </c>
      <c r="G1573" s="214">
        <f t="shared" ref="G1573:J1573" si="1233">SUM(G1570:G1572)</f>
        <v>3300000</v>
      </c>
      <c r="H1573" s="214">
        <f t="shared" si="1233"/>
        <v>3300000</v>
      </c>
      <c r="I1573" s="214">
        <f t="shared" si="1233"/>
        <v>0</v>
      </c>
      <c r="J1573" s="214">
        <f t="shared" si="1233"/>
        <v>3300000</v>
      </c>
      <c r="K1573" s="535"/>
      <c r="L1573" s="532"/>
      <c r="M1573" s="514"/>
      <c r="N1573" s="314"/>
      <c r="O1573" s="313"/>
      <c r="P1573" s="313"/>
      <c r="Q1573" s="313"/>
    </row>
    <row r="1574" spans="1:17" s="209" customFormat="1" ht="12" customHeight="1" x14ac:dyDescent="0.3">
      <c r="A1574" s="614">
        <f>A1569+1</f>
        <v>177</v>
      </c>
      <c r="B1574" s="507"/>
      <c r="C1574" s="507" t="s">
        <v>219</v>
      </c>
      <c r="D1574" s="507"/>
      <c r="E1574" s="507"/>
      <c r="F1574" s="210" t="s">
        <v>197</v>
      </c>
      <c r="G1574" s="210"/>
      <c r="H1574" s="211"/>
      <c r="I1574" s="211"/>
      <c r="J1574" s="211"/>
      <c r="K1574" s="533"/>
      <c r="L1574" s="530">
        <v>0</v>
      </c>
      <c r="M1574" s="215"/>
      <c r="N1574" s="314"/>
      <c r="O1574" s="313"/>
      <c r="P1574" s="313"/>
      <c r="Q1574" s="313"/>
    </row>
    <row r="1575" spans="1:17" s="209" customFormat="1" ht="12" customHeight="1" x14ac:dyDescent="0.3">
      <c r="A1575" s="614"/>
      <c r="B1575" s="508"/>
      <c r="C1575" s="508"/>
      <c r="D1575" s="508"/>
      <c r="E1575" s="508"/>
      <c r="F1575" s="212" t="s">
        <v>104</v>
      </c>
      <c r="G1575" s="208">
        <v>550000</v>
      </c>
      <c r="H1575" s="208">
        <f t="shared" ref="H1575" si="1234">G1575</f>
        <v>550000</v>
      </c>
      <c r="I1575" s="208">
        <v>0</v>
      </c>
      <c r="J1575" s="208">
        <f t="shared" ref="J1575:J1577" si="1235">H1575</f>
        <v>550000</v>
      </c>
      <c r="K1575" s="534"/>
      <c r="L1575" s="531"/>
      <c r="M1575" s="513"/>
      <c r="N1575" s="314">
        <f>G1575</f>
        <v>550000</v>
      </c>
      <c r="O1575" s="314">
        <f t="shared" ref="O1575:Q1575" si="1236">H1575</f>
        <v>550000</v>
      </c>
      <c r="P1575" s="314">
        <f t="shared" si="1236"/>
        <v>0</v>
      </c>
      <c r="Q1575" s="314">
        <f t="shared" si="1236"/>
        <v>550000</v>
      </c>
    </row>
    <row r="1576" spans="1:17" s="209" customFormat="1" ht="12" customHeight="1" x14ac:dyDescent="0.3">
      <c r="A1576" s="614"/>
      <c r="B1576" s="508"/>
      <c r="C1576" s="508"/>
      <c r="D1576" s="508"/>
      <c r="E1576" s="508"/>
      <c r="F1576" s="212" t="s">
        <v>82</v>
      </c>
      <c r="G1576" s="208">
        <v>0</v>
      </c>
      <c r="H1576" s="208">
        <v>0</v>
      </c>
      <c r="I1576" s="208">
        <v>0</v>
      </c>
      <c r="J1576" s="208">
        <f t="shared" si="1235"/>
        <v>0</v>
      </c>
      <c r="K1576" s="534"/>
      <c r="L1576" s="531"/>
      <c r="M1576" s="513"/>
      <c r="N1576" s="314"/>
      <c r="O1576" s="313"/>
      <c r="P1576" s="313"/>
      <c r="Q1576" s="313"/>
    </row>
    <row r="1577" spans="1:17" s="209" customFormat="1" ht="12" customHeight="1" x14ac:dyDescent="0.3">
      <c r="A1577" s="614"/>
      <c r="B1577" s="508"/>
      <c r="C1577" s="508"/>
      <c r="D1577" s="508"/>
      <c r="E1577" s="508"/>
      <c r="F1577" s="212" t="s">
        <v>83</v>
      </c>
      <c r="G1577" s="208">
        <v>0</v>
      </c>
      <c r="H1577" s="208">
        <v>0</v>
      </c>
      <c r="I1577" s="208">
        <v>0</v>
      </c>
      <c r="J1577" s="208">
        <f t="shared" si="1235"/>
        <v>0</v>
      </c>
      <c r="K1577" s="534"/>
      <c r="L1577" s="531"/>
      <c r="M1577" s="513"/>
      <c r="N1577" s="314"/>
      <c r="O1577" s="313"/>
      <c r="P1577" s="313"/>
      <c r="Q1577" s="313"/>
    </row>
    <row r="1578" spans="1:17" s="209" customFormat="1" ht="12" customHeight="1" x14ac:dyDescent="0.3">
      <c r="A1578" s="614"/>
      <c r="B1578" s="509"/>
      <c r="C1578" s="509"/>
      <c r="D1578" s="509"/>
      <c r="E1578" s="509"/>
      <c r="F1578" s="213" t="s">
        <v>121</v>
      </c>
      <c r="G1578" s="214">
        <f t="shared" ref="G1578:J1578" si="1237">SUM(G1575:G1577)</f>
        <v>550000</v>
      </c>
      <c r="H1578" s="214">
        <f t="shared" si="1237"/>
        <v>550000</v>
      </c>
      <c r="I1578" s="214">
        <f t="shared" si="1237"/>
        <v>0</v>
      </c>
      <c r="J1578" s="214">
        <f t="shared" si="1237"/>
        <v>550000</v>
      </c>
      <c r="K1578" s="535"/>
      <c r="L1578" s="532"/>
      <c r="M1578" s="514"/>
      <c r="N1578" s="314"/>
      <c r="O1578" s="313"/>
      <c r="P1578" s="313"/>
      <c r="Q1578" s="313"/>
    </row>
    <row r="1579" spans="1:17" s="209" customFormat="1" ht="12" customHeight="1" x14ac:dyDescent="0.3">
      <c r="A1579" s="614">
        <f>A1574+1</f>
        <v>178</v>
      </c>
      <c r="B1579" s="507"/>
      <c r="C1579" s="507" t="s">
        <v>220</v>
      </c>
      <c r="D1579" s="507"/>
      <c r="E1579" s="507"/>
      <c r="F1579" s="210" t="s">
        <v>197</v>
      </c>
      <c r="G1579" s="210"/>
      <c r="H1579" s="211"/>
      <c r="I1579" s="211"/>
      <c r="J1579" s="211"/>
      <c r="K1579" s="533"/>
      <c r="L1579" s="530">
        <v>0</v>
      </c>
      <c r="M1579" s="215"/>
      <c r="N1579" s="314"/>
      <c r="O1579" s="313"/>
      <c r="P1579" s="313"/>
      <c r="Q1579" s="313"/>
    </row>
    <row r="1580" spans="1:17" s="209" customFormat="1" ht="12" customHeight="1" x14ac:dyDescent="0.3">
      <c r="A1580" s="614"/>
      <c r="B1580" s="508"/>
      <c r="C1580" s="508"/>
      <c r="D1580" s="508"/>
      <c r="E1580" s="508"/>
      <c r="F1580" s="212" t="s">
        <v>104</v>
      </c>
      <c r="G1580" s="208">
        <v>1050000</v>
      </c>
      <c r="H1580" s="208">
        <f t="shared" ref="H1580" si="1238">G1580</f>
        <v>1050000</v>
      </c>
      <c r="I1580" s="208">
        <v>0</v>
      </c>
      <c r="J1580" s="208">
        <f t="shared" ref="J1580:J1582" si="1239">H1580</f>
        <v>1050000</v>
      </c>
      <c r="K1580" s="534"/>
      <c r="L1580" s="531"/>
      <c r="M1580" s="513"/>
      <c r="N1580" s="314">
        <f>G1580</f>
        <v>1050000</v>
      </c>
      <c r="O1580" s="314">
        <f t="shared" ref="O1580:Q1580" si="1240">H1580</f>
        <v>1050000</v>
      </c>
      <c r="P1580" s="314">
        <f t="shared" si="1240"/>
        <v>0</v>
      </c>
      <c r="Q1580" s="314">
        <f t="shared" si="1240"/>
        <v>1050000</v>
      </c>
    </row>
    <row r="1581" spans="1:17" s="209" customFormat="1" ht="12" customHeight="1" x14ac:dyDescent="0.3">
      <c r="A1581" s="614"/>
      <c r="B1581" s="508"/>
      <c r="C1581" s="508"/>
      <c r="D1581" s="508"/>
      <c r="E1581" s="508"/>
      <c r="F1581" s="212" t="s">
        <v>82</v>
      </c>
      <c r="G1581" s="208">
        <v>0</v>
      </c>
      <c r="H1581" s="208">
        <v>0</v>
      </c>
      <c r="I1581" s="208">
        <v>0</v>
      </c>
      <c r="J1581" s="208">
        <f t="shared" si="1239"/>
        <v>0</v>
      </c>
      <c r="K1581" s="534"/>
      <c r="L1581" s="531"/>
      <c r="M1581" s="513"/>
      <c r="N1581" s="314"/>
      <c r="O1581" s="313"/>
      <c r="P1581" s="313"/>
      <c r="Q1581" s="313"/>
    </row>
    <row r="1582" spans="1:17" s="209" customFormat="1" ht="12" customHeight="1" x14ac:dyDescent="0.3">
      <c r="A1582" s="614"/>
      <c r="B1582" s="508"/>
      <c r="C1582" s="508"/>
      <c r="D1582" s="508"/>
      <c r="E1582" s="508"/>
      <c r="F1582" s="212" t="s">
        <v>83</v>
      </c>
      <c r="G1582" s="208">
        <v>0</v>
      </c>
      <c r="H1582" s="208">
        <v>0</v>
      </c>
      <c r="I1582" s="208">
        <v>0</v>
      </c>
      <c r="J1582" s="208">
        <f t="shared" si="1239"/>
        <v>0</v>
      </c>
      <c r="K1582" s="534"/>
      <c r="L1582" s="531"/>
      <c r="M1582" s="513"/>
      <c r="N1582" s="314"/>
      <c r="O1582" s="313"/>
      <c r="P1582" s="313"/>
      <c r="Q1582" s="313"/>
    </row>
    <row r="1583" spans="1:17" s="209" customFormat="1" ht="12" customHeight="1" x14ac:dyDescent="0.3">
      <c r="A1583" s="614"/>
      <c r="B1583" s="509"/>
      <c r="C1583" s="509"/>
      <c r="D1583" s="509"/>
      <c r="E1583" s="509"/>
      <c r="F1583" s="213" t="s">
        <v>121</v>
      </c>
      <c r="G1583" s="214">
        <f t="shared" ref="G1583:J1583" si="1241">SUM(G1580:G1582)</f>
        <v>1050000</v>
      </c>
      <c r="H1583" s="214">
        <f t="shared" si="1241"/>
        <v>1050000</v>
      </c>
      <c r="I1583" s="214">
        <f t="shared" si="1241"/>
        <v>0</v>
      </c>
      <c r="J1583" s="214">
        <f t="shared" si="1241"/>
        <v>1050000</v>
      </c>
      <c r="K1583" s="535"/>
      <c r="L1583" s="532"/>
      <c r="M1583" s="514"/>
      <c r="N1583" s="314"/>
      <c r="O1583" s="313"/>
      <c r="P1583" s="313"/>
      <c r="Q1583" s="313"/>
    </row>
    <row r="1584" spans="1:17" s="209" customFormat="1" ht="12" customHeight="1" x14ac:dyDescent="0.3">
      <c r="A1584" s="614">
        <f>A1579+1</f>
        <v>179</v>
      </c>
      <c r="B1584" s="507"/>
      <c r="C1584" s="507" t="s">
        <v>221</v>
      </c>
      <c r="D1584" s="507"/>
      <c r="E1584" s="507"/>
      <c r="F1584" s="210" t="s">
        <v>197</v>
      </c>
      <c r="G1584" s="210"/>
      <c r="H1584" s="211"/>
      <c r="I1584" s="211"/>
      <c r="J1584" s="211"/>
      <c r="K1584" s="533"/>
      <c r="L1584" s="530">
        <v>0</v>
      </c>
      <c r="M1584" s="215"/>
      <c r="N1584" s="314"/>
      <c r="O1584" s="313"/>
      <c r="P1584" s="313"/>
      <c r="Q1584" s="313"/>
    </row>
    <row r="1585" spans="1:17" s="209" customFormat="1" ht="12" customHeight="1" x14ac:dyDescent="0.3">
      <c r="A1585" s="614"/>
      <c r="B1585" s="508"/>
      <c r="C1585" s="508"/>
      <c r="D1585" s="508"/>
      <c r="E1585" s="508"/>
      <c r="F1585" s="212" t="s">
        <v>104</v>
      </c>
      <c r="G1585" s="208">
        <v>12400000</v>
      </c>
      <c r="H1585" s="208">
        <f t="shared" ref="H1585" si="1242">G1585</f>
        <v>12400000</v>
      </c>
      <c r="I1585" s="208">
        <v>0</v>
      </c>
      <c r="J1585" s="208">
        <f t="shared" ref="J1585:J1587" si="1243">H1585</f>
        <v>12400000</v>
      </c>
      <c r="K1585" s="534"/>
      <c r="L1585" s="531"/>
      <c r="M1585" s="513"/>
      <c r="N1585" s="314">
        <f>G1585</f>
        <v>12400000</v>
      </c>
      <c r="O1585" s="314">
        <f t="shared" ref="O1585:Q1585" si="1244">H1585</f>
        <v>12400000</v>
      </c>
      <c r="P1585" s="314">
        <f t="shared" si="1244"/>
        <v>0</v>
      </c>
      <c r="Q1585" s="314">
        <f t="shared" si="1244"/>
        <v>12400000</v>
      </c>
    </row>
    <row r="1586" spans="1:17" s="209" customFormat="1" ht="12" customHeight="1" x14ac:dyDescent="0.3">
      <c r="A1586" s="614"/>
      <c r="B1586" s="508"/>
      <c r="C1586" s="508"/>
      <c r="D1586" s="508"/>
      <c r="E1586" s="508"/>
      <c r="F1586" s="212" t="s">
        <v>82</v>
      </c>
      <c r="G1586" s="208">
        <v>0</v>
      </c>
      <c r="H1586" s="208">
        <v>0</v>
      </c>
      <c r="I1586" s="208">
        <v>0</v>
      </c>
      <c r="J1586" s="208">
        <f t="shared" si="1243"/>
        <v>0</v>
      </c>
      <c r="K1586" s="534"/>
      <c r="L1586" s="531"/>
      <c r="M1586" s="513"/>
      <c r="N1586" s="314"/>
      <c r="O1586" s="313"/>
      <c r="P1586" s="313"/>
      <c r="Q1586" s="313"/>
    </row>
    <row r="1587" spans="1:17" s="209" customFormat="1" ht="12" customHeight="1" x14ac:dyDescent="0.3">
      <c r="A1587" s="614"/>
      <c r="B1587" s="508"/>
      <c r="C1587" s="508"/>
      <c r="D1587" s="508"/>
      <c r="E1587" s="508"/>
      <c r="F1587" s="212" t="s">
        <v>83</v>
      </c>
      <c r="G1587" s="208">
        <v>0</v>
      </c>
      <c r="H1587" s="208">
        <v>0</v>
      </c>
      <c r="I1587" s="208">
        <v>0</v>
      </c>
      <c r="J1587" s="208">
        <f t="shared" si="1243"/>
        <v>0</v>
      </c>
      <c r="K1587" s="534"/>
      <c r="L1587" s="531"/>
      <c r="M1587" s="513"/>
      <c r="N1587" s="314"/>
      <c r="O1587" s="313"/>
      <c r="P1587" s="313"/>
      <c r="Q1587" s="313"/>
    </row>
    <row r="1588" spans="1:17" s="209" customFormat="1" ht="12" customHeight="1" x14ac:dyDescent="0.3">
      <c r="A1588" s="614"/>
      <c r="B1588" s="509"/>
      <c r="C1588" s="509"/>
      <c r="D1588" s="509"/>
      <c r="E1588" s="509"/>
      <c r="F1588" s="213" t="s">
        <v>121</v>
      </c>
      <c r="G1588" s="214">
        <f t="shared" ref="G1588:J1588" si="1245">SUM(G1585:G1587)</f>
        <v>12400000</v>
      </c>
      <c r="H1588" s="214">
        <f t="shared" si="1245"/>
        <v>12400000</v>
      </c>
      <c r="I1588" s="214">
        <f t="shared" si="1245"/>
        <v>0</v>
      </c>
      <c r="J1588" s="214">
        <f t="shared" si="1245"/>
        <v>12400000</v>
      </c>
      <c r="K1588" s="535"/>
      <c r="L1588" s="532"/>
      <c r="M1588" s="514"/>
      <c r="N1588" s="314"/>
      <c r="O1588" s="313"/>
      <c r="P1588" s="313"/>
      <c r="Q1588" s="313"/>
    </row>
    <row r="1589" spans="1:17" s="209" customFormat="1" ht="12" customHeight="1" x14ac:dyDescent="0.3">
      <c r="A1589" s="614">
        <f>A1584+1</f>
        <v>180</v>
      </c>
      <c r="B1589" s="507"/>
      <c r="C1589" s="507" t="s">
        <v>222</v>
      </c>
      <c r="D1589" s="507"/>
      <c r="E1589" s="507"/>
      <c r="F1589" s="210" t="s">
        <v>197</v>
      </c>
      <c r="G1589" s="210"/>
      <c r="H1589" s="211"/>
      <c r="I1589" s="211"/>
      <c r="J1589" s="211"/>
      <c r="K1589" s="533"/>
      <c r="L1589" s="530">
        <v>0</v>
      </c>
      <c r="M1589" s="215"/>
      <c r="N1589" s="314"/>
      <c r="O1589" s="313"/>
      <c r="P1589" s="313"/>
      <c r="Q1589" s="313"/>
    </row>
    <row r="1590" spans="1:17" s="209" customFormat="1" ht="12" customHeight="1" x14ac:dyDescent="0.3">
      <c r="A1590" s="614"/>
      <c r="B1590" s="508"/>
      <c r="C1590" s="508"/>
      <c r="D1590" s="508"/>
      <c r="E1590" s="508"/>
      <c r="F1590" s="212" t="s">
        <v>104</v>
      </c>
      <c r="G1590" s="208">
        <v>20000000</v>
      </c>
      <c r="H1590" s="208">
        <f t="shared" ref="H1590" si="1246">G1590</f>
        <v>20000000</v>
      </c>
      <c r="I1590" s="208">
        <v>0</v>
      </c>
      <c r="J1590" s="208">
        <f t="shared" ref="J1590:J1592" si="1247">H1590</f>
        <v>20000000</v>
      </c>
      <c r="K1590" s="534"/>
      <c r="L1590" s="531"/>
      <c r="M1590" s="513"/>
      <c r="N1590" s="314">
        <f>G1590</f>
        <v>20000000</v>
      </c>
      <c r="O1590" s="314">
        <f t="shared" ref="O1590:Q1590" si="1248">H1590</f>
        <v>20000000</v>
      </c>
      <c r="P1590" s="314">
        <f t="shared" si="1248"/>
        <v>0</v>
      </c>
      <c r="Q1590" s="314">
        <f t="shared" si="1248"/>
        <v>20000000</v>
      </c>
    </row>
    <row r="1591" spans="1:17" s="209" customFormat="1" ht="12" customHeight="1" x14ac:dyDescent="0.3">
      <c r="A1591" s="614"/>
      <c r="B1591" s="508"/>
      <c r="C1591" s="508"/>
      <c r="D1591" s="508"/>
      <c r="E1591" s="508"/>
      <c r="F1591" s="212" t="s">
        <v>82</v>
      </c>
      <c r="G1591" s="208">
        <v>0</v>
      </c>
      <c r="H1591" s="208">
        <v>0</v>
      </c>
      <c r="I1591" s="208">
        <v>0</v>
      </c>
      <c r="J1591" s="208">
        <f t="shared" si="1247"/>
        <v>0</v>
      </c>
      <c r="K1591" s="534"/>
      <c r="L1591" s="531"/>
      <c r="M1591" s="513"/>
      <c r="N1591" s="314"/>
      <c r="O1591" s="313"/>
      <c r="P1591" s="313"/>
      <c r="Q1591" s="313"/>
    </row>
    <row r="1592" spans="1:17" s="209" customFormat="1" ht="12" customHeight="1" x14ac:dyDescent="0.3">
      <c r="A1592" s="614"/>
      <c r="B1592" s="508"/>
      <c r="C1592" s="508"/>
      <c r="D1592" s="508"/>
      <c r="E1592" s="508"/>
      <c r="F1592" s="212" t="s">
        <v>83</v>
      </c>
      <c r="G1592" s="208">
        <v>0</v>
      </c>
      <c r="H1592" s="208">
        <v>0</v>
      </c>
      <c r="I1592" s="208">
        <v>0</v>
      </c>
      <c r="J1592" s="208">
        <f t="shared" si="1247"/>
        <v>0</v>
      </c>
      <c r="K1592" s="534"/>
      <c r="L1592" s="531"/>
      <c r="M1592" s="513"/>
      <c r="N1592" s="314"/>
      <c r="O1592" s="313"/>
      <c r="P1592" s="313"/>
      <c r="Q1592" s="313"/>
    </row>
    <row r="1593" spans="1:17" s="209" customFormat="1" ht="12" customHeight="1" x14ac:dyDescent="0.3">
      <c r="A1593" s="614"/>
      <c r="B1593" s="509"/>
      <c r="C1593" s="509"/>
      <c r="D1593" s="509"/>
      <c r="E1593" s="509"/>
      <c r="F1593" s="213" t="s">
        <v>121</v>
      </c>
      <c r="G1593" s="214">
        <f t="shared" ref="G1593:J1593" si="1249">SUM(G1590:G1592)</f>
        <v>20000000</v>
      </c>
      <c r="H1593" s="214">
        <f t="shared" si="1249"/>
        <v>20000000</v>
      </c>
      <c r="I1593" s="214">
        <f t="shared" si="1249"/>
        <v>0</v>
      </c>
      <c r="J1593" s="214">
        <f t="shared" si="1249"/>
        <v>20000000</v>
      </c>
      <c r="K1593" s="535"/>
      <c r="L1593" s="532"/>
      <c r="M1593" s="514"/>
      <c r="N1593" s="314"/>
      <c r="O1593" s="313"/>
      <c r="P1593" s="313"/>
      <c r="Q1593" s="313"/>
    </row>
    <row r="1594" spans="1:17" s="209" customFormat="1" ht="12" customHeight="1" x14ac:dyDescent="0.3">
      <c r="A1594" s="614">
        <f>A1589+1</f>
        <v>181</v>
      </c>
      <c r="B1594" s="507"/>
      <c r="C1594" s="507" t="s">
        <v>223</v>
      </c>
      <c r="D1594" s="507"/>
      <c r="E1594" s="507"/>
      <c r="F1594" s="210" t="s">
        <v>197</v>
      </c>
      <c r="G1594" s="210"/>
      <c r="H1594" s="211"/>
      <c r="I1594" s="211"/>
      <c r="J1594" s="211"/>
      <c r="K1594" s="533"/>
      <c r="L1594" s="530">
        <v>0</v>
      </c>
      <c r="M1594" s="215"/>
      <c r="N1594" s="314"/>
      <c r="O1594" s="313"/>
      <c r="P1594" s="313"/>
      <c r="Q1594" s="313"/>
    </row>
    <row r="1595" spans="1:17" s="209" customFormat="1" ht="12" customHeight="1" x14ac:dyDescent="0.3">
      <c r="A1595" s="614"/>
      <c r="B1595" s="508"/>
      <c r="C1595" s="508"/>
      <c r="D1595" s="508"/>
      <c r="E1595" s="508"/>
      <c r="F1595" s="212" t="s">
        <v>104</v>
      </c>
      <c r="G1595" s="208">
        <v>31087499</v>
      </c>
      <c r="H1595" s="208">
        <f t="shared" ref="H1595" si="1250">G1595</f>
        <v>31087499</v>
      </c>
      <c r="I1595" s="208">
        <v>0</v>
      </c>
      <c r="J1595" s="208">
        <f t="shared" ref="J1595:J1597" si="1251">H1595</f>
        <v>31087499</v>
      </c>
      <c r="K1595" s="534"/>
      <c r="L1595" s="531"/>
      <c r="M1595" s="513"/>
      <c r="N1595" s="314">
        <f>G1595</f>
        <v>31087499</v>
      </c>
      <c r="O1595" s="314">
        <f t="shared" ref="O1595:Q1595" si="1252">H1595</f>
        <v>31087499</v>
      </c>
      <c r="P1595" s="314">
        <f t="shared" si="1252"/>
        <v>0</v>
      </c>
      <c r="Q1595" s="314">
        <f t="shared" si="1252"/>
        <v>31087499</v>
      </c>
    </row>
    <row r="1596" spans="1:17" s="209" customFormat="1" ht="12" customHeight="1" x14ac:dyDescent="0.3">
      <c r="A1596" s="614"/>
      <c r="B1596" s="508"/>
      <c r="C1596" s="508"/>
      <c r="D1596" s="508"/>
      <c r="E1596" s="508"/>
      <c r="F1596" s="212" t="s">
        <v>82</v>
      </c>
      <c r="G1596" s="208">
        <v>0</v>
      </c>
      <c r="H1596" s="208">
        <v>0</v>
      </c>
      <c r="I1596" s="208">
        <v>0</v>
      </c>
      <c r="J1596" s="208">
        <f t="shared" si="1251"/>
        <v>0</v>
      </c>
      <c r="K1596" s="534"/>
      <c r="L1596" s="531"/>
      <c r="M1596" s="513"/>
      <c r="N1596" s="314"/>
      <c r="O1596" s="313"/>
      <c r="P1596" s="313"/>
      <c r="Q1596" s="313"/>
    </row>
    <row r="1597" spans="1:17" s="209" customFormat="1" ht="12" customHeight="1" x14ac:dyDescent="0.3">
      <c r="A1597" s="614"/>
      <c r="B1597" s="508"/>
      <c r="C1597" s="508"/>
      <c r="D1597" s="508"/>
      <c r="E1597" s="508"/>
      <c r="F1597" s="212" t="s">
        <v>83</v>
      </c>
      <c r="G1597" s="208">
        <v>0</v>
      </c>
      <c r="H1597" s="208">
        <v>0</v>
      </c>
      <c r="I1597" s="208">
        <v>0</v>
      </c>
      <c r="J1597" s="208">
        <f t="shared" si="1251"/>
        <v>0</v>
      </c>
      <c r="K1597" s="534"/>
      <c r="L1597" s="531"/>
      <c r="M1597" s="513"/>
      <c r="N1597" s="314"/>
      <c r="O1597" s="313"/>
      <c r="P1597" s="313"/>
      <c r="Q1597" s="313"/>
    </row>
    <row r="1598" spans="1:17" s="209" customFormat="1" ht="12" customHeight="1" x14ac:dyDescent="0.3">
      <c r="A1598" s="614"/>
      <c r="B1598" s="509"/>
      <c r="C1598" s="509"/>
      <c r="D1598" s="509"/>
      <c r="E1598" s="509"/>
      <c r="F1598" s="213" t="s">
        <v>121</v>
      </c>
      <c r="G1598" s="214">
        <f t="shared" ref="G1598:J1598" si="1253">SUM(G1595:G1597)</f>
        <v>31087499</v>
      </c>
      <c r="H1598" s="214">
        <f t="shared" si="1253"/>
        <v>31087499</v>
      </c>
      <c r="I1598" s="214">
        <f t="shared" si="1253"/>
        <v>0</v>
      </c>
      <c r="J1598" s="214">
        <f t="shared" si="1253"/>
        <v>31087499</v>
      </c>
      <c r="K1598" s="535"/>
      <c r="L1598" s="532"/>
      <c r="M1598" s="514"/>
      <c r="N1598" s="314"/>
      <c r="O1598" s="313"/>
      <c r="P1598" s="313"/>
      <c r="Q1598" s="313"/>
    </row>
    <row r="1599" spans="1:17" s="209" customFormat="1" ht="12" customHeight="1" x14ac:dyDescent="0.3">
      <c r="A1599" s="614">
        <f>A1594+1</f>
        <v>182</v>
      </c>
      <c r="B1599" s="507"/>
      <c r="C1599" s="507" t="s">
        <v>224</v>
      </c>
      <c r="D1599" s="507"/>
      <c r="E1599" s="507"/>
      <c r="F1599" s="210" t="s">
        <v>197</v>
      </c>
      <c r="G1599" s="210"/>
      <c r="H1599" s="211"/>
      <c r="I1599" s="211"/>
      <c r="J1599" s="211"/>
      <c r="K1599" s="533"/>
      <c r="L1599" s="530">
        <v>0</v>
      </c>
      <c r="M1599" s="215"/>
      <c r="N1599" s="314"/>
      <c r="O1599" s="313"/>
      <c r="P1599" s="313"/>
      <c r="Q1599" s="313"/>
    </row>
    <row r="1600" spans="1:17" s="209" customFormat="1" ht="12" customHeight="1" x14ac:dyDescent="0.3">
      <c r="A1600" s="614"/>
      <c r="B1600" s="508"/>
      <c r="C1600" s="508"/>
      <c r="D1600" s="508"/>
      <c r="E1600" s="508"/>
      <c r="F1600" s="212" t="s">
        <v>104</v>
      </c>
      <c r="G1600" s="208">
        <v>495000</v>
      </c>
      <c r="H1600" s="208">
        <f t="shared" ref="H1600" si="1254">G1600</f>
        <v>495000</v>
      </c>
      <c r="I1600" s="208">
        <v>0</v>
      </c>
      <c r="J1600" s="208">
        <f t="shared" ref="J1600:J1602" si="1255">H1600</f>
        <v>495000</v>
      </c>
      <c r="K1600" s="534"/>
      <c r="L1600" s="531"/>
      <c r="M1600" s="513"/>
      <c r="N1600" s="314">
        <f>G1600</f>
        <v>495000</v>
      </c>
      <c r="O1600" s="314">
        <f t="shared" ref="O1600:Q1600" si="1256">H1600</f>
        <v>495000</v>
      </c>
      <c r="P1600" s="314">
        <f t="shared" si="1256"/>
        <v>0</v>
      </c>
      <c r="Q1600" s="314">
        <f t="shared" si="1256"/>
        <v>495000</v>
      </c>
    </row>
    <row r="1601" spans="1:17" s="209" customFormat="1" ht="12" customHeight="1" x14ac:dyDescent="0.3">
      <c r="A1601" s="614"/>
      <c r="B1601" s="508"/>
      <c r="C1601" s="508"/>
      <c r="D1601" s="508"/>
      <c r="E1601" s="508"/>
      <c r="F1601" s="212" t="s">
        <v>82</v>
      </c>
      <c r="G1601" s="208">
        <v>0</v>
      </c>
      <c r="H1601" s="208">
        <v>0</v>
      </c>
      <c r="I1601" s="208">
        <v>0</v>
      </c>
      <c r="J1601" s="208">
        <f t="shared" si="1255"/>
        <v>0</v>
      </c>
      <c r="K1601" s="534"/>
      <c r="L1601" s="531"/>
      <c r="M1601" s="513"/>
      <c r="N1601" s="314"/>
      <c r="O1601" s="313"/>
      <c r="P1601" s="313"/>
      <c r="Q1601" s="313"/>
    </row>
    <row r="1602" spans="1:17" s="209" customFormat="1" ht="12" customHeight="1" x14ac:dyDescent="0.3">
      <c r="A1602" s="614"/>
      <c r="B1602" s="508"/>
      <c r="C1602" s="508"/>
      <c r="D1602" s="508"/>
      <c r="E1602" s="508"/>
      <c r="F1602" s="212" t="s">
        <v>83</v>
      </c>
      <c r="G1602" s="208">
        <v>0</v>
      </c>
      <c r="H1602" s="208">
        <v>0</v>
      </c>
      <c r="I1602" s="208">
        <v>0</v>
      </c>
      <c r="J1602" s="208">
        <f t="shared" si="1255"/>
        <v>0</v>
      </c>
      <c r="K1602" s="534"/>
      <c r="L1602" s="531"/>
      <c r="M1602" s="513"/>
      <c r="N1602" s="314"/>
      <c r="O1602" s="313"/>
      <c r="P1602" s="313"/>
      <c r="Q1602" s="313"/>
    </row>
    <row r="1603" spans="1:17" s="209" customFormat="1" ht="12" customHeight="1" x14ac:dyDescent="0.3">
      <c r="A1603" s="614"/>
      <c r="B1603" s="509"/>
      <c r="C1603" s="509"/>
      <c r="D1603" s="509"/>
      <c r="E1603" s="509"/>
      <c r="F1603" s="213" t="s">
        <v>121</v>
      </c>
      <c r="G1603" s="214">
        <f t="shared" ref="G1603:J1603" si="1257">SUM(G1600:G1602)</f>
        <v>495000</v>
      </c>
      <c r="H1603" s="214">
        <f t="shared" si="1257"/>
        <v>495000</v>
      </c>
      <c r="I1603" s="214">
        <f t="shared" si="1257"/>
        <v>0</v>
      </c>
      <c r="J1603" s="214">
        <f t="shared" si="1257"/>
        <v>495000</v>
      </c>
      <c r="K1603" s="535"/>
      <c r="L1603" s="532"/>
      <c r="M1603" s="514"/>
      <c r="N1603" s="314"/>
      <c r="O1603" s="313"/>
      <c r="P1603" s="313"/>
      <c r="Q1603" s="313"/>
    </row>
    <row r="1604" spans="1:17" s="209" customFormat="1" ht="12" customHeight="1" x14ac:dyDescent="0.3">
      <c r="A1604" s="614">
        <f>A1599+1</f>
        <v>183</v>
      </c>
      <c r="B1604" s="507"/>
      <c r="C1604" s="507" t="s">
        <v>225</v>
      </c>
      <c r="D1604" s="507"/>
      <c r="E1604" s="507"/>
      <c r="F1604" s="210" t="s">
        <v>197</v>
      </c>
      <c r="G1604" s="210"/>
      <c r="H1604" s="211"/>
      <c r="I1604" s="211"/>
      <c r="J1604" s="211"/>
      <c r="K1604" s="533"/>
      <c r="L1604" s="530">
        <v>0</v>
      </c>
      <c r="M1604" s="215"/>
      <c r="N1604" s="314"/>
      <c r="O1604" s="313"/>
      <c r="P1604" s="313"/>
      <c r="Q1604" s="313"/>
    </row>
    <row r="1605" spans="1:17" s="209" customFormat="1" ht="12" customHeight="1" x14ac:dyDescent="0.3">
      <c r="A1605" s="614"/>
      <c r="B1605" s="508"/>
      <c r="C1605" s="508"/>
      <c r="D1605" s="508"/>
      <c r="E1605" s="508"/>
      <c r="F1605" s="212" t="s">
        <v>104</v>
      </c>
      <c r="G1605" s="208">
        <v>92701740</v>
      </c>
      <c r="H1605" s="208">
        <f t="shared" ref="H1605" si="1258">G1605</f>
        <v>92701740</v>
      </c>
      <c r="I1605" s="208">
        <v>0</v>
      </c>
      <c r="J1605" s="208">
        <f t="shared" ref="J1605:J1607" si="1259">H1605</f>
        <v>92701740</v>
      </c>
      <c r="K1605" s="534"/>
      <c r="L1605" s="531"/>
      <c r="M1605" s="513"/>
      <c r="N1605" s="314">
        <f>G1605</f>
        <v>92701740</v>
      </c>
      <c r="O1605" s="314">
        <f t="shared" ref="O1605:Q1605" si="1260">H1605</f>
        <v>92701740</v>
      </c>
      <c r="P1605" s="314">
        <f t="shared" si="1260"/>
        <v>0</v>
      </c>
      <c r="Q1605" s="314">
        <f t="shared" si="1260"/>
        <v>92701740</v>
      </c>
    </row>
    <row r="1606" spans="1:17" s="209" customFormat="1" ht="12" customHeight="1" x14ac:dyDescent="0.3">
      <c r="A1606" s="614"/>
      <c r="B1606" s="508"/>
      <c r="C1606" s="508"/>
      <c r="D1606" s="508"/>
      <c r="E1606" s="508"/>
      <c r="F1606" s="212" t="s">
        <v>82</v>
      </c>
      <c r="G1606" s="208">
        <v>0</v>
      </c>
      <c r="H1606" s="208">
        <v>0</v>
      </c>
      <c r="I1606" s="208">
        <v>0</v>
      </c>
      <c r="J1606" s="208">
        <f t="shared" si="1259"/>
        <v>0</v>
      </c>
      <c r="K1606" s="534"/>
      <c r="L1606" s="531"/>
      <c r="M1606" s="513"/>
      <c r="N1606" s="314"/>
      <c r="O1606" s="313"/>
      <c r="P1606" s="313"/>
      <c r="Q1606" s="313"/>
    </row>
    <row r="1607" spans="1:17" s="209" customFormat="1" ht="12" customHeight="1" x14ac:dyDescent="0.3">
      <c r="A1607" s="614"/>
      <c r="B1607" s="508"/>
      <c r="C1607" s="508"/>
      <c r="D1607" s="508"/>
      <c r="E1607" s="508"/>
      <c r="F1607" s="212" t="s">
        <v>83</v>
      </c>
      <c r="G1607" s="208">
        <v>0</v>
      </c>
      <c r="H1607" s="208">
        <v>0</v>
      </c>
      <c r="I1607" s="208">
        <v>0</v>
      </c>
      <c r="J1607" s="208">
        <f t="shared" si="1259"/>
        <v>0</v>
      </c>
      <c r="K1607" s="534"/>
      <c r="L1607" s="531"/>
      <c r="M1607" s="513"/>
      <c r="N1607" s="314"/>
      <c r="O1607" s="313"/>
      <c r="P1607" s="313"/>
      <c r="Q1607" s="313"/>
    </row>
    <row r="1608" spans="1:17" s="209" customFormat="1" ht="12" customHeight="1" x14ac:dyDescent="0.3">
      <c r="A1608" s="614"/>
      <c r="B1608" s="509"/>
      <c r="C1608" s="509"/>
      <c r="D1608" s="509"/>
      <c r="E1608" s="509"/>
      <c r="F1608" s="213" t="s">
        <v>121</v>
      </c>
      <c r="G1608" s="214">
        <f t="shared" ref="G1608:J1608" si="1261">SUM(G1605:G1607)</f>
        <v>92701740</v>
      </c>
      <c r="H1608" s="214">
        <f t="shared" si="1261"/>
        <v>92701740</v>
      </c>
      <c r="I1608" s="214">
        <f t="shared" si="1261"/>
        <v>0</v>
      </c>
      <c r="J1608" s="214">
        <f t="shared" si="1261"/>
        <v>92701740</v>
      </c>
      <c r="K1608" s="535"/>
      <c r="L1608" s="532"/>
      <c r="M1608" s="514"/>
      <c r="N1608" s="314"/>
      <c r="O1608" s="313"/>
      <c r="P1608" s="313"/>
      <c r="Q1608" s="313"/>
    </row>
    <row r="1609" spans="1:17" s="209" customFormat="1" ht="12" customHeight="1" x14ac:dyDescent="0.3">
      <c r="A1609" s="614">
        <f>A1604+1</f>
        <v>184</v>
      </c>
      <c r="B1609" s="507"/>
      <c r="C1609" s="507" t="s">
        <v>226</v>
      </c>
      <c r="D1609" s="507"/>
      <c r="E1609" s="507"/>
      <c r="F1609" s="210" t="s">
        <v>197</v>
      </c>
      <c r="G1609" s="210"/>
      <c r="H1609" s="211"/>
      <c r="I1609" s="211"/>
      <c r="J1609" s="211"/>
      <c r="K1609" s="533" t="s">
        <v>884</v>
      </c>
      <c r="L1609" s="530">
        <v>0</v>
      </c>
      <c r="M1609" s="215"/>
      <c r="N1609" s="314"/>
      <c r="O1609" s="313"/>
      <c r="P1609" s="313"/>
      <c r="Q1609" s="313"/>
    </row>
    <row r="1610" spans="1:17" s="209" customFormat="1" ht="12" customHeight="1" x14ac:dyDescent="0.3">
      <c r="A1610" s="614"/>
      <c r="B1610" s="508"/>
      <c r="C1610" s="508"/>
      <c r="D1610" s="508"/>
      <c r="E1610" s="508"/>
      <c r="F1610" s="212" t="s">
        <v>104</v>
      </c>
      <c r="G1610" s="208">
        <v>5600660</v>
      </c>
      <c r="H1610" s="208"/>
      <c r="I1610" s="208">
        <f>G1610</f>
        <v>5600660</v>
      </c>
      <c r="J1610" s="208">
        <f t="shared" ref="J1610:J1612" si="1262">H1610</f>
        <v>0</v>
      </c>
      <c r="K1610" s="534"/>
      <c r="L1610" s="531"/>
      <c r="M1610" s="513"/>
      <c r="N1610" s="314">
        <f>G1610</f>
        <v>5600660</v>
      </c>
      <c r="O1610" s="314">
        <f t="shared" ref="O1610:Q1610" si="1263">H1610</f>
        <v>0</v>
      </c>
      <c r="P1610" s="314">
        <f t="shared" si="1263"/>
        <v>5600660</v>
      </c>
      <c r="Q1610" s="314">
        <f t="shared" si="1263"/>
        <v>0</v>
      </c>
    </row>
    <row r="1611" spans="1:17" s="209" customFormat="1" ht="12" customHeight="1" x14ac:dyDescent="0.3">
      <c r="A1611" s="614"/>
      <c r="B1611" s="508"/>
      <c r="C1611" s="508"/>
      <c r="D1611" s="508"/>
      <c r="E1611" s="508"/>
      <c r="F1611" s="212" t="s">
        <v>82</v>
      </c>
      <c r="G1611" s="208">
        <v>0</v>
      </c>
      <c r="H1611" s="208">
        <v>0</v>
      </c>
      <c r="I1611" s="208">
        <v>0</v>
      </c>
      <c r="J1611" s="208">
        <f t="shared" si="1262"/>
        <v>0</v>
      </c>
      <c r="K1611" s="534"/>
      <c r="L1611" s="531"/>
      <c r="M1611" s="513"/>
      <c r="N1611" s="314"/>
      <c r="O1611" s="313"/>
      <c r="P1611" s="313"/>
      <c r="Q1611" s="313"/>
    </row>
    <row r="1612" spans="1:17" s="209" customFormat="1" ht="12" customHeight="1" x14ac:dyDescent="0.3">
      <c r="A1612" s="614"/>
      <c r="B1612" s="508"/>
      <c r="C1612" s="508"/>
      <c r="D1612" s="508"/>
      <c r="E1612" s="508"/>
      <c r="F1612" s="212" t="s">
        <v>83</v>
      </c>
      <c r="G1612" s="208">
        <v>0</v>
      </c>
      <c r="H1612" s="208">
        <v>0</v>
      </c>
      <c r="I1612" s="208">
        <v>0</v>
      </c>
      <c r="J1612" s="208">
        <f t="shared" si="1262"/>
        <v>0</v>
      </c>
      <c r="K1612" s="534"/>
      <c r="L1612" s="531"/>
      <c r="M1612" s="513"/>
      <c r="N1612" s="314"/>
      <c r="O1612" s="313"/>
      <c r="P1612" s="313"/>
      <c r="Q1612" s="313"/>
    </row>
    <row r="1613" spans="1:17" s="209" customFormat="1" ht="12" customHeight="1" x14ac:dyDescent="0.3">
      <c r="A1613" s="614"/>
      <c r="B1613" s="509"/>
      <c r="C1613" s="509"/>
      <c r="D1613" s="509"/>
      <c r="E1613" s="509"/>
      <c r="F1613" s="213" t="s">
        <v>121</v>
      </c>
      <c r="G1613" s="214">
        <f t="shared" ref="G1613:J1613" si="1264">SUM(G1610:G1612)</f>
        <v>5600660</v>
      </c>
      <c r="H1613" s="214">
        <f t="shared" si="1264"/>
        <v>0</v>
      </c>
      <c r="I1613" s="214">
        <f t="shared" si="1264"/>
        <v>5600660</v>
      </c>
      <c r="J1613" s="214">
        <f t="shared" si="1264"/>
        <v>0</v>
      </c>
      <c r="K1613" s="535"/>
      <c r="L1613" s="532"/>
      <c r="M1613" s="514"/>
      <c r="N1613" s="314"/>
      <c r="O1613" s="313"/>
      <c r="P1613" s="313"/>
      <c r="Q1613" s="313"/>
    </row>
    <row r="1614" spans="1:17" s="209" customFormat="1" ht="12" customHeight="1" x14ac:dyDescent="0.3">
      <c r="A1614" s="614">
        <f>A1609+1</f>
        <v>185</v>
      </c>
      <c r="B1614" s="507"/>
      <c r="C1614" s="507" t="s">
        <v>227</v>
      </c>
      <c r="D1614" s="507"/>
      <c r="E1614" s="507"/>
      <c r="F1614" s="210" t="s">
        <v>197</v>
      </c>
      <c r="G1614" s="210"/>
      <c r="H1614" s="211"/>
      <c r="I1614" s="211"/>
      <c r="J1614" s="211"/>
      <c r="K1614" s="533"/>
      <c r="L1614" s="530">
        <v>0</v>
      </c>
      <c r="M1614" s="215"/>
      <c r="N1614" s="314"/>
      <c r="O1614" s="313"/>
      <c r="P1614" s="313"/>
      <c r="Q1614" s="313"/>
    </row>
    <row r="1615" spans="1:17" s="209" customFormat="1" ht="12" customHeight="1" x14ac:dyDescent="0.3">
      <c r="A1615" s="614"/>
      <c r="B1615" s="508"/>
      <c r="C1615" s="508"/>
      <c r="D1615" s="508"/>
      <c r="E1615" s="508"/>
      <c r="F1615" s="212" t="s">
        <v>104</v>
      </c>
      <c r="G1615" s="208">
        <v>625400</v>
      </c>
      <c r="H1615" s="208">
        <f t="shared" ref="H1615" si="1265">G1615</f>
        <v>625400</v>
      </c>
      <c r="I1615" s="208">
        <v>0</v>
      </c>
      <c r="J1615" s="208">
        <f t="shared" ref="J1615:J1617" si="1266">H1615</f>
        <v>625400</v>
      </c>
      <c r="K1615" s="534"/>
      <c r="L1615" s="531"/>
      <c r="M1615" s="513"/>
      <c r="N1615" s="314">
        <f>G1615</f>
        <v>625400</v>
      </c>
      <c r="O1615" s="314">
        <f t="shared" ref="O1615:Q1615" si="1267">H1615</f>
        <v>625400</v>
      </c>
      <c r="P1615" s="314">
        <f t="shared" si="1267"/>
        <v>0</v>
      </c>
      <c r="Q1615" s="314">
        <f t="shared" si="1267"/>
        <v>625400</v>
      </c>
    </row>
    <row r="1616" spans="1:17" s="209" customFormat="1" ht="12" customHeight="1" x14ac:dyDescent="0.3">
      <c r="A1616" s="614"/>
      <c r="B1616" s="508"/>
      <c r="C1616" s="508"/>
      <c r="D1616" s="508"/>
      <c r="E1616" s="508"/>
      <c r="F1616" s="212" t="s">
        <v>82</v>
      </c>
      <c r="G1616" s="208">
        <v>0</v>
      </c>
      <c r="H1616" s="208">
        <v>0</v>
      </c>
      <c r="I1616" s="208">
        <v>0</v>
      </c>
      <c r="J1616" s="208">
        <f t="shared" si="1266"/>
        <v>0</v>
      </c>
      <c r="K1616" s="534"/>
      <c r="L1616" s="531"/>
      <c r="M1616" s="513"/>
      <c r="N1616" s="314"/>
      <c r="O1616" s="313"/>
      <c r="P1616" s="313"/>
      <c r="Q1616" s="313"/>
    </row>
    <row r="1617" spans="1:17" s="209" customFormat="1" ht="12" customHeight="1" x14ac:dyDescent="0.3">
      <c r="A1617" s="614"/>
      <c r="B1617" s="508"/>
      <c r="C1617" s="508"/>
      <c r="D1617" s="508"/>
      <c r="E1617" s="508"/>
      <c r="F1617" s="212" t="s">
        <v>83</v>
      </c>
      <c r="G1617" s="208">
        <v>0</v>
      </c>
      <c r="H1617" s="208">
        <v>0</v>
      </c>
      <c r="I1617" s="208">
        <v>0</v>
      </c>
      <c r="J1617" s="208">
        <f t="shared" si="1266"/>
        <v>0</v>
      </c>
      <c r="K1617" s="534"/>
      <c r="L1617" s="531"/>
      <c r="M1617" s="513"/>
      <c r="N1617" s="314"/>
      <c r="O1617" s="313"/>
      <c r="P1617" s="313"/>
      <c r="Q1617" s="313"/>
    </row>
    <row r="1618" spans="1:17" s="209" customFormat="1" ht="12" customHeight="1" x14ac:dyDescent="0.3">
      <c r="A1618" s="614"/>
      <c r="B1618" s="509"/>
      <c r="C1618" s="509"/>
      <c r="D1618" s="509"/>
      <c r="E1618" s="509"/>
      <c r="F1618" s="213" t="s">
        <v>121</v>
      </c>
      <c r="G1618" s="214">
        <f t="shared" ref="G1618:J1618" si="1268">SUM(G1615:G1617)</f>
        <v>625400</v>
      </c>
      <c r="H1618" s="214">
        <f t="shared" si="1268"/>
        <v>625400</v>
      </c>
      <c r="I1618" s="214">
        <f t="shared" si="1268"/>
        <v>0</v>
      </c>
      <c r="J1618" s="214">
        <f t="shared" si="1268"/>
        <v>625400</v>
      </c>
      <c r="K1618" s="535"/>
      <c r="L1618" s="532"/>
      <c r="M1618" s="514"/>
      <c r="N1618" s="314"/>
      <c r="O1618" s="313"/>
      <c r="P1618" s="313"/>
      <c r="Q1618" s="313"/>
    </row>
    <row r="1619" spans="1:17" s="209" customFormat="1" ht="12" customHeight="1" x14ac:dyDescent="0.3">
      <c r="A1619" s="614">
        <f>A1614+1</f>
        <v>186</v>
      </c>
      <c r="B1619" s="507"/>
      <c r="C1619" s="507" t="s">
        <v>228</v>
      </c>
      <c r="D1619" s="507"/>
      <c r="E1619" s="507"/>
      <c r="F1619" s="210" t="s">
        <v>197</v>
      </c>
      <c r="G1619" s="210"/>
      <c r="H1619" s="211"/>
      <c r="I1619" s="211"/>
      <c r="J1619" s="211"/>
      <c r="K1619" s="533"/>
      <c r="L1619" s="530">
        <v>0</v>
      </c>
      <c r="M1619" s="215"/>
      <c r="N1619" s="314"/>
      <c r="O1619" s="313"/>
      <c r="P1619" s="313"/>
      <c r="Q1619" s="313"/>
    </row>
    <row r="1620" spans="1:17" s="209" customFormat="1" ht="12" customHeight="1" x14ac:dyDescent="0.3">
      <c r="A1620" s="614"/>
      <c r="B1620" s="508"/>
      <c r="C1620" s="508"/>
      <c r="D1620" s="508"/>
      <c r="E1620" s="508"/>
      <c r="F1620" s="212" t="s">
        <v>104</v>
      </c>
      <c r="G1620" s="208">
        <v>3487310</v>
      </c>
      <c r="H1620" s="208">
        <f t="shared" ref="H1620" si="1269">G1620</f>
        <v>3487310</v>
      </c>
      <c r="I1620" s="208">
        <v>0</v>
      </c>
      <c r="J1620" s="208">
        <f t="shared" ref="J1620:J1622" si="1270">H1620</f>
        <v>3487310</v>
      </c>
      <c r="K1620" s="534"/>
      <c r="L1620" s="531"/>
      <c r="M1620" s="513"/>
      <c r="N1620" s="314">
        <f>G1620</f>
        <v>3487310</v>
      </c>
      <c r="O1620" s="314">
        <f t="shared" ref="O1620:Q1620" si="1271">H1620</f>
        <v>3487310</v>
      </c>
      <c r="P1620" s="314">
        <f t="shared" si="1271"/>
        <v>0</v>
      </c>
      <c r="Q1620" s="314">
        <f t="shared" si="1271"/>
        <v>3487310</v>
      </c>
    </row>
    <row r="1621" spans="1:17" s="209" customFormat="1" ht="12" customHeight="1" x14ac:dyDescent="0.3">
      <c r="A1621" s="614"/>
      <c r="B1621" s="508"/>
      <c r="C1621" s="508"/>
      <c r="D1621" s="508"/>
      <c r="E1621" s="508"/>
      <c r="F1621" s="212" t="s">
        <v>82</v>
      </c>
      <c r="G1621" s="208">
        <v>0</v>
      </c>
      <c r="H1621" s="208">
        <v>0</v>
      </c>
      <c r="I1621" s="208">
        <v>0</v>
      </c>
      <c r="J1621" s="208">
        <f t="shared" si="1270"/>
        <v>0</v>
      </c>
      <c r="K1621" s="534"/>
      <c r="L1621" s="531"/>
      <c r="M1621" s="513"/>
      <c r="N1621" s="314"/>
      <c r="O1621" s="313"/>
      <c r="P1621" s="313"/>
      <c r="Q1621" s="313"/>
    </row>
    <row r="1622" spans="1:17" s="209" customFormat="1" ht="12" customHeight="1" x14ac:dyDescent="0.3">
      <c r="A1622" s="614"/>
      <c r="B1622" s="508"/>
      <c r="C1622" s="508"/>
      <c r="D1622" s="508"/>
      <c r="E1622" s="508"/>
      <c r="F1622" s="212" t="s">
        <v>83</v>
      </c>
      <c r="G1622" s="208">
        <v>0</v>
      </c>
      <c r="H1622" s="208">
        <v>0</v>
      </c>
      <c r="I1622" s="208">
        <v>0</v>
      </c>
      <c r="J1622" s="208">
        <f t="shared" si="1270"/>
        <v>0</v>
      </c>
      <c r="K1622" s="534"/>
      <c r="L1622" s="531"/>
      <c r="M1622" s="513"/>
      <c r="N1622" s="314"/>
      <c r="O1622" s="313"/>
      <c r="P1622" s="313"/>
      <c r="Q1622" s="313"/>
    </row>
    <row r="1623" spans="1:17" s="209" customFormat="1" ht="11.45" customHeight="1" x14ac:dyDescent="0.3">
      <c r="A1623" s="614"/>
      <c r="B1623" s="509"/>
      <c r="C1623" s="509"/>
      <c r="D1623" s="509"/>
      <c r="E1623" s="509"/>
      <c r="F1623" s="213" t="s">
        <v>121</v>
      </c>
      <c r="G1623" s="214">
        <f t="shared" ref="G1623:J1623" si="1272">SUM(G1620:G1622)</f>
        <v>3487310</v>
      </c>
      <c r="H1623" s="214">
        <f t="shared" si="1272"/>
        <v>3487310</v>
      </c>
      <c r="I1623" s="214">
        <f t="shared" si="1272"/>
        <v>0</v>
      </c>
      <c r="J1623" s="214">
        <f t="shared" si="1272"/>
        <v>3487310</v>
      </c>
      <c r="K1623" s="535"/>
      <c r="L1623" s="532"/>
      <c r="M1623" s="514"/>
      <c r="N1623" s="314"/>
      <c r="O1623" s="314"/>
      <c r="P1623" s="314"/>
      <c r="Q1623" s="313"/>
    </row>
    <row r="1624" spans="1:17" s="209" customFormat="1" ht="12" customHeight="1" x14ac:dyDescent="0.3">
      <c r="A1624" s="614">
        <f>A1619+1</f>
        <v>187</v>
      </c>
      <c r="B1624" s="507"/>
      <c r="C1624" s="507" t="s">
        <v>233</v>
      </c>
      <c r="D1624" s="507"/>
      <c r="E1624" s="507"/>
      <c r="F1624" s="210" t="s">
        <v>197</v>
      </c>
      <c r="G1624" s="210"/>
      <c r="H1624" s="211"/>
      <c r="I1624" s="211"/>
      <c r="J1624" s="211"/>
      <c r="K1624" s="533" t="s">
        <v>853</v>
      </c>
      <c r="L1624" s="530">
        <v>0</v>
      </c>
      <c r="M1624" s="610"/>
      <c r="N1624" s="314"/>
      <c r="O1624" s="312"/>
      <c r="P1624" s="313"/>
      <c r="Q1624" s="313"/>
    </row>
    <row r="1625" spans="1:17" s="209" customFormat="1" ht="12" customHeight="1" x14ac:dyDescent="0.3">
      <c r="A1625" s="614"/>
      <c r="B1625" s="508"/>
      <c r="C1625" s="508"/>
      <c r="D1625" s="508"/>
      <c r="E1625" s="508"/>
      <c r="F1625" s="212" t="s">
        <v>104</v>
      </c>
      <c r="G1625" s="208">
        <v>21500000</v>
      </c>
      <c r="H1625" s="208">
        <v>0</v>
      </c>
      <c r="I1625" s="208">
        <f>G1625</f>
        <v>21500000</v>
      </c>
      <c r="J1625" s="208">
        <f t="shared" ref="J1625:J1627" si="1273">H1625</f>
        <v>0</v>
      </c>
      <c r="K1625" s="534"/>
      <c r="L1625" s="531"/>
      <c r="M1625" s="611"/>
      <c r="N1625" s="314">
        <f>G1625</f>
        <v>21500000</v>
      </c>
      <c r="O1625" s="314">
        <f t="shared" ref="O1625:Q1625" si="1274">H1625</f>
        <v>0</v>
      </c>
      <c r="P1625" s="314">
        <f t="shared" si="1274"/>
        <v>21500000</v>
      </c>
      <c r="Q1625" s="314">
        <f t="shared" si="1274"/>
        <v>0</v>
      </c>
    </row>
    <row r="1626" spans="1:17" s="209" customFormat="1" ht="12" customHeight="1" x14ac:dyDescent="0.3">
      <c r="A1626" s="614"/>
      <c r="B1626" s="508"/>
      <c r="C1626" s="508"/>
      <c r="D1626" s="508"/>
      <c r="E1626" s="508"/>
      <c r="F1626" s="212" t="s">
        <v>82</v>
      </c>
      <c r="G1626" s="208">
        <v>0</v>
      </c>
      <c r="H1626" s="208">
        <v>0</v>
      </c>
      <c r="I1626" s="208">
        <v>0</v>
      </c>
      <c r="J1626" s="208">
        <f t="shared" si="1273"/>
        <v>0</v>
      </c>
      <c r="K1626" s="534"/>
      <c r="L1626" s="531"/>
      <c r="M1626" s="611"/>
      <c r="N1626" s="314"/>
      <c r="O1626" s="312"/>
      <c r="P1626" s="313"/>
      <c r="Q1626" s="313"/>
    </row>
    <row r="1627" spans="1:17" s="209" customFormat="1" ht="12" customHeight="1" x14ac:dyDescent="0.3">
      <c r="A1627" s="614"/>
      <c r="B1627" s="508"/>
      <c r="C1627" s="508"/>
      <c r="D1627" s="508"/>
      <c r="E1627" s="508"/>
      <c r="F1627" s="212" t="s">
        <v>83</v>
      </c>
      <c r="G1627" s="208">
        <v>0</v>
      </c>
      <c r="H1627" s="208">
        <v>0</v>
      </c>
      <c r="I1627" s="208">
        <v>0</v>
      </c>
      <c r="J1627" s="208">
        <f t="shared" si="1273"/>
        <v>0</v>
      </c>
      <c r="K1627" s="534"/>
      <c r="L1627" s="531"/>
      <c r="M1627" s="611"/>
      <c r="N1627" s="314"/>
      <c r="O1627" s="312"/>
      <c r="P1627" s="313"/>
      <c r="Q1627" s="313"/>
    </row>
    <row r="1628" spans="1:17" s="209" customFormat="1" ht="12" customHeight="1" x14ac:dyDescent="0.3">
      <c r="A1628" s="614"/>
      <c r="B1628" s="509"/>
      <c r="C1628" s="509"/>
      <c r="D1628" s="508"/>
      <c r="E1628" s="508"/>
      <c r="F1628" s="213" t="s">
        <v>121</v>
      </c>
      <c r="G1628" s="214">
        <f t="shared" ref="G1628:J1628" si="1275">SUM(G1625:G1627)</f>
        <v>21500000</v>
      </c>
      <c r="H1628" s="214">
        <f t="shared" si="1275"/>
        <v>0</v>
      </c>
      <c r="I1628" s="214">
        <f t="shared" si="1275"/>
        <v>21500000</v>
      </c>
      <c r="J1628" s="214">
        <f t="shared" si="1275"/>
        <v>0</v>
      </c>
      <c r="K1628" s="535"/>
      <c r="L1628" s="532"/>
      <c r="M1628" s="612"/>
      <c r="N1628" s="314"/>
      <c r="O1628" s="312"/>
      <c r="P1628" s="313"/>
      <c r="Q1628" s="313"/>
    </row>
    <row r="1629" spans="1:17" s="209" customFormat="1" ht="12" customHeight="1" x14ac:dyDescent="0.3">
      <c r="A1629" s="614"/>
      <c r="B1629" s="507"/>
      <c r="C1629" s="507" t="s">
        <v>234</v>
      </c>
      <c r="D1629" s="508"/>
      <c r="E1629" s="508"/>
      <c r="F1629" s="210" t="s">
        <v>197</v>
      </c>
      <c r="G1629" s="210"/>
      <c r="H1629" s="211"/>
      <c r="I1629" s="211"/>
      <c r="J1629" s="211"/>
      <c r="K1629" s="533" t="s">
        <v>849</v>
      </c>
      <c r="L1629" s="530">
        <v>0</v>
      </c>
      <c r="M1629" s="613" t="s">
        <v>1096</v>
      </c>
      <c r="N1629" s="314"/>
      <c r="O1629" s="312"/>
      <c r="P1629" s="313"/>
      <c r="Q1629" s="313"/>
    </row>
    <row r="1630" spans="1:17" s="209" customFormat="1" ht="12" customHeight="1" x14ac:dyDescent="0.3">
      <c r="A1630" s="614"/>
      <c r="B1630" s="508"/>
      <c r="C1630" s="508"/>
      <c r="D1630" s="508"/>
      <c r="E1630" s="508"/>
      <c r="F1630" s="212" t="s">
        <v>104</v>
      </c>
      <c r="G1630" s="208">
        <v>60000000</v>
      </c>
      <c r="H1630" s="208">
        <v>0</v>
      </c>
      <c r="I1630" s="208">
        <f>G1630</f>
        <v>60000000</v>
      </c>
      <c r="J1630" s="208">
        <f t="shared" ref="J1630:J1632" si="1276">H1630</f>
        <v>0</v>
      </c>
      <c r="K1630" s="534"/>
      <c r="L1630" s="531"/>
      <c r="M1630" s="558"/>
      <c r="N1630" s="314">
        <f>G1630</f>
        <v>60000000</v>
      </c>
      <c r="O1630" s="314">
        <f t="shared" ref="O1630:Q1630" si="1277">H1630</f>
        <v>0</v>
      </c>
      <c r="P1630" s="314">
        <f t="shared" si="1277"/>
        <v>60000000</v>
      </c>
      <c r="Q1630" s="314">
        <f t="shared" si="1277"/>
        <v>0</v>
      </c>
    </row>
    <row r="1631" spans="1:17" s="209" customFormat="1" ht="12" customHeight="1" x14ac:dyDescent="0.3">
      <c r="A1631" s="614"/>
      <c r="B1631" s="508"/>
      <c r="C1631" s="508"/>
      <c r="D1631" s="508"/>
      <c r="E1631" s="508"/>
      <c r="F1631" s="212" t="s">
        <v>82</v>
      </c>
      <c r="G1631" s="208">
        <v>0</v>
      </c>
      <c r="H1631" s="208">
        <v>0</v>
      </c>
      <c r="I1631" s="208">
        <v>0</v>
      </c>
      <c r="J1631" s="208">
        <f t="shared" si="1276"/>
        <v>0</v>
      </c>
      <c r="K1631" s="534"/>
      <c r="L1631" s="531"/>
      <c r="M1631" s="558"/>
      <c r="N1631" s="314"/>
      <c r="O1631" s="312"/>
      <c r="P1631" s="313"/>
      <c r="Q1631" s="313"/>
    </row>
    <row r="1632" spans="1:17" s="209" customFormat="1" ht="12" customHeight="1" x14ac:dyDescent="0.3">
      <c r="A1632" s="614"/>
      <c r="B1632" s="508"/>
      <c r="C1632" s="508"/>
      <c r="D1632" s="508"/>
      <c r="E1632" s="508"/>
      <c r="F1632" s="212" t="s">
        <v>83</v>
      </c>
      <c r="G1632" s="208">
        <v>0</v>
      </c>
      <c r="H1632" s="208">
        <v>0</v>
      </c>
      <c r="I1632" s="208">
        <v>0</v>
      </c>
      <c r="J1632" s="208">
        <f t="shared" si="1276"/>
        <v>0</v>
      </c>
      <c r="K1632" s="534"/>
      <c r="L1632" s="531"/>
      <c r="M1632" s="558"/>
      <c r="N1632" s="314"/>
      <c r="O1632" s="312"/>
      <c r="P1632" s="313"/>
      <c r="Q1632" s="313"/>
    </row>
    <row r="1633" spans="1:17" s="209" customFormat="1" ht="12" customHeight="1" x14ac:dyDescent="0.3">
      <c r="A1633" s="614"/>
      <c r="B1633" s="509"/>
      <c r="C1633" s="509"/>
      <c r="D1633" s="508"/>
      <c r="E1633" s="508"/>
      <c r="F1633" s="213" t="s">
        <v>121</v>
      </c>
      <c r="G1633" s="214">
        <f t="shared" ref="G1633:J1633" si="1278">SUM(G1630:G1632)</f>
        <v>60000000</v>
      </c>
      <c r="H1633" s="214">
        <f t="shared" si="1278"/>
        <v>0</v>
      </c>
      <c r="I1633" s="214">
        <f t="shared" si="1278"/>
        <v>60000000</v>
      </c>
      <c r="J1633" s="214">
        <f t="shared" si="1278"/>
        <v>0</v>
      </c>
      <c r="K1633" s="535"/>
      <c r="L1633" s="532"/>
      <c r="M1633" s="559"/>
      <c r="N1633" s="314"/>
      <c r="O1633" s="312"/>
      <c r="P1633" s="313"/>
      <c r="Q1633" s="313"/>
    </row>
    <row r="1634" spans="1:17" s="209" customFormat="1" ht="12" customHeight="1" x14ac:dyDescent="0.3">
      <c r="A1634" s="614"/>
      <c r="B1634" s="507"/>
      <c r="C1634" s="507" t="s">
        <v>235</v>
      </c>
      <c r="D1634" s="508"/>
      <c r="E1634" s="508"/>
      <c r="F1634" s="210" t="s">
        <v>197</v>
      </c>
      <c r="G1634" s="210"/>
      <c r="H1634" s="211"/>
      <c r="I1634" s="211"/>
      <c r="J1634" s="211"/>
      <c r="K1634" s="533" t="s">
        <v>849</v>
      </c>
      <c r="L1634" s="530">
        <v>0</v>
      </c>
      <c r="M1634" s="613" t="s">
        <v>1097</v>
      </c>
      <c r="N1634" s="314"/>
      <c r="O1634" s="312"/>
      <c r="P1634" s="313"/>
      <c r="Q1634" s="313"/>
    </row>
    <row r="1635" spans="1:17" s="209" customFormat="1" ht="12" customHeight="1" x14ac:dyDescent="0.3">
      <c r="A1635" s="614"/>
      <c r="B1635" s="508"/>
      <c r="C1635" s="508"/>
      <c r="D1635" s="508"/>
      <c r="E1635" s="508"/>
      <c r="F1635" s="212" t="s">
        <v>104</v>
      </c>
      <c r="G1635" s="208">
        <v>30000000</v>
      </c>
      <c r="H1635" s="208">
        <v>0</v>
      </c>
      <c r="I1635" s="208">
        <f t="shared" ref="I1635" si="1279">G1635</f>
        <v>30000000</v>
      </c>
      <c r="J1635" s="208">
        <f t="shared" ref="J1635:J1637" si="1280">H1635</f>
        <v>0</v>
      </c>
      <c r="K1635" s="534"/>
      <c r="L1635" s="531"/>
      <c r="M1635" s="558"/>
      <c r="N1635" s="314">
        <f>G1635</f>
        <v>30000000</v>
      </c>
      <c r="O1635" s="314">
        <f t="shared" ref="O1635:Q1635" si="1281">H1635</f>
        <v>0</v>
      </c>
      <c r="P1635" s="314">
        <f t="shared" si="1281"/>
        <v>30000000</v>
      </c>
      <c r="Q1635" s="314">
        <f t="shared" si="1281"/>
        <v>0</v>
      </c>
    </row>
    <row r="1636" spans="1:17" s="209" customFormat="1" ht="12" customHeight="1" x14ac:dyDescent="0.3">
      <c r="A1636" s="614"/>
      <c r="B1636" s="508"/>
      <c r="C1636" s="508"/>
      <c r="D1636" s="508"/>
      <c r="E1636" s="508"/>
      <c r="F1636" s="212" t="s">
        <v>82</v>
      </c>
      <c r="G1636" s="208">
        <v>0</v>
      </c>
      <c r="H1636" s="208">
        <v>0</v>
      </c>
      <c r="I1636" s="208">
        <v>0</v>
      </c>
      <c r="J1636" s="208">
        <f t="shared" si="1280"/>
        <v>0</v>
      </c>
      <c r="K1636" s="534"/>
      <c r="L1636" s="531"/>
      <c r="M1636" s="558"/>
      <c r="N1636" s="314"/>
      <c r="O1636" s="312"/>
      <c r="P1636" s="313"/>
      <c r="Q1636" s="313"/>
    </row>
    <row r="1637" spans="1:17" s="209" customFormat="1" ht="12" customHeight="1" x14ac:dyDescent="0.3">
      <c r="A1637" s="614"/>
      <c r="B1637" s="508"/>
      <c r="C1637" s="508"/>
      <c r="D1637" s="508"/>
      <c r="E1637" s="508"/>
      <c r="F1637" s="212" t="s">
        <v>83</v>
      </c>
      <c r="G1637" s="208">
        <v>0</v>
      </c>
      <c r="H1637" s="208">
        <v>0</v>
      </c>
      <c r="I1637" s="208">
        <v>0</v>
      </c>
      <c r="J1637" s="208">
        <f t="shared" si="1280"/>
        <v>0</v>
      </c>
      <c r="K1637" s="534"/>
      <c r="L1637" s="531"/>
      <c r="M1637" s="558"/>
      <c r="N1637" s="314"/>
      <c r="O1637" s="312"/>
      <c r="P1637" s="313"/>
      <c r="Q1637" s="313"/>
    </row>
    <row r="1638" spans="1:17" s="209" customFormat="1" ht="12" customHeight="1" x14ac:dyDescent="0.3">
      <c r="A1638" s="614"/>
      <c r="B1638" s="509"/>
      <c r="C1638" s="509"/>
      <c r="D1638" s="508"/>
      <c r="E1638" s="508"/>
      <c r="F1638" s="213" t="s">
        <v>121</v>
      </c>
      <c r="G1638" s="214">
        <f t="shared" ref="G1638:J1638" si="1282">SUM(G1635:G1637)</f>
        <v>30000000</v>
      </c>
      <c r="H1638" s="214">
        <f t="shared" si="1282"/>
        <v>0</v>
      </c>
      <c r="I1638" s="214">
        <f t="shared" si="1282"/>
        <v>30000000</v>
      </c>
      <c r="J1638" s="214">
        <f t="shared" si="1282"/>
        <v>0</v>
      </c>
      <c r="K1638" s="535"/>
      <c r="L1638" s="532"/>
      <c r="M1638" s="559"/>
      <c r="N1638" s="314"/>
      <c r="O1638" s="312"/>
      <c r="P1638" s="313"/>
      <c r="Q1638" s="313"/>
    </row>
    <row r="1639" spans="1:17" s="209" customFormat="1" ht="12" customHeight="1" x14ac:dyDescent="0.3">
      <c r="A1639" s="614"/>
      <c r="B1639" s="507"/>
      <c r="C1639" s="507" t="s">
        <v>236</v>
      </c>
      <c r="D1639" s="508"/>
      <c r="E1639" s="508"/>
      <c r="F1639" s="210" t="s">
        <v>197</v>
      </c>
      <c r="G1639" s="210"/>
      <c r="H1639" s="211"/>
      <c r="I1639" s="211"/>
      <c r="J1639" s="211"/>
      <c r="K1639" s="533" t="s">
        <v>916</v>
      </c>
      <c r="L1639" s="530">
        <v>0</v>
      </c>
      <c r="M1639" s="613" t="s">
        <v>1098</v>
      </c>
      <c r="N1639" s="314"/>
      <c r="O1639" s="312"/>
      <c r="P1639" s="313"/>
      <c r="Q1639" s="313"/>
    </row>
    <row r="1640" spans="1:17" s="209" customFormat="1" ht="12" customHeight="1" x14ac:dyDescent="0.3">
      <c r="A1640" s="614"/>
      <c r="B1640" s="508"/>
      <c r="C1640" s="508"/>
      <c r="D1640" s="508"/>
      <c r="E1640" s="508"/>
      <c r="F1640" s="212" t="s">
        <v>104</v>
      </c>
      <c r="G1640" s="208">
        <v>50000000</v>
      </c>
      <c r="H1640" s="208">
        <v>0</v>
      </c>
      <c r="I1640" s="208">
        <f t="shared" ref="I1640" si="1283">G1640</f>
        <v>50000000</v>
      </c>
      <c r="J1640" s="208">
        <f t="shared" ref="J1640:J1642" si="1284">H1640</f>
        <v>0</v>
      </c>
      <c r="K1640" s="534"/>
      <c r="L1640" s="531"/>
      <c r="M1640" s="558"/>
      <c r="N1640" s="314">
        <f>G1640</f>
        <v>50000000</v>
      </c>
      <c r="O1640" s="314">
        <f t="shared" ref="O1640:Q1640" si="1285">H1640</f>
        <v>0</v>
      </c>
      <c r="P1640" s="314">
        <f t="shared" si="1285"/>
        <v>50000000</v>
      </c>
      <c r="Q1640" s="314">
        <f t="shared" si="1285"/>
        <v>0</v>
      </c>
    </row>
    <row r="1641" spans="1:17" s="209" customFormat="1" ht="12" customHeight="1" x14ac:dyDescent="0.3">
      <c r="A1641" s="614"/>
      <c r="B1641" s="508"/>
      <c r="C1641" s="508"/>
      <c r="D1641" s="508"/>
      <c r="E1641" s="508"/>
      <c r="F1641" s="212" t="s">
        <v>82</v>
      </c>
      <c r="G1641" s="208">
        <v>0</v>
      </c>
      <c r="H1641" s="208">
        <v>0</v>
      </c>
      <c r="I1641" s="208">
        <v>0</v>
      </c>
      <c r="J1641" s="208">
        <f t="shared" si="1284"/>
        <v>0</v>
      </c>
      <c r="K1641" s="534"/>
      <c r="L1641" s="531"/>
      <c r="M1641" s="558"/>
      <c r="N1641" s="314"/>
      <c r="O1641" s="312"/>
      <c r="P1641" s="313"/>
      <c r="Q1641" s="313"/>
    </row>
    <row r="1642" spans="1:17" s="209" customFormat="1" ht="12" customHeight="1" x14ac:dyDescent="0.3">
      <c r="A1642" s="614"/>
      <c r="B1642" s="508"/>
      <c r="C1642" s="508"/>
      <c r="D1642" s="508"/>
      <c r="E1642" s="508"/>
      <c r="F1642" s="212" t="s">
        <v>83</v>
      </c>
      <c r="G1642" s="208">
        <v>0</v>
      </c>
      <c r="H1642" s="208">
        <v>0</v>
      </c>
      <c r="I1642" s="208">
        <v>0</v>
      </c>
      <c r="J1642" s="208">
        <f t="shared" si="1284"/>
        <v>0</v>
      </c>
      <c r="K1642" s="534"/>
      <c r="L1642" s="531"/>
      <c r="M1642" s="558"/>
      <c r="N1642" s="314"/>
      <c r="O1642" s="312"/>
      <c r="P1642" s="313"/>
      <c r="Q1642" s="313"/>
    </row>
    <row r="1643" spans="1:17" s="209" customFormat="1" ht="12" customHeight="1" x14ac:dyDescent="0.3">
      <c r="A1643" s="614"/>
      <c r="B1643" s="509"/>
      <c r="C1643" s="509"/>
      <c r="D1643" s="509"/>
      <c r="E1643" s="509"/>
      <c r="F1643" s="213" t="s">
        <v>121</v>
      </c>
      <c r="G1643" s="214">
        <f t="shared" ref="G1643:J1643" si="1286">SUM(G1640:G1642)</f>
        <v>50000000</v>
      </c>
      <c r="H1643" s="214">
        <f t="shared" si="1286"/>
        <v>0</v>
      </c>
      <c r="I1643" s="214">
        <f t="shared" si="1286"/>
        <v>50000000</v>
      </c>
      <c r="J1643" s="214">
        <f t="shared" si="1286"/>
        <v>0</v>
      </c>
      <c r="K1643" s="535"/>
      <c r="L1643" s="532"/>
      <c r="M1643" s="559"/>
      <c r="N1643" s="314"/>
      <c r="O1643" s="312"/>
      <c r="P1643" s="313"/>
      <c r="Q1643" s="313"/>
    </row>
    <row r="1644" spans="1:17" s="209" customFormat="1" ht="12" customHeight="1" x14ac:dyDescent="0.3">
      <c r="A1644" s="614"/>
      <c r="B1644" s="518"/>
      <c r="C1644" s="519"/>
      <c r="D1644" s="519"/>
      <c r="E1644" s="520"/>
      <c r="F1644" s="206"/>
      <c r="G1644" s="207"/>
      <c r="H1644" s="208"/>
      <c r="I1644" s="208"/>
      <c r="J1644" s="208"/>
      <c r="K1644" s="527"/>
      <c r="L1644" s="527"/>
      <c r="M1644" s="512"/>
      <c r="N1644" s="314"/>
      <c r="O1644" s="312"/>
      <c r="P1644" s="313"/>
      <c r="Q1644" s="313"/>
    </row>
    <row r="1645" spans="1:17" s="209" customFormat="1" ht="12" customHeight="1" x14ac:dyDescent="0.3">
      <c r="A1645" s="614"/>
      <c r="B1645" s="521"/>
      <c r="C1645" s="522"/>
      <c r="D1645" s="522"/>
      <c r="E1645" s="523"/>
      <c r="F1645" s="206" t="s">
        <v>565</v>
      </c>
      <c r="G1645" s="207">
        <f>G1625+G1630+G1635+G1640</f>
        <v>161500000</v>
      </c>
      <c r="H1645" s="207">
        <f t="shared" ref="H1645:I1645" si="1287">H1625+H1630+H1635+H1640</f>
        <v>0</v>
      </c>
      <c r="I1645" s="207">
        <f t="shared" si="1287"/>
        <v>161500000</v>
      </c>
      <c r="J1645" s="207">
        <f>J1625+J1630+J1635+J1640</f>
        <v>0</v>
      </c>
      <c r="K1645" s="528"/>
      <c r="L1645" s="528"/>
      <c r="M1645" s="513"/>
      <c r="N1645" s="314"/>
      <c r="O1645" s="313"/>
      <c r="P1645" s="313"/>
      <c r="Q1645" s="313"/>
    </row>
    <row r="1646" spans="1:17" s="209" customFormat="1" ht="12" customHeight="1" x14ac:dyDescent="0.3">
      <c r="A1646" s="614"/>
      <c r="B1646" s="521"/>
      <c r="C1646" s="522"/>
      <c r="D1646" s="522"/>
      <c r="E1646" s="523"/>
      <c r="F1646" s="206" t="s">
        <v>567</v>
      </c>
      <c r="G1646" s="207">
        <f t="shared" ref="G1646:J1647" si="1288">G1626+G1631+G1636+G1641</f>
        <v>0</v>
      </c>
      <c r="H1646" s="207">
        <f t="shared" si="1288"/>
        <v>0</v>
      </c>
      <c r="I1646" s="207">
        <f t="shared" si="1288"/>
        <v>0</v>
      </c>
      <c r="J1646" s="207">
        <f t="shared" si="1288"/>
        <v>0</v>
      </c>
      <c r="K1646" s="528"/>
      <c r="L1646" s="528"/>
      <c r="M1646" s="513"/>
      <c r="N1646" s="314"/>
      <c r="O1646" s="313"/>
      <c r="P1646" s="313"/>
      <c r="Q1646" s="313"/>
    </row>
    <row r="1647" spans="1:17" s="209" customFormat="1" ht="12" customHeight="1" x14ac:dyDescent="0.3">
      <c r="A1647" s="614"/>
      <c r="B1647" s="521"/>
      <c r="C1647" s="522"/>
      <c r="D1647" s="522"/>
      <c r="E1647" s="523"/>
      <c r="F1647" s="206" t="s">
        <v>569</v>
      </c>
      <c r="G1647" s="207">
        <f t="shared" si="1288"/>
        <v>0</v>
      </c>
      <c r="H1647" s="207">
        <f t="shared" si="1288"/>
        <v>0</v>
      </c>
      <c r="I1647" s="207">
        <f t="shared" si="1288"/>
        <v>0</v>
      </c>
      <c r="J1647" s="207">
        <f t="shared" si="1288"/>
        <v>0</v>
      </c>
      <c r="K1647" s="528"/>
      <c r="L1647" s="528"/>
      <c r="M1647" s="513"/>
      <c r="N1647" s="314"/>
      <c r="O1647" s="313"/>
      <c r="P1647" s="313"/>
      <c r="Q1647" s="313"/>
    </row>
    <row r="1648" spans="1:17" s="209" customFormat="1" ht="12" customHeight="1" x14ac:dyDescent="0.3">
      <c r="A1648" s="614"/>
      <c r="B1648" s="524"/>
      <c r="C1648" s="525"/>
      <c r="D1648" s="525"/>
      <c r="E1648" s="526"/>
      <c r="F1648" s="206" t="s">
        <v>121</v>
      </c>
      <c r="G1648" s="207">
        <f>SUM(G1645:G1647)</f>
        <v>161500000</v>
      </c>
      <c r="H1648" s="207">
        <f t="shared" ref="H1648:J1648" si="1289">SUM(H1645:H1647)</f>
        <v>0</v>
      </c>
      <c r="I1648" s="207">
        <f t="shared" si="1289"/>
        <v>161500000</v>
      </c>
      <c r="J1648" s="207">
        <f t="shared" si="1289"/>
        <v>0</v>
      </c>
      <c r="K1648" s="529"/>
      <c r="L1648" s="529"/>
      <c r="M1648" s="514"/>
      <c r="N1648" s="314"/>
      <c r="O1648" s="313"/>
      <c r="P1648" s="313"/>
      <c r="Q1648" s="313"/>
    </row>
    <row r="1649" spans="1:17" s="209" customFormat="1" ht="12" customHeight="1" x14ac:dyDescent="0.3">
      <c r="A1649" s="614">
        <f>A1624+1</f>
        <v>188</v>
      </c>
      <c r="B1649" s="507"/>
      <c r="C1649" s="507" t="s">
        <v>241</v>
      </c>
      <c r="D1649" s="507"/>
      <c r="E1649" s="507"/>
      <c r="F1649" s="210" t="s">
        <v>197</v>
      </c>
      <c r="G1649" s="210"/>
      <c r="H1649" s="211"/>
      <c r="I1649" s="211"/>
      <c r="J1649" s="211"/>
      <c r="K1649" s="533"/>
      <c r="L1649" s="530">
        <v>0</v>
      </c>
      <c r="M1649" s="215"/>
      <c r="N1649" s="314"/>
      <c r="O1649" s="313"/>
      <c r="P1649" s="313"/>
      <c r="Q1649" s="313"/>
    </row>
    <row r="1650" spans="1:17" s="209" customFormat="1" ht="12" customHeight="1" x14ac:dyDescent="0.3">
      <c r="A1650" s="614"/>
      <c r="B1650" s="508"/>
      <c r="C1650" s="508"/>
      <c r="D1650" s="508"/>
      <c r="E1650" s="508"/>
      <c r="F1650" s="212" t="s">
        <v>104</v>
      </c>
      <c r="G1650" s="208">
        <v>47400000</v>
      </c>
      <c r="H1650" s="208">
        <f t="shared" ref="H1650" si="1290">G1650</f>
        <v>47400000</v>
      </c>
      <c r="I1650" s="208">
        <v>0</v>
      </c>
      <c r="J1650" s="208">
        <f t="shared" ref="J1650:J1652" si="1291">H1650</f>
        <v>47400000</v>
      </c>
      <c r="K1650" s="534"/>
      <c r="L1650" s="531"/>
      <c r="M1650" s="513"/>
      <c r="N1650" s="314">
        <f>G1650</f>
        <v>47400000</v>
      </c>
      <c r="O1650" s="314">
        <f t="shared" ref="O1650:Q1650" si="1292">H1650</f>
        <v>47400000</v>
      </c>
      <c r="P1650" s="314">
        <f t="shared" si="1292"/>
        <v>0</v>
      </c>
      <c r="Q1650" s="314">
        <f t="shared" si="1292"/>
        <v>47400000</v>
      </c>
    </row>
    <row r="1651" spans="1:17" s="209" customFormat="1" ht="12" customHeight="1" x14ac:dyDescent="0.3">
      <c r="A1651" s="614"/>
      <c r="B1651" s="508"/>
      <c r="C1651" s="508"/>
      <c r="D1651" s="508"/>
      <c r="E1651" s="508"/>
      <c r="F1651" s="212" t="s">
        <v>82</v>
      </c>
      <c r="G1651" s="208">
        <v>0</v>
      </c>
      <c r="H1651" s="208">
        <v>0</v>
      </c>
      <c r="I1651" s="208">
        <v>0</v>
      </c>
      <c r="J1651" s="208">
        <f t="shared" si="1291"/>
        <v>0</v>
      </c>
      <c r="K1651" s="534"/>
      <c r="L1651" s="531"/>
      <c r="M1651" s="513"/>
      <c r="N1651" s="314"/>
      <c r="O1651" s="313"/>
      <c r="P1651" s="313"/>
      <c r="Q1651" s="313"/>
    </row>
    <row r="1652" spans="1:17" s="209" customFormat="1" ht="12" customHeight="1" x14ac:dyDescent="0.3">
      <c r="A1652" s="614"/>
      <c r="B1652" s="508"/>
      <c r="C1652" s="508"/>
      <c r="D1652" s="508"/>
      <c r="E1652" s="508"/>
      <c r="F1652" s="212" t="s">
        <v>83</v>
      </c>
      <c r="G1652" s="208">
        <v>0</v>
      </c>
      <c r="H1652" s="208">
        <v>0</v>
      </c>
      <c r="I1652" s="208">
        <v>0</v>
      </c>
      <c r="J1652" s="208">
        <f t="shared" si="1291"/>
        <v>0</v>
      </c>
      <c r="K1652" s="534"/>
      <c r="L1652" s="531"/>
      <c r="M1652" s="513"/>
      <c r="N1652" s="314"/>
      <c r="O1652" s="313"/>
      <c r="P1652" s="313"/>
      <c r="Q1652" s="313"/>
    </row>
    <row r="1653" spans="1:17" s="209" customFormat="1" ht="12" customHeight="1" x14ac:dyDescent="0.3">
      <c r="A1653" s="614"/>
      <c r="B1653" s="509"/>
      <c r="C1653" s="509"/>
      <c r="D1653" s="509"/>
      <c r="E1653" s="509"/>
      <c r="F1653" s="213" t="s">
        <v>121</v>
      </c>
      <c r="G1653" s="214">
        <f t="shared" ref="G1653:J1653" si="1293">SUM(G1650:G1652)</f>
        <v>47400000</v>
      </c>
      <c r="H1653" s="214">
        <f t="shared" si="1293"/>
        <v>47400000</v>
      </c>
      <c r="I1653" s="214">
        <f t="shared" si="1293"/>
        <v>0</v>
      </c>
      <c r="J1653" s="214">
        <f t="shared" si="1293"/>
        <v>47400000</v>
      </c>
      <c r="K1653" s="535"/>
      <c r="L1653" s="532"/>
      <c r="M1653" s="514"/>
      <c r="N1653" s="314"/>
      <c r="O1653" s="313"/>
      <c r="P1653" s="313"/>
      <c r="Q1653" s="313"/>
    </row>
    <row r="1654" spans="1:17" s="209" customFormat="1" ht="12" customHeight="1" x14ac:dyDescent="0.3">
      <c r="A1654" s="614">
        <f>A1649+1</f>
        <v>189</v>
      </c>
      <c r="B1654" s="507"/>
      <c r="C1654" s="507" t="s">
        <v>237</v>
      </c>
      <c r="D1654" s="507"/>
      <c r="E1654" s="507"/>
      <c r="F1654" s="210" t="s">
        <v>197</v>
      </c>
      <c r="G1654" s="210"/>
      <c r="H1654" s="211"/>
      <c r="I1654" s="211"/>
      <c r="J1654" s="211"/>
      <c r="K1654" s="533"/>
      <c r="L1654" s="530">
        <v>0</v>
      </c>
      <c r="M1654" s="215"/>
      <c r="N1654" s="314"/>
      <c r="O1654" s="313"/>
      <c r="P1654" s="313"/>
      <c r="Q1654" s="313"/>
    </row>
    <row r="1655" spans="1:17" s="209" customFormat="1" ht="12" customHeight="1" x14ac:dyDescent="0.3">
      <c r="A1655" s="614"/>
      <c r="B1655" s="508"/>
      <c r="C1655" s="508"/>
      <c r="D1655" s="508"/>
      <c r="E1655" s="508"/>
      <c r="F1655" s="212" t="s">
        <v>104</v>
      </c>
      <c r="G1655" s="208">
        <v>2186086</v>
      </c>
      <c r="H1655" s="208">
        <f t="shared" ref="H1655" si="1294">G1655</f>
        <v>2186086</v>
      </c>
      <c r="I1655" s="208">
        <v>0</v>
      </c>
      <c r="J1655" s="208">
        <f t="shared" ref="J1655:J1657" si="1295">H1655</f>
        <v>2186086</v>
      </c>
      <c r="K1655" s="534"/>
      <c r="L1655" s="531"/>
      <c r="M1655" s="513"/>
      <c r="N1655" s="314">
        <f>G1655</f>
        <v>2186086</v>
      </c>
      <c r="O1655" s="314">
        <f t="shared" ref="O1655:Q1655" si="1296">H1655</f>
        <v>2186086</v>
      </c>
      <c r="P1655" s="314">
        <f t="shared" si="1296"/>
        <v>0</v>
      </c>
      <c r="Q1655" s="314">
        <f t="shared" si="1296"/>
        <v>2186086</v>
      </c>
    </row>
    <row r="1656" spans="1:17" s="209" customFormat="1" ht="12" customHeight="1" x14ac:dyDescent="0.3">
      <c r="A1656" s="614"/>
      <c r="B1656" s="508"/>
      <c r="C1656" s="508"/>
      <c r="D1656" s="508"/>
      <c r="E1656" s="508"/>
      <c r="F1656" s="212" t="s">
        <v>82</v>
      </c>
      <c r="G1656" s="208">
        <v>0</v>
      </c>
      <c r="H1656" s="208">
        <v>0</v>
      </c>
      <c r="I1656" s="208">
        <v>0</v>
      </c>
      <c r="J1656" s="208">
        <f t="shared" si="1295"/>
        <v>0</v>
      </c>
      <c r="K1656" s="534"/>
      <c r="L1656" s="531"/>
      <c r="M1656" s="513"/>
      <c r="N1656" s="314"/>
      <c r="O1656" s="313"/>
      <c r="P1656" s="313"/>
      <c r="Q1656" s="313"/>
    </row>
    <row r="1657" spans="1:17" s="209" customFormat="1" ht="12" customHeight="1" x14ac:dyDescent="0.3">
      <c r="A1657" s="614"/>
      <c r="B1657" s="508"/>
      <c r="C1657" s="508"/>
      <c r="D1657" s="508"/>
      <c r="E1657" s="508"/>
      <c r="F1657" s="212" t="s">
        <v>83</v>
      </c>
      <c r="G1657" s="208">
        <v>0</v>
      </c>
      <c r="H1657" s="208">
        <v>0</v>
      </c>
      <c r="I1657" s="208">
        <v>0</v>
      </c>
      <c r="J1657" s="208">
        <f t="shared" si="1295"/>
        <v>0</v>
      </c>
      <c r="K1657" s="534"/>
      <c r="L1657" s="531"/>
      <c r="M1657" s="513"/>
      <c r="N1657" s="314"/>
      <c r="O1657" s="313"/>
      <c r="P1657" s="313"/>
      <c r="Q1657" s="313"/>
    </row>
    <row r="1658" spans="1:17" s="209" customFormat="1" ht="12" customHeight="1" x14ac:dyDescent="0.3">
      <c r="A1658" s="614"/>
      <c r="B1658" s="509"/>
      <c r="C1658" s="509"/>
      <c r="D1658" s="509"/>
      <c r="E1658" s="509"/>
      <c r="F1658" s="213" t="s">
        <v>121</v>
      </c>
      <c r="G1658" s="214">
        <f t="shared" ref="G1658:J1658" si="1297">SUM(G1655:G1657)</f>
        <v>2186086</v>
      </c>
      <c r="H1658" s="214">
        <f t="shared" si="1297"/>
        <v>2186086</v>
      </c>
      <c r="I1658" s="214">
        <f t="shared" si="1297"/>
        <v>0</v>
      </c>
      <c r="J1658" s="214">
        <f t="shared" si="1297"/>
        <v>2186086</v>
      </c>
      <c r="K1658" s="535"/>
      <c r="L1658" s="532"/>
      <c r="M1658" s="514"/>
      <c r="N1658" s="314"/>
      <c r="O1658" s="313"/>
      <c r="P1658" s="313"/>
      <c r="Q1658" s="313"/>
    </row>
    <row r="1659" spans="1:17" s="209" customFormat="1" ht="12" customHeight="1" x14ac:dyDescent="0.3">
      <c r="A1659" s="614">
        <f>A1654+1</f>
        <v>190</v>
      </c>
      <c r="B1659" s="507"/>
      <c r="C1659" s="507" t="s">
        <v>238</v>
      </c>
      <c r="D1659" s="507"/>
      <c r="E1659" s="507"/>
      <c r="F1659" s="210" t="s">
        <v>197</v>
      </c>
      <c r="G1659" s="210"/>
      <c r="H1659" s="211"/>
      <c r="I1659" s="211"/>
      <c r="J1659" s="211"/>
      <c r="K1659" s="533"/>
      <c r="L1659" s="530">
        <v>0</v>
      </c>
      <c r="M1659" s="215"/>
      <c r="N1659" s="314"/>
      <c r="O1659" s="313"/>
      <c r="P1659" s="313"/>
      <c r="Q1659" s="313"/>
    </row>
    <row r="1660" spans="1:17" s="209" customFormat="1" ht="12" customHeight="1" x14ac:dyDescent="0.3">
      <c r="A1660" s="614"/>
      <c r="B1660" s="508"/>
      <c r="C1660" s="508"/>
      <c r="D1660" s="508"/>
      <c r="E1660" s="508"/>
      <c r="F1660" s="212" t="s">
        <v>104</v>
      </c>
      <c r="G1660" s="208">
        <v>10945000</v>
      </c>
      <c r="H1660" s="208">
        <f t="shared" ref="H1660" si="1298">G1660</f>
        <v>10945000</v>
      </c>
      <c r="I1660" s="208">
        <v>0</v>
      </c>
      <c r="J1660" s="208">
        <f t="shared" ref="J1660:J1662" si="1299">H1660</f>
        <v>10945000</v>
      </c>
      <c r="K1660" s="534"/>
      <c r="L1660" s="531"/>
      <c r="M1660" s="513"/>
      <c r="N1660" s="314">
        <f>G1660</f>
        <v>10945000</v>
      </c>
      <c r="O1660" s="314">
        <f t="shared" ref="O1660:Q1660" si="1300">H1660</f>
        <v>10945000</v>
      </c>
      <c r="P1660" s="314">
        <f t="shared" si="1300"/>
        <v>0</v>
      </c>
      <c r="Q1660" s="314">
        <f t="shared" si="1300"/>
        <v>10945000</v>
      </c>
    </row>
    <row r="1661" spans="1:17" s="209" customFormat="1" ht="12" customHeight="1" x14ac:dyDescent="0.3">
      <c r="A1661" s="614"/>
      <c r="B1661" s="508"/>
      <c r="C1661" s="508"/>
      <c r="D1661" s="508"/>
      <c r="E1661" s="508"/>
      <c r="F1661" s="212" t="s">
        <v>82</v>
      </c>
      <c r="G1661" s="208">
        <v>0</v>
      </c>
      <c r="H1661" s="208">
        <v>0</v>
      </c>
      <c r="I1661" s="208">
        <v>0</v>
      </c>
      <c r="J1661" s="208">
        <f t="shared" si="1299"/>
        <v>0</v>
      </c>
      <c r="K1661" s="534"/>
      <c r="L1661" s="531"/>
      <c r="M1661" s="513"/>
      <c r="N1661" s="314"/>
      <c r="O1661" s="313"/>
      <c r="P1661" s="313"/>
      <c r="Q1661" s="313"/>
    </row>
    <row r="1662" spans="1:17" s="209" customFormat="1" ht="12" customHeight="1" x14ac:dyDescent="0.3">
      <c r="A1662" s="614"/>
      <c r="B1662" s="508"/>
      <c r="C1662" s="508"/>
      <c r="D1662" s="508"/>
      <c r="E1662" s="508"/>
      <c r="F1662" s="212" t="s">
        <v>83</v>
      </c>
      <c r="G1662" s="208">
        <v>0</v>
      </c>
      <c r="H1662" s="208">
        <v>0</v>
      </c>
      <c r="I1662" s="208">
        <v>0</v>
      </c>
      <c r="J1662" s="208">
        <f t="shared" si="1299"/>
        <v>0</v>
      </c>
      <c r="K1662" s="534"/>
      <c r="L1662" s="531"/>
      <c r="M1662" s="513"/>
      <c r="N1662" s="314"/>
      <c r="O1662" s="313"/>
      <c r="P1662" s="313"/>
      <c r="Q1662" s="313"/>
    </row>
    <row r="1663" spans="1:17" s="209" customFormat="1" ht="12" customHeight="1" x14ac:dyDescent="0.3">
      <c r="A1663" s="614"/>
      <c r="B1663" s="509"/>
      <c r="C1663" s="509"/>
      <c r="D1663" s="509"/>
      <c r="E1663" s="509"/>
      <c r="F1663" s="213" t="s">
        <v>121</v>
      </c>
      <c r="G1663" s="214">
        <f t="shared" ref="G1663:J1663" si="1301">SUM(G1660:G1662)</f>
        <v>10945000</v>
      </c>
      <c r="H1663" s="214">
        <f t="shared" si="1301"/>
        <v>10945000</v>
      </c>
      <c r="I1663" s="214">
        <f t="shared" si="1301"/>
        <v>0</v>
      </c>
      <c r="J1663" s="214">
        <f t="shared" si="1301"/>
        <v>10945000</v>
      </c>
      <c r="K1663" s="535"/>
      <c r="L1663" s="532"/>
      <c r="M1663" s="514"/>
      <c r="N1663" s="314"/>
      <c r="O1663" s="313"/>
      <c r="P1663" s="313"/>
      <c r="Q1663" s="313"/>
    </row>
    <row r="1664" spans="1:17" s="209" customFormat="1" ht="12" customHeight="1" x14ac:dyDescent="0.3">
      <c r="A1664" s="614">
        <f>A1659+1</f>
        <v>191</v>
      </c>
      <c r="B1664" s="507"/>
      <c r="C1664" s="507" t="s">
        <v>239</v>
      </c>
      <c r="D1664" s="507"/>
      <c r="E1664" s="507"/>
      <c r="F1664" s="210" t="s">
        <v>197</v>
      </c>
      <c r="G1664" s="210"/>
      <c r="H1664" s="211"/>
      <c r="I1664" s="211"/>
      <c r="J1664" s="211"/>
      <c r="K1664" s="533"/>
      <c r="L1664" s="530">
        <v>0</v>
      </c>
      <c r="M1664" s="215"/>
      <c r="N1664" s="314"/>
      <c r="O1664" s="313"/>
      <c r="P1664" s="313"/>
      <c r="Q1664" s="313"/>
    </row>
    <row r="1665" spans="1:17" s="209" customFormat="1" ht="12" customHeight="1" x14ac:dyDescent="0.3">
      <c r="A1665" s="614"/>
      <c r="B1665" s="508"/>
      <c r="C1665" s="508"/>
      <c r="D1665" s="508"/>
      <c r="E1665" s="508"/>
      <c r="F1665" s="212" t="s">
        <v>104</v>
      </c>
      <c r="G1665" s="208">
        <v>66000</v>
      </c>
      <c r="H1665" s="208">
        <f t="shared" ref="H1665" si="1302">G1665</f>
        <v>66000</v>
      </c>
      <c r="I1665" s="208">
        <v>0</v>
      </c>
      <c r="J1665" s="208">
        <f t="shared" ref="J1665:J1667" si="1303">H1665</f>
        <v>66000</v>
      </c>
      <c r="K1665" s="534"/>
      <c r="L1665" s="531"/>
      <c r="M1665" s="513"/>
      <c r="N1665" s="314">
        <f>G1665</f>
        <v>66000</v>
      </c>
      <c r="O1665" s="314">
        <f t="shared" ref="O1665:Q1665" si="1304">H1665</f>
        <v>66000</v>
      </c>
      <c r="P1665" s="314">
        <f t="shared" si="1304"/>
        <v>0</v>
      </c>
      <c r="Q1665" s="314">
        <f t="shared" si="1304"/>
        <v>66000</v>
      </c>
    </row>
    <row r="1666" spans="1:17" s="209" customFormat="1" ht="12" customHeight="1" x14ac:dyDescent="0.3">
      <c r="A1666" s="614"/>
      <c r="B1666" s="508"/>
      <c r="C1666" s="508"/>
      <c r="D1666" s="508"/>
      <c r="E1666" s="508"/>
      <c r="F1666" s="212" t="s">
        <v>82</v>
      </c>
      <c r="G1666" s="208">
        <v>0</v>
      </c>
      <c r="H1666" s="208">
        <v>0</v>
      </c>
      <c r="I1666" s="208">
        <v>0</v>
      </c>
      <c r="J1666" s="208">
        <f t="shared" si="1303"/>
        <v>0</v>
      </c>
      <c r="K1666" s="534"/>
      <c r="L1666" s="531"/>
      <c r="M1666" s="513"/>
      <c r="N1666" s="314"/>
      <c r="O1666" s="313"/>
      <c r="P1666" s="313"/>
      <c r="Q1666" s="313"/>
    </row>
    <row r="1667" spans="1:17" s="209" customFormat="1" ht="12" customHeight="1" x14ac:dyDescent="0.3">
      <c r="A1667" s="614"/>
      <c r="B1667" s="508"/>
      <c r="C1667" s="508"/>
      <c r="D1667" s="508"/>
      <c r="E1667" s="508"/>
      <c r="F1667" s="212" t="s">
        <v>83</v>
      </c>
      <c r="G1667" s="208">
        <v>0</v>
      </c>
      <c r="H1667" s="208">
        <v>0</v>
      </c>
      <c r="I1667" s="208">
        <v>0</v>
      </c>
      <c r="J1667" s="208">
        <f t="shared" si="1303"/>
        <v>0</v>
      </c>
      <c r="K1667" s="534"/>
      <c r="L1667" s="531"/>
      <c r="M1667" s="513"/>
      <c r="N1667" s="314"/>
      <c r="O1667" s="313"/>
      <c r="P1667" s="313"/>
      <c r="Q1667" s="313"/>
    </row>
    <row r="1668" spans="1:17" s="209" customFormat="1" ht="12" customHeight="1" x14ac:dyDescent="0.3">
      <c r="A1668" s="614"/>
      <c r="B1668" s="509"/>
      <c r="C1668" s="509"/>
      <c r="D1668" s="509"/>
      <c r="E1668" s="509"/>
      <c r="F1668" s="213" t="s">
        <v>121</v>
      </c>
      <c r="G1668" s="214">
        <f t="shared" ref="G1668:J1668" si="1305">SUM(G1665:G1667)</f>
        <v>66000</v>
      </c>
      <c r="H1668" s="214">
        <f t="shared" si="1305"/>
        <v>66000</v>
      </c>
      <c r="I1668" s="214">
        <f t="shared" si="1305"/>
        <v>0</v>
      </c>
      <c r="J1668" s="214">
        <f t="shared" si="1305"/>
        <v>66000</v>
      </c>
      <c r="K1668" s="535"/>
      <c r="L1668" s="532"/>
      <c r="M1668" s="514"/>
      <c r="N1668" s="314"/>
      <c r="O1668" s="313"/>
      <c r="P1668" s="313"/>
      <c r="Q1668" s="313"/>
    </row>
    <row r="1669" spans="1:17" s="209" customFormat="1" ht="12" customHeight="1" x14ac:dyDescent="0.3">
      <c r="A1669" s="614">
        <f>A1664+1</f>
        <v>192</v>
      </c>
      <c r="B1669" s="507"/>
      <c r="C1669" s="507" t="s">
        <v>240</v>
      </c>
      <c r="D1669" s="507"/>
      <c r="E1669" s="507"/>
      <c r="F1669" s="210" t="s">
        <v>197</v>
      </c>
      <c r="G1669" s="210"/>
      <c r="H1669" s="211"/>
      <c r="I1669" s="211"/>
      <c r="J1669" s="211"/>
      <c r="K1669" s="533"/>
      <c r="L1669" s="530">
        <v>0</v>
      </c>
      <c r="M1669" s="215"/>
      <c r="N1669" s="314"/>
      <c r="O1669" s="313"/>
      <c r="P1669" s="313"/>
      <c r="Q1669" s="313"/>
    </row>
    <row r="1670" spans="1:17" s="209" customFormat="1" ht="12" customHeight="1" x14ac:dyDescent="0.3">
      <c r="A1670" s="614"/>
      <c r="B1670" s="508"/>
      <c r="C1670" s="508"/>
      <c r="D1670" s="508"/>
      <c r="E1670" s="508"/>
      <c r="F1670" s="212" t="s">
        <v>104</v>
      </c>
      <c r="G1670" s="208">
        <v>8750000</v>
      </c>
      <c r="H1670" s="208">
        <f t="shared" ref="H1670" si="1306">G1670</f>
        <v>8750000</v>
      </c>
      <c r="I1670" s="208">
        <v>0</v>
      </c>
      <c r="J1670" s="208">
        <f t="shared" ref="J1670:J1672" si="1307">H1670</f>
        <v>8750000</v>
      </c>
      <c r="K1670" s="534"/>
      <c r="L1670" s="531"/>
      <c r="M1670" s="513"/>
      <c r="N1670" s="314">
        <f>G1670</f>
        <v>8750000</v>
      </c>
      <c r="O1670" s="314">
        <f t="shared" ref="O1670:Q1670" si="1308">H1670</f>
        <v>8750000</v>
      </c>
      <c r="P1670" s="314">
        <f t="shared" si="1308"/>
        <v>0</v>
      </c>
      <c r="Q1670" s="314">
        <f t="shared" si="1308"/>
        <v>8750000</v>
      </c>
    </row>
    <row r="1671" spans="1:17" s="209" customFormat="1" ht="12" customHeight="1" x14ac:dyDescent="0.3">
      <c r="A1671" s="614"/>
      <c r="B1671" s="508"/>
      <c r="C1671" s="508"/>
      <c r="D1671" s="508"/>
      <c r="E1671" s="508"/>
      <c r="F1671" s="212" t="s">
        <v>82</v>
      </c>
      <c r="G1671" s="208">
        <v>0</v>
      </c>
      <c r="H1671" s="208">
        <v>0</v>
      </c>
      <c r="I1671" s="208">
        <v>0</v>
      </c>
      <c r="J1671" s="208">
        <f t="shared" si="1307"/>
        <v>0</v>
      </c>
      <c r="K1671" s="534"/>
      <c r="L1671" s="531"/>
      <c r="M1671" s="513"/>
      <c r="N1671" s="314"/>
      <c r="O1671" s="313"/>
      <c r="P1671" s="313"/>
      <c r="Q1671" s="313"/>
    </row>
    <row r="1672" spans="1:17" s="209" customFormat="1" ht="12" customHeight="1" x14ac:dyDescent="0.3">
      <c r="A1672" s="614"/>
      <c r="B1672" s="508"/>
      <c r="C1672" s="508"/>
      <c r="D1672" s="508"/>
      <c r="E1672" s="508"/>
      <c r="F1672" s="212" t="s">
        <v>83</v>
      </c>
      <c r="G1672" s="208">
        <v>0</v>
      </c>
      <c r="H1672" s="208">
        <v>0</v>
      </c>
      <c r="I1672" s="208">
        <v>0</v>
      </c>
      <c r="J1672" s="208">
        <f t="shared" si="1307"/>
        <v>0</v>
      </c>
      <c r="K1672" s="534"/>
      <c r="L1672" s="531"/>
      <c r="M1672" s="513"/>
      <c r="N1672" s="314"/>
      <c r="O1672" s="313"/>
      <c r="P1672" s="313"/>
      <c r="Q1672" s="313"/>
    </row>
    <row r="1673" spans="1:17" s="209" customFormat="1" ht="12" customHeight="1" x14ac:dyDescent="0.3">
      <c r="A1673" s="614"/>
      <c r="B1673" s="509"/>
      <c r="C1673" s="509"/>
      <c r="D1673" s="509"/>
      <c r="E1673" s="509"/>
      <c r="F1673" s="213" t="s">
        <v>121</v>
      </c>
      <c r="G1673" s="214">
        <f t="shared" ref="G1673:J1673" si="1309">SUM(G1670:G1672)</f>
        <v>8750000</v>
      </c>
      <c r="H1673" s="214">
        <f t="shared" si="1309"/>
        <v>8750000</v>
      </c>
      <c r="I1673" s="214">
        <f t="shared" si="1309"/>
        <v>0</v>
      </c>
      <c r="J1673" s="214">
        <f t="shared" si="1309"/>
        <v>8750000</v>
      </c>
      <c r="K1673" s="535"/>
      <c r="L1673" s="532"/>
      <c r="M1673" s="514"/>
      <c r="N1673" s="314"/>
      <c r="O1673" s="313"/>
      <c r="P1673" s="313"/>
      <c r="Q1673" s="313"/>
    </row>
    <row r="1674" spans="1:17" s="209" customFormat="1" ht="12" customHeight="1" x14ac:dyDescent="0.3">
      <c r="A1674" s="614">
        <f>A1669+1</f>
        <v>193</v>
      </c>
      <c r="B1674" s="507"/>
      <c r="C1674" s="507" t="s">
        <v>242</v>
      </c>
      <c r="D1674" s="507"/>
      <c r="E1674" s="507"/>
      <c r="F1674" s="210" t="s">
        <v>197</v>
      </c>
      <c r="G1674" s="210"/>
      <c r="H1674" s="211"/>
      <c r="I1674" s="211"/>
      <c r="J1674" s="211"/>
      <c r="K1674" s="533"/>
      <c r="L1674" s="530">
        <v>0</v>
      </c>
      <c r="M1674" s="215"/>
      <c r="N1674" s="314"/>
      <c r="O1674" s="313"/>
      <c r="P1674" s="313"/>
      <c r="Q1674" s="313"/>
    </row>
    <row r="1675" spans="1:17" s="209" customFormat="1" ht="12" customHeight="1" x14ac:dyDescent="0.3">
      <c r="A1675" s="614"/>
      <c r="B1675" s="508"/>
      <c r="C1675" s="508"/>
      <c r="D1675" s="508"/>
      <c r="E1675" s="508"/>
      <c r="F1675" s="212" t="s">
        <v>104</v>
      </c>
      <c r="G1675" s="208">
        <v>2860000</v>
      </c>
      <c r="H1675" s="208">
        <f t="shared" ref="H1675" si="1310">G1675</f>
        <v>2860000</v>
      </c>
      <c r="I1675" s="208">
        <v>0</v>
      </c>
      <c r="J1675" s="208">
        <f t="shared" ref="J1675:J1677" si="1311">H1675</f>
        <v>2860000</v>
      </c>
      <c r="K1675" s="534"/>
      <c r="L1675" s="531"/>
      <c r="M1675" s="513"/>
      <c r="N1675" s="314">
        <f>G1675</f>
        <v>2860000</v>
      </c>
      <c r="O1675" s="314">
        <f t="shared" ref="O1675:Q1675" si="1312">H1675</f>
        <v>2860000</v>
      </c>
      <c r="P1675" s="314">
        <f t="shared" si="1312"/>
        <v>0</v>
      </c>
      <c r="Q1675" s="314">
        <f t="shared" si="1312"/>
        <v>2860000</v>
      </c>
    </row>
    <row r="1676" spans="1:17" s="209" customFormat="1" ht="12" customHeight="1" x14ac:dyDescent="0.3">
      <c r="A1676" s="614"/>
      <c r="B1676" s="508"/>
      <c r="C1676" s="508"/>
      <c r="D1676" s="508"/>
      <c r="E1676" s="508"/>
      <c r="F1676" s="212" t="s">
        <v>82</v>
      </c>
      <c r="G1676" s="208">
        <v>0</v>
      </c>
      <c r="H1676" s="208">
        <v>0</v>
      </c>
      <c r="I1676" s="208">
        <v>0</v>
      </c>
      <c r="J1676" s="208">
        <f t="shared" si="1311"/>
        <v>0</v>
      </c>
      <c r="K1676" s="534"/>
      <c r="L1676" s="531"/>
      <c r="M1676" s="513"/>
      <c r="N1676" s="314"/>
      <c r="O1676" s="313"/>
      <c r="P1676" s="313"/>
      <c r="Q1676" s="313"/>
    </row>
    <row r="1677" spans="1:17" s="209" customFormat="1" ht="12" customHeight="1" x14ac:dyDescent="0.3">
      <c r="A1677" s="614"/>
      <c r="B1677" s="508"/>
      <c r="C1677" s="508"/>
      <c r="D1677" s="508"/>
      <c r="E1677" s="508"/>
      <c r="F1677" s="212" t="s">
        <v>83</v>
      </c>
      <c r="G1677" s="208">
        <v>0</v>
      </c>
      <c r="H1677" s="208">
        <v>0</v>
      </c>
      <c r="I1677" s="208">
        <v>0</v>
      </c>
      <c r="J1677" s="208">
        <f t="shared" si="1311"/>
        <v>0</v>
      </c>
      <c r="K1677" s="534"/>
      <c r="L1677" s="531"/>
      <c r="M1677" s="513"/>
      <c r="N1677" s="314"/>
      <c r="O1677" s="313"/>
      <c r="P1677" s="313"/>
      <c r="Q1677" s="313"/>
    </row>
    <row r="1678" spans="1:17" s="209" customFormat="1" ht="12" customHeight="1" x14ac:dyDescent="0.3">
      <c r="A1678" s="614"/>
      <c r="B1678" s="509"/>
      <c r="C1678" s="509"/>
      <c r="D1678" s="509"/>
      <c r="E1678" s="509"/>
      <c r="F1678" s="213" t="s">
        <v>121</v>
      </c>
      <c r="G1678" s="214">
        <f t="shared" ref="G1678:J1678" si="1313">SUM(G1675:G1677)</f>
        <v>2860000</v>
      </c>
      <c r="H1678" s="214">
        <f t="shared" si="1313"/>
        <v>2860000</v>
      </c>
      <c r="I1678" s="214">
        <f t="shared" si="1313"/>
        <v>0</v>
      </c>
      <c r="J1678" s="214">
        <f t="shared" si="1313"/>
        <v>2860000</v>
      </c>
      <c r="K1678" s="535"/>
      <c r="L1678" s="532"/>
      <c r="M1678" s="514"/>
      <c r="N1678" s="314"/>
      <c r="O1678" s="313"/>
      <c r="P1678" s="313"/>
      <c r="Q1678" s="313"/>
    </row>
    <row r="1679" spans="1:17" s="209" customFormat="1" ht="12" customHeight="1" x14ac:dyDescent="0.3">
      <c r="A1679" s="614">
        <f>A1674+1</f>
        <v>194</v>
      </c>
      <c r="B1679" s="507"/>
      <c r="C1679" s="507" t="s">
        <v>243</v>
      </c>
      <c r="D1679" s="507"/>
      <c r="E1679" s="507"/>
      <c r="F1679" s="210" t="s">
        <v>197</v>
      </c>
      <c r="G1679" s="210"/>
      <c r="H1679" s="211"/>
      <c r="I1679" s="211"/>
      <c r="J1679" s="211"/>
      <c r="K1679" s="533"/>
      <c r="L1679" s="530">
        <v>0</v>
      </c>
      <c r="M1679" s="215"/>
      <c r="N1679" s="314"/>
      <c r="O1679" s="313"/>
      <c r="P1679" s="313"/>
      <c r="Q1679" s="313"/>
    </row>
    <row r="1680" spans="1:17" s="209" customFormat="1" ht="12" customHeight="1" x14ac:dyDescent="0.3">
      <c r="A1680" s="614"/>
      <c r="B1680" s="508"/>
      <c r="C1680" s="508"/>
      <c r="D1680" s="508"/>
      <c r="E1680" s="508"/>
      <c r="F1680" s="212" t="s">
        <v>104</v>
      </c>
      <c r="G1680" s="208">
        <v>22600000</v>
      </c>
      <c r="H1680" s="208">
        <f t="shared" ref="H1680" si="1314">G1680</f>
        <v>22600000</v>
      </c>
      <c r="I1680" s="208">
        <v>0</v>
      </c>
      <c r="J1680" s="208">
        <f t="shared" ref="J1680:J1682" si="1315">H1680</f>
        <v>22600000</v>
      </c>
      <c r="K1680" s="534"/>
      <c r="L1680" s="531"/>
      <c r="M1680" s="513"/>
      <c r="N1680" s="314">
        <f>G1680</f>
        <v>22600000</v>
      </c>
      <c r="O1680" s="314">
        <f t="shared" ref="O1680:Q1680" si="1316">H1680</f>
        <v>22600000</v>
      </c>
      <c r="P1680" s="314">
        <f t="shared" si="1316"/>
        <v>0</v>
      </c>
      <c r="Q1680" s="314">
        <f t="shared" si="1316"/>
        <v>22600000</v>
      </c>
    </row>
    <row r="1681" spans="1:17" s="209" customFormat="1" ht="12" customHeight="1" x14ac:dyDescent="0.3">
      <c r="A1681" s="614"/>
      <c r="B1681" s="508"/>
      <c r="C1681" s="508"/>
      <c r="D1681" s="508"/>
      <c r="E1681" s="508"/>
      <c r="F1681" s="212" t="s">
        <v>82</v>
      </c>
      <c r="G1681" s="208">
        <v>0</v>
      </c>
      <c r="H1681" s="208">
        <v>0</v>
      </c>
      <c r="I1681" s="208">
        <v>0</v>
      </c>
      <c r="J1681" s="208">
        <f t="shared" si="1315"/>
        <v>0</v>
      </c>
      <c r="K1681" s="534"/>
      <c r="L1681" s="531"/>
      <c r="M1681" s="513"/>
      <c r="N1681" s="314"/>
      <c r="O1681" s="313"/>
      <c r="P1681" s="313"/>
      <c r="Q1681" s="313"/>
    </row>
    <row r="1682" spans="1:17" s="209" customFormat="1" ht="12" customHeight="1" x14ac:dyDescent="0.3">
      <c r="A1682" s="614"/>
      <c r="B1682" s="508"/>
      <c r="C1682" s="508"/>
      <c r="D1682" s="508"/>
      <c r="E1682" s="508"/>
      <c r="F1682" s="212" t="s">
        <v>83</v>
      </c>
      <c r="G1682" s="208">
        <v>0</v>
      </c>
      <c r="H1682" s="208">
        <v>0</v>
      </c>
      <c r="I1682" s="208">
        <v>0</v>
      </c>
      <c r="J1682" s="208">
        <f t="shared" si="1315"/>
        <v>0</v>
      </c>
      <c r="K1682" s="534"/>
      <c r="L1682" s="531"/>
      <c r="M1682" s="513"/>
      <c r="N1682" s="314"/>
      <c r="O1682" s="313"/>
      <c r="P1682" s="313"/>
      <c r="Q1682" s="313"/>
    </row>
    <row r="1683" spans="1:17" s="209" customFormat="1" ht="12" customHeight="1" x14ac:dyDescent="0.3">
      <c r="A1683" s="614"/>
      <c r="B1683" s="509"/>
      <c r="C1683" s="509"/>
      <c r="D1683" s="509"/>
      <c r="E1683" s="509"/>
      <c r="F1683" s="213" t="s">
        <v>121</v>
      </c>
      <c r="G1683" s="214">
        <f t="shared" ref="G1683:J1683" si="1317">SUM(G1680:G1682)</f>
        <v>22600000</v>
      </c>
      <c r="H1683" s="214">
        <f t="shared" si="1317"/>
        <v>22600000</v>
      </c>
      <c r="I1683" s="214">
        <f t="shared" si="1317"/>
        <v>0</v>
      </c>
      <c r="J1683" s="214">
        <f t="shared" si="1317"/>
        <v>22600000</v>
      </c>
      <c r="K1683" s="535"/>
      <c r="L1683" s="532"/>
      <c r="M1683" s="514"/>
      <c r="N1683" s="314"/>
      <c r="O1683" s="313"/>
      <c r="P1683" s="313"/>
      <c r="Q1683" s="313"/>
    </row>
    <row r="1684" spans="1:17" s="209" customFormat="1" ht="12" customHeight="1" x14ac:dyDescent="0.3">
      <c r="A1684" s="614">
        <f>A1679+1</f>
        <v>195</v>
      </c>
      <c r="B1684" s="507"/>
      <c r="C1684" s="507" t="s">
        <v>244</v>
      </c>
      <c r="D1684" s="507"/>
      <c r="E1684" s="507"/>
      <c r="F1684" s="210" t="s">
        <v>197</v>
      </c>
      <c r="G1684" s="210"/>
      <c r="H1684" s="211"/>
      <c r="I1684" s="211"/>
      <c r="J1684" s="211"/>
      <c r="K1684" s="533"/>
      <c r="L1684" s="530">
        <v>0</v>
      </c>
      <c r="M1684" s="215"/>
      <c r="N1684" s="314"/>
      <c r="O1684" s="313"/>
      <c r="P1684" s="313"/>
      <c r="Q1684" s="313"/>
    </row>
    <row r="1685" spans="1:17" s="209" customFormat="1" ht="12" customHeight="1" x14ac:dyDescent="0.3">
      <c r="A1685" s="614"/>
      <c r="B1685" s="508"/>
      <c r="C1685" s="508"/>
      <c r="D1685" s="508"/>
      <c r="E1685" s="508"/>
      <c r="F1685" s="212" t="s">
        <v>104</v>
      </c>
      <c r="G1685" s="208">
        <v>222500</v>
      </c>
      <c r="H1685" s="208">
        <f t="shared" ref="H1685" si="1318">G1685</f>
        <v>222500</v>
      </c>
      <c r="I1685" s="208">
        <v>0</v>
      </c>
      <c r="J1685" s="208">
        <f t="shared" ref="J1685:J1687" si="1319">H1685</f>
        <v>222500</v>
      </c>
      <c r="K1685" s="534"/>
      <c r="L1685" s="531"/>
      <c r="M1685" s="513"/>
      <c r="N1685" s="314">
        <f>G1685</f>
        <v>222500</v>
      </c>
      <c r="O1685" s="314">
        <f t="shared" ref="O1685:Q1685" si="1320">H1685</f>
        <v>222500</v>
      </c>
      <c r="P1685" s="314">
        <f t="shared" si="1320"/>
        <v>0</v>
      </c>
      <c r="Q1685" s="314">
        <f t="shared" si="1320"/>
        <v>222500</v>
      </c>
    </row>
    <row r="1686" spans="1:17" s="209" customFormat="1" ht="12" customHeight="1" x14ac:dyDescent="0.3">
      <c r="A1686" s="614"/>
      <c r="B1686" s="508"/>
      <c r="C1686" s="508"/>
      <c r="D1686" s="508"/>
      <c r="E1686" s="508"/>
      <c r="F1686" s="212" t="s">
        <v>82</v>
      </c>
      <c r="G1686" s="208">
        <v>0</v>
      </c>
      <c r="H1686" s="208">
        <v>0</v>
      </c>
      <c r="I1686" s="208">
        <v>0</v>
      </c>
      <c r="J1686" s="208">
        <f t="shared" si="1319"/>
        <v>0</v>
      </c>
      <c r="K1686" s="534"/>
      <c r="L1686" s="531"/>
      <c r="M1686" s="513"/>
      <c r="N1686" s="314"/>
      <c r="O1686" s="313"/>
      <c r="P1686" s="313"/>
      <c r="Q1686" s="313"/>
    </row>
    <row r="1687" spans="1:17" s="209" customFormat="1" ht="12" customHeight="1" x14ac:dyDescent="0.3">
      <c r="A1687" s="614"/>
      <c r="B1687" s="508"/>
      <c r="C1687" s="508"/>
      <c r="D1687" s="508"/>
      <c r="E1687" s="508"/>
      <c r="F1687" s="212" t="s">
        <v>83</v>
      </c>
      <c r="G1687" s="208">
        <v>0</v>
      </c>
      <c r="H1687" s="208">
        <v>0</v>
      </c>
      <c r="I1687" s="208">
        <v>0</v>
      </c>
      <c r="J1687" s="208">
        <f t="shared" si="1319"/>
        <v>0</v>
      </c>
      <c r="K1687" s="534"/>
      <c r="L1687" s="531"/>
      <c r="M1687" s="513"/>
      <c r="N1687" s="314"/>
      <c r="O1687" s="313"/>
      <c r="P1687" s="313"/>
      <c r="Q1687" s="313"/>
    </row>
    <row r="1688" spans="1:17" s="209" customFormat="1" ht="12" customHeight="1" x14ac:dyDescent="0.3">
      <c r="A1688" s="614"/>
      <c r="B1688" s="509"/>
      <c r="C1688" s="509"/>
      <c r="D1688" s="509"/>
      <c r="E1688" s="509"/>
      <c r="F1688" s="213" t="s">
        <v>121</v>
      </c>
      <c r="G1688" s="214">
        <f t="shared" ref="G1688:J1688" si="1321">SUM(G1685:G1687)</f>
        <v>222500</v>
      </c>
      <c r="H1688" s="214">
        <f t="shared" si="1321"/>
        <v>222500</v>
      </c>
      <c r="I1688" s="214">
        <f t="shared" si="1321"/>
        <v>0</v>
      </c>
      <c r="J1688" s="214">
        <f t="shared" si="1321"/>
        <v>222500</v>
      </c>
      <c r="K1688" s="535"/>
      <c r="L1688" s="532"/>
      <c r="M1688" s="514"/>
      <c r="N1688" s="314"/>
      <c r="O1688" s="313"/>
      <c r="P1688" s="313"/>
      <c r="Q1688" s="313"/>
    </row>
    <row r="1689" spans="1:17" s="209" customFormat="1" ht="12" customHeight="1" x14ac:dyDescent="0.3">
      <c r="A1689" s="614">
        <f>A1684+1</f>
        <v>196</v>
      </c>
      <c r="B1689" s="507"/>
      <c r="C1689" s="507" t="s">
        <v>245</v>
      </c>
      <c r="D1689" s="507"/>
      <c r="E1689" s="507"/>
      <c r="F1689" s="210" t="s">
        <v>197</v>
      </c>
      <c r="G1689" s="210"/>
      <c r="H1689" s="211"/>
      <c r="I1689" s="211"/>
      <c r="J1689" s="211"/>
      <c r="K1689" s="533"/>
      <c r="L1689" s="530">
        <v>0</v>
      </c>
      <c r="M1689" s="215"/>
      <c r="N1689" s="314"/>
      <c r="O1689" s="313"/>
      <c r="P1689" s="313"/>
      <c r="Q1689" s="313"/>
    </row>
    <row r="1690" spans="1:17" s="209" customFormat="1" ht="12" customHeight="1" x14ac:dyDescent="0.3">
      <c r="A1690" s="614"/>
      <c r="B1690" s="508"/>
      <c r="C1690" s="508"/>
      <c r="D1690" s="508"/>
      <c r="E1690" s="508"/>
      <c r="F1690" s="212" t="s">
        <v>104</v>
      </c>
      <c r="G1690" s="208">
        <v>867680</v>
      </c>
      <c r="H1690" s="208">
        <f t="shared" ref="H1690" si="1322">G1690</f>
        <v>867680</v>
      </c>
      <c r="I1690" s="208">
        <v>0</v>
      </c>
      <c r="J1690" s="208">
        <f t="shared" ref="J1690:J1692" si="1323">H1690</f>
        <v>867680</v>
      </c>
      <c r="K1690" s="534"/>
      <c r="L1690" s="531"/>
      <c r="M1690" s="513"/>
      <c r="N1690" s="314">
        <f>G1690</f>
        <v>867680</v>
      </c>
      <c r="O1690" s="314">
        <f t="shared" ref="O1690:Q1690" si="1324">H1690</f>
        <v>867680</v>
      </c>
      <c r="P1690" s="314">
        <f t="shared" si="1324"/>
        <v>0</v>
      </c>
      <c r="Q1690" s="314">
        <f t="shared" si="1324"/>
        <v>867680</v>
      </c>
    </row>
    <row r="1691" spans="1:17" s="209" customFormat="1" ht="12" customHeight="1" x14ac:dyDescent="0.3">
      <c r="A1691" s="614"/>
      <c r="B1691" s="508"/>
      <c r="C1691" s="508"/>
      <c r="D1691" s="508"/>
      <c r="E1691" s="508"/>
      <c r="F1691" s="212" t="s">
        <v>82</v>
      </c>
      <c r="G1691" s="208">
        <v>0</v>
      </c>
      <c r="H1691" s="208">
        <v>0</v>
      </c>
      <c r="I1691" s="208">
        <v>0</v>
      </c>
      <c r="J1691" s="208">
        <f t="shared" si="1323"/>
        <v>0</v>
      </c>
      <c r="K1691" s="534"/>
      <c r="L1691" s="531"/>
      <c r="M1691" s="513"/>
      <c r="N1691" s="314"/>
      <c r="O1691" s="313"/>
      <c r="P1691" s="313"/>
      <c r="Q1691" s="313"/>
    </row>
    <row r="1692" spans="1:17" s="209" customFormat="1" ht="12" customHeight="1" x14ac:dyDescent="0.3">
      <c r="A1692" s="614"/>
      <c r="B1692" s="508"/>
      <c r="C1692" s="508"/>
      <c r="D1692" s="508"/>
      <c r="E1692" s="508"/>
      <c r="F1692" s="212" t="s">
        <v>83</v>
      </c>
      <c r="G1692" s="208">
        <v>0</v>
      </c>
      <c r="H1692" s="208">
        <v>0</v>
      </c>
      <c r="I1692" s="208">
        <v>0</v>
      </c>
      <c r="J1692" s="208">
        <f t="shared" si="1323"/>
        <v>0</v>
      </c>
      <c r="K1692" s="534"/>
      <c r="L1692" s="531"/>
      <c r="M1692" s="513"/>
      <c r="N1692" s="314"/>
      <c r="O1692" s="313"/>
      <c r="P1692" s="313"/>
      <c r="Q1692" s="313"/>
    </row>
    <row r="1693" spans="1:17" s="209" customFormat="1" ht="12" customHeight="1" x14ac:dyDescent="0.3">
      <c r="A1693" s="614"/>
      <c r="B1693" s="509"/>
      <c r="C1693" s="509"/>
      <c r="D1693" s="509"/>
      <c r="E1693" s="509"/>
      <c r="F1693" s="213" t="s">
        <v>121</v>
      </c>
      <c r="G1693" s="214">
        <f t="shared" ref="G1693:J1693" si="1325">SUM(G1690:G1692)</f>
        <v>867680</v>
      </c>
      <c r="H1693" s="214">
        <f t="shared" si="1325"/>
        <v>867680</v>
      </c>
      <c r="I1693" s="214">
        <f t="shared" si="1325"/>
        <v>0</v>
      </c>
      <c r="J1693" s="214">
        <f t="shared" si="1325"/>
        <v>867680</v>
      </c>
      <c r="K1693" s="535"/>
      <c r="L1693" s="532"/>
      <c r="M1693" s="514"/>
      <c r="N1693" s="314"/>
      <c r="O1693" s="313"/>
      <c r="P1693" s="313"/>
      <c r="Q1693" s="313"/>
    </row>
    <row r="1694" spans="1:17" s="209" customFormat="1" ht="12" customHeight="1" x14ac:dyDescent="0.3">
      <c r="A1694" s="614">
        <f>A1689+1</f>
        <v>197</v>
      </c>
      <c r="B1694" s="507"/>
      <c r="C1694" s="507" t="s">
        <v>246</v>
      </c>
      <c r="D1694" s="507"/>
      <c r="E1694" s="507"/>
      <c r="F1694" s="210" t="s">
        <v>197</v>
      </c>
      <c r="G1694" s="210"/>
      <c r="H1694" s="211"/>
      <c r="I1694" s="211"/>
      <c r="J1694" s="211"/>
      <c r="K1694" s="533"/>
      <c r="L1694" s="530">
        <v>0</v>
      </c>
      <c r="M1694" s="215"/>
      <c r="N1694" s="314"/>
      <c r="O1694" s="313"/>
      <c r="P1694" s="313"/>
      <c r="Q1694" s="313"/>
    </row>
    <row r="1695" spans="1:17" s="209" customFormat="1" ht="12" customHeight="1" x14ac:dyDescent="0.3">
      <c r="A1695" s="614"/>
      <c r="B1695" s="508"/>
      <c r="C1695" s="508"/>
      <c r="D1695" s="508"/>
      <c r="E1695" s="508"/>
      <c r="F1695" s="212" t="s">
        <v>104</v>
      </c>
      <c r="G1695" s="208">
        <v>253000</v>
      </c>
      <c r="H1695" s="208">
        <f t="shared" ref="H1695" si="1326">G1695</f>
        <v>253000</v>
      </c>
      <c r="I1695" s="208">
        <v>0</v>
      </c>
      <c r="J1695" s="208">
        <f t="shared" ref="J1695:J1697" si="1327">H1695</f>
        <v>253000</v>
      </c>
      <c r="K1695" s="534"/>
      <c r="L1695" s="531"/>
      <c r="M1695" s="513"/>
      <c r="N1695" s="314">
        <f>G1695</f>
        <v>253000</v>
      </c>
      <c r="O1695" s="314">
        <f t="shared" ref="O1695:Q1695" si="1328">H1695</f>
        <v>253000</v>
      </c>
      <c r="P1695" s="314">
        <f t="shared" si="1328"/>
        <v>0</v>
      </c>
      <c r="Q1695" s="314">
        <f t="shared" si="1328"/>
        <v>253000</v>
      </c>
    </row>
    <row r="1696" spans="1:17" s="209" customFormat="1" ht="12" customHeight="1" x14ac:dyDescent="0.3">
      <c r="A1696" s="614"/>
      <c r="B1696" s="508"/>
      <c r="C1696" s="508"/>
      <c r="D1696" s="508"/>
      <c r="E1696" s="508"/>
      <c r="F1696" s="212" t="s">
        <v>82</v>
      </c>
      <c r="G1696" s="208">
        <v>0</v>
      </c>
      <c r="H1696" s="208">
        <v>0</v>
      </c>
      <c r="I1696" s="208">
        <v>0</v>
      </c>
      <c r="J1696" s="208">
        <f t="shared" si="1327"/>
        <v>0</v>
      </c>
      <c r="K1696" s="534"/>
      <c r="L1696" s="531"/>
      <c r="M1696" s="513"/>
      <c r="N1696" s="314"/>
      <c r="O1696" s="313"/>
      <c r="P1696" s="313"/>
      <c r="Q1696" s="313"/>
    </row>
    <row r="1697" spans="1:17" s="209" customFormat="1" ht="12" customHeight="1" x14ac:dyDescent="0.3">
      <c r="A1697" s="614"/>
      <c r="B1697" s="508"/>
      <c r="C1697" s="508"/>
      <c r="D1697" s="508"/>
      <c r="E1697" s="508"/>
      <c r="F1697" s="212" t="s">
        <v>83</v>
      </c>
      <c r="G1697" s="208">
        <v>0</v>
      </c>
      <c r="H1697" s="208">
        <v>0</v>
      </c>
      <c r="I1697" s="208">
        <v>0</v>
      </c>
      <c r="J1697" s="208">
        <f t="shared" si="1327"/>
        <v>0</v>
      </c>
      <c r="K1697" s="534"/>
      <c r="L1697" s="531"/>
      <c r="M1697" s="513"/>
      <c r="N1697" s="314"/>
      <c r="O1697" s="313"/>
      <c r="P1697" s="313"/>
      <c r="Q1697" s="313"/>
    </row>
    <row r="1698" spans="1:17" s="209" customFormat="1" ht="12" customHeight="1" x14ac:dyDescent="0.3">
      <c r="A1698" s="614"/>
      <c r="B1698" s="509"/>
      <c r="C1698" s="509"/>
      <c r="D1698" s="509"/>
      <c r="E1698" s="509"/>
      <c r="F1698" s="213" t="s">
        <v>121</v>
      </c>
      <c r="G1698" s="214">
        <f t="shared" ref="G1698:J1698" si="1329">SUM(G1695:G1697)</f>
        <v>253000</v>
      </c>
      <c r="H1698" s="214">
        <f t="shared" si="1329"/>
        <v>253000</v>
      </c>
      <c r="I1698" s="214">
        <f t="shared" si="1329"/>
        <v>0</v>
      </c>
      <c r="J1698" s="214">
        <f t="shared" si="1329"/>
        <v>253000</v>
      </c>
      <c r="K1698" s="535"/>
      <c r="L1698" s="532"/>
      <c r="M1698" s="514"/>
      <c r="N1698" s="314"/>
      <c r="O1698" s="313"/>
      <c r="P1698" s="313"/>
      <c r="Q1698" s="313"/>
    </row>
    <row r="1699" spans="1:17" s="209" customFormat="1" ht="12" customHeight="1" x14ac:dyDescent="0.3">
      <c r="A1699" s="614">
        <f>A1694+1</f>
        <v>198</v>
      </c>
      <c r="B1699" s="507"/>
      <c r="C1699" s="507" t="s">
        <v>247</v>
      </c>
      <c r="D1699" s="507"/>
      <c r="E1699" s="507"/>
      <c r="F1699" s="210" t="s">
        <v>197</v>
      </c>
      <c r="G1699" s="210"/>
      <c r="H1699" s="211"/>
      <c r="I1699" s="211"/>
      <c r="J1699" s="211"/>
      <c r="K1699" s="533"/>
      <c r="L1699" s="530">
        <v>0</v>
      </c>
      <c r="M1699" s="215"/>
      <c r="N1699" s="314"/>
      <c r="O1699" s="313"/>
      <c r="P1699" s="313"/>
      <c r="Q1699" s="313"/>
    </row>
    <row r="1700" spans="1:17" s="209" customFormat="1" ht="12" customHeight="1" x14ac:dyDescent="0.3">
      <c r="A1700" s="614"/>
      <c r="B1700" s="508"/>
      <c r="C1700" s="508"/>
      <c r="D1700" s="508"/>
      <c r="E1700" s="508"/>
      <c r="F1700" s="212" t="s">
        <v>104</v>
      </c>
      <c r="G1700" s="208">
        <v>93652835</v>
      </c>
      <c r="H1700" s="208">
        <f t="shared" ref="H1700" si="1330">G1700</f>
        <v>93652835</v>
      </c>
      <c r="I1700" s="208">
        <v>0</v>
      </c>
      <c r="J1700" s="208">
        <f t="shared" ref="J1700:J1702" si="1331">H1700</f>
        <v>93652835</v>
      </c>
      <c r="K1700" s="534"/>
      <c r="L1700" s="531"/>
      <c r="M1700" s="513"/>
      <c r="N1700" s="314">
        <f>G1700</f>
        <v>93652835</v>
      </c>
      <c r="O1700" s="314">
        <f t="shared" ref="O1700:Q1700" si="1332">H1700</f>
        <v>93652835</v>
      </c>
      <c r="P1700" s="314">
        <f t="shared" si="1332"/>
        <v>0</v>
      </c>
      <c r="Q1700" s="314">
        <f t="shared" si="1332"/>
        <v>93652835</v>
      </c>
    </row>
    <row r="1701" spans="1:17" s="209" customFormat="1" ht="12" customHeight="1" x14ac:dyDescent="0.3">
      <c r="A1701" s="614"/>
      <c r="B1701" s="508"/>
      <c r="C1701" s="508"/>
      <c r="D1701" s="508"/>
      <c r="E1701" s="508"/>
      <c r="F1701" s="212" t="s">
        <v>82</v>
      </c>
      <c r="G1701" s="208">
        <v>0</v>
      </c>
      <c r="H1701" s="208">
        <v>0</v>
      </c>
      <c r="I1701" s="208">
        <v>0</v>
      </c>
      <c r="J1701" s="208">
        <f t="shared" si="1331"/>
        <v>0</v>
      </c>
      <c r="K1701" s="534"/>
      <c r="L1701" s="531"/>
      <c r="M1701" s="513"/>
      <c r="N1701" s="314"/>
      <c r="O1701" s="313"/>
      <c r="P1701" s="313"/>
      <c r="Q1701" s="313"/>
    </row>
    <row r="1702" spans="1:17" s="209" customFormat="1" ht="12" customHeight="1" x14ac:dyDescent="0.3">
      <c r="A1702" s="614"/>
      <c r="B1702" s="508"/>
      <c r="C1702" s="508"/>
      <c r="D1702" s="508"/>
      <c r="E1702" s="508"/>
      <c r="F1702" s="212" t="s">
        <v>83</v>
      </c>
      <c r="G1702" s="208">
        <v>0</v>
      </c>
      <c r="H1702" s="208">
        <v>0</v>
      </c>
      <c r="I1702" s="208">
        <v>0</v>
      </c>
      <c r="J1702" s="208">
        <f t="shared" si="1331"/>
        <v>0</v>
      </c>
      <c r="K1702" s="534"/>
      <c r="L1702" s="531"/>
      <c r="M1702" s="513"/>
      <c r="N1702" s="314"/>
      <c r="O1702" s="313"/>
      <c r="P1702" s="313"/>
      <c r="Q1702" s="313"/>
    </row>
    <row r="1703" spans="1:17" s="209" customFormat="1" ht="12" customHeight="1" x14ac:dyDescent="0.3">
      <c r="A1703" s="614"/>
      <c r="B1703" s="509"/>
      <c r="C1703" s="509"/>
      <c r="D1703" s="509"/>
      <c r="E1703" s="509"/>
      <c r="F1703" s="213" t="s">
        <v>121</v>
      </c>
      <c r="G1703" s="214">
        <f t="shared" ref="G1703:J1703" si="1333">SUM(G1700:G1702)</f>
        <v>93652835</v>
      </c>
      <c r="H1703" s="214">
        <f t="shared" si="1333"/>
        <v>93652835</v>
      </c>
      <c r="I1703" s="214">
        <f t="shared" si="1333"/>
        <v>0</v>
      </c>
      <c r="J1703" s="214">
        <f t="shared" si="1333"/>
        <v>93652835</v>
      </c>
      <c r="K1703" s="535"/>
      <c r="L1703" s="532"/>
      <c r="M1703" s="514"/>
      <c r="N1703" s="314"/>
      <c r="O1703" s="313"/>
      <c r="P1703" s="313"/>
      <c r="Q1703" s="313"/>
    </row>
    <row r="1704" spans="1:17" s="209" customFormat="1" ht="12" customHeight="1" x14ac:dyDescent="0.3">
      <c r="A1704" s="614">
        <f>A1699+1</f>
        <v>199</v>
      </c>
      <c r="B1704" s="507"/>
      <c r="C1704" s="507" t="s">
        <v>248</v>
      </c>
      <c r="D1704" s="507"/>
      <c r="E1704" s="507"/>
      <c r="F1704" s="210" t="s">
        <v>197</v>
      </c>
      <c r="G1704" s="210"/>
      <c r="H1704" s="211"/>
      <c r="I1704" s="211"/>
      <c r="J1704" s="211"/>
      <c r="K1704" s="533"/>
      <c r="L1704" s="530">
        <v>0</v>
      </c>
      <c r="M1704" s="215"/>
      <c r="N1704" s="314"/>
      <c r="O1704" s="313"/>
      <c r="P1704" s="313"/>
      <c r="Q1704" s="313"/>
    </row>
    <row r="1705" spans="1:17" s="209" customFormat="1" ht="12" customHeight="1" x14ac:dyDescent="0.3">
      <c r="A1705" s="614"/>
      <c r="B1705" s="508"/>
      <c r="C1705" s="508"/>
      <c r="D1705" s="508"/>
      <c r="E1705" s="508"/>
      <c r="F1705" s="212" t="s">
        <v>104</v>
      </c>
      <c r="G1705" s="208">
        <v>30997611</v>
      </c>
      <c r="H1705" s="208">
        <f t="shared" ref="H1705" si="1334">G1705</f>
        <v>30997611</v>
      </c>
      <c r="I1705" s="208">
        <v>0</v>
      </c>
      <c r="J1705" s="208">
        <f t="shared" ref="J1705:J1707" si="1335">H1705</f>
        <v>30997611</v>
      </c>
      <c r="K1705" s="534"/>
      <c r="L1705" s="531"/>
      <c r="M1705" s="513"/>
      <c r="N1705" s="314">
        <f>G1705</f>
        <v>30997611</v>
      </c>
      <c r="O1705" s="314">
        <f t="shared" ref="O1705:Q1705" si="1336">H1705</f>
        <v>30997611</v>
      </c>
      <c r="P1705" s="314">
        <f t="shared" si="1336"/>
        <v>0</v>
      </c>
      <c r="Q1705" s="314">
        <f t="shared" si="1336"/>
        <v>30997611</v>
      </c>
    </row>
    <row r="1706" spans="1:17" s="209" customFormat="1" ht="12" customHeight="1" x14ac:dyDescent="0.3">
      <c r="A1706" s="614"/>
      <c r="B1706" s="508"/>
      <c r="C1706" s="508"/>
      <c r="D1706" s="508"/>
      <c r="E1706" s="508"/>
      <c r="F1706" s="212" t="s">
        <v>82</v>
      </c>
      <c r="G1706" s="208">
        <v>0</v>
      </c>
      <c r="H1706" s="208">
        <v>0</v>
      </c>
      <c r="I1706" s="208">
        <v>0</v>
      </c>
      <c r="J1706" s="208">
        <f t="shared" si="1335"/>
        <v>0</v>
      </c>
      <c r="K1706" s="534"/>
      <c r="L1706" s="531"/>
      <c r="M1706" s="513"/>
      <c r="N1706" s="314"/>
      <c r="O1706" s="313"/>
      <c r="P1706" s="313"/>
      <c r="Q1706" s="313"/>
    </row>
    <row r="1707" spans="1:17" s="209" customFormat="1" ht="12" customHeight="1" x14ac:dyDescent="0.3">
      <c r="A1707" s="614"/>
      <c r="B1707" s="508"/>
      <c r="C1707" s="508"/>
      <c r="D1707" s="508"/>
      <c r="E1707" s="508"/>
      <c r="F1707" s="212" t="s">
        <v>83</v>
      </c>
      <c r="G1707" s="208">
        <v>0</v>
      </c>
      <c r="H1707" s="208">
        <v>0</v>
      </c>
      <c r="I1707" s="208">
        <v>0</v>
      </c>
      <c r="J1707" s="208">
        <f t="shared" si="1335"/>
        <v>0</v>
      </c>
      <c r="K1707" s="534"/>
      <c r="L1707" s="531"/>
      <c r="M1707" s="513"/>
      <c r="N1707" s="314"/>
      <c r="O1707" s="313"/>
      <c r="P1707" s="313"/>
      <c r="Q1707" s="313"/>
    </row>
    <row r="1708" spans="1:17" s="209" customFormat="1" ht="12" customHeight="1" x14ac:dyDescent="0.3">
      <c r="A1708" s="614"/>
      <c r="B1708" s="509"/>
      <c r="C1708" s="509"/>
      <c r="D1708" s="509"/>
      <c r="E1708" s="509"/>
      <c r="F1708" s="213" t="s">
        <v>121</v>
      </c>
      <c r="G1708" s="214">
        <f t="shared" ref="G1708:J1708" si="1337">SUM(G1705:G1707)</f>
        <v>30997611</v>
      </c>
      <c r="H1708" s="214">
        <f t="shared" si="1337"/>
        <v>30997611</v>
      </c>
      <c r="I1708" s="214">
        <f t="shared" si="1337"/>
        <v>0</v>
      </c>
      <c r="J1708" s="214">
        <f t="shared" si="1337"/>
        <v>30997611</v>
      </c>
      <c r="K1708" s="535"/>
      <c r="L1708" s="532"/>
      <c r="M1708" s="514"/>
      <c r="N1708" s="314"/>
      <c r="O1708" s="313"/>
      <c r="P1708" s="313"/>
      <c r="Q1708" s="313"/>
    </row>
    <row r="1709" spans="1:17" s="209" customFormat="1" ht="12" customHeight="1" x14ac:dyDescent="0.3">
      <c r="A1709" s="614">
        <f>A1704+1</f>
        <v>200</v>
      </c>
      <c r="B1709" s="507"/>
      <c r="C1709" s="507" t="s">
        <v>249</v>
      </c>
      <c r="D1709" s="507"/>
      <c r="E1709" s="507"/>
      <c r="F1709" s="210" t="s">
        <v>197</v>
      </c>
      <c r="G1709" s="210"/>
      <c r="H1709" s="211"/>
      <c r="I1709" s="211"/>
      <c r="J1709" s="211"/>
      <c r="K1709" s="533"/>
      <c r="L1709" s="530">
        <v>0</v>
      </c>
      <c r="M1709" s="215"/>
      <c r="N1709" s="314"/>
      <c r="O1709" s="313"/>
      <c r="P1709" s="313"/>
      <c r="Q1709" s="313"/>
    </row>
    <row r="1710" spans="1:17" s="209" customFormat="1" ht="12" customHeight="1" x14ac:dyDescent="0.3">
      <c r="A1710" s="614"/>
      <c r="B1710" s="508"/>
      <c r="C1710" s="508"/>
      <c r="D1710" s="508"/>
      <c r="E1710" s="508"/>
      <c r="F1710" s="212" t="s">
        <v>104</v>
      </c>
      <c r="G1710" s="208">
        <v>52800</v>
      </c>
      <c r="H1710" s="208">
        <f t="shared" ref="H1710" si="1338">G1710</f>
        <v>52800</v>
      </c>
      <c r="I1710" s="208">
        <v>0</v>
      </c>
      <c r="J1710" s="208">
        <f t="shared" ref="J1710:J1712" si="1339">H1710</f>
        <v>52800</v>
      </c>
      <c r="K1710" s="534"/>
      <c r="L1710" s="531"/>
      <c r="M1710" s="513"/>
      <c r="N1710" s="314">
        <f>G1710</f>
        <v>52800</v>
      </c>
      <c r="O1710" s="314">
        <f t="shared" ref="O1710:Q1710" si="1340">H1710</f>
        <v>52800</v>
      </c>
      <c r="P1710" s="314">
        <f t="shared" si="1340"/>
        <v>0</v>
      </c>
      <c r="Q1710" s="314">
        <f t="shared" si="1340"/>
        <v>52800</v>
      </c>
    </row>
    <row r="1711" spans="1:17" s="209" customFormat="1" ht="12" customHeight="1" x14ac:dyDescent="0.3">
      <c r="A1711" s="614"/>
      <c r="B1711" s="508"/>
      <c r="C1711" s="508"/>
      <c r="D1711" s="508"/>
      <c r="E1711" s="508"/>
      <c r="F1711" s="212" t="s">
        <v>82</v>
      </c>
      <c r="G1711" s="208">
        <v>0</v>
      </c>
      <c r="H1711" s="208">
        <v>0</v>
      </c>
      <c r="I1711" s="208">
        <v>0</v>
      </c>
      <c r="J1711" s="208">
        <f t="shared" si="1339"/>
        <v>0</v>
      </c>
      <c r="K1711" s="534"/>
      <c r="L1711" s="531"/>
      <c r="M1711" s="513"/>
      <c r="N1711" s="314"/>
      <c r="O1711" s="313"/>
      <c r="P1711" s="313"/>
      <c r="Q1711" s="313"/>
    </row>
    <row r="1712" spans="1:17" s="209" customFormat="1" ht="12" customHeight="1" x14ac:dyDescent="0.3">
      <c r="A1712" s="614"/>
      <c r="B1712" s="508"/>
      <c r="C1712" s="508"/>
      <c r="D1712" s="508"/>
      <c r="E1712" s="508"/>
      <c r="F1712" s="212" t="s">
        <v>83</v>
      </c>
      <c r="G1712" s="208">
        <v>0</v>
      </c>
      <c r="H1712" s="208">
        <v>0</v>
      </c>
      <c r="I1712" s="208">
        <v>0</v>
      </c>
      <c r="J1712" s="208">
        <f t="shared" si="1339"/>
        <v>0</v>
      </c>
      <c r="K1712" s="534"/>
      <c r="L1712" s="531"/>
      <c r="M1712" s="513"/>
      <c r="N1712" s="314"/>
      <c r="O1712" s="313"/>
      <c r="P1712" s="313"/>
      <c r="Q1712" s="313"/>
    </row>
    <row r="1713" spans="1:17" s="209" customFormat="1" ht="12" customHeight="1" x14ac:dyDescent="0.3">
      <c r="A1713" s="614"/>
      <c r="B1713" s="509"/>
      <c r="C1713" s="509"/>
      <c r="D1713" s="509"/>
      <c r="E1713" s="509"/>
      <c r="F1713" s="213" t="s">
        <v>121</v>
      </c>
      <c r="G1713" s="214">
        <f t="shared" ref="G1713:J1713" si="1341">SUM(G1710:G1712)</f>
        <v>52800</v>
      </c>
      <c r="H1713" s="214">
        <f t="shared" si="1341"/>
        <v>52800</v>
      </c>
      <c r="I1713" s="214">
        <f t="shared" si="1341"/>
        <v>0</v>
      </c>
      <c r="J1713" s="214">
        <f t="shared" si="1341"/>
        <v>52800</v>
      </c>
      <c r="K1713" s="535"/>
      <c r="L1713" s="532"/>
      <c r="M1713" s="514"/>
      <c r="N1713" s="314"/>
      <c r="O1713" s="313"/>
      <c r="P1713" s="313"/>
      <c r="Q1713" s="313"/>
    </row>
    <row r="1714" spans="1:17" s="209" customFormat="1" ht="12" customHeight="1" x14ac:dyDescent="0.3">
      <c r="A1714" s="614">
        <f>A1709+1</f>
        <v>201</v>
      </c>
      <c r="B1714" s="507"/>
      <c r="C1714" s="507" t="s">
        <v>250</v>
      </c>
      <c r="D1714" s="507"/>
      <c r="E1714" s="507"/>
      <c r="F1714" s="210" t="s">
        <v>197</v>
      </c>
      <c r="G1714" s="210"/>
      <c r="H1714" s="211"/>
      <c r="I1714" s="211"/>
      <c r="J1714" s="211"/>
      <c r="K1714" s="533"/>
      <c r="L1714" s="530">
        <v>0</v>
      </c>
      <c r="M1714" s="215"/>
      <c r="N1714" s="314"/>
      <c r="O1714" s="313"/>
      <c r="P1714" s="313"/>
      <c r="Q1714" s="313"/>
    </row>
    <row r="1715" spans="1:17" s="209" customFormat="1" ht="12" customHeight="1" x14ac:dyDescent="0.3">
      <c r="A1715" s="614"/>
      <c r="B1715" s="508"/>
      <c r="C1715" s="508"/>
      <c r="D1715" s="508"/>
      <c r="E1715" s="508"/>
      <c r="F1715" s="212" t="s">
        <v>104</v>
      </c>
      <c r="G1715" s="208">
        <v>1137400</v>
      </c>
      <c r="H1715" s="208">
        <f t="shared" ref="H1715" si="1342">G1715</f>
        <v>1137400</v>
      </c>
      <c r="I1715" s="208">
        <v>0</v>
      </c>
      <c r="J1715" s="208">
        <f t="shared" ref="J1715:J1717" si="1343">H1715</f>
        <v>1137400</v>
      </c>
      <c r="K1715" s="534"/>
      <c r="L1715" s="531"/>
      <c r="M1715" s="513"/>
      <c r="N1715" s="314">
        <f>G1715</f>
        <v>1137400</v>
      </c>
      <c r="O1715" s="314">
        <f t="shared" ref="O1715:Q1715" si="1344">H1715</f>
        <v>1137400</v>
      </c>
      <c r="P1715" s="314">
        <f t="shared" si="1344"/>
        <v>0</v>
      </c>
      <c r="Q1715" s="314">
        <f t="shared" si="1344"/>
        <v>1137400</v>
      </c>
    </row>
    <row r="1716" spans="1:17" s="209" customFormat="1" ht="12" customHeight="1" x14ac:dyDescent="0.3">
      <c r="A1716" s="614"/>
      <c r="B1716" s="508"/>
      <c r="C1716" s="508"/>
      <c r="D1716" s="508"/>
      <c r="E1716" s="508"/>
      <c r="F1716" s="212" t="s">
        <v>82</v>
      </c>
      <c r="G1716" s="208">
        <v>0</v>
      </c>
      <c r="H1716" s="208">
        <v>0</v>
      </c>
      <c r="I1716" s="208">
        <v>0</v>
      </c>
      <c r="J1716" s="208">
        <f t="shared" si="1343"/>
        <v>0</v>
      </c>
      <c r="K1716" s="534"/>
      <c r="L1716" s="531"/>
      <c r="M1716" s="513"/>
      <c r="N1716" s="314"/>
      <c r="O1716" s="313"/>
      <c r="P1716" s="313"/>
      <c r="Q1716" s="313"/>
    </row>
    <row r="1717" spans="1:17" s="209" customFormat="1" ht="12" customHeight="1" x14ac:dyDescent="0.3">
      <c r="A1717" s="614"/>
      <c r="B1717" s="508"/>
      <c r="C1717" s="508"/>
      <c r="D1717" s="508"/>
      <c r="E1717" s="508"/>
      <c r="F1717" s="212" t="s">
        <v>83</v>
      </c>
      <c r="G1717" s="208">
        <v>0</v>
      </c>
      <c r="H1717" s="208">
        <v>0</v>
      </c>
      <c r="I1717" s="208">
        <v>0</v>
      </c>
      <c r="J1717" s="208">
        <f t="shared" si="1343"/>
        <v>0</v>
      </c>
      <c r="K1717" s="534"/>
      <c r="L1717" s="531"/>
      <c r="M1717" s="513"/>
      <c r="N1717" s="314"/>
      <c r="O1717" s="313"/>
      <c r="P1717" s="313"/>
      <c r="Q1717" s="313"/>
    </row>
    <row r="1718" spans="1:17" s="209" customFormat="1" ht="12" customHeight="1" x14ac:dyDescent="0.3">
      <c r="A1718" s="614"/>
      <c r="B1718" s="509"/>
      <c r="C1718" s="509"/>
      <c r="D1718" s="509"/>
      <c r="E1718" s="509"/>
      <c r="F1718" s="213" t="s">
        <v>121</v>
      </c>
      <c r="G1718" s="214">
        <f t="shared" ref="G1718:J1718" si="1345">SUM(G1715:G1717)</f>
        <v>1137400</v>
      </c>
      <c r="H1718" s="214">
        <f t="shared" si="1345"/>
        <v>1137400</v>
      </c>
      <c r="I1718" s="214">
        <f t="shared" si="1345"/>
        <v>0</v>
      </c>
      <c r="J1718" s="214">
        <f t="shared" si="1345"/>
        <v>1137400</v>
      </c>
      <c r="K1718" s="535"/>
      <c r="L1718" s="532"/>
      <c r="M1718" s="514"/>
      <c r="N1718" s="314"/>
      <c r="O1718" s="313"/>
      <c r="P1718" s="313"/>
      <c r="Q1718" s="313"/>
    </row>
    <row r="1719" spans="1:17" s="209" customFormat="1" ht="12" customHeight="1" x14ac:dyDescent="0.3">
      <c r="A1719" s="614">
        <f>A1714+1</f>
        <v>202</v>
      </c>
      <c r="B1719" s="507"/>
      <c r="C1719" s="507" t="s">
        <v>251</v>
      </c>
      <c r="D1719" s="507"/>
      <c r="E1719" s="507"/>
      <c r="F1719" s="210" t="s">
        <v>197</v>
      </c>
      <c r="G1719" s="210"/>
      <c r="H1719" s="211"/>
      <c r="I1719" s="211"/>
      <c r="J1719" s="211"/>
      <c r="K1719" s="533"/>
      <c r="L1719" s="530">
        <v>0</v>
      </c>
      <c r="M1719" s="215"/>
      <c r="N1719" s="314"/>
      <c r="O1719" s="313"/>
      <c r="P1719" s="313"/>
      <c r="Q1719" s="313"/>
    </row>
    <row r="1720" spans="1:17" s="209" customFormat="1" ht="12" customHeight="1" x14ac:dyDescent="0.3">
      <c r="A1720" s="614"/>
      <c r="B1720" s="508"/>
      <c r="C1720" s="508"/>
      <c r="D1720" s="508"/>
      <c r="E1720" s="508"/>
      <c r="F1720" s="212" t="s">
        <v>104</v>
      </c>
      <c r="G1720" s="208">
        <v>47475139</v>
      </c>
      <c r="H1720" s="208">
        <f t="shared" ref="H1720" si="1346">G1720</f>
        <v>47475139</v>
      </c>
      <c r="I1720" s="208">
        <v>0</v>
      </c>
      <c r="J1720" s="208">
        <f t="shared" ref="J1720:J1722" si="1347">H1720</f>
        <v>47475139</v>
      </c>
      <c r="K1720" s="534"/>
      <c r="L1720" s="531"/>
      <c r="M1720" s="513"/>
      <c r="N1720" s="314">
        <f>G1720</f>
        <v>47475139</v>
      </c>
      <c r="O1720" s="314">
        <f t="shared" ref="O1720:Q1720" si="1348">H1720</f>
        <v>47475139</v>
      </c>
      <c r="P1720" s="314">
        <f t="shared" si="1348"/>
        <v>0</v>
      </c>
      <c r="Q1720" s="314">
        <f t="shared" si="1348"/>
        <v>47475139</v>
      </c>
    </row>
    <row r="1721" spans="1:17" s="209" customFormat="1" ht="12" customHeight="1" x14ac:dyDescent="0.3">
      <c r="A1721" s="614"/>
      <c r="B1721" s="508"/>
      <c r="C1721" s="508"/>
      <c r="D1721" s="508"/>
      <c r="E1721" s="508"/>
      <c r="F1721" s="212" t="s">
        <v>82</v>
      </c>
      <c r="G1721" s="208">
        <v>0</v>
      </c>
      <c r="H1721" s="208">
        <v>0</v>
      </c>
      <c r="I1721" s="208">
        <v>0</v>
      </c>
      <c r="J1721" s="208">
        <f t="shared" si="1347"/>
        <v>0</v>
      </c>
      <c r="K1721" s="534"/>
      <c r="L1721" s="531"/>
      <c r="M1721" s="513"/>
      <c r="N1721" s="314"/>
      <c r="O1721" s="313"/>
      <c r="P1721" s="313"/>
      <c r="Q1721" s="313"/>
    </row>
    <row r="1722" spans="1:17" s="209" customFormat="1" ht="12" customHeight="1" x14ac:dyDescent="0.3">
      <c r="A1722" s="614"/>
      <c r="B1722" s="508"/>
      <c r="C1722" s="508"/>
      <c r="D1722" s="508"/>
      <c r="E1722" s="508"/>
      <c r="F1722" s="212" t="s">
        <v>83</v>
      </c>
      <c r="G1722" s="208">
        <v>0</v>
      </c>
      <c r="H1722" s="208">
        <v>0</v>
      </c>
      <c r="I1722" s="208">
        <v>0</v>
      </c>
      <c r="J1722" s="208">
        <f t="shared" si="1347"/>
        <v>0</v>
      </c>
      <c r="K1722" s="534"/>
      <c r="L1722" s="531"/>
      <c r="M1722" s="513"/>
      <c r="N1722" s="314"/>
      <c r="O1722" s="313"/>
      <c r="P1722" s="313"/>
      <c r="Q1722" s="313"/>
    </row>
    <row r="1723" spans="1:17" s="209" customFormat="1" ht="12" customHeight="1" x14ac:dyDescent="0.3">
      <c r="A1723" s="614"/>
      <c r="B1723" s="509"/>
      <c r="C1723" s="509"/>
      <c r="D1723" s="509"/>
      <c r="E1723" s="509"/>
      <c r="F1723" s="213" t="s">
        <v>121</v>
      </c>
      <c r="G1723" s="214">
        <f t="shared" ref="G1723:J1723" si="1349">SUM(G1720:G1722)</f>
        <v>47475139</v>
      </c>
      <c r="H1723" s="214">
        <f t="shared" si="1349"/>
        <v>47475139</v>
      </c>
      <c r="I1723" s="214">
        <f t="shared" si="1349"/>
        <v>0</v>
      </c>
      <c r="J1723" s="214">
        <f t="shared" si="1349"/>
        <v>47475139</v>
      </c>
      <c r="K1723" s="535"/>
      <c r="L1723" s="532"/>
      <c r="M1723" s="514"/>
      <c r="N1723" s="314"/>
      <c r="O1723" s="313"/>
      <c r="P1723" s="313"/>
      <c r="Q1723" s="313"/>
    </row>
    <row r="1724" spans="1:17" s="209" customFormat="1" ht="12" customHeight="1" x14ac:dyDescent="0.3">
      <c r="A1724" s="614">
        <f>A1719+1</f>
        <v>203</v>
      </c>
      <c r="B1724" s="507"/>
      <c r="C1724" s="507" t="s">
        <v>252</v>
      </c>
      <c r="D1724" s="507"/>
      <c r="E1724" s="507"/>
      <c r="F1724" s="210" t="s">
        <v>197</v>
      </c>
      <c r="G1724" s="210"/>
      <c r="H1724" s="211"/>
      <c r="I1724" s="211"/>
      <c r="J1724" s="211"/>
      <c r="K1724" s="533"/>
      <c r="L1724" s="530">
        <v>0</v>
      </c>
      <c r="M1724" s="215"/>
      <c r="N1724" s="314"/>
      <c r="O1724" s="313"/>
      <c r="P1724" s="313"/>
      <c r="Q1724" s="313"/>
    </row>
    <row r="1725" spans="1:17" s="209" customFormat="1" ht="12" customHeight="1" x14ac:dyDescent="0.3">
      <c r="A1725" s="614"/>
      <c r="B1725" s="508"/>
      <c r="C1725" s="508"/>
      <c r="D1725" s="508"/>
      <c r="E1725" s="508"/>
      <c r="F1725" s="212" t="s">
        <v>104</v>
      </c>
      <c r="G1725" s="208">
        <v>80475118</v>
      </c>
      <c r="H1725" s="208">
        <f t="shared" ref="H1725" si="1350">G1725</f>
        <v>80475118</v>
      </c>
      <c r="I1725" s="208">
        <v>0</v>
      </c>
      <c r="J1725" s="208">
        <f t="shared" ref="J1725:J1727" si="1351">H1725</f>
        <v>80475118</v>
      </c>
      <c r="K1725" s="534"/>
      <c r="L1725" s="531"/>
      <c r="M1725" s="513"/>
      <c r="N1725" s="314">
        <f>G1725</f>
        <v>80475118</v>
      </c>
      <c r="O1725" s="314">
        <f t="shared" ref="O1725:Q1725" si="1352">H1725</f>
        <v>80475118</v>
      </c>
      <c r="P1725" s="314">
        <f t="shared" si="1352"/>
        <v>0</v>
      </c>
      <c r="Q1725" s="314">
        <f t="shared" si="1352"/>
        <v>80475118</v>
      </c>
    </row>
    <row r="1726" spans="1:17" s="209" customFormat="1" ht="12" customHeight="1" x14ac:dyDescent="0.3">
      <c r="A1726" s="614"/>
      <c r="B1726" s="508"/>
      <c r="C1726" s="508"/>
      <c r="D1726" s="508"/>
      <c r="E1726" s="508"/>
      <c r="F1726" s="212" t="s">
        <v>82</v>
      </c>
      <c r="G1726" s="208">
        <v>0</v>
      </c>
      <c r="H1726" s="208">
        <v>0</v>
      </c>
      <c r="I1726" s="208">
        <v>0</v>
      </c>
      <c r="J1726" s="208">
        <f t="shared" si="1351"/>
        <v>0</v>
      </c>
      <c r="K1726" s="534"/>
      <c r="L1726" s="531"/>
      <c r="M1726" s="513"/>
      <c r="N1726" s="314"/>
      <c r="O1726" s="313"/>
      <c r="P1726" s="313"/>
      <c r="Q1726" s="313"/>
    </row>
    <row r="1727" spans="1:17" s="209" customFormat="1" ht="12" customHeight="1" x14ac:dyDescent="0.3">
      <c r="A1727" s="614"/>
      <c r="B1727" s="508"/>
      <c r="C1727" s="508"/>
      <c r="D1727" s="508"/>
      <c r="E1727" s="508"/>
      <c r="F1727" s="212" t="s">
        <v>83</v>
      </c>
      <c r="G1727" s="208">
        <v>0</v>
      </c>
      <c r="H1727" s="208">
        <v>0</v>
      </c>
      <c r="I1727" s="208">
        <v>0</v>
      </c>
      <c r="J1727" s="208">
        <f t="shared" si="1351"/>
        <v>0</v>
      </c>
      <c r="K1727" s="534"/>
      <c r="L1727" s="531"/>
      <c r="M1727" s="513"/>
      <c r="N1727" s="314"/>
      <c r="O1727" s="313"/>
      <c r="P1727" s="313"/>
      <c r="Q1727" s="313"/>
    </row>
    <row r="1728" spans="1:17" s="209" customFormat="1" ht="12" customHeight="1" x14ac:dyDescent="0.3">
      <c r="A1728" s="614"/>
      <c r="B1728" s="509"/>
      <c r="C1728" s="509"/>
      <c r="D1728" s="509"/>
      <c r="E1728" s="509"/>
      <c r="F1728" s="213" t="s">
        <v>121</v>
      </c>
      <c r="G1728" s="214">
        <f t="shared" ref="G1728:J1728" si="1353">SUM(G1725:G1727)</f>
        <v>80475118</v>
      </c>
      <c r="H1728" s="214">
        <f t="shared" si="1353"/>
        <v>80475118</v>
      </c>
      <c r="I1728" s="214">
        <f t="shared" si="1353"/>
        <v>0</v>
      </c>
      <c r="J1728" s="214">
        <f t="shared" si="1353"/>
        <v>80475118</v>
      </c>
      <c r="K1728" s="535"/>
      <c r="L1728" s="532"/>
      <c r="M1728" s="514"/>
      <c r="N1728" s="314"/>
      <c r="O1728" s="313"/>
      <c r="P1728" s="313"/>
      <c r="Q1728" s="313"/>
    </row>
    <row r="1729" spans="1:17" s="209" customFormat="1" ht="12" customHeight="1" x14ac:dyDescent="0.3">
      <c r="A1729" s="614">
        <f>A1724+1</f>
        <v>204</v>
      </c>
      <c r="B1729" s="507"/>
      <c r="C1729" s="507" t="s">
        <v>253</v>
      </c>
      <c r="D1729" s="507"/>
      <c r="E1729" s="507"/>
      <c r="F1729" s="210" t="s">
        <v>197</v>
      </c>
      <c r="G1729" s="210"/>
      <c r="H1729" s="211"/>
      <c r="I1729" s="211"/>
      <c r="J1729" s="211"/>
      <c r="K1729" s="533"/>
      <c r="L1729" s="530">
        <v>0</v>
      </c>
      <c r="M1729" s="215"/>
      <c r="N1729" s="314"/>
      <c r="O1729" s="313"/>
      <c r="P1729" s="313"/>
      <c r="Q1729" s="313"/>
    </row>
    <row r="1730" spans="1:17" s="209" customFormat="1" ht="12" customHeight="1" x14ac:dyDescent="0.3">
      <c r="A1730" s="614"/>
      <c r="B1730" s="508"/>
      <c r="C1730" s="508"/>
      <c r="D1730" s="508"/>
      <c r="E1730" s="508"/>
      <c r="F1730" s="212" t="s">
        <v>104</v>
      </c>
      <c r="G1730" s="208">
        <v>42350</v>
      </c>
      <c r="H1730" s="208">
        <f t="shared" ref="H1730" si="1354">G1730</f>
        <v>42350</v>
      </c>
      <c r="I1730" s="208">
        <v>0</v>
      </c>
      <c r="J1730" s="208">
        <f t="shared" ref="J1730:J1732" si="1355">H1730</f>
        <v>42350</v>
      </c>
      <c r="K1730" s="534"/>
      <c r="L1730" s="531"/>
      <c r="M1730" s="513"/>
      <c r="N1730" s="314">
        <f>G1730</f>
        <v>42350</v>
      </c>
      <c r="O1730" s="314">
        <f t="shared" ref="O1730:Q1730" si="1356">H1730</f>
        <v>42350</v>
      </c>
      <c r="P1730" s="314">
        <f t="shared" si="1356"/>
        <v>0</v>
      </c>
      <c r="Q1730" s="314">
        <f t="shared" si="1356"/>
        <v>42350</v>
      </c>
    </row>
    <row r="1731" spans="1:17" s="209" customFormat="1" ht="12" customHeight="1" x14ac:dyDescent="0.3">
      <c r="A1731" s="614"/>
      <c r="B1731" s="508"/>
      <c r="C1731" s="508"/>
      <c r="D1731" s="508"/>
      <c r="E1731" s="508"/>
      <c r="F1731" s="212" t="s">
        <v>82</v>
      </c>
      <c r="G1731" s="208">
        <v>0</v>
      </c>
      <c r="H1731" s="208">
        <v>0</v>
      </c>
      <c r="I1731" s="208">
        <v>0</v>
      </c>
      <c r="J1731" s="208">
        <f t="shared" si="1355"/>
        <v>0</v>
      </c>
      <c r="K1731" s="534"/>
      <c r="L1731" s="531"/>
      <c r="M1731" s="513"/>
      <c r="N1731" s="314"/>
      <c r="O1731" s="313"/>
      <c r="P1731" s="313"/>
      <c r="Q1731" s="313"/>
    </row>
    <row r="1732" spans="1:17" s="209" customFormat="1" ht="12" customHeight="1" x14ac:dyDescent="0.3">
      <c r="A1732" s="614"/>
      <c r="B1732" s="508"/>
      <c r="C1732" s="508"/>
      <c r="D1732" s="508"/>
      <c r="E1732" s="508"/>
      <c r="F1732" s="212" t="s">
        <v>83</v>
      </c>
      <c r="G1732" s="208">
        <v>0</v>
      </c>
      <c r="H1732" s="208">
        <v>0</v>
      </c>
      <c r="I1732" s="208">
        <v>0</v>
      </c>
      <c r="J1732" s="208">
        <f t="shared" si="1355"/>
        <v>0</v>
      </c>
      <c r="K1732" s="534"/>
      <c r="L1732" s="531"/>
      <c r="M1732" s="513"/>
      <c r="N1732" s="314"/>
      <c r="O1732" s="313"/>
      <c r="P1732" s="313"/>
      <c r="Q1732" s="313"/>
    </row>
    <row r="1733" spans="1:17" s="209" customFormat="1" ht="12" customHeight="1" x14ac:dyDescent="0.3">
      <c r="A1733" s="614"/>
      <c r="B1733" s="509"/>
      <c r="C1733" s="509"/>
      <c r="D1733" s="509"/>
      <c r="E1733" s="509"/>
      <c r="F1733" s="213" t="s">
        <v>121</v>
      </c>
      <c r="G1733" s="214">
        <f t="shared" ref="G1733:J1733" si="1357">SUM(G1730:G1732)</f>
        <v>42350</v>
      </c>
      <c r="H1733" s="214">
        <f t="shared" si="1357"/>
        <v>42350</v>
      </c>
      <c r="I1733" s="214">
        <f t="shared" si="1357"/>
        <v>0</v>
      </c>
      <c r="J1733" s="214">
        <f t="shared" si="1357"/>
        <v>42350</v>
      </c>
      <c r="K1733" s="535"/>
      <c r="L1733" s="532"/>
      <c r="M1733" s="514"/>
      <c r="N1733" s="314"/>
      <c r="O1733" s="313"/>
      <c r="P1733" s="313"/>
      <c r="Q1733" s="313"/>
    </row>
    <row r="1734" spans="1:17" s="209" customFormat="1" ht="12" customHeight="1" x14ac:dyDescent="0.3">
      <c r="A1734" s="614">
        <f>A1729+1</f>
        <v>205</v>
      </c>
      <c r="B1734" s="507"/>
      <c r="C1734" s="507" t="s">
        <v>254</v>
      </c>
      <c r="D1734" s="507"/>
      <c r="E1734" s="507"/>
      <c r="F1734" s="210" t="s">
        <v>197</v>
      </c>
      <c r="G1734" s="210"/>
      <c r="H1734" s="211"/>
      <c r="I1734" s="211"/>
      <c r="J1734" s="211"/>
      <c r="K1734" s="533"/>
      <c r="L1734" s="530">
        <v>0</v>
      </c>
      <c r="M1734" s="215"/>
      <c r="N1734" s="314"/>
      <c r="O1734" s="313"/>
      <c r="P1734" s="313"/>
      <c r="Q1734" s="313"/>
    </row>
    <row r="1735" spans="1:17" s="209" customFormat="1" ht="12" customHeight="1" x14ac:dyDescent="0.3">
      <c r="A1735" s="614"/>
      <c r="B1735" s="508"/>
      <c r="C1735" s="508"/>
      <c r="D1735" s="508"/>
      <c r="E1735" s="508"/>
      <c r="F1735" s="212" t="s">
        <v>104</v>
      </c>
      <c r="G1735" s="208">
        <v>1760000</v>
      </c>
      <c r="H1735" s="208">
        <f t="shared" ref="H1735" si="1358">G1735</f>
        <v>1760000</v>
      </c>
      <c r="I1735" s="208">
        <v>0</v>
      </c>
      <c r="J1735" s="208">
        <f t="shared" ref="J1735:J1737" si="1359">H1735</f>
        <v>1760000</v>
      </c>
      <c r="K1735" s="534"/>
      <c r="L1735" s="531"/>
      <c r="M1735" s="513"/>
      <c r="N1735" s="314">
        <f>G1735</f>
        <v>1760000</v>
      </c>
      <c r="O1735" s="314">
        <f t="shared" ref="O1735:Q1735" si="1360">H1735</f>
        <v>1760000</v>
      </c>
      <c r="P1735" s="314">
        <f t="shared" si="1360"/>
        <v>0</v>
      </c>
      <c r="Q1735" s="314">
        <f t="shared" si="1360"/>
        <v>1760000</v>
      </c>
    </row>
    <row r="1736" spans="1:17" s="209" customFormat="1" ht="12" customHeight="1" x14ac:dyDescent="0.3">
      <c r="A1736" s="614"/>
      <c r="B1736" s="508"/>
      <c r="C1736" s="508"/>
      <c r="D1736" s="508"/>
      <c r="E1736" s="508"/>
      <c r="F1736" s="212" t="s">
        <v>82</v>
      </c>
      <c r="G1736" s="208">
        <v>0</v>
      </c>
      <c r="H1736" s="208">
        <v>0</v>
      </c>
      <c r="I1736" s="208">
        <v>0</v>
      </c>
      <c r="J1736" s="208">
        <f t="shared" si="1359"/>
        <v>0</v>
      </c>
      <c r="K1736" s="534"/>
      <c r="L1736" s="531"/>
      <c r="M1736" s="513"/>
      <c r="N1736" s="314"/>
      <c r="O1736" s="313"/>
      <c r="P1736" s="313"/>
      <c r="Q1736" s="313"/>
    </row>
    <row r="1737" spans="1:17" s="209" customFormat="1" ht="12" customHeight="1" x14ac:dyDescent="0.3">
      <c r="A1737" s="614"/>
      <c r="B1737" s="508"/>
      <c r="C1737" s="508"/>
      <c r="D1737" s="508"/>
      <c r="E1737" s="508"/>
      <c r="F1737" s="212" t="s">
        <v>83</v>
      </c>
      <c r="G1737" s="208">
        <v>0</v>
      </c>
      <c r="H1737" s="208">
        <v>0</v>
      </c>
      <c r="I1737" s="208">
        <v>0</v>
      </c>
      <c r="J1737" s="208">
        <f t="shared" si="1359"/>
        <v>0</v>
      </c>
      <c r="K1737" s="534"/>
      <c r="L1737" s="531"/>
      <c r="M1737" s="513"/>
      <c r="N1737" s="314"/>
      <c r="O1737" s="313"/>
      <c r="P1737" s="313"/>
      <c r="Q1737" s="313"/>
    </row>
    <row r="1738" spans="1:17" s="209" customFormat="1" ht="12" customHeight="1" x14ac:dyDescent="0.3">
      <c r="A1738" s="614"/>
      <c r="B1738" s="509"/>
      <c r="C1738" s="509"/>
      <c r="D1738" s="509"/>
      <c r="E1738" s="509"/>
      <c r="F1738" s="213" t="s">
        <v>121</v>
      </c>
      <c r="G1738" s="214">
        <f t="shared" ref="G1738:J1738" si="1361">SUM(G1735:G1737)</f>
        <v>1760000</v>
      </c>
      <c r="H1738" s="214">
        <f t="shared" si="1361"/>
        <v>1760000</v>
      </c>
      <c r="I1738" s="214">
        <f t="shared" si="1361"/>
        <v>0</v>
      </c>
      <c r="J1738" s="214">
        <f t="shared" si="1361"/>
        <v>1760000</v>
      </c>
      <c r="K1738" s="535"/>
      <c r="L1738" s="532"/>
      <c r="M1738" s="514"/>
      <c r="N1738" s="314"/>
      <c r="O1738" s="313"/>
      <c r="P1738" s="313"/>
      <c r="Q1738" s="313"/>
    </row>
    <row r="1739" spans="1:17" s="209" customFormat="1" ht="12" customHeight="1" x14ac:dyDescent="0.3">
      <c r="A1739" s="614">
        <f>A1734+1</f>
        <v>206</v>
      </c>
      <c r="B1739" s="507"/>
      <c r="C1739" s="507" t="s">
        <v>255</v>
      </c>
      <c r="D1739" s="507"/>
      <c r="E1739" s="507"/>
      <c r="F1739" s="210" t="s">
        <v>197</v>
      </c>
      <c r="G1739" s="210"/>
      <c r="H1739" s="211"/>
      <c r="I1739" s="211"/>
      <c r="J1739" s="211"/>
      <c r="K1739" s="533"/>
      <c r="L1739" s="530">
        <v>0</v>
      </c>
      <c r="M1739" s="215"/>
      <c r="N1739" s="314"/>
      <c r="O1739" s="313"/>
      <c r="P1739" s="313"/>
      <c r="Q1739" s="313"/>
    </row>
    <row r="1740" spans="1:17" s="209" customFormat="1" ht="12" customHeight="1" x14ac:dyDescent="0.3">
      <c r="A1740" s="614"/>
      <c r="B1740" s="508"/>
      <c r="C1740" s="508"/>
      <c r="D1740" s="508"/>
      <c r="E1740" s="508"/>
      <c r="F1740" s="212" t="s">
        <v>104</v>
      </c>
      <c r="G1740" s="208">
        <v>715000</v>
      </c>
      <c r="H1740" s="208">
        <f t="shared" ref="H1740" si="1362">G1740</f>
        <v>715000</v>
      </c>
      <c r="I1740" s="208">
        <v>0</v>
      </c>
      <c r="J1740" s="208">
        <f t="shared" ref="J1740:J1742" si="1363">H1740</f>
        <v>715000</v>
      </c>
      <c r="K1740" s="534"/>
      <c r="L1740" s="531"/>
      <c r="M1740" s="513"/>
      <c r="N1740" s="314">
        <f>G1740</f>
        <v>715000</v>
      </c>
      <c r="O1740" s="314">
        <f t="shared" ref="O1740:Q1740" si="1364">H1740</f>
        <v>715000</v>
      </c>
      <c r="P1740" s="314">
        <f t="shared" si="1364"/>
        <v>0</v>
      </c>
      <c r="Q1740" s="314">
        <f t="shared" si="1364"/>
        <v>715000</v>
      </c>
    </row>
    <row r="1741" spans="1:17" s="209" customFormat="1" ht="12" customHeight="1" x14ac:dyDescent="0.3">
      <c r="A1741" s="614"/>
      <c r="B1741" s="508"/>
      <c r="C1741" s="508"/>
      <c r="D1741" s="508"/>
      <c r="E1741" s="508"/>
      <c r="F1741" s="212" t="s">
        <v>82</v>
      </c>
      <c r="G1741" s="208">
        <v>0</v>
      </c>
      <c r="H1741" s="208">
        <v>0</v>
      </c>
      <c r="I1741" s="208">
        <v>0</v>
      </c>
      <c r="J1741" s="208">
        <f t="shared" si="1363"/>
        <v>0</v>
      </c>
      <c r="K1741" s="534"/>
      <c r="L1741" s="531"/>
      <c r="M1741" s="513"/>
      <c r="N1741" s="314"/>
      <c r="O1741" s="313"/>
      <c r="P1741" s="313"/>
      <c r="Q1741" s="313"/>
    </row>
    <row r="1742" spans="1:17" s="209" customFormat="1" ht="12" customHeight="1" x14ac:dyDescent="0.3">
      <c r="A1742" s="614"/>
      <c r="B1742" s="508"/>
      <c r="C1742" s="508"/>
      <c r="D1742" s="508"/>
      <c r="E1742" s="508"/>
      <c r="F1742" s="212" t="s">
        <v>83</v>
      </c>
      <c r="G1742" s="208">
        <v>0</v>
      </c>
      <c r="H1742" s="208">
        <v>0</v>
      </c>
      <c r="I1742" s="208">
        <v>0</v>
      </c>
      <c r="J1742" s="208">
        <f t="shared" si="1363"/>
        <v>0</v>
      </c>
      <c r="K1742" s="534"/>
      <c r="L1742" s="531"/>
      <c r="M1742" s="513"/>
      <c r="N1742" s="314"/>
      <c r="O1742" s="313"/>
      <c r="P1742" s="313"/>
      <c r="Q1742" s="313"/>
    </row>
    <row r="1743" spans="1:17" s="209" customFormat="1" ht="12" customHeight="1" x14ac:dyDescent="0.3">
      <c r="A1743" s="614"/>
      <c r="B1743" s="509"/>
      <c r="C1743" s="509"/>
      <c r="D1743" s="509"/>
      <c r="E1743" s="509"/>
      <c r="F1743" s="213" t="s">
        <v>121</v>
      </c>
      <c r="G1743" s="214">
        <f t="shared" ref="G1743:J1743" si="1365">SUM(G1740:G1742)</f>
        <v>715000</v>
      </c>
      <c r="H1743" s="214">
        <f t="shared" si="1365"/>
        <v>715000</v>
      </c>
      <c r="I1743" s="214">
        <f t="shared" si="1365"/>
        <v>0</v>
      </c>
      <c r="J1743" s="214">
        <f t="shared" si="1365"/>
        <v>715000</v>
      </c>
      <c r="K1743" s="535"/>
      <c r="L1743" s="532"/>
      <c r="M1743" s="514"/>
      <c r="N1743" s="314"/>
      <c r="O1743" s="313"/>
      <c r="P1743" s="313"/>
      <c r="Q1743" s="313"/>
    </row>
    <row r="1744" spans="1:17" s="209" customFormat="1" ht="12" customHeight="1" x14ac:dyDescent="0.3">
      <c r="A1744" s="614">
        <f>A1739+1</f>
        <v>207</v>
      </c>
      <c r="B1744" s="507"/>
      <c r="C1744" s="507" t="s">
        <v>256</v>
      </c>
      <c r="D1744" s="507"/>
      <c r="E1744" s="507"/>
      <c r="F1744" s="210" t="s">
        <v>197</v>
      </c>
      <c r="G1744" s="210"/>
      <c r="H1744" s="211"/>
      <c r="I1744" s="211"/>
      <c r="J1744" s="211"/>
      <c r="K1744" s="533"/>
      <c r="L1744" s="530">
        <v>0</v>
      </c>
      <c r="M1744" s="215"/>
      <c r="N1744" s="314"/>
      <c r="O1744" s="313"/>
      <c r="P1744" s="313"/>
      <c r="Q1744" s="313"/>
    </row>
    <row r="1745" spans="1:17" s="209" customFormat="1" ht="12" customHeight="1" x14ac:dyDescent="0.3">
      <c r="A1745" s="614"/>
      <c r="B1745" s="508"/>
      <c r="C1745" s="508"/>
      <c r="D1745" s="508"/>
      <c r="E1745" s="508"/>
      <c r="F1745" s="212" t="s">
        <v>104</v>
      </c>
      <c r="G1745" s="208">
        <v>550000</v>
      </c>
      <c r="H1745" s="208">
        <f t="shared" ref="H1745" si="1366">G1745</f>
        <v>550000</v>
      </c>
      <c r="I1745" s="208">
        <v>0</v>
      </c>
      <c r="J1745" s="208">
        <f t="shared" ref="J1745:J1747" si="1367">H1745</f>
        <v>550000</v>
      </c>
      <c r="K1745" s="534"/>
      <c r="L1745" s="531"/>
      <c r="M1745" s="513"/>
      <c r="N1745" s="314">
        <f>G1745</f>
        <v>550000</v>
      </c>
      <c r="O1745" s="314">
        <f t="shared" ref="O1745:Q1745" si="1368">H1745</f>
        <v>550000</v>
      </c>
      <c r="P1745" s="314">
        <f t="shared" si="1368"/>
        <v>0</v>
      </c>
      <c r="Q1745" s="314">
        <f t="shared" si="1368"/>
        <v>550000</v>
      </c>
    </row>
    <row r="1746" spans="1:17" s="209" customFormat="1" ht="12" customHeight="1" x14ac:dyDescent="0.3">
      <c r="A1746" s="614"/>
      <c r="B1746" s="508"/>
      <c r="C1746" s="508"/>
      <c r="D1746" s="508"/>
      <c r="E1746" s="508"/>
      <c r="F1746" s="212" t="s">
        <v>82</v>
      </c>
      <c r="G1746" s="208">
        <v>0</v>
      </c>
      <c r="H1746" s="208">
        <v>0</v>
      </c>
      <c r="I1746" s="208">
        <v>0</v>
      </c>
      <c r="J1746" s="208">
        <f t="shared" si="1367"/>
        <v>0</v>
      </c>
      <c r="K1746" s="534"/>
      <c r="L1746" s="531"/>
      <c r="M1746" s="513"/>
      <c r="N1746" s="314"/>
      <c r="O1746" s="313"/>
      <c r="P1746" s="313"/>
      <c r="Q1746" s="313"/>
    </row>
    <row r="1747" spans="1:17" s="209" customFormat="1" ht="12" customHeight="1" x14ac:dyDescent="0.3">
      <c r="A1747" s="614"/>
      <c r="B1747" s="508"/>
      <c r="C1747" s="508"/>
      <c r="D1747" s="508"/>
      <c r="E1747" s="508"/>
      <c r="F1747" s="212" t="s">
        <v>83</v>
      </c>
      <c r="G1747" s="208">
        <v>0</v>
      </c>
      <c r="H1747" s="208">
        <v>0</v>
      </c>
      <c r="I1747" s="208">
        <v>0</v>
      </c>
      <c r="J1747" s="208">
        <f t="shared" si="1367"/>
        <v>0</v>
      </c>
      <c r="K1747" s="534"/>
      <c r="L1747" s="531"/>
      <c r="M1747" s="513"/>
      <c r="N1747" s="314"/>
      <c r="O1747" s="313"/>
      <c r="P1747" s="313"/>
      <c r="Q1747" s="313"/>
    </row>
    <row r="1748" spans="1:17" s="209" customFormat="1" ht="12" customHeight="1" x14ac:dyDescent="0.3">
      <c r="A1748" s="614"/>
      <c r="B1748" s="509"/>
      <c r="C1748" s="509"/>
      <c r="D1748" s="509"/>
      <c r="E1748" s="509"/>
      <c r="F1748" s="213" t="s">
        <v>121</v>
      </c>
      <c r="G1748" s="214">
        <f t="shared" ref="G1748:J1748" si="1369">SUM(G1745:G1747)</f>
        <v>550000</v>
      </c>
      <c r="H1748" s="214">
        <f t="shared" si="1369"/>
        <v>550000</v>
      </c>
      <c r="I1748" s="214">
        <f t="shared" si="1369"/>
        <v>0</v>
      </c>
      <c r="J1748" s="214">
        <f t="shared" si="1369"/>
        <v>550000</v>
      </c>
      <c r="K1748" s="535"/>
      <c r="L1748" s="532"/>
      <c r="M1748" s="514"/>
      <c r="N1748" s="314"/>
      <c r="O1748" s="313"/>
      <c r="P1748" s="313"/>
      <c r="Q1748" s="313"/>
    </row>
    <row r="1749" spans="1:17" s="209" customFormat="1" ht="12" customHeight="1" x14ac:dyDescent="0.3">
      <c r="A1749" s="614">
        <f>A1744+1</f>
        <v>208</v>
      </c>
      <c r="B1749" s="507"/>
      <c r="C1749" s="507" t="s">
        <v>257</v>
      </c>
      <c r="D1749" s="507"/>
      <c r="E1749" s="507"/>
      <c r="F1749" s="210" t="s">
        <v>197</v>
      </c>
      <c r="G1749" s="210"/>
      <c r="H1749" s="211"/>
      <c r="I1749" s="211"/>
      <c r="J1749" s="211"/>
      <c r="K1749" s="533"/>
      <c r="L1749" s="530">
        <v>0</v>
      </c>
      <c r="M1749" s="215"/>
      <c r="N1749" s="314"/>
      <c r="O1749" s="313"/>
      <c r="P1749" s="313"/>
      <c r="Q1749" s="313"/>
    </row>
    <row r="1750" spans="1:17" s="209" customFormat="1" ht="12" customHeight="1" x14ac:dyDescent="0.3">
      <c r="A1750" s="614"/>
      <c r="B1750" s="508"/>
      <c r="C1750" s="508"/>
      <c r="D1750" s="508"/>
      <c r="E1750" s="508"/>
      <c r="F1750" s="212" t="s">
        <v>104</v>
      </c>
      <c r="G1750" s="208">
        <v>175700</v>
      </c>
      <c r="H1750" s="208">
        <f t="shared" ref="H1750" si="1370">G1750</f>
        <v>175700</v>
      </c>
      <c r="I1750" s="208">
        <v>0</v>
      </c>
      <c r="J1750" s="208">
        <f t="shared" ref="J1750:J1752" si="1371">H1750</f>
        <v>175700</v>
      </c>
      <c r="K1750" s="534"/>
      <c r="L1750" s="531"/>
      <c r="M1750" s="513"/>
      <c r="N1750" s="314">
        <f>G1750</f>
        <v>175700</v>
      </c>
      <c r="O1750" s="314">
        <f t="shared" ref="O1750:Q1750" si="1372">H1750</f>
        <v>175700</v>
      </c>
      <c r="P1750" s="314">
        <f t="shared" si="1372"/>
        <v>0</v>
      </c>
      <c r="Q1750" s="314">
        <f t="shared" si="1372"/>
        <v>175700</v>
      </c>
    </row>
    <row r="1751" spans="1:17" s="209" customFormat="1" ht="12" customHeight="1" x14ac:dyDescent="0.3">
      <c r="A1751" s="614"/>
      <c r="B1751" s="508"/>
      <c r="C1751" s="508"/>
      <c r="D1751" s="508"/>
      <c r="E1751" s="508"/>
      <c r="F1751" s="212" t="s">
        <v>82</v>
      </c>
      <c r="G1751" s="208">
        <v>0</v>
      </c>
      <c r="H1751" s="208">
        <v>0</v>
      </c>
      <c r="I1751" s="208">
        <v>0</v>
      </c>
      <c r="J1751" s="208">
        <f t="shared" si="1371"/>
        <v>0</v>
      </c>
      <c r="K1751" s="534"/>
      <c r="L1751" s="531"/>
      <c r="M1751" s="513"/>
      <c r="N1751" s="314"/>
      <c r="O1751" s="313"/>
      <c r="P1751" s="313"/>
      <c r="Q1751" s="313"/>
    </row>
    <row r="1752" spans="1:17" s="209" customFormat="1" ht="12" customHeight="1" x14ac:dyDescent="0.3">
      <c r="A1752" s="614"/>
      <c r="B1752" s="508"/>
      <c r="C1752" s="508"/>
      <c r="D1752" s="508"/>
      <c r="E1752" s="508"/>
      <c r="F1752" s="212" t="s">
        <v>83</v>
      </c>
      <c r="G1752" s="208">
        <v>0</v>
      </c>
      <c r="H1752" s="208">
        <v>0</v>
      </c>
      <c r="I1752" s="208">
        <v>0</v>
      </c>
      <c r="J1752" s="208">
        <f t="shared" si="1371"/>
        <v>0</v>
      </c>
      <c r="K1752" s="534"/>
      <c r="L1752" s="531"/>
      <c r="M1752" s="513"/>
      <c r="N1752" s="314"/>
      <c r="O1752" s="313"/>
      <c r="P1752" s="313"/>
      <c r="Q1752" s="313"/>
    </row>
    <row r="1753" spans="1:17" s="209" customFormat="1" ht="12" customHeight="1" x14ac:dyDescent="0.3">
      <c r="A1753" s="614"/>
      <c r="B1753" s="509"/>
      <c r="C1753" s="509"/>
      <c r="D1753" s="509"/>
      <c r="E1753" s="509"/>
      <c r="F1753" s="213" t="s">
        <v>121</v>
      </c>
      <c r="G1753" s="214">
        <f t="shared" ref="G1753:J1753" si="1373">SUM(G1750:G1752)</f>
        <v>175700</v>
      </c>
      <c r="H1753" s="214">
        <f t="shared" si="1373"/>
        <v>175700</v>
      </c>
      <c r="I1753" s="214">
        <f t="shared" si="1373"/>
        <v>0</v>
      </c>
      <c r="J1753" s="214">
        <f t="shared" si="1373"/>
        <v>175700</v>
      </c>
      <c r="K1753" s="535"/>
      <c r="L1753" s="532"/>
      <c r="M1753" s="514"/>
      <c r="N1753" s="314"/>
      <c r="O1753" s="313"/>
      <c r="P1753" s="313"/>
      <c r="Q1753" s="313"/>
    </row>
    <row r="1754" spans="1:17" s="209" customFormat="1" ht="12" customHeight="1" x14ac:dyDescent="0.3">
      <c r="A1754" s="614">
        <f>A1749+1</f>
        <v>209</v>
      </c>
      <c r="B1754" s="507"/>
      <c r="C1754" s="507" t="s">
        <v>258</v>
      </c>
      <c r="D1754" s="507"/>
      <c r="E1754" s="507"/>
      <c r="F1754" s="210" t="s">
        <v>197</v>
      </c>
      <c r="G1754" s="210"/>
      <c r="H1754" s="211"/>
      <c r="I1754" s="211"/>
      <c r="J1754" s="211"/>
      <c r="K1754" s="533"/>
      <c r="L1754" s="530">
        <v>0</v>
      </c>
      <c r="M1754" s="215"/>
      <c r="N1754" s="314"/>
      <c r="O1754" s="313"/>
      <c r="P1754" s="313"/>
      <c r="Q1754" s="313"/>
    </row>
    <row r="1755" spans="1:17" s="209" customFormat="1" ht="12" customHeight="1" x14ac:dyDescent="0.3">
      <c r="A1755" s="614"/>
      <c r="B1755" s="508"/>
      <c r="C1755" s="508"/>
      <c r="D1755" s="508"/>
      <c r="E1755" s="508"/>
      <c r="F1755" s="212" t="s">
        <v>104</v>
      </c>
      <c r="G1755" s="208">
        <v>188000</v>
      </c>
      <c r="H1755" s="208">
        <f t="shared" ref="H1755" si="1374">G1755</f>
        <v>188000</v>
      </c>
      <c r="I1755" s="208">
        <v>0</v>
      </c>
      <c r="J1755" s="208">
        <f t="shared" ref="J1755:J1757" si="1375">H1755</f>
        <v>188000</v>
      </c>
      <c r="K1755" s="534"/>
      <c r="L1755" s="531"/>
      <c r="M1755" s="513"/>
      <c r="N1755" s="314">
        <f>G1755</f>
        <v>188000</v>
      </c>
      <c r="O1755" s="314">
        <f t="shared" ref="O1755:Q1755" si="1376">H1755</f>
        <v>188000</v>
      </c>
      <c r="P1755" s="314">
        <f t="shared" si="1376"/>
        <v>0</v>
      </c>
      <c r="Q1755" s="314">
        <f t="shared" si="1376"/>
        <v>188000</v>
      </c>
    </row>
    <row r="1756" spans="1:17" s="209" customFormat="1" ht="12" customHeight="1" x14ac:dyDescent="0.3">
      <c r="A1756" s="614"/>
      <c r="B1756" s="508"/>
      <c r="C1756" s="508"/>
      <c r="D1756" s="508"/>
      <c r="E1756" s="508"/>
      <c r="F1756" s="212" t="s">
        <v>82</v>
      </c>
      <c r="G1756" s="208">
        <v>0</v>
      </c>
      <c r="H1756" s="208">
        <v>0</v>
      </c>
      <c r="I1756" s="208">
        <v>0</v>
      </c>
      <c r="J1756" s="208">
        <f t="shared" si="1375"/>
        <v>0</v>
      </c>
      <c r="K1756" s="534"/>
      <c r="L1756" s="531"/>
      <c r="M1756" s="513"/>
      <c r="N1756" s="314"/>
      <c r="O1756" s="313"/>
      <c r="P1756" s="313"/>
      <c r="Q1756" s="313"/>
    </row>
    <row r="1757" spans="1:17" s="209" customFormat="1" ht="12" customHeight="1" x14ac:dyDescent="0.3">
      <c r="A1757" s="614"/>
      <c r="B1757" s="508"/>
      <c r="C1757" s="508"/>
      <c r="D1757" s="508"/>
      <c r="E1757" s="508"/>
      <c r="F1757" s="212" t="s">
        <v>83</v>
      </c>
      <c r="G1757" s="208">
        <v>0</v>
      </c>
      <c r="H1757" s="208">
        <v>0</v>
      </c>
      <c r="I1757" s="208">
        <v>0</v>
      </c>
      <c r="J1757" s="208">
        <f t="shared" si="1375"/>
        <v>0</v>
      </c>
      <c r="K1757" s="534"/>
      <c r="L1757" s="531"/>
      <c r="M1757" s="513"/>
      <c r="N1757" s="314"/>
      <c r="O1757" s="313"/>
      <c r="P1757" s="313"/>
      <c r="Q1757" s="313"/>
    </row>
    <row r="1758" spans="1:17" s="209" customFormat="1" ht="12" customHeight="1" x14ac:dyDescent="0.3">
      <c r="A1758" s="614"/>
      <c r="B1758" s="509"/>
      <c r="C1758" s="509"/>
      <c r="D1758" s="509"/>
      <c r="E1758" s="509"/>
      <c r="F1758" s="213" t="s">
        <v>121</v>
      </c>
      <c r="G1758" s="214">
        <f t="shared" ref="G1758:J1758" si="1377">SUM(G1755:G1757)</f>
        <v>188000</v>
      </c>
      <c r="H1758" s="214">
        <f t="shared" si="1377"/>
        <v>188000</v>
      </c>
      <c r="I1758" s="214">
        <f t="shared" si="1377"/>
        <v>0</v>
      </c>
      <c r="J1758" s="214">
        <f t="shared" si="1377"/>
        <v>188000</v>
      </c>
      <c r="K1758" s="535"/>
      <c r="L1758" s="532"/>
      <c r="M1758" s="514"/>
      <c r="N1758" s="314"/>
      <c r="O1758" s="313"/>
      <c r="P1758" s="313"/>
      <c r="Q1758" s="313"/>
    </row>
    <row r="1759" spans="1:17" s="209" customFormat="1" ht="12" customHeight="1" x14ac:dyDescent="0.3">
      <c r="A1759" s="614">
        <f t="shared" ref="A1759" si="1378">A1754+1</f>
        <v>210</v>
      </c>
      <c r="B1759" s="507"/>
      <c r="C1759" s="507" t="s">
        <v>1230</v>
      </c>
      <c r="D1759" s="507"/>
      <c r="E1759" s="507"/>
      <c r="F1759" s="210" t="s">
        <v>197</v>
      </c>
      <c r="G1759" s="210"/>
      <c r="H1759" s="211"/>
      <c r="I1759" s="211"/>
      <c r="J1759" s="211"/>
      <c r="K1759" s="533" t="s">
        <v>1231</v>
      </c>
      <c r="L1759" s="530">
        <v>0</v>
      </c>
      <c r="M1759" s="332"/>
      <c r="N1759" s="314"/>
      <c r="O1759" s="313"/>
      <c r="P1759" s="313"/>
      <c r="Q1759" s="313"/>
    </row>
    <row r="1760" spans="1:17" s="209" customFormat="1" ht="12" customHeight="1" x14ac:dyDescent="0.3">
      <c r="A1760" s="614"/>
      <c r="B1760" s="508"/>
      <c r="C1760" s="508"/>
      <c r="D1760" s="508"/>
      <c r="E1760" s="508"/>
      <c r="F1760" s="212" t="s">
        <v>104</v>
      </c>
      <c r="G1760" s="208">
        <v>93820000</v>
      </c>
      <c r="H1760" s="208">
        <v>0</v>
      </c>
      <c r="I1760" s="208">
        <f>G1760-H1760</f>
        <v>93820000</v>
      </c>
      <c r="J1760" s="208">
        <f t="shared" ref="J1760:J1762" si="1379">H1760</f>
        <v>0</v>
      </c>
      <c r="K1760" s="534"/>
      <c r="L1760" s="531"/>
      <c r="M1760" s="513"/>
      <c r="N1760" s="314"/>
      <c r="O1760" s="313"/>
      <c r="P1760" s="313"/>
      <c r="Q1760" s="313"/>
    </row>
    <row r="1761" spans="1:17" s="209" customFormat="1" ht="12" customHeight="1" x14ac:dyDescent="0.3">
      <c r="A1761" s="614"/>
      <c r="B1761" s="508"/>
      <c r="C1761" s="508"/>
      <c r="D1761" s="508"/>
      <c r="E1761" s="508"/>
      <c r="F1761" s="212" t="s">
        <v>82</v>
      </c>
      <c r="G1761" s="208">
        <v>0</v>
      </c>
      <c r="H1761" s="208">
        <v>0</v>
      </c>
      <c r="I1761" s="208">
        <v>0</v>
      </c>
      <c r="J1761" s="208">
        <f t="shared" si="1379"/>
        <v>0</v>
      </c>
      <c r="K1761" s="534"/>
      <c r="L1761" s="531"/>
      <c r="M1761" s="513"/>
      <c r="N1761" s="314"/>
      <c r="O1761" s="313"/>
      <c r="P1761" s="313"/>
      <c r="Q1761" s="313"/>
    </row>
    <row r="1762" spans="1:17" s="209" customFormat="1" ht="12" customHeight="1" x14ac:dyDescent="0.3">
      <c r="A1762" s="614"/>
      <c r="B1762" s="508"/>
      <c r="C1762" s="508"/>
      <c r="D1762" s="508"/>
      <c r="E1762" s="508"/>
      <c r="F1762" s="212" t="s">
        <v>83</v>
      </c>
      <c r="G1762" s="208">
        <v>0</v>
      </c>
      <c r="H1762" s="208">
        <v>0</v>
      </c>
      <c r="I1762" s="208">
        <v>0</v>
      </c>
      <c r="J1762" s="208">
        <f t="shared" si="1379"/>
        <v>0</v>
      </c>
      <c r="K1762" s="534"/>
      <c r="L1762" s="531"/>
      <c r="M1762" s="513"/>
      <c r="N1762" s="314"/>
      <c r="O1762" s="313"/>
      <c r="P1762" s="313"/>
      <c r="Q1762" s="313"/>
    </row>
    <row r="1763" spans="1:17" s="209" customFormat="1" ht="12" customHeight="1" x14ac:dyDescent="0.3">
      <c r="A1763" s="614"/>
      <c r="B1763" s="509"/>
      <c r="C1763" s="509"/>
      <c r="D1763" s="509"/>
      <c r="E1763" s="509"/>
      <c r="F1763" s="213" t="s">
        <v>121</v>
      </c>
      <c r="G1763" s="214">
        <f t="shared" ref="G1763:J1763" si="1380">SUM(G1760:G1762)</f>
        <v>93820000</v>
      </c>
      <c r="H1763" s="214">
        <f t="shared" si="1380"/>
        <v>0</v>
      </c>
      <c r="I1763" s="214">
        <f t="shared" si="1380"/>
        <v>93820000</v>
      </c>
      <c r="J1763" s="214">
        <f t="shared" si="1380"/>
        <v>0</v>
      </c>
      <c r="K1763" s="535"/>
      <c r="L1763" s="532"/>
      <c r="M1763" s="514"/>
      <c r="N1763" s="314"/>
      <c r="O1763" s="313"/>
      <c r="P1763" s="313"/>
      <c r="Q1763" s="313"/>
    </row>
    <row r="1764" spans="1:17" s="209" customFormat="1" ht="12" customHeight="1" x14ac:dyDescent="0.3">
      <c r="A1764" s="614">
        <f t="shared" ref="A1764" si="1381">A1759+1</f>
        <v>211</v>
      </c>
      <c r="B1764" s="507"/>
      <c r="C1764" s="507" t="s">
        <v>262</v>
      </c>
      <c r="D1764" s="507"/>
      <c r="E1764" s="507"/>
      <c r="F1764" s="210" t="s">
        <v>197</v>
      </c>
      <c r="G1764" s="210"/>
      <c r="H1764" s="211"/>
      <c r="I1764" s="211"/>
      <c r="J1764" s="211"/>
      <c r="K1764" s="533"/>
      <c r="L1764" s="530">
        <v>0</v>
      </c>
      <c r="M1764" s="215"/>
      <c r="N1764" s="314"/>
      <c r="O1764" s="313"/>
      <c r="P1764" s="313"/>
      <c r="Q1764" s="313"/>
    </row>
    <row r="1765" spans="1:17" s="209" customFormat="1" ht="12" customHeight="1" x14ac:dyDescent="0.3">
      <c r="A1765" s="614"/>
      <c r="B1765" s="508"/>
      <c r="C1765" s="508"/>
      <c r="D1765" s="508"/>
      <c r="E1765" s="508"/>
      <c r="F1765" s="212" t="s">
        <v>104</v>
      </c>
      <c r="G1765" s="208">
        <v>4040264</v>
      </c>
      <c r="H1765" s="208">
        <f t="shared" ref="H1765" si="1382">G1765</f>
        <v>4040264</v>
      </c>
      <c r="I1765" s="208">
        <v>0</v>
      </c>
      <c r="J1765" s="208">
        <f t="shared" ref="J1765:J1767" si="1383">H1765</f>
        <v>4040264</v>
      </c>
      <c r="K1765" s="534"/>
      <c r="L1765" s="531"/>
      <c r="M1765" s="513"/>
      <c r="N1765" s="314">
        <f>G1765</f>
        <v>4040264</v>
      </c>
      <c r="O1765" s="314">
        <f t="shared" ref="O1765:Q1765" si="1384">H1765</f>
        <v>4040264</v>
      </c>
      <c r="P1765" s="314">
        <f t="shared" si="1384"/>
        <v>0</v>
      </c>
      <c r="Q1765" s="314">
        <f t="shared" si="1384"/>
        <v>4040264</v>
      </c>
    </row>
    <row r="1766" spans="1:17" s="209" customFormat="1" ht="12" customHeight="1" x14ac:dyDescent="0.3">
      <c r="A1766" s="614"/>
      <c r="B1766" s="508"/>
      <c r="C1766" s="508"/>
      <c r="D1766" s="508"/>
      <c r="E1766" s="508"/>
      <c r="F1766" s="212" t="s">
        <v>82</v>
      </c>
      <c r="G1766" s="208">
        <v>0</v>
      </c>
      <c r="H1766" s="208">
        <v>0</v>
      </c>
      <c r="I1766" s="208">
        <v>0</v>
      </c>
      <c r="J1766" s="208">
        <f t="shared" si="1383"/>
        <v>0</v>
      </c>
      <c r="K1766" s="534"/>
      <c r="L1766" s="531"/>
      <c r="M1766" s="513"/>
      <c r="N1766" s="314"/>
      <c r="O1766" s="313"/>
      <c r="P1766" s="313"/>
      <c r="Q1766" s="313"/>
    </row>
    <row r="1767" spans="1:17" s="209" customFormat="1" ht="12" customHeight="1" x14ac:dyDescent="0.3">
      <c r="A1767" s="614"/>
      <c r="B1767" s="508"/>
      <c r="C1767" s="508"/>
      <c r="D1767" s="508"/>
      <c r="E1767" s="508"/>
      <c r="F1767" s="212" t="s">
        <v>83</v>
      </c>
      <c r="G1767" s="208">
        <v>0</v>
      </c>
      <c r="H1767" s="208">
        <v>0</v>
      </c>
      <c r="I1767" s="208">
        <v>0</v>
      </c>
      <c r="J1767" s="208">
        <f t="shared" si="1383"/>
        <v>0</v>
      </c>
      <c r="K1767" s="534"/>
      <c r="L1767" s="531"/>
      <c r="M1767" s="513"/>
      <c r="N1767" s="314"/>
      <c r="O1767" s="313"/>
      <c r="P1767" s="313"/>
      <c r="Q1767" s="313"/>
    </row>
    <row r="1768" spans="1:17" s="209" customFormat="1" ht="12" customHeight="1" x14ac:dyDescent="0.3">
      <c r="A1768" s="614"/>
      <c r="B1768" s="509"/>
      <c r="C1768" s="509"/>
      <c r="D1768" s="509"/>
      <c r="E1768" s="509"/>
      <c r="F1768" s="213" t="s">
        <v>121</v>
      </c>
      <c r="G1768" s="214">
        <f t="shared" ref="G1768:J1768" si="1385">SUM(G1765:G1767)</f>
        <v>4040264</v>
      </c>
      <c r="H1768" s="214">
        <f t="shared" si="1385"/>
        <v>4040264</v>
      </c>
      <c r="I1768" s="214">
        <f t="shared" si="1385"/>
        <v>0</v>
      </c>
      <c r="J1768" s="214">
        <f t="shared" si="1385"/>
        <v>4040264</v>
      </c>
      <c r="K1768" s="535"/>
      <c r="L1768" s="532"/>
      <c r="M1768" s="514"/>
      <c r="N1768" s="314"/>
      <c r="O1768" s="313"/>
      <c r="P1768" s="313"/>
      <c r="Q1768" s="313"/>
    </row>
    <row r="1769" spans="1:17" s="209" customFormat="1" ht="12" customHeight="1" x14ac:dyDescent="0.3">
      <c r="A1769" s="614">
        <f>A1764+1</f>
        <v>212</v>
      </c>
      <c r="B1769" s="507"/>
      <c r="C1769" s="507" t="s">
        <v>264</v>
      </c>
      <c r="D1769" s="507"/>
      <c r="E1769" s="507"/>
      <c r="F1769" s="210" t="s">
        <v>665</v>
      </c>
      <c r="G1769" s="210"/>
      <c r="H1769" s="211"/>
      <c r="I1769" s="211"/>
      <c r="J1769" s="211"/>
      <c r="K1769" s="533"/>
      <c r="L1769" s="530">
        <v>0</v>
      </c>
      <c r="M1769" s="215" t="s">
        <v>1322</v>
      </c>
      <c r="N1769" s="314"/>
      <c r="O1769" s="313"/>
      <c r="P1769" s="313"/>
      <c r="Q1769" s="313"/>
    </row>
    <row r="1770" spans="1:17" s="209" customFormat="1" ht="12" customHeight="1" x14ac:dyDescent="0.3">
      <c r="A1770" s="614"/>
      <c r="B1770" s="508"/>
      <c r="C1770" s="508"/>
      <c r="D1770" s="508"/>
      <c r="E1770" s="508"/>
      <c r="F1770" s="212" t="s">
        <v>104</v>
      </c>
      <c r="G1770" s="208">
        <v>5087485</v>
      </c>
      <c r="H1770" s="208">
        <f t="shared" ref="H1770" si="1386">G1770</f>
        <v>5087485</v>
      </c>
      <c r="I1770" s="208">
        <v>0</v>
      </c>
      <c r="J1770" s="208">
        <f t="shared" ref="J1770:J1772" si="1387">H1770</f>
        <v>5087485</v>
      </c>
      <c r="K1770" s="534"/>
      <c r="L1770" s="531"/>
      <c r="M1770" s="513"/>
      <c r="N1770" s="314">
        <f>G1770</f>
        <v>5087485</v>
      </c>
      <c r="O1770" s="314">
        <f t="shared" ref="O1770:Q1770" si="1388">H1770</f>
        <v>5087485</v>
      </c>
      <c r="P1770" s="314">
        <f t="shared" si="1388"/>
        <v>0</v>
      </c>
      <c r="Q1770" s="314">
        <f t="shared" si="1388"/>
        <v>5087485</v>
      </c>
    </row>
    <row r="1771" spans="1:17" s="209" customFormat="1" ht="12" customHeight="1" x14ac:dyDescent="0.3">
      <c r="A1771" s="614"/>
      <c r="B1771" s="508"/>
      <c r="C1771" s="508"/>
      <c r="D1771" s="508"/>
      <c r="E1771" s="508"/>
      <c r="F1771" s="212" t="s">
        <v>82</v>
      </c>
      <c r="G1771" s="208">
        <v>0</v>
      </c>
      <c r="H1771" s="208">
        <v>0</v>
      </c>
      <c r="I1771" s="208">
        <v>0</v>
      </c>
      <c r="J1771" s="208">
        <f t="shared" si="1387"/>
        <v>0</v>
      </c>
      <c r="K1771" s="534"/>
      <c r="L1771" s="531"/>
      <c r="M1771" s="513"/>
      <c r="N1771" s="314"/>
      <c r="O1771" s="313"/>
      <c r="P1771" s="313"/>
      <c r="Q1771" s="313"/>
    </row>
    <row r="1772" spans="1:17" s="209" customFormat="1" ht="12" customHeight="1" x14ac:dyDescent="0.3">
      <c r="A1772" s="614"/>
      <c r="B1772" s="508"/>
      <c r="C1772" s="508"/>
      <c r="D1772" s="508"/>
      <c r="E1772" s="508"/>
      <c r="F1772" s="212" t="s">
        <v>83</v>
      </c>
      <c r="G1772" s="208">
        <v>0</v>
      </c>
      <c r="H1772" s="208">
        <v>0</v>
      </c>
      <c r="I1772" s="208">
        <v>0</v>
      </c>
      <c r="J1772" s="208">
        <f t="shared" si="1387"/>
        <v>0</v>
      </c>
      <c r="K1772" s="534"/>
      <c r="L1772" s="531"/>
      <c r="M1772" s="513"/>
      <c r="N1772" s="314"/>
      <c r="O1772" s="313"/>
      <c r="P1772" s="313"/>
      <c r="Q1772" s="313"/>
    </row>
    <row r="1773" spans="1:17" s="209" customFormat="1" ht="12" customHeight="1" x14ac:dyDescent="0.3">
      <c r="A1773" s="614"/>
      <c r="B1773" s="509"/>
      <c r="C1773" s="509"/>
      <c r="D1773" s="509"/>
      <c r="E1773" s="509"/>
      <c r="F1773" s="213" t="s">
        <v>121</v>
      </c>
      <c r="G1773" s="214">
        <f t="shared" ref="G1773:J1773" si="1389">SUM(G1770:G1772)</f>
        <v>5087485</v>
      </c>
      <c r="H1773" s="214">
        <f t="shared" si="1389"/>
        <v>5087485</v>
      </c>
      <c r="I1773" s="214">
        <f t="shared" si="1389"/>
        <v>0</v>
      </c>
      <c r="J1773" s="214">
        <f t="shared" si="1389"/>
        <v>5087485</v>
      </c>
      <c r="K1773" s="535"/>
      <c r="L1773" s="532"/>
      <c r="M1773" s="514"/>
      <c r="N1773" s="314"/>
      <c r="O1773" s="313"/>
      <c r="P1773" s="313"/>
      <c r="Q1773" s="313"/>
    </row>
    <row r="1774" spans="1:17" s="209" customFormat="1" ht="12" customHeight="1" x14ac:dyDescent="0.3">
      <c r="A1774" s="614">
        <f>A1769+1</f>
        <v>213</v>
      </c>
      <c r="B1774" s="507"/>
      <c r="C1774" s="507" t="s">
        <v>265</v>
      </c>
      <c r="D1774" s="507"/>
      <c r="E1774" s="507"/>
      <c r="F1774" s="210" t="s">
        <v>197</v>
      </c>
      <c r="G1774" s="210"/>
      <c r="H1774" s="211"/>
      <c r="I1774" s="211"/>
      <c r="J1774" s="211"/>
      <c r="K1774" s="533"/>
      <c r="L1774" s="530">
        <v>0</v>
      </c>
      <c r="M1774" s="215"/>
      <c r="N1774" s="314"/>
      <c r="O1774" s="313"/>
      <c r="P1774" s="313"/>
      <c r="Q1774" s="313"/>
    </row>
    <row r="1775" spans="1:17" s="209" customFormat="1" ht="12" customHeight="1" x14ac:dyDescent="0.3">
      <c r="A1775" s="614"/>
      <c r="B1775" s="508"/>
      <c r="C1775" s="508"/>
      <c r="D1775" s="508"/>
      <c r="E1775" s="508"/>
      <c r="F1775" s="212" t="s">
        <v>104</v>
      </c>
      <c r="G1775" s="208">
        <v>992060</v>
      </c>
      <c r="H1775" s="208">
        <f t="shared" ref="H1775" si="1390">G1775</f>
        <v>992060</v>
      </c>
      <c r="I1775" s="208">
        <v>0</v>
      </c>
      <c r="J1775" s="208">
        <f t="shared" ref="J1775:J1777" si="1391">H1775</f>
        <v>992060</v>
      </c>
      <c r="K1775" s="534"/>
      <c r="L1775" s="531"/>
      <c r="M1775" s="513"/>
      <c r="N1775" s="314">
        <f>G1775</f>
        <v>992060</v>
      </c>
      <c r="O1775" s="314">
        <f t="shared" ref="O1775:Q1775" si="1392">H1775</f>
        <v>992060</v>
      </c>
      <c r="P1775" s="314">
        <f t="shared" si="1392"/>
        <v>0</v>
      </c>
      <c r="Q1775" s="314">
        <f t="shared" si="1392"/>
        <v>992060</v>
      </c>
    </row>
    <row r="1776" spans="1:17" s="209" customFormat="1" ht="12" customHeight="1" x14ac:dyDescent="0.3">
      <c r="A1776" s="614"/>
      <c r="B1776" s="508"/>
      <c r="C1776" s="508"/>
      <c r="D1776" s="508"/>
      <c r="E1776" s="508"/>
      <c r="F1776" s="212" t="s">
        <v>82</v>
      </c>
      <c r="G1776" s="208">
        <v>0</v>
      </c>
      <c r="H1776" s="208">
        <v>0</v>
      </c>
      <c r="I1776" s="208">
        <v>0</v>
      </c>
      <c r="J1776" s="208">
        <f t="shared" si="1391"/>
        <v>0</v>
      </c>
      <c r="K1776" s="534"/>
      <c r="L1776" s="531"/>
      <c r="M1776" s="513"/>
      <c r="N1776" s="314"/>
      <c r="O1776" s="313"/>
      <c r="P1776" s="313"/>
      <c r="Q1776" s="313"/>
    </row>
    <row r="1777" spans="1:17" s="209" customFormat="1" ht="12" customHeight="1" x14ac:dyDescent="0.3">
      <c r="A1777" s="614"/>
      <c r="B1777" s="508"/>
      <c r="C1777" s="508"/>
      <c r="D1777" s="508"/>
      <c r="E1777" s="508"/>
      <c r="F1777" s="212" t="s">
        <v>83</v>
      </c>
      <c r="G1777" s="208">
        <v>0</v>
      </c>
      <c r="H1777" s="208">
        <v>0</v>
      </c>
      <c r="I1777" s="208">
        <v>0</v>
      </c>
      <c r="J1777" s="208">
        <f t="shared" si="1391"/>
        <v>0</v>
      </c>
      <c r="K1777" s="534"/>
      <c r="L1777" s="531"/>
      <c r="M1777" s="513"/>
      <c r="N1777" s="314"/>
      <c r="O1777" s="313"/>
      <c r="P1777" s="313"/>
      <c r="Q1777" s="313"/>
    </row>
    <row r="1778" spans="1:17" s="209" customFormat="1" ht="12" customHeight="1" x14ac:dyDescent="0.3">
      <c r="A1778" s="614"/>
      <c r="B1778" s="509"/>
      <c r="C1778" s="509"/>
      <c r="D1778" s="509"/>
      <c r="E1778" s="509"/>
      <c r="F1778" s="213" t="s">
        <v>121</v>
      </c>
      <c r="G1778" s="214">
        <f t="shared" ref="G1778:J1778" si="1393">SUM(G1775:G1777)</f>
        <v>992060</v>
      </c>
      <c r="H1778" s="214">
        <f t="shared" si="1393"/>
        <v>992060</v>
      </c>
      <c r="I1778" s="214">
        <f t="shared" si="1393"/>
        <v>0</v>
      </c>
      <c r="J1778" s="214">
        <f t="shared" si="1393"/>
        <v>992060</v>
      </c>
      <c r="K1778" s="535"/>
      <c r="L1778" s="532"/>
      <c r="M1778" s="514"/>
      <c r="N1778" s="314"/>
      <c r="O1778" s="313"/>
      <c r="P1778" s="313"/>
      <c r="Q1778" s="313"/>
    </row>
    <row r="1779" spans="1:17" s="209" customFormat="1" ht="12" customHeight="1" x14ac:dyDescent="0.3">
      <c r="A1779" s="614">
        <f>A1774+1</f>
        <v>214</v>
      </c>
      <c r="B1779" s="507"/>
      <c r="C1779" s="507" t="s">
        <v>266</v>
      </c>
      <c r="D1779" s="507"/>
      <c r="E1779" s="507"/>
      <c r="F1779" s="210" t="s">
        <v>197</v>
      </c>
      <c r="G1779" s="210"/>
      <c r="H1779" s="211"/>
      <c r="I1779" s="211"/>
      <c r="J1779" s="211"/>
      <c r="K1779" s="533"/>
      <c r="L1779" s="530">
        <v>0</v>
      </c>
      <c r="M1779" s="215"/>
      <c r="N1779" s="314"/>
      <c r="O1779" s="313"/>
      <c r="P1779" s="313"/>
      <c r="Q1779" s="313"/>
    </row>
    <row r="1780" spans="1:17" s="209" customFormat="1" ht="12" customHeight="1" x14ac:dyDescent="0.3">
      <c r="A1780" s="614"/>
      <c r="B1780" s="508"/>
      <c r="C1780" s="508"/>
      <c r="D1780" s="508"/>
      <c r="E1780" s="508"/>
      <c r="F1780" s="212" t="s">
        <v>104</v>
      </c>
      <c r="G1780" s="208">
        <v>98000000</v>
      </c>
      <c r="H1780" s="208">
        <f t="shared" ref="H1780" si="1394">G1780</f>
        <v>98000000</v>
      </c>
      <c r="I1780" s="208">
        <v>0</v>
      </c>
      <c r="J1780" s="208">
        <f t="shared" ref="J1780:J1782" si="1395">H1780</f>
        <v>98000000</v>
      </c>
      <c r="K1780" s="534"/>
      <c r="L1780" s="531"/>
      <c r="M1780" s="513"/>
      <c r="N1780" s="314">
        <f>G1780</f>
        <v>98000000</v>
      </c>
      <c r="O1780" s="314">
        <f t="shared" ref="O1780:Q1780" si="1396">H1780</f>
        <v>98000000</v>
      </c>
      <c r="P1780" s="314">
        <f t="shared" si="1396"/>
        <v>0</v>
      </c>
      <c r="Q1780" s="314">
        <f t="shared" si="1396"/>
        <v>98000000</v>
      </c>
    </row>
    <row r="1781" spans="1:17" s="209" customFormat="1" ht="12" customHeight="1" x14ac:dyDescent="0.3">
      <c r="A1781" s="614"/>
      <c r="B1781" s="508"/>
      <c r="C1781" s="508"/>
      <c r="D1781" s="508"/>
      <c r="E1781" s="508"/>
      <c r="F1781" s="212" t="s">
        <v>82</v>
      </c>
      <c r="G1781" s="208">
        <v>0</v>
      </c>
      <c r="H1781" s="208">
        <v>0</v>
      </c>
      <c r="I1781" s="208">
        <v>0</v>
      </c>
      <c r="J1781" s="208">
        <f t="shared" si="1395"/>
        <v>0</v>
      </c>
      <c r="K1781" s="534"/>
      <c r="L1781" s="531"/>
      <c r="M1781" s="513"/>
      <c r="N1781" s="314"/>
      <c r="O1781" s="313"/>
      <c r="P1781" s="313"/>
      <c r="Q1781" s="313"/>
    </row>
    <row r="1782" spans="1:17" s="209" customFormat="1" ht="12" customHeight="1" x14ac:dyDescent="0.3">
      <c r="A1782" s="614"/>
      <c r="B1782" s="508"/>
      <c r="C1782" s="508"/>
      <c r="D1782" s="508"/>
      <c r="E1782" s="508"/>
      <c r="F1782" s="212" t="s">
        <v>83</v>
      </c>
      <c r="G1782" s="208">
        <v>0</v>
      </c>
      <c r="H1782" s="208">
        <v>0</v>
      </c>
      <c r="I1782" s="208">
        <v>0</v>
      </c>
      <c r="J1782" s="208">
        <f t="shared" si="1395"/>
        <v>0</v>
      </c>
      <c r="K1782" s="534"/>
      <c r="L1782" s="531"/>
      <c r="M1782" s="513"/>
      <c r="N1782" s="314"/>
      <c r="O1782" s="313"/>
      <c r="P1782" s="313"/>
      <c r="Q1782" s="313"/>
    </row>
    <row r="1783" spans="1:17" s="209" customFormat="1" ht="12" customHeight="1" x14ac:dyDescent="0.3">
      <c r="A1783" s="614"/>
      <c r="B1783" s="509"/>
      <c r="C1783" s="509"/>
      <c r="D1783" s="509"/>
      <c r="E1783" s="509"/>
      <c r="F1783" s="213" t="s">
        <v>121</v>
      </c>
      <c r="G1783" s="214">
        <f t="shared" ref="G1783:J1783" si="1397">SUM(G1780:G1782)</f>
        <v>98000000</v>
      </c>
      <c r="H1783" s="214">
        <f t="shared" si="1397"/>
        <v>98000000</v>
      </c>
      <c r="I1783" s="214">
        <f t="shared" si="1397"/>
        <v>0</v>
      </c>
      <c r="J1783" s="214">
        <f t="shared" si="1397"/>
        <v>98000000</v>
      </c>
      <c r="K1783" s="535"/>
      <c r="L1783" s="532"/>
      <c r="M1783" s="514"/>
      <c r="N1783" s="314"/>
      <c r="O1783" s="313"/>
      <c r="P1783" s="313"/>
      <c r="Q1783" s="313"/>
    </row>
    <row r="1784" spans="1:17" s="209" customFormat="1" ht="12" customHeight="1" x14ac:dyDescent="0.3">
      <c r="A1784" s="614">
        <f>A1779+1</f>
        <v>215</v>
      </c>
      <c r="B1784" s="507"/>
      <c r="C1784" s="507" t="s">
        <v>267</v>
      </c>
      <c r="D1784" s="507"/>
      <c r="E1784" s="507"/>
      <c r="F1784" s="210" t="s">
        <v>197</v>
      </c>
      <c r="G1784" s="210"/>
      <c r="H1784" s="211"/>
      <c r="I1784" s="211"/>
      <c r="J1784" s="211"/>
      <c r="K1784" s="533"/>
      <c r="L1784" s="530">
        <v>0</v>
      </c>
      <c r="M1784" s="215"/>
      <c r="N1784" s="314"/>
      <c r="O1784" s="313"/>
      <c r="P1784" s="313"/>
      <c r="Q1784" s="313"/>
    </row>
    <row r="1785" spans="1:17" s="209" customFormat="1" ht="12" customHeight="1" x14ac:dyDescent="0.3">
      <c r="A1785" s="614"/>
      <c r="B1785" s="508"/>
      <c r="C1785" s="508"/>
      <c r="D1785" s="508"/>
      <c r="E1785" s="508"/>
      <c r="F1785" s="212" t="s">
        <v>104</v>
      </c>
      <c r="G1785" s="208">
        <v>11000000</v>
      </c>
      <c r="H1785" s="208">
        <f t="shared" ref="H1785" si="1398">G1785</f>
        <v>11000000</v>
      </c>
      <c r="I1785" s="208">
        <v>0</v>
      </c>
      <c r="J1785" s="208">
        <f t="shared" ref="J1785:J1787" si="1399">H1785</f>
        <v>11000000</v>
      </c>
      <c r="K1785" s="534"/>
      <c r="L1785" s="531"/>
      <c r="M1785" s="513"/>
      <c r="N1785" s="314">
        <f>G1785</f>
        <v>11000000</v>
      </c>
      <c r="O1785" s="314">
        <f t="shared" ref="O1785:Q1785" si="1400">H1785</f>
        <v>11000000</v>
      </c>
      <c r="P1785" s="314">
        <f t="shared" si="1400"/>
        <v>0</v>
      </c>
      <c r="Q1785" s="314">
        <f t="shared" si="1400"/>
        <v>11000000</v>
      </c>
    </row>
    <row r="1786" spans="1:17" s="209" customFormat="1" ht="12" customHeight="1" x14ac:dyDescent="0.3">
      <c r="A1786" s="614"/>
      <c r="B1786" s="508"/>
      <c r="C1786" s="508"/>
      <c r="D1786" s="508"/>
      <c r="E1786" s="508"/>
      <c r="F1786" s="212" t="s">
        <v>82</v>
      </c>
      <c r="G1786" s="208">
        <v>0</v>
      </c>
      <c r="H1786" s="208">
        <v>0</v>
      </c>
      <c r="I1786" s="208">
        <v>0</v>
      </c>
      <c r="J1786" s="208">
        <f t="shared" si="1399"/>
        <v>0</v>
      </c>
      <c r="K1786" s="534"/>
      <c r="L1786" s="531"/>
      <c r="M1786" s="513"/>
      <c r="N1786" s="314"/>
      <c r="O1786" s="313"/>
      <c r="P1786" s="313"/>
      <c r="Q1786" s="313"/>
    </row>
    <row r="1787" spans="1:17" s="209" customFormat="1" ht="12" customHeight="1" x14ac:dyDescent="0.3">
      <c r="A1787" s="614"/>
      <c r="B1787" s="508"/>
      <c r="C1787" s="508"/>
      <c r="D1787" s="508"/>
      <c r="E1787" s="508"/>
      <c r="F1787" s="212" t="s">
        <v>83</v>
      </c>
      <c r="G1787" s="208">
        <v>0</v>
      </c>
      <c r="H1787" s="208">
        <v>0</v>
      </c>
      <c r="I1787" s="208">
        <v>0</v>
      </c>
      <c r="J1787" s="208">
        <f t="shared" si="1399"/>
        <v>0</v>
      </c>
      <c r="K1787" s="534"/>
      <c r="L1787" s="531"/>
      <c r="M1787" s="513"/>
      <c r="N1787" s="314"/>
      <c r="O1787" s="313"/>
      <c r="P1787" s="313"/>
      <c r="Q1787" s="313"/>
    </row>
    <row r="1788" spans="1:17" s="209" customFormat="1" ht="12" customHeight="1" x14ac:dyDescent="0.3">
      <c r="A1788" s="614"/>
      <c r="B1788" s="509"/>
      <c r="C1788" s="509"/>
      <c r="D1788" s="509"/>
      <c r="E1788" s="509"/>
      <c r="F1788" s="213" t="s">
        <v>121</v>
      </c>
      <c r="G1788" s="214">
        <f t="shared" ref="G1788:J1788" si="1401">SUM(G1785:G1787)</f>
        <v>11000000</v>
      </c>
      <c r="H1788" s="214">
        <f t="shared" si="1401"/>
        <v>11000000</v>
      </c>
      <c r="I1788" s="214">
        <f t="shared" si="1401"/>
        <v>0</v>
      </c>
      <c r="J1788" s="214">
        <f t="shared" si="1401"/>
        <v>11000000</v>
      </c>
      <c r="K1788" s="535"/>
      <c r="L1788" s="532"/>
      <c r="M1788" s="514"/>
      <c r="N1788" s="314"/>
      <c r="O1788" s="313"/>
      <c r="P1788" s="313"/>
      <c r="Q1788" s="313"/>
    </row>
    <row r="1789" spans="1:17" s="209" customFormat="1" ht="12" customHeight="1" x14ac:dyDescent="0.3">
      <c r="A1789" s="614">
        <f>A1784+1</f>
        <v>216</v>
      </c>
      <c r="B1789" s="507"/>
      <c r="C1789" s="507" t="s">
        <v>269</v>
      </c>
      <c r="D1789" s="507"/>
      <c r="E1789" s="507"/>
      <c r="F1789" s="210" t="s">
        <v>197</v>
      </c>
      <c r="G1789" s="210"/>
      <c r="H1789" s="211"/>
      <c r="I1789" s="211"/>
      <c r="J1789" s="211"/>
      <c r="K1789" s="533"/>
      <c r="L1789" s="530">
        <v>0</v>
      </c>
      <c r="M1789" s="215"/>
      <c r="N1789" s="314"/>
      <c r="O1789" s="313"/>
      <c r="P1789" s="313"/>
      <c r="Q1789" s="313"/>
    </row>
    <row r="1790" spans="1:17" s="209" customFormat="1" ht="12" customHeight="1" x14ac:dyDescent="0.3">
      <c r="A1790" s="614"/>
      <c r="B1790" s="508"/>
      <c r="C1790" s="508"/>
      <c r="D1790" s="508"/>
      <c r="E1790" s="508"/>
      <c r="F1790" s="212" t="s">
        <v>104</v>
      </c>
      <c r="G1790" s="208">
        <v>437250</v>
      </c>
      <c r="H1790" s="208">
        <f t="shared" ref="H1790" si="1402">G1790</f>
        <v>437250</v>
      </c>
      <c r="I1790" s="208">
        <v>0</v>
      </c>
      <c r="J1790" s="208">
        <f t="shared" ref="J1790:J1792" si="1403">H1790</f>
        <v>437250</v>
      </c>
      <c r="K1790" s="534"/>
      <c r="L1790" s="531"/>
      <c r="M1790" s="513"/>
      <c r="N1790" s="314">
        <f>G1790</f>
        <v>437250</v>
      </c>
      <c r="O1790" s="314">
        <f t="shared" ref="O1790:Q1790" si="1404">H1790</f>
        <v>437250</v>
      </c>
      <c r="P1790" s="314">
        <f t="shared" si="1404"/>
        <v>0</v>
      </c>
      <c r="Q1790" s="314">
        <f t="shared" si="1404"/>
        <v>437250</v>
      </c>
    </row>
    <row r="1791" spans="1:17" s="209" customFormat="1" ht="12" customHeight="1" x14ac:dyDescent="0.3">
      <c r="A1791" s="614"/>
      <c r="B1791" s="508"/>
      <c r="C1791" s="508"/>
      <c r="D1791" s="508"/>
      <c r="E1791" s="508"/>
      <c r="F1791" s="212" t="s">
        <v>82</v>
      </c>
      <c r="G1791" s="208">
        <v>0</v>
      </c>
      <c r="H1791" s="208">
        <v>0</v>
      </c>
      <c r="I1791" s="208">
        <v>0</v>
      </c>
      <c r="J1791" s="208">
        <f t="shared" si="1403"/>
        <v>0</v>
      </c>
      <c r="K1791" s="534"/>
      <c r="L1791" s="531"/>
      <c r="M1791" s="513"/>
      <c r="N1791" s="314"/>
      <c r="O1791" s="313"/>
      <c r="P1791" s="313"/>
      <c r="Q1791" s="313"/>
    </row>
    <row r="1792" spans="1:17" s="209" customFormat="1" ht="12" customHeight="1" x14ac:dyDescent="0.3">
      <c r="A1792" s="614"/>
      <c r="B1792" s="508"/>
      <c r="C1792" s="508"/>
      <c r="D1792" s="508"/>
      <c r="E1792" s="508"/>
      <c r="F1792" s="212" t="s">
        <v>83</v>
      </c>
      <c r="G1792" s="208">
        <v>0</v>
      </c>
      <c r="H1792" s="208">
        <v>0</v>
      </c>
      <c r="I1792" s="208">
        <v>0</v>
      </c>
      <c r="J1792" s="208">
        <f t="shared" si="1403"/>
        <v>0</v>
      </c>
      <c r="K1792" s="534"/>
      <c r="L1792" s="531"/>
      <c r="M1792" s="513"/>
      <c r="N1792" s="314"/>
      <c r="O1792" s="313"/>
      <c r="P1792" s="313"/>
      <c r="Q1792" s="313"/>
    </row>
    <row r="1793" spans="1:17" s="209" customFormat="1" ht="12" customHeight="1" x14ac:dyDescent="0.3">
      <c r="A1793" s="614"/>
      <c r="B1793" s="509"/>
      <c r="C1793" s="509"/>
      <c r="D1793" s="509"/>
      <c r="E1793" s="509"/>
      <c r="F1793" s="213" t="s">
        <v>121</v>
      </c>
      <c r="G1793" s="214">
        <f t="shared" ref="G1793:J1793" si="1405">SUM(G1790:G1792)</f>
        <v>437250</v>
      </c>
      <c r="H1793" s="214">
        <f t="shared" si="1405"/>
        <v>437250</v>
      </c>
      <c r="I1793" s="214">
        <f t="shared" si="1405"/>
        <v>0</v>
      </c>
      <c r="J1793" s="214">
        <f t="shared" si="1405"/>
        <v>437250</v>
      </c>
      <c r="K1793" s="535"/>
      <c r="L1793" s="532"/>
      <c r="M1793" s="514"/>
      <c r="N1793" s="314"/>
      <c r="O1793" s="313"/>
      <c r="P1793" s="313"/>
      <c r="Q1793" s="313"/>
    </row>
    <row r="1794" spans="1:17" s="209" customFormat="1" ht="12" customHeight="1" x14ac:dyDescent="0.3">
      <c r="A1794" s="614">
        <f>A1789+1</f>
        <v>217</v>
      </c>
      <c r="B1794" s="507"/>
      <c r="C1794" s="507" t="s">
        <v>270</v>
      </c>
      <c r="D1794" s="507"/>
      <c r="E1794" s="507"/>
      <c r="F1794" s="210" t="s">
        <v>197</v>
      </c>
      <c r="G1794" s="210"/>
      <c r="H1794" s="211"/>
      <c r="I1794" s="211"/>
      <c r="J1794" s="211"/>
      <c r="K1794" s="533"/>
      <c r="L1794" s="530">
        <v>0</v>
      </c>
      <c r="M1794" s="215"/>
      <c r="N1794" s="314"/>
      <c r="O1794" s="313"/>
      <c r="P1794" s="313"/>
      <c r="Q1794" s="313"/>
    </row>
    <row r="1795" spans="1:17" s="209" customFormat="1" ht="12" customHeight="1" x14ac:dyDescent="0.3">
      <c r="A1795" s="614"/>
      <c r="B1795" s="508"/>
      <c r="C1795" s="508"/>
      <c r="D1795" s="508"/>
      <c r="E1795" s="508"/>
      <c r="F1795" s="212" t="s">
        <v>104</v>
      </c>
      <c r="G1795" s="208">
        <v>3111900</v>
      </c>
      <c r="H1795" s="208">
        <f t="shared" ref="H1795" si="1406">G1795</f>
        <v>3111900</v>
      </c>
      <c r="I1795" s="208">
        <v>0</v>
      </c>
      <c r="J1795" s="208">
        <f t="shared" ref="J1795:J1797" si="1407">H1795</f>
        <v>3111900</v>
      </c>
      <c r="K1795" s="534"/>
      <c r="L1795" s="531"/>
      <c r="M1795" s="513"/>
      <c r="N1795" s="314">
        <f>G1795</f>
        <v>3111900</v>
      </c>
      <c r="O1795" s="314">
        <f t="shared" ref="O1795:Q1795" si="1408">H1795</f>
        <v>3111900</v>
      </c>
      <c r="P1795" s="314">
        <f t="shared" si="1408"/>
        <v>0</v>
      </c>
      <c r="Q1795" s="314">
        <f t="shared" si="1408"/>
        <v>3111900</v>
      </c>
    </row>
    <row r="1796" spans="1:17" s="209" customFormat="1" ht="12" customHeight="1" x14ac:dyDescent="0.3">
      <c r="A1796" s="614"/>
      <c r="B1796" s="508"/>
      <c r="C1796" s="508"/>
      <c r="D1796" s="508"/>
      <c r="E1796" s="508"/>
      <c r="F1796" s="212" t="s">
        <v>82</v>
      </c>
      <c r="G1796" s="208">
        <v>0</v>
      </c>
      <c r="H1796" s="208">
        <v>0</v>
      </c>
      <c r="I1796" s="208">
        <v>0</v>
      </c>
      <c r="J1796" s="208">
        <f t="shared" si="1407"/>
        <v>0</v>
      </c>
      <c r="K1796" s="534"/>
      <c r="L1796" s="531"/>
      <c r="M1796" s="513"/>
      <c r="N1796" s="314"/>
      <c r="O1796" s="313"/>
      <c r="P1796" s="313"/>
      <c r="Q1796" s="313"/>
    </row>
    <row r="1797" spans="1:17" s="209" customFormat="1" ht="12" customHeight="1" x14ac:dyDescent="0.3">
      <c r="A1797" s="614"/>
      <c r="B1797" s="508"/>
      <c r="C1797" s="508"/>
      <c r="D1797" s="508"/>
      <c r="E1797" s="508"/>
      <c r="F1797" s="212" t="s">
        <v>83</v>
      </c>
      <c r="G1797" s="208">
        <v>0</v>
      </c>
      <c r="H1797" s="208">
        <v>0</v>
      </c>
      <c r="I1797" s="208">
        <v>0</v>
      </c>
      <c r="J1797" s="208">
        <f t="shared" si="1407"/>
        <v>0</v>
      </c>
      <c r="K1797" s="534"/>
      <c r="L1797" s="531"/>
      <c r="M1797" s="513"/>
      <c r="N1797" s="314"/>
      <c r="O1797" s="313"/>
      <c r="P1797" s="313"/>
      <c r="Q1797" s="313"/>
    </row>
    <row r="1798" spans="1:17" s="209" customFormat="1" ht="12" customHeight="1" x14ac:dyDescent="0.3">
      <c r="A1798" s="614"/>
      <c r="B1798" s="509"/>
      <c r="C1798" s="509"/>
      <c r="D1798" s="509"/>
      <c r="E1798" s="509"/>
      <c r="F1798" s="213" t="s">
        <v>121</v>
      </c>
      <c r="G1798" s="214">
        <f t="shared" ref="G1798:J1798" si="1409">SUM(G1795:G1797)</f>
        <v>3111900</v>
      </c>
      <c r="H1798" s="214">
        <f t="shared" si="1409"/>
        <v>3111900</v>
      </c>
      <c r="I1798" s="214">
        <f t="shared" si="1409"/>
        <v>0</v>
      </c>
      <c r="J1798" s="214">
        <f t="shared" si="1409"/>
        <v>3111900</v>
      </c>
      <c r="K1798" s="535"/>
      <c r="L1798" s="532"/>
      <c r="M1798" s="514"/>
      <c r="N1798" s="314"/>
      <c r="O1798" s="313"/>
      <c r="P1798" s="313"/>
      <c r="Q1798" s="313"/>
    </row>
    <row r="1799" spans="1:17" s="209" customFormat="1" ht="12" customHeight="1" x14ac:dyDescent="0.3">
      <c r="A1799" s="614">
        <f>A1794+1</f>
        <v>218</v>
      </c>
      <c r="B1799" s="507"/>
      <c r="C1799" s="507" t="s">
        <v>271</v>
      </c>
      <c r="D1799" s="507"/>
      <c r="E1799" s="507"/>
      <c r="F1799" s="210" t="s">
        <v>197</v>
      </c>
      <c r="G1799" s="210"/>
      <c r="H1799" s="211"/>
      <c r="I1799" s="211"/>
      <c r="J1799" s="211"/>
      <c r="K1799" s="533"/>
      <c r="L1799" s="530">
        <v>0</v>
      </c>
      <c r="M1799" s="215"/>
      <c r="N1799" s="314"/>
      <c r="O1799" s="313"/>
      <c r="P1799" s="313"/>
      <c r="Q1799" s="313"/>
    </row>
    <row r="1800" spans="1:17" s="209" customFormat="1" ht="12" customHeight="1" x14ac:dyDescent="0.3">
      <c r="A1800" s="614"/>
      <c r="B1800" s="508"/>
      <c r="C1800" s="508"/>
      <c r="D1800" s="508"/>
      <c r="E1800" s="508"/>
      <c r="F1800" s="212" t="s">
        <v>104</v>
      </c>
      <c r="G1800" s="208">
        <v>1312000</v>
      </c>
      <c r="H1800" s="208">
        <f t="shared" ref="H1800" si="1410">G1800</f>
        <v>1312000</v>
      </c>
      <c r="I1800" s="208">
        <v>0</v>
      </c>
      <c r="J1800" s="208">
        <f t="shared" ref="J1800:J1802" si="1411">H1800</f>
        <v>1312000</v>
      </c>
      <c r="K1800" s="534"/>
      <c r="L1800" s="531"/>
      <c r="M1800" s="513"/>
      <c r="N1800" s="314">
        <f>G1800</f>
        <v>1312000</v>
      </c>
      <c r="O1800" s="314">
        <f t="shared" ref="O1800:Q1800" si="1412">H1800</f>
        <v>1312000</v>
      </c>
      <c r="P1800" s="314">
        <f t="shared" si="1412"/>
        <v>0</v>
      </c>
      <c r="Q1800" s="314">
        <f t="shared" si="1412"/>
        <v>1312000</v>
      </c>
    </row>
    <row r="1801" spans="1:17" s="209" customFormat="1" ht="12" customHeight="1" x14ac:dyDescent="0.3">
      <c r="A1801" s="614"/>
      <c r="B1801" s="508"/>
      <c r="C1801" s="508"/>
      <c r="D1801" s="508"/>
      <c r="E1801" s="508"/>
      <c r="F1801" s="212" t="s">
        <v>82</v>
      </c>
      <c r="G1801" s="208">
        <v>0</v>
      </c>
      <c r="H1801" s="208">
        <v>0</v>
      </c>
      <c r="I1801" s="208">
        <v>0</v>
      </c>
      <c r="J1801" s="208">
        <f t="shared" si="1411"/>
        <v>0</v>
      </c>
      <c r="K1801" s="534"/>
      <c r="L1801" s="531"/>
      <c r="M1801" s="513"/>
      <c r="N1801" s="314"/>
      <c r="O1801" s="313"/>
      <c r="P1801" s="313"/>
      <c r="Q1801" s="313"/>
    </row>
    <row r="1802" spans="1:17" s="209" customFormat="1" ht="12" customHeight="1" x14ac:dyDescent="0.3">
      <c r="A1802" s="614"/>
      <c r="B1802" s="508"/>
      <c r="C1802" s="508"/>
      <c r="D1802" s="508"/>
      <c r="E1802" s="508"/>
      <c r="F1802" s="212" t="s">
        <v>83</v>
      </c>
      <c r="G1802" s="208">
        <v>0</v>
      </c>
      <c r="H1802" s="208">
        <v>0</v>
      </c>
      <c r="I1802" s="208">
        <v>0</v>
      </c>
      <c r="J1802" s="208">
        <f t="shared" si="1411"/>
        <v>0</v>
      </c>
      <c r="K1802" s="534"/>
      <c r="L1802" s="531"/>
      <c r="M1802" s="513"/>
      <c r="N1802" s="314"/>
      <c r="O1802" s="313"/>
      <c r="P1802" s="313"/>
      <c r="Q1802" s="313"/>
    </row>
    <row r="1803" spans="1:17" s="209" customFormat="1" ht="12" customHeight="1" x14ac:dyDescent="0.3">
      <c r="A1803" s="614"/>
      <c r="B1803" s="509"/>
      <c r="C1803" s="509"/>
      <c r="D1803" s="509"/>
      <c r="E1803" s="509"/>
      <c r="F1803" s="213" t="s">
        <v>121</v>
      </c>
      <c r="G1803" s="214">
        <f t="shared" ref="G1803:J1803" si="1413">SUM(G1800:G1802)</f>
        <v>1312000</v>
      </c>
      <c r="H1803" s="214">
        <f t="shared" si="1413"/>
        <v>1312000</v>
      </c>
      <c r="I1803" s="214">
        <f t="shared" si="1413"/>
        <v>0</v>
      </c>
      <c r="J1803" s="214">
        <f t="shared" si="1413"/>
        <v>1312000</v>
      </c>
      <c r="K1803" s="535"/>
      <c r="L1803" s="532"/>
      <c r="M1803" s="514"/>
      <c r="N1803" s="314"/>
      <c r="O1803" s="313"/>
      <c r="P1803" s="313"/>
      <c r="Q1803" s="313"/>
    </row>
    <row r="1804" spans="1:17" s="209" customFormat="1" ht="12" customHeight="1" x14ac:dyDescent="0.3">
      <c r="A1804" s="614">
        <f>A1799+1</f>
        <v>219</v>
      </c>
      <c r="B1804" s="507"/>
      <c r="C1804" s="507" t="s">
        <v>272</v>
      </c>
      <c r="D1804" s="507"/>
      <c r="E1804" s="507"/>
      <c r="F1804" s="210" t="s">
        <v>197</v>
      </c>
      <c r="G1804" s="210"/>
      <c r="H1804" s="211"/>
      <c r="I1804" s="211"/>
      <c r="J1804" s="211"/>
      <c r="K1804" s="533"/>
      <c r="L1804" s="530">
        <v>0</v>
      </c>
      <c r="M1804" s="215"/>
      <c r="N1804" s="314"/>
      <c r="O1804" s="313"/>
      <c r="P1804" s="313"/>
      <c r="Q1804" s="313"/>
    </row>
    <row r="1805" spans="1:17" s="209" customFormat="1" ht="12" customHeight="1" x14ac:dyDescent="0.3">
      <c r="A1805" s="614"/>
      <c r="B1805" s="508"/>
      <c r="C1805" s="508"/>
      <c r="D1805" s="508"/>
      <c r="E1805" s="508"/>
      <c r="F1805" s="212" t="s">
        <v>104</v>
      </c>
      <c r="G1805" s="208">
        <v>1150600</v>
      </c>
      <c r="H1805" s="208">
        <f t="shared" ref="H1805" si="1414">G1805</f>
        <v>1150600</v>
      </c>
      <c r="I1805" s="208">
        <v>0</v>
      </c>
      <c r="J1805" s="208">
        <f t="shared" ref="J1805:J1807" si="1415">H1805</f>
        <v>1150600</v>
      </c>
      <c r="K1805" s="534"/>
      <c r="L1805" s="531"/>
      <c r="M1805" s="513"/>
      <c r="N1805" s="314">
        <f>G1805</f>
        <v>1150600</v>
      </c>
      <c r="O1805" s="314">
        <f t="shared" ref="O1805:Q1805" si="1416">H1805</f>
        <v>1150600</v>
      </c>
      <c r="P1805" s="314">
        <f t="shared" si="1416"/>
        <v>0</v>
      </c>
      <c r="Q1805" s="314">
        <f t="shared" si="1416"/>
        <v>1150600</v>
      </c>
    </row>
    <row r="1806" spans="1:17" s="209" customFormat="1" ht="12" customHeight="1" x14ac:dyDescent="0.3">
      <c r="A1806" s="614"/>
      <c r="B1806" s="508"/>
      <c r="C1806" s="508"/>
      <c r="D1806" s="508"/>
      <c r="E1806" s="508"/>
      <c r="F1806" s="212" t="s">
        <v>82</v>
      </c>
      <c r="G1806" s="208">
        <v>0</v>
      </c>
      <c r="H1806" s="208">
        <v>0</v>
      </c>
      <c r="I1806" s="208">
        <v>0</v>
      </c>
      <c r="J1806" s="208">
        <f t="shared" si="1415"/>
        <v>0</v>
      </c>
      <c r="K1806" s="534"/>
      <c r="L1806" s="531"/>
      <c r="M1806" s="513"/>
      <c r="N1806" s="314"/>
      <c r="O1806" s="313"/>
      <c r="P1806" s="313"/>
      <c r="Q1806" s="313"/>
    </row>
    <row r="1807" spans="1:17" s="209" customFormat="1" ht="12" customHeight="1" x14ac:dyDescent="0.3">
      <c r="A1807" s="614"/>
      <c r="B1807" s="508"/>
      <c r="C1807" s="508"/>
      <c r="D1807" s="508"/>
      <c r="E1807" s="508"/>
      <c r="F1807" s="212" t="s">
        <v>83</v>
      </c>
      <c r="G1807" s="208">
        <v>0</v>
      </c>
      <c r="H1807" s="208">
        <v>0</v>
      </c>
      <c r="I1807" s="208">
        <v>0</v>
      </c>
      <c r="J1807" s="208">
        <f t="shared" si="1415"/>
        <v>0</v>
      </c>
      <c r="K1807" s="534"/>
      <c r="L1807" s="531"/>
      <c r="M1807" s="513"/>
      <c r="N1807" s="314"/>
      <c r="O1807" s="313"/>
      <c r="P1807" s="313"/>
      <c r="Q1807" s="313"/>
    </row>
    <row r="1808" spans="1:17" s="209" customFormat="1" ht="12" customHeight="1" x14ac:dyDescent="0.3">
      <c r="A1808" s="614"/>
      <c r="B1808" s="509"/>
      <c r="C1808" s="509"/>
      <c r="D1808" s="509"/>
      <c r="E1808" s="509"/>
      <c r="F1808" s="213" t="s">
        <v>121</v>
      </c>
      <c r="G1808" s="214">
        <f t="shared" ref="G1808:J1808" si="1417">SUM(G1805:G1807)</f>
        <v>1150600</v>
      </c>
      <c r="H1808" s="214">
        <f t="shared" si="1417"/>
        <v>1150600</v>
      </c>
      <c r="I1808" s="214">
        <f t="shared" si="1417"/>
        <v>0</v>
      </c>
      <c r="J1808" s="214">
        <f t="shared" si="1417"/>
        <v>1150600</v>
      </c>
      <c r="K1808" s="535"/>
      <c r="L1808" s="532"/>
      <c r="M1808" s="514"/>
      <c r="N1808" s="314"/>
      <c r="O1808" s="313"/>
      <c r="P1808" s="313"/>
      <c r="Q1808" s="313"/>
    </row>
    <row r="1809" spans="1:17" s="209" customFormat="1" ht="12" customHeight="1" x14ac:dyDescent="0.3">
      <c r="A1809" s="614">
        <f>A1804+1</f>
        <v>220</v>
      </c>
      <c r="B1809" s="507"/>
      <c r="C1809" s="507" t="s">
        <v>273</v>
      </c>
      <c r="D1809" s="507"/>
      <c r="E1809" s="507"/>
      <c r="F1809" s="210" t="s">
        <v>197</v>
      </c>
      <c r="G1809" s="210"/>
      <c r="H1809" s="211"/>
      <c r="I1809" s="211"/>
      <c r="J1809" s="211"/>
      <c r="K1809" s="533"/>
      <c r="L1809" s="530">
        <v>0</v>
      </c>
      <c r="M1809" s="215"/>
      <c r="N1809" s="314"/>
      <c r="O1809" s="313"/>
      <c r="P1809" s="313"/>
      <c r="Q1809" s="313"/>
    </row>
    <row r="1810" spans="1:17" s="209" customFormat="1" ht="12" customHeight="1" x14ac:dyDescent="0.3">
      <c r="A1810" s="614"/>
      <c r="B1810" s="508"/>
      <c r="C1810" s="508"/>
      <c r="D1810" s="508"/>
      <c r="E1810" s="508"/>
      <c r="F1810" s="212" t="s">
        <v>104</v>
      </c>
      <c r="G1810" s="208">
        <v>1950000</v>
      </c>
      <c r="H1810" s="208">
        <f t="shared" ref="H1810" si="1418">G1810</f>
        <v>1950000</v>
      </c>
      <c r="I1810" s="208">
        <v>0</v>
      </c>
      <c r="J1810" s="208">
        <f t="shared" ref="J1810:J1812" si="1419">H1810</f>
        <v>1950000</v>
      </c>
      <c r="K1810" s="534"/>
      <c r="L1810" s="531"/>
      <c r="M1810" s="513"/>
      <c r="N1810" s="314">
        <f>G1810</f>
        <v>1950000</v>
      </c>
      <c r="O1810" s="314">
        <f t="shared" ref="O1810:Q1810" si="1420">H1810</f>
        <v>1950000</v>
      </c>
      <c r="P1810" s="314">
        <f t="shared" si="1420"/>
        <v>0</v>
      </c>
      <c r="Q1810" s="314">
        <f t="shared" si="1420"/>
        <v>1950000</v>
      </c>
    </row>
    <row r="1811" spans="1:17" s="209" customFormat="1" ht="12" customHeight="1" x14ac:dyDescent="0.3">
      <c r="A1811" s="614"/>
      <c r="B1811" s="508"/>
      <c r="C1811" s="508"/>
      <c r="D1811" s="508"/>
      <c r="E1811" s="508"/>
      <c r="F1811" s="212" t="s">
        <v>82</v>
      </c>
      <c r="G1811" s="208">
        <v>0</v>
      </c>
      <c r="H1811" s="208">
        <v>0</v>
      </c>
      <c r="I1811" s="208">
        <v>0</v>
      </c>
      <c r="J1811" s="208">
        <f t="shared" si="1419"/>
        <v>0</v>
      </c>
      <c r="K1811" s="534"/>
      <c r="L1811" s="531"/>
      <c r="M1811" s="513"/>
      <c r="N1811" s="314"/>
      <c r="O1811" s="313"/>
      <c r="P1811" s="313"/>
      <c r="Q1811" s="313"/>
    </row>
    <row r="1812" spans="1:17" s="209" customFormat="1" ht="12" customHeight="1" x14ac:dyDescent="0.3">
      <c r="A1812" s="614"/>
      <c r="B1812" s="508"/>
      <c r="C1812" s="508"/>
      <c r="D1812" s="508"/>
      <c r="E1812" s="508"/>
      <c r="F1812" s="212" t="s">
        <v>83</v>
      </c>
      <c r="G1812" s="208">
        <v>0</v>
      </c>
      <c r="H1812" s="208">
        <v>0</v>
      </c>
      <c r="I1812" s="208">
        <v>0</v>
      </c>
      <c r="J1812" s="208">
        <f t="shared" si="1419"/>
        <v>0</v>
      </c>
      <c r="K1812" s="534"/>
      <c r="L1812" s="531"/>
      <c r="M1812" s="513"/>
      <c r="N1812" s="314"/>
      <c r="O1812" s="313"/>
      <c r="P1812" s="313"/>
      <c r="Q1812" s="313"/>
    </row>
    <row r="1813" spans="1:17" s="209" customFormat="1" ht="12" customHeight="1" x14ac:dyDescent="0.3">
      <c r="A1813" s="614"/>
      <c r="B1813" s="509"/>
      <c r="C1813" s="509"/>
      <c r="D1813" s="509"/>
      <c r="E1813" s="509"/>
      <c r="F1813" s="213" t="s">
        <v>121</v>
      </c>
      <c r="G1813" s="214">
        <f t="shared" ref="G1813:J1813" si="1421">SUM(G1810:G1812)</f>
        <v>1950000</v>
      </c>
      <c r="H1813" s="214">
        <f t="shared" si="1421"/>
        <v>1950000</v>
      </c>
      <c r="I1813" s="214">
        <f t="shared" si="1421"/>
        <v>0</v>
      </c>
      <c r="J1813" s="214">
        <f t="shared" si="1421"/>
        <v>1950000</v>
      </c>
      <c r="K1813" s="535"/>
      <c r="L1813" s="532"/>
      <c r="M1813" s="514"/>
      <c r="N1813" s="314"/>
      <c r="O1813" s="313"/>
      <c r="P1813" s="313"/>
      <c r="Q1813" s="313"/>
    </row>
    <row r="1814" spans="1:17" s="209" customFormat="1" ht="12" customHeight="1" x14ac:dyDescent="0.3">
      <c r="A1814" s="614">
        <f>A1809+1</f>
        <v>221</v>
      </c>
      <c r="B1814" s="507"/>
      <c r="C1814" s="507" t="s">
        <v>274</v>
      </c>
      <c r="D1814" s="507"/>
      <c r="E1814" s="507"/>
      <c r="F1814" s="210" t="s">
        <v>197</v>
      </c>
      <c r="G1814" s="210"/>
      <c r="H1814" s="211"/>
      <c r="I1814" s="211"/>
      <c r="J1814" s="211"/>
      <c r="K1814" s="533"/>
      <c r="L1814" s="530">
        <v>0</v>
      </c>
      <c r="M1814" s="215"/>
      <c r="N1814" s="314"/>
      <c r="O1814" s="313"/>
      <c r="P1814" s="313"/>
      <c r="Q1814" s="313"/>
    </row>
    <row r="1815" spans="1:17" s="209" customFormat="1" ht="12" customHeight="1" x14ac:dyDescent="0.3">
      <c r="A1815" s="614"/>
      <c r="B1815" s="508"/>
      <c r="C1815" s="508"/>
      <c r="D1815" s="508"/>
      <c r="E1815" s="508"/>
      <c r="F1815" s="212" t="s">
        <v>104</v>
      </c>
      <c r="G1815" s="208">
        <v>1500000</v>
      </c>
      <c r="H1815" s="208">
        <f t="shared" ref="H1815" si="1422">G1815</f>
        <v>1500000</v>
      </c>
      <c r="I1815" s="208">
        <v>0</v>
      </c>
      <c r="J1815" s="208">
        <f t="shared" ref="J1815:J1817" si="1423">H1815</f>
        <v>1500000</v>
      </c>
      <c r="K1815" s="534"/>
      <c r="L1815" s="531"/>
      <c r="M1815" s="513"/>
      <c r="N1815" s="314">
        <f>G1815</f>
        <v>1500000</v>
      </c>
      <c r="O1815" s="314">
        <f t="shared" ref="O1815:Q1815" si="1424">H1815</f>
        <v>1500000</v>
      </c>
      <c r="P1815" s="314">
        <f t="shared" si="1424"/>
        <v>0</v>
      </c>
      <c r="Q1815" s="314">
        <f t="shared" si="1424"/>
        <v>1500000</v>
      </c>
    </row>
    <row r="1816" spans="1:17" s="209" customFormat="1" ht="12" customHeight="1" x14ac:dyDescent="0.3">
      <c r="A1816" s="614"/>
      <c r="B1816" s="508"/>
      <c r="C1816" s="508"/>
      <c r="D1816" s="508"/>
      <c r="E1816" s="508"/>
      <c r="F1816" s="212" t="s">
        <v>82</v>
      </c>
      <c r="G1816" s="208">
        <v>0</v>
      </c>
      <c r="H1816" s="208">
        <v>0</v>
      </c>
      <c r="I1816" s="208">
        <v>0</v>
      </c>
      <c r="J1816" s="208">
        <f t="shared" si="1423"/>
        <v>0</v>
      </c>
      <c r="K1816" s="534"/>
      <c r="L1816" s="531"/>
      <c r="M1816" s="513"/>
      <c r="N1816" s="314"/>
      <c r="O1816" s="313"/>
      <c r="P1816" s="313"/>
      <c r="Q1816" s="313"/>
    </row>
    <row r="1817" spans="1:17" s="209" customFormat="1" ht="12" customHeight="1" x14ac:dyDescent="0.3">
      <c r="A1817" s="614"/>
      <c r="B1817" s="508"/>
      <c r="C1817" s="508"/>
      <c r="D1817" s="508"/>
      <c r="E1817" s="508"/>
      <c r="F1817" s="212" t="s">
        <v>83</v>
      </c>
      <c r="G1817" s="208">
        <v>0</v>
      </c>
      <c r="H1817" s="208">
        <v>0</v>
      </c>
      <c r="I1817" s="208">
        <v>0</v>
      </c>
      <c r="J1817" s="208">
        <f t="shared" si="1423"/>
        <v>0</v>
      </c>
      <c r="K1817" s="534"/>
      <c r="L1817" s="531"/>
      <c r="M1817" s="513"/>
      <c r="N1817" s="314"/>
      <c r="O1817" s="313"/>
      <c r="P1817" s="313"/>
      <c r="Q1817" s="313"/>
    </row>
    <row r="1818" spans="1:17" s="209" customFormat="1" ht="12" customHeight="1" x14ac:dyDescent="0.3">
      <c r="A1818" s="614"/>
      <c r="B1818" s="509"/>
      <c r="C1818" s="509"/>
      <c r="D1818" s="509"/>
      <c r="E1818" s="509"/>
      <c r="F1818" s="213" t="s">
        <v>121</v>
      </c>
      <c r="G1818" s="214">
        <f t="shared" ref="G1818:J1818" si="1425">SUM(G1815:G1817)</f>
        <v>1500000</v>
      </c>
      <c r="H1818" s="214">
        <f t="shared" si="1425"/>
        <v>1500000</v>
      </c>
      <c r="I1818" s="214">
        <f t="shared" si="1425"/>
        <v>0</v>
      </c>
      <c r="J1818" s="214">
        <f t="shared" si="1425"/>
        <v>1500000</v>
      </c>
      <c r="K1818" s="535"/>
      <c r="L1818" s="532"/>
      <c r="M1818" s="514"/>
      <c r="N1818" s="314"/>
      <c r="O1818" s="313"/>
      <c r="P1818" s="313"/>
      <c r="Q1818" s="313"/>
    </row>
    <row r="1819" spans="1:17" s="209" customFormat="1" ht="12" customHeight="1" x14ac:dyDescent="0.3">
      <c r="A1819" s="614">
        <f>A1814+1</f>
        <v>222</v>
      </c>
      <c r="B1819" s="507"/>
      <c r="C1819" s="507" t="s">
        <v>275</v>
      </c>
      <c r="D1819" s="507"/>
      <c r="E1819" s="507"/>
      <c r="F1819" s="210" t="s">
        <v>197</v>
      </c>
      <c r="G1819" s="210"/>
      <c r="H1819" s="211"/>
      <c r="I1819" s="211"/>
      <c r="J1819" s="211"/>
      <c r="K1819" s="533" t="s">
        <v>852</v>
      </c>
      <c r="L1819" s="530">
        <v>0</v>
      </c>
      <c r="M1819" s="512" t="s">
        <v>1323</v>
      </c>
      <c r="N1819" s="314"/>
      <c r="O1819" s="313"/>
      <c r="P1819" s="313"/>
      <c r="Q1819" s="313"/>
    </row>
    <row r="1820" spans="1:17" s="209" customFormat="1" ht="12" customHeight="1" x14ac:dyDescent="0.3">
      <c r="A1820" s="614"/>
      <c r="B1820" s="508"/>
      <c r="C1820" s="508"/>
      <c r="D1820" s="508"/>
      <c r="E1820" s="508"/>
      <c r="F1820" s="212" t="s">
        <v>104</v>
      </c>
      <c r="G1820" s="208">
        <v>29100000</v>
      </c>
      <c r="H1820" s="208">
        <v>0</v>
      </c>
      <c r="I1820" s="208">
        <f>G1820</f>
        <v>29100000</v>
      </c>
      <c r="J1820" s="208">
        <f t="shared" ref="J1820:J1822" si="1426">H1820</f>
        <v>0</v>
      </c>
      <c r="K1820" s="534"/>
      <c r="L1820" s="531"/>
      <c r="M1820" s="513"/>
      <c r="N1820" s="314">
        <f>G1820</f>
        <v>29100000</v>
      </c>
      <c r="O1820" s="314">
        <f t="shared" ref="O1820:Q1820" si="1427">H1820</f>
        <v>0</v>
      </c>
      <c r="P1820" s="314">
        <f t="shared" si="1427"/>
        <v>29100000</v>
      </c>
      <c r="Q1820" s="314">
        <f t="shared" si="1427"/>
        <v>0</v>
      </c>
    </row>
    <row r="1821" spans="1:17" s="209" customFormat="1" ht="12" customHeight="1" x14ac:dyDescent="0.3">
      <c r="A1821" s="614"/>
      <c r="B1821" s="508"/>
      <c r="C1821" s="508"/>
      <c r="D1821" s="508"/>
      <c r="E1821" s="508"/>
      <c r="F1821" s="212" t="s">
        <v>82</v>
      </c>
      <c r="G1821" s="208">
        <v>0</v>
      </c>
      <c r="H1821" s="208">
        <v>0</v>
      </c>
      <c r="I1821" s="208">
        <v>0</v>
      </c>
      <c r="J1821" s="208">
        <f t="shared" si="1426"/>
        <v>0</v>
      </c>
      <c r="K1821" s="534"/>
      <c r="L1821" s="531"/>
      <c r="M1821" s="513"/>
      <c r="N1821" s="314"/>
      <c r="O1821" s="313"/>
      <c r="P1821" s="313"/>
      <c r="Q1821" s="313"/>
    </row>
    <row r="1822" spans="1:17" s="209" customFormat="1" ht="12" customHeight="1" x14ac:dyDescent="0.3">
      <c r="A1822" s="614"/>
      <c r="B1822" s="508"/>
      <c r="C1822" s="508"/>
      <c r="D1822" s="508"/>
      <c r="E1822" s="508"/>
      <c r="F1822" s="212" t="s">
        <v>83</v>
      </c>
      <c r="G1822" s="208">
        <v>0</v>
      </c>
      <c r="H1822" s="208">
        <v>0</v>
      </c>
      <c r="I1822" s="208">
        <v>0</v>
      </c>
      <c r="J1822" s="208">
        <f t="shared" si="1426"/>
        <v>0</v>
      </c>
      <c r="K1822" s="534"/>
      <c r="L1822" s="531"/>
      <c r="M1822" s="513"/>
      <c r="N1822" s="314"/>
      <c r="O1822" s="313"/>
      <c r="P1822" s="313"/>
      <c r="Q1822" s="313"/>
    </row>
    <row r="1823" spans="1:17" s="209" customFormat="1" ht="12" customHeight="1" x14ac:dyDescent="0.3">
      <c r="A1823" s="614"/>
      <c r="B1823" s="509"/>
      <c r="C1823" s="509"/>
      <c r="D1823" s="508"/>
      <c r="E1823" s="508"/>
      <c r="F1823" s="213" t="s">
        <v>121</v>
      </c>
      <c r="G1823" s="214">
        <f t="shared" ref="G1823:J1823" si="1428">SUM(G1820:G1822)</f>
        <v>29100000</v>
      </c>
      <c r="H1823" s="214">
        <f t="shared" si="1428"/>
        <v>0</v>
      </c>
      <c r="I1823" s="214">
        <f t="shared" si="1428"/>
        <v>29100000</v>
      </c>
      <c r="J1823" s="214">
        <f t="shared" si="1428"/>
        <v>0</v>
      </c>
      <c r="K1823" s="535"/>
      <c r="L1823" s="532"/>
      <c r="M1823" s="513"/>
      <c r="N1823" s="314"/>
      <c r="O1823" s="313"/>
      <c r="P1823" s="313"/>
      <c r="Q1823" s="313"/>
    </row>
    <row r="1824" spans="1:17" s="209" customFormat="1" ht="12" customHeight="1" x14ac:dyDescent="0.3">
      <c r="A1824" s="614"/>
      <c r="B1824" s="507"/>
      <c r="C1824" s="507" t="s">
        <v>276</v>
      </c>
      <c r="D1824" s="508"/>
      <c r="E1824" s="508"/>
      <c r="F1824" s="210" t="s">
        <v>197</v>
      </c>
      <c r="G1824" s="210"/>
      <c r="H1824" s="211"/>
      <c r="I1824" s="211"/>
      <c r="J1824" s="211"/>
      <c r="K1824" s="533" t="s">
        <v>850</v>
      </c>
      <c r="L1824" s="530">
        <v>0</v>
      </c>
      <c r="M1824" s="513"/>
      <c r="N1824" s="314"/>
      <c r="O1824" s="313"/>
      <c r="P1824" s="313"/>
      <c r="Q1824" s="313"/>
    </row>
    <row r="1825" spans="1:17" s="209" customFormat="1" ht="12" customHeight="1" x14ac:dyDescent="0.3">
      <c r="A1825" s="614"/>
      <c r="B1825" s="508"/>
      <c r="C1825" s="508"/>
      <c r="D1825" s="508"/>
      <c r="E1825" s="508"/>
      <c r="F1825" s="212" t="s">
        <v>104</v>
      </c>
      <c r="G1825" s="208">
        <v>22600000</v>
      </c>
      <c r="H1825" s="208"/>
      <c r="I1825" s="208">
        <f>G1825</f>
        <v>22600000</v>
      </c>
      <c r="J1825" s="208">
        <f t="shared" ref="J1825:J1827" si="1429">H1825</f>
        <v>0</v>
      </c>
      <c r="K1825" s="534"/>
      <c r="L1825" s="531"/>
      <c r="M1825" s="513"/>
      <c r="N1825" s="314">
        <f>G1825</f>
        <v>22600000</v>
      </c>
      <c r="O1825" s="314">
        <f t="shared" ref="O1825:Q1825" si="1430">H1825</f>
        <v>0</v>
      </c>
      <c r="P1825" s="314">
        <f t="shared" si="1430"/>
        <v>22600000</v>
      </c>
      <c r="Q1825" s="314">
        <f t="shared" si="1430"/>
        <v>0</v>
      </c>
    </row>
    <row r="1826" spans="1:17" s="209" customFormat="1" ht="12" customHeight="1" x14ac:dyDescent="0.3">
      <c r="A1826" s="614"/>
      <c r="B1826" s="508"/>
      <c r="C1826" s="508"/>
      <c r="D1826" s="508"/>
      <c r="E1826" s="508"/>
      <c r="F1826" s="212" t="s">
        <v>82</v>
      </c>
      <c r="G1826" s="208">
        <v>0</v>
      </c>
      <c r="H1826" s="208">
        <v>0</v>
      </c>
      <c r="I1826" s="208">
        <v>0</v>
      </c>
      <c r="J1826" s="208">
        <f t="shared" si="1429"/>
        <v>0</v>
      </c>
      <c r="K1826" s="534"/>
      <c r="L1826" s="531"/>
      <c r="M1826" s="513"/>
      <c r="N1826" s="314"/>
      <c r="O1826" s="313"/>
      <c r="P1826" s="313"/>
      <c r="Q1826" s="313"/>
    </row>
    <row r="1827" spans="1:17" s="209" customFormat="1" ht="12" customHeight="1" x14ac:dyDescent="0.3">
      <c r="A1827" s="614"/>
      <c r="B1827" s="508"/>
      <c r="C1827" s="508"/>
      <c r="D1827" s="508"/>
      <c r="E1827" s="508"/>
      <c r="F1827" s="212" t="s">
        <v>83</v>
      </c>
      <c r="G1827" s="208">
        <v>0</v>
      </c>
      <c r="H1827" s="208">
        <v>0</v>
      </c>
      <c r="I1827" s="208">
        <v>0</v>
      </c>
      <c r="J1827" s="208">
        <f t="shared" si="1429"/>
        <v>0</v>
      </c>
      <c r="K1827" s="534"/>
      <c r="L1827" s="531"/>
      <c r="M1827" s="513"/>
      <c r="N1827" s="314"/>
      <c r="O1827" s="313"/>
      <c r="P1827" s="313"/>
      <c r="Q1827" s="313"/>
    </row>
    <row r="1828" spans="1:17" s="209" customFormat="1" ht="12" customHeight="1" x14ac:dyDescent="0.3">
      <c r="A1828" s="614"/>
      <c r="B1828" s="509"/>
      <c r="C1828" s="509"/>
      <c r="D1828" s="508"/>
      <c r="E1828" s="508"/>
      <c r="F1828" s="213" t="s">
        <v>121</v>
      </c>
      <c r="G1828" s="214">
        <f t="shared" ref="G1828:J1828" si="1431">SUM(G1825:G1827)</f>
        <v>22600000</v>
      </c>
      <c r="H1828" s="214">
        <f t="shared" si="1431"/>
        <v>0</v>
      </c>
      <c r="I1828" s="214">
        <f t="shared" si="1431"/>
        <v>22600000</v>
      </c>
      <c r="J1828" s="214">
        <f t="shared" si="1431"/>
        <v>0</v>
      </c>
      <c r="K1828" s="535"/>
      <c r="L1828" s="532"/>
      <c r="M1828" s="514"/>
      <c r="N1828" s="314"/>
      <c r="O1828" s="313"/>
      <c r="P1828" s="313"/>
      <c r="Q1828" s="313"/>
    </row>
    <row r="1829" spans="1:17" s="209" customFormat="1" ht="12" customHeight="1" x14ac:dyDescent="0.3">
      <c r="A1829" s="614"/>
      <c r="B1829" s="518"/>
      <c r="C1829" s="519"/>
      <c r="D1829" s="519"/>
      <c r="E1829" s="520"/>
      <c r="F1829" s="206"/>
      <c r="G1829" s="207"/>
      <c r="H1829" s="208"/>
      <c r="I1829" s="208"/>
      <c r="J1829" s="208"/>
      <c r="K1829" s="527"/>
      <c r="L1829" s="527"/>
      <c r="M1829" s="512"/>
      <c r="N1829" s="314"/>
      <c r="O1829" s="313"/>
      <c r="P1829" s="313"/>
      <c r="Q1829" s="313"/>
    </row>
    <row r="1830" spans="1:17" s="209" customFormat="1" ht="12" customHeight="1" x14ac:dyDescent="0.3">
      <c r="A1830" s="614"/>
      <c r="B1830" s="521"/>
      <c r="C1830" s="522"/>
      <c r="D1830" s="522"/>
      <c r="E1830" s="523"/>
      <c r="F1830" s="206" t="s">
        <v>565</v>
      </c>
      <c r="G1830" s="207">
        <f>G1820+G1825</f>
        <v>51700000</v>
      </c>
      <c r="H1830" s="207">
        <f t="shared" ref="H1830:J1830" si="1432">H1820+H1825</f>
        <v>0</v>
      </c>
      <c r="I1830" s="207">
        <f t="shared" si="1432"/>
        <v>51700000</v>
      </c>
      <c r="J1830" s="207">
        <f t="shared" si="1432"/>
        <v>0</v>
      </c>
      <c r="K1830" s="528"/>
      <c r="L1830" s="528"/>
      <c r="M1830" s="513"/>
      <c r="N1830" s="314"/>
      <c r="O1830" s="313"/>
      <c r="P1830" s="313"/>
      <c r="Q1830" s="313"/>
    </row>
    <row r="1831" spans="1:17" s="209" customFormat="1" ht="12" customHeight="1" x14ac:dyDescent="0.3">
      <c r="A1831" s="614"/>
      <c r="B1831" s="521"/>
      <c r="C1831" s="522"/>
      <c r="D1831" s="522"/>
      <c r="E1831" s="523"/>
      <c r="F1831" s="206" t="s">
        <v>567</v>
      </c>
      <c r="G1831" s="207">
        <f t="shared" ref="G1831:J1832" si="1433">G1821+G1826</f>
        <v>0</v>
      </c>
      <c r="H1831" s="207">
        <f t="shared" si="1433"/>
        <v>0</v>
      </c>
      <c r="I1831" s="207">
        <f t="shared" si="1433"/>
        <v>0</v>
      </c>
      <c r="J1831" s="207">
        <f t="shared" si="1433"/>
        <v>0</v>
      </c>
      <c r="K1831" s="528"/>
      <c r="L1831" s="528"/>
      <c r="M1831" s="513"/>
      <c r="N1831" s="314"/>
      <c r="O1831" s="313"/>
      <c r="P1831" s="313"/>
      <c r="Q1831" s="313"/>
    </row>
    <row r="1832" spans="1:17" s="209" customFormat="1" ht="12" customHeight="1" x14ac:dyDescent="0.3">
      <c r="A1832" s="614"/>
      <c r="B1832" s="521"/>
      <c r="C1832" s="522"/>
      <c r="D1832" s="522"/>
      <c r="E1832" s="523"/>
      <c r="F1832" s="206" t="s">
        <v>569</v>
      </c>
      <c r="G1832" s="207">
        <f t="shared" si="1433"/>
        <v>0</v>
      </c>
      <c r="H1832" s="207">
        <f t="shared" si="1433"/>
        <v>0</v>
      </c>
      <c r="I1832" s="207">
        <f t="shared" si="1433"/>
        <v>0</v>
      </c>
      <c r="J1832" s="207">
        <f t="shared" si="1433"/>
        <v>0</v>
      </c>
      <c r="K1832" s="528"/>
      <c r="L1832" s="528"/>
      <c r="M1832" s="513"/>
      <c r="N1832" s="314"/>
      <c r="O1832" s="313"/>
      <c r="P1832" s="313"/>
      <c r="Q1832" s="313"/>
    </row>
    <row r="1833" spans="1:17" s="209" customFormat="1" ht="12" customHeight="1" x14ac:dyDescent="0.3">
      <c r="A1833" s="614"/>
      <c r="B1833" s="524"/>
      <c r="C1833" s="525"/>
      <c r="D1833" s="525"/>
      <c r="E1833" s="526"/>
      <c r="F1833" s="206" t="s">
        <v>121</v>
      </c>
      <c r="G1833" s="207">
        <f>SUM(G1830:G1832)</f>
        <v>51700000</v>
      </c>
      <c r="H1833" s="207">
        <f t="shared" ref="H1833:J1833" si="1434">SUM(H1830:H1832)</f>
        <v>0</v>
      </c>
      <c r="I1833" s="207">
        <f t="shared" si="1434"/>
        <v>51700000</v>
      </c>
      <c r="J1833" s="207">
        <f t="shared" si="1434"/>
        <v>0</v>
      </c>
      <c r="K1833" s="529"/>
      <c r="L1833" s="529"/>
      <c r="M1833" s="514"/>
      <c r="N1833" s="314"/>
      <c r="O1833" s="313"/>
      <c r="P1833" s="313"/>
      <c r="Q1833" s="313"/>
    </row>
    <row r="1834" spans="1:17" s="209" customFormat="1" ht="12" customHeight="1" x14ac:dyDescent="0.3">
      <c r="A1834" s="614">
        <f>A1819+1</f>
        <v>223</v>
      </c>
      <c r="B1834" s="507"/>
      <c r="C1834" s="507" t="s">
        <v>277</v>
      </c>
      <c r="D1834" s="507"/>
      <c r="E1834" s="507"/>
      <c r="F1834" s="210" t="s">
        <v>197</v>
      </c>
      <c r="G1834" s="210"/>
      <c r="H1834" s="211"/>
      <c r="I1834" s="211"/>
      <c r="J1834" s="211"/>
      <c r="K1834" s="533"/>
      <c r="L1834" s="530">
        <v>0</v>
      </c>
      <c r="M1834" s="215"/>
      <c r="N1834" s="314"/>
      <c r="O1834" s="313"/>
      <c r="P1834" s="313"/>
      <c r="Q1834" s="313"/>
    </row>
    <row r="1835" spans="1:17" s="209" customFormat="1" ht="12" customHeight="1" x14ac:dyDescent="0.3">
      <c r="A1835" s="614"/>
      <c r="B1835" s="508"/>
      <c r="C1835" s="508"/>
      <c r="D1835" s="508"/>
      <c r="E1835" s="508"/>
      <c r="F1835" s="212" t="s">
        <v>104</v>
      </c>
      <c r="G1835" s="208">
        <v>600000</v>
      </c>
      <c r="H1835" s="208">
        <f t="shared" ref="H1835" si="1435">G1835</f>
        <v>600000</v>
      </c>
      <c r="I1835" s="208">
        <v>0</v>
      </c>
      <c r="J1835" s="208">
        <f t="shared" ref="J1835:J1837" si="1436">H1835</f>
        <v>600000</v>
      </c>
      <c r="K1835" s="534"/>
      <c r="L1835" s="531"/>
      <c r="M1835" s="513"/>
      <c r="N1835" s="314">
        <f>G1835</f>
        <v>600000</v>
      </c>
      <c r="O1835" s="314">
        <f t="shared" ref="O1835:Q1835" si="1437">H1835</f>
        <v>600000</v>
      </c>
      <c r="P1835" s="314">
        <f t="shared" si="1437"/>
        <v>0</v>
      </c>
      <c r="Q1835" s="314">
        <f t="shared" si="1437"/>
        <v>600000</v>
      </c>
    </row>
    <row r="1836" spans="1:17" s="209" customFormat="1" ht="12" customHeight="1" x14ac:dyDescent="0.3">
      <c r="A1836" s="614"/>
      <c r="B1836" s="508"/>
      <c r="C1836" s="508"/>
      <c r="D1836" s="508"/>
      <c r="E1836" s="508"/>
      <c r="F1836" s="212" t="s">
        <v>82</v>
      </c>
      <c r="G1836" s="208">
        <v>0</v>
      </c>
      <c r="H1836" s="208">
        <v>0</v>
      </c>
      <c r="I1836" s="208">
        <v>0</v>
      </c>
      <c r="J1836" s="208">
        <f t="shared" si="1436"/>
        <v>0</v>
      </c>
      <c r="K1836" s="534"/>
      <c r="L1836" s="531"/>
      <c r="M1836" s="513"/>
      <c r="N1836" s="314"/>
      <c r="O1836" s="313"/>
      <c r="P1836" s="313"/>
      <c r="Q1836" s="313"/>
    </row>
    <row r="1837" spans="1:17" s="209" customFormat="1" ht="12" customHeight="1" x14ac:dyDescent="0.3">
      <c r="A1837" s="614"/>
      <c r="B1837" s="508"/>
      <c r="C1837" s="508"/>
      <c r="D1837" s="508"/>
      <c r="E1837" s="508"/>
      <c r="F1837" s="212" t="s">
        <v>83</v>
      </c>
      <c r="G1837" s="208">
        <v>0</v>
      </c>
      <c r="H1837" s="208">
        <v>0</v>
      </c>
      <c r="I1837" s="208">
        <v>0</v>
      </c>
      <c r="J1837" s="208">
        <f t="shared" si="1436"/>
        <v>0</v>
      </c>
      <c r="K1837" s="534"/>
      <c r="L1837" s="531"/>
      <c r="M1837" s="513"/>
      <c r="N1837" s="314"/>
      <c r="O1837" s="313"/>
      <c r="P1837" s="313"/>
      <c r="Q1837" s="313"/>
    </row>
    <row r="1838" spans="1:17" s="209" customFormat="1" ht="12" customHeight="1" x14ac:dyDescent="0.3">
      <c r="A1838" s="614"/>
      <c r="B1838" s="509"/>
      <c r="C1838" s="509"/>
      <c r="D1838" s="509"/>
      <c r="E1838" s="509"/>
      <c r="F1838" s="213" t="s">
        <v>121</v>
      </c>
      <c r="G1838" s="214">
        <f t="shared" ref="G1838:J1838" si="1438">SUM(G1835:G1837)</f>
        <v>600000</v>
      </c>
      <c r="H1838" s="214">
        <f t="shared" si="1438"/>
        <v>600000</v>
      </c>
      <c r="I1838" s="214">
        <f t="shared" si="1438"/>
        <v>0</v>
      </c>
      <c r="J1838" s="214">
        <f t="shared" si="1438"/>
        <v>600000</v>
      </c>
      <c r="K1838" s="535"/>
      <c r="L1838" s="532"/>
      <c r="M1838" s="514"/>
      <c r="N1838" s="314"/>
      <c r="O1838" s="313"/>
      <c r="P1838" s="313"/>
      <c r="Q1838" s="313"/>
    </row>
    <row r="1839" spans="1:17" s="209" customFormat="1" ht="12" customHeight="1" x14ac:dyDescent="0.3">
      <c r="A1839" s="614">
        <f>A1834+1</f>
        <v>224</v>
      </c>
      <c r="B1839" s="507"/>
      <c r="C1839" s="507" t="s">
        <v>278</v>
      </c>
      <c r="D1839" s="507"/>
      <c r="E1839" s="507"/>
      <c r="F1839" s="210" t="s">
        <v>197</v>
      </c>
      <c r="G1839" s="210"/>
      <c r="H1839" s="211"/>
      <c r="I1839" s="211"/>
      <c r="J1839" s="211"/>
      <c r="K1839" s="533"/>
      <c r="L1839" s="530">
        <v>0</v>
      </c>
      <c r="M1839" s="215"/>
      <c r="N1839" s="314"/>
      <c r="O1839" s="313"/>
      <c r="P1839" s="313"/>
      <c r="Q1839" s="313"/>
    </row>
    <row r="1840" spans="1:17" s="209" customFormat="1" ht="12" customHeight="1" x14ac:dyDescent="0.3">
      <c r="A1840" s="614"/>
      <c r="B1840" s="508"/>
      <c r="C1840" s="508"/>
      <c r="D1840" s="508"/>
      <c r="E1840" s="508"/>
      <c r="F1840" s="212" t="s">
        <v>104</v>
      </c>
      <c r="G1840" s="208">
        <v>62000000</v>
      </c>
      <c r="H1840" s="208">
        <f t="shared" ref="H1840" si="1439">G1840</f>
        <v>62000000</v>
      </c>
      <c r="I1840" s="208">
        <v>0</v>
      </c>
      <c r="J1840" s="208">
        <f t="shared" ref="J1840:J1842" si="1440">H1840</f>
        <v>62000000</v>
      </c>
      <c r="K1840" s="534"/>
      <c r="L1840" s="531"/>
      <c r="M1840" s="513"/>
      <c r="N1840" s="314">
        <f>G1840</f>
        <v>62000000</v>
      </c>
      <c r="O1840" s="314">
        <f t="shared" ref="O1840:Q1840" si="1441">H1840</f>
        <v>62000000</v>
      </c>
      <c r="P1840" s="314">
        <f t="shared" si="1441"/>
        <v>0</v>
      </c>
      <c r="Q1840" s="314">
        <f t="shared" si="1441"/>
        <v>62000000</v>
      </c>
    </row>
    <row r="1841" spans="1:17" s="209" customFormat="1" ht="12" customHeight="1" x14ac:dyDescent="0.3">
      <c r="A1841" s="614"/>
      <c r="B1841" s="508"/>
      <c r="C1841" s="508"/>
      <c r="D1841" s="508"/>
      <c r="E1841" s="508"/>
      <c r="F1841" s="212" t="s">
        <v>82</v>
      </c>
      <c r="G1841" s="208">
        <v>0</v>
      </c>
      <c r="H1841" s="208">
        <v>0</v>
      </c>
      <c r="I1841" s="208">
        <v>0</v>
      </c>
      <c r="J1841" s="208">
        <f t="shared" si="1440"/>
        <v>0</v>
      </c>
      <c r="K1841" s="534"/>
      <c r="L1841" s="531"/>
      <c r="M1841" s="513"/>
      <c r="N1841" s="314"/>
      <c r="O1841" s="313"/>
      <c r="P1841" s="313"/>
      <c r="Q1841" s="313"/>
    </row>
    <row r="1842" spans="1:17" s="209" customFormat="1" ht="12" customHeight="1" x14ac:dyDescent="0.3">
      <c r="A1842" s="614"/>
      <c r="B1842" s="508"/>
      <c r="C1842" s="508"/>
      <c r="D1842" s="508"/>
      <c r="E1842" s="508"/>
      <c r="F1842" s="212" t="s">
        <v>83</v>
      </c>
      <c r="G1842" s="208">
        <v>0</v>
      </c>
      <c r="H1842" s="208">
        <v>0</v>
      </c>
      <c r="I1842" s="208">
        <v>0</v>
      </c>
      <c r="J1842" s="208">
        <f t="shared" si="1440"/>
        <v>0</v>
      </c>
      <c r="K1842" s="534"/>
      <c r="L1842" s="531"/>
      <c r="M1842" s="513"/>
      <c r="N1842" s="314"/>
      <c r="O1842" s="313"/>
      <c r="P1842" s="313"/>
      <c r="Q1842" s="313"/>
    </row>
    <row r="1843" spans="1:17" s="209" customFormat="1" ht="12" customHeight="1" x14ac:dyDescent="0.3">
      <c r="A1843" s="614"/>
      <c r="B1843" s="509"/>
      <c r="C1843" s="509"/>
      <c r="D1843" s="509"/>
      <c r="E1843" s="509"/>
      <c r="F1843" s="213" t="s">
        <v>121</v>
      </c>
      <c r="G1843" s="214">
        <f t="shared" ref="G1843:J1843" si="1442">SUM(G1840:G1842)</f>
        <v>62000000</v>
      </c>
      <c r="H1843" s="214">
        <f t="shared" si="1442"/>
        <v>62000000</v>
      </c>
      <c r="I1843" s="214">
        <f t="shared" si="1442"/>
        <v>0</v>
      </c>
      <c r="J1843" s="214">
        <f t="shared" si="1442"/>
        <v>62000000</v>
      </c>
      <c r="K1843" s="535"/>
      <c r="L1843" s="532"/>
      <c r="M1843" s="514"/>
      <c r="N1843" s="314"/>
      <c r="O1843" s="313"/>
      <c r="P1843" s="313"/>
      <c r="Q1843" s="313"/>
    </row>
    <row r="1844" spans="1:17" s="209" customFormat="1" ht="12" customHeight="1" x14ac:dyDescent="0.3">
      <c r="A1844" s="614">
        <f>A1839+1</f>
        <v>225</v>
      </c>
      <c r="B1844" s="507"/>
      <c r="C1844" s="507" t="s">
        <v>279</v>
      </c>
      <c r="D1844" s="507"/>
      <c r="E1844" s="507"/>
      <c r="F1844" s="210" t="s">
        <v>197</v>
      </c>
      <c r="G1844" s="210"/>
      <c r="H1844" s="211"/>
      <c r="I1844" s="211"/>
      <c r="J1844" s="211"/>
      <c r="K1844" s="533"/>
      <c r="L1844" s="530">
        <v>0</v>
      </c>
      <c r="M1844" s="215"/>
      <c r="N1844" s="314"/>
      <c r="O1844" s="313"/>
      <c r="P1844" s="313"/>
      <c r="Q1844" s="313"/>
    </row>
    <row r="1845" spans="1:17" s="209" customFormat="1" ht="12" customHeight="1" x14ac:dyDescent="0.3">
      <c r="A1845" s="614"/>
      <c r="B1845" s="508"/>
      <c r="C1845" s="508"/>
      <c r="D1845" s="508"/>
      <c r="E1845" s="508"/>
      <c r="F1845" s="212" t="s">
        <v>104</v>
      </c>
      <c r="G1845" s="208">
        <v>953700</v>
      </c>
      <c r="H1845" s="208">
        <f t="shared" ref="H1845" si="1443">G1845</f>
        <v>953700</v>
      </c>
      <c r="I1845" s="208">
        <v>0</v>
      </c>
      <c r="J1845" s="208">
        <f t="shared" ref="J1845:J1847" si="1444">H1845</f>
        <v>953700</v>
      </c>
      <c r="K1845" s="534"/>
      <c r="L1845" s="531"/>
      <c r="M1845" s="513"/>
      <c r="N1845" s="314">
        <f>G1845</f>
        <v>953700</v>
      </c>
      <c r="O1845" s="314">
        <f t="shared" ref="O1845:Q1845" si="1445">H1845</f>
        <v>953700</v>
      </c>
      <c r="P1845" s="314">
        <f t="shared" si="1445"/>
        <v>0</v>
      </c>
      <c r="Q1845" s="314">
        <f t="shared" si="1445"/>
        <v>953700</v>
      </c>
    </row>
    <row r="1846" spans="1:17" s="209" customFormat="1" ht="12" customHeight="1" x14ac:dyDescent="0.3">
      <c r="A1846" s="614"/>
      <c r="B1846" s="508"/>
      <c r="C1846" s="508"/>
      <c r="D1846" s="508"/>
      <c r="E1846" s="508"/>
      <c r="F1846" s="212" t="s">
        <v>82</v>
      </c>
      <c r="G1846" s="208">
        <v>0</v>
      </c>
      <c r="H1846" s="208">
        <v>0</v>
      </c>
      <c r="I1846" s="208">
        <v>0</v>
      </c>
      <c r="J1846" s="208">
        <f t="shared" si="1444"/>
        <v>0</v>
      </c>
      <c r="K1846" s="534"/>
      <c r="L1846" s="531"/>
      <c r="M1846" s="513"/>
      <c r="N1846" s="314"/>
      <c r="O1846" s="313"/>
      <c r="P1846" s="313"/>
      <c r="Q1846" s="313"/>
    </row>
    <row r="1847" spans="1:17" s="209" customFormat="1" ht="12" customHeight="1" x14ac:dyDescent="0.3">
      <c r="A1847" s="614"/>
      <c r="B1847" s="508"/>
      <c r="C1847" s="508"/>
      <c r="D1847" s="508"/>
      <c r="E1847" s="508"/>
      <c r="F1847" s="212" t="s">
        <v>83</v>
      </c>
      <c r="G1847" s="208">
        <v>0</v>
      </c>
      <c r="H1847" s="208">
        <v>0</v>
      </c>
      <c r="I1847" s="208">
        <v>0</v>
      </c>
      <c r="J1847" s="208">
        <f t="shared" si="1444"/>
        <v>0</v>
      </c>
      <c r="K1847" s="534"/>
      <c r="L1847" s="531"/>
      <c r="M1847" s="513"/>
      <c r="N1847" s="314"/>
      <c r="O1847" s="313"/>
      <c r="P1847" s="313"/>
      <c r="Q1847" s="313"/>
    </row>
    <row r="1848" spans="1:17" s="209" customFormat="1" ht="12" customHeight="1" x14ac:dyDescent="0.3">
      <c r="A1848" s="614"/>
      <c r="B1848" s="509"/>
      <c r="C1848" s="509"/>
      <c r="D1848" s="509"/>
      <c r="E1848" s="509"/>
      <c r="F1848" s="213" t="s">
        <v>121</v>
      </c>
      <c r="G1848" s="214">
        <f t="shared" ref="G1848:J1848" si="1446">SUM(G1845:G1847)</f>
        <v>953700</v>
      </c>
      <c r="H1848" s="214">
        <f t="shared" si="1446"/>
        <v>953700</v>
      </c>
      <c r="I1848" s="214">
        <f t="shared" si="1446"/>
        <v>0</v>
      </c>
      <c r="J1848" s="214">
        <f t="shared" si="1446"/>
        <v>953700</v>
      </c>
      <c r="K1848" s="535"/>
      <c r="L1848" s="532"/>
      <c r="M1848" s="514"/>
      <c r="N1848" s="314"/>
      <c r="O1848" s="313"/>
      <c r="P1848" s="313"/>
      <c r="Q1848" s="313"/>
    </row>
    <row r="1849" spans="1:17" s="209" customFormat="1" ht="12" customHeight="1" x14ac:dyDescent="0.3">
      <c r="A1849" s="614">
        <f>A1844+1</f>
        <v>226</v>
      </c>
      <c r="B1849" s="507"/>
      <c r="C1849" s="507" t="s">
        <v>280</v>
      </c>
      <c r="D1849" s="507"/>
      <c r="E1849" s="507"/>
      <c r="F1849" s="210" t="s">
        <v>197</v>
      </c>
      <c r="G1849" s="210"/>
      <c r="H1849" s="211"/>
      <c r="I1849" s="211"/>
      <c r="J1849" s="211"/>
      <c r="K1849" s="533"/>
      <c r="L1849" s="530">
        <v>0</v>
      </c>
      <c r="M1849" s="215"/>
      <c r="N1849" s="314"/>
      <c r="O1849" s="313"/>
      <c r="P1849" s="313"/>
      <c r="Q1849" s="313"/>
    </row>
    <row r="1850" spans="1:17" s="209" customFormat="1" ht="12" customHeight="1" x14ac:dyDescent="0.3">
      <c r="A1850" s="614"/>
      <c r="B1850" s="508"/>
      <c r="C1850" s="508"/>
      <c r="D1850" s="508"/>
      <c r="E1850" s="508"/>
      <c r="F1850" s="212" t="s">
        <v>104</v>
      </c>
      <c r="G1850" s="208">
        <v>770000</v>
      </c>
      <c r="H1850" s="208">
        <f t="shared" ref="H1850" si="1447">G1850</f>
        <v>770000</v>
      </c>
      <c r="I1850" s="208">
        <v>0</v>
      </c>
      <c r="J1850" s="208">
        <f t="shared" ref="J1850:J1852" si="1448">H1850</f>
        <v>770000</v>
      </c>
      <c r="K1850" s="534"/>
      <c r="L1850" s="531"/>
      <c r="M1850" s="513"/>
      <c r="N1850" s="314">
        <f>G1850</f>
        <v>770000</v>
      </c>
      <c r="O1850" s="314">
        <f t="shared" ref="O1850:Q1850" si="1449">H1850</f>
        <v>770000</v>
      </c>
      <c r="P1850" s="314">
        <f t="shared" si="1449"/>
        <v>0</v>
      </c>
      <c r="Q1850" s="314">
        <f t="shared" si="1449"/>
        <v>770000</v>
      </c>
    </row>
    <row r="1851" spans="1:17" s="209" customFormat="1" ht="12" customHeight="1" x14ac:dyDescent="0.3">
      <c r="A1851" s="614"/>
      <c r="B1851" s="508"/>
      <c r="C1851" s="508"/>
      <c r="D1851" s="508"/>
      <c r="E1851" s="508"/>
      <c r="F1851" s="212" t="s">
        <v>82</v>
      </c>
      <c r="G1851" s="208">
        <v>0</v>
      </c>
      <c r="H1851" s="208">
        <v>0</v>
      </c>
      <c r="I1851" s="208">
        <v>0</v>
      </c>
      <c r="J1851" s="208">
        <f t="shared" si="1448"/>
        <v>0</v>
      </c>
      <c r="K1851" s="534"/>
      <c r="L1851" s="531"/>
      <c r="M1851" s="513"/>
      <c r="N1851" s="314"/>
      <c r="O1851" s="313"/>
      <c r="P1851" s="313"/>
      <c r="Q1851" s="313"/>
    </row>
    <row r="1852" spans="1:17" s="209" customFormat="1" ht="12" customHeight="1" x14ac:dyDescent="0.3">
      <c r="A1852" s="614"/>
      <c r="B1852" s="508"/>
      <c r="C1852" s="508"/>
      <c r="D1852" s="508"/>
      <c r="E1852" s="508"/>
      <c r="F1852" s="212" t="s">
        <v>83</v>
      </c>
      <c r="G1852" s="208">
        <v>0</v>
      </c>
      <c r="H1852" s="208">
        <v>0</v>
      </c>
      <c r="I1852" s="208">
        <v>0</v>
      </c>
      <c r="J1852" s="208">
        <f t="shared" si="1448"/>
        <v>0</v>
      </c>
      <c r="K1852" s="534"/>
      <c r="L1852" s="531"/>
      <c r="M1852" s="513"/>
      <c r="N1852" s="314"/>
      <c r="O1852" s="313"/>
      <c r="P1852" s="313"/>
      <c r="Q1852" s="313"/>
    </row>
    <row r="1853" spans="1:17" s="209" customFormat="1" ht="12" customHeight="1" x14ac:dyDescent="0.3">
      <c r="A1853" s="614"/>
      <c r="B1853" s="509"/>
      <c r="C1853" s="509"/>
      <c r="D1853" s="509"/>
      <c r="E1853" s="509"/>
      <c r="F1853" s="213" t="s">
        <v>121</v>
      </c>
      <c r="G1853" s="214">
        <f t="shared" ref="G1853:J1853" si="1450">SUM(G1850:G1852)</f>
        <v>770000</v>
      </c>
      <c r="H1853" s="214">
        <f t="shared" si="1450"/>
        <v>770000</v>
      </c>
      <c r="I1853" s="214">
        <f t="shared" si="1450"/>
        <v>0</v>
      </c>
      <c r="J1853" s="214">
        <f t="shared" si="1450"/>
        <v>770000</v>
      </c>
      <c r="K1853" s="535"/>
      <c r="L1853" s="532"/>
      <c r="M1853" s="514"/>
      <c r="N1853" s="314"/>
      <c r="O1853" s="313"/>
      <c r="P1853" s="313"/>
      <c r="Q1853" s="313"/>
    </row>
    <row r="1854" spans="1:17" s="209" customFormat="1" ht="12" customHeight="1" x14ac:dyDescent="0.3">
      <c r="A1854" s="614">
        <f>A1849+1</f>
        <v>227</v>
      </c>
      <c r="B1854" s="507"/>
      <c r="C1854" s="507" t="s">
        <v>281</v>
      </c>
      <c r="D1854" s="507"/>
      <c r="E1854" s="507"/>
      <c r="F1854" s="210" t="s">
        <v>197</v>
      </c>
      <c r="G1854" s="210"/>
      <c r="H1854" s="211"/>
      <c r="I1854" s="211"/>
      <c r="J1854" s="211"/>
      <c r="K1854" s="533"/>
      <c r="L1854" s="530">
        <v>0</v>
      </c>
      <c r="M1854" s="215"/>
      <c r="N1854" s="314"/>
      <c r="O1854" s="313"/>
      <c r="P1854" s="313"/>
      <c r="Q1854" s="313"/>
    </row>
    <row r="1855" spans="1:17" s="209" customFormat="1" ht="12" customHeight="1" x14ac:dyDescent="0.3">
      <c r="A1855" s="614"/>
      <c r="B1855" s="508"/>
      <c r="C1855" s="508"/>
      <c r="D1855" s="508"/>
      <c r="E1855" s="508"/>
      <c r="F1855" s="212" t="s">
        <v>104</v>
      </c>
      <c r="G1855" s="208">
        <v>12000000</v>
      </c>
      <c r="H1855" s="208">
        <f t="shared" ref="H1855" si="1451">G1855</f>
        <v>12000000</v>
      </c>
      <c r="I1855" s="208">
        <v>0</v>
      </c>
      <c r="J1855" s="208">
        <f t="shared" ref="J1855:J1857" si="1452">H1855</f>
        <v>12000000</v>
      </c>
      <c r="K1855" s="534"/>
      <c r="L1855" s="531"/>
      <c r="M1855" s="513"/>
      <c r="N1855" s="314">
        <f>G1855</f>
        <v>12000000</v>
      </c>
      <c r="O1855" s="314">
        <f t="shared" ref="O1855:Q1855" si="1453">H1855</f>
        <v>12000000</v>
      </c>
      <c r="P1855" s="314">
        <f t="shared" si="1453"/>
        <v>0</v>
      </c>
      <c r="Q1855" s="314">
        <f t="shared" si="1453"/>
        <v>12000000</v>
      </c>
    </row>
    <row r="1856" spans="1:17" s="209" customFormat="1" ht="12" customHeight="1" x14ac:dyDescent="0.3">
      <c r="A1856" s="614"/>
      <c r="B1856" s="508"/>
      <c r="C1856" s="508"/>
      <c r="D1856" s="508"/>
      <c r="E1856" s="508"/>
      <c r="F1856" s="212" t="s">
        <v>82</v>
      </c>
      <c r="G1856" s="208">
        <v>0</v>
      </c>
      <c r="H1856" s="208">
        <v>0</v>
      </c>
      <c r="I1856" s="208">
        <v>0</v>
      </c>
      <c r="J1856" s="208">
        <f t="shared" si="1452"/>
        <v>0</v>
      </c>
      <c r="K1856" s="534"/>
      <c r="L1856" s="531"/>
      <c r="M1856" s="513"/>
      <c r="N1856" s="314"/>
      <c r="O1856" s="313"/>
      <c r="P1856" s="313"/>
      <c r="Q1856" s="313"/>
    </row>
    <row r="1857" spans="1:17" s="209" customFormat="1" ht="12" customHeight="1" x14ac:dyDescent="0.3">
      <c r="A1857" s="614"/>
      <c r="B1857" s="508"/>
      <c r="C1857" s="508"/>
      <c r="D1857" s="508"/>
      <c r="E1857" s="508"/>
      <c r="F1857" s="212" t="s">
        <v>83</v>
      </c>
      <c r="G1857" s="208">
        <v>0</v>
      </c>
      <c r="H1857" s="208">
        <v>0</v>
      </c>
      <c r="I1857" s="208">
        <v>0</v>
      </c>
      <c r="J1857" s="208">
        <f t="shared" si="1452"/>
        <v>0</v>
      </c>
      <c r="K1857" s="534"/>
      <c r="L1857" s="531"/>
      <c r="M1857" s="513"/>
      <c r="N1857" s="314"/>
      <c r="O1857" s="313"/>
      <c r="P1857" s="313"/>
      <c r="Q1857" s="313"/>
    </row>
    <row r="1858" spans="1:17" s="209" customFormat="1" ht="12" customHeight="1" x14ac:dyDescent="0.3">
      <c r="A1858" s="614"/>
      <c r="B1858" s="509"/>
      <c r="C1858" s="509"/>
      <c r="D1858" s="509"/>
      <c r="E1858" s="509"/>
      <c r="F1858" s="213" t="s">
        <v>121</v>
      </c>
      <c r="G1858" s="214">
        <f t="shared" ref="G1858:J1858" si="1454">SUM(G1855:G1857)</f>
        <v>12000000</v>
      </c>
      <c r="H1858" s="214">
        <f t="shared" si="1454"/>
        <v>12000000</v>
      </c>
      <c r="I1858" s="214">
        <f t="shared" si="1454"/>
        <v>0</v>
      </c>
      <c r="J1858" s="214">
        <f t="shared" si="1454"/>
        <v>12000000</v>
      </c>
      <c r="K1858" s="535"/>
      <c r="L1858" s="532"/>
      <c r="M1858" s="514"/>
      <c r="N1858" s="314"/>
      <c r="O1858" s="313"/>
      <c r="P1858" s="313"/>
      <c r="Q1858" s="313"/>
    </row>
    <row r="1859" spans="1:17" s="209" customFormat="1" ht="12" customHeight="1" x14ac:dyDescent="0.3">
      <c r="A1859" s="614">
        <f>A1854+1</f>
        <v>228</v>
      </c>
      <c r="B1859" s="507"/>
      <c r="C1859" s="507" t="s">
        <v>282</v>
      </c>
      <c r="D1859" s="507"/>
      <c r="E1859" s="507"/>
      <c r="F1859" s="210" t="s">
        <v>197</v>
      </c>
      <c r="G1859" s="210"/>
      <c r="H1859" s="211"/>
      <c r="I1859" s="211"/>
      <c r="J1859" s="211"/>
      <c r="K1859" s="533"/>
      <c r="L1859" s="530">
        <v>0</v>
      </c>
      <c r="M1859" s="215"/>
      <c r="N1859" s="314"/>
      <c r="O1859" s="313"/>
      <c r="P1859" s="313"/>
      <c r="Q1859" s="313"/>
    </row>
    <row r="1860" spans="1:17" s="209" customFormat="1" ht="12" customHeight="1" x14ac:dyDescent="0.3">
      <c r="A1860" s="614"/>
      <c r="B1860" s="508"/>
      <c r="C1860" s="508"/>
      <c r="D1860" s="508"/>
      <c r="E1860" s="508"/>
      <c r="F1860" s="212" t="s">
        <v>104</v>
      </c>
      <c r="G1860" s="208">
        <v>198000</v>
      </c>
      <c r="H1860" s="208">
        <f t="shared" ref="H1860" si="1455">G1860</f>
        <v>198000</v>
      </c>
      <c r="I1860" s="208">
        <v>0</v>
      </c>
      <c r="J1860" s="208">
        <f t="shared" ref="J1860:J1862" si="1456">H1860</f>
        <v>198000</v>
      </c>
      <c r="K1860" s="534"/>
      <c r="L1860" s="531"/>
      <c r="M1860" s="513"/>
      <c r="N1860" s="314">
        <f>G1860</f>
        <v>198000</v>
      </c>
      <c r="O1860" s="314">
        <f t="shared" ref="O1860:Q1860" si="1457">H1860</f>
        <v>198000</v>
      </c>
      <c r="P1860" s="314">
        <f t="shared" si="1457"/>
        <v>0</v>
      </c>
      <c r="Q1860" s="314">
        <f t="shared" si="1457"/>
        <v>198000</v>
      </c>
    </row>
    <row r="1861" spans="1:17" s="209" customFormat="1" ht="12" customHeight="1" x14ac:dyDescent="0.3">
      <c r="A1861" s="614"/>
      <c r="B1861" s="508"/>
      <c r="C1861" s="508"/>
      <c r="D1861" s="508"/>
      <c r="E1861" s="508"/>
      <c r="F1861" s="212" t="s">
        <v>82</v>
      </c>
      <c r="G1861" s="208">
        <v>0</v>
      </c>
      <c r="H1861" s="208">
        <v>0</v>
      </c>
      <c r="I1861" s="208">
        <v>0</v>
      </c>
      <c r="J1861" s="208">
        <f t="shared" si="1456"/>
        <v>0</v>
      </c>
      <c r="K1861" s="534"/>
      <c r="L1861" s="531"/>
      <c r="M1861" s="513"/>
      <c r="N1861" s="314"/>
      <c r="O1861" s="313"/>
      <c r="P1861" s="313"/>
      <c r="Q1861" s="313"/>
    </row>
    <row r="1862" spans="1:17" s="209" customFormat="1" ht="12" customHeight="1" x14ac:dyDescent="0.3">
      <c r="A1862" s="614"/>
      <c r="B1862" s="508"/>
      <c r="C1862" s="508"/>
      <c r="D1862" s="508"/>
      <c r="E1862" s="508"/>
      <c r="F1862" s="212" t="s">
        <v>83</v>
      </c>
      <c r="G1862" s="208">
        <v>0</v>
      </c>
      <c r="H1862" s="208">
        <v>0</v>
      </c>
      <c r="I1862" s="208">
        <v>0</v>
      </c>
      <c r="J1862" s="208">
        <f t="shared" si="1456"/>
        <v>0</v>
      </c>
      <c r="K1862" s="534"/>
      <c r="L1862" s="531"/>
      <c r="M1862" s="513"/>
      <c r="N1862" s="314"/>
      <c r="O1862" s="313"/>
      <c r="P1862" s="313"/>
      <c r="Q1862" s="313"/>
    </row>
    <row r="1863" spans="1:17" s="209" customFormat="1" ht="12" customHeight="1" x14ac:dyDescent="0.3">
      <c r="A1863" s="614"/>
      <c r="B1863" s="509"/>
      <c r="C1863" s="509"/>
      <c r="D1863" s="509"/>
      <c r="E1863" s="509"/>
      <c r="F1863" s="213" t="s">
        <v>121</v>
      </c>
      <c r="G1863" s="214">
        <f t="shared" ref="G1863:J1863" si="1458">SUM(G1860:G1862)</f>
        <v>198000</v>
      </c>
      <c r="H1863" s="214">
        <f t="shared" si="1458"/>
        <v>198000</v>
      </c>
      <c r="I1863" s="214">
        <f t="shared" si="1458"/>
        <v>0</v>
      </c>
      <c r="J1863" s="214">
        <f t="shared" si="1458"/>
        <v>198000</v>
      </c>
      <c r="K1863" s="535"/>
      <c r="L1863" s="532"/>
      <c r="M1863" s="514"/>
      <c r="N1863" s="314"/>
      <c r="O1863" s="313"/>
      <c r="P1863" s="313"/>
      <c r="Q1863" s="313"/>
    </row>
    <row r="1864" spans="1:17" s="209" customFormat="1" ht="12" customHeight="1" x14ac:dyDescent="0.3">
      <c r="A1864" s="614">
        <f>A1859+1</f>
        <v>229</v>
      </c>
      <c r="B1864" s="507"/>
      <c r="C1864" s="507" t="s">
        <v>283</v>
      </c>
      <c r="D1864" s="507"/>
      <c r="E1864" s="507"/>
      <c r="F1864" s="210" t="s">
        <v>197</v>
      </c>
      <c r="G1864" s="210"/>
      <c r="H1864" s="211"/>
      <c r="I1864" s="211"/>
      <c r="J1864" s="211"/>
      <c r="K1864" s="533" t="s">
        <v>855</v>
      </c>
      <c r="L1864" s="530">
        <v>0</v>
      </c>
      <c r="M1864" s="215"/>
      <c r="N1864" s="314"/>
      <c r="O1864" s="313"/>
      <c r="P1864" s="313"/>
      <c r="Q1864" s="313"/>
    </row>
    <row r="1865" spans="1:17" s="209" customFormat="1" ht="12" customHeight="1" x14ac:dyDescent="0.3">
      <c r="A1865" s="614"/>
      <c r="B1865" s="508"/>
      <c r="C1865" s="508"/>
      <c r="D1865" s="508"/>
      <c r="E1865" s="508"/>
      <c r="F1865" s="212" t="s">
        <v>104</v>
      </c>
      <c r="G1865" s="208">
        <v>204900000</v>
      </c>
      <c r="H1865" s="208">
        <v>20900000</v>
      </c>
      <c r="I1865" s="208">
        <f>G1865-H1865</f>
        <v>184000000</v>
      </c>
      <c r="J1865" s="208">
        <f t="shared" ref="J1865:J1867" si="1459">H1865</f>
        <v>20900000</v>
      </c>
      <c r="K1865" s="534"/>
      <c r="L1865" s="531"/>
      <c r="M1865" s="513"/>
      <c r="N1865" s="314">
        <f>G1865</f>
        <v>204900000</v>
      </c>
      <c r="O1865" s="314">
        <f t="shared" ref="O1865:Q1865" si="1460">H1865</f>
        <v>20900000</v>
      </c>
      <c r="P1865" s="314">
        <f t="shared" si="1460"/>
        <v>184000000</v>
      </c>
      <c r="Q1865" s="314">
        <f t="shared" si="1460"/>
        <v>20900000</v>
      </c>
    </row>
    <row r="1866" spans="1:17" s="209" customFormat="1" ht="12" customHeight="1" x14ac:dyDescent="0.3">
      <c r="A1866" s="614"/>
      <c r="B1866" s="508"/>
      <c r="C1866" s="508"/>
      <c r="D1866" s="508"/>
      <c r="E1866" s="508"/>
      <c r="F1866" s="212" t="s">
        <v>82</v>
      </c>
      <c r="G1866" s="208">
        <v>0</v>
      </c>
      <c r="H1866" s="208">
        <v>0</v>
      </c>
      <c r="I1866" s="208">
        <v>0</v>
      </c>
      <c r="J1866" s="208">
        <f t="shared" si="1459"/>
        <v>0</v>
      </c>
      <c r="K1866" s="534"/>
      <c r="L1866" s="531"/>
      <c r="M1866" s="513"/>
      <c r="N1866" s="314"/>
      <c r="O1866" s="313"/>
      <c r="P1866" s="313"/>
      <c r="Q1866" s="313"/>
    </row>
    <row r="1867" spans="1:17" s="209" customFormat="1" ht="12" customHeight="1" x14ac:dyDescent="0.3">
      <c r="A1867" s="614"/>
      <c r="B1867" s="508"/>
      <c r="C1867" s="508"/>
      <c r="D1867" s="508"/>
      <c r="E1867" s="508"/>
      <c r="F1867" s="212" t="s">
        <v>83</v>
      </c>
      <c r="G1867" s="208">
        <v>0</v>
      </c>
      <c r="H1867" s="208">
        <v>0</v>
      </c>
      <c r="I1867" s="208">
        <v>0</v>
      </c>
      <c r="J1867" s="208">
        <f t="shared" si="1459"/>
        <v>0</v>
      </c>
      <c r="K1867" s="534"/>
      <c r="L1867" s="531"/>
      <c r="M1867" s="513"/>
      <c r="N1867" s="314"/>
      <c r="O1867" s="313"/>
      <c r="P1867" s="313"/>
      <c r="Q1867" s="313"/>
    </row>
    <row r="1868" spans="1:17" s="209" customFormat="1" ht="12" customHeight="1" x14ac:dyDescent="0.3">
      <c r="A1868" s="614"/>
      <c r="B1868" s="509"/>
      <c r="C1868" s="509"/>
      <c r="D1868" s="509"/>
      <c r="E1868" s="509"/>
      <c r="F1868" s="213" t="s">
        <v>121</v>
      </c>
      <c r="G1868" s="214">
        <f t="shared" ref="G1868:J1868" si="1461">SUM(G1865:G1867)</f>
        <v>204900000</v>
      </c>
      <c r="H1868" s="214">
        <f t="shared" si="1461"/>
        <v>20900000</v>
      </c>
      <c r="I1868" s="214">
        <f t="shared" si="1461"/>
        <v>184000000</v>
      </c>
      <c r="J1868" s="214">
        <f t="shared" si="1461"/>
        <v>20900000</v>
      </c>
      <c r="K1868" s="535"/>
      <c r="L1868" s="532"/>
      <c r="M1868" s="514"/>
      <c r="N1868" s="314"/>
      <c r="O1868" s="313"/>
      <c r="P1868" s="313"/>
      <c r="Q1868" s="313"/>
    </row>
    <row r="1869" spans="1:17" s="209" customFormat="1" ht="12" customHeight="1" x14ac:dyDescent="0.3">
      <c r="A1869" s="614">
        <f>A1864+1</f>
        <v>230</v>
      </c>
      <c r="B1869" s="507"/>
      <c r="C1869" s="507" t="s">
        <v>284</v>
      </c>
      <c r="D1869" s="507"/>
      <c r="E1869" s="507"/>
      <c r="F1869" s="210" t="s">
        <v>197</v>
      </c>
      <c r="G1869" s="210"/>
      <c r="H1869" s="211"/>
      <c r="I1869" s="211"/>
      <c r="J1869" s="211"/>
      <c r="K1869" s="533"/>
      <c r="L1869" s="530">
        <v>0</v>
      </c>
      <c r="M1869" s="215"/>
      <c r="N1869" s="314"/>
      <c r="O1869" s="313"/>
      <c r="P1869" s="313"/>
      <c r="Q1869" s="313"/>
    </row>
    <row r="1870" spans="1:17" s="209" customFormat="1" ht="12" customHeight="1" x14ac:dyDescent="0.3">
      <c r="A1870" s="614"/>
      <c r="B1870" s="508"/>
      <c r="C1870" s="508"/>
      <c r="D1870" s="508"/>
      <c r="E1870" s="508"/>
      <c r="F1870" s="212" t="s">
        <v>104</v>
      </c>
      <c r="G1870" s="208">
        <v>14520000</v>
      </c>
      <c r="H1870" s="208">
        <f t="shared" ref="H1870" si="1462">G1870</f>
        <v>14520000</v>
      </c>
      <c r="I1870" s="208">
        <v>0</v>
      </c>
      <c r="J1870" s="208">
        <f t="shared" ref="J1870:J1872" si="1463">H1870</f>
        <v>14520000</v>
      </c>
      <c r="K1870" s="534"/>
      <c r="L1870" s="531"/>
      <c r="M1870" s="513"/>
      <c r="N1870" s="314">
        <f>G1870</f>
        <v>14520000</v>
      </c>
      <c r="O1870" s="314">
        <f t="shared" ref="O1870:Q1870" si="1464">H1870</f>
        <v>14520000</v>
      </c>
      <c r="P1870" s="314">
        <f t="shared" si="1464"/>
        <v>0</v>
      </c>
      <c r="Q1870" s="314">
        <f t="shared" si="1464"/>
        <v>14520000</v>
      </c>
    </row>
    <row r="1871" spans="1:17" s="209" customFormat="1" ht="12" customHeight="1" x14ac:dyDescent="0.3">
      <c r="A1871" s="614"/>
      <c r="B1871" s="508"/>
      <c r="C1871" s="508"/>
      <c r="D1871" s="508"/>
      <c r="E1871" s="508"/>
      <c r="F1871" s="212" t="s">
        <v>82</v>
      </c>
      <c r="G1871" s="208">
        <v>0</v>
      </c>
      <c r="H1871" s="208">
        <v>0</v>
      </c>
      <c r="I1871" s="208">
        <v>0</v>
      </c>
      <c r="J1871" s="208">
        <f t="shared" si="1463"/>
        <v>0</v>
      </c>
      <c r="K1871" s="534"/>
      <c r="L1871" s="531"/>
      <c r="M1871" s="513"/>
      <c r="N1871" s="314"/>
      <c r="O1871" s="313"/>
      <c r="P1871" s="313"/>
      <c r="Q1871" s="313"/>
    </row>
    <row r="1872" spans="1:17" s="209" customFormat="1" ht="12" customHeight="1" x14ac:dyDescent="0.3">
      <c r="A1872" s="614"/>
      <c r="B1872" s="508"/>
      <c r="C1872" s="508"/>
      <c r="D1872" s="508"/>
      <c r="E1872" s="508"/>
      <c r="F1872" s="212" t="s">
        <v>83</v>
      </c>
      <c r="G1872" s="208">
        <v>0</v>
      </c>
      <c r="H1872" s="208">
        <v>0</v>
      </c>
      <c r="I1872" s="208">
        <v>0</v>
      </c>
      <c r="J1872" s="208">
        <f t="shared" si="1463"/>
        <v>0</v>
      </c>
      <c r="K1872" s="534"/>
      <c r="L1872" s="531"/>
      <c r="M1872" s="513"/>
      <c r="N1872" s="314"/>
      <c r="O1872" s="313"/>
      <c r="P1872" s="313"/>
      <c r="Q1872" s="313"/>
    </row>
    <row r="1873" spans="1:17" s="209" customFormat="1" ht="12" customHeight="1" x14ac:dyDescent="0.3">
      <c r="A1873" s="614"/>
      <c r="B1873" s="509"/>
      <c r="C1873" s="509"/>
      <c r="D1873" s="509"/>
      <c r="E1873" s="509"/>
      <c r="F1873" s="213" t="s">
        <v>121</v>
      </c>
      <c r="G1873" s="214">
        <f t="shared" ref="G1873:J1873" si="1465">SUM(G1870:G1872)</f>
        <v>14520000</v>
      </c>
      <c r="H1873" s="214">
        <f t="shared" si="1465"/>
        <v>14520000</v>
      </c>
      <c r="I1873" s="214">
        <f t="shared" si="1465"/>
        <v>0</v>
      </c>
      <c r="J1873" s="214">
        <f t="shared" si="1465"/>
        <v>14520000</v>
      </c>
      <c r="K1873" s="535"/>
      <c r="L1873" s="532"/>
      <c r="M1873" s="514"/>
      <c r="N1873" s="314"/>
      <c r="O1873" s="313"/>
      <c r="P1873" s="313"/>
      <c r="Q1873" s="313"/>
    </row>
    <row r="1874" spans="1:17" s="209" customFormat="1" ht="12" customHeight="1" x14ac:dyDescent="0.3">
      <c r="A1874" s="614">
        <f>A1869+1</f>
        <v>231</v>
      </c>
      <c r="B1874" s="507"/>
      <c r="C1874" s="507" t="s">
        <v>285</v>
      </c>
      <c r="D1874" s="507"/>
      <c r="E1874" s="507"/>
      <c r="F1874" s="210" t="s">
        <v>197</v>
      </c>
      <c r="G1874" s="210"/>
      <c r="H1874" s="211"/>
      <c r="I1874" s="211"/>
      <c r="J1874" s="211"/>
      <c r="K1874" s="533"/>
      <c r="L1874" s="530">
        <v>0</v>
      </c>
      <c r="M1874" s="215"/>
      <c r="N1874" s="314"/>
      <c r="O1874" s="313"/>
      <c r="P1874" s="313"/>
      <c r="Q1874" s="313"/>
    </row>
    <row r="1875" spans="1:17" s="209" customFormat="1" ht="12" customHeight="1" x14ac:dyDescent="0.3">
      <c r="A1875" s="614"/>
      <c r="B1875" s="508"/>
      <c r="C1875" s="508"/>
      <c r="D1875" s="508"/>
      <c r="E1875" s="508"/>
      <c r="F1875" s="212" t="s">
        <v>104</v>
      </c>
      <c r="G1875" s="208">
        <v>108290</v>
      </c>
      <c r="H1875" s="208">
        <f t="shared" ref="H1875" si="1466">G1875</f>
        <v>108290</v>
      </c>
      <c r="I1875" s="208">
        <v>0</v>
      </c>
      <c r="J1875" s="208">
        <f t="shared" ref="J1875:J1877" si="1467">H1875</f>
        <v>108290</v>
      </c>
      <c r="K1875" s="534"/>
      <c r="L1875" s="531"/>
      <c r="M1875" s="513"/>
      <c r="N1875" s="314">
        <f>G1875</f>
        <v>108290</v>
      </c>
      <c r="O1875" s="314">
        <f t="shared" ref="O1875:Q1875" si="1468">H1875</f>
        <v>108290</v>
      </c>
      <c r="P1875" s="314">
        <f t="shared" si="1468"/>
        <v>0</v>
      </c>
      <c r="Q1875" s="314">
        <f t="shared" si="1468"/>
        <v>108290</v>
      </c>
    </row>
    <row r="1876" spans="1:17" s="209" customFormat="1" ht="12" customHeight="1" x14ac:dyDescent="0.3">
      <c r="A1876" s="614"/>
      <c r="B1876" s="508"/>
      <c r="C1876" s="508"/>
      <c r="D1876" s="508"/>
      <c r="E1876" s="508"/>
      <c r="F1876" s="212" t="s">
        <v>82</v>
      </c>
      <c r="G1876" s="208">
        <v>0</v>
      </c>
      <c r="H1876" s="208">
        <v>0</v>
      </c>
      <c r="I1876" s="208">
        <v>0</v>
      </c>
      <c r="J1876" s="208">
        <f t="shared" si="1467"/>
        <v>0</v>
      </c>
      <c r="K1876" s="534"/>
      <c r="L1876" s="531"/>
      <c r="M1876" s="513"/>
      <c r="N1876" s="314"/>
      <c r="O1876" s="313"/>
      <c r="P1876" s="313"/>
      <c r="Q1876" s="313"/>
    </row>
    <row r="1877" spans="1:17" s="209" customFormat="1" ht="12" customHeight="1" x14ac:dyDescent="0.3">
      <c r="A1877" s="614"/>
      <c r="B1877" s="508"/>
      <c r="C1877" s="508"/>
      <c r="D1877" s="508"/>
      <c r="E1877" s="508"/>
      <c r="F1877" s="212" t="s">
        <v>83</v>
      </c>
      <c r="G1877" s="208">
        <v>0</v>
      </c>
      <c r="H1877" s="208">
        <v>0</v>
      </c>
      <c r="I1877" s="208">
        <v>0</v>
      </c>
      <c r="J1877" s="208">
        <f t="shared" si="1467"/>
        <v>0</v>
      </c>
      <c r="K1877" s="534"/>
      <c r="L1877" s="531"/>
      <c r="M1877" s="513"/>
      <c r="N1877" s="314"/>
      <c r="O1877" s="313"/>
      <c r="P1877" s="313"/>
      <c r="Q1877" s="313"/>
    </row>
    <row r="1878" spans="1:17" s="209" customFormat="1" ht="12" customHeight="1" x14ac:dyDescent="0.3">
      <c r="A1878" s="614"/>
      <c r="B1878" s="509"/>
      <c r="C1878" s="509"/>
      <c r="D1878" s="509"/>
      <c r="E1878" s="509"/>
      <c r="F1878" s="213" t="s">
        <v>121</v>
      </c>
      <c r="G1878" s="214">
        <f t="shared" ref="G1878:J1878" si="1469">SUM(G1875:G1877)</f>
        <v>108290</v>
      </c>
      <c r="H1878" s="214">
        <f t="shared" si="1469"/>
        <v>108290</v>
      </c>
      <c r="I1878" s="214">
        <f t="shared" si="1469"/>
        <v>0</v>
      </c>
      <c r="J1878" s="214">
        <f t="shared" si="1469"/>
        <v>108290</v>
      </c>
      <c r="K1878" s="535"/>
      <c r="L1878" s="532"/>
      <c r="M1878" s="514"/>
      <c r="N1878" s="314"/>
      <c r="O1878" s="313"/>
      <c r="P1878" s="313"/>
      <c r="Q1878" s="313"/>
    </row>
    <row r="1879" spans="1:17" s="209" customFormat="1" ht="12" customHeight="1" x14ac:dyDescent="0.3">
      <c r="A1879" s="614">
        <f>A1874+1</f>
        <v>232</v>
      </c>
      <c r="B1879" s="507"/>
      <c r="C1879" s="507" t="s">
        <v>286</v>
      </c>
      <c r="D1879" s="507"/>
      <c r="E1879" s="507"/>
      <c r="F1879" s="210" t="s">
        <v>197</v>
      </c>
      <c r="G1879" s="210"/>
      <c r="H1879" s="211"/>
      <c r="I1879" s="211"/>
      <c r="J1879" s="211"/>
      <c r="K1879" s="533"/>
      <c r="L1879" s="530">
        <v>0</v>
      </c>
      <c r="M1879" s="215"/>
      <c r="N1879" s="314"/>
      <c r="O1879" s="313"/>
      <c r="P1879" s="313"/>
      <c r="Q1879" s="313"/>
    </row>
    <row r="1880" spans="1:17" s="209" customFormat="1" ht="12" customHeight="1" x14ac:dyDescent="0.3">
      <c r="A1880" s="614"/>
      <c r="B1880" s="508"/>
      <c r="C1880" s="508"/>
      <c r="D1880" s="508"/>
      <c r="E1880" s="508"/>
      <c r="F1880" s="212" t="s">
        <v>104</v>
      </c>
      <c r="G1880" s="208">
        <v>550000</v>
      </c>
      <c r="H1880" s="208">
        <f t="shared" ref="H1880" si="1470">G1880</f>
        <v>550000</v>
      </c>
      <c r="I1880" s="208">
        <v>0</v>
      </c>
      <c r="J1880" s="208">
        <f t="shared" ref="J1880:J1882" si="1471">H1880</f>
        <v>550000</v>
      </c>
      <c r="K1880" s="534"/>
      <c r="L1880" s="531"/>
      <c r="M1880" s="513"/>
      <c r="N1880" s="314">
        <f>G1880</f>
        <v>550000</v>
      </c>
      <c r="O1880" s="314">
        <f t="shared" ref="O1880:Q1880" si="1472">H1880</f>
        <v>550000</v>
      </c>
      <c r="P1880" s="314">
        <f t="shared" si="1472"/>
        <v>0</v>
      </c>
      <c r="Q1880" s="314">
        <f t="shared" si="1472"/>
        <v>550000</v>
      </c>
    </row>
    <row r="1881" spans="1:17" s="209" customFormat="1" ht="12" customHeight="1" x14ac:dyDescent="0.3">
      <c r="A1881" s="614"/>
      <c r="B1881" s="508"/>
      <c r="C1881" s="508"/>
      <c r="D1881" s="508"/>
      <c r="E1881" s="508"/>
      <c r="F1881" s="212" t="s">
        <v>82</v>
      </c>
      <c r="G1881" s="208">
        <v>0</v>
      </c>
      <c r="H1881" s="208">
        <v>0</v>
      </c>
      <c r="I1881" s="208">
        <v>0</v>
      </c>
      <c r="J1881" s="208">
        <f t="shared" si="1471"/>
        <v>0</v>
      </c>
      <c r="K1881" s="534"/>
      <c r="L1881" s="531"/>
      <c r="M1881" s="513"/>
      <c r="N1881" s="314"/>
      <c r="O1881" s="313"/>
      <c r="P1881" s="313"/>
      <c r="Q1881" s="313"/>
    </row>
    <row r="1882" spans="1:17" s="209" customFormat="1" ht="12" customHeight="1" x14ac:dyDescent="0.3">
      <c r="A1882" s="614"/>
      <c r="B1882" s="508"/>
      <c r="C1882" s="508"/>
      <c r="D1882" s="508"/>
      <c r="E1882" s="508"/>
      <c r="F1882" s="212" t="s">
        <v>83</v>
      </c>
      <c r="G1882" s="208">
        <v>0</v>
      </c>
      <c r="H1882" s="208">
        <v>0</v>
      </c>
      <c r="I1882" s="208">
        <v>0</v>
      </c>
      <c r="J1882" s="208">
        <f t="shared" si="1471"/>
        <v>0</v>
      </c>
      <c r="K1882" s="534"/>
      <c r="L1882" s="531"/>
      <c r="M1882" s="513"/>
      <c r="N1882" s="314"/>
      <c r="O1882" s="313"/>
      <c r="P1882" s="313"/>
      <c r="Q1882" s="313"/>
    </row>
    <row r="1883" spans="1:17" s="209" customFormat="1" ht="12" customHeight="1" x14ac:dyDescent="0.3">
      <c r="A1883" s="614"/>
      <c r="B1883" s="509"/>
      <c r="C1883" s="509"/>
      <c r="D1883" s="509"/>
      <c r="E1883" s="509"/>
      <c r="F1883" s="213" t="s">
        <v>121</v>
      </c>
      <c r="G1883" s="214">
        <f t="shared" ref="G1883:J1883" si="1473">SUM(G1880:G1882)</f>
        <v>550000</v>
      </c>
      <c r="H1883" s="214">
        <f t="shared" si="1473"/>
        <v>550000</v>
      </c>
      <c r="I1883" s="214">
        <f t="shared" si="1473"/>
        <v>0</v>
      </c>
      <c r="J1883" s="214">
        <f t="shared" si="1473"/>
        <v>550000</v>
      </c>
      <c r="K1883" s="535"/>
      <c r="L1883" s="532"/>
      <c r="M1883" s="514"/>
      <c r="N1883" s="314"/>
      <c r="O1883" s="313"/>
      <c r="P1883" s="313"/>
      <c r="Q1883" s="313"/>
    </row>
    <row r="1884" spans="1:17" s="209" customFormat="1" ht="12" customHeight="1" x14ac:dyDescent="0.3">
      <c r="A1884" s="614">
        <f>A1879+1</f>
        <v>233</v>
      </c>
      <c r="B1884" s="507"/>
      <c r="C1884" s="507" t="s">
        <v>287</v>
      </c>
      <c r="D1884" s="507"/>
      <c r="E1884" s="507"/>
      <c r="F1884" s="210" t="s">
        <v>197</v>
      </c>
      <c r="G1884" s="210"/>
      <c r="H1884" s="211"/>
      <c r="I1884" s="211"/>
      <c r="J1884" s="211"/>
      <c r="K1884" s="533"/>
      <c r="L1884" s="530">
        <v>0</v>
      </c>
      <c r="M1884" s="215"/>
      <c r="N1884" s="314"/>
      <c r="O1884" s="313"/>
      <c r="P1884" s="313"/>
      <c r="Q1884" s="313"/>
    </row>
    <row r="1885" spans="1:17" s="209" customFormat="1" ht="12" customHeight="1" x14ac:dyDescent="0.3">
      <c r="A1885" s="614"/>
      <c r="B1885" s="508"/>
      <c r="C1885" s="508"/>
      <c r="D1885" s="508"/>
      <c r="E1885" s="508"/>
      <c r="F1885" s="212" t="s">
        <v>104</v>
      </c>
      <c r="G1885" s="208">
        <v>77000</v>
      </c>
      <c r="H1885" s="208">
        <f t="shared" ref="H1885" si="1474">G1885</f>
        <v>77000</v>
      </c>
      <c r="I1885" s="208">
        <v>0</v>
      </c>
      <c r="J1885" s="208">
        <f t="shared" ref="J1885:J1887" si="1475">H1885</f>
        <v>77000</v>
      </c>
      <c r="K1885" s="534"/>
      <c r="L1885" s="531"/>
      <c r="M1885" s="513"/>
      <c r="N1885" s="314">
        <f>G1885</f>
        <v>77000</v>
      </c>
      <c r="O1885" s="314">
        <f t="shared" ref="O1885:Q1885" si="1476">H1885</f>
        <v>77000</v>
      </c>
      <c r="P1885" s="314">
        <f t="shared" si="1476"/>
        <v>0</v>
      </c>
      <c r="Q1885" s="314">
        <f t="shared" si="1476"/>
        <v>77000</v>
      </c>
    </row>
    <row r="1886" spans="1:17" s="209" customFormat="1" ht="12" customHeight="1" x14ac:dyDescent="0.3">
      <c r="A1886" s="614"/>
      <c r="B1886" s="508"/>
      <c r="C1886" s="508"/>
      <c r="D1886" s="508"/>
      <c r="E1886" s="508"/>
      <c r="F1886" s="212" t="s">
        <v>82</v>
      </c>
      <c r="G1886" s="208">
        <v>0</v>
      </c>
      <c r="H1886" s="208">
        <v>0</v>
      </c>
      <c r="I1886" s="208">
        <v>0</v>
      </c>
      <c r="J1886" s="208">
        <f t="shared" si="1475"/>
        <v>0</v>
      </c>
      <c r="K1886" s="534"/>
      <c r="L1886" s="531"/>
      <c r="M1886" s="513"/>
      <c r="N1886" s="314"/>
      <c r="O1886" s="313"/>
      <c r="P1886" s="313"/>
      <c r="Q1886" s="313"/>
    </row>
    <row r="1887" spans="1:17" s="209" customFormat="1" ht="12" customHeight="1" x14ac:dyDescent="0.3">
      <c r="A1887" s="614"/>
      <c r="B1887" s="508"/>
      <c r="C1887" s="508"/>
      <c r="D1887" s="508"/>
      <c r="E1887" s="508"/>
      <c r="F1887" s="212" t="s">
        <v>83</v>
      </c>
      <c r="G1887" s="208">
        <v>0</v>
      </c>
      <c r="H1887" s="208">
        <v>0</v>
      </c>
      <c r="I1887" s="208">
        <v>0</v>
      </c>
      <c r="J1887" s="208">
        <f t="shared" si="1475"/>
        <v>0</v>
      </c>
      <c r="K1887" s="534"/>
      <c r="L1887" s="531"/>
      <c r="M1887" s="513"/>
      <c r="N1887" s="314"/>
      <c r="O1887" s="313"/>
      <c r="P1887" s="313"/>
      <c r="Q1887" s="313"/>
    </row>
    <row r="1888" spans="1:17" s="209" customFormat="1" ht="12" customHeight="1" x14ac:dyDescent="0.3">
      <c r="A1888" s="614"/>
      <c r="B1888" s="509"/>
      <c r="C1888" s="509"/>
      <c r="D1888" s="509"/>
      <c r="E1888" s="509"/>
      <c r="F1888" s="213" t="s">
        <v>121</v>
      </c>
      <c r="G1888" s="214">
        <f t="shared" ref="G1888:J1888" si="1477">SUM(G1885:G1887)</f>
        <v>77000</v>
      </c>
      <c r="H1888" s="214">
        <f t="shared" si="1477"/>
        <v>77000</v>
      </c>
      <c r="I1888" s="214">
        <f t="shared" si="1477"/>
        <v>0</v>
      </c>
      <c r="J1888" s="214">
        <f t="shared" si="1477"/>
        <v>77000</v>
      </c>
      <c r="K1888" s="535"/>
      <c r="L1888" s="532"/>
      <c r="M1888" s="514"/>
      <c r="N1888" s="314"/>
      <c r="O1888" s="313"/>
      <c r="P1888" s="313"/>
      <c r="Q1888" s="313"/>
    </row>
    <row r="1889" spans="1:17" s="209" customFormat="1" ht="12" customHeight="1" x14ac:dyDescent="0.3">
      <c r="A1889" s="614">
        <f>A1884+1</f>
        <v>234</v>
      </c>
      <c r="B1889" s="507"/>
      <c r="C1889" s="507" t="s">
        <v>288</v>
      </c>
      <c r="D1889" s="507"/>
      <c r="E1889" s="507"/>
      <c r="F1889" s="210" t="s">
        <v>197</v>
      </c>
      <c r="G1889" s="210"/>
      <c r="H1889" s="211"/>
      <c r="I1889" s="211"/>
      <c r="J1889" s="211"/>
      <c r="K1889" s="533"/>
      <c r="L1889" s="530">
        <v>0</v>
      </c>
      <c r="M1889" s="215"/>
      <c r="N1889" s="314"/>
      <c r="O1889" s="313"/>
      <c r="P1889" s="313"/>
      <c r="Q1889" s="313"/>
    </row>
    <row r="1890" spans="1:17" s="209" customFormat="1" ht="12" customHeight="1" x14ac:dyDescent="0.3">
      <c r="A1890" s="614"/>
      <c r="B1890" s="508"/>
      <c r="C1890" s="508"/>
      <c r="D1890" s="508"/>
      <c r="E1890" s="508"/>
      <c r="F1890" s="212" t="s">
        <v>104</v>
      </c>
      <c r="G1890" s="208">
        <v>67870</v>
      </c>
      <c r="H1890" s="208">
        <f t="shared" ref="H1890" si="1478">G1890</f>
        <v>67870</v>
      </c>
      <c r="I1890" s="208">
        <v>0</v>
      </c>
      <c r="J1890" s="208">
        <f t="shared" ref="J1890:J1892" si="1479">H1890</f>
        <v>67870</v>
      </c>
      <c r="K1890" s="534"/>
      <c r="L1890" s="531"/>
      <c r="M1890" s="513"/>
      <c r="N1890" s="314">
        <f>G1890</f>
        <v>67870</v>
      </c>
      <c r="O1890" s="314">
        <f t="shared" ref="O1890:Q1890" si="1480">H1890</f>
        <v>67870</v>
      </c>
      <c r="P1890" s="314">
        <f t="shared" si="1480"/>
        <v>0</v>
      </c>
      <c r="Q1890" s="314">
        <f t="shared" si="1480"/>
        <v>67870</v>
      </c>
    </row>
    <row r="1891" spans="1:17" s="209" customFormat="1" ht="12" customHeight="1" x14ac:dyDescent="0.3">
      <c r="A1891" s="614"/>
      <c r="B1891" s="508"/>
      <c r="C1891" s="508"/>
      <c r="D1891" s="508"/>
      <c r="E1891" s="508"/>
      <c r="F1891" s="212" t="s">
        <v>82</v>
      </c>
      <c r="G1891" s="208">
        <v>0</v>
      </c>
      <c r="H1891" s="208">
        <v>0</v>
      </c>
      <c r="I1891" s="208">
        <v>0</v>
      </c>
      <c r="J1891" s="208">
        <f t="shared" si="1479"/>
        <v>0</v>
      </c>
      <c r="K1891" s="534"/>
      <c r="L1891" s="531"/>
      <c r="M1891" s="513"/>
      <c r="N1891" s="314"/>
      <c r="O1891" s="313"/>
      <c r="P1891" s="313"/>
      <c r="Q1891" s="313"/>
    </row>
    <row r="1892" spans="1:17" s="209" customFormat="1" ht="12" customHeight="1" x14ac:dyDescent="0.3">
      <c r="A1892" s="614"/>
      <c r="B1892" s="508"/>
      <c r="C1892" s="508"/>
      <c r="D1892" s="508"/>
      <c r="E1892" s="508"/>
      <c r="F1892" s="212" t="s">
        <v>83</v>
      </c>
      <c r="G1892" s="208">
        <v>0</v>
      </c>
      <c r="H1892" s="208">
        <v>0</v>
      </c>
      <c r="I1892" s="208">
        <v>0</v>
      </c>
      <c r="J1892" s="208">
        <f t="shared" si="1479"/>
        <v>0</v>
      </c>
      <c r="K1892" s="534"/>
      <c r="L1892" s="531"/>
      <c r="M1892" s="513"/>
      <c r="N1892" s="314"/>
      <c r="O1892" s="313"/>
      <c r="P1892" s="313"/>
      <c r="Q1892" s="313"/>
    </row>
    <row r="1893" spans="1:17" s="209" customFormat="1" ht="12" customHeight="1" x14ac:dyDescent="0.3">
      <c r="A1893" s="614"/>
      <c r="B1893" s="509"/>
      <c r="C1893" s="509"/>
      <c r="D1893" s="509"/>
      <c r="E1893" s="509"/>
      <c r="F1893" s="213" t="s">
        <v>121</v>
      </c>
      <c r="G1893" s="214">
        <f t="shared" ref="G1893:J1893" si="1481">SUM(G1890:G1892)</f>
        <v>67870</v>
      </c>
      <c r="H1893" s="214">
        <f t="shared" si="1481"/>
        <v>67870</v>
      </c>
      <c r="I1893" s="214">
        <f t="shared" si="1481"/>
        <v>0</v>
      </c>
      <c r="J1893" s="214">
        <f t="shared" si="1481"/>
        <v>67870</v>
      </c>
      <c r="K1893" s="535"/>
      <c r="L1893" s="532"/>
      <c r="M1893" s="514"/>
      <c r="N1893" s="314"/>
      <c r="O1893" s="313"/>
      <c r="P1893" s="313"/>
      <c r="Q1893" s="313"/>
    </row>
    <row r="1894" spans="1:17" s="209" customFormat="1" ht="12" customHeight="1" x14ac:dyDescent="0.3">
      <c r="A1894" s="614">
        <f>A1889+1</f>
        <v>235</v>
      </c>
      <c r="B1894" s="507"/>
      <c r="C1894" s="507" t="s">
        <v>290</v>
      </c>
      <c r="D1894" s="507"/>
      <c r="E1894" s="507"/>
      <c r="F1894" s="210" t="s">
        <v>197</v>
      </c>
      <c r="G1894" s="210"/>
      <c r="H1894" s="211"/>
      <c r="I1894" s="211"/>
      <c r="J1894" s="211"/>
      <c r="K1894" s="533"/>
      <c r="L1894" s="530">
        <v>0</v>
      </c>
      <c r="M1894" s="215"/>
      <c r="N1894" s="314"/>
      <c r="O1894" s="313"/>
      <c r="P1894" s="313"/>
      <c r="Q1894" s="313"/>
    </row>
    <row r="1895" spans="1:17" s="209" customFormat="1" ht="12" customHeight="1" x14ac:dyDescent="0.3">
      <c r="A1895" s="614"/>
      <c r="B1895" s="508"/>
      <c r="C1895" s="508"/>
      <c r="D1895" s="508"/>
      <c r="E1895" s="508"/>
      <c r="F1895" s="212" t="s">
        <v>104</v>
      </c>
      <c r="G1895" s="208">
        <v>605000</v>
      </c>
      <c r="H1895" s="208">
        <f t="shared" ref="H1895" si="1482">G1895</f>
        <v>605000</v>
      </c>
      <c r="I1895" s="208">
        <v>0</v>
      </c>
      <c r="J1895" s="208">
        <f t="shared" ref="J1895:J1897" si="1483">H1895</f>
        <v>605000</v>
      </c>
      <c r="K1895" s="534"/>
      <c r="L1895" s="531"/>
      <c r="M1895" s="513"/>
      <c r="N1895" s="314">
        <f>G1895</f>
        <v>605000</v>
      </c>
      <c r="O1895" s="314">
        <f t="shared" ref="O1895:Q1895" si="1484">H1895</f>
        <v>605000</v>
      </c>
      <c r="P1895" s="314">
        <f t="shared" si="1484"/>
        <v>0</v>
      </c>
      <c r="Q1895" s="314">
        <f t="shared" si="1484"/>
        <v>605000</v>
      </c>
    </row>
    <row r="1896" spans="1:17" s="209" customFormat="1" ht="12" customHeight="1" x14ac:dyDescent="0.3">
      <c r="A1896" s="614"/>
      <c r="B1896" s="508"/>
      <c r="C1896" s="508"/>
      <c r="D1896" s="508"/>
      <c r="E1896" s="508"/>
      <c r="F1896" s="212" t="s">
        <v>82</v>
      </c>
      <c r="G1896" s="208">
        <v>0</v>
      </c>
      <c r="H1896" s="208">
        <v>0</v>
      </c>
      <c r="I1896" s="208">
        <v>0</v>
      </c>
      <c r="J1896" s="208">
        <f t="shared" si="1483"/>
        <v>0</v>
      </c>
      <c r="K1896" s="534"/>
      <c r="L1896" s="531"/>
      <c r="M1896" s="513"/>
      <c r="N1896" s="314"/>
      <c r="O1896" s="313"/>
      <c r="P1896" s="313"/>
      <c r="Q1896" s="313"/>
    </row>
    <row r="1897" spans="1:17" s="209" customFormat="1" ht="12" customHeight="1" x14ac:dyDescent="0.3">
      <c r="A1897" s="614"/>
      <c r="B1897" s="508"/>
      <c r="C1897" s="508"/>
      <c r="D1897" s="508"/>
      <c r="E1897" s="508"/>
      <c r="F1897" s="212" t="s">
        <v>83</v>
      </c>
      <c r="G1897" s="208">
        <v>0</v>
      </c>
      <c r="H1897" s="208">
        <v>0</v>
      </c>
      <c r="I1897" s="208">
        <v>0</v>
      </c>
      <c r="J1897" s="208">
        <f t="shared" si="1483"/>
        <v>0</v>
      </c>
      <c r="K1897" s="534"/>
      <c r="L1897" s="531"/>
      <c r="M1897" s="513"/>
      <c r="N1897" s="314"/>
      <c r="O1897" s="313"/>
      <c r="P1897" s="313"/>
      <c r="Q1897" s="313"/>
    </row>
    <row r="1898" spans="1:17" s="209" customFormat="1" ht="12" customHeight="1" x14ac:dyDescent="0.3">
      <c r="A1898" s="614"/>
      <c r="B1898" s="509"/>
      <c r="C1898" s="509"/>
      <c r="D1898" s="509"/>
      <c r="E1898" s="509"/>
      <c r="F1898" s="213" t="s">
        <v>121</v>
      </c>
      <c r="G1898" s="214">
        <f t="shared" ref="G1898:J1898" si="1485">SUM(G1895:G1897)</f>
        <v>605000</v>
      </c>
      <c r="H1898" s="214">
        <f t="shared" si="1485"/>
        <v>605000</v>
      </c>
      <c r="I1898" s="214">
        <f t="shared" si="1485"/>
        <v>0</v>
      </c>
      <c r="J1898" s="214">
        <f t="shared" si="1485"/>
        <v>605000</v>
      </c>
      <c r="K1898" s="535"/>
      <c r="L1898" s="532"/>
      <c r="M1898" s="514"/>
      <c r="N1898" s="314"/>
      <c r="O1898" s="313"/>
      <c r="P1898" s="313"/>
      <c r="Q1898" s="313"/>
    </row>
    <row r="1899" spans="1:17" s="209" customFormat="1" ht="12" customHeight="1" x14ac:dyDescent="0.3">
      <c r="A1899" s="614">
        <f>A1894+1</f>
        <v>236</v>
      </c>
      <c r="B1899" s="507"/>
      <c r="C1899" s="507" t="s">
        <v>291</v>
      </c>
      <c r="D1899" s="507"/>
      <c r="E1899" s="507"/>
      <c r="F1899" s="210" t="s">
        <v>197</v>
      </c>
      <c r="G1899" s="210"/>
      <c r="H1899" s="211"/>
      <c r="I1899" s="211"/>
      <c r="J1899" s="211"/>
      <c r="K1899" s="533"/>
      <c r="L1899" s="530">
        <v>0</v>
      </c>
      <c r="M1899" s="215"/>
      <c r="N1899" s="314"/>
      <c r="O1899" s="313"/>
      <c r="P1899" s="313"/>
      <c r="Q1899" s="313"/>
    </row>
    <row r="1900" spans="1:17" s="209" customFormat="1" ht="12" customHeight="1" x14ac:dyDescent="0.3">
      <c r="A1900" s="614"/>
      <c r="B1900" s="508"/>
      <c r="C1900" s="508"/>
      <c r="D1900" s="508"/>
      <c r="E1900" s="508"/>
      <c r="F1900" s="212" t="s">
        <v>104</v>
      </c>
      <c r="G1900" s="208">
        <v>605000</v>
      </c>
      <c r="H1900" s="208">
        <f t="shared" ref="H1900" si="1486">G1900</f>
        <v>605000</v>
      </c>
      <c r="I1900" s="208">
        <v>0</v>
      </c>
      <c r="J1900" s="208">
        <f t="shared" ref="J1900:J1902" si="1487">H1900</f>
        <v>605000</v>
      </c>
      <c r="K1900" s="534"/>
      <c r="L1900" s="531"/>
      <c r="M1900" s="513"/>
      <c r="N1900" s="314">
        <f>G1900</f>
        <v>605000</v>
      </c>
      <c r="O1900" s="314">
        <f t="shared" ref="O1900:Q1900" si="1488">H1900</f>
        <v>605000</v>
      </c>
      <c r="P1900" s="314">
        <f t="shared" si="1488"/>
        <v>0</v>
      </c>
      <c r="Q1900" s="314">
        <f t="shared" si="1488"/>
        <v>605000</v>
      </c>
    </row>
    <row r="1901" spans="1:17" s="209" customFormat="1" ht="12" customHeight="1" x14ac:dyDescent="0.3">
      <c r="A1901" s="614"/>
      <c r="B1901" s="508"/>
      <c r="C1901" s="508"/>
      <c r="D1901" s="508"/>
      <c r="E1901" s="508"/>
      <c r="F1901" s="212" t="s">
        <v>82</v>
      </c>
      <c r="G1901" s="208">
        <v>0</v>
      </c>
      <c r="H1901" s="208">
        <v>0</v>
      </c>
      <c r="I1901" s="208">
        <v>0</v>
      </c>
      <c r="J1901" s="208">
        <f t="shared" si="1487"/>
        <v>0</v>
      </c>
      <c r="K1901" s="534"/>
      <c r="L1901" s="531"/>
      <c r="M1901" s="513"/>
      <c r="N1901" s="314"/>
      <c r="O1901" s="313"/>
      <c r="P1901" s="313"/>
      <c r="Q1901" s="313"/>
    </row>
    <row r="1902" spans="1:17" s="209" customFormat="1" ht="12" customHeight="1" x14ac:dyDescent="0.3">
      <c r="A1902" s="614"/>
      <c r="B1902" s="508"/>
      <c r="C1902" s="508"/>
      <c r="D1902" s="508"/>
      <c r="E1902" s="508"/>
      <c r="F1902" s="212" t="s">
        <v>83</v>
      </c>
      <c r="G1902" s="208">
        <v>0</v>
      </c>
      <c r="H1902" s="208">
        <v>0</v>
      </c>
      <c r="I1902" s="208">
        <v>0</v>
      </c>
      <c r="J1902" s="208">
        <f t="shared" si="1487"/>
        <v>0</v>
      </c>
      <c r="K1902" s="534"/>
      <c r="L1902" s="531"/>
      <c r="M1902" s="513"/>
      <c r="N1902" s="314"/>
      <c r="O1902" s="313"/>
      <c r="P1902" s="313"/>
      <c r="Q1902" s="313"/>
    </row>
    <row r="1903" spans="1:17" s="209" customFormat="1" ht="12" customHeight="1" x14ac:dyDescent="0.3">
      <c r="A1903" s="614"/>
      <c r="B1903" s="509"/>
      <c r="C1903" s="509"/>
      <c r="D1903" s="509"/>
      <c r="E1903" s="509"/>
      <c r="F1903" s="213" t="s">
        <v>121</v>
      </c>
      <c r="G1903" s="214">
        <f t="shared" ref="G1903:J1903" si="1489">SUM(G1900:G1902)</f>
        <v>605000</v>
      </c>
      <c r="H1903" s="214">
        <f t="shared" si="1489"/>
        <v>605000</v>
      </c>
      <c r="I1903" s="214">
        <f t="shared" si="1489"/>
        <v>0</v>
      </c>
      <c r="J1903" s="214">
        <f t="shared" si="1489"/>
        <v>605000</v>
      </c>
      <c r="K1903" s="535"/>
      <c r="L1903" s="532"/>
      <c r="M1903" s="514"/>
      <c r="N1903" s="314"/>
      <c r="O1903" s="313"/>
      <c r="P1903" s="313"/>
      <c r="Q1903" s="313"/>
    </row>
    <row r="1904" spans="1:17" s="209" customFormat="1" ht="12" customHeight="1" x14ac:dyDescent="0.3">
      <c r="A1904" s="614">
        <f>A1899+1</f>
        <v>237</v>
      </c>
      <c r="B1904" s="507"/>
      <c r="C1904" s="507" t="s">
        <v>292</v>
      </c>
      <c r="D1904" s="507"/>
      <c r="E1904" s="507"/>
      <c r="F1904" s="210" t="s">
        <v>197</v>
      </c>
      <c r="G1904" s="210"/>
      <c r="H1904" s="211"/>
      <c r="I1904" s="211"/>
      <c r="J1904" s="211"/>
      <c r="K1904" s="533"/>
      <c r="L1904" s="530">
        <v>0</v>
      </c>
      <c r="M1904" s="215"/>
      <c r="N1904" s="314"/>
      <c r="O1904" s="313"/>
      <c r="P1904" s="313"/>
      <c r="Q1904" s="313"/>
    </row>
    <row r="1905" spans="1:17" s="209" customFormat="1" ht="12" customHeight="1" x14ac:dyDescent="0.3">
      <c r="A1905" s="614"/>
      <c r="B1905" s="508"/>
      <c r="C1905" s="508"/>
      <c r="D1905" s="508"/>
      <c r="E1905" s="508"/>
      <c r="F1905" s="212" t="s">
        <v>104</v>
      </c>
      <c r="G1905" s="208">
        <v>220000</v>
      </c>
      <c r="H1905" s="208">
        <f>G1905</f>
        <v>220000</v>
      </c>
      <c r="I1905" s="208">
        <v>0</v>
      </c>
      <c r="J1905" s="208">
        <f t="shared" ref="J1905:J1907" si="1490">H1905</f>
        <v>220000</v>
      </c>
      <c r="K1905" s="534"/>
      <c r="L1905" s="531"/>
      <c r="M1905" s="513"/>
      <c r="N1905" s="314">
        <f>G1905</f>
        <v>220000</v>
      </c>
      <c r="O1905" s="314">
        <f t="shared" ref="O1905:Q1905" si="1491">H1905</f>
        <v>220000</v>
      </c>
      <c r="P1905" s="314">
        <f t="shared" si="1491"/>
        <v>0</v>
      </c>
      <c r="Q1905" s="314">
        <f t="shared" si="1491"/>
        <v>220000</v>
      </c>
    </row>
    <row r="1906" spans="1:17" s="209" customFormat="1" ht="12" customHeight="1" x14ac:dyDescent="0.3">
      <c r="A1906" s="614"/>
      <c r="B1906" s="508"/>
      <c r="C1906" s="508"/>
      <c r="D1906" s="508"/>
      <c r="E1906" s="508"/>
      <c r="F1906" s="212" t="s">
        <v>82</v>
      </c>
      <c r="G1906" s="208">
        <v>0</v>
      </c>
      <c r="H1906" s="208">
        <v>0</v>
      </c>
      <c r="I1906" s="208">
        <v>0</v>
      </c>
      <c r="J1906" s="208">
        <f t="shared" si="1490"/>
        <v>0</v>
      </c>
      <c r="K1906" s="534"/>
      <c r="L1906" s="531"/>
      <c r="M1906" s="513"/>
      <c r="N1906" s="314"/>
      <c r="O1906" s="313"/>
      <c r="P1906" s="313"/>
      <c r="Q1906" s="313"/>
    </row>
    <row r="1907" spans="1:17" s="209" customFormat="1" ht="12" customHeight="1" x14ac:dyDescent="0.3">
      <c r="A1907" s="614"/>
      <c r="B1907" s="508"/>
      <c r="C1907" s="508"/>
      <c r="D1907" s="508"/>
      <c r="E1907" s="508"/>
      <c r="F1907" s="212" t="s">
        <v>83</v>
      </c>
      <c r="G1907" s="208">
        <v>0</v>
      </c>
      <c r="H1907" s="208">
        <v>0</v>
      </c>
      <c r="I1907" s="208">
        <v>0</v>
      </c>
      <c r="J1907" s="208">
        <f t="shared" si="1490"/>
        <v>0</v>
      </c>
      <c r="K1907" s="534"/>
      <c r="L1907" s="531"/>
      <c r="M1907" s="513"/>
      <c r="N1907" s="314"/>
      <c r="O1907" s="313"/>
      <c r="P1907" s="313"/>
      <c r="Q1907" s="313"/>
    </row>
    <row r="1908" spans="1:17" s="209" customFormat="1" ht="12" customHeight="1" x14ac:dyDescent="0.3">
      <c r="A1908" s="614"/>
      <c r="B1908" s="509"/>
      <c r="C1908" s="509"/>
      <c r="D1908" s="509"/>
      <c r="E1908" s="509"/>
      <c r="F1908" s="213" t="s">
        <v>121</v>
      </c>
      <c r="G1908" s="214">
        <f>SUM(G1905:G1907)</f>
        <v>220000</v>
      </c>
      <c r="H1908" s="214">
        <f t="shared" ref="H1908:J1908" si="1492">SUM(H1905:H1907)</f>
        <v>220000</v>
      </c>
      <c r="I1908" s="214">
        <f t="shared" si="1492"/>
        <v>0</v>
      </c>
      <c r="J1908" s="214">
        <f t="shared" si="1492"/>
        <v>220000</v>
      </c>
      <c r="K1908" s="535"/>
      <c r="L1908" s="532"/>
      <c r="M1908" s="514"/>
      <c r="N1908" s="314"/>
      <c r="O1908" s="313"/>
      <c r="P1908" s="313"/>
      <c r="Q1908" s="313"/>
    </row>
    <row r="1909" spans="1:17" s="209" customFormat="1" ht="12" customHeight="1" x14ac:dyDescent="0.3">
      <c r="A1909" s="614">
        <f>A1904+1</f>
        <v>238</v>
      </c>
      <c r="B1909" s="507"/>
      <c r="C1909" s="507" t="s">
        <v>293</v>
      </c>
      <c r="D1909" s="507"/>
      <c r="E1909" s="507"/>
      <c r="F1909" s="210" t="s">
        <v>197</v>
      </c>
      <c r="G1909" s="210"/>
      <c r="H1909" s="211"/>
      <c r="I1909" s="211"/>
      <c r="J1909" s="211"/>
      <c r="K1909" s="533" t="s">
        <v>1090</v>
      </c>
      <c r="L1909" s="530">
        <v>0</v>
      </c>
      <c r="M1909" s="215"/>
      <c r="N1909" s="314"/>
      <c r="O1909" s="313"/>
      <c r="P1909" s="313"/>
      <c r="Q1909" s="313"/>
    </row>
    <row r="1910" spans="1:17" s="209" customFormat="1" ht="12" customHeight="1" x14ac:dyDescent="0.3">
      <c r="A1910" s="614"/>
      <c r="B1910" s="508"/>
      <c r="C1910" s="508"/>
      <c r="D1910" s="508"/>
      <c r="E1910" s="508"/>
      <c r="F1910" s="212" t="s">
        <v>104</v>
      </c>
      <c r="G1910" s="208">
        <v>556000</v>
      </c>
      <c r="H1910" s="208">
        <v>0</v>
      </c>
      <c r="I1910" s="208">
        <f>G1910</f>
        <v>556000</v>
      </c>
      <c r="J1910" s="208">
        <f t="shared" ref="J1910:J1912" si="1493">H1910</f>
        <v>0</v>
      </c>
      <c r="K1910" s="534"/>
      <c r="L1910" s="531"/>
      <c r="M1910" s="513"/>
      <c r="N1910" s="314">
        <f>G1910</f>
        <v>556000</v>
      </c>
      <c r="O1910" s="314">
        <f t="shared" ref="O1910:Q1910" si="1494">H1910</f>
        <v>0</v>
      </c>
      <c r="P1910" s="314">
        <f t="shared" si="1494"/>
        <v>556000</v>
      </c>
      <c r="Q1910" s="314">
        <f t="shared" si="1494"/>
        <v>0</v>
      </c>
    </row>
    <row r="1911" spans="1:17" s="209" customFormat="1" ht="12" customHeight="1" x14ac:dyDescent="0.3">
      <c r="A1911" s="614"/>
      <c r="B1911" s="508"/>
      <c r="C1911" s="508"/>
      <c r="D1911" s="508"/>
      <c r="E1911" s="508"/>
      <c r="F1911" s="212" t="s">
        <v>82</v>
      </c>
      <c r="G1911" s="208">
        <v>0</v>
      </c>
      <c r="H1911" s="208">
        <v>0</v>
      </c>
      <c r="I1911" s="208">
        <v>0</v>
      </c>
      <c r="J1911" s="208">
        <f t="shared" si="1493"/>
        <v>0</v>
      </c>
      <c r="K1911" s="534"/>
      <c r="L1911" s="531"/>
      <c r="M1911" s="513"/>
      <c r="N1911" s="314"/>
      <c r="O1911" s="313"/>
      <c r="P1911" s="313"/>
      <c r="Q1911" s="313"/>
    </row>
    <row r="1912" spans="1:17" s="209" customFormat="1" ht="12" customHeight="1" x14ac:dyDescent="0.3">
      <c r="A1912" s="614"/>
      <c r="B1912" s="508"/>
      <c r="C1912" s="508"/>
      <c r="D1912" s="508"/>
      <c r="E1912" s="508"/>
      <c r="F1912" s="212" t="s">
        <v>83</v>
      </c>
      <c r="G1912" s="208">
        <v>0</v>
      </c>
      <c r="H1912" s="208">
        <v>0</v>
      </c>
      <c r="I1912" s="208">
        <v>0</v>
      </c>
      <c r="J1912" s="208">
        <f t="shared" si="1493"/>
        <v>0</v>
      </c>
      <c r="K1912" s="534"/>
      <c r="L1912" s="531"/>
      <c r="M1912" s="513"/>
      <c r="N1912" s="314"/>
      <c r="O1912" s="313"/>
      <c r="P1912" s="313"/>
      <c r="Q1912" s="313"/>
    </row>
    <row r="1913" spans="1:17" s="209" customFormat="1" ht="12" customHeight="1" x14ac:dyDescent="0.3">
      <c r="A1913" s="614"/>
      <c r="B1913" s="509"/>
      <c r="C1913" s="509"/>
      <c r="D1913" s="509"/>
      <c r="E1913" s="509"/>
      <c r="F1913" s="213" t="s">
        <v>121</v>
      </c>
      <c r="G1913" s="214">
        <f t="shared" ref="G1913:J1913" si="1495">SUM(G1910:G1912)</f>
        <v>556000</v>
      </c>
      <c r="H1913" s="214">
        <f t="shared" si="1495"/>
        <v>0</v>
      </c>
      <c r="I1913" s="214">
        <f t="shared" si="1495"/>
        <v>556000</v>
      </c>
      <c r="J1913" s="214">
        <f t="shared" si="1495"/>
        <v>0</v>
      </c>
      <c r="K1913" s="535"/>
      <c r="L1913" s="532"/>
      <c r="M1913" s="514"/>
      <c r="N1913" s="314"/>
      <c r="O1913" s="313"/>
      <c r="P1913" s="313"/>
      <c r="Q1913" s="313"/>
    </row>
    <row r="1914" spans="1:17" s="209" customFormat="1" ht="12" customHeight="1" x14ac:dyDescent="0.3">
      <c r="A1914" s="614">
        <f>A1909+1</f>
        <v>239</v>
      </c>
      <c r="B1914" s="507"/>
      <c r="C1914" s="507" t="s">
        <v>294</v>
      </c>
      <c r="D1914" s="507"/>
      <c r="E1914" s="507"/>
      <c r="F1914" s="210" t="s">
        <v>197</v>
      </c>
      <c r="G1914" s="210"/>
      <c r="H1914" s="211"/>
      <c r="I1914" s="211"/>
      <c r="J1914" s="211"/>
      <c r="K1914" s="533"/>
      <c r="L1914" s="530">
        <v>0</v>
      </c>
      <c r="M1914" s="215"/>
      <c r="N1914" s="314"/>
      <c r="O1914" s="313"/>
      <c r="P1914" s="313"/>
      <c r="Q1914" s="313"/>
    </row>
    <row r="1915" spans="1:17" s="209" customFormat="1" ht="12" customHeight="1" x14ac:dyDescent="0.3">
      <c r="A1915" s="614"/>
      <c r="B1915" s="508"/>
      <c r="C1915" s="508"/>
      <c r="D1915" s="508"/>
      <c r="E1915" s="508"/>
      <c r="F1915" s="212" t="s">
        <v>104</v>
      </c>
      <c r="G1915" s="208">
        <v>163663350</v>
      </c>
      <c r="H1915" s="208">
        <f t="shared" ref="H1915" si="1496">G1915</f>
        <v>163663350</v>
      </c>
      <c r="I1915" s="208">
        <v>0</v>
      </c>
      <c r="J1915" s="208">
        <f t="shared" ref="J1915:J1917" si="1497">H1915</f>
        <v>163663350</v>
      </c>
      <c r="K1915" s="534"/>
      <c r="L1915" s="531"/>
      <c r="M1915" s="513"/>
      <c r="N1915" s="314">
        <f>G1915</f>
        <v>163663350</v>
      </c>
      <c r="O1915" s="314">
        <f t="shared" ref="O1915:Q1915" si="1498">H1915</f>
        <v>163663350</v>
      </c>
      <c r="P1915" s="314">
        <f t="shared" si="1498"/>
        <v>0</v>
      </c>
      <c r="Q1915" s="314">
        <f t="shared" si="1498"/>
        <v>163663350</v>
      </c>
    </row>
    <row r="1916" spans="1:17" s="209" customFormat="1" ht="12" customHeight="1" x14ac:dyDescent="0.3">
      <c r="A1916" s="614"/>
      <c r="B1916" s="508"/>
      <c r="C1916" s="508"/>
      <c r="D1916" s="508"/>
      <c r="E1916" s="508"/>
      <c r="F1916" s="212" t="s">
        <v>82</v>
      </c>
      <c r="G1916" s="208">
        <v>0</v>
      </c>
      <c r="H1916" s="208">
        <v>0</v>
      </c>
      <c r="I1916" s="208">
        <v>0</v>
      </c>
      <c r="J1916" s="208">
        <f t="shared" si="1497"/>
        <v>0</v>
      </c>
      <c r="K1916" s="534"/>
      <c r="L1916" s="531"/>
      <c r="M1916" s="513"/>
      <c r="N1916" s="314"/>
      <c r="O1916" s="313"/>
      <c r="P1916" s="313"/>
      <c r="Q1916" s="313"/>
    </row>
    <row r="1917" spans="1:17" s="209" customFormat="1" ht="12" customHeight="1" x14ac:dyDescent="0.3">
      <c r="A1917" s="614"/>
      <c r="B1917" s="508"/>
      <c r="C1917" s="508"/>
      <c r="D1917" s="508"/>
      <c r="E1917" s="508"/>
      <c r="F1917" s="212" t="s">
        <v>83</v>
      </c>
      <c r="G1917" s="208">
        <v>0</v>
      </c>
      <c r="H1917" s="208">
        <v>0</v>
      </c>
      <c r="I1917" s="208">
        <v>0</v>
      </c>
      <c r="J1917" s="208">
        <f t="shared" si="1497"/>
        <v>0</v>
      </c>
      <c r="K1917" s="534"/>
      <c r="L1917" s="531"/>
      <c r="M1917" s="513"/>
      <c r="N1917" s="314"/>
      <c r="O1917" s="313"/>
      <c r="P1917" s="313"/>
      <c r="Q1917" s="313"/>
    </row>
    <row r="1918" spans="1:17" s="209" customFormat="1" ht="12" customHeight="1" x14ac:dyDescent="0.3">
      <c r="A1918" s="614"/>
      <c r="B1918" s="509"/>
      <c r="C1918" s="509"/>
      <c r="D1918" s="509"/>
      <c r="E1918" s="509"/>
      <c r="F1918" s="213" t="s">
        <v>121</v>
      </c>
      <c r="G1918" s="214">
        <f t="shared" ref="G1918:J1918" si="1499">SUM(G1915:G1917)</f>
        <v>163663350</v>
      </c>
      <c r="H1918" s="214">
        <f t="shared" si="1499"/>
        <v>163663350</v>
      </c>
      <c r="I1918" s="214">
        <f t="shared" si="1499"/>
        <v>0</v>
      </c>
      <c r="J1918" s="214">
        <f t="shared" si="1499"/>
        <v>163663350</v>
      </c>
      <c r="K1918" s="535"/>
      <c r="L1918" s="532"/>
      <c r="M1918" s="514"/>
      <c r="N1918" s="314"/>
      <c r="O1918" s="313"/>
      <c r="P1918" s="313"/>
      <c r="Q1918" s="313"/>
    </row>
    <row r="1919" spans="1:17" s="209" customFormat="1" ht="12" customHeight="1" x14ac:dyDescent="0.3">
      <c r="A1919" s="614">
        <f>A1914+1</f>
        <v>240</v>
      </c>
      <c r="B1919" s="507"/>
      <c r="C1919" s="507" t="s">
        <v>295</v>
      </c>
      <c r="D1919" s="507"/>
      <c r="E1919" s="507"/>
      <c r="F1919" s="210" t="s">
        <v>197</v>
      </c>
      <c r="G1919" s="210"/>
      <c r="H1919" s="211"/>
      <c r="I1919" s="211"/>
      <c r="J1919" s="211"/>
      <c r="K1919" s="533" t="s">
        <v>852</v>
      </c>
      <c r="L1919" s="530">
        <v>0</v>
      </c>
      <c r="M1919" s="588"/>
      <c r="N1919" s="314"/>
      <c r="O1919" s="312"/>
      <c r="P1919" s="313"/>
      <c r="Q1919" s="313"/>
    </row>
    <row r="1920" spans="1:17" s="209" customFormat="1" ht="12" customHeight="1" x14ac:dyDescent="0.3">
      <c r="A1920" s="614"/>
      <c r="B1920" s="508"/>
      <c r="C1920" s="508"/>
      <c r="D1920" s="508"/>
      <c r="E1920" s="508"/>
      <c r="F1920" s="212" t="s">
        <v>104</v>
      </c>
      <c r="G1920" s="208">
        <v>111064000</v>
      </c>
      <c r="H1920" s="208">
        <v>0</v>
      </c>
      <c r="I1920" s="208">
        <f>G1920</f>
        <v>111064000</v>
      </c>
      <c r="J1920" s="208">
        <f t="shared" ref="J1920:J1922" si="1500">H1920</f>
        <v>0</v>
      </c>
      <c r="K1920" s="534"/>
      <c r="L1920" s="531"/>
      <c r="M1920" s="541"/>
      <c r="N1920" s="314">
        <f>G1920</f>
        <v>111064000</v>
      </c>
      <c r="O1920" s="314">
        <f t="shared" ref="O1920:Q1920" si="1501">H1920</f>
        <v>0</v>
      </c>
      <c r="P1920" s="314">
        <f t="shared" si="1501"/>
        <v>111064000</v>
      </c>
      <c r="Q1920" s="314">
        <f t="shared" si="1501"/>
        <v>0</v>
      </c>
    </row>
    <row r="1921" spans="1:17" s="209" customFormat="1" ht="12" customHeight="1" x14ac:dyDescent="0.3">
      <c r="A1921" s="614"/>
      <c r="B1921" s="508"/>
      <c r="C1921" s="508"/>
      <c r="D1921" s="508"/>
      <c r="E1921" s="508"/>
      <c r="F1921" s="212" t="s">
        <v>82</v>
      </c>
      <c r="G1921" s="208">
        <v>0</v>
      </c>
      <c r="H1921" s="208">
        <v>0</v>
      </c>
      <c r="I1921" s="208">
        <v>0</v>
      </c>
      <c r="J1921" s="208">
        <f t="shared" si="1500"/>
        <v>0</v>
      </c>
      <c r="K1921" s="534"/>
      <c r="L1921" s="531"/>
      <c r="M1921" s="541"/>
      <c r="N1921" s="314"/>
      <c r="O1921" s="312"/>
      <c r="P1921" s="313"/>
      <c r="Q1921" s="313"/>
    </row>
    <row r="1922" spans="1:17" s="209" customFormat="1" ht="12" customHeight="1" x14ac:dyDescent="0.3">
      <c r="A1922" s="614"/>
      <c r="B1922" s="508"/>
      <c r="C1922" s="508"/>
      <c r="D1922" s="508"/>
      <c r="E1922" s="508"/>
      <c r="F1922" s="212" t="s">
        <v>83</v>
      </c>
      <c r="G1922" s="208">
        <v>0</v>
      </c>
      <c r="H1922" s="208">
        <v>0</v>
      </c>
      <c r="I1922" s="208">
        <v>0</v>
      </c>
      <c r="J1922" s="208">
        <f t="shared" si="1500"/>
        <v>0</v>
      </c>
      <c r="K1922" s="534"/>
      <c r="L1922" s="531"/>
      <c r="M1922" s="541"/>
      <c r="N1922" s="314"/>
      <c r="O1922" s="312"/>
      <c r="P1922" s="313"/>
      <c r="Q1922" s="313"/>
    </row>
    <row r="1923" spans="1:17" s="209" customFormat="1" ht="12" customHeight="1" x14ac:dyDescent="0.3">
      <c r="A1923" s="614"/>
      <c r="B1923" s="509"/>
      <c r="C1923" s="509"/>
      <c r="D1923" s="508"/>
      <c r="E1923" s="508"/>
      <c r="F1923" s="213" t="s">
        <v>121</v>
      </c>
      <c r="G1923" s="214">
        <f t="shared" ref="G1923:J1923" si="1502">SUM(G1920:G1922)</f>
        <v>111064000</v>
      </c>
      <c r="H1923" s="214">
        <f t="shared" si="1502"/>
        <v>0</v>
      </c>
      <c r="I1923" s="214">
        <f t="shared" si="1502"/>
        <v>111064000</v>
      </c>
      <c r="J1923" s="214">
        <f t="shared" si="1502"/>
        <v>0</v>
      </c>
      <c r="K1923" s="535"/>
      <c r="L1923" s="532"/>
      <c r="M1923" s="542"/>
      <c r="N1923" s="314"/>
      <c r="O1923" s="312"/>
      <c r="P1923" s="313"/>
      <c r="Q1923" s="313"/>
    </row>
    <row r="1924" spans="1:17" s="209" customFormat="1" ht="12" customHeight="1" x14ac:dyDescent="0.3">
      <c r="A1924" s="614"/>
      <c r="B1924" s="507"/>
      <c r="C1924" s="507" t="s">
        <v>296</v>
      </c>
      <c r="D1924" s="508"/>
      <c r="E1924" s="508"/>
      <c r="F1924" s="210" t="s">
        <v>197</v>
      </c>
      <c r="G1924" s="210"/>
      <c r="H1924" s="211"/>
      <c r="I1924" s="211"/>
      <c r="J1924" s="211"/>
      <c r="K1924" s="533" t="s">
        <v>850</v>
      </c>
      <c r="L1924" s="530">
        <v>0</v>
      </c>
      <c r="M1924" s="512" t="s">
        <v>1099</v>
      </c>
      <c r="N1924" s="314"/>
      <c r="O1924" s="312"/>
      <c r="P1924" s="313"/>
      <c r="Q1924" s="313"/>
    </row>
    <row r="1925" spans="1:17" s="209" customFormat="1" ht="12" customHeight="1" x14ac:dyDescent="0.3">
      <c r="A1925" s="614"/>
      <c r="B1925" s="508"/>
      <c r="C1925" s="508"/>
      <c r="D1925" s="508"/>
      <c r="E1925" s="508"/>
      <c r="F1925" s="212" t="s">
        <v>104</v>
      </c>
      <c r="G1925" s="208">
        <v>27000000</v>
      </c>
      <c r="H1925" s="208">
        <v>0</v>
      </c>
      <c r="I1925" s="208">
        <f>G1925</f>
        <v>27000000</v>
      </c>
      <c r="J1925" s="208">
        <f t="shared" ref="J1925:J1927" si="1503">H1925</f>
        <v>0</v>
      </c>
      <c r="K1925" s="534"/>
      <c r="L1925" s="531"/>
      <c r="M1925" s="513"/>
      <c r="N1925" s="314">
        <f>G1925</f>
        <v>27000000</v>
      </c>
      <c r="O1925" s="314">
        <f t="shared" ref="O1925:Q1925" si="1504">H1925</f>
        <v>0</v>
      </c>
      <c r="P1925" s="314">
        <f t="shared" si="1504"/>
        <v>27000000</v>
      </c>
      <c r="Q1925" s="314">
        <f t="shared" si="1504"/>
        <v>0</v>
      </c>
    </row>
    <row r="1926" spans="1:17" s="209" customFormat="1" ht="12" customHeight="1" x14ac:dyDescent="0.3">
      <c r="A1926" s="614"/>
      <c r="B1926" s="508"/>
      <c r="C1926" s="508"/>
      <c r="D1926" s="508"/>
      <c r="E1926" s="508"/>
      <c r="F1926" s="212" t="s">
        <v>82</v>
      </c>
      <c r="G1926" s="208">
        <v>0</v>
      </c>
      <c r="H1926" s="208">
        <v>0</v>
      </c>
      <c r="I1926" s="208">
        <v>0</v>
      </c>
      <c r="J1926" s="208">
        <f t="shared" si="1503"/>
        <v>0</v>
      </c>
      <c r="K1926" s="534"/>
      <c r="L1926" s="531"/>
      <c r="M1926" s="513"/>
      <c r="N1926" s="314"/>
      <c r="O1926" s="312"/>
      <c r="P1926" s="313"/>
      <c r="Q1926" s="313"/>
    </row>
    <row r="1927" spans="1:17" s="209" customFormat="1" ht="12" customHeight="1" x14ac:dyDescent="0.3">
      <c r="A1927" s="614"/>
      <c r="B1927" s="508"/>
      <c r="C1927" s="508"/>
      <c r="D1927" s="508"/>
      <c r="E1927" s="508"/>
      <c r="F1927" s="212" t="s">
        <v>83</v>
      </c>
      <c r="G1927" s="208">
        <v>0</v>
      </c>
      <c r="H1927" s="208">
        <v>0</v>
      </c>
      <c r="I1927" s="208">
        <v>0</v>
      </c>
      <c r="J1927" s="208">
        <f t="shared" si="1503"/>
        <v>0</v>
      </c>
      <c r="K1927" s="534"/>
      <c r="L1927" s="531"/>
      <c r="M1927" s="513"/>
      <c r="N1927" s="314"/>
      <c r="O1927" s="312"/>
      <c r="P1927" s="313"/>
      <c r="Q1927" s="313"/>
    </row>
    <row r="1928" spans="1:17" s="209" customFormat="1" ht="12" customHeight="1" x14ac:dyDescent="0.3">
      <c r="A1928" s="614"/>
      <c r="B1928" s="509"/>
      <c r="C1928" s="509"/>
      <c r="D1928" s="508"/>
      <c r="E1928" s="508"/>
      <c r="F1928" s="213" t="s">
        <v>121</v>
      </c>
      <c r="G1928" s="214">
        <f t="shared" ref="G1928:J1928" si="1505">SUM(G1925:G1927)</f>
        <v>27000000</v>
      </c>
      <c r="H1928" s="214">
        <f t="shared" si="1505"/>
        <v>0</v>
      </c>
      <c r="I1928" s="214">
        <f t="shared" si="1505"/>
        <v>27000000</v>
      </c>
      <c r="J1928" s="214">
        <f t="shared" si="1505"/>
        <v>0</v>
      </c>
      <c r="K1928" s="535"/>
      <c r="L1928" s="532"/>
      <c r="M1928" s="514"/>
      <c r="N1928" s="314"/>
      <c r="O1928" s="312"/>
      <c r="P1928" s="313"/>
      <c r="Q1928" s="313"/>
    </row>
    <row r="1929" spans="1:17" s="209" customFormat="1" ht="12" customHeight="1" x14ac:dyDescent="0.3">
      <c r="A1929" s="614"/>
      <c r="B1929" s="507"/>
      <c r="C1929" s="507" t="s">
        <v>297</v>
      </c>
      <c r="D1929" s="508"/>
      <c r="E1929" s="508"/>
      <c r="F1929" s="210" t="s">
        <v>197</v>
      </c>
      <c r="G1929" s="210"/>
      <c r="H1929" s="211"/>
      <c r="I1929" s="211"/>
      <c r="J1929" s="211"/>
      <c r="K1929" s="533" t="s">
        <v>850</v>
      </c>
      <c r="L1929" s="530">
        <v>0</v>
      </c>
      <c r="M1929" s="512" t="s">
        <v>1100</v>
      </c>
      <c r="N1929" s="314"/>
      <c r="O1929" s="312"/>
      <c r="P1929" s="313"/>
      <c r="Q1929" s="313"/>
    </row>
    <row r="1930" spans="1:17" s="209" customFormat="1" ht="12" customHeight="1" x14ac:dyDescent="0.3">
      <c r="A1930" s="614"/>
      <c r="B1930" s="508"/>
      <c r="C1930" s="508"/>
      <c r="D1930" s="508"/>
      <c r="E1930" s="508"/>
      <c r="F1930" s="212" t="s">
        <v>104</v>
      </c>
      <c r="G1930" s="208">
        <v>12320000</v>
      </c>
      <c r="H1930" s="208">
        <v>0</v>
      </c>
      <c r="I1930" s="208">
        <f>G1930</f>
        <v>12320000</v>
      </c>
      <c r="J1930" s="208">
        <f t="shared" ref="J1930:J1932" si="1506">H1930</f>
        <v>0</v>
      </c>
      <c r="K1930" s="534"/>
      <c r="L1930" s="531"/>
      <c r="M1930" s="513"/>
      <c r="N1930" s="314">
        <f>G1930</f>
        <v>12320000</v>
      </c>
      <c r="O1930" s="314">
        <f t="shared" ref="O1930:Q1930" si="1507">H1930</f>
        <v>0</v>
      </c>
      <c r="P1930" s="314">
        <f t="shared" si="1507"/>
        <v>12320000</v>
      </c>
      <c r="Q1930" s="314">
        <f t="shared" si="1507"/>
        <v>0</v>
      </c>
    </row>
    <row r="1931" spans="1:17" s="209" customFormat="1" ht="12" customHeight="1" x14ac:dyDescent="0.3">
      <c r="A1931" s="614"/>
      <c r="B1931" s="508"/>
      <c r="C1931" s="508"/>
      <c r="D1931" s="508"/>
      <c r="E1931" s="508"/>
      <c r="F1931" s="212" t="s">
        <v>82</v>
      </c>
      <c r="G1931" s="208">
        <v>0</v>
      </c>
      <c r="H1931" s="208">
        <v>0</v>
      </c>
      <c r="I1931" s="208">
        <v>0</v>
      </c>
      <c r="J1931" s="208">
        <f t="shared" si="1506"/>
        <v>0</v>
      </c>
      <c r="K1931" s="534"/>
      <c r="L1931" s="531"/>
      <c r="M1931" s="513"/>
      <c r="N1931" s="314"/>
      <c r="O1931" s="312"/>
      <c r="P1931" s="313"/>
      <c r="Q1931" s="313"/>
    </row>
    <row r="1932" spans="1:17" s="209" customFormat="1" ht="12" customHeight="1" x14ac:dyDescent="0.3">
      <c r="A1932" s="614"/>
      <c r="B1932" s="508"/>
      <c r="C1932" s="508"/>
      <c r="D1932" s="508"/>
      <c r="E1932" s="508"/>
      <c r="F1932" s="212" t="s">
        <v>83</v>
      </c>
      <c r="G1932" s="208">
        <v>0</v>
      </c>
      <c r="H1932" s="208">
        <v>0</v>
      </c>
      <c r="I1932" s="208">
        <v>0</v>
      </c>
      <c r="J1932" s="208">
        <f t="shared" si="1506"/>
        <v>0</v>
      </c>
      <c r="K1932" s="534"/>
      <c r="L1932" s="531"/>
      <c r="M1932" s="513"/>
      <c r="N1932" s="314"/>
      <c r="O1932" s="312"/>
      <c r="P1932" s="313"/>
      <c r="Q1932" s="313"/>
    </row>
    <row r="1933" spans="1:17" s="209" customFormat="1" ht="12" customHeight="1" x14ac:dyDescent="0.3">
      <c r="A1933" s="614"/>
      <c r="B1933" s="509"/>
      <c r="C1933" s="509"/>
      <c r="D1933" s="508"/>
      <c r="E1933" s="508"/>
      <c r="F1933" s="213" t="s">
        <v>121</v>
      </c>
      <c r="G1933" s="214">
        <f t="shared" ref="G1933:J1933" si="1508">SUM(G1930:G1932)</f>
        <v>12320000</v>
      </c>
      <c r="H1933" s="214">
        <f t="shared" si="1508"/>
        <v>0</v>
      </c>
      <c r="I1933" s="214">
        <f t="shared" si="1508"/>
        <v>12320000</v>
      </c>
      <c r="J1933" s="214">
        <f t="shared" si="1508"/>
        <v>0</v>
      </c>
      <c r="K1933" s="535"/>
      <c r="L1933" s="532"/>
      <c r="M1933" s="514"/>
      <c r="N1933" s="314"/>
      <c r="O1933" s="312"/>
      <c r="P1933" s="313"/>
      <c r="Q1933" s="313"/>
    </row>
    <row r="1934" spans="1:17" s="209" customFormat="1" ht="12" customHeight="1" x14ac:dyDescent="0.3">
      <c r="A1934" s="614"/>
      <c r="B1934" s="518"/>
      <c r="C1934" s="519"/>
      <c r="D1934" s="519"/>
      <c r="E1934" s="520"/>
      <c r="F1934" s="206"/>
      <c r="G1934" s="207"/>
      <c r="H1934" s="208"/>
      <c r="I1934" s="208"/>
      <c r="J1934" s="208"/>
      <c r="K1934" s="527"/>
      <c r="L1934" s="527"/>
      <c r="M1934" s="512"/>
      <c r="N1934" s="314"/>
      <c r="O1934" s="313"/>
      <c r="P1934" s="313"/>
      <c r="Q1934" s="313"/>
    </row>
    <row r="1935" spans="1:17" s="209" customFormat="1" ht="12" customHeight="1" x14ac:dyDescent="0.3">
      <c r="A1935" s="614"/>
      <c r="B1935" s="521"/>
      <c r="C1935" s="522"/>
      <c r="D1935" s="522"/>
      <c r="E1935" s="523"/>
      <c r="F1935" s="206" t="s">
        <v>565</v>
      </c>
      <c r="G1935" s="207">
        <f>G1920+G1925+G1930</f>
        <v>150384000</v>
      </c>
      <c r="H1935" s="207">
        <f t="shared" ref="H1935:J1935" si="1509">H1920+H1925+H1930</f>
        <v>0</v>
      </c>
      <c r="I1935" s="207">
        <f t="shared" si="1509"/>
        <v>150384000</v>
      </c>
      <c r="J1935" s="207">
        <f t="shared" si="1509"/>
        <v>0</v>
      </c>
      <c r="K1935" s="528"/>
      <c r="L1935" s="528"/>
      <c r="M1935" s="513"/>
      <c r="N1935" s="314"/>
      <c r="O1935" s="313"/>
      <c r="P1935" s="313"/>
      <c r="Q1935" s="313"/>
    </row>
    <row r="1936" spans="1:17" s="209" customFormat="1" ht="12" customHeight="1" x14ac:dyDescent="0.3">
      <c r="A1936" s="614"/>
      <c r="B1936" s="521"/>
      <c r="C1936" s="522"/>
      <c r="D1936" s="522"/>
      <c r="E1936" s="523"/>
      <c r="F1936" s="206" t="s">
        <v>567</v>
      </c>
      <c r="G1936" s="207">
        <f t="shared" ref="G1936:J1937" si="1510">G1921+G1926+G1931</f>
        <v>0</v>
      </c>
      <c r="H1936" s="207">
        <f t="shared" si="1510"/>
        <v>0</v>
      </c>
      <c r="I1936" s="207">
        <f t="shared" si="1510"/>
        <v>0</v>
      </c>
      <c r="J1936" s="207">
        <f t="shared" si="1510"/>
        <v>0</v>
      </c>
      <c r="K1936" s="528"/>
      <c r="L1936" s="528"/>
      <c r="M1936" s="513"/>
      <c r="N1936" s="314"/>
      <c r="O1936" s="313"/>
      <c r="P1936" s="313"/>
      <c r="Q1936" s="313"/>
    </row>
    <row r="1937" spans="1:17" s="209" customFormat="1" ht="12" customHeight="1" x14ac:dyDescent="0.3">
      <c r="A1937" s="614"/>
      <c r="B1937" s="521"/>
      <c r="C1937" s="522"/>
      <c r="D1937" s="522"/>
      <c r="E1937" s="523"/>
      <c r="F1937" s="206" t="s">
        <v>569</v>
      </c>
      <c r="G1937" s="207">
        <f t="shared" si="1510"/>
        <v>0</v>
      </c>
      <c r="H1937" s="207">
        <f t="shared" si="1510"/>
        <v>0</v>
      </c>
      <c r="I1937" s="207">
        <f t="shared" si="1510"/>
        <v>0</v>
      </c>
      <c r="J1937" s="207">
        <f t="shared" si="1510"/>
        <v>0</v>
      </c>
      <c r="K1937" s="528"/>
      <c r="L1937" s="528"/>
      <c r="M1937" s="513"/>
      <c r="N1937" s="314"/>
      <c r="O1937" s="313"/>
      <c r="P1937" s="313"/>
      <c r="Q1937" s="313"/>
    </row>
    <row r="1938" spans="1:17" s="209" customFormat="1" ht="12" customHeight="1" x14ac:dyDescent="0.3">
      <c r="A1938" s="614"/>
      <c r="B1938" s="524"/>
      <c r="C1938" s="525"/>
      <c r="D1938" s="525"/>
      <c r="E1938" s="526"/>
      <c r="F1938" s="206" t="s">
        <v>121</v>
      </c>
      <c r="G1938" s="207">
        <f>SUM(G1935:G1937)</f>
        <v>150384000</v>
      </c>
      <c r="H1938" s="207">
        <f t="shared" ref="H1938:J1938" si="1511">SUM(H1935:H1937)</f>
        <v>0</v>
      </c>
      <c r="I1938" s="207">
        <f t="shared" si="1511"/>
        <v>150384000</v>
      </c>
      <c r="J1938" s="207">
        <f t="shared" si="1511"/>
        <v>0</v>
      </c>
      <c r="K1938" s="529"/>
      <c r="L1938" s="529"/>
      <c r="M1938" s="514"/>
      <c r="N1938" s="314"/>
      <c r="O1938" s="313"/>
      <c r="P1938" s="313"/>
      <c r="Q1938" s="313"/>
    </row>
    <row r="1939" spans="1:17" s="209" customFormat="1" ht="12" customHeight="1" x14ac:dyDescent="0.3">
      <c r="A1939" s="614">
        <f>A1919+1</f>
        <v>241</v>
      </c>
      <c r="B1939" s="507"/>
      <c r="C1939" s="507" t="s">
        <v>298</v>
      </c>
      <c r="D1939" s="507"/>
      <c r="E1939" s="507"/>
      <c r="F1939" s="210" t="s">
        <v>197</v>
      </c>
      <c r="G1939" s="210"/>
      <c r="H1939" s="211"/>
      <c r="I1939" s="211"/>
      <c r="J1939" s="211"/>
      <c r="K1939" s="533" t="s">
        <v>852</v>
      </c>
      <c r="L1939" s="530">
        <v>0</v>
      </c>
      <c r="M1939" s="588"/>
      <c r="N1939" s="314"/>
      <c r="O1939" s="312"/>
      <c r="P1939" s="313"/>
      <c r="Q1939" s="313"/>
    </row>
    <row r="1940" spans="1:17" s="209" customFormat="1" ht="12" customHeight="1" x14ac:dyDescent="0.3">
      <c r="A1940" s="614"/>
      <c r="B1940" s="508"/>
      <c r="C1940" s="508"/>
      <c r="D1940" s="508"/>
      <c r="E1940" s="508"/>
      <c r="F1940" s="212" t="s">
        <v>104</v>
      </c>
      <c r="G1940" s="208">
        <v>75750000</v>
      </c>
      <c r="H1940" s="208">
        <v>0</v>
      </c>
      <c r="I1940" s="208">
        <f>G1940</f>
        <v>75750000</v>
      </c>
      <c r="J1940" s="208">
        <f t="shared" ref="J1940:J1942" si="1512">H1940</f>
        <v>0</v>
      </c>
      <c r="K1940" s="534"/>
      <c r="L1940" s="531"/>
      <c r="M1940" s="541"/>
      <c r="N1940" s="314">
        <f>G1940</f>
        <v>75750000</v>
      </c>
      <c r="O1940" s="314">
        <f t="shared" ref="O1940:Q1940" si="1513">H1940</f>
        <v>0</v>
      </c>
      <c r="P1940" s="314">
        <f t="shared" si="1513"/>
        <v>75750000</v>
      </c>
      <c r="Q1940" s="314">
        <f t="shared" si="1513"/>
        <v>0</v>
      </c>
    </row>
    <row r="1941" spans="1:17" s="209" customFormat="1" ht="12" customHeight="1" x14ac:dyDescent="0.3">
      <c r="A1941" s="614"/>
      <c r="B1941" s="508"/>
      <c r="C1941" s="508"/>
      <c r="D1941" s="508"/>
      <c r="E1941" s="508"/>
      <c r="F1941" s="212" t="s">
        <v>82</v>
      </c>
      <c r="G1941" s="208">
        <v>0</v>
      </c>
      <c r="H1941" s="208">
        <v>0</v>
      </c>
      <c r="I1941" s="208">
        <v>0</v>
      </c>
      <c r="J1941" s="208">
        <f t="shared" si="1512"/>
        <v>0</v>
      </c>
      <c r="K1941" s="534"/>
      <c r="L1941" s="531"/>
      <c r="M1941" s="541"/>
      <c r="N1941" s="314"/>
      <c r="O1941" s="312"/>
      <c r="P1941" s="313"/>
      <c r="Q1941" s="313"/>
    </row>
    <row r="1942" spans="1:17" s="209" customFormat="1" ht="12" customHeight="1" x14ac:dyDescent="0.3">
      <c r="A1942" s="614"/>
      <c r="B1942" s="508"/>
      <c r="C1942" s="508"/>
      <c r="D1942" s="508"/>
      <c r="E1942" s="508"/>
      <c r="F1942" s="212" t="s">
        <v>83</v>
      </c>
      <c r="G1942" s="208">
        <v>0</v>
      </c>
      <c r="H1942" s="208">
        <v>0</v>
      </c>
      <c r="I1942" s="208">
        <v>0</v>
      </c>
      <c r="J1942" s="208">
        <f t="shared" si="1512"/>
        <v>0</v>
      </c>
      <c r="K1942" s="534"/>
      <c r="L1942" s="531"/>
      <c r="M1942" s="541"/>
      <c r="N1942" s="314"/>
      <c r="O1942" s="312"/>
      <c r="P1942" s="313"/>
      <c r="Q1942" s="313"/>
    </row>
    <row r="1943" spans="1:17" s="209" customFormat="1" ht="12" customHeight="1" x14ac:dyDescent="0.3">
      <c r="A1943" s="614"/>
      <c r="B1943" s="509"/>
      <c r="C1943" s="509"/>
      <c r="D1943" s="508"/>
      <c r="E1943" s="508"/>
      <c r="F1943" s="213" t="s">
        <v>121</v>
      </c>
      <c r="G1943" s="214">
        <f t="shared" ref="G1943:J1943" si="1514">SUM(G1940:G1942)</f>
        <v>75750000</v>
      </c>
      <c r="H1943" s="214">
        <f t="shared" si="1514"/>
        <v>0</v>
      </c>
      <c r="I1943" s="214">
        <f t="shared" si="1514"/>
        <v>75750000</v>
      </c>
      <c r="J1943" s="214">
        <f t="shared" si="1514"/>
        <v>0</v>
      </c>
      <c r="K1943" s="535"/>
      <c r="L1943" s="532"/>
      <c r="M1943" s="542"/>
      <c r="N1943" s="314"/>
      <c r="O1943" s="312"/>
      <c r="P1943" s="313"/>
      <c r="Q1943" s="313"/>
    </row>
    <row r="1944" spans="1:17" s="209" customFormat="1" ht="12" customHeight="1" x14ac:dyDescent="0.3">
      <c r="A1944" s="614"/>
      <c r="B1944" s="507"/>
      <c r="C1944" s="507" t="s">
        <v>299</v>
      </c>
      <c r="D1944" s="508"/>
      <c r="E1944" s="508"/>
      <c r="F1944" s="210" t="s">
        <v>197</v>
      </c>
      <c r="G1944" s="210"/>
      <c r="H1944" s="211"/>
      <c r="I1944" s="211"/>
      <c r="J1944" s="211"/>
      <c r="K1944" s="533" t="s">
        <v>850</v>
      </c>
      <c r="L1944" s="530">
        <v>0</v>
      </c>
      <c r="M1944" s="512" t="s">
        <v>1101</v>
      </c>
      <c r="N1944" s="314"/>
      <c r="O1944" s="312"/>
      <c r="P1944" s="313"/>
      <c r="Q1944" s="313"/>
    </row>
    <row r="1945" spans="1:17" s="209" customFormat="1" ht="12" customHeight="1" x14ac:dyDescent="0.3">
      <c r="A1945" s="614"/>
      <c r="B1945" s="508"/>
      <c r="C1945" s="508"/>
      <c r="D1945" s="508"/>
      <c r="E1945" s="508"/>
      <c r="F1945" s="212" t="s">
        <v>104</v>
      </c>
      <c r="G1945" s="208">
        <v>50000000</v>
      </c>
      <c r="H1945" s="208">
        <v>0</v>
      </c>
      <c r="I1945" s="208">
        <f>G1945</f>
        <v>50000000</v>
      </c>
      <c r="J1945" s="208">
        <f t="shared" ref="J1945:J1947" si="1515">H1945</f>
        <v>0</v>
      </c>
      <c r="K1945" s="534"/>
      <c r="L1945" s="531"/>
      <c r="M1945" s="513"/>
      <c r="N1945" s="314">
        <f>G1945</f>
        <v>50000000</v>
      </c>
      <c r="O1945" s="314">
        <f t="shared" ref="O1945:Q1945" si="1516">H1945</f>
        <v>0</v>
      </c>
      <c r="P1945" s="314">
        <f t="shared" si="1516"/>
        <v>50000000</v>
      </c>
      <c r="Q1945" s="314">
        <f t="shared" si="1516"/>
        <v>0</v>
      </c>
    </row>
    <row r="1946" spans="1:17" s="209" customFormat="1" ht="12" customHeight="1" x14ac:dyDescent="0.3">
      <c r="A1946" s="614"/>
      <c r="B1946" s="508"/>
      <c r="C1946" s="508"/>
      <c r="D1946" s="508"/>
      <c r="E1946" s="508"/>
      <c r="F1946" s="212" t="s">
        <v>82</v>
      </c>
      <c r="G1946" s="208">
        <v>0</v>
      </c>
      <c r="H1946" s="208">
        <v>0</v>
      </c>
      <c r="I1946" s="208">
        <v>0</v>
      </c>
      <c r="J1946" s="208">
        <f t="shared" si="1515"/>
        <v>0</v>
      </c>
      <c r="K1946" s="534"/>
      <c r="L1946" s="531"/>
      <c r="M1946" s="513"/>
      <c r="N1946" s="314"/>
      <c r="O1946" s="312"/>
      <c r="P1946" s="313"/>
      <c r="Q1946" s="313"/>
    </row>
    <row r="1947" spans="1:17" s="209" customFormat="1" ht="12" customHeight="1" x14ac:dyDescent="0.3">
      <c r="A1947" s="614"/>
      <c r="B1947" s="508"/>
      <c r="C1947" s="508"/>
      <c r="D1947" s="508"/>
      <c r="E1947" s="508"/>
      <c r="F1947" s="212" t="s">
        <v>83</v>
      </c>
      <c r="G1947" s="208">
        <v>0</v>
      </c>
      <c r="H1947" s="208">
        <v>0</v>
      </c>
      <c r="I1947" s="208">
        <v>0</v>
      </c>
      <c r="J1947" s="208">
        <f t="shared" si="1515"/>
        <v>0</v>
      </c>
      <c r="K1947" s="534"/>
      <c r="L1947" s="531"/>
      <c r="M1947" s="513"/>
      <c r="N1947" s="314"/>
      <c r="O1947" s="312"/>
      <c r="P1947" s="313"/>
      <c r="Q1947" s="313"/>
    </row>
    <row r="1948" spans="1:17" s="209" customFormat="1" ht="12" customHeight="1" x14ac:dyDescent="0.3">
      <c r="A1948" s="614"/>
      <c r="B1948" s="509"/>
      <c r="C1948" s="509"/>
      <c r="D1948" s="508"/>
      <c r="E1948" s="508"/>
      <c r="F1948" s="213" t="s">
        <v>121</v>
      </c>
      <c r="G1948" s="214">
        <f t="shared" ref="G1948:J1948" si="1517">SUM(G1945:G1947)</f>
        <v>50000000</v>
      </c>
      <c r="H1948" s="214">
        <f t="shared" si="1517"/>
        <v>0</v>
      </c>
      <c r="I1948" s="214">
        <f t="shared" si="1517"/>
        <v>50000000</v>
      </c>
      <c r="J1948" s="214">
        <f t="shared" si="1517"/>
        <v>0</v>
      </c>
      <c r="K1948" s="535"/>
      <c r="L1948" s="532"/>
      <c r="M1948" s="514"/>
      <c r="N1948" s="314"/>
      <c r="O1948" s="312"/>
      <c r="P1948" s="313"/>
      <c r="Q1948" s="313"/>
    </row>
    <row r="1949" spans="1:17" s="209" customFormat="1" ht="12" customHeight="1" x14ac:dyDescent="0.3">
      <c r="A1949" s="614"/>
      <c r="B1949" s="507"/>
      <c r="C1949" s="507" t="s">
        <v>300</v>
      </c>
      <c r="D1949" s="508"/>
      <c r="E1949" s="508"/>
      <c r="F1949" s="210" t="s">
        <v>197</v>
      </c>
      <c r="G1949" s="210"/>
      <c r="H1949" s="211"/>
      <c r="I1949" s="211"/>
      <c r="J1949" s="211"/>
      <c r="K1949" s="533" t="s">
        <v>850</v>
      </c>
      <c r="L1949" s="530">
        <v>0</v>
      </c>
      <c r="M1949" s="512" t="s">
        <v>1102</v>
      </c>
      <c r="N1949" s="314"/>
      <c r="O1949" s="312"/>
      <c r="P1949" s="313"/>
      <c r="Q1949" s="313"/>
    </row>
    <row r="1950" spans="1:17" s="209" customFormat="1" ht="12" customHeight="1" x14ac:dyDescent="0.3">
      <c r="A1950" s="614"/>
      <c r="B1950" s="508"/>
      <c r="C1950" s="508"/>
      <c r="D1950" s="508"/>
      <c r="E1950" s="508"/>
      <c r="F1950" s="212" t="s">
        <v>104</v>
      </c>
      <c r="G1950" s="208">
        <v>20000000</v>
      </c>
      <c r="H1950" s="208">
        <v>0</v>
      </c>
      <c r="I1950" s="208">
        <f>G1950</f>
        <v>20000000</v>
      </c>
      <c r="J1950" s="208">
        <f t="shared" ref="J1950:J1952" si="1518">H1950</f>
        <v>0</v>
      </c>
      <c r="K1950" s="534"/>
      <c r="L1950" s="531"/>
      <c r="M1950" s="513"/>
      <c r="N1950" s="314">
        <f>G1950</f>
        <v>20000000</v>
      </c>
      <c r="O1950" s="314">
        <f t="shared" ref="O1950:Q1950" si="1519">H1950</f>
        <v>0</v>
      </c>
      <c r="P1950" s="314">
        <f t="shared" si="1519"/>
        <v>20000000</v>
      </c>
      <c r="Q1950" s="314">
        <f t="shared" si="1519"/>
        <v>0</v>
      </c>
    </row>
    <row r="1951" spans="1:17" s="209" customFormat="1" ht="12" customHeight="1" x14ac:dyDescent="0.3">
      <c r="A1951" s="614"/>
      <c r="B1951" s="508"/>
      <c r="C1951" s="508"/>
      <c r="D1951" s="508"/>
      <c r="E1951" s="508"/>
      <c r="F1951" s="212" t="s">
        <v>82</v>
      </c>
      <c r="G1951" s="208">
        <v>0</v>
      </c>
      <c r="H1951" s="208">
        <v>0</v>
      </c>
      <c r="I1951" s="208">
        <v>0</v>
      </c>
      <c r="J1951" s="208">
        <f t="shared" si="1518"/>
        <v>0</v>
      </c>
      <c r="K1951" s="534"/>
      <c r="L1951" s="531"/>
      <c r="M1951" s="513"/>
      <c r="N1951" s="314"/>
      <c r="O1951" s="312"/>
      <c r="P1951" s="313"/>
      <c r="Q1951" s="313"/>
    </row>
    <row r="1952" spans="1:17" s="209" customFormat="1" ht="12" customHeight="1" x14ac:dyDescent="0.3">
      <c r="A1952" s="614"/>
      <c r="B1952" s="508"/>
      <c r="C1952" s="508"/>
      <c r="D1952" s="508"/>
      <c r="E1952" s="508"/>
      <c r="F1952" s="212" t="s">
        <v>83</v>
      </c>
      <c r="G1952" s="208">
        <v>0</v>
      </c>
      <c r="H1952" s="208">
        <v>0</v>
      </c>
      <c r="I1952" s="208">
        <v>0</v>
      </c>
      <c r="J1952" s="208">
        <f t="shared" si="1518"/>
        <v>0</v>
      </c>
      <c r="K1952" s="534"/>
      <c r="L1952" s="531"/>
      <c r="M1952" s="513"/>
      <c r="N1952" s="314"/>
      <c r="O1952" s="312"/>
      <c r="P1952" s="313"/>
      <c r="Q1952" s="313"/>
    </row>
    <row r="1953" spans="1:17" s="209" customFormat="1" ht="12" customHeight="1" x14ac:dyDescent="0.3">
      <c r="A1953" s="614"/>
      <c r="B1953" s="509"/>
      <c r="C1953" s="509"/>
      <c r="D1953" s="508"/>
      <c r="E1953" s="508"/>
      <c r="F1953" s="213" t="s">
        <v>121</v>
      </c>
      <c r="G1953" s="214">
        <f t="shared" ref="G1953:J1953" si="1520">SUM(G1950:G1952)</f>
        <v>20000000</v>
      </c>
      <c r="H1953" s="214">
        <f t="shared" si="1520"/>
        <v>0</v>
      </c>
      <c r="I1953" s="214">
        <f t="shared" si="1520"/>
        <v>20000000</v>
      </c>
      <c r="J1953" s="214">
        <f t="shared" si="1520"/>
        <v>0</v>
      </c>
      <c r="K1953" s="535"/>
      <c r="L1953" s="532"/>
      <c r="M1953" s="514"/>
      <c r="N1953" s="314"/>
      <c r="O1953" s="312"/>
      <c r="P1953" s="313"/>
      <c r="Q1953" s="313"/>
    </row>
    <row r="1954" spans="1:17" s="209" customFormat="1" ht="12" customHeight="1" x14ac:dyDescent="0.3">
      <c r="A1954" s="614"/>
      <c r="B1954" s="507"/>
      <c r="C1954" s="507" t="s">
        <v>301</v>
      </c>
      <c r="D1954" s="508"/>
      <c r="E1954" s="508"/>
      <c r="F1954" s="210" t="s">
        <v>197</v>
      </c>
      <c r="G1954" s="210"/>
      <c r="H1954" s="211"/>
      <c r="I1954" s="211"/>
      <c r="J1954" s="211"/>
      <c r="K1954" s="533" t="s">
        <v>850</v>
      </c>
      <c r="L1954" s="530">
        <v>0</v>
      </c>
      <c r="M1954" s="512" t="s">
        <v>1103</v>
      </c>
      <c r="N1954" s="314"/>
      <c r="O1954" s="312"/>
      <c r="P1954" s="313"/>
      <c r="Q1954" s="313"/>
    </row>
    <row r="1955" spans="1:17" s="209" customFormat="1" ht="12" customHeight="1" x14ac:dyDescent="0.3">
      <c r="A1955" s="614"/>
      <c r="B1955" s="508"/>
      <c r="C1955" s="508"/>
      <c r="D1955" s="508"/>
      <c r="E1955" s="508"/>
      <c r="F1955" s="212" t="s">
        <v>104</v>
      </c>
      <c r="G1955" s="208">
        <v>70900000</v>
      </c>
      <c r="H1955" s="208">
        <v>0</v>
      </c>
      <c r="I1955" s="208">
        <f>G1955-H1955</f>
        <v>70900000</v>
      </c>
      <c r="J1955" s="208">
        <f t="shared" ref="J1955:J1957" si="1521">H1955</f>
        <v>0</v>
      </c>
      <c r="K1955" s="534"/>
      <c r="L1955" s="531"/>
      <c r="M1955" s="513"/>
      <c r="N1955" s="314">
        <f>G1955</f>
        <v>70900000</v>
      </c>
      <c r="O1955" s="314">
        <f t="shared" ref="O1955:Q1955" si="1522">H1955</f>
        <v>0</v>
      </c>
      <c r="P1955" s="314">
        <f t="shared" si="1522"/>
        <v>70900000</v>
      </c>
      <c r="Q1955" s="314">
        <f t="shared" si="1522"/>
        <v>0</v>
      </c>
    </row>
    <row r="1956" spans="1:17" s="209" customFormat="1" ht="12" customHeight="1" x14ac:dyDescent="0.3">
      <c r="A1956" s="614"/>
      <c r="B1956" s="508"/>
      <c r="C1956" s="508"/>
      <c r="D1956" s="508"/>
      <c r="E1956" s="508"/>
      <c r="F1956" s="212" t="s">
        <v>82</v>
      </c>
      <c r="G1956" s="208">
        <v>0</v>
      </c>
      <c r="H1956" s="208">
        <v>0</v>
      </c>
      <c r="I1956" s="208">
        <v>0</v>
      </c>
      <c r="J1956" s="208">
        <f t="shared" si="1521"/>
        <v>0</v>
      </c>
      <c r="K1956" s="534"/>
      <c r="L1956" s="531"/>
      <c r="M1956" s="513"/>
      <c r="N1956" s="314"/>
      <c r="O1956" s="312"/>
      <c r="P1956" s="313"/>
      <c r="Q1956" s="313"/>
    </row>
    <row r="1957" spans="1:17" s="209" customFormat="1" ht="12" customHeight="1" x14ac:dyDescent="0.3">
      <c r="A1957" s="614"/>
      <c r="B1957" s="508"/>
      <c r="C1957" s="508"/>
      <c r="D1957" s="508"/>
      <c r="E1957" s="508"/>
      <c r="F1957" s="212" t="s">
        <v>83</v>
      </c>
      <c r="G1957" s="208">
        <v>0</v>
      </c>
      <c r="H1957" s="208">
        <v>0</v>
      </c>
      <c r="I1957" s="208">
        <v>0</v>
      </c>
      <c r="J1957" s="208">
        <f t="shared" si="1521"/>
        <v>0</v>
      </c>
      <c r="K1957" s="534"/>
      <c r="L1957" s="531"/>
      <c r="M1957" s="513"/>
      <c r="N1957" s="314"/>
      <c r="O1957" s="312"/>
      <c r="P1957" s="313"/>
      <c r="Q1957" s="313"/>
    </row>
    <row r="1958" spans="1:17" s="209" customFormat="1" ht="12" customHeight="1" x14ac:dyDescent="0.3">
      <c r="A1958" s="614"/>
      <c r="B1958" s="509"/>
      <c r="C1958" s="509"/>
      <c r="D1958" s="509"/>
      <c r="E1958" s="509"/>
      <c r="F1958" s="213" t="s">
        <v>121</v>
      </c>
      <c r="G1958" s="214">
        <f t="shared" ref="G1958:J1958" si="1523">SUM(G1955:G1957)</f>
        <v>70900000</v>
      </c>
      <c r="H1958" s="214">
        <f t="shared" si="1523"/>
        <v>0</v>
      </c>
      <c r="I1958" s="214">
        <f t="shared" si="1523"/>
        <v>70900000</v>
      </c>
      <c r="J1958" s="214">
        <f t="shared" si="1523"/>
        <v>0</v>
      </c>
      <c r="K1958" s="535"/>
      <c r="L1958" s="532"/>
      <c r="M1958" s="514"/>
      <c r="N1958" s="314"/>
      <c r="O1958" s="312"/>
      <c r="P1958" s="313"/>
      <c r="Q1958" s="313"/>
    </row>
    <row r="1959" spans="1:17" s="209" customFormat="1" ht="12" customHeight="1" x14ac:dyDescent="0.3">
      <c r="A1959" s="614"/>
      <c r="B1959" s="518"/>
      <c r="C1959" s="519"/>
      <c r="D1959" s="519"/>
      <c r="E1959" s="520"/>
      <c r="F1959" s="206"/>
      <c r="G1959" s="207"/>
      <c r="H1959" s="208"/>
      <c r="I1959" s="208"/>
      <c r="J1959" s="208"/>
      <c r="K1959" s="527"/>
      <c r="L1959" s="527"/>
      <c r="M1959" s="512"/>
      <c r="N1959" s="314"/>
      <c r="O1959" s="313"/>
      <c r="P1959" s="313"/>
      <c r="Q1959" s="313"/>
    </row>
    <row r="1960" spans="1:17" s="209" customFormat="1" ht="12" customHeight="1" x14ac:dyDescent="0.3">
      <c r="A1960" s="614"/>
      <c r="B1960" s="521"/>
      <c r="C1960" s="522"/>
      <c r="D1960" s="522"/>
      <c r="E1960" s="523"/>
      <c r="F1960" s="206" t="s">
        <v>565</v>
      </c>
      <c r="G1960" s="207">
        <f>G1940+G1945+G1950+G1955</f>
        <v>216650000</v>
      </c>
      <c r="H1960" s="207">
        <f t="shared" ref="H1960:I1960" si="1524">H1940+H1945+H1950+H1955</f>
        <v>0</v>
      </c>
      <c r="I1960" s="207">
        <f t="shared" si="1524"/>
        <v>216650000</v>
      </c>
      <c r="J1960" s="207">
        <f>J1940+J1945+J1950+J1955</f>
        <v>0</v>
      </c>
      <c r="K1960" s="528"/>
      <c r="L1960" s="528"/>
      <c r="M1960" s="513"/>
      <c r="N1960" s="314"/>
      <c r="O1960" s="313"/>
      <c r="P1960" s="313"/>
      <c r="Q1960" s="313"/>
    </row>
    <row r="1961" spans="1:17" s="209" customFormat="1" ht="12" customHeight="1" x14ac:dyDescent="0.3">
      <c r="A1961" s="614"/>
      <c r="B1961" s="521"/>
      <c r="C1961" s="522"/>
      <c r="D1961" s="522"/>
      <c r="E1961" s="523"/>
      <c r="F1961" s="206" t="s">
        <v>567</v>
      </c>
      <c r="G1961" s="207">
        <f t="shared" ref="G1961:J1961" si="1525">G1941+G1946+G1951+G1956</f>
        <v>0</v>
      </c>
      <c r="H1961" s="207">
        <f t="shared" si="1525"/>
        <v>0</v>
      </c>
      <c r="I1961" s="207">
        <f t="shared" si="1525"/>
        <v>0</v>
      </c>
      <c r="J1961" s="207">
        <f t="shared" si="1525"/>
        <v>0</v>
      </c>
      <c r="K1961" s="528"/>
      <c r="L1961" s="528"/>
      <c r="M1961" s="513"/>
      <c r="N1961" s="314"/>
      <c r="O1961" s="313"/>
      <c r="P1961" s="313"/>
      <c r="Q1961" s="313"/>
    </row>
    <row r="1962" spans="1:17" s="209" customFormat="1" ht="12" customHeight="1" x14ac:dyDescent="0.3">
      <c r="A1962" s="614"/>
      <c r="B1962" s="521"/>
      <c r="C1962" s="522"/>
      <c r="D1962" s="522"/>
      <c r="E1962" s="523"/>
      <c r="F1962" s="206" t="s">
        <v>569</v>
      </c>
      <c r="G1962" s="207">
        <f t="shared" ref="G1962:J1962" si="1526">G1942+G1947+G1952+G1957</f>
        <v>0</v>
      </c>
      <c r="H1962" s="207">
        <f t="shared" si="1526"/>
        <v>0</v>
      </c>
      <c r="I1962" s="207">
        <f t="shared" si="1526"/>
        <v>0</v>
      </c>
      <c r="J1962" s="207">
        <f t="shared" si="1526"/>
        <v>0</v>
      </c>
      <c r="K1962" s="528"/>
      <c r="L1962" s="528"/>
      <c r="M1962" s="513"/>
      <c r="N1962" s="314"/>
      <c r="O1962" s="313"/>
      <c r="P1962" s="313"/>
      <c r="Q1962" s="313"/>
    </row>
    <row r="1963" spans="1:17" s="209" customFormat="1" ht="12" customHeight="1" x14ac:dyDescent="0.3">
      <c r="A1963" s="614"/>
      <c r="B1963" s="524"/>
      <c r="C1963" s="525"/>
      <c r="D1963" s="525"/>
      <c r="E1963" s="526"/>
      <c r="F1963" s="206" t="s">
        <v>121</v>
      </c>
      <c r="G1963" s="207">
        <f>SUM(G1960:G1962)</f>
        <v>216650000</v>
      </c>
      <c r="H1963" s="207">
        <f t="shared" ref="H1963:J1963" si="1527">SUM(H1960:H1962)</f>
        <v>0</v>
      </c>
      <c r="I1963" s="207">
        <f t="shared" si="1527"/>
        <v>216650000</v>
      </c>
      <c r="J1963" s="207">
        <f t="shared" si="1527"/>
        <v>0</v>
      </c>
      <c r="K1963" s="529"/>
      <c r="L1963" s="529"/>
      <c r="M1963" s="514"/>
      <c r="N1963" s="314"/>
      <c r="O1963" s="313"/>
      <c r="P1963" s="313"/>
      <c r="Q1963" s="313"/>
    </row>
    <row r="1964" spans="1:17" s="209" customFormat="1" ht="12" customHeight="1" x14ac:dyDescent="0.3">
      <c r="A1964" s="614">
        <f>A1939+1</f>
        <v>242</v>
      </c>
      <c r="B1964" s="507"/>
      <c r="C1964" s="507" t="s">
        <v>302</v>
      </c>
      <c r="D1964" s="507"/>
      <c r="E1964" s="507"/>
      <c r="F1964" s="210" t="s">
        <v>197</v>
      </c>
      <c r="G1964" s="210"/>
      <c r="H1964" s="211"/>
      <c r="I1964" s="211"/>
      <c r="J1964" s="211"/>
      <c r="K1964" s="533" t="s">
        <v>852</v>
      </c>
      <c r="L1964" s="530">
        <v>0</v>
      </c>
      <c r="M1964" s="512"/>
      <c r="N1964" s="314"/>
      <c r="O1964" s="313"/>
      <c r="P1964" s="313"/>
      <c r="Q1964" s="313"/>
    </row>
    <row r="1965" spans="1:17" s="209" customFormat="1" ht="12" customHeight="1" x14ac:dyDescent="0.3">
      <c r="A1965" s="614"/>
      <c r="B1965" s="508"/>
      <c r="C1965" s="508"/>
      <c r="D1965" s="508"/>
      <c r="E1965" s="508"/>
      <c r="F1965" s="212" t="s">
        <v>104</v>
      </c>
      <c r="G1965" s="208">
        <v>168539</v>
      </c>
      <c r="H1965" s="208">
        <v>0</v>
      </c>
      <c r="I1965" s="208">
        <f>G1965</f>
        <v>168539</v>
      </c>
      <c r="J1965" s="208">
        <f t="shared" ref="J1965:J1967" si="1528">H1965</f>
        <v>0</v>
      </c>
      <c r="K1965" s="534"/>
      <c r="L1965" s="531"/>
      <c r="M1965" s="513"/>
      <c r="N1965" s="314">
        <f>G1965</f>
        <v>168539</v>
      </c>
      <c r="O1965" s="314">
        <f t="shared" ref="O1965:Q1965" si="1529">H1965</f>
        <v>0</v>
      </c>
      <c r="P1965" s="314">
        <f t="shared" si="1529"/>
        <v>168539</v>
      </c>
      <c r="Q1965" s="314">
        <f t="shared" si="1529"/>
        <v>0</v>
      </c>
    </row>
    <row r="1966" spans="1:17" s="209" customFormat="1" ht="12" customHeight="1" x14ac:dyDescent="0.3">
      <c r="A1966" s="614"/>
      <c r="B1966" s="508"/>
      <c r="C1966" s="508"/>
      <c r="D1966" s="508"/>
      <c r="E1966" s="508"/>
      <c r="F1966" s="212" t="s">
        <v>82</v>
      </c>
      <c r="G1966" s="208">
        <v>0</v>
      </c>
      <c r="H1966" s="208">
        <v>0</v>
      </c>
      <c r="I1966" s="208">
        <v>0</v>
      </c>
      <c r="J1966" s="208">
        <f t="shared" si="1528"/>
        <v>0</v>
      </c>
      <c r="K1966" s="534"/>
      <c r="L1966" s="531"/>
      <c r="M1966" s="513"/>
      <c r="N1966" s="314"/>
      <c r="O1966" s="313"/>
      <c r="P1966" s="313"/>
      <c r="Q1966" s="313"/>
    </row>
    <row r="1967" spans="1:17" s="209" customFormat="1" ht="12" customHeight="1" x14ac:dyDescent="0.3">
      <c r="A1967" s="614"/>
      <c r="B1967" s="508"/>
      <c r="C1967" s="508"/>
      <c r="D1967" s="508"/>
      <c r="E1967" s="508"/>
      <c r="F1967" s="212" t="s">
        <v>83</v>
      </c>
      <c r="G1967" s="208">
        <v>0</v>
      </c>
      <c r="H1967" s="208">
        <v>0</v>
      </c>
      <c r="I1967" s="208">
        <v>0</v>
      </c>
      <c r="J1967" s="208">
        <f t="shared" si="1528"/>
        <v>0</v>
      </c>
      <c r="K1967" s="534"/>
      <c r="L1967" s="531"/>
      <c r="M1967" s="513"/>
      <c r="N1967" s="314"/>
      <c r="O1967" s="313"/>
      <c r="P1967" s="313"/>
      <c r="Q1967" s="313"/>
    </row>
    <row r="1968" spans="1:17" s="209" customFormat="1" ht="12" customHeight="1" x14ac:dyDescent="0.3">
      <c r="A1968" s="614"/>
      <c r="B1968" s="509"/>
      <c r="C1968" s="509"/>
      <c r="D1968" s="508"/>
      <c r="E1968" s="508"/>
      <c r="F1968" s="213" t="s">
        <v>121</v>
      </c>
      <c r="G1968" s="214">
        <f t="shared" ref="G1968:J1968" si="1530">SUM(G1965:G1967)</f>
        <v>168539</v>
      </c>
      <c r="H1968" s="214">
        <f t="shared" si="1530"/>
        <v>0</v>
      </c>
      <c r="I1968" s="214">
        <f t="shared" si="1530"/>
        <v>168539</v>
      </c>
      <c r="J1968" s="214">
        <f t="shared" si="1530"/>
        <v>0</v>
      </c>
      <c r="K1968" s="535"/>
      <c r="L1968" s="532"/>
      <c r="M1968" s="514"/>
      <c r="N1968" s="314"/>
      <c r="O1968" s="313"/>
      <c r="P1968" s="313"/>
      <c r="Q1968" s="313"/>
    </row>
    <row r="1969" spans="1:17" s="209" customFormat="1" ht="12" customHeight="1" x14ac:dyDescent="0.3">
      <c r="A1969" s="614"/>
      <c r="B1969" s="507"/>
      <c r="C1969" s="507" t="s">
        <v>303</v>
      </c>
      <c r="D1969" s="508"/>
      <c r="E1969" s="508"/>
      <c r="F1969" s="210" t="s">
        <v>197</v>
      </c>
      <c r="G1969" s="210"/>
      <c r="H1969" s="211"/>
      <c r="I1969" s="211"/>
      <c r="J1969" s="211"/>
      <c r="K1969" s="527" t="s">
        <v>1091</v>
      </c>
      <c r="L1969" s="530">
        <v>0</v>
      </c>
      <c r="M1969" s="512" t="s">
        <v>1104</v>
      </c>
      <c r="N1969" s="314"/>
      <c r="O1969" s="313"/>
      <c r="P1969" s="313"/>
      <c r="Q1969" s="313"/>
    </row>
    <row r="1970" spans="1:17" s="209" customFormat="1" ht="12" customHeight="1" x14ac:dyDescent="0.3">
      <c r="A1970" s="614"/>
      <c r="B1970" s="508"/>
      <c r="C1970" s="508"/>
      <c r="D1970" s="508"/>
      <c r="E1970" s="508"/>
      <c r="F1970" s="212" t="s">
        <v>104</v>
      </c>
      <c r="G1970" s="208">
        <v>57105860</v>
      </c>
      <c r="H1970" s="208">
        <v>0</v>
      </c>
      <c r="I1970" s="208">
        <f>G1970</f>
        <v>57105860</v>
      </c>
      <c r="J1970" s="208">
        <f t="shared" ref="J1970:J1972" si="1531">H1970</f>
        <v>0</v>
      </c>
      <c r="K1970" s="528"/>
      <c r="L1970" s="531"/>
      <c r="M1970" s="513"/>
      <c r="N1970" s="314">
        <f>G1970</f>
        <v>57105860</v>
      </c>
      <c r="O1970" s="314">
        <f t="shared" ref="O1970:Q1970" si="1532">H1970</f>
        <v>0</v>
      </c>
      <c r="P1970" s="314">
        <f t="shared" si="1532"/>
        <v>57105860</v>
      </c>
      <c r="Q1970" s="314">
        <f t="shared" si="1532"/>
        <v>0</v>
      </c>
    </row>
    <row r="1971" spans="1:17" s="209" customFormat="1" ht="12" customHeight="1" x14ac:dyDescent="0.3">
      <c r="A1971" s="614"/>
      <c r="B1971" s="508"/>
      <c r="C1971" s="508"/>
      <c r="D1971" s="508"/>
      <c r="E1971" s="508"/>
      <c r="F1971" s="212" t="s">
        <v>82</v>
      </c>
      <c r="G1971" s="208">
        <v>0</v>
      </c>
      <c r="H1971" s="208">
        <v>0</v>
      </c>
      <c r="I1971" s="208">
        <v>0</v>
      </c>
      <c r="J1971" s="208">
        <f t="shared" si="1531"/>
        <v>0</v>
      </c>
      <c r="K1971" s="528"/>
      <c r="L1971" s="531"/>
      <c r="M1971" s="513"/>
      <c r="N1971" s="314"/>
      <c r="O1971" s="313"/>
      <c r="P1971" s="313"/>
      <c r="Q1971" s="313"/>
    </row>
    <row r="1972" spans="1:17" s="209" customFormat="1" ht="12" customHeight="1" x14ac:dyDescent="0.3">
      <c r="A1972" s="614"/>
      <c r="B1972" s="508"/>
      <c r="C1972" s="508"/>
      <c r="D1972" s="508"/>
      <c r="E1972" s="508"/>
      <c r="F1972" s="212" t="s">
        <v>83</v>
      </c>
      <c r="G1972" s="208">
        <v>0</v>
      </c>
      <c r="H1972" s="208">
        <v>0</v>
      </c>
      <c r="I1972" s="208">
        <v>0</v>
      </c>
      <c r="J1972" s="208">
        <f t="shared" si="1531"/>
        <v>0</v>
      </c>
      <c r="K1972" s="528"/>
      <c r="L1972" s="531"/>
      <c r="M1972" s="513"/>
      <c r="N1972" s="314"/>
      <c r="O1972" s="313"/>
      <c r="P1972" s="313"/>
      <c r="Q1972" s="313"/>
    </row>
    <row r="1973" spans="1:17" s="209" customFormat="1" ht="12" customHeight="1" x14ac:dyDescent="0.3">
      <c r="A1973" s="614"/>
      <c r="B1973" s="509"/>
      <c r="C1973" s="509"/>
      <c r="D1973" s="508"/>
      <c r="E1973" s="508"/>
      <c r="F1973" s="213" t="s">
        <v>121</v>
      </c>
      <c r="G1973" s="214">
        <f t="shared" ref="G1973:J1973" si="1533">SUM(G1970:G1972)</f>
        <v>57105860</v>
      </c>
      <c r="H1973" s="214">
        <f t="shared" si="1533"/>
        <v>0</v>
      </c>
      <c r="I1973" s="214">
        <f t="shared" si="1533"/>
        <v>57105860</v>
      </c>
      <c r="J1973" s="214">
        <f t="shared" si="1533"/>
        <v>0</v>
      </c>
      <c r="K1973" s="529"/>
      <c r="L1973" s="532"/>
      <c r="M1973" s="514"/>
      <c r="N1973" s="314"/>
      <c r="O1973" s="313"/>
      <c r="P1973" s="313"/>
      <c r="Q1973" s="313"/>
    </row>
    <row r="1974" spans="1:17" s="209" customFormat="1" ht="12" customHeight="1" x14ac:dyDescent="0.3">
      <c r="A1974" s="614"/>
      <c r="B1974" s="518"/>
      <c r="C1974" s="519"/>
      <c r="D1974" s="519"/>
      <c r="E1974" s="520"/>
      <c r="F1974" s="206"/>
      <c r="G1974" s="207"/>
      <c r="H1974" s="208"/>
      <c r="I1974" s="208"/>
      <c r="J1974" s="208"/>
      <c r="K1974" s="527"/>
      <c r="L1974" s="527"/>
      <c r="M1974" s="512"/>
      <c r="N1974" s="314"/>
      <c r="O1974" s="313"/>
      <c r="P1974" s="313"/>
      <c r="Q1974" s="313"/>
    </row>
    <row r="1975" spans="1:17" s="209" customFormat="1" ht="12" customHeight="1" x14ac:dyDescent="0.3">
      <c r="A1975" s="614"/>
      <c r="B1975" s="521"/>
      <c r="C1975" s="522"/>
      <c r="D1975" s="522"/>
      <c r="E1975" s="523"/>
      <c r="F1975" s="206" t="s">
        <v>565</v>
      </c>
      <c r="G1975" s="207">
        <f>G1965+G1970</f>
        <v>57274399</v>
      </c>
      <c r="H1975" s="207">
        <f t="shared" ref="H1975:J1975" si="1534">H1965+H1970</f>
        <v>0</v>
      </c>
      <c r="I1975" s="207">
        <f t="shared" si="1534"/>
        <v>57274399</v>
      </c>
      <c r="J1975" s="207">
        <f t="shared" si="1534"/>
        <v>0</v>
      </c>
      <c r="K1975" s="528"/>
      <c r="L1975" s="528"/>
      <c r="M1975" s="513"/>
      <c r="N1975" s="314"/>
      <c r="O1975" s="313"/>
      <c r="P1975" s="313"/>
      <c r="Q1975" s="313"/>
    </row>
    <row r="1976" spans="1:17" s="209" customFormat="1" ht="12" customHeight="1" x14ac:dyDescent="0.3">
      <c r="A1976" s="614"/>
      <c r="B1976" s="521"/>
      <c r="C1976" s="522"/>
      <c r="D1976" s="522"/>
      <c r="E1976" s="523"/>
      <c r="F1976" s="206" t="s">
        <v>567</v>
      </c>
      <c r="G1976" s="207">
        <f t="shared" ref="G1976:J1977" si="1535">G1966+G1971</f>
        <v>0</v>
      </c>
      <c r="H1976" s="207">
        <f t="shared" si="1535"/>
        <v>0</v>
      </c>
      <c r="I1976" s="207">
        <f t="shared" si="1535"/>
        <v>0</v>
      </c>
      <c r="J1976" s="207">
        <f t="shared" si="1535"/>
        <v>0</v>
      </c>
      <c r="K1976" s="528"/>
      <c r="L1976" s="528"/>
      <c r="M1976" s="513"/>
      <c r="N1976" s="314"/>
      <c r="O1976" s="313"/>
      <c r="P1976" s="313"/>
      <c r="Q1976" s="313"/>
    </row>
    <row r="1977" spans="1:17" s="209" customFormat="1" ht="12" customHeight="1" x14ac:dyDescent="0.3">
      <c r="A1977" s="614"/>
      <c r="B1977" s="521"/>
      <c r="C1977" s="522"/>
      <c r="D1977" s="522"/>
      <c r="E1977" s="523"/>
      <c r="F1977" s="206" t="s">
        <v>569</v>
      </c>
      <c r="G1977" s="207">
        <f t="shared" si="1535"/>
        <v>0</v>
      </c>
      <c r="H1977" s="207">
        <f t="shared" si="1535"/>
        <v>0</v>
      </c>
      <c r="I1977" s="207">
        <f t="shared" si="1535"/>
        <v>0</v>
      </c>
      <c r="J1977" s="207">
        <f t="shared" si="1535"/>
        <v>0</v>
      </c>
      <c r="K1977" s="528"/>
      <c r="L1977" s="528"/>
      <c r="M1977" s="513"/>
      <c r="N1977" s="314"/>
      <c r="O1977" s="313"/>
      <c r="P1977" s="313"/>
      <c r="Q1977" s="313"/>
    </row>
    <row r="1978" spans="1:17" s="209" customFormat="1" ht="12" customHeight="1" x14ac:dyDescent="0.3">
      <c r="A1978" s="614"/>
      <c r="B1978" s="524"/>
      <c r="C1978" s="525"/>
      <c r="D1978" s="525"/>
      <c r="E1978" s="526"/>
      <c r="F1978" s="206" t="s">
        <v>121</v>
      </c>
      <c r="G1978" s="207">
        <f>SUM(G1975:G1977)</f>
        <v>57274399</v>
      </c>
      <c r="H1978" s="207">
        <f t="shared" ref="H1978:J1978" si="1536">SUM(H1975:H1977)</f>
        <v>0</v>
      </c>
      <c r="I1978" s="207">
        <f t="shared" si="1536"/>
        <v>57274399</v>
      </c>
      <c r="J1978" s="207">
        <f t="shared" si="1536"/>
        <v>0</v>
      </c>
      <c r="K1978" s="529"/>
      <c r="L1978" s="529"/>
      <c r="M1978" s="514"/>
      <c r="N1978" s="314"/>
      <c r="O1978" s="313"/>
      <c r="P1978" s="313"/>
      <c r="Q1978" s="313"/>
    </row>
    <row r="1979" spans="1:17" s="209" customFormat="1" ht="12" customHeight="1" x14ac:dyDescent="0.3">
      <c r="A1979" s="614">
        <f>A1964+1</f>
        <v>243</v>
      </c>
      <c r="B1979" s="507"/>
      <c r="C1979" s="507" t="s">
        <v>304</v>
      </c>
      <c r="D1979" s="507"/>
      <c r="E1979" s="507"/>
      <c r="F1979" s="210" t="s">
        <v>197</v>
      </c>
      <c r="G1979" s="210"/>
      <c r="H1979" s="211"/>
      <c r="I1979" s="211"/>
      <c r="J1979" s="211"/>
      <c r="K1979" s="533" t="s">
        <v>852</v>
      </c>
      <c r="L1979" s="530">
        <v>0</v>
      </c>
      <c r="M1979" s="588"/>
      <c r="N1979" s="314"/>
      <c r="O1979" s="312"/>
      <c r="P1979" s="313"/>
      <c r="Q1979" s="313"/>
    </row>
    <row r="1980" spans="1:17" s="209" customFormat="1" ht="12" customHeight="1" x14ac:dyDescent="0.3">
      <c r="A1980" s="614"/>
      <c r="B1980" s="508"/>
      <c r="C1980" s="508"/>
      <c r="D1980" s="508"/>
      <c r="E1980" s="508"/>
      <c r="F1980" s="212" t="s">
        <v>104</v>
      </c>
      <c r="G1980" s="208">
        <v>37424609</v>
      </c>
      <c r="H1980" s="208"/>
      <c r="I1980" s="208">
        <f>G1980</f>
        <v>37424609</v>
      </c>
      <c r="J1980" s="208">
        <f t="shared" ref="J1980:J1982" si="1537">H1980</f>
        <v>0</v>
      </c>
      <c r="K1980" s="534"/>
      <c r="L1980" s="531"/>
      <c r="M1980" s="541"/>
      <c r="N1980" s="314">
        <f>G1980</f>
        <v>37424609</v>
      </c>
      <c r="O1980" s="314">
        <f t="shared" ref="O1980:Q1980" si="1538">H1980</f>
        <v>0</v>
      </c>
      <c r="P1980" s="314">
        <f t="shared" si="1538"/>
        <v>37424609</v>
      </c>
      <c r="Q1980" s="314">
        <f t="shared" si="1538"/>
        <v>0</v>
      </c>
    </row>
    <row r="1981" spans="1:17" s="209" customFormat="1" ht="12" customHeight="1" x14ac:dyDescent="0.3">
      <c r="A1981" s="614"/>
      <c r="B1981" s="508"/>
      <c r="C1981" s="508"/>
      <c r="D1981" s="508"/>
      <c r="E1981" s="508"/>
      <c r="F1981" s="212" t="s">
        <v>82</v>
      </c>
      <c r="G1981" s="208">
        <v>0</v>
      </c>
      <c r="H1981" s="208">
        <v>0</v>
      </c>
      <c r="I1981" s="208">
        <v>0</v>
      </c>
      <c r="J1981" s="208">
        <f t="shared" si="1537"/>
        <v>0</v>
      </c>
      <c r="K1981" s="534"/>
      <c r="L1981" s="531"/>
      <c r="M1981" s="541"/>
      <c r="N1981" s="314"/>
      <c r="O1981" s="312"/>
      <c r="P1981" s="313"/>
      <c r="Q1981" s="313"/>
    </row>
    <row r="1982" spans="1:17" s="209" customFormat="1" ht="12" customHeight="1" x14ac:dyDescent="0.3">
      <c r="A1982" s="614"/>
      <c r="B1982" s="508"/>
      <c r="C1982" s="508"/>
      <c r="D1982" s="508"/>
      <c r="E1982" s="508"/>
      <c r="F1982" s="212" t="s">
        <v>83</v>
      </c>
      <c r="G1982" s="208">
        <v>0</v>
      </c>
      <c r="H1982" s="208">
        <v>0</v>
      </c>
      <c r="I1982" s="208">
        <v>0</v>
      </c>
      <c r="J1982" s="208">
        <f t="shared" si="1537"/>
        <v>0</v>
      </c>
      <c r="K1982" s="534"/>
      <c r="L1982" s="531"/>
      <c r="M1982" s="541"/>
      <c r="N1982" s="314"/>
      <c r="O1982" s="312"/>
      <c r="P1982" s="313"/>
      <c r="Q1982" s="313"/>
    </row>
    <row r="1983" spans="1:17" s="209" customFormat="1" ht="12" customHeight="1" x14ac:dyDescent="0.3">
      <c r="A1983" s="614"/>
      <c r="B1983" s="509"/>
      <c r="C1983" s="509"/>
      <c r="D1983" s="508"/>
      <c r="E1983" s="508"/>
      <c r="F1983" s="213" t="s">
        <v>121</v>
      </c>
      <c r="G1983" s="214">
        <f t="shared" ref="G1983:J1983" si="1539">SUM(G1980:G1982)</f>
        <v>37424609</v>
      </c>
      <c r="H1983" s="214">
        <f t="shared" si="1539"/>
        <v>0</v>
      </c>
      <c r="I1983" s="214">
        <f t="shared" si="1539"/>
        <v>37424609</v>
      </c>
      <c r="J1983" s="214">
        <f t="shared" si="1539"/>
        <v>0</v>
      </c>
      <c r="K1983" s="535"/>
      <c r="L1983" s="532"/>
      <c r="M1983" s="542"/>
      <c r="N1983" s="314"/>
      <c r="O1983" s="312"/>
      <c r="P1983" s="313"/>
      <c r="Q1983" s="313"/>
    </row>
    <row r="1984" spans="1:17" s="209" customFormat="1" ht="12" customHeight="1" x14ac:dyDescent="0.3">
      <c r="A1984" s="614"/>
      <c r="B1984" s="507"/>
      <c r="C1984" s="507" t="s">
        <v>305</v>
      </c>
      <c r="D1984" s="508"/>
      <c r="E1984" s="508"/>
      <c r="F1984" s="210" t="s">
        <v>197</v>
      </c>
      <c r="G1984" s="210"/>
      <c r="H1984" s="211"/>
      <c r="I1984" s="211"/>
      <c r="J1984" s="211"/>
      <c r="K1984" s="533" t="s">
        <v>850</v>
      </c>
      <c r="L1984" s="530">
        <v>0</v>
      </c>
      <c r="M1984" s="512" t="s">
        <v>1105</v>
      </c>
      <c r="N1984" s="314"/>
      <c r="O1984" s="312"/>
      <c r="P1984" s="313"/>
      <c r="Q1984" s="313"/>
    </row>
    <row r="1985" spans="1:17" s="209" customFormat="1" ht="12" customHeight="1" x14ac:dyDescent="0.3">
      <c r="A1985" s="614"/>
      <c r="B1985" s="508"/>
      <c r="C1985" s="508"/>
      <c r="D1985" s="508"/>
      <c r="E1985" s="508"/>
      <c r="F1985" s="212" t="s">
        <v>104</v>
      </c>
      <c r="G1985" s="208">
        <v>10782000</v>
      </c>
      <c r="H1985" s="208"/>
      <c r="I1985" s="208">
        <f>G1985</f>
        <v>10782000</v>
      </c>
      <c r="J1985" s="208">
        <f t="shared" ref="J1985:J1987" si="1540">H1985</f>
        <v>0</v>
      </c>
      <c r="K1985" s="534"/>
      <c r="L1985" s="531"/>
      <c r="M1985" s="513"/>
      <c r="N1985" s="314">
        <f>G1985</f>
        <v>10782000</v>
      </c>
      <c r="O1985" s="314">
        <f t="shared" ref="O1985:Q1985" si="1541">H1985</f>
        <v>0</v>
      </c>
      <c r="P1985" s="314">
        <f t="shared" si="1541"/>
        <v>10782000</v>
      </c>
      <c r="Q1985" s="314">
        <f t="shared" si="1541"/>
        <v>0</v>
      </c>
    </row>
    <row r="1986" spans="1:17" s="209" customFormat="1" ht="12" customHeight="1" x14ac:dyDescent="0.3">
      <c r="A1986" s="614"/>
      <c r="B1986" s="508"/>
      <c r="C1986" s="508"/>
      <c r="D1986" s="508"/>
      <c r="E1986" s="508"/>
      <c r="F1986" s="212" t="s">
        <v>82</v>
      </c>
      <c r="G1986" s="208">
        <v>0</v>
      </c>
      <c r="H1986" s="208">
        <v>0</v>
      </c>
      <c r="I1986" s="208">
        <v>0</v>
      </c>
      <c r="J1986" s="208">
        <f t="shared" si="1540"/>
        <v>0</v>
      </c>
      <c r="K1986" s="534"/>
      <c r="L1986" s="531"/>
      <c r="M1986" s="513"/>
      <c r="N1986" s="314"/>
      <c r="O1986" s="312"/>
      <c r="P1986" s="313"/>
      <c r="Q1986" s="313"/>
    </row>
    <row r="1987" spans="1:17" s="209" customFormat="1" ht="12" customHeight="1" x14ac:dyDescent="0.3">
      <c r="A1987" s="614"/>
      <c r="B1987" s="508"/>
      <c r="C1987" s="508"/>
      <c r="D1987" s="508"/>
      <c r="E1987" s="508"/>
      <c r="F1987" s="212" t="s">
        <v>83</v>
      </c>
      <c r="G1987" s="208">
        <v>0</v>
      </c>
      <c r="H1987" s="208">
        <v>0</v>
      </c>
      <c r="I1987" s="208">
        <v>0</v>
      </c>
      <c r="J1987" s="208">
        <f t="shared" si="1540"/>
        <v>0</v>
      </c>
      <c r="K1987" s="534"/>
      <c r="L1987" s="531"/>
      <c r="M1987" s="513"/>
      <c r="N1987" s="314"/>
      <c r="O1987" s="312"/>
      <c r="P1987" s="313"/>
      <c r="Q1987" s="313"/>
    </row>
    <row r="1988" spans="1:17" s="209" customFormat="1" ht="12" customHeight="1" x14ac:dyDescent="0.3">
      <c r="A1988" s="614"/>
      <c r="B1988" s="509"/>
      <c r="C1988" s="509"/>
      <c r="D1988" s="508"/>
      <c r="E1988" s="508"/>
      <c r="F1988" s="213" t="s">
        <v>121</v>
      </c>
      <c r="G1988" s="214">
        <f t="shared" ref="G1988:J1988" si="1542">SUM(G1985:G1987)</f>
        <v>10782000</v>
      </c>
      <c r="H1988" s="214">
        <f t="shared" si="1542"/>
        <v>0</v>
      </c>
      <c r="I1988" s="214">
        <f t="shared" si="1542"/>
        <v>10782000</v>
      </c>
      <c r="J1988" s="214">
        <f t="shared" si="1542"/>
        <v>0</v>
      </c>
      <c r="K1988" s="535"/>
      <c r="L1988" s="532"/>
      <c r="M1988" s="514"/>
      <c r="N1988" s="314"/>
      <c r="O1988" s="312"/>
      <c r="P1988" s="313"/>
      <c r="Q1988" s="313"/>
    </row>
    <row r="1989" spans="1:17" s="209" customFormat="1" ht="12" customHeight="1" x14ac:dyDescent="0.3">
      <c r="A1989" s="614"/>
      <c r="B1989" s="507"/>
      <c r="C1989" s="507" t="s">
        <v>306</v>
      </c>
      <c r="D1989" s="508"/>
      <c r="E1989" s="508"/>
      <c r="F1989" s="210" t="s">
        <v>197</v>
      </c>
      <c r="G1989" s="210"/>
      <c r="H1989" s="211"/>
      <c r="I1989" s="211"/>
      <c r="J1989" s="211"/>
      <c r="K1989" s="533" t="s">
        <v>850</v>
      </c>
      <c r="L1989" s="530">
        <v>0</v>
      </c>
      <c r="M1989" s="512" t="s">
        <v>1106</v>
      </c>
      <c r="N1989" s="314"/>
      <c r="O1989" s="312"/>
      <c r="P1989" s="313"/>
      <c r="Q1989" s="313"/>
    </row>
    <row r="1990" spans="1:17" s="209" customFormat="1" ht="12" customHeight="1" x14ac:dyDescent="0.3">
      <c r="A1990" s="614"/>
      <c r="B1990" s="508"/>
      <c r="C1990" s="508"/>
      <c r="D1990" s="508"/>
      <c r="E1990" s="508"/>
      <c r="F1990" s="212" t="s">
        <v>104</v>
      </c>
      <c r="G1990" s="208">
        <v>60000000</v>
      </c>
      <c r="H1990" s="208"/>
      <c r="I1990" s="208">
        <f>G1990</f>
        <v>60000000</v>
      </c>
      <c r="J1990" s="208">
        <f t="shared" ref="J1990:J1992" si="1543">H1990</f>
        <v>0</v>
      </c>
      <c r="K1990" s="534"/>
      <c r="L1990" s="531"/>
      <c r="M1990" s="513"/>
      <c r="N1990" s="314">
        <f>G1990</f>
        <v>60000000</v>
      </c>
      <c r="O1990" s="314">
        <f t="shared" ref="O1990:Q1990" si="1544">H1990</f>
        <v>0</v>
      </c>
      <c r="P1990" s="314">
        <f t="shared" si="1544"/>
        <v>60000000</v>
      </c>
      <c r="Q1990" s="314">
        <f t="shared" si="1544"/>
        <v>0</v>
      </c>
    </row>
    <row r="1991" spans="1:17" s="209" customFormat="1" ht="12" customHeight="1" x14ac:dyDescent="0.3">
      <c r="A1991" s="614"/>
      <c r="B1991" s="508"/>
      <c r="C1991" s="508"/>
      <c r="D1991" s="508"/>
      <c r="E1991" s="508"/>
      <c r="F1991" s="212" t="s">
        <v>82</v>
      </c>
      <c r="G1991" s="208">
        <v>0</v>
      </c>
      <c r="H1991" s="208">
        <v>0</v>
      </c>
      <c r="I1991" s="208">
        <v>0</v>
      </c>
      <c r="J1991" s="208">
        <f t="shared" si="1543"/>
        <v>0</v>
      </c>
      <c r="K1991" s="534"/>
      <c r="L1991" s="531"/>
      <c r="M1991" s="513"/>
      <c r="N1991" s="314"/>
      <c r="O1991" s="312"/>
      <c r="P1991" s="313"/>
      <c r="Q1991" s="313"/>
    </row>
    <row r="1992" spans="1:17" s="209" customFormat="1" ht="12" customHeight="1" x14ac:dyDescent="0.3">
      <c r="A1992" s="614"/>
      <c r="B1992" s="508"/>
      <c r="C1992" s="508"/>
      <c r="D1992" s="508"/>
      <c r="E1992" s="508"/>
      <c r="F1992" s="212" t="s">
        <v>83</v>
      </c>
      <c r="G1992" s="208">
        <v>0</v>
      </c>
      <c r="H1992" s="208">
        <v>0</v>
      </c>
      <c r="I1992" s="208">
        <v>0</v>
      </c>
      <c r="J1992" s="208">
        <f t="shared" si="1543"/>
        <v>0</v>
      </c>
      <c r="K1992" s="534"/>
      <c r="L1992" s="531"/>
      <c r="M1992" s="513"/>
      <c r="N1992" s="314"/>
      <c r="O1992" s="312"/>
      <c r="P1992" s="313"/>
      <c r="Q1992" s="313"/>
    </row>
    <row r="1993" spans="1:17" s="209" customFormat="1" ht="12" customHeight="1" x14ac:dyDescent="0.3">
      <c r="A1993" s="614"/>
      <c r="B1993" s="509"/>
      <c r="C1993" s="509"/>
      <c r="D1993" s="508"/>
      <c r="E1993" s="508"/>
      <c r="F1993" s="213" t="s">
        <v>121</v>
      </c>
      <c r="G1993" s="214">
        <f t="shared" ref="G1993:J1993" si="1545">SUM(G1990:G1992)</f>
        <v>60000000</v>
      </c>
      <c r="H1993" s="214">
        <f t="shared" si="1545"/>
        <v>0</v>
      </c>
      <c r="I1993" s="214">
        <f t="shared" si="1545"/>
        <v>60000000</v>
      </c>
      <c r="J1993" s="214">
        <f t="shared" si="1545"/>
        <v>0</v>
      </c>
      <c r="K1993" s="535"/>
      <c r="L1993" s="532"/>
      <c r="M1993" s="514"/>
      <c r="N1993" s="314"/>
      <c r="O1993" s="312"/>
      <c r="P1993" s="313"/>
      <c r="Q1993" s="313"/>
    </row>
    <row r="1994" spans="1:17" s="209" customFormat="1" ht="12" customHeight="1" x14ac:dyDescent="0.3">
      <c r="A1994" s="614"/>
      <c r="B1994" s="518"/>
      <c r="C1994" s="519"/>
      <c r="D1994" s="519"/>
      <c r="E1994" s="520"/>
      <c r="F1994" s="206"/>
      <c r="G1994" s="207"/>
      <c r="H1994" s="208"/>
      <c r="I1994" s="208"/>
      <c r="J1994" s="208"/>
      <c r="K1994" s="527"/>
      <c r="L1994" s="527"/>
      <c r="M1994" s="512"/>
      <c r="N1994" s="314"/>
      <c r="O1994" s="313"/>
      <c r="P1994" s="313"/>
      <c r="Q1994" s="313"/>
    </row>
    <row r="1995" spans="1:17" s="209" customFormat="1" ht="12" customHeight="1" x14ac:dyDescent="0.3">
      <c r="A1995" s="614"/>
      <c r="B1995" s="521"/>
      <c r="C1995" s="522"/>
      <c r="D1995" s="522"/>
      <c r="E1995" s="523"/>
      <c r="F1995" s="206" t="s">
        <v>565</v>
      </c>
      <c r="G1995" s="207">
        <f>G1980+G1985+G1990</f>
        <v>108206609</v>
      </c>
      <c r="H1995" s="207">
        <f t="shared" ref="H1995:J1995" si="1546">H1980+H1985+H1990</f>
        <v>0</v>
      </c>
      <c r="I1995" s="207">
        <f t="shared" si="1546"/>
        <v>108206609</v>
      </c>
      <c r="J1995" s="207">
        <f t="shared" si="1546"/>
        <v>0</v>
      </c>
      <c r="K1995" s="528"/>
      <c r="L1995" s="528"/>
      <c r="M1995" s="513"/>
      <c r="N1995" s="314"/>
      <c r="O1995" s="313"/>
      <c r="P1995" s="313"/>
      <c r="Q1995" s="313"/>
    </row>
    <row r="1996" spans="1:17" s="209" customFormat="1" ht="12" customHeight="1" x14ac:dyDescent="0.3">
      <c r="A1996" s="614"/>
      <c r="B1996" s="521"/>
      <c r="C1996" s="522"/>
      <c r="D1996" s="522"/>
      <c r="E1996" s="523"/>
      <c r="F1996" s="206" t="s">
        <v>567</v>
      </c>
      <c r="G1996" s="207">
        <f t="shared" ref="G1996:J1997" si="1547">G1981+G1986+G1991</f>
        <v>0</v>
      </c>
      <c r="H1996" s="207">
        <f t="shared" si="1547"/>
        <v>0</v>
      </c>
      <c r="I1996" s="207">
        <f t="shared" si="1547"/>
        <v>0</v>
      </c>
      <c r="J1996" s="207">
        <f t="shared" si="1547"/>
        <v>0</v>
      </c>
      <c r="K1996" s="528"/>
      <c r="L1996" s="528"/>
      <c r="M1996" s="513"/>
      <c r="N1996" s="314"/>
      <c r="O1996" s="313"/>
      <c r="P1996" s="313"/>
      <c r="Q1996" s="313"/>
    </row>
    <row r="1997" spans="1:17" s="209" customFormat="1" ht="12" customHeight="1" x14ac:dyDescent="0.3">
      <c r="A1997" s="614"/>
      <c r="B1997" s="521"/>
      <c r="C1997" s="522"/>
      <c r="D1997" s="522"/>
      <c r="E1997" s="523"/>
      <c r="F1997" s="206" t="s">
        <v>569</v>
      </c>
      <c r="G1997" s="207">
        <f t="shared" si="1547"/>
        <v>0</v>
      </c>
      <c r="H1997" s="207">
        <f t="shared" si="1547"/>
        <v>0</v>
      </c>
      <c r="I1997" s="207">
        <f t="shared" si="1547"/>
        <v>0</v>
      </c>
      <c r="J1997" s="207">
        <f t="shared" si="1547"/>
        <v>0</v>
      </c>
      <c r="K1997" s="528"/>
      <c r="L1997" s="528"/>
      <c r="M1997" s="513"/>
      <c r="N1997" s="314"/>
      <c r="O1997" s="313"/>
      <c r="P1997" s="313"/>
      <c r="Q1997" s="313"/>
    </row>
    <row r="1998" spans="1:17" s="209" customFormat="1" ht="12" customHeight="1" x14ac:dyDescent="0.3">
      <c r="A1998" s="614"/>
      <c r="B1998" s="524"/>
      <c r="C1998" s="525"/>
      <c r="D1998" s="525"/>
      <c r="E1998" s="526"/>
      <c r="F1998" s="206" t="s">
        <v>121</v>
      </c>
      <c r="G1998" s="207">
        <f>SUM(G1995:G1997)</f>
        <v>108206609</v>
      </c>
      <c r="H1998" s="207">
        <f t="shared" ref="H1998:J1998" si="1548">SUM(H1995:H1997)</f>
        <v>0</v>
      </c>
      <c r="I1998" s="207">
        <f t="shared" si="1548"/>
        <v>108206609</v>
      </c>
      <c r="J1998" s="207">
        <f t="shared" si="1548"/>
        <v>0</v>
      </c>
      <c r="K1998" s="529"/>
      <c r="L1998" s="529"/>
      <c r="M1998" s="514"/>
      <c r="N1998" s="314"/>
      <c r="O1998" s="313"/>
      <c r="P1998" s="313"/>
      <c r="Q1998" s="313"/>
    </row>
    <row r="1999" spans="1:17" s="209" customFormat="1" ht="12" customHeight="1" x14ac:dyDescent="0.3">
      <c r="A1999" s="614">
        <f>A1979+1</f>
        <v>244</v>
      </c>
      <c r="B1999" s="507"/>
      <c r="C1999" s="507" t="s">
        <v>307</v>
      </c>
      <c r="D1999" s="507"/>
      <c r="E1999" s="507"/>
      <c r="F1999" s="210" t="s">
        <v>197</v>
      </c>
      <c r="G1999" s="210"/>
      <c r="H1999" s="211"/>
      <c r="I1999" s="211"/>
      <c r="J1999" s="211"/>
      <c r="K1999" s="533" t="s">
        <v>852</v>
      </c>
      <c r="L1999" s="530">
        <v>0</v>
      </c>
      <c r="M1999" s="512"/>
      <c r="N1999" s="314"/>
      <c r="O1999" s="313"/>
      <c r="P1999" s="313"/>
      <c r="Q1999" s="313"/>
    </row>
    <row r="2000" spans="1:17" s="209" customFormat="1" ht="12" customHeight="1" x14ac:dyDescent="0.3">
      <c r="A2000" s="614"/>
      <c r="B2000" s="508"/>
      <c r="C2000" s="508"/>
      <c r="D2000" s="508"/>
      <c r="E2000" s="508"/>
      <c r="F2000" s="212" t="s">
        <v>104</v>
      </c>
      <c r="G2000" s="208">
        <v>26260000</v>
      </c>
      <c r="H2000" s="208">
        <v>0</v>
      </c>
      <c r="I2000" s="208">
        <f>G2000</f>
        <v>26260000</v>
      </c>
      <c r="J2000" s="208">
        <f t="shared" ref="J2000:J2002" si="1549">H2000</f>
        <v>0</v>
      </c>
      <c r="K2000" s="534"/>
      <c r="L2000" s="531"/>
      <c r="M2000" s="513"/>
      <c r="N2000" s="314">
        <f>G2000</f>
        <v>26260000</v>
      </c>
      <c r="O2000" s="314">
        <f t="shared" ref="O2000:Q2000" si="1550">H2000</f>
        <v>0</v>
      </c>
      <c r="P2000" s="314">
        <f t="shared" si="1550"/>
        <v>26260000</v>
      </c>
      <c r="Q2000" s="314">
        <f t="shared" si="1550"/>
        <v>0</v>
      </c>
    </row>
    <row r="2001" spans="1:17" s="209" customFormat="1" ht="12" customHeight="1" x14ac:dyDescent="0.3">
      <c r="A2001" s="614"/>
      <c r="B2001" s="508"/>
      <c r="C2001" s="508"/>
      <c r="D2001" s="508"/>
      <c r="E2001" s="508"/>
      <c r="F2001" s="212" t="s">
        <v>82</v>
      </c>
      <c r="G2001" s="208">
        <v>0</v>
      </c>
      <c r="H2001" s="208">
        <v>0</v>
      </c>
      <c r="I2001" s="208">
        <v>0</v>
      </c>
      <c r="J2001" s="208">
        <f t="shared" si="1549"/>
        <v>0</v>
      </c>
      <c r="K2001" s="534"/>
      <c r="L2001" s="531"/>
      <c r="M2001" s="513"/>
      <c r="N2001" s="314"/>
      <c r="O2001" s="313"/>
      <c r="P2001" s="313"/>
      <c r="Q2001" s="313"/>
    </row>
    <row r="2002" spans="1:17" s="209" customFormat="1" ht="12" customHeight="1" x14ac:dyDescent="0.3">
      <c r="A2002" s="614"/>
      <c r="B2002" s="508"/>
      <c r="C2002" s="508"/>
      <c r="D2002" s="508"/>
      <c r="E2002" s="508"/>
      <c r="F2002" s="212" t="s">
        <v>83</v>
      </c>
      <c r="G2002" s="208">
        <v>0</v>
      </c>
      <c r="H2002" s="208">
        <v>0</v>
      </c>
      <c r="I2002" s="208">
        <v>0</v>
      </c>
      <c r="J2002" s="208">
        <f t="shared" si="1549"/>
        <v>0</v>
      </c>
      <c r="K2002" s="534"/>
      <c r="L2002" s="531"/>
      <c r="M2002" s="513"/>
      <c r="N2002" s="314"/>
      <c r="O2002" s="313"/>
      <c r="P2002" s="313"/>
      <c r="Q2002" s="313"/>
    </row>
    <row r="2003" spans="1:17" s="209" customFormat="1" ht="12" customHeight="1" x14ac:dyDescent="0.3">
      <c r="A2003" s="614"/>
      <c r="B2003" s="509"/>
      <c r="C2003" s="509"/>
      <c r="D2003" s="508"/>
      <c r="E2003" s="508"/>
      <c r="F2003" s="213" t="s">
        <v>121</v>
      </c>
      <c r="G2003" s="214">
        <f t="shared" ref="G2003:J2003" si="1551">SUM(G2000:G2002)</f>
        <v>26260000</v>
      </c>
      <c r="H2003" s="214">
        <f t="shared" si="1551"/>
        <v>0</v>
      </c>
      <c r="I2003" s="214">
        <f t="shared" si="1551"/>
        <v>26260000</v>
      </c>
      <c r="J2003" s="214">
        <f t="shared" si="1551"/>
        <v>0</v>
      </c>
      <c r="K2003" s="535"/>
      <c r="L2003" s="532"/>
      <c r="M2003" s="514"/>
      <c r="N2003" s="314"/>
      <c r="O2003" s="313"/>
      <c r="P2003" s="313"/>
      <c r="Q2003" s="313"/>
    </row>
    <row r="2004" spans="1:17" s="209" customFormat="1" ht="12" customHeight="1" x14ac:dyDescent="0.3">
      <c r="A2004" s="614"/>
      <c r="B2004" s="507"/>
      <c r="C2004" s="507" t="s">
        <v>308</v>
      </c>
      <c r="D2004" s="508"/>
      <c r="E2004" s="508"/>
      <c r="F2004" s="210" t="s">
        <v>197</v>
      </c>
      <c r="G2004" s="210"/>
      <c r="H2004" s="211"/>
      <c r="I2004" s="211"/>
      <c r="J2004" s="211"/>
      <c r="K2004" s="533" t="s">
        <v>850</v>
      </c>
      <c r="L2004" s="530">
        <v>0</v>
      </c>
      <c r="M2004" s="512" t="s">
        <v>1107</v>
      </c>
      <c r="N2004" s="314"/>
      <c r="O2004" s="313"/>
      <c r="P2004" s="313"/>
      <c r="Q2004" s="313"/>
    </row>
    <row r="2005" spans="1:17" s="209" customFormat="1" ht="12" customHeight="1" x14ac:dyDescent="0.3">
      <c r="A2005" s="614"/>
      <c r="B2005" s="508"/>
      <c r="C2005" s="508"/>
      <c r="D2005" s="508"/>
      <c r="E2005" s="508"/>
      <c r="F2005" s="212" t="s">
        <v>104</v>
      </c>
      <c r="G2005" s="208">
        <v>29000000</v>
      </c>
      <c r="H2005" s="208">
        <v>0</v>
      </c>
      <c r="I2005" s="208">
        <f>G2005</f>
        <v>29000000</v>
      </c>
      <c r="J2005" s="208">
        <f t="shared" ref="J2005:J2007" si="1552">H2005</f>
        <v>0</v>
      </c>
      <c r="K2005" s="534"/>
      <c r="L2005" s="531"/>
      <c r="M2005" s="513"/>
      <c r="N2005" s="314">
        <f>G2005</f>
        <v>29000000</v>
      </c>
      <c r="O2005" s="314">
        <f t="shared" ref="O2005:Q2005" si="1553">H2005</f>
        <v>0</v>
      </c>
      <c r="P2005" s="314">
        <f t="shared" si="1553"/>
        <v>29000000</v>
      </c>
      <c r="Q2005" s="314">
        <f t="shared" si="1553"/>
        <v>0</v>
      </c>
    </row>
    <row r="2006" spans="1:17" s="209" customFormat="1" ht="12" customHeight="1" x14ac:dyDescent="0.3">
      <c r="A2006" s="614"/>
      <c r="B2006" s="508"/>
      <c r="C2006" s="508"/>
      <c r="D2006" s="508"/>
      <c r="E2006" s="508"/>
      <c r="F2006" s="212" t="s">
        <v>82</v>
      </c>
      <c r="G2006" s="208">
        <v>0</v>
      </c>
      <c r="H2006" s="208">
        <v>0</v>
      </c>
      <c r="I2006" s="208">
        <v>0</v>
      </c>
      <c r="J2006" s="208">
        <f t="shared" si="1552"/>
        <v>0</v>
      </c>
      <c r="K2006" s="534"/>
      <c r="L2006" s="531"/>
      <c r="M2006" s="513"/>
      <c r="N2006" s="314"/>
      <c r="O2006" s="313"/>
      <c r="P2006" s="313"/>
      <c r="Q2006" s="313"/>
    </row>
    <row r="2007" spans="1:17" s="209" customFormat="1" ht="12" customHeight="1" x14ac:dyDescent="0.3">
      <c r="A2007" s="614"/>
      <c r="B2007" s="508"/>
      <c r="C2007" s="508"/>
      <c r="D2007" s="508"/>
      <c r="E2007" s="508"/>
      <c r="F2007" s="212" t="s">
        <v>83</v>
      </c>
      <c r="G2007" s="208">
        <v>0</v>
      </c>
      <c r="H2007" s="208">
        <v>0</v>
      </c>
      <c r="I2007" s="208">
        <v>0</v>
      </c>
      <c r="J2007" s="208">
        <f t="shared" si="1552"/>
        <v>0</v>
      </c>
      <c r="K2007" s="534"/>
      <c r="L2007" s="531"/>
      <c r="M2007" s="513"/>
      <c r="N2007" s="314"/>
      <c r="O2007" s="313"/>
      <c r="P2007" s="313"/>
      <c r="Q2007" s="313"/>
    </row>
    <row r="2008" spans="1:17" s="209" customFormat="1" ht="12" customHeight="1" x14ac:dyDescent="0.3">
      <c r="A2008" s="614"/>
      <c r="B2008" s="509"/>
      <c r="C2008" s="509"/>
      <c r="D2008" s="508"/>
      <c r="E2008" s="508"/>
      <c r="F2008" s="213" t="s">
        <v>121</v>
      </c>
      <c r="G2008" s="214">
        <f t="shared" ref="G2008:J2008" si="1554">SUM(G2005:G2007)</f>
        <v>29000000</v>
      </c>
      <c r="H2008" s="214">
        <f t="shared" si="1554"/>
        <v>0</v>
      </c>
      <c r="I2008" s="214">
        <f t="shared" si="1554"/>
        <v>29000000</v>
      </c>
      <c r="J2008" s="214">
        <f t="shared" si="1554"/>
        <v>0</v>
      </c>
      <c r="K2008" s="535"/>
      <c r="L2008" s="532"/>
      <c r="M2008" s="514"/>
      <c r="N2008" s="314"/>
      <c r="O2008" s="313"/>
      <c r="P2008" s="313"/>
      <c r="Q2008" s="313"/>
    </row>
    <row r="2009" spans="1:17" s="209" customFormat="1" ht="12" customHeight="1" x14ac:dyDescent="0.3">
      <c r="A2009" s="614"/>
      <c r="B2009" s="518"/>
      <c r="C2009" s="519"/>
      <c r="D2009" s="519"/>
      <c r="E2009" s="520"/>
      <c r="F2009" s="206"/>
      <c r="G2009" s="207"/>
      <c r="H2009" s="208"/>
      <c r="I2009" s="208"/>
      <c r="J2009" s="208"/>
      <c r="K2009" s="527"/>
      <c r="L2009" s="527"/>
      <c r="M2009" s="512"/>
      <c r="N2009" s="314"/>
      <c r="O2009" s="313"/>
      <c r="P2009" s="313"/>
      <c r="Q2009" s="313"/>
    </row>
    <row r="2010" spans="1:17" s="209" customFormat="1" ht="12" customHeight="1" x14ac:dyDescent="0.3">
      <c r="A2010" s="614"/>
      <c r="B2010" s="521"/>
      <c r="C2010" s="522"/>
      <c r="D2010" s="522"/>
      <c r="E2010" s="523"/>
      <c r="F2010" s="206" t="s">
        <v>565</v>
      </c>
      <c r="G2010" s="207">
        <f>G2000+G2005</f>
        <v>55260000</v>
      </c>
      <c r="H2010" s="207">
        <f t="shared" ref="H2010:J2010" si="1555">H2000+H2005</f>
        <v>0</v>
      </c>
      <c r="I2010" s="207">
        <f t="shared" si="1555"/>
        <v>55260000</v>
      </c>
      <c r="J2010" s="207">
        <f t="shared" si="1555"/>
        <v>0</v>
      </c>
      <c r="K2010" s="528"/>
      <c r="L2010" s="528"/>
      <c r="M2010" s="513"/>
      <c r="N2010" s="314"/>
      <c r="O2010" s="313"/>
      <c r="P2010" s="313"/>
      <c r="Q2010" s="313"/>
    </row>
    <row r="2011" spans="1:17" s="209" customFormat="1" ht="12" customHeight="1" x14ac:dyDescent="0.3">
      <c r="A2011" s="614"/>
      <c r="B2011" s="521"/>
      <c r="C2011" s="522"/>
      <c r="D2011" s="522"/>
      <c r="E2011" s="523"/>
      <c r="F2011" s="206" t="s">
        <v>567</v>
      </c>
      <c r="G2011" s="207">
        <f t="shared" ref="G2011:J2012" si="1556">G2001+G2006</f>
        <v>0</v>
      </c>
      <c r="H2011" s="207">
        <f t="shared" si="1556"/>
        <v>0</v>
      </c>
      <c r="I2011" s="207">
        <f t="shared" si="1556"/>
        <v>0</v>
      </c>
      <c r="J2011" s="207">
        <f t="shared" si="1556"/>
        <v>0</v>
      </c>
      <c r="K2011" s="528"/>
      <c r="L2011" s="528"/>
      <c r="M2011" s="513"/>
      <c r="N2011" s="314"/>
      <c r="O2011" s="313"/>
      <c r="P2011" s="313"/>
      <c r="Q2011" s="313"/>
    </row>
    <row r="2012" spans="1:17" s="209" customFormat="1" ht="12" customHeight="1" x14ac:dyDescent="0.3">
      <c r="A2012" s="614"/>
      <c r="B2012" s="521"/>
      <c r="C2012" s="522"/>
      <c r="D2012" s="522"/>
      <c r="E2012" s="523"/>
      <c r="F2012" s="206" t="s">
        <v>569</v>
      </c>
      <c r="G2012" s="207">
        <f t="shared" si="1556"/>
        <v>0</v>
      </c>
      <c r="H2012" s="207">
        <f t="shared" si="1556"/>
        <v>0</v>
      </c>
      <c r="I2012" s="207">
        <f t="shared" si="1556"/>
        <v>0</v>
      </c>
      <c r="J2012" s="207">
        <f t="shared" si="1556"/>
        <v>0</v>
      </c>
      <c r="K2012" s="528"/>
      <c r="L2012" s="528"/>
      <c r="M2012" s="513"/>
      <c r="N2012" s="314"/>
      <c r="O2012" s="313"/>
      <c r="P2012" s="313"/>
      <c r="Q2012" s="313"/>
    </row>
    <row r="2013" spans="1:17" s="209" customFormat="1" ht="12" customHeight="1" x14ac:dyDescent="0.3">
      <c r="A2013" s="614"/>
      <c r="B2013" s="524"/>
      <c r="C2013" s="525"/>
      <c r="D2013" s="525"/>
      <c r="E2013" s="526"/>
      <c r="F2013" s="206" t="s">
        <v>121</v>
      </c>
      <c r="G2013" s="207">
        <f>SUM(G2010:G2012)</f>
        <v>55260000</v>
      </c>
      <c r="H2013" s="207">
        <f t="shared" ref="H2013:J2013" si="1557">SUM(H2010:H2012)</f>
        <v>0</v>
      </c>
      <c r="I2013" s="207">
        <f t="shared" si="1557"/>
        <v>55260000</v>
      </c>
      <c r="J2013" s="207">
        <f t="shared" si="1557"/>
        <v>0</v>
      </c>
      <c r="K2013" s="529"/>
      <c r="L2013" s="529"/>
      <c r="M2013" s="514"/>
      <c r="N2013" s="314"/>
      <c r="O2013" s="313"/>
      <c r="P2013" s="313"/>
      <c r="Q2013" s="313"/>
    </row>
    <row r="2014" spans="1:17" s="209" customFormat="1" ht="12" customHeight="1" x14ac:dyDescent="0.3">
      <c r="A2014" s="614">
        <f>A1999+1</f>
        <v>245</v>
      </c>
      <c r="B2014" s="507"/>
      <c r="C2014" s="507" t="s">
        <v>309</v>
      </c>
      <c r="D2014" s="507"/>
      <c r="E2014" s="507"/>
      <c r="F2014" s="210" t="s">
        <v>197</v>
      </c>
      <c r="G2014" s="210"/>
      <c r="H2014" s="211"/>
      <c r="I2014" s="211"/>
      <c r="J2014" s="211"/>
      <c r="K2014" s="533" t="s">
        <v>852</v>
      </c>
      <c r="L2014" s="530">
        <v>0</v>
      </c>
      <c r="M2014" s="512"/>
      <c r="N2014" s="314"/>
      <c r="O2014" s="313"/>
      <c r="P2014" s="313"/>
      <c r="Q2014" s="313"/>
    </row>
    <row r="2015" spans="1:17" s="209" customFormat="1" ht="12" customHeight="1" x14ac:dyDescent="0.3">
      <c r="A2015" s="614"/>
      <c r="B2015" s="508"/>
      <c r="C2015" s="508"/>
      <c r="D2015" s="508"/>
      <c r="E2015" s="508"/>
      <c r="F2015" s="212" t="s">
        <v>104</v>
      </c>
      <c r="G2015" s="208">
        <v>41550000</v>
      </c>
      <c r="H2015" s="208"/>
      <c r="I2015" s="208">
        <f>G2015</f>
        <v>41550000</v>
      </c>
      <c r="J2015" s="208">
        <f t="shared" ref="J2015:J2017" si="1558">H2015</f>
        <v>0</v>
      </c>
      <c r="K2015" s="534"/>
      <c r="L2015" s="531"/>
      <c r="M2015" s="513"/>
      <c r="N2015" s="314">
        <f>G2015</f>
        <v>41550000</v>
      </c>
      <c r="O2015" s="314">
        <f t="shared" ref="O2015:Q2015" si="1559">H2015</f>
        <v>0</v>
      </c>
      <c r="P2015" s="314">
        <f t="shared" si="1559"/>
        <v>41550000</v>
      </c>
      <c r="Q2015" s="314">
        <f t="shared" si="1559"/>
        <v>0</v>
      </c>
    </row>
    <row r="2016" spans="1:17" s="209" customFormat="1" ht="12" customHeight="1" x14ac:dyDescent="0.3">
      <c r="A2016" s="614"/>
      <c r="B2016" s="508"/>
      <c r="C2016" s="508"/>
      <c r="D2016" s="508"/>
      <c r="E2016" s="508"/>
      <c r="F2016" s="212" t="s">
        <v>82</v>
      </c>
      <c r="G2016" s="208">
        <v>0</v>
      </c>
      <c r="H2016" s="208">
        <v>0</v>
      </c>
      <c r="I2016" s="208">
        <v>0</v>
      </c>
      <c r="J2016" s="208">
        <f t="shared" si="1558"/>
        <v>0</v>
      </c>
      <c r="K2016" s="534"/>
      <c r="L2016" s="531"/>
      <c r="M2016" s="513"/>
      <c r="N2016" s="314"/>
      <c r="O2016" s="313"/>
      <c r="P2016" s="313"/>
      <c r="Q2016" s="313"/>
    </row>
    <row r="2017" spans="1:17" s="209" customFormat="1" ht="12" customHeight="1" x14ac:dyDescent="0.3">
      <c r="A2017" s="614"/>
      <c r="B2017" s="508"/>
      <c r="C2017" s="508"/>
      <c r="D2017" s="508"/>
      <c r="E2017" s="508"/>
      <c r="F2017" s="212" t="s">
        <v>83</v>
      </c>
      <c r="G2017" s="208">
        <v>0</v>
      </c>
      <c r="H2017" s="208">
        <v>0</v>
      </c>
      <c r="I2017" s="208">
        <v>0</v>
      </c>
      <c r="J2017" s="208">
        <f t="shared" si="1558"/>
        <v>0</v>
      </c>
      <c r="K2017" s="534"/>
      <c r="L2017" s="531"/>
      <c r="M2017" s="513"/>
      <c r="N2017" s="314"/>
      <c r="O2017" s="313"/>
      <c r="P2017" s="313"/>
      <c r="Q2017" s="313"/>
    </row>
    <row r="2018" spans="1:17" s="209" customFormat="1" ht="12" customHeight="1" x14ac:dyDescent="0.3">
      <c r="A2018" s="614"/>
      <c r="B2018" s="509"/>
      <c r="C2018" s="509"/>
      <c r="D2018" s="508"/>
      <c r="E2018" s="508"/>
      <c r="F2018" s="213" t="s">
        <v>121</v>
      </c>
      <c r="G2018" s="214">
        <f t="shared" ref="G2018:J2018" si="1560">SUM(G2015:G2017)</f>
        <v>41550000</v>
      </c>
      <c r="H2018" s="214">
        <f t="shared" si="1560"/>
        <v>0</v>
      </c>
      <c r="I2018" s="214">
        <f t="shared" si="1560"/>
        <v>41550000</v>
      </c>
      <c r="J2018" s="214">
        <f t="shared" si="1560"/>
        <v>0</v>
      </c>
      <c r="K2018" s="535"/>
      <c r="L2018" s="532"/>
      <c r="M2018" s="514"/>
      <c r="N2018" s="314"/>
      <c r="O2018" s="313"/>
      <c r="P2018" s="313"/>
      <c r="Q2018" s="313"/>
    </row>
    <row r="2019" spans="1:17" s="209" customFormat="1" ht="12" customHeight="1" x14ac:dyDescent="0.3">
      <c r="A2019" s="614"/>
      <c r="B2019" s="507"/>
      <c r="C2019" s="507" t="s">
        <v>310</v>
      </c>
      <c r="D2019" s="508"/>
      <c r="E2019" s="508"/>
      <c r="F2019" s="210" t="s">
        <v>197</v>
      </c>
      <c r="G2019" s="210"/>
      <c r="H2019" s="211"/>
      <c r="I2019" s="211"/>
      <c r="J2019" s="211"/>
      <c r="K2019" s="533" t="s">
        <v>850</v>
      </c>
      <c r="L2019" s="530">
        <v>0</v>
      </c>
      <c r="M2019" s="512" t="s">
        <v>1108</v>
      </c>
      <c r="N2019" s="314"/>
      <c r="O2019" s="313"/>
      <c r="P2019" s="313"/>
      <c r="Q2019" s="313"/>
    </row>
    <row r="2020" spans="1:17" s="209" customFormat="1" ht="12" customHeight="1" x14ac:dyDescent="0.3">
      <c r="A2020" s="614"/>
      <c r="B2020" s="508"/>
      <c r="C2020" s="508"/>
      <c r="D2020" s="508"/>
      <c r="E2020" s="508"/>
      <c r="F2020" s="212" t="s">
        <v>104</v>
      </c>
      <c r="G2020" s="208">
        <v>20100000</v>
      </c>
      <c r="H2020" s="208"/>
      <c r="I2020" s="208">
        <f>G2020</f>
        <v>20100000</v>
      </c>
      <c r="J2020" s="208">
        <f t="shared" ref="J2020:J2022" si="1561">H2020</f>
        <v>0</v>
      </c>
      <c r="K2020" s="534"/>
      <c r="L2020" s="531"/>
      <c r="M2020" s="513"/>
      <c r="N2020" s="314">
        <f>G2020</f>
        <v>20100000</v>
      </c>
      <c r="O2020" s="314">
        <f t="shared" ref="O2020:Q2020" si="1562">H2020</f>
        <v>0</v>
      </c>
      <c r="P2020" s="314">
        <f t="shared" si="1562"/>
        <v>20100000</v>
      </c>
      <c r="Q2020" s="314">
        <f t="shared" si="1562"/>
        <v>0</v>
      </c>
    </row>
    <row r="2021" spans="1:17" s="209" customFormat="1" ht="12" customHeight="1" x14ac:dyDescent="0.3">
      <c r="A2021" s="614"/>
      <c r="B2021" s="508"/>
      <c r="C2021" s="508"/>
      <c r="D2021" s="508"/>
      <c r="E2021" s="508"/>
      <c r="F2021" s="212" t="s">
        <v>82</v>
      </c>
      <c r="G2021" s="208">
        <v>0</v>
      </c>
      <c r="H2021" s="208">
        <v>0</v>
      </c>
      <c r="I2021" s="208">
        <v>0</v>
      </c>
      <c r="J2021" s="208">
        <f t="shared" si="1561"/>
        <v>0</v>
      </c>
      <c r="K2021" s="534"/>
      <c r="L2021" s="531"/>
      <c r="M2021" s="513"/>
      <c r="N2021" s="314"/>
      <c r="O2021" s="313"/>
      <c r="P2021" s="313"/>
      <c r="Q2021" s="313"/>
    </row>
    <row r="2022" spans="1:17" s="209" customFormat="1" ht="12" customHeight="1" x14ac:dyDescent="0.3">
      <c r="A2022" s="614"/>
      <c r="B2022" s="508"/>
      <c r="C2022" s="508"/>
      <c r="D2022" s="508"/>
      <c r="E2022" s="508"/>
      <c r="F2022" s="212" t="s">
        <v>83</v>
      </c>
      <c r="G2022" s="208">
        <v>0</v>
      </c>
      <c r="H2022" s="208">
        <v>0</v>
      </c>
      <c r="I2022" s="208">
        <v>0</v>
      </c>
      <c r="J2022" s="208">
        <f t="shared" si="1561"/>
        <v>0</v>
      </c>
      <c r="K2022" s="534"/>
      <c r="L2022" s="531"/>
      <c r="M2022" s="513"/>
      <c r="N2022" s="314"/>
      <c r="O2022" s="313"/>
      <c r="P2022" s="313"/>
      <c r="Q2022" s="313"/>
    </row>
    <row r="2023" spans="1:17" s="209" customFormat="1" ht="12" customHeight="1" x14ac:dyDescent="0.3">
      <c r="A2023" s="614"/>
      <c r="B2023" s="509"/>
      <c r="C2023" s="509"/>
      <c r="D2023" s="508"/>
      <c r="E2023" s="508"/>
      <c r="F2023" s="213" t="s">
        <v>121</v>
      </c>
      <c r="G2023" s="214">
        <f t="shared" ref="G2023:J2023" si="1563">SUM(G2020:G2022)</f>
        <v>20100000</v>
      </c>
      <c r="H2023" s="214">
        <f t="shared" si="1563"/>
        <v>0</v>
      </c>
      <c r="I2023" s="214">
        <f t="shared" si="1563"/>
        <v>20100000</v>
      </c>
      <c r="J2023" s="214">
        <f t="shared" si="1563"/>
        <v>0</v>
      </c>
      <c r="K2023" s="535"/>
      <c r="L2023" s="532"/>
      <c r="M2023" s="514"/>
      <c r="N2023" s="314"/>
      <c r="O2023" s="313"/>
      <c r="P2023" s="313"/>
      <c r="Q2023" s="313"/>
    </row>
    <row r="2024" spans="1:17" s="209" customFormat="1" ht="12" customHeight="1" x14ac:dyDescent="0.3">
      <c r="A2024" s="614"/>
      <c r="B2024" s="518"/>
      <c r="C2024" s="519"/>
      <c r="D2024" s="519"/>
      <c r="E2024" s="520"/>
      <c r="F2024" s="206"/>
      <c r="G2024" s="207"/>
      <c r="H2024" s="208"/>
      <c r="I2024" s="208"/>
      <c r="J2024" s="208"/>
      <c r="K2024" s="527"/>
      <c r="L2024" s="527"/>
      <c r="M2024" s="512"/>
      <c r="N2024" s="314"/>
      <c r="O2024" s="313"/>
      <c r="P2024" s="313"/>
      <c r="Q2024" s="313"/>
    </row>
    <row r="2025" spans="1:17" s="209" customFormat="1" ht="12" customHeight="1" x14ac:dyDescent="0.3">
      <c r="A2025" s="614"/>
      <c r="B2025" s="521"/>
      <c r="C2025" s="522"/>
      <c r="D2025" s="522"/>
      <c r="E2025" s="523"/>
      <c r="F2025" s="206" t="s">
        <v>565</v>
      </c>
      <c r="G2025" s="207">
        <f>G2015+G2020</f>
        <v>61650000</v>
      </c>
      <c r="H2025" s="207">
        <f t="shared" ref="H2025:J2025" si="1564">H2015+H2020</f>
        <v>0</v>
      </c>
      <c r="I2025" s="207">
        <f t="shared" si="1564"/>
        <v>61650000</v>
      </c>
      <c r="J2025" s="207">
        <f t="shared" si="1564"/>
        <v>0</v>
      </c>
      <c r="K2025" s="528"/>
      <c r="L2025" s="528"/>
      <c r="M2025" s="513"/>
      <c r="N2025" s="314"/>
      <c r="O2025" s="313"/>
      <c r="P2025" s="313"/>
      <c r="Q2025" s="313"/>
    </row>
    <row r="2026" spans="1:17" s="209" customFormat="1" ht="12" customHeight="1" x14ac:dyDescent="0.3">
      <c r="A2026" s="614"/>
      <c r="B2026" s="521"/>
      <c r="C2026" s="522"/>
      <c r="D2026" s="522"/>
      <c r="E2026" s="523"/>
      <c r="F2026" s="206" t="s">
        <v>567</v>
      </c>
      <c r="G2026" s="207">
        <f t="shared" ref="G2026:J2027" si="1565">G2016+G2021</f>
        <v>0</v>
      </c>
      <c r="H2026" s="207">
        <f t="shared" si="1565"/>
        <v>0</v>
      </c>
      <c r="I2026" s="207">
        <f t="shared" si="1565"/>
        <v>0</v>
      </c>
      <c r="J2026" s="207">
        <f t="shared" si="1565"/>
        <v>0</v>
      </c>
      <c r="K2026" s="528"/>
      <c r="L2026" s="528"/>
      <c r="M2026" s="513"/>
      <c r="N2026" s="314"/>
      <c r="O2026" s="313"/>
      <c r="P2026" s="313"/>
      <c r="Q2026" s="313"/>
    </row>
    <row r="2027" spans="1:17" s="209" customFormat="1" ht="12" customHeight="1" x14ac:dyDescent="0.3">
      <c r="A2027" s="614"/>
      <c r="B2027" s="521"/>
      <c r="C2027" s="522"/>
      <c r="D2027" s="522"/>
      <c r="E2027" s="523"/>
      <c r="F2027" s="206" t="s">
        <v>569</v>
      </c>
      <c r="G2027" s="207">
        <f t="shared" si="1565"/>
        <v>0</v>
      </c>
      <c r="H2027" s="207">
        <f t="shared" si="1565"/>
        <v>0</v>
      </c>
      <c r="I2027" s="207">
        <f t="shared" si="1565"/>
        <v>0</v>
      </c>
      <c r="J2027" s="207">
        <f t="shared" si="1565"/>
        <v>0</v>
      </c>
      <c r="K2027" s="528"/>
      <c r="L2027" s="528"/>
      <c r="M2027" s="513"/>
      <c r="N2027" s="314"/>
      <c r="O2027" s="313"/>
      <c r="P2027" s="313"/>
      <c r="Q2027" s="313"/>
    </row>
    <row r="2028" spans="1:17" s="209" customFormat="1" ht="12" customHeight="1" x14ac:dyDescent="0.3">
      <c r="A2028" s="614"/>
      <c r="B2028" s="524"/>
      <c r="C2028" s="525"/>
      <c r="D2028" s="525"/>
      <c r="E2028" s="526"/>
      <c r="F2028" s="206" t="s">
        <v>121</v>
      </c>
      <c r="G2028" s="207">
        <f>SUM(G2025:G2027)</f>
        <v>61650000</v>
      </c>
      <c r="H2028" s="207">
        <f t="shared" ref="H2028:J2028" si="1566">SUM(H2025:H2027)</f>
        <v>0</v>
      </c>
      <c r="I2028" s="207">
        <f t="shared" si="1566"/>
        <v>61650000</v>
      </c>
      <c r="J2028" s="207">
        <f t="shared" si="1566"/>
        <v>0</v>
      </c>
      <c r="K2028" s="529"/>
      <c r="L2028" s="529"/>
      <c r="M2028" s="514"/>
      <c r="N2028" s="314"/>
      <c r="O2028" s="313"/>
      <c r="P2028" s="313"/>
      <c r="Q2028" s="313"/>
    </row>
    <row r="2029" spans="1:17" s="209" customFormat="1" ht="12" customHeight="1" x14ac:dyDescent="0.3">
      <c r="A2029" s="614">
        <f>A2014+1</f>
        <v>246</v>
      </c>
      <c r="B2029" s="507"/>
      <c r="C2029" s="507" t="s">
        <v>311</v>
      </c>
      <c r="D2029" s="507"/>
      <c r="E2029" s="507"/>
      <c r="F2029" s="210" t="s">
        <v>197</v>
      </c>
      <c r="G2029" s="210"/>
      <c r="H2029" s="211"/>
      <c r="I2029" s="211"/>
      <c r="J2029" s="211"/>
      <c r="K2029" s="533"/>
      <c r="L2029" s="530">
        <v>0</v>
      </c>
      <c r="M2029" s="215"/>
      <c r="N2029" s="314"/>
      <c r="O2029" s="313"/>
      <c r="P2029" s="313"/>
      <c r="Q2029" s="313"/>
    </row>
    <row r="2030" spans="1:17" s="209" customFormat="1" ht="12" customHeight="1" x14ac:dyDescent="0.3">
      <c r="A2030" s="614"/>
      <c r="B2030" s="508"/>
      <c r="C2030" s="508"/>
      <c r="D2030" s="508"/>
      <c r="E2030" s="508"/>
      <c r="F2030" s="212" t="s">
        <v>104</v>
      </c>
      <c r="G2030" s="208">
        <v>16500000</v>
      </c>
      <c r="H2030" s="208">
        <f t="shared" ref="H2030" si="1567">G2030</f>
        <v>16500000</v>
      </c>
      <c r="I2030" s="208">
        <v>0</v>
      </c>
      <c r="J2030" s="208">
        <f t="shared" ref="J2030:J2032" si="1568">H2030</f>
        <v>16500000</v>
      </c>
      <c r="K2030" s="534"/>
      <c r="L2030" s="531"/>
      <c r="M2030" s="513"/>
      <c r="N2030" s="314">
        <f>G2030</f>
        <v>16500000</v>
      </c>
      <c r="O2030" s="314">
        <f t="shared" ref="O2030:Q2030" si="1569">H2030</f>
        <v>16500000</v>
      </c>
      <c r="P2030" s="314">
        <f t="shared" si="1569"/>
        <v>0</v>
      </c>
      <c r="Q2030" s="314">
        <f t="shared" si="1569"/>
        <v>16500000</v>
      </c>
    </row>
    <row r="2031" spans="1:17" s="209" customFormat="1" ht="12" customHeight="1" x14ac:dyDescent="0.3">
      <c r="A2031" s="614"/>
      <c r="B2031" s="508"/>
      <c r="C2031" s="508"/>
      <c r="D2031" s="508"/>
      <c r="E2031" s="508"/>
      <c r="F2031" s="212" t="s">
        <v>82</v>
      </c>
      <c r="G2031" s="208">
        <v>0</v>
      </c>
      <c r="H2031" s="208">
        <v>0</v>
      </c>
      <c r="I2031" s="208">
        <v>0</v>
      </c>
      <c r="J2031" s="208">
        <f t="shared" si="1568"/>
        <v>0</v>
      </c>
      <c r="K2031" s="534"/>
      <c r="L2031" s="531"/>
      <c r="M2031" s="513"/>
      <c r="N2031" s="314"/>
      <c r="O2031" s="313"/>
      <c r="P2031" s="313"/>
      <c r="Q2031" s="313"/>
    </row>
    <row r="2032" spans="1:17" s="209" customFormat="1" ht="12" customHeight="1" x14ac:dyDescent="0.3">
      <c r="A2032" s="614"/>
      <c r="B2032" s="508"/>
      <c r="C2032" s="508"/>
      <c r="D2032" s="508"/>
      <c r="E2032" s="508"/>
      <c r="F2032" s="212" t="s">
        <v>83</v>
      </c>
      <c r="G2032" s="208">
        <v>0</v>
      </c>
      <c r="H2032" s="208">
        <v>0</v>
      </c>
      <c r="I2032" s="208">
        <v>0</v>
      </c>
      <c r="J2032" s="208">
        <f t="shared" si="1568"/>
        <v>0</v>
      </c>
      <c r="K2032" s="534"/>
      <c r="L2032" s="531"/>
      <c r="M2032" s="513"/>
      <c r="N2032" s="314"/>
      <c r="O2032" s="313"/>
      <c r="P2032" s="313"/>
      <c r="Q2032" s="313"/>
    </row>
    <row r="2033" spans="1:17" s="209" customFormat="1" ht="12" customHeight="1" x14ac:dyDescent="0.3">
      <c r="A2033" s="614"/>
      <c r="B2033" s="509"/>
      <c r="C2033" s="509"/>
      <c r="D2033" s="509"/>
      <c r="E2033" s="509"/>
      <c r="F2033" s="213" t="s">
        <v>121</v>
      </c>
      <c r="G2033" s="214">
        <f t="shared" ref="G2033:J2033" si="1570">SUM(G2030:G2032)</f>
        <v>16500000</v>
      </c>
      <c r="H2033" s="214">
        <f t="shared" si="1570"/>
        <v>16500000</v>
      </c>
      <c r="I2033" s="214">
        <f t="shared" si="1570"/>
        <v>0</v>
      </c>
      <c r="J2033" s="214">
        <f t="shared" si="1570"/>
        <v>16500000</v>
      </c>
      <c r="K2033" s="535"/>
      <c r="L2033" s="532"/>
      <c r="M2033" s="514"/>
      <c r="N2033" s="314"/>
      <c r="O2033" s="313"/>
      <c r="P2033" s="313"/>
      <c r="Q2033" s="313"/>
    </row>
    <row r="2034" spans="1:17" s="209" customFormat="1" ht="12" customHeight="1" x14ac:dyDescent="0.3">
      <c r="A2034" s="614">
        <f>A2029+1</f>
        <v>247</v>
      </c>
      <c r="B2034" s="507"/>
      <c r="C2034" s="507" t="s">
        <v>312</v>
      </c>
      <c r="D2034" s="507"/>
      <c r="E2034" s="507"/>
      <c r="F2034" s="210" t="s">
        <v>197</v>
      </c>
      <c r="G2034" s="210"/>
      <c r="H2034" s="211"/>
      <c r="I2034" s="211"/>
      <c r="J2034" s="211"/>
      <c r="K2034" s="533" t="s">
        <v>852</v>
      </c>
      <c r="L2034" s="530">
        <v>0</v>
      </c>
      <c r="M2034" s="512"/>
      <c r="N2034" s="314"/>
      <c r="O2034" s="313"/>
      <c r="P2034" s="313"/>
      <c r="Q2034" s="313"/>
    </row>
    <row r="2035" spans="1:17" s="209" customFormat="1" ht="12" customHeight="1" x14ac:dyDescent="0.3">
      <c r="A2035" s="614"/>
      <c r="B2035" s="508"/>
      <c r="C2035" s="508"/>
      <c r="D2035" s="508"/>
      <c r="E2035" s="508"/>
      <c r="F2035" s="212" t="s">
        <v>104</v>
      </c>
      <c r="G2035" s="208">
        <v>3000000</v>
      </c>
      <c r="H2035" s="208">
        <v>0</v>
      </c>
      <c r="I2035" s="208">
        <f>G2035</f>
        <v>3000000</v>
      </c>
      <c r="J2035" s="208">
        <f t="shared" ref="J2035:J2037" si="1571">H2035</f>
        <v>0</v>
      </c>
      <c r="K2035" s="534"/>
      <c r="L2035" s="531"/>
      <c r="M2035" s="513"/>
      <c r="N2035" s="314">
        <f>G2035</f>
        <v>3000000</v>
      </c>
      <c r="O2035" s="314">
        <f t="shared" ref="O2035:Q2035" si="1572">H2035</f>
        <v>0</v>
      </c>
      <c r="P2035" s="314">
        <f t="shared" si="1572"/>
        <v>3000000</v>
      </c>
      <c r="Q2035" s="314">
        <f t="shared" si="1572"/>
        <v>0</v>
      </c>
    </row>
    <row r="2036" spans="1:17" s="209" customFormat="1" ht="12" customHeight="1" x14ac:dyDescent="0.3">
      <c r="A2036" s="614"/>
      <c r="B2036" s="508"/>
      <c r="C2036" s="508"/>
      <c r="D2036" s="508"/>
      <c r="E2036" s="508"/>
      <c r="F2036" s="212" t="s">
        <v>82</v>
      </c>
      <c r="G2036" s="208">
        <v>0</v>
      </c>
      <c r="H2036" s="208">
        <v>0</v>
      </c>
      <c r="I2036" s="208">
        <v>0</v>
      </c>
      <c r="J2036" s="208">
        <f t="shared" si="1571"/>
        <v>0</v>
      </c>
      <c r="K2036" s="534"/>
      <c r="L2036" s="531"/>
      <c r="M2036" s="513"/>
      <c r="N2036" s="314"/>
      <c r="O2036" s="313"/>
      <c r="P2036" s="313"/>
      <c r="Q2036" s="313"/>
    </row>
    <row r="2037" spans="1:17" s="209" customFormat="1" ht="12" customHeight="1" x14ac:dyDescent="0.3">
      <c r="A2037" s="614"/>
      <c r="B2037" s="508"/>
      <c r="C2037" s="508"/>
      <c r="D2037" s="508"/>
      <c r="E2037" s="508"/>
      <c r="F2037" s="212" t="s">
        <v>83</v>
      </c>
      <c r="G2037" s="208">
        <v>0</v>
      </c>
      <c r="H2037" s="208">
        <v>0</v>
      </c>
      <c r="I2037" s="208">
        <v>0</v>
      </c>
      <c r="J2037" s="208">
        <f t="shared" si="1571"/>
        <v>0</v>
      </c>
      <c r="K2037" s="534"/>
      <c r="L2037" s="531"/>
      <c r="M2037" s="513"/>
      <c r="N2037" s="314"/>
      <c r="O2037" s="313"/>
      <c r="P2037" s="313"/>
      <c r="Q2037" s="313"/>
    </row>
    <row r="2038" spans="1:17" s="209" customFormat="1" ht="12" customHeight="1" x14ac:dyDescent="0.3">
      <c r="A2038" s="614"/>
      <c r="B2038" s="509"/>
      <c r="C2038" s="509"/>
      <c r="D2038" s="508"/>
      <c r="E2038" s="508"/>
      <c r="F2038" s="213" t="s">
        <v>121</v>
      </c>
      <c r="G2038" s="214">
        <f t="shared" ref="G2038:J2038" si="1573">SUM(G2035:G2037)</f>
        <v>3000000</v>
      </c>
      <c r="H2038" s="214">
        <f t="shared" si="1573"/>
        <v>0</v>
      </c>
      <c r="I2038" s="214">
        <f t="shared" si="1573"/>
        <v>3000000</v>
      </c>
      <c r="J2038" s="214">
        <f t="shared" si="1573"/>
        <v>0</v>
      </c>
      <c r="K2038" s="535"/>
      <c r="L2038" s="532"/>
      <c r="M2038" s="514"/>
      <c r="N2038" s="314"/>
      <c r="O2038" s="313"/>
      <c r="P2038" s="313"/>
      <c r="Q2038" s="313"/>
    </row>
    <row r="2039" spans="1:17" s="209" customFormat="1" ht="12" customHeight="1" x14ac:dyDescent="0.3">
      <c r="A2039" s="614"/>
      <c r="B2039" s="507"/>
      <c r="C2039" s="507" t="s">
        <v>313</v>
      </c>
      <c r="D2039" s="508"/>
      <c r="E2039" s="508"/>
      <c r="F2039" s="210" t="s">
        <v>197</v>
      </c>
      <c r="G2039" s="210"/>
      <c r="H2039" s="211"/>
      <c r="I2039" s="211"/>
      <c r="J2039" s="211"/>
      <c r="K2039" s="533" t="s">
        <v>850</v>
      </c>
      <c r="L2039" s="530">
        <v>0</v>
      </c>
      <c r="M2039" s="512" t="s">
        <v>1109</v>
      </c>
      <c r="N2039" s="314"/>
      <c r="O2039" s="313"/>
      <c r="P2039" s="313"/>
      <c r="Q2039" s="313"/>
    </row>
    <row r="2040" spans="1:17" s="209" customFormat="1" ht="12" customHeight="1" x14ac:dyDescent="0.3">
      <c r="A2040" s="614"/>
      <c r="B2040" s="508"/>
      <c r="C2040" s="508"/>
      <c r="D2040" s="508"/>
      <c r="E2040" s="508"/>
      <c r="F2040" s="212" t="s">
        <v>104</v>
      </c>
      <c r="G2040" s="208">
        <v>2600000</v>
      </c>
      <c r="H2040" s="208">
        <v>0</v>
      </c>
      <c r="I2040" s="208">
        <f>G2040</f>
        <v>2600000</v>
      </c>
      <c r="J2040" s="208">
        <f t="shared" ref="J2040:J2042" si="1574">H2040</f>
        <v>0</v>
      </c>
      <c r="K2040" s="534"/>
      <c r="L2040" s="531"/>
      <c r="M2040" s="513"/>
      <c r="N2040" s="314">
        <f>G2040</f>
        <v>2600000</v>
      </c>
      <c r="O2040" s="314">
        <f t="shared" ref="O2040:Q2040" si="1575">H2040</f>
        <v>0</v>
      </c>
      <c r="P2040" s="314">
        <f t="shared" si="1575"/>
        <v>2600000</v>
      </c>
      <c r="Q2040" s="314">
        <f t="shared" si="1575"/>
        <v>0</v>
      </c>
    </row>
    <row r="2041" spans="1:17" s="209" customFormat="1" ht="12" customHeight="1" x14ac:dyDescent="0.3">
      <c r="A2041" s="614"/>
      <c r="B2041" s="508"/>
      <c r="C2041" s="508"/>
      <c r="D2041" s="508"/>
      <c r="E2041" s="508"/>
      <c r="F2041" s="212" t="s">
        <v>82</v>
      </c>
      <c r="G2041" s="208">
        <v>0</v>
      </c>
      <c r="H2041" s="208">
        <v>0</v>
      </c>
      <c r="I2041" s="208">
        <v>0</v>
      </c>
      <c r="J2041" s="208">
        <f t="shared" si="1574"/>
        <v>0</v>
      </c>
      <c r="K2041" s="534"/>
      <c r="L2041" s="531"/>
      <c r="M2041" s="513"/>
      <c r="N2041" s="314"/>
      <c r="O2041" s="313"/>
      <c r="P2041" s="313"/>
      <c r="Q2041" s="313"/>
    </row>
    <row r="2042" spans="1:17" s="209" customFormat="1" ht="12" customHeight="1" x14ac:dyDescent="0.3">
      <c r="A2042" s="614"/>
      <c r="B2042" s="508"/>
      <c r="C2042" s="508"/>
      <c r="D2042" s="508"/>
      <c r="E2042" s="508"/>
      <c r="F2042" s="212" t="s">
        <v>83</v>
      </c>
      <c r="G2042" s="208">
        <v>0</v>
      </c>
      <c r="H2042" s="208">
        <v>0</v>
      </c>
      <c r="I2042" s="208">
        <v>0</v>
      </c>
      <c r="J2042" s="208">
        <f t="shared" si="1574"/>
        <v>0</v>
      </c>
      <c r="K2042" s="534"/>
      <c r="L2042" s="531"/>
      <c r="M2042" s="513"/>
      <c r="N2042" s="314"/>
      <c r="O2042" s="313"/>
      <c r="P2042" s="313"/>
      <c r="Q2042" s="313"/>
    </row>
    <row r="2043" spans="1:17" s="209" customFormat="1" ht="12" customHeight="1" x14ac:dyDescent="0.3">
      <c r="A2043" s="614"/>
      <c r="B2043" s="509"/>
      <c r="C2043" s="509"/>
      <c r="D2043" s="508"/>
      <c r="E2043" s="508"/>
      <c r="F2043" s="213" t="s">
        <v>121</v>
      </c>
      <c r="G2043" s="214">
        <f t="shared" ref="G2043:J2043" si="1576">SUM(G2040:G2042)</f>
        <v>2600000</v>
      </c>
      <c r="H2043" s="214">
        <f t="shared" si="1576"/>
        <v>0</v>
      </c>
      <c r="I2043" s="214">
        <f t="shared" si="1576"/>
        <v>2600000</v>
      </c>
      <c r="J2043" s="214">
        <f t="shared" si="1576"/>
        <v>0</v>
      </c>
      <c r="K2043" s="535"/>
      <c r="L2043" s="532"/>
      <c r="M2043" s="514"/>
      <c r="N2043" s="314"/>
      <c r="O2043" s="313"/>
      <c r="P2043" s="313"/>
      <c r="Q2043" s="313"/>
    </row>
    <row r="2044" spans="1:17" s="209" customFormat="1" ht="12" customHeight="1" x14ac:dyDescent="0.3">
      <c r="A2044" s="614"/>
      <c r="B2044" s="518"/>
      <c r="C2044" s="519"/>
      <c r="D2044" s="519"/>
      <c r="E2044" s="520"/>
      <c r="F2044" s="206"/>
      <c r="G2044" s="207"/>
      <c r="H2044" s="208"/>
      <c r="I2044" s="208"/>
      <c r="J2044" s="208"/>
      <c r="K2044" s="527"/>
      <c r="L2044" s="527"/>
      <c r="M2044" s="512"/>
      <c r="N2044" s="314"/>
      <c r="O2044" s="313"/>
      <c r="P2044" s="313"/>
      <c r="Q2044" s="313"/>
    </row>
    <row r="2045" spans="1:17" s="209" customFormat="1" ht="12" customHeight="1" x14ac:dyDescent="0.3">
      <c r="A2045" s="614"/>
      <c r="B2045" s="521"/>
      <c r="C2045" s="522"/>
      <c r="D2045" s="522"/>
      <c r="E2045" s="523"/>
      <c r="F2045" s="206" t="s">
        <v>565</v>
      </c>
      <c r="G2045" s="207">
        <f>G2035+G2040</f>
        <v>5600000</v>
      </c>
      <c r="H2045" s="207">
        <f t="shared" ref="H2045:J2045" si="1577">H2035+H2040</f>
        <v>0</v>
      </c>
      <c r="I2045" s="207">
        <f t="shared" si="1577"/>
        <v>5600000</v>
      </c>
      <c r="J2045" s="207">
        <f t="shared" si="1577"/>
        <v>0</v>
      </c>
      <c r="K2045" s="528"/>
      <c r="L2045" s="528"/>
      <c r="M2045" s="513"/>
      <c r="N2045" s="314"/>
      <c r="O2045" s="313"/>
      <c r="P2045" s="313"/>
      <c r="Q2045" s="313"/>
    </row>
    <row r="2046" spans="1:17" s="209" customFormat="1" ht="12" customHeight="1" x14ac:dyDescent="0.3">
      <c r="A2046" s="614"/>
      <c r="B2046" s="521"/>
      <c r="C2046" s="522"/>
      <c r="D2046" s="522"/>
      <c r="E2046" s="523"/>
      <c r="F2046" s="206" t="s">
        <v>567</v>
      </c>
      <c r="G2046" s="207">
        <f t="shared" ref="G2046:J2047" si="1578">G2036+G2041</f>
        <v>0</v>
      </c>
      <c r="H2046" s="207">
        <f t="shared" si="1578"/>
        <v>0</v>
      </c>
      <c r="I2046" s="207">
        <f t="shared" si="1578"/>
        <v>0</v>
      </c>
      <c r="J2046" s="207">
        <f t="shared" si="1578"/>
        <v>0</v>
      </c>
      <c r="K2046" s="528"/>
      <c r="L2046" s="528"/>
      <c r="M2046" s="513"/>
      <c r="N2046" s="314"/>
      <c r="O2046" s="313"/>
      <c r="P2046" s="313"/>
      <c r="Q2046" s="313"/>
    </row>
    <row r="2047" spans="1:17" s="209" customFormat="1" ht="12" customHeight="1" x14ac:dyDescent="0.3">
      <c r="A2047" s="614"/>
      <c r="B2047" s="521"/>
      <c r="C2047" s="522"/>
      <c r="D2047" s="522"/>
      <c r="E2047" s="523"/>
      <c r="F2047" s="206" t="s">
        <v>569</v>
      </c>
      <c r="G2047" s="207">
        <f t="shared" si="1578"/>
        <v>0</v>
      </c>
      <c r="H2047" s="207">
        <f t="shared" si="1578"/>
        <v>0</v>
      </c>
      <c r="I2047" s="207">
        <f t="shared" si="1578"/>
        <v>0</v>
      </c>
      <c r="J2047" s="207">
        <f t="shared" si="1578"/>
        <v>0</v>
      </c>
      <c r="K2047" s="528"/>
      <c r="L2047" s="528"/>
      <c r="M2047" s="513"/>
      <c r="N2047" s="314"/>
      <c r="O2047" s="313"/>
      <c r="P2047" s="313"/>
      <c r="Q2047" s="313"/>
    </row>
    <row r="2048" spans="1:17" s="209" customFormat="1" ht="12" customHeight="1" x14ac:dyDescent="0.3">
      <c r="A2048" s="614"/>
      <c r="B2048" s="524"/>
      <c r="C2048" s="525"/>
      <c r="D2048" s="525"/>
      <c r="E2048" s="526"/>
      <c r="F2048" s="206" t="s">
        <v>121</v>
      </c>
      <c r="G2048" s="207">
        <f>SUM(G2045:G2047)</f>
        <v>5600000</v>
      </c>
      <c r="H2048" s="207">
        <f t="shared" ref="H2048:J2048" si="1579">SUM(H2045:H2047)</f>
        <v>0</v>
      </c>
      <c r="I2048" s="207">
        <f t="shared" si="1579"/>
        <v>5600000</v>
      </c>
      <c r="J2048" s="207">
        <f t="shared" si="1579"/>
        <v>0</v>
      </c>
      <c r="K2048" s="529"/>
      <c r="L2048" s="529"/>
      <c r="M2048" s="514"/>
      <c r="N2048" s="314"/>
      <c r="O2048" s="313"/>
      <c r="P2048" s="313"/>
      <c r="Q2048" s="313"/>
    </row>
    <row r="2049" spans="1:17" s="209" customFormat="1" ht="12" customHeight="1" x14ac:dyDescent="0.3">
      <c r="A2049" s="614">
        <f>A2034+1</f>
        <v>248</v>
      </c>
      <c r="B2049" s="507"/>
      <c r="C2049" s="507" t="s">
        <v>314</v>
      </c>
      <c r="D2049" s="507"/>
      <c r="E2049" s="507"/>
      <c r="F2049" s="210" t="s">
        <v>197</v>
      </c>
      <c r="G2049" s="210"/>
      <c r="H2049" s="211"/>
      <c r="I2049" s="211"/>
      <c r="J2049" s="211"/>
      <c r="K2049" s="533" t="s">
        <v>852</v>
      </c>
      <c r="L2049" s="530">
        <v>0</v>
      </c>
      <c r="M2049" s="512"/>
      <c r="N2049" s="314"/>
      <c r="O2049" s="313"/>
      <c r="P2049" s="313"/>
      <c r="Q2049" s="313"/>
    </row>
    <row r="2050" spans="1:17" s="209" customFormat="1" ht="12" customHeight="1" x14ac:dyDescent="0.3">
      <c r="A2050" s="614"/>
      <c r="B2050" s="508"/>
      <c r="C2050" s="508"/>
      <c r="D2050" s="508"/>
      <c r="E2050" s="508"/>
      <c r="F2050" s="212" t="s">
        <v>104</v>
      </c>
      <c r="G2050" s="208">
        <v>1870000</v>
      </c>
      <c r="H2050" s="208">
        <v>0</v>
      </c>
      <c r="I2050" s="208">
        <f>G2050</f>
        <v>1870000</v>
      </c>
      <c r="J2050" s="208">
        <f t="shared" ref="J2050:J2052" si="1580">H2050</f>
        <v>0</v>
      </c>
      <c r="K2050" s="534"/>
      <c r="L2050" s="531"/>
      <c r="M2050" s="513"/>
      <c r="N2050" s="314">
        <f>G2050</f>
        <v>1870000</v>
      </c>
      <c r="O2050" s="314">
        <f t="shared" ref="O2050:Q2050" si="1581">H2050</f>
        <v>0</v>
      </c>
      <c r="P2050" s="314">
        <f t="shared" si="1581"/>
        <v>1870000</v>
      </c>
      <c r="Q2050" s="314">
        <f t="shared" si="1581"/>
        <v>0</v>
      </c>
    </row>
    <row r="2051" spans="1:17" s="209" customFormat="1" ht="12" customHeight="1" x14ac:dyDescent="0.3">
      <c r="A2051" s="614"/>
      <c r="B2051" s="508"/>
      <c r="C2051" s="508"/>
      <c r="D2051" s="508"/>
      <c r="E2051" s="508"/>
      <c r="F2051" s="212" t="s">
        <v>82</v>
      </c>
      <c r="G2051" s="208">
        <v>0</v>
      </c>
      <c r="H2051" s="208">
        <v>0</v>
      </c>
      <c r="I2051" s="208">
        <v>0</v>
      </c>
      <c r="J2051" s="208">
        <f t="shared" si="1580"/>
        <v>0</v>
      </c>
      <c r="K2051" s="534"/>
      <c r="L2051" s="531"/>
      <c r="M2051" s="513"/>
      <c r="N2051" s="314"/>
      <c r="O2051" s="313"/>
      <c r="P2051" s="313"/>
      <c r="Q2051" s="313"/>
    </row>
    <row r="2052" spans="1:17" s="209" customFormat="1" ht="12" customHeight="1" x14ac:dyDescent="0.3">
      <c r="A2052" s="614"/>
      <c r="B2052" s="508"/>
      <c r="C2052" s="508"/>
      <c r="D2052" s="508"/>
      <c r="E2052" s="508"/>
      <c r="F2052" s="212" t="s">
        <v>83</v>
      </c>
      <c r="G2052" s="208">
        <v>0</v>
      </c>
      <c r="H2052" s="208">
        <v>0</v>
      </c>
      <c r="I2052" s="208">
        <v>0</v>
      </c>
      <c r="J2052" s="208">
        <f t="shared" si="1580"/>
        <v>0</v>
      </c>
      <c r="K2052" s="534"/>
      <c r="L2052" s="531"/>
      <c r="M2052" s="513"/>
      <c r="N2052" s="314"/>
      <c r="O2052" s="313"/>
      <c r="P2052" s="313"/>
      <c r="Q2052" s="313"/>
    </row>
    <row r="2053" spans="1:17" s="209" customFormat="1" ht="12" customHeight="1" x14ac:dyDescent="0.3">
      <c r="A2053" s="614"/>
      <c r="B2053" s="509"/>
      <c r="C2053" s="509"/>
      <c r="D2053" s="508"/>
      <c r="E2053" s="508"/>
      <c r="F2053" s="213" t="s">
        <v>121</v>
      </c>
      <c r="G2053" s="214">
        <f t="shared" ref="G2053:J2053" si="1582">SUM(G2050:G2052)</f>
        <v>1870000</v>
      </c>
      <c r="H2053" s="214">
        <f t="shared" si="1582"/>
        <v>0</v>
      </c>
      <c r="I2053" s="214">
        <f t="shared" si="1582"/>
        <v>1870000</v>
      </c>
      <c r="J2053" s="214">
        <f t="shared" si="1582"/>
        <v>0</v>
      </c>
      <c r="K2053" s="535"/>
      <c r="L2053" s="532"/>
      <c r="M2053" s="514"/>
      <c r="N2053" s="314"/>
      <c r="O2053" s="313"/>
      <c r="P2053" s="313"/>
      <c r="Q2053" s="313"/>
    </row>
    <row r="2054" spans="1:17" s="209" customFormat="1" ht="12" customHeight="1" x14ac:dyDescent="0.3">
      <c r="A2054" s="614"/>
      <c r="B2054" s="507"/>
      <c r="C2054" s="507" t="s">
        <v>315</v>
      </c>
      <c r="D2054" s="508"/>
      <c r="E2054" s="508"/>
      <c r="F2054" s="210" t="s">
        <v>197</v>
      </c>
      <c r="G2054" s="210"/>
      <c r="H2054" s="211"/>
      <c r="I2054" s="211"/>
      <c r="J2054" s="211"/>
      <c r="K2054" s="533" t="s">
        <v>850</v>
      </c>
      <c r="L2054" s="530">
        <v>0</v>
      </c>
      <c r="M2054" s="512" t="s">
        <v>1110</v>
      </c>
      <c r="N2054" s="314"/>
      <c r="O2054" s="313"/>
      <c r="P2054" s="313"/>
      <c r="Q2054" s="313"/>
    </row>
    <row r="2055" spans="1:17" s="209" customFormat="1" ht="12" customHeight="1" x14ac:dyDescent="0.3">
      <c r="A2055" s="614"/>
      <c r="B2055" s="508"/>
      <c r="C2055" s="508"/>
      <c r="D2055" s="508"/>
      <c r="E2055" s="508"/>
      <c r="F2055" s="212" t="s">
        <v>104</v>
      </c>
      <c r="G2055" s="208">
        <v>10000000</v>
      </c>
      <c r="H2055" s="208">
        <v>0</v>
      </c>
      <c r="I2055" s="208">
        <f>G2055</f>
        <v>10000000</v>
      </c>
      <c r="J2055" s="208">
        <f t="shared" ref="J2055:J2057" si="1583">H2055</f>
        <v>0</v>
      </c>
      <c r="K2055" s="534"/>
      <c r="L2055" s="531"/>
      <c r="M2055" s="513"/>
      <c r="N2055" s="314">
        <f>G2055</f>
        <v>10000000</v>
      </c>
      <c r="O2055" s="314">
        <f t="shared" ref="O2055:Q2055" si="1584">H2055</f>
        <v>0</v>
      </c>
      <c r="P2055" s="314">
        <f t="shared" si="1584"/>
        <v>10000000</v>
      </c>
      <c r="Q2055" s="314">
        <f t="shared" si="1584"/>
        <v>0</v>
      </c>
    </row>
    <row r="2056" spans="1:17" s="209" customFormat="1" ht="12" customHeight="1" x14ac:dyDescent="0.3">
      <c r="A2056" s="614"/>
      <c r="B2056" s="508"/>
      <c r="C2056" s="508"/>
      <c r="D2056" s="508"/>
      <c r="E2056" s="508"/>
      <c r="F2056" s="212" t="s">
        <v>82</v>
      </c>
      <c r="G2056" s="208">
        <v>0</v>
      </c>
      <c r="H2056" s="208">
        <v>0</v>
      </c>
      <c r="I2056" s="208">
        <v>0</v>
      </c>
      <c r="J2056" s="208">
        <f t="shared" si="1583"/>
        <v>0</v>
      </c>
      <c r="K2056" s="534"/>
      <c r="L2056" s="531"/>
      <c r="M2056" s="513"/>
      <c r="N2056" s="314"/>
      <c r="O2056" s="313"/>
      <c r="P2056" s="313"/>
      <c r="Q2056" s="313"/>
    </row>
    <row r="2057" spans="1:17" s="209" customFormat="1" ht="12" customHeight="1" x14ac:dyDescent="0.3">
      <c r="A2057" s="614"/>
      <c r="B2057" s="508"/>
      <c r="C2057" s="508"/>
      <c r="D2057" s="508"/>
      <c r="E2057" s="508"/>
      <c r="F2057" s="212" t="s">
        <v>83</v>
      </c>
      <c r="G2057" s="208">
        <v>0</v>
      </c>
      <c r="H2057" s="208">
        <v>0</v>
      </c>
      <c r="I2057" s="208">
        <v>0</v>
      </c>
      <c r="J2057" s="208">
        <f t="shared" si="1583"/>
        <v>0</v>
      </c>
      <c r="K2057" s="534"/>
      <c r="L2057" s="531"/>
      <c r="M2057" s="513"/>
      <c r="N2057" s="314"/>
      <c r="O2057" s="313"/>
      <c r="P2057" s="313"/>
      <c r="Q2057" s="313"/>
    </row>
    <row r="2058" spans="1:17" s="209" customFormat="1" ht="12" customHeight="1" x14ac:dyDescent="0.3">
      <c r="A2058" s="614"/>
      <c r="B2058" s="509"/>
      <c r="C2058" s="509"/>
      <c r="D2058" s="508"/>
      <c r="E2058" s="508"/>
      <c r="F2058" s="213" t="s">
        <v>121</v>
      </c>
      <c r="G2058" s="214">
        <f t="shared" ref="G2058:J2058" si="1585">SUM(G2055:G2057)</f>
        <v>10000000</v>
      </c>
      <c r="H2058" s="214">
        <f t="shared" si="1585"/>
        <v>0</v>
      </c>
      <c r="I2058" s="214">
        <f t="shared" si="1585"/>
        <v>10000000</v>
      </c>
      <c r="J2058" s="214">
        <f t="shared" si="1585"/>
        <v>0</v>
      </c>
      <c r="K2058" s="535"/>
      <c r="L2058" s="532"/>
      <c r="M2058" s="514"/>
      <c r="N2058" s="314"/>
      <c r="O2058" s="313"/>
      <c r="P2058" s="313"/>
      <c r="Q2058" s="313"/>
    </row>
    <row r="2059" spans="1:17" s="209" customFormat="1" ht="12" customHeight="1" x14ac:dyDescent="0.3">
      <c r="A2059" s="614"/>
      <c r="B2059" s="518"/>
      <c r="C2059" s="519"/>
      <c r="D2059" s="519"/>
      <c r="E2059" s="520"/>
      <c r="F2059" s="206"/>
      <c r="G2059" s="207"/>
      <c r="H2059" s="208"/>
      <c r="I2059" s="208"/>
      <c r="J2059" s="208"/>
      <c r="K2059" s="527"/>
      <c r="L2059" s="527"/>
      <c r="M2059" s="512"/>
      <c r="N2059" s="314"/>
      <c r="O2059" s="313"/>
      <c r="P2059" s="313"/>
      <c r="Q2059" s="313"/>
    </row>
    <row r="2060" spans="1:17" s="209" customFormat="1" ht="12" customHeight="1" x14ac:dyDescent="0.3">
      <c r="A2060" s="614"/>
      <c r="B2060" s="521"/>
      <c r="C2060" s="522"/>
      <c r="D2060" s="522"/>
      <c r="E2060" s="523"/>
      <c r="F2060" s="206" t="s">
        <v>565</v>
      </c>
      <c r="G2060" s="207">
        <f>G2050+G2055</f>
        <v>11870000</v>
      </c>
      <c r="H2060" s="207">
        <f t="shared" ref="H2060:J2060" si="1586">H2050+H2055</f>
        <v>0</v>
      </c>
      <c r="I2060" s="207">
        <f t="shared" si="1586"/>
        <v>11870000</v>
      </c>
      <c r="J2060" s="207">
        <f t="shared" si="1586"/>
        <v>0</v>
      </c>
      <c r="K2060" s="528"/>
      <c r="L2060" s="528"/>
      <c r="M2060" s="513"/>
      <c r="N2060" s="314"/>
      <c r="O2060" s="313"/>
      <c r="P2060" s="313"/>
      <c r="Q2060" s="313"/>
    </row>
    <row r="2061" spans="1:17" s="209" customFormat="1" ht="12" customHeight="1" x14ac:dyDescent="0.3">
      <c r="A2061" s="614"/>
      <c r="B2061" s="521"/>
      <c r="C2061" s="522"/>
      <c r="D2061" s="522"/>
      <c r="E2061" s="523"/>
      <c r="F2061" s="206" t="s">
        <v>567</v>
      </c>
      <c r="G2061" s="207">
        <f t="shared" ref="G2061:J2061" si="1587">G2051+G2056</f>
        <v>0</v>
      </c>
      <c r="H2061" s="207">
        <f t="shared" si="1587"/>
        <v>0</v>
      </c>
      <c r="I2061" s="207">
        <f t="shared" si="1587"/>
        <v>0</v>
      </c>
      <c r="J2061" s="207">
        <f t="shared" si="1587"/>
        <v>0</v>
      </c>
      <c r="K2061" s="528"/>
      <c r="L2061" s="528"/>
      <c r="M2061" s="513"/>
      <c r="N2061" s="314"/>
      <c r="O2061" s="313"/>
      <c r="P2061" s="313"/>
      <c r="Q2061" s="313"/>
    </row>
    <row r="2062" spans="1:17" s="209" customFormat="1" ht="12" customHeight="1" x14ac:dyDescent="0.3">
      <c r="A2062" s="614"/>
      <c r="B2062" s="521"/>
      <c r="C2062" s="522"/>
      <c r="D2062" s="522"/>
      <c r="E2062" s="523"/>
      <c r="F2062" s="206" t="s">
        <v>569</v>
      </c>
      <c r="G2062" s="207">
        <f t="shared" ref="G2062:J2062" si="1588">G2052+G2057</f>
        <v>0</v>
      </c>
      <c r="H2062" s="207">
        <f t="shared" si="1588"/>
        <v>0</v>
      </c>
      <c r="I2062" s="207">
        <f t="shared" si="1588"/>
        <v>0</v>
      </c>
      <c r="J2062" s="207">
        <f t="shared" si="1588"/>
        <v>0</v>
      </c>
      <c r="K2062" s="528"/>
      <c r="L2062" s="528"/>
      <c r="M2062" s="513"/>
      <c r="N2062" s="314"/>
      <c r="O2062" s="313"/>
      <c r="P2062" s="313"/>
      <c r="Q2062" s="313"/>
    </row>
    <row r="2063" spans="1:17" s="209" customFormat="1" ht="12" customHeight="1" x14ac:dyDescent="0.3">
      <c r="A2063" s="614"/>
      <c r="B2063" s="524"/>
      <c r="C2063" s="525"/>
      <c r="D2063" s="525"/>
      <c r="E2063" s="526"/>
      <c r="F2063" s="206" t="s">
        <v>121</v>
      </c>
      <c r="G2063" s="207">
        <f>SUM(G2060:G2062)</f>
        <v>11870000</v>
      </c>
      <c r="H2063" s="207">
        <f t="shared" ref="H2063:J2063" si="1589">SUM(H2060:H2062)</f>
        <v>0</v>
      </c>
      <c r="I2063" s="207">
        <f t="shared" si="1589"/>
        <v>11870000</v>
      </c>
      <c r="J2063" s="207">
        <f t="shared" si="1589"/>
        <v>0</v>
      </c>
      <c r="K2063" s="529"/>
      <c r="L2063" s="529"/>
      <c r="M2063" s="514"/>
      <c r="N2063" s="314"/>
      <c r="O2063" s="313"/>
      <c r="P2063" s="313"/>
      <c r="Q2063" s="313"/>
    </row>
    <row r="2064" spans="1:17" s="209" customFormat="1" ht="12" customHeight="1" x14ac:dyDescent="0.3">
      <c r="A2064" s="614">
        <f>A2049+1</f>
        <v>249</v>
      </c>
      <c r="B2064" s="507"/>
      <c r="C2064" s="507" t="s">
        <v>316</v>
      </c>
      <c r="D2064" s="507"/>
      <c r="E2064" s="507"/>
      <c r="F2064" s="210" t="s">
        <v>197</v>
      </c>
      <c r="G2064" s="210"/>
      <c r="H2064" s="211"/>
      <c r="I2064" s="211"/>
      <c r="J2064" s="211"/>
      <c r="K2064" s="533" t="s">
        <v>852</v>
      </c>
      <c r="L2064" s="530">
        <v>0</v>
      </c>
      <c r="M2064" s="512"/>
      <c r="N2064" s="314"/>
      <c r="O2064" s="312"/>
      <c r="P2064" s="313"/>
      <c r="Q2064" s="313"/>
    </row>
    <row r="2065" spans="1:17" s="209" customFormat="1" ht="12" customHeight="1" x14ac:dyDescent="0.3">
      <c r="A2065" s="614"/>
      <c r="B2065" s="508"/>
      <c r="C2065" s="508"/>
      <c r="D2065" s="508"/>
      <c r="E2065" s="508"/>
      <c r="F2065" s="212" t="s">
        <v>104</v>
      </c>
      <c r="G2065" s="208">
        <v>17480000</v>
      </c>
      <c r="H2065" s="208">
        <v>0</v>
      </c>
      <c r="I2065" s="208">
        <f>G2065</f>
        <v>17480000</v>
      </c>
      <c r="J2065" s="208">
        <f t="shared" ref="J2065:J2067" si="1590">H2065</f>
        <v>0</v>
      </c>
      <c r="K2065" s="534"/>
      <c r="L2065" s="531"/>
      <c r="M2065" s="513"/>
      <c r="N2065" s="314">
        <f>G2065</f>
        <v>17480000</v>
      </c>
      <c r="O2065" s="314">
        <f t="shared" ref="O2065:Q2065" si="1591">H2065</f>
        <v>0</v>
      </c>
      <c r="P2065" s="314">
        <f t="shared" si="1591"/>
        <v>17480000</v>
      </c>
      <c r="Q2065" s="314">
        <f t="shared" si="1591"/>
        <v>0</v>
      </c>
    </row>
    <row r="2066" spans="1:17" s="209" customFormat="1" ht="12" customHeight="1" x14ac:dyDescent="0.3">
      <c r="A2066" s="614"/>
      <c r="B2066" s="508"/>
      <c r="C2066" s="508"/>
      <c r="D2066" s="508"/>
      <c r="E2066" s="508"/>
      <c r="F2066" s="212" t="s">
        <v>82</v>
      </c>
      <c r="G2066" s="208">
        <v>0</v>
      </c>
      <c r="H2066" s="208">
        <v>0</v>
      </c>
      <c r="I2066" s="208">
        <v>0</v>
      </c>
      <c r="J2066" s="208">
        <f t="shared" si="1590"/>
        <v>0</v>
      </c>
      <c r="K2066" s="534"/>
      <c r="L2066" s="531"/>
      <c r="M2066" s="513"/>
      <c r="N2066" s="314"/>
      <c r="O2066" s="312"/>
      <c r="P2066" s="313"/>
      <c r="Q2066" s="313"/>
    </row>
    <row r="2067" spans="1:17" s="209" customFormat="1" ht="12" customHeight="1" x14ac:dyDescent="0.3">
      <c r="A2067" s="614"/>
      <c r="B2067" s="508"/>
      <c r="C2067" s="508"/>
      <c r="D2067" s="508"/>
      <c r="E2067" s="508"/>
      <c r="F2067" s="212" t="s">
        <v>83</v>
      </c>
      <c r="G2067" s="208">
        <v>0</v>
      </c>
      <c r="H2067" s="208">
        <v>0</v>
      </c>
      <c r="I2067" s="208">
        <v>0</v>
      </c>
      <c r="J2067" s="208">
        <f t="shared" si="1590"/>
        <v>0</v>
      </c>
      <c r="K2067" s="534"/>
      <c r="L2067" s="531"/>
      <c r="M2067" s="513"/>
      <c r="N2067" s="314"/>
      <c r="O2067" s="312"/>
      <c r="P2067" s="313"/>
      <c r="Q2067" s="313"/>
    </row>
    <row r="2068" spans="1:17" s="209" customFormat="1" ht="12" customHeight="1" x14ac:dyDescent="0.3">
      <c r="A2068" s="614"/>
      <c r="B2068" s="509"/>
      <c r="C2068" s="509"/>
      <c r="D2068" s="508"/>
      <c r="E2068" s="508"/>
      <c r="F2068" s="213" t="s">
        <v>121</v>
      </c>
      <c r="G2068" s="214">
        <f t="shared" ref="G2068:J2068" si="1592">SUM(G2065:G2067)</f>
        <v>17480000</v>
      </c>
      <c r="H2068" s="214">
        <f t="shared" si="1592"/>
        <v>0</v>
      </c>
      <c r="I2068" s="214">
        <f t="shared" si="1592"/>
        <v>17480000</v>
      </c>
      <c r="J2068" s="214">
        <f t="shared" si="1592"/>
        <v>0</v>
      </c>
      <c r="K2068" s="535"/>
      <c r="L2068" s="532"/>
      <c r="M2068" s="514"/>
      <c r="N2068" s="314"/>
      <c r="O2068" s="312"/>
      <c r="P2068" s="313"/>
      <c r="Q2068" s="313"/>
    </row>
    <row r="2069" spans="1:17" s="209" customFormat="1" ht="12" customHeight="1" x14ac:dyDescent="0.3">
      <c r="A2069" s="614"/>
      <c r="B2069" s="507"/>
      <c r="C2069" s="507" t="s">
        <v>317</v>
      </c>
      <c r="D2069" s="508"/>
      <c r="E2069" s="508"/>
      <c r="F2069" s="210" t="s">
        <v>197</v>
      </c>
      <c r="G2069" s="210"/>
      <c r="H2069" s="211"/>
      <c r="I2069" s="211"/>
      <c r="J2069" s="211"/>
      <c r="K2069" s="533" t="s">
        <v>850</v>
      </c>
      <c r="L2069" s="530">
        <v>0</v>
      </c>
      <c r="M2069" s="512" t="s">
        <v>1111</v>
      </c>
      <c r="N2069" s="314"/>
      <c r="O2069" s="312"/>
      <c r="P2069" s="313"/>
      <c r="Q2069" s="313"/>
    </row>
    <row r="2070" spans="1:17" s="209" customFormat="1" ht="12" customHeight="1" x14ac:dyDescent="0.3">
      <c r="A2070" s="614"/>
      <c r="B2070" s="508"/>
      <c r="C2070" s="508"/>
      <c r="D2070" s="508"/>
      <c r="E2070" s="508"/>
      <c r="F2070" s="212" t="s">
        <v>104</v>
      </c>
      <c r="G2070" s="208">
        <v>33000000</v>
      </c>
      <c r="H2070" s="208">
        <v>0</v>
      </c>
      <c r="I2070" s="208">
        <f>G2070</f>
        <v>33000000</v>
      </c>
      <c r="J2070" s="208">
        <f t="shared" ref="J2070:J2072" si="1593">H2070</f>
        <v>0</v>
      </c>
      <c r="K2070" s="534"/>
      <c r="L2070" s="531"/>
      <c r="M2070" s="513"/>
      <c r="N2070" s="314">
        <f>G2070</f>
        <v>33000000</v>
      </c>
      <c r="O2070" s="314">
        <f t="shared" ref="O2070:Q2070" si="1594">H2070</f>
        <v>0</v>
      </c>
      <c r="P2070" s="314">
        <f t="shared" si="1594"/>
        <v>33000000</v>
      </c>
      <c r="Q2070" s="314">
        <f t="shared" si="1594"/>
        <v>0</v>
      </c>
    </row>
    <row r="2071" spans="1:17" s="209" customFormat="1" ht="12" customHeight="1" x14ac:dyDescent="0.3">
      <c r="A2071" s="614"/>
      <c r="B2071" s="508"/>
      <c r="C2071" s="508"/>
      <c r="D2071" s="508"/>
      <c r="E2071" s="508"/>
      <c r="F2071" s="212" t="s">
        <v>82</v>
      </c>
      <c r="G2071" s="208">
        <v>0</v>
      </c>
      <c r="H2071" s="208">
        <v>0</v>
      </c>
      <c r="I2071" s="208">
        <v>0</v>
      </c>
      <c r="J2071" s="208">
        <f t="shared" si="1593"/>
        <v>0</v>
      </c>
      <c r="K2071" s="534"/>
      <c r="L2071" s="531"/>
      <c r="M2071" s="513"/>
      <c r="N2071" s="314"/>
      <c r="O2071" s="312"/>
      <c r="P2071" s="313"/>
      <c r="Q2071" s="313"/>
    </row>
    <row r="2072" spans="1:17" s="209" customFormat="1" ht="12" customHeight="1" x14ac:dyDescent="0.3">
      <c r="A2072" s="614"/>
      <c r="B2072" s="508"/>
      <c r="C2072" s="508"/>
      <c r="D2072" s="508"/>
      <c r="E2072" s="508"/>
      <c r="F2072" s="212" t="s">
        <v>83</v>
      </c>
      <c r="G2072" s="208">
        <v>0</v>
      </c>
      <c r="H2072" s="208">
        <v>0</v>
      </c>
      <c r="I2072" s="208">
        <v>0</v>
      </c>
      <c r="J2072" s="208">
        <f t="shared" si="1593"/>
        <v>0</v>
      </c>
      <c r="K2072" s="534"/>
      <c r="L2072" s="531"/>
      <c r="M2072" s="513"/>
      <c r="N2072" s="314"/>
      <c r="O2072" s="312"/>
      <c r="P2072" s="313"/>
      <c r="Q2072" s="313"/>
    </row>
    <row r="2073" spans="1:17" s="209" customFormat="1" ht="12" customHeight="1" x14ac:dyDescent="0.3">
      <c r="A2073" s="614"/>
      <c r="B2073" s="509"/>
      <c r="C2073" s="509"/>
      <c r="D2073" s="508"/>
      <c r="E2073" s="508"/>
      <c r="F2073" s="213" t="s">
        <v>121</v>
      </c>
      <c r="G2073" s="214">
        <f t="shared" ref="G2073:J2073" si="1595">SUM(G2070:G2072)</f>
        <v>33000000</v>
      </c>
      <c r="H2073" s="214">
        <f t="shared" si="1595"/>
        <v>0</v>
      </c>
      <c r="I2073" s="214">
        <f t="shared" si="1595"/>
        <v>33000000</v>
      </c>
      <c r="J2073" s="214">
        <f t="shared" si="1595"/>
        <v>0</v>
      </c>
      <c r="K2073" s="535"/>
      <c r="L2073" s="532"/>
      <c r="M2073" s="514"/>
      <c r="N2073" s="314"/>
      <c r="O2073" s="312"/>
      <c r="P2073" s="313"/>
      <c r="Q2073" s="313"/>
    </row>
    <row r="2074" spans="1:17" s="209" customFormat="1" ht="12" customHeight="1" x14ac:dyDescent="0.3">
      <c r="A2074" s="614"/>
      <c r="B2074" s="507"/>
      <c r="C2074" s="507" t="s">
        <v>318</v>
      </c>
      <c r="D2074" s="508"/>
      <c r="E2074" s="508"/>
      <c r="F2074" s="210" t="s">
        <v>197</v>
      </c>
      <c r="G2074" s="210"/>
      <c r="H2074" s="211"/>
      <c r="I2074" s="211"/>
      <c r="J2074" s="211"/>
      <c r="K2074" s="533" t="s">
        <v>850</v>
      </c>
      <c r="L2074" s="530">
        <v>0</v>
      </c>
      <c r="M2074" s="512" t="s">
        <v>1112</v>
      </c>
      <c r="N2074" s="314"/>
      <c r="O2074" s="312"/>
      <c r="P2074" s="313"/>
      <c r="Q2074" s="313"/>
    </row>
    <row r="2075" spans="1:17" s="209" customFormat="1" ht="12" customHeight="1" x14ac:dyDescent="0.3">
      <c r="A2075" s="614"/>
      <c r="B2075" s="508"/>
      <c r="C2075" s="508"/>
      <c r="D2075" s="508"/>
      <c r="E2075" s="508"/>
      <c r="F2075" s="212" t="s">
        <v>104</v>
      </c>
      <c r="G2075" s="208">
        <v>11685000</v>
      </c>
      <c r="H2075" s="208">
        <v>0</v>
      </c>
      <c r="I2075" s="208">
        <f>G2075</f>
        <v>11685000</v>
      </c>
      <c r="J2075" s="208">
        <f t="shared" ref="J2075:J2077" si="1596">H2075</f>
        <v>0</v>
      </c>
      <c r="K2075" s="534"/>
      <c r="L2075" s="531"/>
      <c r="M2075" s="513"/>
      <c r="N2075" s="314">
        <f>G2075</f>
        <v>11685000</v>
      </c>
      <c r="O2075" s="314">
        <f t="shared" ref="O2075:Q2075" si="1597">H2075</f>
        <v>0</v>
      </c>
      <c r="P2075" s="314">
        <f t="shared" si="1597"/>
        <v>11685000</v>
      </c>
      <c r="Q2075" s="314">
        <f t="shared" si="1597"/>
        <v>0</v>
      </c>
    </row>
    <row r="2076" spans="1:17" s="209" customFormat="1" ht="12" customHeight="1" x14ac:dyDescent="0.3">
      <c r="A2076" s="614"/>
      <c r="B2076" s="508"/>
      <c r="C2076" s="508"/>
      <c r="D2076" s="508"/>
      <c r="E2076" s="508"/>
      <c r="F2076" s="212" t="s">
        <v>82</v>
      </c>
      <c r="G2076" s="208">
        <v>0</v>
      </c>
      <c r="H2076" s="208">
        <v>0</v>
      </c>
      <c r="I2076" s="208">
        <v>0</v>
      </c>
      <c r="J2076" s="208">
        <f t="shared" si="1596"/>
        <v>0</v>
      </c>
      <c r="K2076" s="534"/>
      <c r="L2076" s="531"/>
      <c r="M2076" s="513"/>
      <c r="N2076" s="314"/>
      <c r="O2076" s="312"/>
      <c r="P2076" s="313"/>
      <c r="Q2076" s="313"/>
    </row>
    <row r="2077" spans="1:17" s="209" customFormat="1" ht="12" customHeight="1" x14ac:dyDescent="0.3">
      <c r="A2077" s="614"/>
      <c r="B2077" s="508"/>
      <c r="C2077" s="508"/>
      <c r="D2077" s="508"/>
      <c r="E2077" s="508"/>
      <c r="F2077" s="212" t="s">
        <v>83</v>
      </c>
      <c r="G2077" s="208">
        <v>0</v>
      </c>
      <c r="H2077" s="208">
        <v>0</v>
      </c>
      <c r="I2077" s="208">
        <v>0</v>
      </c>
      <c r="J2077" s="208">
        <f t="shared" si="1596"/>
        <v>0</v>
      </c>
      <c r="K2077" s="534"/>
      <c r="L2077" s="531"/>
      <c r="M2077" s="513"/>
      <c r="N2077" s="314"/>
      <c r="O2077" s="312"/>
      <c r="P2077" s="313"/>
      <c r="Q2077" s="313"/>
    </row>
    <row r="2078" spans="1:17" s="209" customFormat="1" ht="12" customHeight="1" x14ac:dyDescent="0.3">
      <c r="A2078" s="614"/>
      <c r="B2078" s="509"/>
      <c r="C2078" s="509"/>
      <c r="D2078" s="508"/>
      <c r="E2078" s="508"/>
      <c r="F2078" s="213" t="s">
        <v>121</v>
      </c>
      <c r="G2078" s="214">
        <f t="shared" ref="G2078:J2078" si="1598">SUM(G2075:G2077)</f>
        <v>11685000</v>
      </c>
      <c r="H2078" s="214">
        <f t="shared" si="1598"/>
        <v>0</v>
      </c>
      <c r="I2078" s="214">
        <f t="shared" si="1598"/>
        <v>11685000</v>
      </c>
      <c r="J2078" s="214">
        <f t="shared" si="1598"/>
        <v>0</v>
      </c>
      <c r="K2078" s="535"/>
      <c r="L2078" s="532"/>
      <c r="M2078" s="514"/>
      <c r="N2078" s="314"/>
      <c r="O2078" s="312"/>
      <c r="P2078" s="313"/>
      <c r="Q2078" s="313"/>
    </row>
    <row r="2079" spans="1:17" s="209" customFormat="1" ht="12" customHeight="1" x14ac:dyDescent="0.3">
      <c r="A2079" s="614"/>
      <c r="B2079" s="507"/>
      <c r="C2079" s="507" t="s">
        <v>319</v>
      </c>
      <c r="D2079" s="508"/>
      <c r="E2079" s="508"/>
      <c r="F2079" s="210" t="s">
        <v>197</v>
      </c>
      <c r="G2079" s="210"/>
      <c r="H2079" s="211"/>
      <c r="I2079" s="211"/>
      <c r="J2079" s="211"/>
      <c r="K2079" s="533" t="s">
        <v>850</v>
      </c>
      <c r="L2079" s="530">
        <v>0</v>
      </c>
      <c r="M2079" s="512" t="s">
        <v>1113</v>
      </c>
      <c r="N2079" s="314"/>
      <c r="O2079" s="312"/>
      <c r="P2079" s="313"/>
      <c r="Q2079" s="313"/>
    </row>
    <row r="2080" spans="1:17" s="209" customFormat="1" ht="12" customHeight="1" x14ac:dyDescent="0.3">
      <c r="A2080" s="614"/>
      <c r="B2080" s="508"/>
      <c r="C2080" s="508"/>
      <c r="D2080" s="508"/>
      <c r="E2080" s="508"/>
      <c r="F2080" s="212" t="s">
        <v>104</v>
      </c>
      <c r="G2080" s="208">
        <v>4000000</v>
      </c>
      <c r="H2080" s="208">
        <v>0</v>
      </c>
      <c r="I2080" s="208">
        <f>G2080</f>
        <v>4000000</v>
      </c>
      <c r="J2080" s="208">
        <f t="shared" ref="J2080:J2082" si="1599">H2080</f>
        <v>0</v>
      </c>
      <c r="K2080" s="534"/>
      <c r="L2080" s="531"/>
      <c r="M2080" s="513"/>
      <c r="N2080" s="314">
        <f>G2080</f>
        <v>4000000</v>
      </c>
      <c r="O2080" s="314">
        <f t="shared" ref="O2080:Q2080" si="1600">H2080</f>
        <v>0</v>
      </c>
      <c r="P2080" s="314">
        <f t="shared" si="1600"/>
        <v>4000000</v>
      </c>
      <c r="Q2080" s="314">
        <f t="shared" si="1600"/>
        <v>0</v>
      </c>
    </row>
    <row r="2081" spans="1:17" s="209" customFormat="1" ht="12" customHeight="1" x14ac:dyDescent="0.3">
      <c r="A2081" s="614"/>
      <c r="B2081" s="508"/>
      <c r="C2081" s="508"/>
      <c r="D2081" s="508"/>
      <c r="E2081" s="508"/>
      <c r="F2081" s="212" t="s">
        <v>82</v>
      </c>
      <c r="G2081" s="208">
        <v>0</v>
      </c>
      <c r="H2081" s="208">
        <v>0</v>
      </c>
      <c r="I2081" s="208">
        <v>0</v>
      </c>
      <c r="J2081" s="208">
        <f t="shared" si="1599"/>
        <v>0</v>
      </c>
      <c r="K2081" s="534"/>
      <c r="L2081" s="531"/>
      <c r="M2081" s="513"/>
      <c r="N2081" s="314"/>
      <c r="O2081" s="312"/>
      <c r="P2081" s="313"/>
      <c r="Q2081" s="313"/>
    </row>
    <row r="2082" spans="1:17" s="209" customFormat="1" ht="12" customHeight="1" x14ac:dyDescent="0.3">
      <c r="A2082" s="614"/>
      <c r="B2082" s="508"/>
      <c r="C2082" s="508"/>
      <c r="D2082" s="508"/>
      <c r="E2082" s="508"/>
      <c r="F2082" s="212" t="s">
        <v>83</v>
      </c>
      <c r="G2082" s="208">
        <v>0</v>
      </c>
      <c r="H2082" s="208">
        <v>0</v>
      </c>
      <c r="I2082" s="208">
        <v>0</v>
      </c>
      <c r="J2082" s="208">
        <f t="shared" si="1599"/>
        <v>0</v>
      </c>
      <c r="K2082" s="534"/>
      <c r="L2082" s="531"/>
      <c r="M2082" s="513"/>
      <c r="N2082" s="314"/>
      <c r="O2082" s="312"/>
      <c r="P2082" s="313"/>
      <c r="Q2082" s="313"/>
    </row>
    <row r="2083" spans="1:17" s="209" customFormat="1" ht="12" customHeight="1" x14ac:dyDescent="0.3">
      <c r="A2083" s="614"/>
      <c r="B2083" s="509"/>
      <c r="C2083" s="509"/>
      <c r="D2083" s="509"/>
      <c r="E2083" s="509"/>
      <c r="F2083" s="213" t="s">
        <v>121</v>
      </c>
      <c r="G2083" s="214">
        <f t="shared" ref="G2083:J2083" si="1601">SUM(G2080:G2082)</f>
        <v>4000000</v>
      </c>
      <c r="H2083" s="214">
        <f t="shared" si="1601"/>
        <v>0</v>
      </c>
      <c r="I2083" s="214">
        <f t="shared" si="1601"/>
        <v>4000000</v>
      </c>
      <c r="J2083" s="214">
        <f t="shared" si="1601"/>
        <v>0</v>
      </c>
      <c r="K2083" s="535"/>
      <c r="L2083" s="532"/>
      <c r="M2083" s="514"/>
      <c r="N2083" s="314"/>
      <c r="O2083" s="312"/>
      <c r="P2083" s="313"/>
      <c r="Q2083" s="313"/>
    </row>
    <row r="2084" spans="1:17" s="209" customFormat="1" ht="12" customHeight="1" x14ac:dyDescent="0.3">
      <c r="A2084" s="614"/>
      <c r="B2084" s="518"/>
      <c r="C2084" s="519"/>
      <c r="D2084" s="519"/>
      <c r="E2084" s="520"/>
      <c r="F2084" s="206"/>
      <c r="G2084" s="207"/>
      <c r="H2084" s="208"/>
      <c r="I2084" s="208"/>
      <c r="J2084" s="208"/>
      <c r="K2084" s="527"/>
      <c r="L2084" s="527"/>
      <c r="M2084" s="512"/>
      <c r="N2084" s="314"/>
      <c r="O2084" s="313"/>
      <c r="P2084" s="313"/>
      <c r="Q2084" s="313"/>
    </row>
    <row r="2085" spans="1:17" s="209" customFormat="1" ht="12" customHeight="1" x14ac:dyDescent="0.3">
      <c r="A2085" s="614"/>
      <c r="B2085" s="521"/>
      <c r="C2085" s="522"/>
      <c r="D2085" s="522"/>
      <c r="E2085" s="523"/>
      <c r="F2085" s="206" t="s">
        <v>565</v>
      </c>
      <c r="G2085" s="207">
        <f>G2065+G2070+G2075+G2080</f>
        <v>66165000</v>
      </c>
      <c r="H2085" s="207">
        <f t="shared" ref="H2085:I2085" si="1602">H2065+H2070+H2075+H2080</f>
        <v>0</v>
      </c>
      <c r="I2085" s="207">
        <f t="shared" si="1602"/>
        <v>66165000</v>
      </c>
      <c r="J2085" s="207">
        <f>J2065+J2070+J2075+J2080</f>
        <v>0</v>
      </c>
      <c r="K2085" s="528"/>
      <c r="L2085" s="528"/>
      <c r="M2085" s="513"/>
      <c r="N2085" s="314"/>
      <c r="O2085" s="313"/>
      <c r="P2085" s="313"/>
      <c r="Q2085" s="313"/>
    </row>
    <row r="2086" spans="1:17" s="209" customFormat="1" ht="12" customHeight="1" x14ac:dyDescent="0.3">
      <c r="A2086" s="614"/>
      <c r="B2086" s="521"/>
      <c r="C2086" s="522"/>
      <c r="D2086" s="522"/>
      <c r="E2086" s="523"/>
      <c r="F2086" s="206" t="s">
        <v>567</v>
      </c>
      <c r="G2086" s="207">
        <f t="shared" ref="G2086:J2087" si="1603">G2066+G2071+G2076+G2081</f>
        <v>0</v>
      </c>
      <c r="H2086" s="207">
        <f t="shared" si="1603"/>
        <v>0</v>
      </c>
      <c r="I2086" s="207">
        <f t="shared" si="1603"/>
        <v>0</v>
      </c>
      <c r="J2086" s="207">
        <f t="shared" si="1603"/>
        <v>0</v>
      </c>
      <c r="K2086" s="528"/>
      <c r="L2086" s="528"/>
      <c r="M2086" s="513"/>
      <c r="N2086" s="314"/>
      <c r="O2086" s="313"/>
      <c r="P2086" s="313"/>
      <c r="Q2086" s="313"/>
    </row>
    <row r="2087" spans="1:17" s="209" customFormat="1" ht="12" customHeight="1" x14ac:dyDescent="0.3">
      <c r="A2087" s="614"/>
      <c r="B2087" s="521"/>
      <c r="C2087" s="522"/>
      <c r="D2087" s="522"/>
      <c r="E2087" s="523"/>
      <c r="F2087" s="206" t="s">
        <v>569</v>
      </c>
      <c r="G2087" s="207">
        <f t="shared" si="1603"/>
        <v>0</v>
      </c>
      <c r="H2087" s="207">
        <f t="shared" si="1603"/>
        <v>0</v>
      </c>
      <c r="I2087" s="207">
        <f t="shared" si="1603"/>
        <v>0</v>
      </c>
      <c r="J2087" s="207">
        <f t="shared" si="1603"/>
        <v>0</v>
      </c>
      <c r="K2087" s="528"/>
      <c r="L2087" s="528"/>
      <c r="M2087" s="513"/>
      <c r="N2087" s="314"/>
      <c r="O2087" s="313"/>
      <c r="P2087" s="313"/>
      <c r="Q2087" s="313"/>
    </row>
    <row r="2088" spans="1:17" s="209" customFormat="1" ht="12" customHeight="1" x14ac:dyDescent="0.3">
      <c r="A2088" s="614"/>
      <c r="B2088" s="524"/>
      <c r="C2088" s="525"/>
      <c r="D2088" s="525"/>
      <c r="E2088" s="526"/>
      <c r="F2088" s="206" t="s">
        <v>121</v>
      </c>
      <c r="G2088" s="207">
        <f>SUM(G2085:G2087)</f>
        <v>66165000</v>
      </c>
      <c r="H2088" s="207">
        <f t="shared" ref="H2088:J2088" si="1604">SUM(H2085:H2087)</f>
        <v>0</v>
      </c>
      <c r="I2088" s="207">
        <f t="shared" si="1604"/>
        <v>66165000</v>
      </c>
      <c r="J2088" s="207">
        <f t="shared" si="1604"/>
        <v>0</v>
      </c>
      <c r="K2088" s="529"/>
      <c r="L2088" s="529"/>
      <c r="M2088" s="514"/>
      <c r="N2088" s="314"/>
      <c r="O2088" s="313"/>
      <c r="P2088" s="313"/>
      <c r="Q2088" s="313"/>
    </row>
    <row r="2089" spans="1:17" s="209" customFormat="1" ht="12" customHeight="1" x14ac:dyDescent="0.3">
      <c r="A2089" s="614">
        <f>A2064+1</f>
        <v>250</v>
      </c>
      <c r="B2089" s="507"/>
      <c r="C2089" s="507" t="s">
        <v>320</v>
      </c>
      <c r="D2089" s="507"/>
      <c r="E2089" s="507"/>
      <c r="F2089" s="210" t="s">
        <v>197</v>
      </c>
      <c r="G2089" s="210"/>
      <c r="H2089" s="211"/>
      <c r="I2089" s="211"/>
      <c r="J2089" s="211"/>
      <c r="K2089" s="533" t="s">
        <v>852</v>
      </c>
      <c r="L2089" s="530">
        <v>0</v>
      </c>
      <c r="M2089" s="512"/>
      <c r="N2089" s="314"/>
      <c r="O2089" s="313"/>
      <c r="P2089" s="313"/>
      <c r="Q2089" s="313"/>
    </row>
    <row r="2090" spans="1:17" s="209" customFormat="1" ht="12" customHeight="1" x14ac:dyDescent="0.3">
      <c r="A2090" s="614"/>
      <c r="B2090" s="508"/>
      <c r="C2090" s="508"/>
      <c r="D2090" s="508"/>
      <c r="E2090" s="508"/>
      <c r="F2090" s="212" t="s">
        <v>104</v>
      </c>
      <c r="G2090" s="208">
        <v>2648600</v>
      </c>
      <c r="H2090" s="208">
        <v>0</v>
      </c>
      <c r="I2090" s="208">
        <f>G2090</f>
        <v>2648600</v>
      </c>
      <c r="J2090" s="208">
        <f t="shared" ref="J2090:J2092" si="1605">H2090</f>
        <v>0</v>
      </c>
      <c r="K2090" s="534"/>
      <c r="L2090" s="531"/>
      <c r="M2090" s="513"/>
      <c r="N2090" s="314">
        <f>G2090</f>
        <v>2648600</v>
      </c>
      <c r="O2090" s="314">
        <f t="shared" ref="O2090:Q2090" si="1606">H2090</f>
        <v>0</v>
      </c>
      <c r="P2090" s="314">
        <f t="shared" si="1606"/>
        <v>2648600</v>
      </c>
      <c r="Q2090" s="314">
        <f t="shared" si="1606"/>
        <v>0</v>
      </c>
    </row>
    <row r="2091" spans="1:17" s="209" customFormat="1" ht="12" customHeight="1" x14ac:dyDescent="0.3">
      <c r="A2091" s="614"/>
      <c r="B2091" s="508"/>
      <c r="C2091" s="508"/>
      <c r="D2091" s="508"/>
      <c r="E2091" s="508"/>
      <c r="F2091" s="212" t="s">
        <v>82</v>
      </c>
      <c r="G2091" s="208">
        <v>0</v>
      </c>
      <c r="H2091" s="208">
        <v>0</v>
      </c>
      <c r="I2091" s="208">
        <v>0</v>
      </c>
      <c r="J2091" s="208">
        <f t="shared" si="1605"/>
        <v>0</v>
      </c>
      <c r="K2091" s="534"/>
      <c r="L2091" s="531"/>
      <c r="M2091" s="513"/>
      <c r="N2091" s="314"/>
      <c r="O2091" s="312"/>
      <c r="P2091" s="313"/>
      <c r="Q2091" s="313"/>
    </row>
    <row r="2092" spans="1:17" s="209" customFormat="1" ht="12" customHeight="1" x14ac:dyDescent="0.3">
      <c r="A2092" s="614"/>
      <c r="B2092" s="508"/>
      <c r="C2092" s="508"/>
      <c r="D2092" s="508"/>
      <c r="E2092" s="508"/>
      <c r="F2092" s="212" t="s">
        <v>83</v>
      </c>
      <c r="G2092" s="208">
        <v>0</v>
      </c>
      <c r="H2092" s="208">
        <v>0</v>
      </c>
      <c r="I2092" s="208">
        <v>0</v>
      </c>
      <c r="J2092" s="208">
        <f t="shared" si="1605"/>
        <v>0</v>
      </c>
      <c r="K2092" s="534"/>
      <c r="L2092" s="531"/>
      <c r="M2092" s="513"/>
      <c r="N2092" s="314"/>
      <c r="O2092" s="312"/>
      <c r="P2092" s="313"/>
      <c r="Q2092" s="313"/>
    </row>
    <row r="2093" spans="1:17" s="209" customFormat="1" ht="12" customHeight="1" x14ac:dyDescent="0.3">
      <c r="A2093" s="614"/>
      <c r="B2093" s="509"/>
      <c r="C2093" s="509"/>
      <c r="D2093" s="508"/>
      <c r="E2093" s="508"/>
      <c r="F2093" s="213" t="s">
        <v>121</v>
      </c>
      <c r="G2093" s="214">
        <f t="shared" ref="G2093:J2093" si="1607">SUM(G2090:G2092)</f>
        <v>2648600</v>
      </c>
      <c r="H2093" s="214">
        <f t="shared" si="1607"/>
        <v>0</v>
      </c>
      <c r="I2093" s="214">
        <f t="shared" si="1607"/>
        <v>2648600</v>
      </c>
      <c r="J2093" s="214">
        <f t="shared" si="1607"/>
        <v>0</v>
      </c>
      <c r="K2093" s="535"/>
      <c r="L2093" s="532"/>
      <c r="M2093" s="514"/>
      <c r="N2093" s="314"/>
      <c r="O2093" s="312"/>
      <c r="P2093" s="313"/>
      <c r="Q2093" s="313"/>
    </row>
    <row r="2094" spans="1:17" s="209" customFormat="1" ht="12" customHeight="1" x14ac:dyDescent="0.3">
      <c r="A2094" s="614"/>
      <c r="B2094" s="507"/>
      <c r="C2094" s="507" t="s">
        <v>321</v>
      </c>
      <c r="D2094" s="508"/>
      <c r="E2094" s="508"/>
      <c r="F2094" s="210" t="s">
        <v>197</v>
      </c>
      <c r="G2094" s="210"/>
      <c r="H2094" s="211"/>
      <c r="I2094" s="211"/>
      <c r="J2094" s="211"/>
      <c r="K2094" s="533" t="s">
        <v>850</v>
      </c>
      <c r="L2094" s="530">
        <v>0</v>
      </c>
      <c r="M2094" s="512" t="s">
        <v>1114</v>
      </c>
      <c r="N2094" s="314"/>
      <c r="O2094" s="312"/>
      <c r="P2094" s="313"/>
      <c r="Q2094" s="313"/>
    </row>
    <row r="2095" spans="1:17" s="209" customFormat="1" ht="12" customHeight="1" x14ac:dyDescent="0.3">
      <c r="A2095" s="614"/>
      <c r="B2095" s="508"/>
      <c r="C2095" s="508"/>
      <c r="D2095" s="508"/>
      <c r="E2095" s="508"/>
      <c r="F2095" s="212" t="s">
        <v>104</v>
      </c>
      <c r="G2095" s="208">
        <v>15000000</v>
      </c>
      <c r="H2095" s="208">
        <v>0</v>
      </c>
      <c r="I2095" s="208">
        <f>G2095</f>
        <v>15000000</v>
      </c>
      <c r="J2095" s="208">
        <f t="shared" ref="J2095:J2097" si="1608">H2095</f>
        <v>0</v>
      </c>
      <c r="K2095" s="534"/>
      <c r="L2095" s="531"/>
      <c r="M2095" s="513"/>
      <c r="N2095" s="314">
        <f>G2095</f>
        <v>15000000</v>
      </c>
      <c r="O2095" s="314">
        <f t="shared" ref="O2095:Q2095" si="1609">H2095</f>
        <v>0</v>
      </c>
      <c r="P2095" s="314">
        <f t="shared" si="1609"/>
        <v>15000000</v>
      </c>
      <c r="Q2095" s="314">
        <f t="shared" si="1609"/>
        <v>0</v>
      </c>
    </row>
    <row r="2096" spans="1:17" s="209" customFormat="1" ht="12" customHeight="1" x14ac:dyDescent="0.3">
      <c r="A2096" s="614"/>
      <c r="B2096" s="508"/>
      <c r="C2096" s="508"/>
      <c r="D2096" s="508"/>
      <c r="E2096" s="508"/>
      <c r="F2096" s="212" t="s">
        <v>82</v>
      </c>
      <c r="G2096" s="208">
        <v>0</v>
      </c>
      <c r="H2096" s="208">
        <v>0</v>
      </c>
      <c r="I2096" s="208">
        <v>0</v>
      </c>
      <c r="J2096" s="208">
        <f t="shared" si="1608"/>
        <v>0</v>
      </c>
      <c r="K2096" s="534"/>
      <c r="L2096" s="531"/>
      <c r="M2096" s="513"/>
      <c r="N2096" s="314"/>
      <c r="O2096" s="312"/>
      <c r="P2096" s="313"/>
      <c r="Q2096" s="313"/>
    </row>
    <row r="2097" spans="1:17" s="209" customFormat="1" ht="12" customHeight="1" x14ac:dyDescent="0.3">
      <c r="A2097" s="614"/>
      <c r="B2097" s="508"/>
      <c r="C2097" s="508"/>
      <c r="D2097" s="508"/>
      <c r="E2097" s="508"/>
      <c r="F2097" s="212" t="s">
        <v>83</v>
      </c>
      <c r="G2097" s="208">
        <v>0</v>
      </c>
      <c r="H2097" s="208">
        <v>0</v>
      </c>
      <c r="I2097" s="208">
        <v>0</v>
      </c>
      <c r="J2097" s="208">
        <f t="shared" si="1608"/>
        <v>0</v>
      </c>
      <c r="K2097" s="534"/>
      <c r="L2097" s="531"/>
      <c r="M2097" s="513"/>
      <c r="N2097" s="314"/>
      <c r="O2097" s="312"/>
      <c r="P2097" s="313"/>
      <c r="Q2097" s="313"/>
    </row>
    <row r="2098" spans="1:17" s="209" customFormat="1" ht="12" customHeight="1" x14ac:dyDescent="0.3">
      <c r="A2098" s="614"/>
      <c r="B2098" s="509"/>
      <c r="C2098" s="509"/>
      <c r="D2098" s="508"/>
      <c r="E2098" s="508"/>
      <c r="F2098" s="213" t="s">
        <v>121</v>
      </c>
      <c r="G2098" s="214">
        <f t="shared" ref="G2098:J2098" si="1610">SUM(G2095:G2097)</f>
        <v>15000000</v>
      </c>
      <c r="H2098" s="214">
        <f t="shared" si="1610"/>
        <v>0</v>
      </c>
      <c r="I2098" s="214">
        <f t="shared" si="1610"/>
        <v>15000000</v>
      </c>
      <c r="J2098" s="214">
        <f t="shared" si="1610"/>
        <v>0</v>
      </c>
      <c r="K2098" s="535"/>
      <c r="L2098" s="532"/>
      <c r="M2098" s="514"/>
      <c r="N2098" s="314"/>
      <c r="O2098" s="312"/>
      <c r="P2098" s="313"/>
      <c r="Q2098" s="313"/>
    </row>
    <row r="2099" spans="1:17" s="209" customFormat="1" ht="12" customHeight="1" x14ac:dyDescent="0.3">
      <c r="A2099" s="614"/>
      <c r="B2099" s="507"/>
      <c r="C2099" s="507" t="s">
        <v>322</v>
      </c>
      <c r="D2099" s="508"/>
      <c r="E2099" s="508"/>
      <c r="F2099" s="210" t="s">
        <v>197</v>
      </c>
      <c r="G2099" s="210"/>
      <c r="H2099" s="211"/>
      <c r="I2099" s="211"/>
      <c r="J2099" s="211"/>
      <c r="K2099" s="533" t="s">
        <v>850</v>
      </c>
      <c r="L2099" s="530">
        <v>0</v>
      </c>
      <c r="M2099" s="512" t="s">
        <v>1115</v>
      </c>
      <c r="N2099" s="314"/>
      <c r="O2099" s="312"/>
      <c r="P2099" s="313"/>
      <c r="Q2099" s="313"/>
    </row>
    <row r="2100" spans="1:17" s="209" customFormat="1" ht="12" customHeight="1" x14ac:dyDescent="0.3">
      <c r="A2100" s="614"/>
      <c r="B2100" s="508"/>
      <c r="C2100" s="508"/>
      <c r="D2100" s="508"/>
      <c r="E2100" s="508"/>
      <c r="F2100" s="212" t="s">
        <v>104</v>
      </c>
      <c r="G2100" s="208">
        <v>9230000</v>
      </c>
      <c r="H2100" s="208">
        <v>0</v>
      </c>
      <c r="I2100" s="208">
        <f>G2100</f>
        <v>9230000</v>
      </c>
      <c r="J2100" s="208">
        <f t="shared" ref="J2100:J2102" si="1611">H2100</f>
        <v>0</v>
      </c>
      <c r="K2100" s="534"/>
      <c r="L2100" s="531"/>
      <c r="M2100" s="513"/>
      <c r="N2100" s="314">
        <f>G2100</f>
        <v>9230000</v>
      </c>
      <c r="O2100" s="314">
        <f t="shared" ref="O2100:Q2100" si="1612">H2100</f>
        <v>0</v>
      </c>
      <c r="P2100" s="314">
        <f t="shared" si="1612"/>
        <v>9230000</v>
      </c>
      <c r="Q2100" s="314">
        <f t="shared" si="1612"/>
        <v>0</v>
      </c>
    </row>
    <row r="2101" spans="1:17" s="209" customFormat="1" ht="12" customHeight="1" x14ac:dyDescent="0.3">
      <c r="A2101" s="614"/>
      <c r="B2101" s="508"/>
      <c r="C2101" s="508"/>
      <c r="D2101" s="508"/>
      <c r="E2101" s="508"/>
      <c r="F2101" s="212" t="s">
        <v>82</v>
      </c>
      <c r="G2101" s="208">
        <v>0</v>
      </c>
      <c r="H2101" s="208">
        <v>0</v>
      </c>
      <c r="I2101" s="208">
        <v>0</v>
      </c>
      <c r="J2101" s="208">
        <f t="shared" si="1611"/>
        <v>0</v>
      </c>
      <c r="K2101" s="534"/>
      <c r="L2101" s="531"/>
      <c r="M2101" s="513"/>
      <c r="N2101" s="314"/>
      <c r="O2101" s="312"/>
      <c r="P2101" s="313"/>
      <c r="Q2101" s="313"/>
    </row>
    <row r="2102" spans="1:17" s="209" customFormat="1" ht="12" customHeight="1" x14ac:dyDescent="0.3">
      <c r="A2102" s="614"/>
      <c r="B2102" s="508"/>
      <c r="C2102" s="508"/>
      <c r="D2102" s="508"/>
      <c r="E2102" s="508"/>
      <c r="F2102" s="212" t="s">
        <v>83</v>
      </c>
      <c r="G2102" s="208">
        <v>0</v>
      </c>
      <c r="H2102" s="208">
        <v>0</v>
      </c>
      <c r="I2102" s="208">
        <v>0</v>
      </c>
      <c r="J2102" s="208">
        <f t="shared" si="1611"/>
        <v>0</v>
      </c>
      <c r="K2102" s="534"/>
      <c r="L2102" s="531"/>
      <c r="M2102" s="513"/>
      <c r="N2102" s="314"/>
      <c r="O2102" s="312"/>
      <c r="P2102" s="313"/>
      <c r="Q2102" s="313"/>
    </row>
    <row r="2103" spans="1:17" s="209" customFormat="1" ht="12" customHeight="1" x14ac:dyDescent="0.3">
      <c r="A2103" s="614"/>
      <c r="B2103" s="509"/>
      <c r="C2103" s="509"/>
      <c r="D2103" s="508"/>
      <c r="E2103" s="508"/>
      <c r="F2103" s="213" t="s">
        <v>121</v>
      </c>
      <c r="G2103" s="214">
        <f t="shared" ref="G2103:J2103" si="1613">SUM(G2100:G2102)</f>
        <v>9230000</v>
      </c>
      <c r="H2103" s="214">
        <f t="shared" si="1613"/>
        <v>0</v>
      </c>
      <c r="I2103" s="214">
        <f t="shared" si="1613"/>
        <v>9230000</v>
      </c>
      <c r="J2103" s="214">
        <f t="shared" si="1613"/>
        <v>0</v>
      </c>
      <c r="K2103" s="535"/>
      <c r="L2103" s="532"/>
      <c r="M2103" s="514"/>
      <c r="N2103" s="314"/>
      <c r="O2103" s="312"/>
      <c r="P2103" s="313"/>
      <c r="Q2103" s="313"/>
    </row>
    <row r="2104" spans="1:17" s="209" customFormat="1" ht="12" customHeight="1" x14ac:dyDescent="0.3">
      <c r="A2104" s="614"/>
      <c r="B2104" s="518"/>
      <c r="C2104" s="519"/>
      <c r="D2104" s="519"/>
      <c r="E2104" s="520"/>
      <c r="F2104" s="206"/>
      <c r="G2104" s="207"/>
      <c r="H2104" s="208"/>
      <c r="I2104" s="208"/>
      <c r="J2104" s="208"/>
      <c r="K2104" s="527"/>
      <c r="L2104" s="527"/>
      <c r="M2104" s="512"/>
      <c r="N2104" s="314"/>
      <c r="O2104" s="312"/>
      <c r="P2104" s="313"/>
      <c r="Q2104" s="313"/>
    </row>
    <row r="2105" spans="1:17" s="209" customFormat="1" ht="12" customHeight="1" x14ac:dyDescent="0.3">
      <c r="A2105" s="614"/>
      <c r="B2105" s="521"/>
      <c r="C2105" s="522"/>
      <c r="D2105" s="522"/>
      <c r="E2105" s="523"/>
      <c r="F2105" s="206" t="s">
        <v>565</v>
      </c>
      <c r="G2105" s="207">
        <f>G2090+G2095+G2100</f>
        <v>26878600</v>
      </c>
      <c r="H2105" s="207">
        <f t="shared" ref="H2105:J2105" si="1614">H2090+H2095+H2100</f>
        <v>0</v>
      </c>
      <c r="I2105" s="207">
        <f t="shared" si="1614"/>
        <v>26878600</v>
      </c>
      <c r="J2105" s="207">
        <f t="shared" si="1614"/>
        <v>0</v>
      </c>
      <c r="K2105" s="528"/>
      <c r="L2105" s="528"/>
      <c r="M2105" s="513"/>
      <c r="N2105" s="314"/>
      <c r="O2105" s="313"/>
      <c r="P2105" s="313"/>
      <c r="Q2105" s="313"/>
    </row>
    <row r="2106" spans="1:17" s="209" customFormat="1" ht="12" customHeight="1" x14ac:dyDescent="0.3">
      <c r="A2106" s="614"/>
      <c r="B2106" s="521"/>
      <c r="C2106" s="522"/>
      <c r="D2106" s="522"/>
      <c r="E2106" s="523"/>
      <c r="F2106" s="206" t="s">
        <v>567</v>
      </c>
      <c r="G2106" s="207">
        <f t="shared" ref="G2106:J2107" si="1615">G2091+G2096+G2101</f>
        <v>0</v>
      </c>
      <c r="H2106" s="207">
        <f t="shared" si="1615"/>
        <v>0</v>
      </c>
      <c r="I2106" s="207">
        <f t="shared" si="1615"/>
        <v>0</v>
      </c>
      <c r="J2106" s="207">
        <f t="shared" si="1615"/>
        <v>0</v>
      </c>
      <c r="K2106" s="528"/>
      <c r="L2106" s="528"/>
      <c r="M2106" s="513"/>
      <c r="N2106" s="314"/>
      <c r="O2106" s="313"/>
      <c r="P2106" s="313"/>
      <c r="Q2106" s="313"/>
    </row>
    <row r="2107" spans="1:17" s="209" customFormat="1" ht="12" customHeight="1" x14ac:dyDescent="0.3">
      <c r="A2107" s="614"/>
      <c r="B2107" s="521"/>
      <c r="C2107" s="522"/>
      <c r="D2107" s="522"/>
      <c r="E2107" s="523"/>
      <c r="F2107" s="206" t="s">
        <v>569</v>
      </c>
      <c r="G2107" s="207">
        <f t="shared" si="1615"/>
        <v>0</v>
      </c>
      <c r="H2107" s="207">
        <f t="shared" si="1615"/>
        <v>0</v>
      </c>
      <c r="I2107" s="207">
        <f t="shared" si="1615"/>
        <v>0</v>
      </c>
      <c r="J2107" s="207">
        <f t="shared" si="1615"/>
        <v>0</v>
      </c>
      <c r="K2107" s="528"/>
      <c r="L2107" s="528"/>
      <c r="M2107" s="513"/>
      <c r="N2107" s="314"/>
      <c r="O2107" s="313"/>
      <c r="P2107" s="313"/>
      <c r="Q2107" s="313"/>
    </row>
    <row r="2108" spans="1:17" s="209" customFormat="1" ht="12" customHeight="1" x14ac:dyDescent="0.3">
      <c r="A2108" s="614"/>
      <c r="B2108" s="524"/>
      <c r="C2108" s="525"/>
      <c r="D2108" s="525"/>
      <c r="E2108" s="526"/>
      <c r="F2108" s="206" t="s">
        <v>121</v>
      </c>
      <c r="G2108" s="207">
        <f>SUM(G2105:G2107)</f>
        <v>26878600</v>
      </c>
      <c r="H2108" s="207">
        <f t="shared" ref="H2108:J2108" si="1616">SUM(H2105:H2107)</f>
        <v>0</v>
      </c>
      <c r="I2108" s="207">
        <f t="shared" si="1616"/>
        <v>26878600</v>
      </c>
      <c r="J2108" s="207">
        <f t="shared" si="1616"/>
        <v>0</v>
      </c>
      <c r="K2108" s="529"/>
      <c r="L2108" s="529"/>
      <c r="M2108" s="514"/>
      <c r="N2108" s="314"/>
      <c r="O2108" s="313"/>
      <c r="P2108" s="313"/>
      <c r="Q2108" s="313"/>
    </row>
    <row r="2109" spans="1:17" s="209" customFormat="1" ht="12" customHeight="1" x14ac:dyDescent="0.3">
      <c r="A2109" s="614">
        <f>A2089+1</f>
        <v>251</v>
      </c>
      <c r="B2109" s="507"/>
      <c r="C2109" s="507" t="s">
        <v>323</v>
      </c>
      <c r="D2109" s="507"/>
      <c r="E2109" s="507"/>
      <c r="F2109" s="210" t="s">
        <v>197</v>
      </c>
      <c r="G2109" s="210"/>
      <c r="H2109" s="211"/>
      <c r="I2109" s="211"/>
      <c r="J2109" s="211"/>
      <c r="K2109" s="533" t="s">
        <v>852</v>
      </c>
      <c r="L2109" s="530">
        <v>0</v>
      </c>
      <c r="M2109" s="512"/>
      <c r="N2109" s="314"/>
      <c r="O2109" s="313"/>
      <c r="P2109" s="313"/>
      <c r="Q2109" s="313"/>
    </row>
    <row r="2110" spans="1:17" s="209" customFormat="1" ht="12" customHeight="1" x14ac:dyDescent="0.3">
      <c r="A2110" s="614"/>
      <c r="B2110" s="508"/>
      <c r="C2110" s="508"/>
      <c r="D2110" s="508"/>
      <c r="E2110" s="508"/>
      <c r="F2110" s="212" t="s">
        <v>104</v>
      </c>
      <c r="G2110" s="208">
        <v>2000000</v>
      </c>
      <c r="H2110" s="208">
        <v>0</v>
      </c>
      <c r="I2110" s="208">
        <f>G2110</f>
        <v>2000000</v>
      </c>
      <c r="J2110" s="208">
        <f t="shared" ref="J2110:J2112" si="1617">H2110</f>
        <v>0</v>
      </c>
      <c r="K2110" s="534"/>
      <c r="L2110" s="531"/>
      <c r="M2110" s="513"/>
      <c r="N2110" s="314">
        <f>G2110</f>
        <v>2000000</v>
      </c>
      <c r="O2110" s="314">
        <f t="shared" ref="O2110:Q2110" si="1618">H2110</f>
        <v>0</v>
      </c>
      <c r="P2110" s="314">
        <f t="shared" si="1618"/>
        <v>2000000</v>
      </c>
      <c r="Q2110" s="314">
        <f t="shared" si="1618"/>
        <v>0</v>
      </c>
    </row>
    <row r="2111" spans="1:17" s="209" customFormat="1" ht="12" customHeight="1" x14ac:dyDescent="0.3">
      <c r="A2111" s="614"/>
      <c r="B2111" s="508"/>
      <c r="C2111" s="508"/>
      <c r="D2111" s="508"/>
      <c r="E2111" s="508"/>
      <c r="F2111" s="212" t="s">
        <v>82</v>
      </c>
      <c r="G2111" s="208">
        <v>0</v>
      </c>
      <c r="H2111" s="208">
        <v>0</v>
      </c>
      <c r="I2111" s="208">
        <v>0</v>
      </c>
      <c r="J2111" s="208">
        <f t="shared" si="1617"/>
        <v>0</v>
      </c>
      <c r="K2111" s="534"/>
      <c r="L2111" s="531"/>
      <c r="M2111" s="513"/>
      <c r="N2111" s="314"/>
      <c r="O2111" s="313"/>
      <c r="P2111" s="313"/>
      <c r="Q2111" s="313"/>
    </row>
    <row r="2112" spans="1:17" s="209" customFormat="1" ht="12" customHeight="1" x14ac:dyDescent="0.3">
      <c r="A2112" s="614"/>
      <c r="B2112" s="508"/>
      <c r="C2112" s="508"/>
      <c r="D2112" s="508"/>
      <c r="E2112" s="508"/>
      <c r="F2112" s="212" t="s">
        <v>83</v>
      </c>
      <c r="G2112" s="208">
        <v>0</v>
      </c>
      <c r="H2112" s="208">
        <v>0</v>
      </c>
      <c r="I2112" s="208">
        <v>0</v>
      </c>
      <c r="J2112" s="208">
        <f t="shared" si="1617"/>
        <v>0</v>
      </c>
      <c r="K2112" s="534"/>
      <c r="L2112" s="531"/>
      <c r="M2112" s="513"/>
      <c r="N2112" s="314"/>
      <c r="O2112" s="313"/>
      <c r="P2112" s="313"/>
      <c r="Q2112" s="313"/>
    </row>
    <row r="2113" spans="1:17" s="209" customFormat="1" ht="12" customHeight="1" x14ac:dyDescent="0.3">
      <c r="A2113" s="614"/>
      <c r="B2113" s="509"/>
      <c r="C2113" s="509"/>
      <c r="D2113" s="508"/>
      <c r="E2113" s="508"/>
      <c r="F2113" s="213" t="s">
        <v>121</v>
      </c>
      <c r="G2113" s="214">
        <f t="shared" ref="G2113:J2113" si="1619">SUM(G2110:G2112)</f>
        <v>2000000</v>
      </c>
      <c r="H2113" s="214">
        <f t="shared" si="1619"/>
        <v>0</v>
      </c>
      <c r="I2113" s="214">
        <f t="shared" si="1619"/>
        <v>2000000</v>
      </c>
      <c r="J2113" s="214">
        <f t="shared" si="1619"/>
        <v>0</v>
      </c>
      <c r="K2113" s="535"/>
      <c r="L2113" s="532"/>
      <c r="M2113" s="514"/>
      <c r="N2113" s="314"/>
      <c r="O2113" s="313"/>
      <c r="P2113" s="313"/>
      <c r="Q2113" s="313"/>
    </row>
    <row r="2114" spans="1:17" s="209" customFormat="1" ht="12" customHeight="1" x14ac:dyDescent="0.3">
      <c r="A2114" s="614"/>
      <c r="B2114" s="507"/>
      <c r="C2114" s="507" t="s">
        <v>324</v>
      </c>
      <c r="D2114" s="508"/>
      <c r="E2114" s="508"/>
      <c r="F2114" s="210" t="s">
        <v>197</v>
      </c>
      <c r="G2114" s="210"/>
      <c r="H2114" s="211"/>
      <c r="I2114" s="211"/>
      <c r="J2114" s="211"/>
      <c r="K2114" s="533" t="s">
        <v>1094</v>
      </c>
      <c r="L2114" s="530">
        <v>0</v>
      </c>
      <c r="M2114" s="548" t="s">
        <v>1116</v>
      </c>
      <c r="N2114" s="314"/>
      <c r="O2114" s="313"/>
      <c r="P2114" s="313"/>
      <c r="Q2114" s="313"/>
    </row>
    <row r="2115" spans="1:17" s="209" customFormat="1" ht="12" customHeight="1" x14ac:dyDescent="0.3">
      <c r="A2115" s="614"/>
      <c r="B2115" s="508"/>
      <c r="C2115" s="508"/>
      <c r="D2115" s="508"/>
      <c r="E2115" s="508"/>
      <c r="F2115" s="212" t="s">
        <v>104</v>
      </c>
      <c r="G2115" s="208">
        <v>11000000</v>
      </c>
      <c r="H2115" s="208">
        <v>0</v>
      </c>
      <c r="I2115" s="208">
        <f>G2115</f>
        <v>11000000</v>
      </c>
      <c r="J2115" s="208">
        <f t="shared" ref="J2115:J2117" si="1620">H2115</f>
        <v>0</v>
      </c>
      <c r="K2115" s="534"/>
      <c r="L2115" s="531"/>
      <c r="M2115" s="549"/>
      <c r="N2115" s="314">
        <f>G2115</f>
        <v>11000000</v>
      </c>
      <c r="O2115" s="314">
        <f t="shared" ref="O2115:Q2115" si="1621">H2115</f>
        <v>0</v>
      </c>
      <c r="P2115" s="314">
        <f t="shared" si="1621"/>
        <v>11000000</v>
      </c>
      <c r="Q2115" s="314">
        <f t="shared" si="1621"/>
        <v>0</v>
      </c>
    </row>
    <row r="2116" spans="1:17" s="209" customFormat="1" ht="12" customHeight="1" x14ac:dyDescent="0.3">
      <c r="A2116" s="614"/>
      <c r="B2116" s="508"/>
      <c r="C2116" s="508"/>
      <c r="D2116" s="508"/>
      <c r="E2116" s="508"/>
      <c r="F2116" s="212" t="s">
        <v>82</v>
      </c>
      <c r="G2116" s="208">
        <v>0</v>
      </c>
      <c r="H2116" s="208">
        <v>0</v>
      </c>
      <c r="I2116" s="208">
        <v>0</v>
      </c>
      <c r="J2116" s="208">
        <f t="shared" si="1620"/>
        <v>0</v>
      </c>
      <c r="K2116" s="534"/>
      <c r="L2116" s="531"/>
      <c r="M2116" s="549"/>
      <c r="N2116" s="314"/>
      <c r="O2116" s="313"/>
      <c r="P2116" s="313"/>
      <c r="Q2116" s="313"/>
    </row>
    <row r="2117" spans="1:17" s="209" customFormat="1" ht="12" customHeight="1" x14ac:dyDescent="0.3">
      <c r="A2117" s="614"/>
      <c r="B2117" s="508"/>
      <c r="C2117" s="508"/>
      <c r="D2117" s="508"/>
      <c r="E2117" s="508"/>
      <c r="F2117" s="212" t="s">
        <v>83</v>
      </c>
      <c r="G2117" s="208">
        <v>0</v>
      </c>
      <c r="H2117" s="208">
        <v>0</v>
      </c>
      <c r="I2117" s="208">
        <v>0</v>
      </c>
      <c r="J2117" s="208">
        <f t="shared" si="1620"/>
        <v>0</v>
      </c>
      <c r="K2117" s="534"/>
      <c r="L2117" s="531"/>
      <c r="M2117" s="549"/>
      <c r="N2117" s="314"/>
      <c r="O2117" s="313"/>
      <c r="P2117" s="313"/>
      <c r="Q2117" s="313"/>
    </row>
    <row r="2118" spans="1:17" s="209" customFormat="1" ht="12" customHeight="1" x14ac:dyDescent="0.3">
      <c r="A2118" s="614"/>
      <c r="B2118" s="509"/>
      <c r="C2118" s="509"/>
      <c r="D2118" s="508"/>
      <c r="E2118" s="508"/>
      <c r="F2118" s="213" t="s">
        <v>121</v>
      </c>
      <c r="G2118" s="214">
        <f t="shared" ref="G2118:J2118" si="1622">SUM(G2115:G2117)</f>
        <v>11000000</v>
      </c>
      <c r="H2118" s="214">
        <f t="shared" si="1622"/>
        <v>0</v>
      </c>
      <c r="I2118" s="214">
        <f t="shared" si="1622"/>
        <v>11000000</v>
      </c>
      <c r="J2118" s="214">
        <f t="shared" si="1622"/>
        <v>0</v>
      </c>
      <c r="K2118" s="535"/>
      <c r="L2118" s="532"/>
      <c r="M2118" s="546"/>
      <c r="N2118" s="314"/>
      <c r="O2118" s="313"/>
      <c r="P2118" s="313"/>
      <c r="Q2118" s="313"/>
    </row>
    <row r="2119" spans="1:17" s="209" customFormat="1" ht="12" customHeight="1" x14ac:dyDescent="0.3">
      <c r="A2119" s="614"/>
      <c r="B2119" s="518"/>
      <c r="C2119" s="519"/>
      <c r="D2119" s="519"/>
      <c r="E2119" s="520"/>
      <c r="F2119" s="206"/>
      <c r="G2119" s="207"/>
      <c r="H2119" s="208"/>
      <c r="I2119" s="208"/>
      <c r="J2119" s="208"/>
      <c r="K2119" s="527"/>
      <c r="L2119" s="527"/>
      <c r="M2119" s="512"/>
      <c r="N2119" s="314"/>
      <c r="O2119" s="313"/>
      <c r="P2119" s="313"/>
      <c r="Q2119" s="313"/>
    </row>
    <row r="2120" spans="1:17" s="209" customFormat="1" ht="12" customHeight="1" x14ac:dyDescent="0.3">
      <c r="A2120" s="614"/>
      <c r="B2120" s="521"/>
      <c r="C2120" s="522"/>
      <c r="D2120" s="522"/>
      <c r="E2120" s="523"/>
      <c r="F2120" s="206" t="s">
        <v>565</v>
      </c>
      <c r="G2120" s="207">
        <f>G2110+G2115</f>
        <v>13000000</v>
      </c>
      <c r="H2120" s="207">
        <f t="shared" ref="H2120:J2120" si="1623">H2110+H2115</f>
        <v>0</v>
      </c>
      <c r="I2120" s="207">
        <f t="shared" si="1623"/>
        <v>13000000</v>
      </c>
      <c r="J2120" s="207">
        <f t="shared" si="1623"/>
        <v>0</v>
      </c>
      <c r="K2120" s="528"/>
      <c r="L2120" s="528"/>
      <c r="M2120" s="513"/>
      <c r="N2120" s="314"/>
      <c r="O2120" s="313"/>
      <c r="P2120" s="313"/>
      <c r="Q2120" s="313"/>
    </row>
    <row r="2121" spans="1:17" s="209" customFormat="1" ht="12" customHeight="1" x14ac:dyDescent="0.3">
      <c r="A2121" s="614"/>
      <c r="B2121" s="521"/>
      <c r="C2121" s="522"/>
      <c r="D2121" s="522"/>
      <c r="E2121" s="523"/>
      <c r="F2121" s="206" t="s">
        <v>567</v>
      </c>
      <c r="G2121" s="207">
        <f t="shared" ref="G2121:J2122" si="1624">G2111+G2116</f>
        <v>0</v>
      </c>
      <c r="H2121" s="207">
        <f t="shared" si="1624"/>
        <v>0</v>
      </c>
      <c r="I2121" s="207">
        <f t="shared" si="1624"/>
        <v>0</v>
      </c>
      <c r="J2121" s="207">
        <f t="shared" si="1624"/>
        <v>0</v>
      </c>
      <c r="K2121" s="528"/>
      <c r="L2121" s="528"/>
      <c r="M2121" s="513"/>
      <c r="N2121" s="314"/>
      <c r="O2121" s="313"/>
      <c r="P2121" s="313"/>
      <c r="Q2121" s="313"/>
    </row>
    <row r="2122" spans="1:17" s="209" customFormat="1" ht="12" customHeight="1" x14ac:dyDescent="0.3">
      <c r="A2122" s="614"/>
      <c r="B2122" s="521"/>
      <c r="C2122" s="522"/>
      <c r="D2122" s="522"/>
      <c r="E2122" s="523"/>
      <c r="F2122" s="206" t="s">
        <v>569</v>
      </c>
      <c r="G2122" s="207">
        <f t="shared" si="1624"/>
        <v>0</v>
      </c>
      <c r="H2122" s="207">
        <f t="shared" si="1624"/>
        <v>0</v>
      </c>
      <c r="I2122" s="207">
        <f t="shared" si="1624"/>
        <v>0</v>
      </c>
      <c r="J2122" s="207">
        <f t="shared" si="1624"/>
        <v>0</v>
      </c>
      <c r="K2122" s="528"/>
      <c r="L2122" s="528"/>
      <c r="M2122" s="513"/>
      <c r="N2122" s="314"/>
      <c r="O2122" s="313"/>
      <c r="P2122" s="313"/>
      <c r="Q2122" s="313"/>
    </row>
    <row r="2123" spans="1:17" s="209" customFormat="1" ht="12" customHeight="1" x14ac:dyDescent="0.3">
      <c r="A2123" s="614"/>
      <c r="B2123" s="524"/>
      <c r="C2123" s="525"/>
      <c r="D2123" s="525"/>
      <c r="E2123" s="526"/>
      <c r="F2123" s="206" t="s">
        <v>121</v>
      </c>
      <c r="G2123" s="207">
        <f>SUM(G2120:G2122)</f>
        <v>13000000</v>
      </c>
      <c r="H2123" s="207">
        <f t="shared" ref="H2123:J2123" si="1625">SUM(H2120:H2122)</f>
        <v>0</v>
      </c>
      <c r="I2123" s="207">
        <f t="shared" si="1625"/>
        <v>13000000</v>
      </c>
      <c r="J2123" s="207">
        <f t="shared" si="1625"/>
        <v>0</v>
      </c>
      <c r="K2123" s="529"/>
      <c r="L2123" s="529"/>
      <c r="M2123" s="514"/>
      <c r="N2123" s="314"/>
      <c r="O2123" s="313"/>
      <c r="P2123" s="313"/>
      <c r="Q2123" s="313"/>
    </row>
    <row r="2124" spans="1:17" s="209" customFormat="1" ht="12" customHeight="1" x14ac:dyDescent="0.3">
      <c r="A2124" s="614">
        <f>A2109+1</f>
        <v>252</v>
      </c>
      <c r="B2124" s="507"/>
      <c r="C2124" s="507" t="s">
        <v>325</v>
      </c>
      <c r="D2124" s="507"/>
      <c r="E2124" s="507"/>
      <c r="F2124" s="210" t="s">
        <v>197</v>
      </c>
      <c r="G2124" s="210"/>
      <c r="H2124" s="211"/>
      <c r="I2124" s="211"/>
      <c r="J2124" s="211"/>
      <c r="K2124" s="533" t="s">
        <v>852</v>
      </c>
      <c r="L2124" s="530">
        <v>0</v>
      </c>
      <c r="M2124" s="512"/>
      <c r="N2124" s="314"/>
      <c r="O2124" s="312"/>
      <c r="P2124" s="313"/>
      <c r="Q2124" s="313"/>
    </row>
    <row r="2125" spans="1:17" s="209" customFormat="1" ht="12" customHeight="1" x14ac:dyDescent="0.3">
      <c r="A2125" s="614"/>
      <c r="B2125" s="508"/>
      <c r="C2125" s="508"/>
      <c r="D2125" s="508"/>
      <c r="E2125" s="508"/>
      <c r="F2125" s="212" t="s">
        <v>104</v>
      </c>
      <c r="G2125" s="208">
        <v>28600000</v>
      </c>
      <c r="H2125" s="208">
        <v>0</v>
      </c>
      <c r="I2125" s="208">
        <f>G2125</f>
        <v>28600000</v>
      </c>
      <c r="J2125" s="208">
        <f t="shared" ref="J2125:J2127" si="1626">H2125</f>
        <v>0</v>
      </c>
      <c r="K2125" s="534"/>
      <c r="L2125" s="531"/>
      <c r="M2125" s="513"/>
      <c r="N2125" s="314">
        <f>G2125</f>
        <v>28600000</v>
      </c>
      <c r="O2125" s="314">
        <f t="shared" ref="O2125:Q2125" si="1627">H2125</f>
        <v>0</v>
      </c>
      <c r="P2125" s="314">
        <f t="shared" si="1627"/>
        <v>28600000</v>
      </c>
      <c r="Q2125" s="314">
        <f t="shared" si="1627"/>
        <v>0</v>
      </c>
    </row>
    <row r="2126" spans="1:17" s="209" customFormat="1" ht="12" customHeight="1" x14ac:dyDescent="0.3">
      <c r="A2126" s="614"/>
      <c r="B2126" s="508"/>
      <c r="C2126" s="508"/>
      <c r="D2126" s="508"/>
      <c r="E2126" s="508"/>
      <c r="F2126" s="212" t="s">
        <v>82</v>
      </c>
      <c r="G2126" s="208">
        <v>0</v>
      </c>
      <c r="H2126" s="208">
        <v>0</v>
      </c>
      <c r="I2126" s="208">
        <v>0</v>
      </c>
      <c r="J2126" s="208">
        <f t="shared" si="1626"/>
        <v>0</v>
      </c>
      <c r="K2126" s="534"/>
      <c r="L2126" s="531"/>
      <c r="M2126" s="513"/>
      <c r="N2126" s="314"/>
      <c r="O2126" s="312"/>
      <c r="P2126" s="313"/>
      <c r="Q2126" s="313"/>
    </row>
    <row r="2127" spans="1:17" s="209" customFormat="1" ht="12" customHeight="1" x14ac:dyDescent="0.3">
      <c r="A2127" s="614"/>
      <c r="B2127" s="508"/>
      <c r="C2127" s="508"/>
      <c r="D2127" s="508"/>
      <c r="E2127" s="508"/>
      <c r="F2127" s="212" t="s">
        <v>83</v>
      </c>
      <c r="G2127" s="208">
        <v>0</v>
      </c>
      <c r="H2127" s="208">
        <v>0</v>
      </c>
      <c r="I2127" s="208">
        <v>0</v>
      </c>
      <c r="J2127" s="208">
        <f t="shared" si="1626"/>
        <v>0</v>
      </c>
      <c r="K2127" s="534"/>
      <c r="L2127" s="531"/>
      <c r="M2127" s="513"/>
      <c r="N2127" s="314"/>
      <c r="O2127" s="312"/>
      <c r="P2127" s="313"/>
      <c r="Q2127" s="313"/>
    </row>
    <row r="2128" spans="1:17" s="209" customFormat="1" ht="12" customHeight="1" x14ac:dyDescent="0.3">
      <c r="A2128" s="614"/>
      <c r="B2128" s="509"/>
      <c r="C2128" s="509"/>
      <c r="D2128" s="508"/>
      <c r="E2128" s="508"/>
      <c r="F2128" s="213" t="s">
        <v>121</v>
      </c>
      <c r="G2128" s="214">
        <f t="shared" ref="G2128:J2128" si="1628">SUM(G2125:G2127)</f>
        <v>28600000</v>
      </c>
      <c r="H2128" s="214">
        <f t="shared" si="1628"/>
        <v>0</v>
      </c>
      <c r="I2128" s="214">
        <f t="shared" si="1628"/>
        <v>28600000</v>
      </c>
      <c r="J2128" s="214">
        <f t="shared" si="1628"/>
        <v>0</v>
      </c>
      <c r="K2128" s="535"/>
      <c r="L2128" s="532"/>
      <c r="M2128" s="514"/>
      <c r="N2128" s="314"/>
      <c r="O2128" s="312"/>
      <c r="P2128" s="313"/>
      <c r="Q2128" s="313"/>
    </row>
    <row r="2129" spans="1:17" s="209" customFormat="1" ht="12" customHeight="1" x14ac:dyDescent="0.3">
      <c r="A2129" s="614"/>
      <c r="B2129" s="507"/>
      <c r="C2129" s="507" t="s">
        <v>326</v>
      </c>
      <c r="D2129" s="508"/>
      <c r="E2129" s="508"/>
      <c r="F2129" s="210" t="s">
        <v>197</v>
      </c>
      <c r="G2129" s="210"/>
      <c r="H2129" s="211"/>
      <c r="I2129" s="211"/>
      <c r="J2129" s="211"/>
      <c r="K2129" s="533" t="s">
        <v>850</v>
      </c>
      <c r="L2129" s="530">
        <v>0</v>
      </c>
      <c r="M2129" s="512" t="s">
        <v>1117</v>
      </c>
      <c r="N2129" s="314"/>
      <c r="O2129" s="312"/>
      <c r="P2129" s="313"/>
      <c r="Q2129" s="313"/>
    </row>
    <row r="2130" spans="1:17" s="209" customFormat="1" ht="12" customHeight="1" x14ac:dyDescent="0.3">
      <c r="A2130" s="614"/>
      <c r="B2130" s="508"/>
      <c r="C2130" s="508"/>
      <c r="D2130" s="508"/>
      <c r="E2130" s="508"/>
      <c r="F2130" s="212" t="s">
        <v>104</v>
      </c>
      <c r="G2130" s="208">
        <v>80000000</v>
      </c>
      <c r="H2130" s="208">
        <v>0</v>
      </c>
      <c r="I2130" s="208">
        <f>G2130</f>
        <v>80000000</v>
      </c>
      <c r="J2130" s="208">
        <f t="shared" ref="J2130:J2132" si="1629">H2130</f>
        <v>0</v>
      </c>
      <c r="K2130" s="534"/>
      <c r="L2130" s="531"/>
      <c r="M2130" s="513"/>
      <c r="N2130" s="314">
        <f>G2130</f>
        <v>80000000</v>
      </c>
      <c r="O2130" s="314">
        <f t="shared" ref="O2130:Q2130" si="1630">H2130</f>
        <v>0</v>
      </c>
      <c r="P2130" s="314">
        <f t="shared" si="1630"/>
        <v>80000000</v>
      </c>
      <c r="Q2130" s="314">
        <f t="shared" si="1630"/>
        <v>0</v>
      </c>
    </row>
    <row r="2131" spans="1:17" s="209" customFormat="1" ht="12" customHeight="1" x14ac:dyDescent="0.3">
      <c r="A2131" s="614"/>
      <c r="B2131" s="508"/>
      <c r="C2131" s="508"/>
      <c r="D2131" s="508"/>
      <c r="E2131" s="508"/>
      <c r="F2131" s="212" t="s">
        <v>82</v>
      </c>
      <c r="G2131" s="208">
        <v>0</v>
      </c>
      <c r="H2131" s="208">
        <v>0</v>
      </c>
      <c r="I2131" s="208">
        <v>0</v>
      </c>
      <c r="J2131" s="208">
        <f t="shared" si="1629"/>
        <v>0</v>
      </c>
      <c r="K2131" s="534"/>
      <c r="L2131" s="531"/>
      <c r="M2131" s="513"/>
      <c r="N2131" s="314"/>
      <c r="O2131" s="312"/>
      <c r="P2131" s="313"/>
      <c r="Q2131" s="313"/>
    </row>
    <row r="2132" spans="1:17" s="209" customFormat="1" ht="12" customHeight="1" x14ac:dyDescent="0.3">
      <c r="A2132" s="614"/>
      <c r="B2132" s="508"/>
      <c r="C2132" s="508"/>
      <c r="D2132" s="508"/>
      <c r="E2132" s="508"/>
      <c r="F2132" s="212" t="s">
        <v>83</v>
      </c>
      <c r="G2132" s="208">
        <v>0</v>
      </c>
      <c r="H2132" s="208">
        <v>0</v>
      </c>
      <c r="I2132" s="208">
        <v>0</v>
      </c>
      <c r="J2132" s="208">
        <f t="shared" si="1629"/>
        <v>0</v>
      </c>
      <c r="K2132" s="534"/>
      <c r="L2132" s="531"/>
      <c r="M2132" s="513"/>
      <c r="N2132" s="314"/>
      <c r="O2132" s="312"/>
      <c r="P2132" s="313"/>
      <c r="Q2132" s="313"/>
    </row>
    <row r="2133" spans="1:17" s="209" customFormat="1" ht="12" customHeight="1" x14ac:dyDescent="0.3">
      <c r="A2133" s="614"/>
      <c r="B2133" s="509"/>
      <c r="C2133" s="509"/>
      <c r="D2133" s="508"/>
      <c r="E2133" s="508"/>
      <c r="F2133" s="213" t="s">
        <v>121</v>
      </c>
      <c r="G2133" s="214">
        <f t="shared" ref="G2133:J2133" si="1631">SUM(G2130:G2132)</f>
        <v>80000000</v>
      </c>
      <c r="H2133" s="214">
        <f t="shared" si="1631"/>
        <v>0</v>
      </c>
      <c r="I2133" s="214">
        <f t="shared" si="1631"/>
        <v>80000000</v>
      </c>
      <c r="J2133" s="214">
        <f t="shared" si="1631"/>
        <v>0</v>
      </c>
      <c r="K2133" s="535"/>
      <c r="L2133" s="532"/>
      <c r="M2133" s="514"/>
      <c r="N2133" s="314"/>
      <c r="O2133" s="312"/>
      <c r="P2133" s="313"/>
      <c r="Q2133" s="313"/>
    </row>
    <row r="2134" spans="1:17" s="209" customFormat="1" ht="12" customHeight="1" x14ac:dyDescent="0.3">
      <c r="A2134" s="614"/>
      <c r="B2134" s="507"/>
      <c r="C2134" s="507" t="s">
        <v>327</v>
      </c>
      <c r="D2134" s="508"/>
      <c r="E2134" s="508"/>
      <c r="F2134" s="210" t="s">
        <v>197</v>
      </c>
      <c r="G2134" s="210"/>
      <c r="H2134" s="211"/>
      <c r="I2134" s="211"/>
      <c r="J2134" s="211"/>
      <c r="K2134" s="533" t="s">
        <v>850</v>
      </c>
      <c r="L2134" s="530">
        <v>0</v>
      </c>
      <c r="M2134" s="512" t="s">
        <v>1137</v>
      </c>
      <c r="N2134" s="314"/>
      <c r="O2134" s="312"/>
      <c r="P2134" s="313"/>
      <c r="Q2134" s="313"/>
    </row>
    <row r="2135" spans="1:17" s="209" customFormat="1" ht="12" customHeight="1" x14ac:dyDescent="0.3">
      <c r="A2135" s="614"/>
      <c r="B2135" s="508"/>
      <c r="C2135" s="508"/>
      <c r="D2135" s="508"/>
      <c r="E2135" s="508"/>
      <c r="F2135" s="212" t="s">
        <v>104</v>
      </c>
      <c r="G2135" s="208">
        <v>45000000</v>
      </c>
      <c r="H2135" s="208">
        <v>0</v>
      </c>
      <c r="I2135" s="208">
        <f>G2135</f>
        <v>45000000</v>
      </c>
      <c r="J2135" s="208">
        <f t="shared" ref="J2135:J2137" si="1632">H2135</f>
        <v>0</v>
      </c>
      <c r="K2135" s="534"/>
      <c r="L2135" s="531"/>
      <c r="M2135" s="513"/>
      <c r="N2135" s="314">
        <f>G2135</f>
        <v>45000000</v>
      </c>
      <c r="O2135" s="314">
        <f t="shared" ref="O2135:Q2135" si="1633">H2135</f>
        <v>0</v>
      </c>
      <c r="P2135" s="314">
        <f t="shared" si="1633"/>
        <v>45000000</v>
      </c>
      <c r="Q2135" s="314">
        <f t="shared" si="1633"/>
        <v>0</v>
      </c>
    </row>
    <row r="2136" spans="1:17" s="209" customFormat="1" ht="12" customHeight="1" x14ac:dyDescent="0.3">
      <c r="A2136" s="614"/>
      <c r="B2136" s="508"/>
      <c r="C2136" s="508"/>
      <c r="D2136" s="508"/>
      <c r="E2136" s="508"/>
      <c r="F2136" s="212" t="s">
        <v>82</v>
      </c>
      <c r="G2136" s="208">
        <v>0</v>
      </c>
      <c r="H2136" s="208">
        <v>0</v>
      </c>
      <c r="I2136" s="208">
        <v>0</v>
      </c>
      <c r="J2136" s="208">
        <f t="shared" si="1632"/>
        <v>0</v>
      </c>
      <c r="K2136" s="534"/>
      <c r="L2136" s="531"/>
      <c r="M2136" s="513"/>
      <c r="N2136" s="314"/>
      <c r="O2136" s="312"/>
      <c r="P2136" s="313"/>
      <c r="Q2136" s="313"/>
    </row>
    <row r="2137" spans="1:17" s="209" customFormat="1" ht="12" customHeight="1" x14ac:dyDescent="0.3">
      <c r="A2137" s="614"/>
      <c r="B2137" s="508"/>
      <c r="C2137" s="508"/>
      <c r="D2137" s="508"/>
      <c r="E2137" s="508"/>
      <c r="F2137" s="212" t="s">
        <v>83</v>
      </c>
      <c r="G2137" s="208">
        <v>0</v>
      </c>
      <c r="H2137" s="208">
        <v>0</v>
      </c>
      <c r="I2137" s="208">
        <v>0</v>
      </c>
      <c r="J2137" s="208">
        <f t="shared" si="1632"/>
        <v>0</v>
      </c>
      <c r="K2137" s="534"/>
      <c r="L2137" s="531"/>
      <c r="M2137" s="513"/>
      <c r="N2137" s="314"/>
      <c r="O2137" s="312"/>
      <c r="P2137" s="313"/>
      <c r="Q2137" s="313"/>
    </row>
    <row r="2138" spans="1:17" s="209" customFormat="1" ht="12" customHeight="1" x14ac:dyDescent="0.3">
      <c r="A2138" s="614"/>
      <c r="B2138" s="509"/>
      <c r="C2138" s="509"/>
      <c r="D2138" s="508"/>
      <c r="E2138" s="508"/>
      <c r="F2138" s="213" t="s">
        <v>121</v>
      </c>
      <c r="G2138" s="214">
        <f t="shared" ref="G2138:J2138" si="1634">SUM(G2135:G2137)</f>
        <v>45000000</v>
      </c>
      <c r="H2138" s="214">
        <f t="shared" si="1634"/>
        <v>0</v>
      </c>
      <c r="I2138" s="214">
        <f t="shared" si="1634"/>
        <v>45000000</v>
      </c>
      <c r="J2138" s="214">
        <f t="shared" si="1634"/>
        <v>0</v>
      </c>
      <c r="K2138" s="535"/>
      <c r="L2138" s="532"/>
      <c r="M2138" s="514"/>
      <c r="N2138" s="314"/>
      <c r="O2138" s="312"/>
      <c r="P2138" s="313"/>
      <c r="Q2138" s="313"/>
    </row>
    <row r="2139" spans="1:17" s="209" customFormat="1" ht="12" customHeight="1" x14ac:dyDescent="0.3">
      <c r="A2139" s="614"/>
      <c r="B2139" s="507"/>
      <c r="C2139" s="507" t="s">
        <v>331</v>
      </c>
      <c r="D2139" s="508"/>
      <c r="E2139" s="508"/>
      <c r="F2139" s="210" t="s">
        <v>197</v>
      </c>
      <c r="G2139" s="210"/>
      <c r="H2139" s="211"/>
      <c r="I2139" s="211"/>
      <c r="J2139" s="211"/>
      <c r="K2139" s="533" t="s">
        <v>1138</v>
      </c>
      <c r="L2139" s="530">
        <v>0</v>
      </c>
      <c r="M2139" s="512" t="s">
        <v>1324</v>
      </c>
      <c r="N2139" s="314"/>
      <c r="O2139" s="312"/>
      <c r="P2139" s="313"/>
      <c r="Q2139" s="313"/>
    </row>
    <row r="2140" spans="1:17" s="209" customFormat="1" ht="12" customHeight="1" x14ac:dyDescent="0.3">
      <c r="A2140" s="614"/>
      <c r="B2140" s="508"/>
      <c r="C2140" s="508"/>
      <c r="D2140" s="508"/>
      <c r="E2140" s="508"/>
      <c r="F2140" s="212" t="s">
        <v>104</v>
      </c>
      <c r="G2140" s="208">
        <v>24000000</v>
      </c>
      <c r="H2140" s="208">
        <v>0</v>
      </c>
      <c r="I2140" s="208">
        <f>G2140</f>
        <v>24000000</v>
      </c>
      <c r="J2140" s="208">
        <f t="shared" ref="J2140:J2142" si="1635">H2140</f>
        <v>0</v>
      </c>
      <c r="K2140" s="534"/>
      <c r="L2140" s="531"/>
      <c r="M2140" s="513"/>
      <c r="N2140" s="314">
        <f>G2140</f>
        <v>24000000</v>
      </c>
      <c r="O2140" s="314">
        <f t="shared" ref="O2140:Q2140" si="1636">H2140</f>
        <v>0</v>
      </c>
      <c r="P2140" s="314">
        <f t="shared" si="1636"/>
        <v>24000000</v>
      </c>
      <c r="Q2140" s="314">
        <f t="shared" si="1636"/>
        <v>0</v>
      </c>
    </row>
    <row r="2141" spans="1:17" s="209" customFormat="1" ht="12" customHeight="1" x14ac:dyDescent="0.3">
      <c r="A2141" s="614"/>
      <c r="B2141" s="508"/>
      <c r="C2141" s="508"/>
      <c r="D2141" s="508"/>
      <c r="E2141" s="508"/>
      <c r="F2141" s="212" t="s">
        <v>82</v>
      </c>
      <c r="G2141" s="208">
        <v>0</v>
      </c>
      <c r="H2141" s="208">
        <v>0</v>
      </c>
      <c r="I2141" s="208">
        <v>0</v>
      </c>
      <c r="J2141" s="208">
        <f t="shared" si="1635"/>
        <v>0</v>
      </c>
      <c r="K2141" s="534"/>
      <c r="L2141" s="531"/>
      <c r="M2141" s="513"/>
      <c r="N2141" s="314"/>
      <c r="O2141" s="312"/>
      <c r="P2141" s="313"/>
      <c r="Q2141" s="313"/>
    </row>
    <row r="2142" spans="1:17" s="209" customFormat="1" ht="12" customHeight="1" x14ac:dyDescent="0.3">
      <c r="A2142" s="614"/>
      <c r="B2142" s="508"/>
      <c r="C2142" s="508"/>
      <c r="D2142" s="508"/>
      <c r="E2142" s="508"/>
      <c r="F2142" s="212" t="s">
        <v>83</v>
      </c>
      <c r="G2142" s="208">
        <v>0</v>
      </c>
      <c r="H2142" s="208">
        <v>0</v>
      </c>
      <c r="I2142" s="208">
        <v>0</v>
      </c>
      <c r="J2142" s="208">
        <f t="shared" si="1635"/>
        <v>0</v>
      </c>
      <c r="K2142" s="534"/>
      <c r="L2142" s="531"/>
      <c r="M2142" s="513"/>
      <c r="N2142" s="314"/>
      <c r="O2142" s="312"/>
      <c r="P2142" s="313"/>
      <c r="Q2142" s="313"/>
    </row>
    <row r="2143" spans="1:17" s="209" customFormat="1" ht="12" customHeight="1" x14ac:dyDescent="0.3">
      <c r="A2143" s="614"/>
      <c r="B2143" s="509"/>
      <c r="C2143" s="509"/>
      <c r="D2143" s="509"/>
      <c r="E2143" s="509"/>
      <c r="F2143" s="213" t="s">
        <v>121</v>
      </c>
      <c r="G2143" s="214">
        <f t="shared" ref="G2143:J2143" si="1637">SUM(G2140:G2142)</f>
        <v>24000000</v>
      </c>
      <c r="H2143" s="214">
        <f t="shared" si="1637"/>
        <v>0</v>
      </c>
      <c r="I2143" s="214">
        <f t="shared" si="1637"/>
        <v>24000000</v>
      </c>
      <c r="J2143" s="214">
        <f t="shared" si="1637"/>
        <v>0</v>
      </c>
      <c r="K2143" s="535"/>
      <c r="L2143" s="532"/>
      <c r="M2143" s="514"/>
      <c r="N2143" s="314"/>
      <c r="O2143" s="312"/>
      <c r="P2143" s="313"/>
      <c r="Q2143" s="313"/>
    </row>
    <row r="2144" spans="1:17" s="209" customFormat="1" ht="12" customHeight="1" x14ac:dyDescent="0.3">
      <c r="A2144" s="614"/>
      <c r="B2144" s="518"/>
      <c r="C2144" s="519"/>
      <c r="D2144" s="519"/>
      <c r="E2144" s="520"/>
      <c r="F2144" s="206"/>
      <c r="G2144" s="207"/>
      <c r="H2144" s="208"/>
      <c r="I2144" s="208"/>
      <c r="J2144" s="208"/>
      <c r="K2144" s="527"/>
      <c r="L2144" s="527"/>
      <c r="M2144" s="512"/>
      <c r="N2144" s="314"/>
      <c r="O2144" s="313"/>
      <c r="P2144" s="313"/>
      <c r="Q2144" s="313"/>
    </row>
    <row r="2145" spans="1:17" s="209" customFormat="1" ht="12" customHeight="1" x14ac:dyDescent="0.3">
      <c r="A2145" s="614"/>
      <c r="B2145" s="521"/>
      <c r="C2145" s="522"/>
      <c r="D2145" s="522"/>
      <c r="E2145" s="523"/>
      <c r="F2145" s="206" t="s">
        <v>565</v>
      </c>
      <c r="G2145" s="207">
        <f>G2125+G2130+G2135+G2140</f>
        <v>177600000</v>
      </c>
      <c r="H2145" s="207">
        <f t="shared" ref="H2145:I2145" si="1638">H2125+H2130+H2135+H2140</f>
        <v>0</v>
      </c>
      <c r="I2145" s="207">
        <f t="shared" si="1638"/>
        <v>177600000</v>
      </c>
      <c r="J2145" s="207">
        <f>J2125+J2130+J2135+J2140</f>
        <v>0</v>
      </c>
      <c r="K2145" s="528"/>
      <c r="L2145" s="528"/>
      <c r="M2145" s="513"/>
      <c r="N2145" s="314"/>
      <c r="O2145" s="313"/>
      <c r="P2145" s="313"/>
      <c r="Q2145" s="313"/>
    </row>
    <row r="2146" spans="1:17" s="209" customFormat="1" ht="12" customHeight="1" x14ac:dyDescent="0.3">
      <c r="A2146" s="614"/>
      <c r="B2146" s="521"/>
      <c r="C2146" s="522"/>
      <c r="D2146" s="522"/>
      <c r="E2146" s="523"/>
      <c r="F2146" s="206" t="s">
        <v>567</v>
      </c>
      <c r="G2146" s="207">
        <f t="shared" ref="G2146:J2147" si="1639">G2126+G2131+G2136+G2141</f>
        <v>0</v>
      </c>
      <c r="H2146" s="207">
        <f t="shared" si="1639"/>
        <v>0</v>
      </c>
      <c r="I2146" s="207">
        <f t="shared" si="1639"/>
        <v>0</v>
      </c>
      <c r="J2146" s="207">
        <f t="shared" si="1639"/>
        <v>0</v>
      </c>
      <c r="K2146" s="528"/>
      <c r="L2146" s="528"/>
      <c r="M2146" s="513"/>
      <c r="N2146" s="314"/>
      <c r="O2146" s="313"/>
      <c r="P2146" s="313"/>
      <c r="Q2146" s="313"/>
    </row>
    <row r="2147" spans="1:17" s="209" customFormat="1" ht="12" customHeight="1" x14ac:dyDescent="0.3">
      <c r="A2147" s="614"/>
      <c r="B2147" s="521"/>
      <c r="C2147" s="522"/>
      <c r="D2147" s="522"/>
      <c r="E2147" s="523"/>
      <c r="F2147" s="206" t="s">
        <v>569</v>
      </c>
      <c r="G2147" s="207">
        <f t="shared" si="1639"/>
        <v>0</v>
      </c>
      <c r="H2147" s="207">
        <f t="shared" si="1639"/>
        <v>0</v>
      </c>
      <c r="I2147" s="207">
        <f t="shared" si="1639"/>
        <v>0</v>
      </c>
      <c r="J2147" s="207">
        <f t="shared" si="1639"/>
        <v>0</v>
      </c>
      <c r="K2147" s="528"/>
      <c r="L2147" s="528"/>
      <c r="M2147" s="513"/>
      <c r="N2147" s="314"/>
      <c r="O2147" s="313"/>
      <c r="P2147" s="313"/>
      <c r="Q2147" s="313"/>
    </row>
    <row r="2148" spans="1:17" s="209" customFormat="1" ht="12" customHeight="1" x14ac:dyDescent="0.3">
      <c r="A2148" s="614"/>
      <c r="B2148" s="524"/>
      <c r="C2148" s="525"/>
      <c r="D2148" s="525"/>
      <c r="E2148" s="526"/>
      <c r="F2148" s="206" t="s">
        <v>121</v>
      </c>
      <c r="G2148" s="207">
        <f>SUM(G2145:G2147)</f>
        <v>177600000</v>
      </c>
      <c r="H2148" s="207">
        <f t="shared" ref="H2148:J2148" si="1640">SUM(H2145:H2147)</f>
        <v>0</v>
      </c>
      <c r="I2148" s="207">
        <f t="shared" si="1640"/>
        <v>177600000</v>
      </c>
      <c r="J2148" s="207">
        <f t="shared" si="1640"/>
        <v>0</v>
      </c>
      <c r="K2148" s="529"/>
      <c r="L2148" s="529"/>
      <c r="M2148" s="514"/>
      <c r="N2148" s="314"/>
      <c r="O2148" s="313"/>
      <c r="P2148" s="313"/>
      <c r="Q2148" s="313"/>
    </row>
    <row r="2149" spans="1:17" s="209" customFormat="1" ht="12" customHeight="1" x14ac:dyDescent="0.3">
      <c r="A2149" s="614">
        <f>A2124+1</f>
        <v>253</v>
      </c>
      <c r="B2149" s="507"/>
      <c r="C2149" s="507" t="s">
        <v>332</v>
      </c>
      <c r="D2149" s="507"/>
      <c r="E2149" s="507"/>
      <c r="F2149" s="210" t="s">
        <v>197</v>
      </c>
      <c r="G2149" s="210"/>
      <c r="H2149" s="211"/>
      <c r="I2149" s="211"/>
      <c r="J2149" s="211"/>
      <c r="K2149" s="533" t="s">
        <v>852</v>
      </c>
      <c r="L2149" s="530">
        <v>0</v>
      </c>
      <c r="M2149" s="543"/>
      <c r="N2149" s="320"/>
      <c r="O2149" s="313"/>
      <c r="P2149" s="313"/>
      <c r="Q2149" s="313"/>
    </row>
    <row r="2150" spans="1:17" s="209" customFormat="1" ht="12" customHeight="1" x14ac:dyDescent="0.3">
      <c r="A2150" s="614"/>
      <c r="B2150" s="508"/>
      <c r="C2150" s="508"/>
      <c r="D2150" s="508"/>
      <c r="E2150" s="508"/>
      <c r="F2150" s="212" t="s">
        <v>104</v>
      </c>
      <c r="G2150" s="208">
        <v>194360000</v>
      </c>
      <c r="H2150" s="208">
        <v>0</v>
      </c>
      <c r="I2150" s="208">
        <f>G2150</f>
        <v>194360000</v>
      </c>
      <c r="J2150" s="208">
        <f t="shared" ref="J2150:J2152" si="1641">H2150</f>
        <v>0</v>
      </c>
      <c r="K2150" s="534"/>
      <c r="L2150" s="531"/>
      <c r="M2150" s="544"/>
      <c r="N2150" s="314">
        <f>G2150</f>
        <v>194360000</v>
      </c>
      <c r="O2150" s="314">
        <f t="shared" ref="O2150:Q2150" si="1642">H2150</f>
        <v>0</v>
      </c>
      <c r="P2150" s="314">
        <f t="shared" si="1642"/>
        <v>194360000</v>
      </c>
      <c r="Q2150" s="314">
        <f t="shared" si="1642"/>
        <v>0</v>
      </c>
    </row>
    <row r="2151" spans="1:17" s="209" customFormat="1" ht="12" customHeight="1" x14ac:dyDescent="0.3">
      <c r="A2151" s="614"/>
      <c r="B2151" s="508"/>
      <c r="C2151" s="508"/>
      <c r="D2151" s="508"/>
      <c r="E2151" s="508"/>
      <c r="F2151" s="212" t="s">
        <v>82</v>
      </c>
      <c r="G2151" s="208">
        <v>0</v>
      </c>
      <c r="H2151" s="208">
        <v>0</v>
      </c>
      <c r="I2151" s="208">
        <v>0</v>
      </c>
      <c r="J2151" s="208">
        <f t="shared" si="1641"/>
        <v>0</v>
      </c>
      <c r="K2151" s="534"/>
      <c r="L2151" s="531"/>
      <c r="M2151" s="544"/>
      <c r="N2151" s="320"/>
      <c r="O2151" s="313"/>
      <c r="P2151" s="313"/>
      <c r="Q2151" s="313"/>
    </row>
    <row r="2152" spans="1:17" s="209" customFormat="1" ht="12" customHeight="1" x14ac:dyDescent="0.3">
      <c r="A2152" s="614"/>
      <c r="B2152" s="508"/>
      <c r="C2152" s="508"/>
      <c r="D2152" s="508"/>
      <c r="E2152" s="508"/>
      <c r="F2152" s="212" t="s">
        <v>83</v>
      </c>
      <c r="G2152" s="208">
        <v>0</v>
      </c>
      <c r="H2152" s="208">
        <v>0</v>
      </c>
      <c r="I2152" s="208">
        <v>0</v>
      </c>
      <c r="J2152" s="208">
        <f t="shared" si="1641"/>
        <v>0</v>
      </c>
      <c r="K2152" s="534"/>
      <c r="L2152" s="531"/>
      <c r="M2152" s="544"/>
      <c r="N2152" s="320"/>
      <c r="O2152" s="313"/>
      <c r="P2152" s="313"/>
      <c r="Q2152" s="313"/>
    </row>
    <row r="2153" spans="1:17" s="209" customFormat="1" ht="12" customHeight="1" x14ac:dyDescent="0.3">
      <c r="A2153" s="614"/>
      <c r="B2153" s="509"/>
      <c r="C2153" s="509"/>
      <c r="D2153" s="508"/>
      <c r="E2153" s="508"/>
      <c r="F2153" s="213" t="s">
        <v>121</v>
      </c>
      <c r="G2153" s="214">
        <f t="shared" ref="G2153:J2153" si="1643">SUM(G2150:G2152)</f>
        <v>194360000</v>
      </c>
      <c r="H2153" s="214">
        <f t="shared" si="1643"/>
        <v>0</v>
      </c>
      <c r="I2153" s="214">
        <f t="shared" si="1643"/>
        <v>194360000</v>
      </c>
      <c r="J2153" s="214">
        <f t="shared" si="1643"/>
        <v>0</v>
      </c>
      <c r="K2153" s="535"/>
      <c r="L2153" s="532"/>
      <c r="M2153" s="544"/>
      <c r="N2153" s="320"/>
      <c r="O2153" s="313"/>
      <c r="P2153" s="313"/>
      <c r="Q2153" s="313"/>
    </row>
    <row r="2154" spans="1:17" s="209" customFormat="1" ht="12" customHeight="1" x14ac:dyDescent="0.3">
      <c r="A2154" s="614"/>
      <c r="B2154" s="507"/>
      <c r="C2154" s="507" t="s">
        <v>333</v>
      </c>
      <c r="D2154" s="508"/>
      <c r="E2154" s="508"/>
      <c r="F2154" s="210" t="s">
        <v>197</v>
      </c>
      <c r="G2154" s="210"/>
      <c r="H2154" s="211"/>
      <c r="I2154" s="211"/>
      <c r="J2154" s="211"/>
      <c r="K2154" s="533" t="s">
        <v>937</v>
      </c>
      <c r="L2154" s="530">
        <v>0</v>
      </c>
      <c r="M2154" s="543" t="s">
        <v>1325</v>
      </c>
      <c r="N2154" s="320"/>
      <c r="O2154" s="313"/>
      <c r="P2154" s="313"/>
      <c r="Q2154" s="313"/>
    </row>
    <row r="2155" spans="1:17" s="209" customFormat="1" ht="12" customHeight="1" x14ac:dyDescent="0.3">
      <c r="A2155" s="614"/>
      <c r="B2155" s="508"/>
      <c r="C2155" s="508"/>
      <c r="D2155" s="508"/>
      <c r="E2155" s="508"/>
      <c r="F2155" s="212" t="s">
        <v>104</v>
      </c>
      <c r="G2155" s="208">
        <v>100000000</v>
      </c>
      <c r="H2155" s="208">
        <v>0</v>
      </c>
      <c r="I2155" s="208">
        <f>G2155</f>
        <v>100000000</v>
      </c>
      <c r="J2155" s="208">
        <f t="shared" ref="J2155:J2157" si="1644">H2155</f>
        <v>0</v>
      </c>
      <c r="K2155" s="534"/>
      <c r="L2155" s="531"/>
      <c r="M2155" s="544"/>
      <c r="N2155" s="314">
        <f>G2155</f>
        <v>100000000</v>
      </c>
      <c r="O2155" s="314">
        <f t="shared" ref="O2155:Q2155" si="1645">H2155</f>
        <v>0</v>
      </c>
      <c r="P2155" s="314">
        <f t="shared" si="1645"/>
        <v>100000000</v>
      </c>
      <c r="Q2155" s="314">
        <f t="shared" si="1645"/>
        <v>0</v>
      </c>
    </row>
    <row r="2156" spans="1:17" s="209" customFormat="1" ht="12" customHeight="1" x14ac:dyDescent="0.3">
      <c r="A2156" s="614"/>
      <c r="B2156" s="508"/>
      <c r="C2156" s="508"/>
      <c r="D2156" s="508"/>
      <c r="E2156" s="508"/>
      <c r="F2156" s="212" t="s">
        <v>82</v>
      </c>
      <c r="G2156" s="208">
        <v>0</v>
      </c>
      <c r="H2156" s="208">
        <v>0</v>
      </c>
      <c r="I2156" s="208">
        <v>0</v>
      </c>
      <c r="J2156" s="208">
        <f t="shared" si="1644"/>
        <v>0</v>
      </c>
      <c r="K2156" s="534"/>
      <c r="L2156" s="531"/>
      <c r="M2156" s="544"/>
      <c r="N2156" s="320"/>
      <c r="O2156" s="313"/>
      <c r="P2156" s="313"/>
      <c r="Q2156" s="313"/>
    </row>
    <row r="2157" spans="1:17" s="209" customFormat="1" ht="12" customHeight="1" x14ac:dyDescent="0.3">
      <c r="A2157" s="614"/>
      <c r="B2157" s="508"/>
      <c r="C2157" s="508"/>
      <c r="D2157" s="508"/>
      <c r="E2157" s="508"/>
      <c r="F2157" s="212" t="s">
        <v>83</v>
      </c>
      <c r="G2157" s="208">
        <v>0</v>
      </c>
      <c r="H2157" s="208">
        <v>0</v>
      </c>
      <c r="I2157" s="208">
        <v>0</v>
      </c>
      <c r="J2157" s="208">
        <f t="shared" si="1644"/>
        <v>0</v>
      </c>
      <c r="K2157" s="534"/>
      <c r="L2157" s="531"/>
      <c r="M2157" s="544"/>
      <c r="N2157" s="320"/>
      <c r="O2157" s="313"/>
      <c r="P2157" s="313"/>
      <c r="Q2157" s="313"/>
    </row>
    <row r="2158" spans="1:17" s="209" customFormat="1" ht="12" customHeight="1" x14ac:dyDescent="0.3">
      <c r="A2158" s="614"/>
      <c r="B2158" s="509"/>
      <c r="C2158" s="509"/>
      <c r="D2158" s="508"/>
      <c r="E2158" s="508"/>
      <c r="F2158" s="213" t="s">
        <v>121</v>
      </c>
      <c r="G2158" s="214">
        <f t="shared" ref="G2158:J2158" si="1646">SUM(G2155:G2157)</f>
        <v>100000000</v>
      </c>
      <c r="H2158" s="214">
        <f t="shared" si="1646"/>
        <v>0</v>
      </c>
      <c r="I2158" s="214">
        <f t="shared" si="1646"/>
        <v>100000000</v>
      </c>
      <c r="J2158" s="214">
        <f t="shared" si="1646"/>
        <v>0</v>
      </c>
      <c r="K2158" s="535"/>
      <c r="L2158" s="532"/>
      <c r="M2158" s="544"/>
      <c r="N2158" s="320"/>
      <c r="O2158" s="313"/>
      <c r="P2158" s="313"/>
      <c r="Q2158" s="313"/>
    </row>
    <row r="2159" spans="1:17" s="209" customFormat="1" ht="12" customHeight="1" x14ac:dyDescent="0.3">
      <c r="A2159" s="614"/>
      <c r="B2159" s="507"/>
      <c r="C2159" s="507" t="s">
        <v>334</v>
      </c>
      <c r="D2159" s="508"/>
      <c r="E2159" s="508"/>
      <c r="F2159" s="210" t="s">
        <v>197</v>
      </c>
      <c r="G2159" s="210"/>
      <c r="H2159" s="211"/>
      <c r="I2159" s="211"/>
      <c r="J2159" s="211"/>
      <c r="K2159" s="533" t="s">
        <v>937</v>
      </c>
      <c r="L2159" s="530">
        <v>0</v>
      </c>
      <c r="M2159" s="543" t="s">
        <v>1326</v>
      </c>
      <c r="N2159" s="320"/>
      <c r="O2159" s="313"/>
      <c r="P2159" s="313"/>
      <c r="Q2159" s="313"/>
    </row>
    <row r="2160" spans="1:17" s="209" customFormat="1" ht="12" customHeight="1" x14ac:dyDescent="0.3">
      <c r="A2160" s="614"/>
      <c r="B2160" s="508"/>
      <c r="C2160" s="508"/>
      <c r="D2160" s="508"/>
      <c r="E2160" s="508"/>
      <c r="F2160" s="212" t="s">
        <v>104</v>
      </c>
      <c r="G2160" s="208">
        <v>100000000</v>
      </c>
      <c r="H2160" s="208">
        <v>0</v>
      </c>
      <c r="I2160" s="208">
        <f>G2160</f>
        <v>100000000</v>
      </c>
      <c r="J2160" s="208">
        <f t="shared" ref="J2160:J2162" si="1647">H2160</f>
        <v>0</v>
      </c>
      <c r="K2160" s="534"/>
      <c r="L2160" s="531"/>
      <c r="M2160" s="544"/>
      <c r="N2160" s="314">
        <f>G2160</f>
        <v>100000000</v>
      </c>
      <c r="O2160" s="314">
        <f t="shared" ref="O2160:Q2160" si="1648">H2160</f>
        <v>0</v>
      </c>
      <c r="P2160" s="314">
        <f t="shared" si="1648"/>
        <v>100000000</v>
      </c>
      <c r="Q2160" s="314">
        <f t="shared" si="1648"/>
        <v>0</v>
      </c>
    </row>
    <row r="2161" spans="1:17" s="209" customFormat="1" ht="12" customHeight="1" x14ac:dyDescent="0.3">
      <c r="A2161" s="614"/>
      <c r="B2161" s="508"/>
      <c r="C2161" s="508"/>
      <c r="D2161" s="508"/>
      <c r="E2161" s="508"/>
      <c r="F2161" s="212" t="s">
        <v>82</v>
      </c>
      <c r="G2161" s="208">
        <v>0</v>
      </c>
      <c r="H2161" s="208">
        <v>0</v>
      </c>
      <c r="I2161" s="208">
        <v>0</v>
      </c>
      <c r="J2161" s="208">
        <f t="shared" si="1647"/>
        <v>0</v>
      </c>
      <c r="K2161" s="534"/>
      <c r="L2161" s="531"/>
      <c r="M2161" s="544"/>
      <c r="N2161" s="320"/>
      <c r="O2161" s="313"/>
      <c r="P2161" s="313"/>
      <c r="Q2161" s="313"/>
    </row>
    <row r="2162" spans="1:17" s="209" customFormat="1" ht="12" customHeight="1" x14ac:dyDescent="0.3">
      <c r="A2162" s="614"/>
      <c r="B2162" s="508"/>
      <c r="C2162" s="508"/>
      <c r="D2162" s="508"/>
      <c r="E2162" s="508"/>
      <c r="F2162" s="212" t="s">
        <v>83</v>
      </c>
      <c r="G2162" s="208">
        <v>0</v>
      </c>
      <c r="H2162" s="208">
        <v>0</v>
      </c>
      <c r="I2162" s="208">
        <v>0</v>
      </c>
      <c r="J2162" s="208">
        <f t="shared" si="1647"/>
        <v>0</v>
      </c>
      <c r="K2162" s="534"/>
      <c r="L2162" s="531"/>
      <c r="M2162" s="544"/>
      <c r="N2162" s="320"/>
      <c r="O2162" s="313"/>
      <c r="P2162" s="313"/>
      <c r="Q2162" s="313"/>
    </row>
    <row r="2163" spans="1:17" s="209" customFormat="1" ht="12" customHeight="1" x14ac:dyDescent="0.3">
      <c r="A2163" s="614"/>
      <c r="B2163" s="509"/>
      <c r="C2163" s="509"/>
      <c r="D2163" s="508"/>
      <c r="E2163" s="508"/>
      <c r="F2163" s="213" t="s">
        <v>121</v>
      </c>
      <c r="G2163" s="214">
        <f t="shared" ref="G2163:J2163" si="1649">SUM(G2160:G2162)</f>
        <v>100000000</v>
      </c>
      <c r="H2163" s="214">
        <f t="shared" si="1649"/>
        <v>0</v>
      </c>
      <c r="I2163" s="214">
        <f t="shared" si="1649"/>
        <v>100000000</v>
      </c>
      <c r="J2163" s="214">
        <f t="shared" si="1649"/>
        <v>0</v>
      </c>
      <c r="K2163" s="535"/>
      <c r="L2163" s="532"/>
      <c r="M2163" s="544"/>
      <c r="N2163" s="320"/>
      <c r="O2163" s="313"/>
      <c r="P2163" s="313"/>
      <c r="Q2163" s="313"/>
    </row>
    <row r="2164" spans="1:17" s="209" customFormat="1" ht="12" customHeight="1" x14ac:dyDescent="0.3">
      <c r="A2164" s="614"/>
      <c r="B2164" s="507"/>
      <c r="C2164" s="507" t="s">
        <v>335</v>
      </c>
      <c r="D2164" s="508"/>
      <c r="E2164" s="508"/>
      <c r="F2164" s="210" t="s">
        <v>197</v>
      </c>
      <c r="G2164" s="210"/>
      <c r="H2164" s="211"/>
      <c r="I2164" s="211"/>
      <c r="J2164" s="211"/>
      <c r="K2164" s="533" t="s">
        <v>937</v>
      </c>
      <c r="L2164" s="530">
        <v>0</v>
      </c>
      <c r="M2164" s="543" t="s">
        <v>1118</v>
      </c>
      <c r="N2164" s="320"/>
      <c r="O2164" s="313"/>
      <c r="P2164" s="313"/>
      <c r="Q2164" s="313"/>
    </row>
    <row r="2165" spans="1:17" s="209" customFormat="1" ht="12" customHeight="1" x14ac:dyDescent="0.3">
      <c r="A2165" s="614"/>
      <c r="B2165" s="508"/>
      <c r="C2165" s="508"/>
      <c r="D2165" s="508"/>
      <c r="E2165" s="508"/>
      <c r="F2165" s="212" t="s">
        <v>104</v>
      </c>
      <c r="G2165" s="208">
        <v>100000000</v>
      </c>
      <c r="H2165" s="208">
        <v>0</v>
      </c>
      <c r="I2165" s="208">
        <f>G2165</f>
        <v>100000000</v>
      </c>
      <c r="J2165" s="208">
        <f t="shared" ref="J2165:J2167" si="1650">H2165</f>
        <v>0</v>
      </c>
      <c r="K2165" s="534"/>
      <c r="L2165" s="531"/>
      <c r="M2165" s="544"/>
      <c r="N2165" s="314">
        <f>G2165</f>
        <v>100000000</v>
      </c>
      <c r="O2165" s="314">
        <f t="shared" ref="O2165:Q2165" si="1651">H2165</f>
        <v>0</v>
      </c>
      <c r="P2165" s="314">
        <f t="shared" si="1651"/>
        <v>100000000</v>
      </c>
      <c r="Q2165" s="314">
        <f t="shared" si="1651"/>
        <v>0</v>
      </c>
    </row>
    <row r="2166" spans="1:17" s="209" customFormat="1" ht="12" customHeight="1" x14ac:dyDescent="0.3">
      <c r="A2166" s="614"/>
      <c r="B2166" s="508"/>
      <c r="C2166" s="508"/>
      <c r="D2166" s="508"/>
      <c r="E2166" s="508"/>
      <c r="F2166" s="212" t="s">
        <v>82</v>
      </c>
      <c r="G2166" s="208">
        <v>0</v>
      </c>
      <c r="H2166" s="208">
        <v>0</v>
      </c>
      <c r="I2166" s="208">
        <v>0</v>
      </c>
      <c r="J2166" s="208">
        <f t="shared" si="1650"/>
        <v>0</v>
      </c>
      <c r="K2166" s="534"/>
      <c r="L2166" s="531"/>
      <c r="M2166" s="544"/>
      <c r="N2166" s="320"/>
      <c r="O2166" s="313"/>
      <c r="P2166" s="313"/>
      <c r="Q2166" s="313"/>
    </row>
    <row r="2167" spans="1:17" s="209" customFormat="1" ht="12" customHeight="1" x14ac:dyDescent="0.3">
      <c r="A2167" s="614"/>
      <c r="B2167" s="508"/>
      <c r="C2167" s="508"/>
      <c r="D2167" s="508"/>
      <c r="E2167" s="508"/>
      <c r="F2167" s="212" t="s">
        <v>83</v>
      </c>
      <c r="G2167" s="208">
        <v>0</v>
      </c>
      <c r="H2167" s="208">
        <v>0</v>
      </c>
      <c r="I2167" s="208">
        <v>0</v>
      </c>
      <c r="J2167" s="208">
        <f t="shared" si="1650"/>
        <v>0</v>
      </c>
      <c r="K2167" s="534"/>
      <c r="L2167" s="531"/>
      <c r="M2167" s="544"/>
      <c r="N2167" s="320"/>
      <c r="O2167" s="313"/>
      <c r="P2167" s="313"/>
      <c r="Q2167" s="313"/>
    </row>
    <row r="2168" spans="1:17" s="209" customFormat="1" ht="12" customHeight="1" x14ac:dyDescent="0.3">
      <c r="A2168" s="614"/>
      <c r="B2168" s="509"/>
      <c r="C2168" s="509"/>
      <c r="D2168" s="508"/>
      <c r="E2168" s="508"/>
      <c r="F2168" s="213" t="s">
        <v>121</v>
      </c>
      <c r="G2168" s="214">
        <f t="shared" ref="G2168:J2168" si="1652">SUM(G2165:G2167)</f>
        <v>100000000</v>
      </c>
      <c r="H2168" s="214">
        <f t="shared" si="1652"/>
        <v>0</v>
      </c>
      <c r="I2168" s="214">
        <f t="shared" si="1652"/>
        <v>100000000</v>
      </c>
      <c r="J2168" s="214">
        <f t="shared" si="1652"/>
        <v>0</v>
      </c>
      <c r="K2168" s="535"/>
      <c r="L2168" s="532"/>
      <c r="M2168" s="544"/>
      <c r="N2168" s="320"/>
      <c r="O2168" s="313"/>
      <c r="P2168" s="313"/>
      <c r="Q2168" s="313"/>
    </row>
    <row r="2169" spans="1:17" s="209" customFormat="1" ht="12" customHeight="1" x14ac:dyDescent="0.3">
      <c r="A2169" s="614"/>
      <c r="B2169" s="507"/>
      <c r="C2169" s="507" t="s">
        <v>336</v>
      </c>
      <c r="D2169" s="508"/>
      <c r="E2169" s="508"/>
      <c r="F2169" s="210" t="s">
        <v>197</v>
      </c>
      <c r="G2169" s="210"/>
      <c r="H2169" s="211"/>
      <c r="I2169" s="211"/>
      <c r="J2169" s="211"/>
      <c r="K2169" s="533" t="s">
        <v>941</v>
      </c>
      <c r="L2169" s="530">
        <v>0</v>
      </c>
      <c r="M2169" s="543" t="s">
        <v>1119</v>
      </c>
      <c r="N2169" s="320"/>
      <c r="O2169" s="313"/>
      <c r="P2169" s="313"/>
      <c r="Q2169" s="313"/>
    </row>
    <row r="2170" spans="1:17" s="209" customFormat="1" ht="12" customHeight="1" x14ac:dyDescent="0.3">
      <c r="A2170" s="614"/>
      <c r="B2170" s="508"/>
      <c r="C2170" s="508"/>
      <c r="D2170" s="508"/>
      <c r="E2170" s="508"/>
      <c r="F2170" s="212" t="s">
        <v>104</v>
      </c>
      <c r="G2170" s="208">
        <v>100000000</v>
      </c>
      <c r="H2170" s="208">
        <v>0</v>
      </c>
      <c r="I2170" s="208">
        <f>G2170</f>
        <v>100000000</v>
      </c>
      <c r="J2170" s="208">
        <f t="shared" ref="J2170:J2172" si="1653">H2170</f>
        <v>0</v>
      </c>
      <c r="K2170" s="534"/>
      <c r="L2170" s="531"/>
      <c r="M2170" s="544"/>
      <c r="N2170" s="314">
        <f>G2170</f>
        <v>100000000</v>
      </c>
      <c r="O2170" s="314">
        <f t="shared" ref="O2170:Q2170" si="1654">H2170</f>
        <v>0</v>
      </c>
      <c r="P2170" s="314">
        <f t="shared" si="1654"/>
        <v>100000000</v>
      </c>
      <c r="Q2170" s="314">
        <f t="shared" si="1654"/>
        <v>0</v>
      </c>
    </row>
    <row r="2171" spans="1:17" s="209" customFormat="1" ht="12" customHeight="1" x14ac:dyDescent="0.3">
      <c r="A2171" s="614"/>
      <c r="B2171" s="508"/>
      <c r="C2171" s="508"/>
      <c r="D2171" s="508"/>
      <c r="E2171" s="508"/>
      <c r="F2171" s="212" t="s">
        <v>82</v>
      </c>
      <c r="G2171" s="208">
        <v>0</v>
      </c>
      <c r="H2171" s="208">
        <v>0</v>
      </c>
      <c r="I2171" s="208">
        <v>0</v>
      </c>
      <c r="J2171" s="208">
        <f t="shared" si="1653"/>
        <v>0</v>
      </c>
      <c r="K2171" s="534"/>
      <c r="L2171" s="531"/>
      <c r="M2171" s="544"/>
      <c r="N2171" s="320"/>
      <c r="O2171" s="313"/>
      <c r="P2171" s="313"/>
      <c r="Q2171" s="313"/>
    </row>
    <row r="2172" spans="1:17" s="209" customFormat="1" ht="12" customHeight="1" x14ac:dyDescent="0.3">
      <c r="A2172" s="614"/>
      <c r="B2172" s="508"/>
      <c r="C2172" s="508"/>
      <c r="D2172" s="508"/>
      <c r="E2172" s="508"/>
      <c r="F2172" s="212" t="s">
        <v>83</v>
      </c>
      <c r="G2172" s="208">
        <v>0</v>
      </c>
      <c r="H2172" s="208">
        <v>0</v>
      </c>
      <c r="I2172" s="208">
        <v>0</v>
      </c>
      <c r="J2172" s="208">
        <f t="shared" si="1653"/>
        <v>0</v>
      </c>
      <c r="K2172" s="534"/>
      <c r="L2172" s="531"/>
      <c r="M2172" s="544"/>
      <c r="N2172" s="320"/>
      <c r="O2172" s="313"/>
      <c r="P2172" s="313"/>
      <c r="Q2172" s="313"/>
    </row>
    <row r="2173" spans="1:17" s="209" customFormat="1" ht="12" customHeight="1" x14ac:dyDescent="0.3">
      <c r="A2173" s="614"/>
      <c r="B2173" s="509"/>
      <c r="C2173" s="509"/>
      <c r="D2173" s="508"/>
      <c r="E2173" s="508"/>
      <c r="F2173" s="213" t="s">
        <v>121</v>
      </c>
      <c r="G2173" s="214">
        <f t="shared" ref="G2173:J2173" si="1655">SUM(G2170:G2172)</f>
        <v>100000000</v>
      </c>
      <c r="H2173" s="214">
        <f t="shared" si="1655"/>
        <v>0</v>
      </c>
      <c r="I2173" s="214">
        <f t="shared" si="1655"/>
        <v>100000000</v>
      </c>
      <c r="J2173" s="214">
        <f t="shared" si="1655"/>
        <v>0</v>
      </c>
      <c r="K2173" s="535"/>
      <c r="L2173" s="532"/>
      <c r="M2173" s="544"/>
      <c r="N2173" s="320"/>
      <c r="O2173" s="313"/>
      <c r="P2173" s="313"/>
      <c r="Q2173" s="313"/>
    </row>
    <row r="2174" spans="1:17" s="209" customFormat="1" ht="12" customHeight="1" x14ac:dyDescent="0.3">
      <c r="A2174" s="614"/>
      <c r="B2174" s="507"/>
      <c r="C2174" s="507" t="s">
        <v>337</v>
      </c>
      <c r="D2174" s="508"/>
      <c r="E2174" s="508"/>
      <c r="F2174" s="210" t="s">
        <v>197</v>
      </c>
      <c r="G2174" s="210"/>
      <c r="H2174" s="211"/>
      <c r="I2174" s="211"/>
      <c r="J2174" s="211"/>
      <c r="K2174" s="533" t="s">
        <v>941</v>
      </c>
      <c r="L2174" s="530">
        <v>0</v>
      </c>
      <c r="M2174" s="543" t="s">
        <v>1120</v>
      </c>
      <c r="N2174" s="320"/>
      <c r="O2174" s="313"/>
      <c r="P2174" s="313"/>
      <c r="Q2174" s="313"/>
    </row>
    <row r="2175" spans="1:17" s="209" customFormat="1" ht="12" customHeight="1" x14ac:dyDescent="0.3">
      <c r="A2175" s="614"/>
      <c r="B2175" s="508"/>
      <c r="C2175" s="508"/>
      <c r="D2175" s="508"/>
      <c r="E2175" s="508"/>
      <c r="F2175" s="212" t="s">
        <v>104</v>
      </c>
      <c r="G2175" s="208">
        <v>188700000</v>
      </c>
      <c r="H2175" s="208">
        <v>0</v>
      </c>
      <c r="I2175" s="208">
        <f>G2175</f>
        <v>188700000</v>
      </c>
      <c r="J2175" s="208">
        <f t="shared" ref="J2175:J2177" si="1656">H2175</f>
        <v>0</v>
      </c>
      <c r="K2175" s="534"/>
      <c r="L2175" s="531"/>
      <c r="M2175" s="544"/>
      <c r="N2175" s="314">
        <f>G2175</f>
        <v>188700000</v>
      </c>
      <c r="O2175" s="314">
        <f t="shared" ref="O2175:Q2175" si="1657">H2175</f>
        <v>0</v>
      </c>
      <c r="P2175" s="314">
        <f t="shared" si="1657"/>
        <v>188700000</v>
      </c>
      <c r="Q2175" s="314">
        <f t="shared" si="1657"/>
        <v>0</v>
      </c>
    </row>
    <row r="2176" spans="1:17" s="209" customFormat="1" ht="12" customHeight="1" x14ac:dyDescent="0.3">
      <c r="A2176" s="614"/>
      <c r="B2176" s="508"/>
      <c r="C2176" s="508"/>
      <c r="D2176" s="508"/>
      <c r="E2176" s="508"/>
      <c r="F2176" s="212" t="s">
        <v>82</v>
      </c>
      <c r="G2176" s="208">
        <v>0</v>
      </c>
      <c r="H2176" s="208">
        <v>0</v>
      </c>
      <c r="I2176" s="208">
        <v>0</v>
      </c>
      <c r="J2176" s="208">
        <f t="shared" si="1656"/>
        <v>0</v>
      </c>
      <c r="K2176" s="534"/>
      <c r="L2176" s="531"/>
      <c r="M2176" s="544"/>
      <c r="N2176" s="320"/>
      <c r="O2176" s="313"/>
      <c r="P2176" s="313"/>
      <c r="Q2176" s="313"/>
    </row>
    <row r="2177" spans="1:17" s="209" customFormat="1" ht="12" customHeight="1" x14ac:dyDescent="0.3">
      <c r="A2177" s="614"/>
      <c r="B2177" s="508"/>
      <c r="C2177" s="508"/>
      <c r="D2177" s="508"/>
      <c r="E2177" s="508"/>
      <c r="F2177" s="212" t="s">
        <v>83</v>
      </c>
      <c r="G2177" s="208">
        <v>0</v>
      </c>
      <c r="H2177" s="208">
        <v>0</v>
      </c>
      <c r="I2177" s="208">
        <v>0</v>
      </c>
      <c r="J2177" s="208">
        <f t="shared" si="1656"/>
        <v>0</v>
      </c>
      <c r="K2177" s="534"/>
      <c r="L2177" s="531"/>
      <c r="M2177" s="544"/>
      <c r="N2177" s="320"/>
      <c r="O2177" s="313"/>
      <c r="P2177" s="313"/>
      <c r="Q2177" s="313"/>
    </row>
    <row r="2178" spans="1:17" s="209" customFormat="1" ht="12" customHeight="1" x14ac:dyDescent="0.3">
      <c r="A2178" s="614"/>
      <c r="B2178" s="509"/>
      <c r="C2178" s="509"/>
      <c r="D2178" s="508"/>
      <c r="E2178" s="508"/>
      <c r="F2178" s="213" t="s">
        <v>121</v>
      </c>
      <c r="G2178" s="214">
        <f t="shared" ref="G2178:J2178" si="1658">SUM(G2175:G2177)</f>
        <v>188700000</v>
      </c>
      <c r="H2178" s="214">
        <f t="shared" si="1658"/>
        <v>0</v>
      </c>
      <c r="I2178" s="214">
        <f t="shared" si="1658"/>
        <v>188700000</v>
      </c>
      <c r="J2178" s="214">
        <f t="shared" si="1658"/>
        <v>0</v>
      </c>
      <c r="K2178" s="535"/>
      <c r="L2178" s="532"/>
      <c r="M2178" s="544"/>
      <c r="N2178" s="320"/>
      <c r="O2178" s="313"/>
      <c r="P2178" s="313"/>
      <c r="Q2178" s="313"/>
    </row>
    <row r="2179" spans="1:17" s="209" customFormat="1" ht="12" customHeight="1" x14ac:dyDescent="0.3">
      <c r="A2179" s="614"/>
      <c r="B2179" s="507"/>
      <c r="C2179" s="507" t="s">
        <v>338</v>
      </c>
      <c r="D2179" s="508"/>
      <c r="E2179" s="508"/>
      <c r="F2179" s="210" t="s">
        <v>197</v>
      </c>
      <c r="G2179" s="210"/>
      <c r="H2179" s="211"/>
      <c r="I2179" s="211"/>
      <c r="J2179" s="211"/>
      <c r="K2179" s="533" t="s">
        <v>941</v>
      </c>
      <c r="L2179" s="530">
        <v>0</v>
      </c>
      <c r="M2179" s="543" t="s">
        <v>1327</v>
      </c>
      <c r="N2179" s="320"/>
      <c r="O2179" s="313"/>
      <c r="P2179" s="313"/>
      <c r="Q2179" s="313"/>
    </row>
    <row r="2180" spans="1:17" s="209" customFormat="1" ht="12" customHeight="1" x14ac:dyDescent="0.3">
      <c r="A2180" s="614"/>
      <c r="B2180" s="508"/>
      <c r="C2180" s="508"/>
      <c r="D2180" s="508"/>
      <c r="E2180" s="508"/>
      <c r="F2180" s="212" t="s">
        <v>104</v>
      </c>
      <c r="G2180" s="208">
        <v>150000000</v>
      </c>
      <c r="H2180" s="208">
        <v>0</v>
      </c>
      <c r="I2180" s="208">
        <f>G2180</f>
        <v>150000000</v>
      </c>
      <c r="J2180" s="208">
        <f t="shared" ref="J2180:J2182" si="1659">H2180</f>
        <v>0</v>
      </c>
      <c r="K2180" s="534"/>
      <c r="L2180" s="531"/>
      <c r="M2180" s="544"/>
      <c r="N2180" s="314">
        <f>G2180</f>
        <v>150000000</v>
      </c>
      <c r="O2180" s="314">
        <f t="shared" ref="O2180:Q2180" si="1660">H2180</f>
        <v>0</v>
      </c>
      <c r="P2180" s="314">
        <f t="shared" si="1660"/>
        <v>150000000</v>
      </c>
      <c r="Q2180" s="314">
        <f t="shared" si="1660"/>
        <v>0</v>
      </c>
    </row>
    <row r="2181" spans="1:17" s="209" customFormat="1" ht="12" customHeight="1" x14ac:dyDescent="0.3">
      <c r="A2181" s="614"/>
      <c r="B2181" s="508"/>
      <c r="C2181" s="508"/>
      <c r="D2181" s="508"/>
      <c r="E2181" s="508"/>
      <c r="F2181" s="212" t="s">
        <v>82</v>
      </c>
      <c r="G2181" s="208">
        <v>0</v>
      </c>
      <c r="H2181" s="208">
        <v>0</v>
      </c>
      <c r="I2181" s="208">
        <v>0</v>
      </c>
      <c r="J2181" s="208">
        <f t="shared" si="1659"/>
        <v>0</v>
      </c>
      <c r="K2181" s="534"/>
      <c r="L2181" s="531"/>
      <c r="M2181" s="544"/>
      <c r="N2181" s="320"/>
      <c r="O2181" s="313"/>
      <c r="P2181" s="313"/>
      <c r="Q2181" s="313"/>
    </row>
    <row r="2182" spans="1:17" s="209" customFormat="1" ht="12" customHeight="1" x14ac:dyDescent="0.3">
      <c r="A2182" s="614"/>
      <c r="B2182" s="508"/>
      <c r="C2182" s="508"/>
      <c r="D2182" s="508"/>
      <c r="E2182" s="508"/>
      <c r="F2182" s="212" t="s">
        <v>83</v>
      </c>
      <c r="G2182" s="208">
        <v>0</v>
      </c>
      <c r="H2182" s="208">
        <v>0</v>
      </c>
      <c r="I2182" s="208">
        <v>0</v>
      </c>
      <c r="J2182" s="208">
        <f t="shared" si="1659"/>
        <v>0</v>
      </c>
      <c r="K2182" s="534"/>
      <c r="L2182" s="531"/>
      <c r="M2182" s="544"/>
      <c r="N2182" s="320"/>
      <c r="O2182" s="313"/>
      <c r="P2182" s="313"/>
      <c r="Q2182" s="313"/>
    </row>
    <row r="2183" spans="1:17" s="209" customFormat="1" ht="12" customHeight="1" x14ac:dyDescent="0.3">
      <c r="A2183" s="614"/>
      <c r="B2183" s="509"/>
      <c r="C2183" s="509"/>
      <c r="D2183" s="509"/>
      <c r="E2183" s="509"/>
      <c r="F2183" s="213" t="s">
        <v>121</v>
      </c>
      <c r="G2183" s="214">
        <f t="shared" ref="G2183:J2183" si="1661">SUM(G2180:G2182)</f>
        <v>150000000</v>
      </c>
      <c r="H2183" s="214">
        <f t="shared" si="1661"/>
        <v>0</v>
      </c>
      <c r="I2183" s="214">
        <f t="shared" si="1661"/>
        <v>150000000</v>
      </c>
      <c r="J2183" s="214">
        <f t="shared" si="1661"/>
        <v>0</v>
      </c>
      <c r="K2183" s="535"/>
      <c r="L2183" s="532"/>
      <c r="M2183" s="544"/>
      <c r="N2183" s="320"/>
      <c r="O2183" s="313"/>
      <c r="P2183" s="313"/>
      <c r="Q2183" s="313"/>
    </row>
    <row r="2184" spans="1:17" s="209" customFormat="1" ht="12" customHeight="1" x14ac:dyDescent="0.3">
      <c r="A2184" s="614"/>
      <c r="B2184" s="518"/>
      <c r="C2184" s="519"/>
      <c r="D2184" s="519"/>
      <c r="E2184" s="520"/>
      <c r="F2184" s="206"/>
      <c r="G2184" s="207"/>
      <c r="H2184" s="208"/>
      <c r="I2184" s="208"/>
      <c r="J2184" s="208"/>
      <c r="K2184" s="527"/>
      <c r="L2184" s="527"/>
      <c r="M2184" s="512"/>
      <c r="N2184" s="314"/>
      <c r="O2184" s="313"/>
      <c r="P2184" s="313"/>
      <c r="Q2184" s="313"/>
    </row>
    <row r="2185" spans="1:17" s="209" customFormat="1" ht="12" customHeight="1" x14ac:dyDescent="0.3">
      <c r="A2185" s="614"/>
      <c r="B2185" s="521"/>
      <c r="C2185" s="522"/>
      <c r="D2185" s="522"/>
      <c r="E2185" s="523"/>
      <c r="F2185" s="206" t="s">
        <v>565</v>
      </c>
      <c r="G2185" s="207">
        <f>G2150+G2170+G2175+G2180+G2155+G2160+G2165</f>
        <v>933060000</v>
      </c>
      <c r="H2185" s="207">
        <f t="shared" ref="H2185:J2185" si="1662">H2150+H2170+H2175+H2180+H2155+H2160+H2165</f>
        <v>0</v>
      </c>
      <c r="I2185" s="207">
        <f t="shared" si="1662"/>
        <v>933060000</v>
      </c>
      <c r="J2185" s="207">
        <f t="shared" si="1662"/>
        <v>0</v>
      </c>
      <c r="K2185" s="528"/>
      <c r="L2185" s="528"/>
      <c r="M2185" s="513"/>
      <c r="N2185" s="314"/>
      <c r="O2185" s="313"/>
      <c r="P2185" s="313"/>
      <c r="Q2185" s="313"/>
    </row>
    <row r="2186" spans="1:17" s="209" customFormat="1" ht="12" customHeight="1" x14ac:dyDescent="0.3">
      <c r="A2186" s="614"/>
      <c r="B2186" s="521"/>
      <c r="C2186" s="522"/>
      <c r="D2186" s="522"/>
      <c r="E2186" s="523"/>
      <c r="F2186" s="206" t="s">
        <v>567</v>
      </c>
      <c r="G2186" s="207">
        <f t="shared" ref="G2186:J2187" si="1663">G2151+G2171+G2176+G2181+G2156+G2161+G2166</f>
        <v>0</v>
      </c>
      <c r="H2186" s="207">
        <f t="shared" si="1663"/>
        <v>0</v>
      </c>
      <c r="I2186" s="207">
        <f t="shared" si="1663"/>
        <v>0</v>
      </c>
      <c r="J2186" s="207">
        <f t="shared" si="1663"/>
        <v>0</v>
      </c>
      <c r="K2186" s="528"/>
      <c r="L2186" s="528"/>
      <c r="M2186" s="513"/>
      <c r="N2186" s="314"/>
      <c r="O2186" s="313"/>
      <c r="P2186" s="313"/>
      <c r="Q2186" s="313"/>
    </row>
    <row r="2187" spans="1:17" s="209" customFormat="1" ht="12" customHeight="1" x14ac:dyDescent="0.3">
      <c r="A2187" s="614"/>
      <c r="B2187" s="521"/>
      <c r="C2187" s="522"/>
      <c r="D2187" s="522"/>
      <c r="E2187" s="523"/>
      <c r="F2187" s="206" t="s">
        <v>569</v>
      </c>
      <c r="G2187" s="207">
        <f t="shared" si="1663"/>
        <v>0</v>
      </c>
      <c r="H2187" s="207">
        <f t="shared" si="1663"/>
        <v>0</v>
      </c>
      <c r="I2187" s="207">
        <f t="shared" si="1663"/>
        <v>0</v>
      </c>
      <c r="J2187" s="207">
        <f t="shared" si="1663"/>
        <v>0</v>
      </c>
      <c r="K2187" s="528"/>
      <c r="L2187" s="528"/>
      <c r="M2187" s="513"/>
      <c r="N2187" s="314"/>
      <c r="O2187" s="313"/>
      <c r="P2187" s="313"/>
      <c r="Q2187" s="313"/>
    </row>
    <row r="2188" spans="1:17" s="209" customFormat="1" ht="12" customHeight="1" x14ac:dyDescent="0.3">
      <c r="A2188" s="614"/>
      <c r="B2188" s="524"/>
      <c r="C2188" s="525"/>
      <c r="D2188" s="525"/>
      <c r="E2188" s="526"/>
      <c r="F2188" s="206" t="s">
        <v>121</v>
      </c>
      <c r="G2188" s="207">
        <f>SUM(G2185:G2187)</f>
        <v>933060000</v>
      </c>
      <c r="H2188" s="207">
        <f t="shared" ref="H2188:J2188" si="1664">SUM(H2185:H2187)</f>
        <v>0</v>
      </c>
      <c r="I2188" s="207">
        <f t="shared" si="1664"/>
        <v>933060000</v>
      </c>
      <c r="J2188" s="207">
        <f t="shared" si="1664"/>
        <v>0</v>
      </c>
      <c r="K2188" s="529"/>
      <c r="L2188" s="529"/>
      <c r="M2188" s="514"/>
      <c r="N2188" s="314"/>
      <c r="O2188" s="313"/>
      <c r="P2188" s="313"/>
      <c r="Q2188" s="313"/>
    </row>
    <row r="2189" spans="1:17" s="209" customFormat="1" ht="12" customHeight="1" x14ac:dyDescent="0.3">
      <c r="A2189" s="614">
        <f>A2149+1</f>
        <v>254</v>
      </c>
      <c r="B2189" s="507"/>
      <c r="C2189" s="507" t="s">
        <v>339</v>
      </c>
      <c r="D2189" s="507"/>
      <c r="E2189" s="507"/>
      <c r="F2189" s="210" t="s">
        <v>197</v>
      </c>
      <c r="G2189" s="210"/>
      <c r="H2189" s="211"/>
      <c r="I2189" s="211"/>
      <c r="J2189" s="211"/>
      <c r="K2189" s="533" t="s">
        <v>852</v>
      </c>
      <c r="L2189" s="530">
        <v>0</v>
      </c>
      <c r="M2189" s="543"/>
      <c r="N2189" s="314"/>
      <c r="O2189" s="312"/>
      <c r="P2189" s="313"/>
      <c r="Q2189" s="313"/>
    </row>
    <row r="2190" spans="1:17" s="209" customFormat="1" ht="12" customHeight="1" x14ac:dyDescent="0.3">
      <c r="A2190" s="614"/>
      <c r="B2190" s="508"/>
      <c r="C2190" s="508"/>
      <c r="D2190" s="508"/>
      <c r="E2190" s="508"/>
      <c r="F2190" s="212" t="s">
        <v>104</v>
      </c>
      <c r="G2190" s="208">
        <v>5000000</v>
      </c>
      <c r="H2190" s="208">
        <v>0</v>
      </c>
      <c r="I2190" s="208">
        <f>G2190</f>
        <v>5000000</v>
      </c>
      <c r="J2190" s="208">
        <f t="shared" ref="J2190:J2192" si="1665">H2190</f>
        <v>0</v>
      </c>
      <c r="K2190" s="534"/>
      <c r="L2190" s="531"/>
      <c r="M2190" s="544"/>
      <c r="N2190" s="314">
        <f>G2190</f>
        <v>5000000</v>
      </c>
      <c r="O2190" s="314">
        <f t="shared" ref="O2190:Q2190" si="1666">H2190</f>
        <v>0</v>
      </c>
      <c r="P2190" s="314">
        <f t="shared" si="1666"/>
        <v>5000000</v>
      </c>
      <c r="Q2190" s="314">
        <f t="shared" si="1666"/>
        <v>0</v>
      </c>
    </row>
    <row r="2191" spans="1:17" s="209" customFormat="1" ht="12" customHeight="1" x14ac:dyDescent="0.3">
      <c r="A2191" s="614"/>
      <c r="B2191" s="508"/>
      <c r="C2191" s="508"/>
      <c r="D2191" s="508"/>
      <c r="E2191" s="508"/>
      <c r="F2191" s="212" t="s">
        <v>82</v>
      </c>
      <c r="G2191" s="208">
        <v>0</v>
      </c>
      <c r="H2191" s="208">
        <v>0</v>
      </c>
      <c r="I2191" s="208">
        <v>0</v>
      </c>
      <c r="J2191" s="208">
        <f t="shared" si="1665"/>
        <v>0</v>
      </c>
      <c r="K2191" s="534"/>
      <c r="L2191" s="531"/>
      <c r="M2191" s="544"/>
      <c r="N2191" s="314"/>
      <c r="O2191" s="312"/>
      <c r="P2191" s="313"/>
      <c r="Q2191" s="313"/>
    </row>
    <row r="2192" spans="1:17" s="209" customFormat="1" ht="12" customHeight="1" x14ac:dyDescent="0.3">
      <c r="A2192" s="614"/>
      <c r="B2192" s="508"/>
      <c r="C2192" s="508"/>
      <c r="D2192" s="508"/>
      <c r="E2192" s="508"/>
      <c r="F2192" s="212" t="s">
        <v>83</v>
      </c>
      <c r="G2192" s="208">
        <v>0</v>
      </c>
      <c r="H2192" s="208">
        <v>0</v>
      </c>
      <c r="I2192" s="208">
        <v>0</v>
      </c>
      <c r="J2192" s="208">
        <f t="shared" si="1665"/>
        <v>0</v>
      </c>
      <c r="K2192" s="534"/>
      <c r="L2192" s="531"/>
      <c r="M2192" s="544"/>
      <c r="N2192" s="314"/>
      <c r="O2192" s="312"/>
      <c r="P2192" s="313"/>
      <c r="Q2192" s="313"/>
    </row>
    <row r="2193" spans="1:17" s="209" customFormat="1" ht="12" customHeight="1" x14ac:dyDescent="0.3">
      <c r="A2193" s="614"/>
      <c r="B2193" s="509"/>
      <c r="C2193" s="509"/>
      <c r="D2193" s="508"/>
      <c r="E2193" s="508"/>
      <c r="F2193" s="213" t="s">
        <v>121</v>
      </c>
      <c r="G2193" s="214">
        <f t="shared" ref="G2193:J2193" si="1667">SUM(G2190:G2192)</f>
        <v>5000000</v>
      </c>
      <c r="H2193" s="214">
        <f t="shared" si="1667"/>
        <v>0</v>
      </c>
      <c r="I2193" s="214">
        <f t="shared" si="1667"/>
        <v>5000000</v>
      </c>
      <c r="J2193" s="214">
        <f t="shared" si="1667"/>
        <v>0</v>
      </c>
      <c r="K2193" s="535"/>
      <c r="L2193" s="532"/>
      <c r="M2193" s="545"/>
      <c r="N2193" s="314"/>
      <c r="O2193" s="312"/>
      <c r="P2193" s="313"/>
      <c r="Q2193" s="313"/>
    </row>
    <row r="2194" spans="1:17" s="209" customFormat="1" ht="12" customHeight="1" x14ac:dyDescent="0.3">
      <c r="A2194" s="614"/>
      <c r="B2194" s="507"/>
      <c r="C2194" s="507" t="s">
        <v>340</v>
      </c>
      <c r="D2194" s="508"/>
      <c r="E2194" s="508"/>
      <c r="F2194" s="210" t="s">
        <v>197</v>
      </c>
      <c r="G2194" s="210"/>
      <c r="H2194" s="211"/>
      <c r="I2194" s="211"/>
      <c r="J2194" s="211"/>
      <c r="K2194" s="533" t="s">
        <v>850</v>
      </c>
      <c r="L2194" s="530">
        <v>0</v>
      </c>
      <c r="M2194" s="543" t="s">
        <v>1121</v>
      </c>
      <c r="N2194" s="314"/>
      <c r="O2194" s="312"/>
      <c r="P2194" s="313"/>
      <c r="Q2194" s="313"/>
    </row>
    <row r="2195" spans="1:17" s="209" customFormat="1" ht="12" customHeight="1" x14ac:dyDescent="0.3">
      <c r="A2195" s="614"/>
      <c r="B2195" s="508"/>
      <c r="C2195" s="508"/>
      <c r="D2195" s="508"/>
      <c r="E2195" s="508"/>
      <c r="F2195" s="212" t="s">
        <v>104</v>
      </c>
      <c r="G2195" s="208">
        <v>25000000</v>
      </c>
      <c r="H2195" s="208">
        <v>0</v>
      </c>
      <c r="I2195" s="208">
        <f>G2195</f>
        <v>25000000</v>
      </c>
      <c r="J2195" s="208">
        <f t="shared" ref="J2195:J2197" si="1668">H2195</f>
        <v>0</v>
      </c>
      <c r="K2195" s="534"/>
      <c r="L2195" s="531"/>
      <c r="M2195" s="544"/>
      <c r="N2195" s="314">
        <f>G2195</f>
        <v>25000000</v>
      </c>
      <c r="O2195" s="314">
        <f t="shared" ref="O2195:Q2195" si="1669">H2195</f>
        <v>0</v>
      </c>
      <c r="P2195" s="314">
        <f t="shared" si="1669"/>
        <v>25000000</v>
      </c>
      <c r="Q2195" s="314">
        <f t="shared" si="1669"/>
        <v>0</v>
      </c>
    </row>
    <row r="2196" spans="1:17" s="209" customFormat="1" ht="12" customHeight="1" x14ac:dyDescent="0.3">
      <c r="A2196" s="614"/>
      <c r="B2196" s="508"/>
      <c r="C2196" s="508"/>
      <c r="D2196" s="508"/>
      <c r="E2196" s="508"/>
      <c r="F2196" s="212" t="s">
        <v>82</v>
      </c>
      <c r="G2196" s="208">
        <v>0</v>
      </c>
      <c r="H2196" s="208">
        <v>0</v>
      </c>
      <c r="I2196" s="208">
        <v>0</v>
      </c>
      <c r="J2196" s="208">
        <f t="shared" si="1668"/>
        <v>0</v>
      </c>
      <c r="K2196" s="534"/>
      <c r="L2196" s="531"/>
      <c r="M2196" s="544"/>
      <c r="N2196" s="314"/>
      <c r="O2196" s="312"/>
      <c r="P2196" s="313"/>
      <c r="Q2196" s="313"/>
    </row>
    <row r="2197" spans="1:17" s="209" customFormat="1" ht="12" customHeight="1" x14ac:dyDescent="0.3">
      <c r="A2197" s="614"/>
      <c r="B2197" s="508"/>
      <c r="C2197" s="508"/>
      <c r="D2197" s="508"/>
      <c r="E2197" s="508"/>
      <c r="F2197" s="212" t="s">
        <v>83</v>
      </c>
      <c r="G2197" s="208">
        <v>0</v>
      </c>
      <c r="H2197" s="208">
        <v>0</v>
      </c>
      <c r="I2197" s="208">
        <v>0</v>
      </c>
      <c r="J2197" s="208">
        <f t="shared" si="1668"/>
        <v>0</v>
      </c>
      <c r="K2197" s="534"/>
      <c r="L2197" s="531"/>
      <c r="M2197" s="544"/>
      <c r="N2197" s="314"/>
      <c r="O2197" s="312"/>
      <c r="P2197" s="313"/>
      <c r="Q2197" s="313"/>
    </row>
    <row r="2198" spans="1:17" s="209" customFormat="1" ht="12" customHeight="1" x14ac:dyDescent="0.3">
      <c r="A2198" s="614"/>
      <c r="B2198" s="509"/>
      <c r="C2198" s="509"/>
      <c r="D2198" s="508"/>
      <c r="E2198" s="508"/>
      <c r="F2198" s="213" t="s">
        <v>121</v>
      </c>
      <c r="G2198" s="214">
        <f t="shared" ref="G2198:J2198" si="1670">SUM(G2195:G2197)</f>
        <v>25000000</v>
      </c>
      <c r="H2198" s="214">
        <f t="shared" si="1670"/>
        <v>0</v>
      </c>
      <c r="I2198" s="214">
        <f t="shared" si="1670"/>
        <v>25000000</v>
      </c>
      <c r="J2198" s="214">
        <f t="shared" si="1670"/>
        <v>0</v>
      </c>
      <c r="K2198" s="535"/>
      <c r="L2198" s="532"/>
      <c r="M2198" s="545"/>
      <c r="N2198" s="314"/>
      <c r="O2198" s="312"/>
      <c r="P2198" s="313"/>
      <c r="Q2198" s="313"/>
    </row>
    <row r="2199" spans="1:17" s="209" customFormat="1" ht="12" customHeight="1" x14ac:dyDescent="0.3">
      <c r="A2199" s="614"/>
      <c r="B2199" s="507"/>
      <c r="C2199" s="507" t="s">
        <v>341</v>
      </c>
      <c r="D2199" s="508"/>
      <c r="E2199" s="508"/>
      <c r="F2199" s="210" t="s">
        <v>197</v>
      </c>
      <c r="G2199" s="210"/>
      <c r="H2199" s="211"/>
      <c r="I2199" s="211"/>
      <c r="J2199" s="211"/>
      <c r="K2199" s="533" t="s">
        <v>850</v>
      </c>
      <c r="L2199" s="530">
        <v>0</v>
      </c>
      <c r="M2199" s="543" t="s">
        <v>1122</v>
      </c>
      <c r="N2199" s="314"/>
      <c r="O2199" s="312"/>
      <c r="P2199" s="313"/>
      <c r="Q2199" s="313"/>
    </row>
    <row r="2200" spans="1:17" s="209" customFormat="1" ht="12" customHeight="1" x14ac:dyDescent="0.3">
      <c r="A2200" s="614"/>
      <c r="B2200" s="508"/>
      <c r="C2200" s="508"/>
      <c r="D2200" s="508"/>
      <c r="E2200" s="508"/>
      <c r="F2200" s="212" t="s">
        <v>104</v>
      </c>
      <c r="G2200" s="208">
        <v>10500000</v>
      </c>
      <c r="H2200" s="208">
        <v>0</v>
      </c>
      <c r="I2200" s="208">
        <f>G2200</f>
        <v>10500000</v>
      </c>
      <c r="J2200" s="208">
        <f t="shared" ref="J2200:J2202" si="1671">H2200</f>
        <v>0</v>
      </c>
      <c r="K2200" s="534"/>
      <c r="L2200" s="531"/>
      <c r="M2200" s="544"/>
      <c r="N2200" s="314">
        <f>G2200</f>
        <v>10500000</v>
      </c>
      <c r="O2200" s="314">
        <f t="shared" ref="O2200:Q2200" si="1672">H2200</f>
        <v>0</v>
      </c>
      <c r="P2200" s="314">
        <f t="shared" si="1672"/>
        <v>10500000</v>
      </c>
      <c r="Q2200" s="314">
        <f t="shared" si="1672"/>
        <v>0</v>
      </c>
    </row>
    <row r="2201" spans="1:17" s="209" customFormat="1" ht="12" customHeight="1" x14ac:dyDescent="0.3">
      <c r="A2201" s="614"/>
      <c r="B2201" s="508"/>
      <c r="C2201" s="508"/>
      <c r="D2201" s="508"/>
      <c r="E2201" s="508"/>
      <c r="F2201" s="212" t="s">
        <v>82</v>
      </c>
      <c r="G2201" s="208">
        <v>0</v>
      </c>
      <c r="H2201" s="208">
        <v>0</v>
      </c>
      <c r="I2201" s="208">
        <v>0</v>
      </c>
      <c r="J2201" s="208">
        <f t="shared" si="1671"/>
        <v>0</v>
      </c>
      <c r="K2201" s="534"/>
      <c r="L2201" s="531"/>
      <c r="M2201" s="544"/>
      <c r="N2201" s="314"/>
      <c r="O2201" s="312"/>
      <c r="P2201" s="313"/>
      <c r="Q2201" s="313"/>
    </row>
    <row r="2202" spans="1:17" s="209" customFormat="1" ht="12" customHeight="1" x14ac:dyDescent="0.3">
      <c r="A2202" s="614"/>
      <c r="B2202" s="508"/>
      <c r="C2202" s="508"/>
      <c r="D2202" s="508"/>
      <c r="E2202" s="508"/>
      <c r="F2202" s="212" t="s">
        <v>83</v>
      </c>
      <c r="G2202" s="208">
        <v>0</v>
      </c>
      <c r="H2202" s="208">
        <v>0</v>
      </c>
      <c r="I2202" s="208">
        <v>0</v>
      </c>
      <c r="J2202" s="208">
        <f t="shared" si="1671"/>
        <v>0</v>
      </c>
      <c r="K2202" s="534"/>
      <c r="L2202" s="531"/>
      <c r="M2202" s="544"/>
      <c r="N2202" s="314"/>
      <c r="O2202" s="312"/>
      <c r="P2202" s="313"/>
      <c r="Q2202" s="313"/>
    </row>
    <row r="2203" spans="1:17" s="209" customFormat="1" ht="12" customHeight="1" x14ac:dyDescent="0.3">
      <c r="A2203" s="614"/>
      <c r="B2203" s="509"/>
      <c r="C2203" s="509"/>
      <c r="D2203" s="508"/>
      <c r="E2203" s="508"/>
      <c r="F2203" s="213" t="s">
        <v>121</v>
      </c>
      <c r="G2203" s="214">
        <f t="shared" ref="G2203:J2203" si="1673">SUM(G2200:G2202)</f>
        <v>10500000</v>
      </c>
      <c r="H2203" s="214">
        <f t="shared" si="1673"/>
        <v>0</v>
      </c>
      <c r="I2203" s="214">
        <f t="shared" si="1673"/>
        <v>10500000</v>
      </c>
      <c r="J2203" s="214">
        <f t="shared" si="1673"/>
        <v>0</v>
      </c>
      <c r="K2203" s="535"/>
      <c r="L2203" s="532"/>
      <c r="M2203" s="545"/>
      <c r="N2203" s="314"/>
      <c r="O2203" s="312"/>
      <c r="P2203" s="313"/>
      <c r="Q2203" s="313"/>
    </row>
    <row r="2204" spans="1:17" s="209" customFormat="1" ht="12" customHeight="1" x14ac:dyDescent="0.3">
      <c r="A2204" s="614"/>
      <c r="B2204" s="507"/>
      <c r="C2204" s="507" t="s">
        <v>342</v>
      </c>
      <c r="D2204" s="508"/>
      <c r="E2204" s="508"/>
      <c r="F2204" s="210" t="s">
        <v>197</v>
      </c>
      <c r="G2204" s="210"/>
      <c r="H2204" s="211"/>
      <c r="I2204" s="211"/>
      <c r="J2204" s="211"/>
      <c r="K2204" s="533" t="s">
        <v>850</v>
      </c>
      <c r="L2204" s="530">
        <v>0</v>
      </c>
      <c r="M2204" s="543" t="s">
        <v>1123</v>
      </c>
      <c r="N2204" s="314"/>
      <c r="O2204" s="312"/>
      <c r="P2204" s="313"/>
      <c r="Q2204" s="313"/>
    </row>
    <row r="2205" spans="1:17" s="209" customFormat="1" ht="12" customHeight="1" x14ac:dyDescent="0.3">
      <c r="A2205" s="614"/>
      <c r="B2205" s="508"/>
      <c r="C2205" s="508"/>
      <c r="D2205" s="508"/>
      <c r="E2205" s="508"/>
      <c r="F2205" s="212" t="s">
        <v>104</v>
      </c>
      <c r="G2205" s="208">
        <v>7000000</v>
      </c>
      <c r="H2205" s="208">
        <v>0</v>
      </c>
      <c r="I2205" s="208">
        <f>G2205</f>
        <v>7000000</v>
      </c>
      <c r="J2205" s="208">
        <f t="shared" ref="J2205:J2207" si="1674">H2205</f>
        <v>0</v>
      </c>
      <c r="K2205" s="534"/>
      <c r="L2205" s="531"/>
      <c r="M2205" s="544"/>
      <c r="N2205" s="314">
        <f>G2205</f>
        <v>7000000</v>
      </c>
      <c r="O2205" s="314">
        <f t="shared" ref="O2205:Q2205" si="1675">H2205</f>
        <v>0</v>
      </c>
      <c r="P2205" s="314">
        <f t="shared" si="1675"/>
        <v>7000000</v>
      </c>
      <c r="Q2205" s="314">
        <f t="shared" si="1675"/>
        <v>0</v>
      </c>
    </row>
    <row r="2206" spans="1:17" s="209" customFormat="1" ht="12" customHeight="1" x14ac:dyDescent="0.3">
      <c r="A2206" s="614"/>
      <c r="B2206" s="508"/>
      <c r="C2206" s="508"/>
      <c r="D2206" s="508"/>
      <c r="E2206" s="508"/>
      <c r="F2206" s="212" t="s">
        <v>82</v>
      </c>
      <c r="G2206" s="208">
        <v>0</v>
      </c>
      <c r="H2206" s="208">
        <v>0</v>
      </c>
      <c r="I2206" s="208">
        <v>0</v>
      </c>
      <c r="J2206" s="208">
        <f t="shared" si="1674"/>
        <v>0</v>
      </c>
      <c r="K2206" s="534"/>
      <c r="L2206" s="531"/>
      <c r="M2206" s="544"/>
      <c r="N2206" s="314"/>
      <c r="O2206" s="312"/>
      <c r="P2206" s="313"/>
      <c r="Q2206" s="313"/>
    </row>
    <row r="2207" spans="1:17" s="209" customFormat="1" ht="12" customHeight="1" x14ac:dyDescent="0.3">
      <c r="A2207" s="614"/>
      <c r="B2207" s="508"/>
      <c r="C2207" s="508"/>
      <c r="D2207" s="508"/>
      <c r="E2207" s="508"/>
      <c r="F2207" s="212" t="s">
        <v>83</v>
      </c>
      <c r="G2207" s="208">
        <v>0</v>
      </c>
      <c r="H2207" s="208">
        <v>0</v>
      </c>
      <c r="I2207" s="208">
        <v>0</v>
      </c>
      <c r="J2207" s="208">
        <f t="shared" si="1674"/>
        <v>0</v>
      </c>
      <c r="K2207" s="534"/>
      <c r="L2207" s="531"/>
      <c r="M2207" s="544"/>
      <c r="N2207" s="314"/>
      <c r="O2207" s="312"/>
      <c r="P2207" s="313"/>
      <c r="Q2207" s="313"/>
    </row>
    <row r="2208" spans="1:17" s="209" customFormat="1" ht="12" customHeight="1" x14ac:dyDescent="0.3">
      <c r="A2208" s="614"/>
      <c r="B2208" s="509"/>
      <c r="C2208" s="509"/>
      <c r="D2208" s="509"/>
      <c r="E2208" s="509"/>
      <c r="F2208" s="213" t="s">
        <v>121</v>
      </c>
      <c r="G2208" s="214">
        <f t="shared" ref="G2208:J2208" si="1676">SUM(G2205:G2207)</f>
        <v>7000000</v>
      </c>
      <c r="H2208" s="214">
        <f t="shared" si="1676"/>
        <v>0</v>
      </c>
      <c r="I2208" s="214">
        <f t="shared" si="1676"/>
        <v>7000000</v>
      </c>
      <c r="J2208" s="214">
        <f t="shared" si="1676"/>
        <v>0</v>
      </c>
      <c r="K2208" s="535"/>
      <c r="L2208" s="532"/>
      <c r="M2208" s="545"/>
      <c r="N2208" s="314"/>
      <c r="O2208" s="312"/>
      <c r="P2208" s="313"/>
      <c r="Q2208" s="313"/>
    </row>
    <row r="2209" spans="1:17" s="209" customFormat="1" ht="12" customHeight="1" x14ac:dyDescent="0.3">
      <c r="A2209" s="614"/>
      <c r="B2209" s="518"/>
      <c r="C2209" s="519"/>
      <c r="D2209" s="519"/>
      <c r="E2209" s="520"/>
      <c r="F2209" s="206"/>
      <c r="G2209" s="207"/>
      <c r="H2209" s="208"/>
      <c r="I2209" s="208"/>
      <c r="J2209" s="208"/>
      <c r="K2209" s="527"/>
      <c r="L2209" s="527"/>
      <c r="M2209" s="512"/>
      <c r="N2209" s="314"/>
      <c r="O2209" s="313"/>
      <c r="P2209" s="313"/>
      <c r="Q2209" s="313"/>
    </row>
    <row r="2210" spans="1:17" s="209" customFormat="1" ht="12" customHeight="1" x14ac:dyDescent="0.3">
      <c r="A2210" s="614"/>
      <c r="B2210" s="521"/>
      <c r="C2210" s="522"/>
      <c r="D2210" s="522"/>
      <c r="E2210" s="523"/>
      <c r="F2210" s="206" t="s">
        <v>565</v>
      </c>
      <c r="G2210" s="207">
        <f>G2190+G2195+G2200+G2205</f>
        <v>47500000</v>
      </c>
      <c r="H2210" s="207">
        <f t="shared" ref="H2210:I2210" si="1677">H2190+H2195+H2200+H2205</f>
        <v>0</v>
      </c>
      <c r="I2210" s="207">
        <f t="shared" si="1677"/>
        <v>47500000</v>
      </c>
      <c r="J2210" s="207">
        <f>J2190+J2195+J2200+J2205</f>
        <v>0</v>
      </c>
      <c r="K2210" s="528"/>
      <c r="L2210" s="528"/>
      <c r="M2210" s="513"/>
      <c r="N2210" s="314"/>
      <c r="O2210" s="313"/>
      <c r="P2210" s="313"/>
      <c r="Q2210" s="313"/>
    </row>
    <row r="2211" spans="1:17" s="209" customFormat="1" ht="12" customHeight="1" x14ac:dyDescent="0.3">
      <c r="A2211" s="614"/>
      <c r="B2211" s="521"/>
      <c r="C2211" s="522"/>
      <c r="D2211" s="522"/>
      <c r="E2211" s="523"/>
      <c r="F2211" s="206" t="s">
        <v>567</v>
      </c>
      <c r="G2211" s="207">
        <f t="shared" ref="G2211:J2212" si="1678">G2191+G2196+G2201+G2206</f>
        <v>0</v>
      </c>
      <c r="H2211" s="207">
        <f t="shared" si="1678"/>
        <v>0</v>
      </c>
      <c r="I2211" s="207">
        <f t="shared" si="1678"/>
        <v>0</v>
      </c>
      <c r="J2211" s="207">
        <f t="shared" si="1678"/>
        <v>0</v>
      </c>
      <c r="K2211" s="528"/>
      <c r="L2211" s="528"/>
      <c r="M2211" s="513"/>
      <c r="N2211" s="314"/>
      <c r="O2211" s="313"/>
      <c r="P2211" s="313"/>
      <c r="Q2211" s="313"/>
    </row>
    <row r="2212" spans="1:17" s="209" customFormat="1" ht="12" customHeight="1" x14ac:dyDescent="0.3">
      <c r="A2212" s="614"/>
      <c r="B2212" s="521"/>
      <c r="C2212" s="522"/>
      <c r="D2212" s="522"/>
      <c r="E2212" s="523"/>
      <c r="F2212" s="206" t="s">
        <v>569</v>
      </c>
      <c r="G2212" s="207">
        <f t="shared" si="1678"/>
        <v>0</v>
      </c>
      <c r="H2212" s="207">
        <f t="shared" si="1678"/>
        <v>0</v>
      </c>
      <c r="I2212" s="207">
        <f t="shared" si="1678"/>
        <v>0</v>
      </c>
      <c r="J2212" s="207">
        <f t="shared" si="1678"/>
        <v>0</v>
      </c>
      <c r="K2212" s="528"/>
      <c r="L2212" s="528"/>
      <c r="M2212" s="513"/>
      <c r="N2212" s="314"/>
      <c r="O2212" s="313"/>
      <c r="P2212" s="313"/>
      <c r="Q2212" s="313"/>
    </row>
    <row r="2213" spans="1:17" s="209" customFormat="1" ht="12" customHeight="1" x14ac:dyDescent="0.3">
      <c r="A2213" s="614"/>
      <c r="B2213" s="524"/>
      <c r="C2213" s="525"/>
      <c r="D2213" s="525"/>
      <c r="E2213" s="526"/>
      <c r="F2213" s="206" t="s">
        <v>121</v>
      </c>
      <c r="G2213" s="207">
        <f>SUM(G2210:G2212)</f>
        <v>47500000</v>
      </c>
      <c r="H2213" s="207">
        <f t="shared" ref="H2213:J2213" si="1679">SUM(H2210:H2212)</f>
        <v>0</v>
      </c>
      <c r="I2213" s="207">
        <f t="shared" si="1679"/>
        <v>47500000</v>
      </c>
      <c r="J2213" s="207">
        <f t="shared" si="1679"/>
        <v>0</v>
      </c>
      <c r="K2213" s="529"/>
      <c r="L2213" s="529"/>
      <c r="M2213" s="514"/>
      <c r="N2213" s="314"/>
      <c r="O2213" s="313"/>
      <c r="P2213" s="313"/>
      <c r="Q2213" s="313"/>
    </row>
    <row r="2214" spans="1:17" s="209" customFormat="1" ht="12" customHeight="1" x14ac:dyDescent="0.3">
      <c r="A2214" s="614">
        <f>A2189+1</f>
        <v>255</v>
      </c>
      <c r="B2214" s="507"/>
      <c r="C2214" s="507" t="s">
        <v>343</v>
      </c>
      <c r="D2214" s="507"/>
      <c r="E2214" s="507"/>
      <c r="F2214" s="210" t="s">
        <v>197</v>
      </c>
      <c r="G2214" s="210"/>
      <c r="H2214" s="211"/>
      <c r="I2214" s="211"/>
      <c r="J2214" s="211"/>
      <c r="K2214" s="533" t="s">
        <v>852</v>
      </c>
      <c r="L2214" s="530">
        <v>0</v>
      </c>
      <c r="M2214" s="588"/>
      <c r="N2214" s="314"/>
      <c r="O2214" s="312"/>
      <c r="P2214" s="313"/>
      <c r="Q2214" s="313"/>
    </row>
    <row r="2215" spans="1:17" s="209" customFormat="1" ht="12" customHeight="1" x14ac:dyDescent="0.3">
      <c r="A2215" s="614"/>
      <c r="B2215" s="508"/>
      <c r="C2215" s="508"/>
      <c r="D2215" s="508"/>
      <c r="E2215" s="508"/>
      <c r="F2215" s="212" t="s">
        <v>104</v>
      </c>
      <c r="G2215" s="208">
        <v>125777700</v>
      </c>
      <c r="H2215" s="208">
        <v>0</v>
      </c>
      <c r="I2215" s="208">
        <f>G2215</f>
        <v>125777700</v>
      </c>
      <c r="J2215" s="208">
        <f t="shared" ref="J2215:J2217" si="1680">H2215</f>
        <v>0</v>
      </c>
      <c r="K2215" s="534"/>
      <c r="L2215" s="531"/>
      <c r="M2215" s="541"/>
      <c r="N2215" s="314">
        <f>G2215</f>
        <v>125777700</v>
      </c>
      <c r="O2215" s="314">
        <f t="shared" ref="O2215:Q2215" si="1681">H2215</f>
        <v>0</v>
      </c>
      <c r="P2215" s="314">
        <f t="shared" si="1681"/>
        <v>125777700</v>
      </c>
      <c r="Q2215" s="314">
        <f t="shared" si="1681"/>
        <v>0</v>
      </c>
    </row>
    <row r="2216" spans="1:17" s="209" customFormat="1" ht="12" customHeight="1" x14ac:dyDescent="0.3">
      <c r="A2216" s="614"/>
      <c r="B2216" s="508"/>
      <c r="C2216" s="508"/>
      <c r="D2216" s="508"/>
      <c r="E2216" s="508"/>
      <c r="F2216" s="212" t="s">
        <v>82</v>
      </c>
      <c r="G2216" s="208">
        <v>0</v>
      </c>
      <c r="H2216" s="208">
        <v>0</v>
      </c>
      <c r="I2216" s="208">
        <v>0</v>
      </c>
      <c r="J2216" s="208">
        <f t="shared" si="1680"/>
        <v>0</v>
      </c>
      <c r="K2216" s="534"/>
      <c r="L2216" s="531"/>
      <c r="M2216" s="541"/>
      <c r="N2216" s="314"/>
      <c r="O2216" s="312"/>
      <c r="P2216" s="313"/>
      <c r="Q2216" s="313"/>
    </row>
    <row r="2217" spans="1:17" s="209" customFormat="1" ht="12" customHeight="1" x14ac:dyDescent="0.3">
      <c r="A2217" s="614"/>
      <c r="B2217" s="508"/>
      <c r="C2217" s="508"/>
      <c r="D2217" s="508"/>
      <c r="E2217" s="508"/>
      <c r="F2217" s="212" t="s">
        <v>83</v>
      </c>
      <c r="G2217" s="208">
        <v>0</v>
      </c>
      <c r="H2217" s="208">
        <v>0</v>
      </c>
      <c r="I2217" s="208">
        <v>0</v>
      </c>
      <c r="J2217" s="208">
        <f t="shared" si="1680"/>
        <v>0</v>
      </c>
      <c r="K2217" s="534"/>
      <c r="L2217" s="531"/>
      <c r="M2217" s="541"/>
      <c r="N2217" s="314"/>
      <c r="O2217" s="312"/>
      <c r="P2217" s="313"/>
      <c r="Q2217" s="313"/>
    </row>
    <row r="2218" spans="1:17" s="209" customFormat="1" ht="12" customHeight="1" x14ac:dyDescent="0.3">
      <c r="A2218" s="614"/>
      <c r="B2218" s="509"/>
      <c r="C2218" s="509"/>
      <c r="D2218" s="508"/>
      <c r="E2218" s="508"/>
      <c r="F2218" s="213" t="s">
        <v>121</v>
      </c>
      <c r="G2218" s="214">
        <f t="shared" ref="G2218:J2218" si="1682">SUM(G2215:G2217)</f>
        <v>125777700</v>
      </c>
      <c r="H2218" s="214">
        <f t="shared" si="1682"/>
        <v>0</v>
      </c>
      <c r="I2218" s="214">
        <f t="shared" si="1682"/>
        <v>125777700</v>
      </c>
      <c r="J2218" s="214">
        <f t="shared" si="1682"/>
        <v>0</v>
      </c>
      <c r="K2218" s="535"/>
      <c r="L2218" s="532"/>
      <c r="M2218" s="541"/>
      <c r="N2218" s="314"/>
      <c r="O2218" s="312"/>
      <c r="P2218" s="313"/>
      <c r="Q2218" s="313"/>
    </row>
    <row r="2219" spans="1:17" s="209" customFormat="1" ht="12" customHeight="1" x14ac:dyDescent="0.3">
      <c r="A2219" s="614"/>
      <c r="B2219" s="507"/>
      <c r="C2219" s="507" t="s">
        <v>344</v>
      </c>
      <c r="D2219" s="508"/>
      <c r="E2219" s="508"/>
      <c r="F2219" s="210" t="s">
        <v>197</v>
      </c>
      <c r="G2219" s="210"/>
      <c r="H2219" s="211"/>
      <c r="I2219" s="211"/>
      <c r="J2219" s="211"/>
      <c r="K2219" s="533" t="s">
        <v>850</v>
      </c>
      <c r="L2219" s="530">
        <v>0</v>
      </c>
      <c r="M2219" s="512" t="s">
        <v>1124</v>
      </c>
      <c r="N2219" s="314"/>
      <c r="O2219" s="312"/>
      <c r="P2219" s="313"/>
      <c r="Q2219" s="313"/>
    </row>
    <row r="2220" spans="1:17" s="209" customFormat="1" ht="12" customHeight="1" x14ac:dyDescent="0.3">
      <c r="A2220" s="614"/>
      <c r="B2220" s="508"/>
      <c r="C2220" s="508"/>
      <c r="D2220" s="508"/>
      <c r="E2220" s="508"/>
      <c r="F2220" s="212" t="s">
        <v>104</v>
      </c>
      <c r="G2220" s="208">
        <v>34000000</v>
      </c>
      <c r="H2220" s="208">
        <v>0</v>
      </c>
      <c r="I2220" s="208">
        <f>G2220</f>
        <v>34000000</v>
      </c>
      <c r="J2220" s="208">
        <f t="shared" ref="J2220:J2222" si="1683">H2220</f>
        <v>0</v>
      </c>
      <c r="K2220" s="534"/>
      <c r="L2220" s="531"/>
      <c r="M2220" s="513"/>
      <c r="N2220" s="314">
        <f>G2220</f>
        <v>34000000</v>
      </c>
      <c r="O2220" s="314">
        <f t="shared" ref="O2220:Q2220" si="1684">H2220</f>
        <v>0</v>
      </c>
      <c r="P2220" s="314">
        <f t="shared" si="1684"/>
        <v>34000000</v>
      </c>
      <c r="Q2220" s="314">
        <f t="shared" si="1684"/>
        <v>0</v>
      </c>
    </row>
    <row r="2221" spans="1:17" s="209" customFormat="1" ht="12" customHeight="1" x14ac:dyDescent="0.3">
      <c r="A2221" s="614"/>
      <c r="B2221" s="508"/>
      <c r="C2221" s="508"/>
      <c r="D2221" s="508"/>
      <c r="E2221" s="508"/>
      <c r="F2221" s="212" t="s">
        <v>82</v>
      </c>
      <c r="G2221" s="208">
        <v>0</v>
      </c>
      <c r="H2221" s="208">
        <v>0</v>
      </c>
      <c r="I2221" s="208">
        <v>0</v>
      </c>
      <c r="J2221" s="208">
        <f t="shared" si="1683"/>
        <v>0</v>
      </c>
      <c r="K2221" s="534"/>
      <c r="L2221" s="531"/>
      <c r="M2221" s="513"/>
      <c r="N2221" s="314"/>
      <c r="O2221" s="312"/>
      <c r="P2221" s="313"/>
      <c r="Q2221" s="313"/>
    </row>
    <row r="2222" spans="1:17" s="209" customFormat="1" ht="12" customHeight="1" x14ac:dyDescent="0.3">
      <c r="A2222" s="614"/>
      <c r="B2222" s="508"/>
      <c r="C2222" s="508"/>
      <c r="D2222" s="508"/>
      <c r="E2222" s="508"/>
      <c r="F2222" s="212" t="s">
        <v>83</v>
      </c>
      <c r="G2222" s="208">
        <v>0</v>
      </c>
      <c r="H2222" s="208">
        <v>0</v>
      </c>
      <c r="I2222" s="208">
        <v>0</v>
      </c>
      <c r="J2222" s="208">
        <f t="shared" si="1683"/>
        <v>0</v>
      </c>
      <c r="K2222" s="534"/>
      <c r="L2222" s="531"/>
      <c r="M2222" s="513"/>
      <c r="N2222" s="314"/>
      <c r="O2222" s="312"/>
      <c r="P2222" s="313"/>
      <c r="Q2222" s="313"/>
    </row>
    <row r="2223" spans="1:17" s="209" customFormat="1" ht="12" customHeight="1" x14ac:dyDescent="0.3">
      <c r="A2223" s="614"/>
      <c r="B2223" s="509"/>
      <c r="C2223" s="509"/>
      <c r="D2223" s="508"/>
      <c r="E2223" s="508"/>
      <c r="F2223" s="213" t="s">
        <v>121</v>
      </c>
      <c r="G2223" s="214">
        <f t="shared" ref="G2223:J2223" si="1685">SUM(G2220:G2222)</f>
        <v>34000000</v>
      </c>
      <c r="H2223" s="214">
        <f t="shared" si="1685"/>
        <v>0</v>
      </c>
      <c r="I2223" s="214">
        <f t="shared" si="1685"/>
        <v>34000000</v>
      </c>
      <c r="J2223" s="214">
        <f t="shared" si="1685"/>
        <v>0</v>
      </c>
      <c r="K2223" s="535"/>
      <c r="L2223" s="532"/>
      <c r="M2223" s="513"/>
      <c r="N2223" s="314"/>
      <c r="O2223" s="312"/>
      <c r="P2223" s="313"/>
      <c r="Q2223" s="313"/>
    </row>
    <row r="2224" spans="1:17" s="209" customFormat="1" ht="12" customHeight="1" x14ac:dyDescent="0.3">
      <c r="A2224" s="614"/>
      <c r="B2224" s="507"/>
      <c r="C2224" s="507" t="s">
        <v>345</v>
      </c>
      <c r="D2224" s="508"/>
      <c r="E2224" s="508"/>
      <c r="F2224" s="210" t="s">
        <v>197</v>
      </c>
      <c r="G2224" s="210"/>
      <c r="H2224" s="211"/>
      <c r="I2224" s="211"/>
      <c r="J2224" s="211"/>
      <c r="K2224" s="533" t="s">
        <v>850</v>
      </c>
      <c r="L2224" s="530">
        <v>0</v>
      </c>
      <c r="M2224" s="512" t="s">
        <v>1125</v>
      </c>
      <c r="N2224" s="314"/>
      <c r="O2224" s="312"/>
      <c r="P2224" s="313"/>
      <c r="Q2224" s="313"/>
    </row>
    <row r="2225" spans="1:17" s="209" customFormat="1" ht="12" customHeight="1" x14ac:dyDescent="0.3">
      <c r="A2225" s="614"/>
      <c r="B2225" s="508"/>
      <c r="C2225" s="508"/>
      <c r="D2225" s="508"/>
      <c r="E2225" s="508"/>
      <c r="F2225" s="212" t="s">
        <v>104</v>
      </c>
      <c r="G2225" s="208">
        <v>29000000</v>
      </c>
      <c r="H2225" s="208">
        <v>0</v>
      </c>
      <c r="I2225" s="208">
        <f>G2225</f>
        <v>29000000</v>
      </c>
      <c r="J2225" s="208">
        <f t="shared" ref="J2225:J2227" si="1686">H2225</f>
        <v>0</v>
      </c>
      <c r="K2225" s="534"/>
      <c r="L2225" s="531"/>
      <c r="M2225" s="513"/>
      <c r="N2225" s="314">
        <f>G2225</f>
        <v>29000000</v>
      </c>
      <c r="O2225" s="314">
        <f t="shared" ref="O2225:Q2225" si="1687">H2225</f>
        <v>0</v>
      </c>
      <c r="P2225" s="314">
        <f t="shared" si="1687"/>
        <v>29000000</v>
      </c>
      <c r="Q2225" s="314">
        <f t="shared" si="1687"/>
        <v>0</v>
      </c>
    </row>
    <row r="2226" spans="1:17" s="209" customFormat="1" ht="12" customHeight="1" x14ac:dyDescent="0.3">
      <c r="A2226" s="614"/>
      <c r="B2226" s="508"/>
      <c r="C2226" s="508"/>
      <c r="D2226" s="508"/>
      <c r="E2226" s="508"/>
      <c r="F2226" s="212" t="s">
        <v>82</v>
      </c>
      <c r="G2226" s="208">
        <v>0</v>
      </c>
      <c r="H2226" s="208">
        <v>0</v>
      </c>
      <c r="I2226" s="208">
        <v>0</v>
      </c>
      <c r="J2226" s="208">
        <f t="shared" si="1686"/>
        <v>0</v>
      </c>
      <c r="K2226" s="534"/>
      <c r="L2226" s="531"/>
      <c r="M2226" s="513"/>
      <c r="N2226" s="314"/>
      <c r="O2226" s="312"/>
      <c r="P2226" s="313"/>
      <c r="Q2226" s="313"/>
    </row>
    <row r="2227" spans="1:17" s="209" customFormat="1" ht="12" customHeight="1" x14ac:dyDescent="0.3">
      <c r="A2227" s="614"/>
      <c r="B2227" s="508"/>
      <c r="C2227" s="508"/>
      <c r="D2227" s="508"/>
      <c r="E2227" s="508"/>
      <c r="F2227" s="212" t="s">
        <v>83</v>
      </c>
      <c r="G2227" s="208">
        <v>0</v>
      </c>
      <c r="H2227" s="208">
        <v>0</v>
      </c>
      <c r="I2227" s="208">
        <v>0</v>
      </c>
      <c r="J2227" s="208">
        <f t="shared" si="1686"/>
        <v>0</v>
      </c>
      <c r="K2227" s="534"/>
      <c r="L2227" s="531"/>
      <c r="M2227" s="513"/>
      <c r="N2227" s="314"/>
      <c r="O2227" s="312"/>
      <c r="P2227" s="313"/>
      <c r="Q2227" s="313"/>
    </row>
    <row r="2228" spans="1:17" s="209" customFormat="1" ht="12" customHeight="1" x14ac:dyDescent="0.3">
      <c r="A2228" s="614"/>
      <c r="B2228" s="509"/>
      <c r="C2228" s="509"/>
      <c r="D2228" s="508"/>
      <c r="E2228" s="508"/>
      <c r="F2228" s="213" t="s">
        <v>121</v>
      </c>
      <c r="G2228" s="214">
        <f t="shared" ref="G2228:J2228" si="1688">SUM(G2225:G2227)</f>
        <v>29000000</v>
      </c>
      <c r="H2228" s="214">
        <f t="shared" si="1688"/>
        <v>0</v>
      </c>
      <c r="I2228" s="214">
        <f t="shared" si="1688"/>
        <v>29000000</v>
      </c>
      <c r="J2228" s="214">
        <f t="shared" si="1688"/>
        <v>0</v>
      </c>
      <c r="K2228" s="535"/>
      <c r="L2228" s="532"/>
      <c r="M2228" s="513"/>
      <c r="N2228" s="314"/>
      <c r="O2228" s="312"/>
      <c r="P2228" s="313"/>
      <c r="Q2228" s="313"/>
    </row>
    <row r="2229" spans="1:17" s="209" customFormat="1" ht="12" customHeight="1" x14ac:dyDescent="0.3">
      <c r="A2229" s="614"/>
      <c r="B2229" s="518"/>
      <c r="C2229" s="519"/>
      <c r="D2229" s="519"/>
      <c r="E2229" s="520"/>
      <c r="F2229" s="206"/>
      <c r="G2229" s="207"/>
      <c r="H2229" s="208"/>
      <c r="I2229" s="208"/>
      <c r="J2229" s="208"/>
      <c r="K2229" s="527"/>
      <c r="L2229" s="527"/>
      <c r="M2229" s="512"/>
      <c r="N2229" s="314"/>
      <c r="O2229" s="313"/>
      <c r="P2229" s="313"/>
      <c r="Q2229" s="313"/>
    </row>
    <row r="2230" spans="1:17" s="209" customFormat="1" ht="12" customHeight="1" x14ac:dyDescent="0.3">
      <c r="A2230" s="614"/>
      <c r="B2230" s="521"/>
      <c r="C2230" s="522"/>
      <c r="D2230" s="522"/>
      <c r="E2230" s="523"/>
      <c r="F2230" s="206" t="s">
        <v>565</v>
      </c>
      <c r="G2230" s="207">
        <f>G2215+G2220+G2225</f>
        <v>188777700</v>
      </c>
      <c r="H2230" s="207">
        <f t="shared" ref="H2230:J2230" si="1689">H2215+H2220+H2225</f>
        <v>0</v>
      </c>
      <c r="I2230" s="207">
        <f t="shared" si="1689"/>
        <v>188777700</v>
      </c>
      <c r="J2230" s="207">
        <f t="shared" si="1689"/>
        <v>0</v>
      </c>
      <c r="K2230" s="528"/>
      <c r="L2230" s="528"/>
      <c r="M2230" s="513"/>
      <c r="N2230" s="314"/>
      <c r="O2230" s="313"/>
      <c r="P2230" s="313"/>
      <c r="Q2230" s="313"/>
    </row>
    <row r="2231" spans="1:17" s="209" customFormat="1" ht="12" customHeight="1" x14ac:dyDescent="0.3">
      <c r="A2231" s="614"/>
      <c r="B2231" s="521"/>
      <c r="C2231" s="522"/>
      <c r="D2231" s="522"/>
      <c r="E2231" s="523"/>
      <c r="F2231" s="206" t="s">
        <v>567</v>
      </c>
      <c r="G2231" s="207">
        <f t="shared" ref="G2231:J2232" si="1690">G2216+G2221+G2226</f>
        <v>0</v>
      </c>
      <c r="H2231" s="207">
        <f t="shared" si="1690"/>
        <v>0</v>
      </c>
      <c r="I2231" s="207">
        <f t="shared" si="1690"/>
        <v>0</v>
      </c>
      <c r="J2231" s="207">
        <f t="shared" si="1690"/>
        <v>0</v>
      </c>
      <c r="K2231" s="528"/>
      <c r="L2231" s="528"/>
      <c r="M2231" s="513"/>
      <c r="N2231" s="314"/>
      <c r="O2231" s="313"/>
      <c r="P2231" s="313"/>
      <c r="Q2231" s="313"/>
    </row>
    <row r="2232" spans="1:17" s="209" customFormat="1" ht="12" customHeight="1" x14ac:dyDescent="0.3">
      <c r="A2232" s="614"/>
      <c r="B2232" s="521"/>
      <c r="C2232" s="522"/>
      <c r="D2232" s="522"/>
      <c r="E2232" s="523"/>
      <c r="F2232" s="206" t="s">
        <v>569</v>
      </c>
      <c r="G2232" s="207">
        <f t="shared" si="1690"/>
        <v>0</v>
      </c>
      <c r="H2232" s="207">
        <f t="shared" si="1690"/>
        <v>0</v>
      </c>
      <c r="I2232" s="207">
        <f t="shared" si="1690"/>
        <v>0</v>
      </c>
      <c r="J2232" s="207">
        <f t="shared" si="1690"/>
        <v>0</v>
      </c>
      <c r="K2232" s="528"/>
      <c r="L2232" s="528"/>
      <c r="M2232" s="513"/>
      <c r="N2232" s="314"/>
      <c r="O2232" s="313"/>
      <c r="P2232" s="313"/>
      <c r="Q2232" s="313"/>
    </row>
    <row r="2233" spans="1:17" s="209" customFormat="1" ht="12" customHeight="1" x14ac:dyDescent="0.3">
      <c r="A2233" s="614"/>
      <c r="B2233" s="524"/>
      <c r="C2233" s="525"/>
      <c r="D2233" s="525"/>
      <c r="E2233" s="526"/>
      <c r="F2233" s="206" t="s">
        <v>121</v>
      </c>
      <c r="G2233" s="207">
        <f>SUM(G2230:G2232)</f>
        <v>188777700</v>
      </c>
      <c r="H2233" s="207">
        <f t="shared" ref="H2233:J2233" si="1691">SUM(H2230:H2232)</f>
        <v>0</v>
      </c>
      <c r="I2233" s="207">
        <f t="shared" si="1691"/>
        <v>188777700</v>
      </c>
      <c r="J2233" s="207">
        <f t="shared" si="1691"/>
        <v>0</v>
      </c>
      <c r="K2233" s="529"/>
      <c r="L2233" s="529"/>
      <c r="M2233" s="514"/>
      <c r="N2233" s="314"/>
      <c r="O2233" s="313"/>
      <c r="P2233" s="313"/>
      <c r="Q2233" s="313"/>
    </row>
    <row r="2234" spans="1:17" s="209" customFormat="1" ht="12" customHeight="1" x14ac:dyDescent="0.3">
      <c r="A2234" s="614">
        <f>A2214+1</f>
        <v>256</v>
      </c>
      <c r="B2234" s="507"/>
      <c r="C2234" s="507" t="s">
        <v>346</v>
      </c>
      <c r="D2234" s="507"/>
      <c r="E2234" s="507"/>
      <c r="F2234" s="210" t="s">
        <v>197</v>
      </c>
      <c r="G2234" s="210"/>
      <c r="H2234" s="211"/>
      <c r="I2234" s="211"/>
      <c r="J2234" s="211"/>
      <c r="K2234" s="533" t="s">
        <v>852</v>
      </c>
      <c r="L2234" s="530">
        <v>0</v>
      </c>
      <c r="M2234" s="512"/>
      <c r="N2234" s="314"/>
      <c r="O2234" s="313"/>
      <c r="P2234" s="313"/>
      <c r="Q2234" s="313"/>
    </row>
    <row r="2235" spans="1:17" s="209" customFormat="1" ht="12" customHeight="1" x14ac:dyDescent="0.3">
      <c r="A2235" s="614"/>
      <c r="B2235" s="508"/>
      <c r="C2235" s="508"/>
      <c r="D2235" s="508"/>
      <c r="E2235" s="508"/>
      <c r="F2235" s="212" t="s">
        <v>104</v>
      </c>
      <c r="G2235" s="208">
        <v>10000000</v>
      </c>
      <c r="H2235" s="208">
        <v>0</v>
      </c>
      <c r="I2235" s="208">
        <f>G2235</f>
        <v>10000000</v>
      </c>
      <c r="J2235" s="208">
        <f t="shared" ref="J2235:J2237" si="1692">H2235</f>
        <v>0</v>
      </c>
      <c r="K2235" s="534"/>
      <c r="L2235" s="531"/>
      <c r="M2235" s="513"/>
      <c r="N2235" s="314">
        <f>G2235</f>
        <v>10000000</v>
      </c>
      <c r="O2235" s="314">
        <f t="shared" ref="O2235:Q2235" si="1693">H2235</f>
        <v>0</v>
      </c>
      <c r="P2235" s="314">
        <f t="shared" si="1693"/>
        <v>10000000</v>
      </c>
      <c r="Q2235" s="314">
        <f t="shared" si="1693"/>
        <v>0</v>
      </c>
    </row>
    <row r="2236" spans="1:17" s="209" customFormat="1" ht="12" customHeight="1" x14ac:dyDescent="0.3">
      <c r="A2236" s="614"/>
      <c r="B2236" s="508"/>
      <c r="C2236" s="508"/>
      <c r="D2236" s="508"/>
      <c r="E2236" s="508"/>
      <c r="F2236" s="212" t="s">
        <v>82</v>
      </c>
      <c r="G2236" s="208">
        <v>0</v>
      </c>
      <c r="H2236" s="208">
        <v>0</v>
      </c>
      <c r="I2236" s="208">
        <v>0</v>
      </c>
      <c r="J2236" s="208">
        <f t="shared" si="1692"/>
        <v>0</v>
      </c>
      <c r="K2236" s="534"/>
      <c r="L2236" s="531"/>
      <c r="M2236" s="513"/>
      <c r="N2236" s="314"/>
      <c r="O2236" s="312"/>
      <c r="P2236" s="313"/>
      <c r="Q2236" s="313"/>
    </row>
    <row r="2237" spans="1:17" s="209" customFormat="1" ht="12" customHeight="1" x14ac:dyDescent="0.3">
      <c r="A2237" s="614"/>
      <c r="B2237" s="508"/>
      <c r="C2237" s="508"/>
      <c r="D2237" s="508"/>
      <c r="E2237" s="508"/>
      <c r="F2237" s="212" t="s">
        <v>83</v>
      </c>
      <c r="G2237" s="208">
        <v>0</v>
      </c>
      <c r="H2237" s="208">
        <v>0</v>
      </c>
      <c r="I2237" s="208">
        <v>0</v>
      </c>
      <c r="J2237" s="208">
        <f t="shared" si="1692"/>
        <v>0</v>
      </c>
      <c r="K2237" s="534"/>
      <c r="L2237" s="531"/>
      <c r="M2237" s="513"/>
      <c r="N2237" s="314"/>
      <c r="O2237" s="312"/>
      <c r="P2237" s="313"/>
      <c r="Q2237" s="313"/>
    </row>
    <row r="2238" spans="1:17" s="209" customFormat="1" ht="12" customHeight="1" x14ac:dyDescent="0.3">
      <c r="A2238" s="614"/>
      <c r="B2238" s="509"/>
      <c r="C2238" s="509"/>
      <c r="D2238" s="508"/>
      <c r="E2238" s="508"/>
      <c r="F2238" s="213" t="s">
        <v>121</v>
      </c>
      <c r="G2238" s="214">
        <f t="shared" ref="G2238:J2238" si="1694">SUM(G2235:G2237)</f>
        <v>10000000</v>
      </c>
      <c r="H2238" s="214">
        <f t="shared" si="1694"/>
        <v>0</v>
      </c>
      <c r="I2238" s="214">
        <f t="shared" si="1694"/>
        <v>10000000</v>
      </c>
      <c r="J2238" s="214">
        <f t="shared" si="1694"/>
        <v>0</v>
      </c>
      <c r="K2238" s="535"/>
      <c r="L2238" s="532"/>
      <c r="M2238" s="513"/>
      <c r="N2238" s="314"/>
      <c r="O2238" s="312"/>
      <c r="P2238" s="313"/>
      <c r="Q2238" s="313"/>
    </row>
    <row r="2239" spans="1:17" s="209" customFormat="1" ht="12" customHeight="1" x14ac:dyDescent="0.3">
      <c r="A2239" s="614"/>
      <c r="B2239" s="507"/>
      <c r="C2239" s="507" t="s">
        <v>347</v>
      </c>
      <c r="D2239" s="508"/>
      <c r="E2239" s="508"/>
      <c r="F2239" s="210" t="s">
        <v>197</v>
      </c>
      <c r="G2239" s="210"/>
      <c r="H2239" s="211"/>
      <c r="I2239" s="211"/>
      <c r="J2239" s="211"/>
      <c r="K2239" s="533" t="s">
        <v>850</v>
      </c>
      <c r="L2239" s="530">
        <v>0</v>
      </c>
      <c r="M2239" s="512" t="s">
        <v>1126</v>
      </c>
      <c r="N2239" s="314"/>
      <c r="O2239" s="312"/>
      <c r="P2239" s="313"/>
      <c r="Q2239" s="313"/>
    </row>
    <row r="2240" spans="1:17" s="209" customFormat="1" ht="12" customHeight="1" x14ac:dyDescent="0.3">
      <c r="A2240" s="614"/>
      <c r="B2240" s="508"/>
      <c r="C2240" s="508"/>
      <c r="D2240" s="508"/>
      <c r="E2240" s="508"/>
      <c r="F2240" s="212" t="s">
        <v>104</v>
      </c>
      <c r="G2240" s="208">
        <v>13000000</v>
      </c>
      <c r="H2240" s="208">
        <v>0</v>
      </c>
      <c r="I2240" s="208">
        <f>G2240</f>
        <v>13000000</v>
      </c>
      <c r="J2240" s="208">
        <f t="shared" ref="J2240:J2242" si="1695">H2240</f>
        <v>0</v>
      </c>
      <c r="K2240" s="534"/>
      <c r="L2240" s="531"/>
      <c r="M2240" s="513"/>
      <c r="N2240" s="314">
        <f>G2240</f>
        <v>13000000</v>
      </c>
      <c r="O2240" s="314">
        <f t="shared" ref="O2240:Q2240" si="1696">H2240</f>
        <v>0</v>
      </c>
      <c r="P2240" s="314">
        <f t="shared" si="1696"/>
        <v>13000000</v>
      </c>
      <c r="Q2240" s="314">
        <f t="shared" si="1696"/>
        <v>0</v>
      </c>
    </row>
    <row r="2241" spans="1:17" s="209" customFormat="1" ht="12" customHeight="1" x14ac:dyDescent="0.3">
      <c r="A2241" s="614"/>
      <c r="B2241" s="508"/>
      <c r="C2241" s="508"/>
      <c r="D2241" s="508"/>
      <c r="E2241" s="508"/>
      <c r="F2241" s="212" t="s">
        <v>82</v>
      </c>
      <c r="G2241" s="208">
        <v>0</v>
      </c>
      <c r="H2241" s="208">
        <v>0</v>
      </c>
      <c r="I2241" s="208">
        <v>0</v>
      </c>
      <c r="J2241" s="208">
        <f t="shared" si="1695"/>
        <v>0</v>
      </c>
      <c r="K2241" s="534"/>
      <c r="L2241" s="531"/>
      <c r="M2241" s="513"/>
      <c r="N2241" s="314"/>
      <c r="O2241" s="312"/>
      <c r="P2241" s="313"/>
      <c r="Q2241" s="313"/>
    </row>
    <row r="2242" spans="1:17" s="209" customFormat="1" ht="12" customHeight="1" x14ac:dyDescent="0.3">
      <c r="A2242" s="614"/>
      <c r="B2242" s="508"/>
      <c r="C2242" s="508"/>
      <c r="D2242" s="508"/>
      <c r="E2242" s="508"/>
      <c r="F2242" s="212" t="s">
        <v>83</v>
      </c>
      <c r="G2242" s="208">
        <v>0</v>
      </c>
      <c r="H2242" s="208">
        <v>0</v>
      </c>
      <c r="I2242" s="208">
        <v>0</v>
      </c>
      <c r="J2242" s="208">
        <f t="shared" si="1695"/>
        <v>0</v>
      </c>
      <c r="K2242" s="534"/>
      <c r="L2242" s="531"/>
      <c r="M2242" s="513"/>
      <c r="N2242" s="314"/>
      <c r="O2242" s="312"/>
      <c r="P2242" s="313"/>
      <c r="Q2242" s="313"/>
    </row>
    <row r="2243" spans="1:17" s="209" customFormat="1" ht="12" customHeight="1" x14ac:dyDescent="0.3">
      <c r="A2243" s="614"/>
      <c r="B2243" s="509"/>
      <c r="C2243" s="509"/>
      <c r="D2243" s="508"/>
      <c r="E2243" s="508"/>
      <c r="F2243" s="213" t="s">
        <v>121</v>
      </c>
      <c r="G2243" s="214">
        <f t="shared" ref="G2243:J2243" si="1697">SUM(G2240:G2242)</f>
        <v>13000000</v>
      </c>
      <c r="H2243" s="214">
        <f t="shared" si="1697"/>
        <v>0</v>
      </c>
      <c r="I2243" s="214">
        <f t="shared" si="1697"/>
        <v>13000000</v>
      </c>
      <c r="J2243" s="214">
        <f t="shared" si="1697"/>
        <v>0</v>
      </c>
      <c r="K2243" s="535"/>
      <c r="L2243" s="532"/>
      <c r="M2243" s="513"/>
      <c r="N2243" s="314"/>
      <c r="O2243" s="312"/>
      <c r="P2243" s="313"/>
      <c r="Q2243" s="313"/>
    </row>
    <row r="2244" spans="1:17" s="209" customFormat="1" ht="12" customHeight="1" x14ac:dyDescent="0.3">
      <c r="A2244" s="614"/>
      <c r="B2244" s="507"/>
      <c r="C2244" s="507" t="s">
        <v>348</v>
      </c>
      <c r="D2244" s="508"/>
      <c r="E2244" s="508"/>
      <c r="F2244" s="210" t="s">
        <v>197</v>
      </c>
      <c r="G2244" s="210"/>
      <c r="H2244" s="211"/>
      <c r="I2244" s="211"/>
      <c r="J2244" s="211"/>
      <c r="K2244" s="533" t="s">
        <v>850</v>
      </c>
      <c r="L2244" s="530">
        <v>0</v>
      </c>
      <c r="M2244" s="512" t="s">
        <v>1127</v>
      </c>
      <c r="N2244" s="314"/>
      <c r="O2244" s="312"/>
      <c r="P2244" s="313"/>
      <c r="Q2244" s="313"/>
    </row>
    <row r="2245" spans="1:17" s="209" customFormat="1" ht="12" customHeight="1" x14ac:dyDescent="0.3">
      <c r="A2245" s="614"/>
      <c r="B2245" s="508"/>
      <c r="C2245" s="508"/>
      <c r="D2245" s="508"/>
      <c r="E2245" s="508"/>
      <c r="F2245" s="212" t="s">
        <v>104</v>
      </c>
      <c r="G2245" s="208">
        <v>9000000</v>
      </c>
      <c r="H2245" s="208">
        <v>0</v>
      </c>
      <c r="I2245" s="208">
        <f>G2245</f>
        <v>9000000</v>
      </c>
      <c r="J2245" s="208">
        <f t="shared" ref="J2245:J2247" si="1698">H2245</f>
        <v>0</v>
      </c>
      <c r="K2245" s="534"/>
      <c r="L2245" s="531"/>
      <c r="M2245" s="513"/>
      <c r="N2245" s="314">
        <f>G2245</f>
        <v>9000000</v>
      </c>
      <c r="O2245" s="314">
        <f t="shared" ref="O2245:Q2245" si="1699">H2245</f>
        <v>0</v>
      </c>
      <c r="P2245" s="314">
        <f t="shared" si="1699"/>
        <v>9000000</v>
      </c>
      <c r="Q2245" s="314">
        <f t="shared" si="1699"/>
        <v>0</v>
      </c>
    </row>
    <row r="2246" spans="1:17" s="209" customFormat="1" ht="12" customHeight="1" x14ac:dyDescent="0.3">
      <c r="A2246" s="614"/>
      <c r="B2246" s="508"/>
      <c r="C2246" s="508"/>
      <c r="D2246" s="508"/>
      <c r="E2246" s="508"/>
      <c r="F2246" s="212" t="s">
        <v>82</v>
      </c>
      <c r="G2246" s="208">
        <v>0</v>
      </c>
      <c r="H2246" s="208">
        <v>0</v>
      </c>
      <c r="I2246" s="208">
        <v>0</v>
      </c>
      <c r="J2246" s="208">
        <f t="shared" si="1698"/>
        <v>0</v>
      </c>
      <c r="K2246" s="534"/>
      <c r="L2246" s="531"/>
      <c r="M2246" s="513"/>
      <c r="N2246" s="314"/>
      <c r="O2246" s="312"/>
      <c r="P2246" s="313"/>
      <c r="Q2246" s="313"/>
    </row>
    <row r="2247" spans="1:17" s="209" customFormat="1" ht="12" customHeight="1" x14ac:dyDescent="0.3">
      <c r="A2247" s="614"/>
      <c r="B2247" s="508"/>
      <c r="C2247" s="508"/>
      <c r="D2247" s="508"/>
      <c r="E2247" s="508"/>
      <c r="F2247" s="212" t="s">
        <v>83</v>
      </c>
      <c r="G2247" s="208">
        <v>0</v>
      </c>
      <c r="H2247" s="208">
        <v>0</v>
      </c>
      <c r="I2247" s="208">
        <v>0</v>
      </c>
      <c r="J2247" s="208">
        <f t="shared" si="1698"/>
        <v>0</v>
      </c>
      <c r="K2247" s="534"/>
      <c r="L2247" s="531"/>
      <c r="M2247" s="513"/>
      <c r="N2247" s="314"/>
      <c r="O2247" s="312"/>
      <c r="P2247" s="313"/>
      <c r="Q2247" s="313"/>
    </row>
    <row r="2248" spans="1:17" s="209" customFormat="1" ht="12" customHeight="1" x14ac:dyDescent="0.3">
      <c r="A2248" s="614"/>
      <c r="B2248" s="509"/>
      <c r="C2248" s="509"/>
      <c r="D2248" s="508"/>
      <c r="E2248" s="508"/>
      <c r="F2248" s="213" t="s">
        <v>121</v>
      </c>
      <c r="G2248" s="214">
        <f t="shared" ref="G2248:J2248" si="1700">SUM(G2245:G2247)</f>
        <v>9000000</v>
      </c>
      <c r="H2248" s="214">
        <f t="shared" si="1700"/>
        <v>0</v>
      </c>
      <c r="I2248" s="214">
        <f t="shared" si="1700"/>
        <v>9000000</v>
      </c>
      <c r="J2248" s="214">
        <f t="shared" si="1700"/>
        <v>0</v>
      </c>
      <c r="K2248" s="535"/>
      <c r="L2248" s="532"/>
      <c r="M2248" s="513"/>
      <c r="N2248" s="314"/>
      <c r="O2248" s="312"/>
      <c r="P2248" s="313"/>
      <c r="Q2248" s="313"/>
    </row>
    <row r="2249" spans="1:17" s="209" customFormat="1" ht="12" customHeight="1" x14ac:dyDescent="0.3">
      <c r="A2249" s="614"/>
      <c r="B2249" s="507"/>
      <c r="C2249" s="507" t="s">
        <v>349</v>
      </c>
      <c r="D2249" s="508"/>
      <c r="E2249" s="508"/>
      <c r="F2249" s="210" t="s">
        <v>197</v>
      </c>
      <c r="G2249" s="210"/>
      <c r="H2249" s="211"/>
      <c r="I2249" s="211"/>
      <c r="J2249" s="211"/>
      <c r="K2249" s="533" t="s">
        <v>850</v>
      </c>
      <c r="L2249" s="530">
        <v>0</v>
      </c>
      <c r="M2249" s="512" t="s">
        <v>1128</v>
      </c>
      <c r="N2249" s="314"/>
      <c r="O2249" s="312"/>
      <c r="P2249" s="313"/>
      <c r="Q2249" s="313"/>
    </row>
    <row r="2250" spans="1:17" s="209" customFormat="1" ht="12" customHeight="1" x14ac:dyDescent="0.3">
      <c r="A2250" s="614"/>
      <c r="B2250" s="508"/>
      <c r="C2250" s="508"/>
      <c r="D2250" s="508"/>
      <c r="E2250" s="508"/>
      <c r="F2250" s="212" t="s">
        <v>104</v>
      </c>
      <c r="G2250" s="208">
        <v>1000000</v>
      </c>
      <c r="H2250" s="208">
        <v>0</v>
      </c>
      <c r="I2250" s="208">
        <f>G2250</f>
        <v>1000000</v>
      </c>
      <c r="J2250" s="208">
        <f t="shared" ref="J2250:J2252" si="1701">H2250</f>
        <v>0</v>
      </c>
      <c r="K2250" s="534"/>
      <c r="L2250" s="531"/>
      <c r="M2250" s="513"/>
      <c r="N2250" s="314">
        <f>G2250</f>
        <v>1000000</v>
      </c>
      <c r="O2250" s="314">
        <f t="shared" ref="O2250:Q2250" si="1702">H2250</f>
        <v>0</v>
      </c>
      <c r="P2250" s="314">
        <f t="shared" si="1702"/>
        <v>1000000</v>
      </c>
      <c r="Q2250" s="314">
        <f t="shared" si="1702"/>
        <v>0</v>
      </c>
    </row>
    <row r="2251" spans="1:17" s="209" customFormat="1" ht="12" customHeight="1" x14ac:dyDescent="0.3">
      <c r="A2251" s="614"/>
      <c r="B2251" s="508"/>
      <c r="C2251" s="508"/>
      <c r="D2251" s="508"/>
      <c r="E2251" s="508"/>
      <c r="F2251" s="212" t="s">
        <v>82</v>
      </c>
      <c r="G2251" s="208">
        <v>0</v>
      </c>
      <c r="H2251" s="208">
        <v>0</v>
      </c>
      <c r="I2251" s="208">
        <v>0</v>
      </c>
      <c r="J2251" s="208">
        <f t="shared" si="1701"/>
        <v>0</v>
      </c>
      <c r="K2251" s="534"/>
      <c r="L2251" s="531"/>
      <c r="M2251" s="513"/>
      <c r="N2251" s="314"/>
      <c r="O2251" s="312"/>
      <c r="P2251" s="313"/>
      <c r="Q2251" s="313"/>
    </row>
    <row r="2252" spans="1:17" s="209" customFormat="1" ht="12" customHeight="1" x14ac:dyDescent="0.3">
      <c r="A2252" s="614"/>
      <c r="B2252" s="508"/>
      <c r="C2252" s="508"/>
      <c r="D2252" s="508"/>
      <c r="E2252" s="508"/>
      <c r="F2252" s="212" t="s">
        <v>83</v>
      </c>
      <c r="G2252" s="208">
        <v>0</v>
      </c>
      <c r="H2252" s="208">
        <v>0</v>
      </c>
      <c r="I2252" s="208">
        <v>0</v>
      </c>
      <c r="J2252" s="208">
        <f t="shared" si="1701"/>
        <v>0</v>
      </c>
      <c r="K2252" s="534"/>
      <c r="L2252" s="531"/>
      <c r="M2252" s="513"/>
      <c r="N2252" s="314"/>
      <c r="O2252" s="312"/>
      <c r="P2252" s="313"/>
      <c r="Q2252" s="313"/>
    </row>
    <row r="2253" spans="1:17" s="209" customFormat="1" ht="12" customHeight="1" x14ac:dyDescent="0.3">
      <c r="A2253" s="614"/>
      <c r="B2253" s="509"/>
      <c r="C2253" s="509"/>
      <c r="D2253" s="509"/>
      <c r="E2253" s="509"/>
      <c r="F2253" s="213" t="s">
        <v>121</v>
      </c>
      <c r="G2253" s="214">
        <f t="shared" ref="G2253:J2253" si="1703">SUM(G2250:G2252)</f>
        <v>1000000</v>
      </c>
      <c r="H2253" s="214">
        <f t="shared" si="1703"/>
        <v>0</v>
      </c>
      <c r="I2253" s="214">
        <f t="shared" si="1703"/>
        <v>1000000</v>
      </c>
      <c r="J2253" s="214">
        <f t="shared" si="1703"/>
        <v>0</v>
      </c>
      <c r="K2253" s="535"/>
      <c r="L2253" s="532"/>
      <c r="M2253" s="513"/>
      <c r="N2253" s="314"/>
      <c r="O2253" s="312"/>
      <c r="P2253" s="313"/>
      <c r="Q2253" s="313"/>
    </row>
    <row r="2254" spans="1:17" s="209" customFormat="1" ht="12" customHeight="1" x14ac:dyDescent="0.3">
      <c r="A2254" s="614"/>
      <c r="B2254" s="518"/>
      <c r="C2254" s="519"/>
      <c r="D2254" s="519"/>
      <c r="E2254" s="520"/>
      <c r="F2254" s="206"/>
      <c r="G2254" s="207"/>
      <c r="H2254" s="208"/>
      <c r="I2254" s="208"/>
      <c r="J2254" s="208"/>
      <c r="K2254" s="527"/>
      <c r="L2254" s="527"/>
      <c r="M2254" s="512"/>
      <c r="N2254" s="314"/>
      <c r="O2254" s="312"/>
      <c r="P2254" s="313"/>
      <c r="Q2254" s="313"/>
    </row>
    <row r="2255" spans="1:17" s="209" customFormat="1" ht="12" customHeight="1" x14ac:dyDescent="0.3">
      <c r="A2255" s="614"/>
      <c r="B2255" s="521"/>
      <c r="C2255" s="522"/>
      <c r="D2255" s="522"/>
      <c r="E2255" s="523"/>
      <c r="F2255" s="206" t="s">
        <v>565</v>
      </c>
      <c r="G2255" s="207">
        <f>G2235+G2240+G2245+G2250</f>
        <v>33000000</v>
      </c>
      <c r="H2255" s="207">
        <f t="shared" ref="H2255:I2255" si="1704">H2235+H2240+H2245+H2250</f>
        <v>0</v>
      </c>
      <c r="I2255" s="207">
        <f t="shared" si="1704"/>
        <v>33000000</v>
      </c>
      <c r="J2255" s="207">
        <f>J2235+J2240+J2245+J2250</f>
        <v>0</v>
      </c>
      <c r="K2255" s="528"/>
      <c r="L2255" s="528"/>
      <c r="M2255" s="513"/>
      <c r="N2255" s="314"/>
      <c r="O2255" s="313"/>
      <c r="P2255" s="313"/>
      <c r="Q2255" s="313"/>
    </row>
    <row r="2256" spans="1:17" s="209" customFormat="1" ht="12" customHeight="1" x14ac:dyDescent="0.3">
      <c r="A2256" s="614"/>
      <c r="B2256" s="521"/>
      <c r="C2256" s="522"/>
      <c r="D2256" s="522"/>
      <c r="E2256" s="523"/>
      <c r="F2256" s="206" t="s">
        <v>567</v>
      </c>
      <c r="G2256" s="207">
        <f t="shared" ref="G2256:J2257" si="1705">G2236+G2241+G2246+G2251</f>
        <v>0</v>
      </c>
      <c r="H2256" s="207">
        <f t="shared" si="1705"/>
        <v>0</v>
      </c>
      <c r="I2256" s="207">
        <f t="shared" si="1705"/>
        <v>0</v>
      </c>
      <c r="J2256" s="207">
        <f t="shared" si="1705"/>
        <v>0</v>
      </c>
      <c r="K2256" s="528"/>
      <c r="L2256" s="528"/>
      <c r="M2256" s="513"/>
      <c r="N2256" s="314"/>
      <c r="O2256" s="313"/>
      <c r="P2256" s="313"/>
      <c r="Q2256" s="313"/>
    </row>
    <row r="2257" spans="1:17" s="209" customFormat="1" ht="12" customHeight="1" x14ac:dyDescent="0.3">
      <c r="A2257" s="614"/>
      <c r="B2257" s="521"/>
      <c r="C2257" s="522"/>
      <c r="D2257" s="522"/>
      <c r="E2257" s="523"/>
      <c r="F2257" s="206" t="s">
        <v>569</v>
      </c>
      <c r="G2257" s="207">
        <f t="shared" si="1705"/>
        <v>0</v>
      </c>
      <c r="H2257" s="207">
        <f t="shared" si="1705"/>
        <v>0</v>
      </c>
      <c r="I2257" s="207">
        <f t="shared" si="1705"/>
        <v>0</v>
      </c>
      <c r="J2257" s="207">
        <f t="shared" si="1705"/>
        <v>0</v>
      </c>
      <c r="K2257" s="528"/>
      <c r="L2257" s="528"/>
      <c r="M2257" s="513"/>
      <c r="N2257" s="314"/>
      <c r="O2257" s="313"/>
      <c r="P2257" s="313"/>
      <c r="Q2257" s="313"/>
    </row>
    <row r="2258" spans="1:17" s="209" customFormat="1" ht="12" customHeight="1" x14ac:dyDescent="0.3">
      <c r="A2258" s="614"/>
      <c r="B2258" s="524"/>
      <c r="C2258" s="525"/>
      <c r="D2258" s="525"/>
      <c r="E2258" s="526"/>
      <c r="F2258" s="206" t="s">
        <v>121</v>
      </c>
      <c r="G2258" s="207">
        <f>SUM(G2255:G2257)</f>
        <v>33000000</v>
      </c>
      <c r="H2258" s="207">
        <f t="shared" ref="H2258:J2258" si="1706">SUM(H2255:H2257)</f>
        <v>0</v>
      </c>
      <c r="I2258" s="207">
        <f t="shared" si="1706"/>
        <v>33000000</v>
      </c>
      <c r="J2258" s="207">
        <f t="shared" si="1706"/>
        <v>0</v>
      </c>
      <c r="K2258" s="529"/>
      <c r="L2258" s="529"/>
      <c r="M2258" s="514"/>
      <c r="N2258" s="314"/>
      <c r="O2258" s="313"/>
      <c r="P2258" s="313"/>
      <c r="Q2258" s="313"/>
    </row>
    <row r="2259" spans="1:17" s="209" customFormat="1" ht="12" customHeight="1" x14ac:dyDescent="0.3">
      <c r="A2259" s="614">
        <f>A2234+1</f>
        <v>257</v>
      </c>
      <c r="B2259" s="507"/>
      <c r="C2259" s="507" t="s">
        <v>350</v>
      </c>
      <c r="D2259" s="507"/>
      <c r="E2259" s="507"/>
      <c r="F2259" s="210" t="s">
        <v>197</v>
      </c>
      <c r="G2259" s="210"/>
      <c r="H2259" s="211"/>
      <c r="I2259" s="211"/>
      <c r="J2259" s="211"/>
      <c r="K2259" s="533" t="s">
        <v>852</v>
      </c>
      <c r="L2259" s="530">
        <v>0</v>
      </c>
      <c r="M2259" s="512" t="s">
        <v>1328</v>
      </c>
      <c r="N2259" s="314"/>
      <c r="O2259" s="313"/>
      <c r="P2259" s="313"/>
      <c r="Q2259" s="313"/>
    </row>
    <row r="2260" spans="1:17" s="209" customFormat="1" ht="12" customHeight="1" x14ac:dyDescent="0.3">
      <c r="A2260" s="614"/>
      <c r="B2260" s="508"/>
      <c r="C2260" s="508"/>
      <c r="D2260" s="508"/>
      <c r="E2260" s="508"/>
      <c r="F2260" s="212" t="s">
        <v>104</v>
      </c>
      <c r="G2260" s="208">
        <v>21000000</v>
      </c>
      <c r="H2260" s="208">
        <v>0</v>
      </c>
      <c r="I2260" s="208">
        <f>G2260</f>
        <v>21000000</v>
      </c>
      <c r="J2260" s="208">
        <f t="shared" ref="J2260:J2262" si="1707">H2260</f>
        <v>0</v>
      </c>
      <c r="K2260" s="534"/>
      <c r="L2260" s="531"/>
      <c r="M2260" s="513"/>
      <c r="N2260" s="314">
        <f>G2260</f>
        <v>21000000</v>
      </c>
      <c r="O2260" s="314">
        <f t="shared" ref="O2260:Q2260" si="1708">H2260</f>
        <v>0</v>
      </c>
      <c r="P2260" s="314">
        <f t="shared" si="1708"/>
        <v>21000000</v>
      </c>
      <c r="Q2260" s="314">
        <f t="shared" si="1708"/>
        <v>0</v>
      </c>
    </row>
    <row r="2261" spans="1:17" s="209" customFormat="1" ht="12" customHeight="1" x14ac:dyDescent="0.3">
      <c r="A2261" s="614"/>
      <c r="B2261" s="508"/>
      <c r="C2261" s="508"/>
      <c r="D2261" s="508"/>
      <c r="E2261" s="508"/>
      <c r="F2261" s="212" t="s">
        <v>82</v>
      </c>
      <c r="G2261" s="208">
        <v>0</v>
      </c>
      <c r="H2261" s="208">
        <v>0</v>
      </c>
      <c r="I2261" s="208">
        <v>0</v>
      </c>
      <c r="J2261" s="208">
        <f t="shared" si="1707"/>
        <v>0</v>
      </c>
      <c r="K2261" s="534"/>
      <c r="L2261" s="531"/>
      <c r="M2261" s="513"/>
      <c r="N2261" s="314"/>
      <c r="O2261" s="313"/>
      <c r="P2261" s="313"/>
      <c r="Q2261" s="313"/>
    </row>
    <row r="2262" spans="1:17" s="209" customFormat="1" ht="12" customHeight="1" x14ac:dyDescent="0.3">
      <c r="A2262" s="614"/>
      <c r="B2262" s="508"/>
      <c r="C2262" s="508"/>
      <c r="D2262" s="508"/>
      <c r="E2262" s="508"/>
      <c r="F2262" s="212" t="s">
        <v>83</v>
      </c>
      <c r="G2262" s="208">
        <v>0</v>
      </c>
      <c r="H2262" s="208">
        <v>0</v>
      </c>
      <c r="I2262" s="208">
        <v>0</v>
      </c>
      <c r="J2262" s="208">
        <f t="shared" si="1707"/>
        <v>0</v>
      </c>
      <c r="K2262" s="534"/>
      <c r="L2262" s="531"/>
      <c r="M2262" s="513"/>
      <c r="N2262" s="314"/>
      <c r="O2262" s="313"/>
      <c r="P2262" s="313"/>
      <c r="Q2262" s="313"/>
    </row>
    <row r="2263" spans="1:17" s="209" customFormat="1" ht="12" customHeight="1" x14ac:dyDescent="0.3">
      <c r="A2263" s="614"/>
      <c r="B2263" s="509"/>
      <c r="C2263" s="509"/>
      <c r="D2263" s="508"/>
      <c r="E2263" s="508"/>
      <c r="F2263" s="213" t="s">
        <v>121</v>
      </c>
      <c r="G2263" s="214">
        <f t="shared" ref="G2263:J2263" si="1709">SUM(G2260:G2262)</f>
        <v>21000000</v>
      </c>
      <c r="H2263" s="214">
        <f t="shared" si="1709"/>
        <v>0</v>
      </c>
      <c r="I2263" s="214">
        <f t="shared" si="1709"/>
        <v>21000000</v>
      </c>
      <c r="J2263" s="214">
        <f t="shared" si="1709"/>
        <v>0</v>
      </c>
      <c r="K2263" s="535"/>
      <c r="L2263" s="532"/>
      <c r="M2263" s="513"/>
      <c r="N2263" s="314"/>
      <c r="O2263" s="313"/>
      <c r="P2263" s="313"/>
      <c r="Q2263" s="313"/>
    </row>
    <row r="2264" spans="1:17" s="209" customFormat="1" ht="12" customHeight="1" x14ac:dyDescent="0.3">
      <c r="A2264" s="614"/>
      <c r="B2264" s="507"/>
      <c r="C2264" s="507" t="s">
        <v>351</v>
      </c>
      <c r="D2264" s="508"/>
      <c r="E2264" s="508"/>
      <c r="F2264" s="210" t="s">
        <v>197</v>
      </c>
      <c r="G2264" s="210"/>
      <c r="H2264" s="211"/>
      <c r="I2264" s="211"/>
      <c r="J2264" s="211"/>
      <c r="K2264" s="533" t="s">
        <v>850</v>
      </c>
      <c r="L2264" s="530">
        <v>0</v>
      </c>
      <c r="M2264" s="513"/>
      <c r="N2264" s="314"/>
      <c r="O2264" s="313"/>
      <c r="P2264" s="313"/>
      <c r="Q2264" s="313"/>
    </row>
    <row r="2265" spans="1:17" s="209" customFormat="1" ht="12" customHeight="1" x14ac:dyDescent="0.3">
      <c r="A2265" s="614"/>
      <c r="B2265" s="508"/>
      <c r="C2265" s="508"/>
      <c r="D2265" s="508"/>
      <c r="E2265" s="508"/>
      <c r="F2265" s="212" t="s">
        <v>104</v>
      </c>
      <c r="G2265" s="208">
        <v>10000000</v>
      </c>
      <c r="H2265" s="208">
        <v>0</v>
      </c>
      <c r="I2265" s="208">
        <f>G2265</f>
        <v>10000000</v>
      </c>
      <c r="J2265" s="208">
        <f t="shared" ref="J2265:J2267" si="1710">H2265</f>
        <v>0</v>
      </c>
      <c r="K2265" s="534"/>
      <c r="L2265" s="531"/>
      <c r="M2265" s="513"/>
      <c r="N2265" s="314">
        <f>G2265</f>
        <v>10000000</v>
      </c>
      <c r="O2265" s="314">
        <f t="shared" ref="O2265:Q2265" si="1711">H2265</f>
        <v>0</v>
      </c>
      <c r="P2265" s="314">
        <f t="shared" si="1711"/>
        <v>10000000</v>
      </c>
      <c r="Q2265" s="314">
        <f t="shared" si="1711"/>
        <v>0</v>
      </c>
    </row>
    <row r="2266" spans="1:17" s="209" customFormat="1" ht="12" customHeight="1" x14ac:dyDescent="0.3">
      <c r="A2266" s="614"/>
      <c r="B2266" s="508"/>
      <c r="C2266" s="508"/>
      <c r="D2266" s="508"/>
      <c r="E2266" s="508"/>
      <c r="F2266" s="212" t="s">
        <v>82</v>
      </c>
      <c r="G2266" s="208">
        <v>0</v>
      </c>
      <c r="H2266" s="208">
        <v>0</v>
      </c>
      <c r="I2266" s="208">
        <v>0</v>
      </c>
      <c r="J2266" s="208">
        <f t="shared" si="1710"/>
        <v>0</v>
      </c>
      <c r="K2266" s="534"/>
      <c r="L2266" s="531"/>
      <c r="M2266" s="513"/>
      <c r="N2266" s="314"/>
      <c r="O2266" s="313"/>
      <c r="P2266" s="313"/>
      <c r="Q2266" s="313"/>
    </row>
    <row r="2267" spans="1:17" s="209" customFormat="1" ht="12" customHeight="1" x14ac:dyDescent="0.3">
      <c r="A2267" s="614"/>
      <c r="B2267" s="508"/>
      <c r="C2267" s="508"/>
      <c r="D2267" s="508"/>
      <c r="E2267" s="508"/>
      <c r="F2267" s="212" t="s">
        <v>83</v>
      </c>
      <c r="G2267" s="208">
        <v>0</v>
      </c>
      <c r="H2267" s="208">
        <v>0</v>
      </c>
      <c r="I2267" s="208">
        <v>0</v>
      </c>
      <c r="J2267" s="208">
        <f t="shared" si="1710"/>
        <v>0</v>
      </c>
      <c r="K2267" s="534"/>
      <c r="L2267" s="531"/>
      <c r="M2267" s="513"/>
      <c r="N2267" s="314"/>
      <c r="O2267" s="313"/>
      <c r="P2267" s="313"/>
      <c r="Q2267" s="313"/>
    </row>
    <row r="2268" spans="1:17" s="209" customFormat="1" ht="12" customHeight="1" x14ac:dyDescent="0.3">
      <c r="A2268" s="614"/>
      <c r="B2268" s="509"/>
      <c r="C2268" s="509"/>
      <c r="D2268" s="508"/>
      <c r="E2268" s="508"/>
      <c r="F2268" s="213" t="s">
        <v>121</v>
      </c>
      <c r="G2268" s="214">
        <f t="shared" ref="G2268:J2268" si="1712">SUM(G2265:G2267)</f>
        <v>10000000</v>
      </c>
      <c r="H2268" s="214">
        <f t="shared" si="1712"/>
        <v>0</v>
      </c>
      <c r="I2268" s="214">
        <f t="shared" si="1712"/>
        <v>10000000</v>
      </c>
      <c r="J2268" s="214">
        <f t="shared" si="1712"/>
        <v>0</v>
      </c>
      <c r="K2268" s="535"/>
      <c r="L2268" s="532"/>
      <c r="M2268" s="513"/>
      <c r="N2268" s="314"/>
      <c r="O2268" s="313"/>
      <c r="P2268" s="313"/>
      <c r="Q2268" s="313"/>
    </row>
    <row r="2269" spans="1:17" s="209" customFormat="1" ht="12" customHeight="1" x14ac:dyDescent="0.3">
      <c r="A2269" s="614"/>
      <c r="B2269" s="507"/>
      <c r="C2269" s="507" t="s">
        <v>352</v>
      </c>
      <c r="D2269" s="508"/>
      <c r="E2269" s="508"/>
      <c r="F2269" s="210" t="s">
        <v>197</v>
      </c>
      <c r="G2269" s="210"/>
      <c r="H2269" s="211"/>
      <c r="I2269" s="211"/>
      <c r="J2269" s="211"/>
      <c r="K2269" s="533" t="s">
        <v>850</v>
      </c>
      <c r="L2269" s="530">
        <v>0</v>
      </c>
      <c r="M2269" s="513"/>
      <c r="N2269" s="314"/>
      <c r="O2269" s="313"/>
      <c r="P2269" s="313"/>
      <c r="Q2269" s="313"/>
    </row>
    <row r="2270" spans="1:17" s="209" customFormat="1" ht="12" customHeight="1" x14ac:dyDescent="0.3">
      <c r="A2270" s="614"/>
      <c r="B2270" s="508"/>
      <c r="C2270" s="508"/>
      <c r="D2270" s="508"/>
      <c r="E2270" s="508"/>
      <c r="F2270" s="212" t="s">
        <v>104</v>
      </c>
      <c r="G2270" s="208">
        <v>4500000</v>
      </c>
      <c r="H2270" s="208">
        <v>0</v>
      </c>
      <c r="I2270" s="208">
        <f>G2270</f>
        <v>4500000</v>
      </c>
      <c r="J2270" s="208">
        <f t="shared" ref="J2270:J2272" si="1713">H2270</f>
        <v>0</v>
      </c>
      <c r="K2270" s="534"/>
      <c r="L2270" s="531"/>
      <c r="M2270" s="513"/>
      <c r="N2270" s="314">
        <f>G2270</f>
        <v>4500000</v>
      </c>
      <c r="O2270" s="314">
        <f t="shared" ref="O2270:Q2270" si="1714">H2270</f>
        <v>0</v>
      </c>
      <c r="P2270" s="314">
        <f t="shared" si="1714"/>
        <v>4500000</v>
      </c>
      <c r="Q2270" s="314">
        <f t="shared" si="1714"/>
        <v>0</v>
      </c>
    </row>
    <row r="2271" spans="1:17" s="209" customFormat="1" ht="12" customHeight="1" x14ac:dyDescent="0.3">
      <c r="A2271" s="614"/>
      <c r="B2271" s="508"/>
      <c r="C2271" s="508"/>
      <c r="D2271" s="508"/>
      <c r="E2271" s="508"/>
      <c r="F2271" s="212" t="s">
        <v>82</v>
      </c>
      <c r="G2271" s="208">
        <v>0</v>
      </c>
      <c r="H2271" s="208">
        <v>0</v>
      </c>
      <c r="I2271" s="208">
        <v>0</v>
      </c>
      <c r="J2271" s="208">
        <f t="shared" si="1713"/>
        <v>0</v>
      </c>
      <c r="K2271" s="534"/>
      <c r="L2271" s="531"/>
      <c r="M2271" s="513"/>
      <c r="N2271" s="314"/>
      <c r="O2271" s="313"/>
      <c r="P2271" s="313"/>
      <c r="Q2271" s="313"/>
    </row>
    <row r="2272" spans="1:17" s="209" customFormat="1" ht="12" customHeight="1" x14ac:dyDescent="0.3">
      <c r="A2272" s="614"/>
      <c r="B2272" s="508"/>
      <c r="C2272" s="508"/>
      <c r="D2272" s="508"/>
      <c r="E2272" s="508"/>
      <c r="F2272" s="212" t="s">
        <v>83</v>
      </c>
      <c r="G2272" s="208">
        <v>0</v>
      </c>
      <c r="H2272" s="208">
        <v>0</v>
      </c>
      <c r="I2272" s="208">
        <v>0</v>
      </c>
      <c r="J2272" s="208">
        <f t="shared" si="1713"/>
        <v>0</v>
      </c>
      <c r="K2272" s="534"/>
      <c r="L2272" s="531"/>
      <c r="M2272" s="513"/>
      <c r="N2272" s="314"/>
      <c r="O2272" s="313"/>
      <c r="P2272" s="313"/>
      <c r="Q2272" s="313"/>
    </row>
    <row r="2273" spans="1:17" s="209" customFormat="1" ht="12" customHeight="1" x14ac:dyDescent="0.3">
      <c r="A2273" s="614"/>
      <c r="B2273" s="509"/>
      <c r="C2273" s="509"/>
      <c r="D2273" s="508"/>
      <c r="E2273" s="508"/>
      <c r="F2273" s="213" t="s">
        <v>121</v>
      </c>
      <c r="G2273" s="214">
        <f t="shared" ref="G2273:J2273" si="1715">SUM(G2270:G2272)</f>
        <v>4500000</v>
      </c>
      <c r="H2273" s="214">
        <f t="shared" si="1715"/>
        <v>0</v>
      </c>
      <c r="I2273" s="214">
        <f t="shared" si="1715"/>
        <v>4500000</v>
      </c>
      <c r="J2273" s="214">
        <f t="shared" si="1715"/>
        <v>0</v>
      </c>
      <c r="K2273" s="535"/>
      <c r="L2273" s="532"/>
      <c r="M2273" s="514"/>
      <c r="N2273" s="314"/>
      <c r="O2273" s="313"/>
      <c r="P2273" s="313"/>
      <c r="Q2273" s="313"/>
    </row>
    <row r="2274" spans="1:17" s="209" customFormat="1" ht="12" customHeight="1" x14ac:dyDescent="0.3">
      <c r="A2274" s="614"/>
      <c r="B2274" s="518"/>
      <c r="C2274" s="519"/>
      <c r="D2274" s="519"/>
      <c r="E2274" s="520"/>
      <c r="F2274" s="206"/>
      <c r="G2274" s="207"/>
      <c r="H2274" s="208"/>
      <c r="I2274" s="208"/>
      <c r="J2274" s="208"/>
      <c r="K2274" s="527"/>
      <c r="L2274" s="527"/>
      <c r="M2274" s="512"/>
      <c r="N2274" s="314"/>
      <c r="O2274" s="313"/>
      <c r="P2274" s="313"/>
      <c r="Q2274" s="313"/>
    </row>
    <row r="2275" spans="1:17" s="209" customFormat="1" ht="12" customHeight="1" x14ac:dyDescent="0.3">
      <c r="A2275" s="614"/>
      <c r="B2275" s="521"/>
      <c r="C2275" s="522"/>
      <c r="D2275" s="522"/>
      <c r="E2275" s="523"/>
      <c r="F2275" s="206" t="s">
        <v>565</v>
      </c>
      <c r="G2275" s="207">
        <f>G2260+G2265+G2270</f>
        <v>35500000</v>
      </c>
      <c r="H2275" s="207">
        <f t="shared" ref="H2275:J2275" si="1716">H2260+H2265+H2270</f>
        <v>0</v>
      </c>
      <c r="I2275" s="207">
        <f t="shared" si="1716"/>
        <v>35500000</v>
      </c>
      <c r="J2275" s="207">
        <f t="shared" si="1716"/>
        <v>0</v>
      </c>
      <c r="K2275" s="528"/>
      <c r="L2275" s="528"/>
      <c r="M2275" s="513"/>
      <c r="N2275" s="314"/>
      <c r="O2275" s="313"/>
      <c r="P2275" s="313"/>
      <c r="Q2275" s="313"/>
    </row>
    <row r="2276" spans="1:17" s="209" customFormat="1" ht="12" customHeight="1" x14ac:dyDescent="0.3">
      <c r="A2276" s="614"/>
      <c r="B2276" s="521"/>
      <c r="C2276" s="522"/>
      <c r="D2276" s="522"/>
      <c r="E2276" s="523"/>
      <c r="F2276" s="206" t="s">
        <v>567</v>
      </c>
      <c r="G2276" s="207">
        <f t="shared" ref="G2276:J2277" si="1717">G2261+G2266+G2271</f>
        <v>0</v>
      </c>
      <c r="H2276" s="207">
        <f t="shared" si="1717"/>
        <v>0</v>
      </c>
      <c r="I2276" s="207">
        <f t="shared" si="1717"/>
        <v>0</v>
      </c>
      <c r="J2276" s="207">
        <f t="shared" si="1717"/>
        <v>0</v>
      </c>
      <c r="K2276" s="528"/>
      <c r="L2276" s="528"/>
      <c r="M2276" s="513"/>
      <c r="N2276" s="314"/>
      <c r="O2276" s="313"/>
      <c r="P2276" s="313"/>
      <c r="Q2276" s="313"/>
    </row>
    <row r="2277" spans="1:17" s="209" customFormat="1" ht="11.45" customHeight="1" x14ac:dyDescent="0.3">
      <c r="A2277" s="614"/>
      <c r="B2277" s="521"/>
      <c r="C2277" s="522"/>
      <c r="D2277" s="522"/>
      <c r="E2277" s="523"/>
      <c r="F2277" s="206" t="s">
        <v>569</v>
      </c>
      <c r="G2277" s="207">
        <f t="shared" si="1717"/>
        <v>0</v>
      </c>
      <c r="H2277" s="207">
        <f t="shared" si="1717"/>
        <v>0</v>
      </c>
      <c r="I2277" s="207">
        <f t="shared" si="1717"/>
        <v>0</v>
      </c>
      <c r="J2277" s="207">
        <f t="shared" si="1717"/>
        <v>0</v>
      </c>
      <c r="K2277" s="528"/>
      <c r="L2277" s="528"/>
      <c r="M2277" s="513"/>
      <c r="N2277" s="314"/>
      <c r="O2277" s="313"/>
      <c r="P2277" s="313"/>
      <c r="Q2277" s="313"/>
    </row>
    <row r="2278" spans="1:17" s="209" customFormat="1" ht="12" customHeight="1" x14ac:dyDescent="0.3">
      <c r="A2278" s="614"/>
      <c r="B2278" s="524"/>
      <c r="C2278" s="525"/>
      <c r="D2278" s="525"/>
      <c r="E2278" s="526"/>
      <c r="F2278" s="206" t="s">
        <v>121</v>
      </c>
      <c r="G2278" s="207">
        <f>SUM(G2275:G2277)</f>
        <v>35500000</v>
      </c>
      <c r="H2278" s="207">
        <f t="shared" ref="H2278:J2278" si="1718">SUM(H2275:H2277)</f>
        <v>0</v>
      </c>
      <c r="I2278" s="207">
        <f t="shared" si="1718"/>
        <v>35500000</v>
      </c>
      <c r="J2278" s="207">
        <f t="shared" si="1718"/>
        <v>0</v>
      </c>
      <c r="K2278" s="529"/>
      <c r="L2278" s="529"/>
      <c r="M2278" s="514"/>
      <c r="N2278" s="314"/>
      <c r="O2278" s="313"/>
      <c r="P2278" s="313"/>
      <c r="Q2278" s="313"/>
    </row>
    <row r="2279" spans="1:17" s="209" customFormat="1" ht="12" customHeight="1" x14ac:dyDescent="0.3">
      <c r="A2279" s="614">
        <f>A2259+1</f>
        <v>258</v>
      </c>
      <c r="B2279" s="507"/>
      <c r="C2279" s="507" t="s">
        <v>353</v>
      </c>
      <c r="D2279" s="507"/>
      <c r="E2279" s="507"/>
      <c r="F2279" s="210" t="s">
        <v>197</v>
      </c>
      <c r="G2279" s="210"/>
      <c r="H2279" s="211"/>
      <c r="I2279" s="211"/>
      <c r="J2279" s="211"/>
      <c r="K2279" s="533" t="s">
        <v>852</v>
      </c>
      <c r="L2279" s="530">
        <v>0</v>
      </c>
      <c r="M2279" s="512" t="s">
        <v>1329</v>
      </c>
      <c r="N2279" s="314"/>
      <c r="O2279" s="313"/>
      <c r="P2279" s="313"/>
      <c r="Q2279" s="313"/>
    </row>
    <row r="2280" spans="1:17" s="209" customFormat="1" ht="12" customHeight="1" x14ac:dyDescent="0.3">
      <c r="A2280" s="614"/>
      <c r="B2280" s="508"/>
      <c r="C2280" s="508"/>
      <c r="D2280" s="508"/>
      <c r="E2280" s="508"/>
      <c r="F2280" s="212" t="s">
        <v>104</v>
      </c>
      <c r="G2280" s="208">
        <v>3432554</v>
      </c>
      <c r="H2280" s="208">
        <v>0</v>
      </c>
      <c r="I2280" s="208">
        <f>G2280</f>
        <v>3432554</v>
      </c>
      <c r="J2280" s="208">
        <f t="shared" ref="J2280:J2282" si="1719">H2280</f>
        <v>0</v>
      </c>
      <c r="K2280" s="534"/>
      <c r="L2280" s="531"/>
      <c r="M2280" s="513"/>
      <c r="N2280" s="314">
        <f>G2280</f>
        <v>3432554</v>
      </c>
      <c r="O2280" s="314">
        <f t="shared" ref="O2280:Q2280" si="1720">H2280</f>
        <v>0</v>
      </c>
      <c r="P2280" s="314">
        <f t="shared" si="1720"/>
        <v>3432554</v>
      </c>
      <c r="Q2280" s="314">
        <f t="shared" si="1720"/>
        <v>0</v>
      </c>
    </row>
    <row r="2281" spans="1:17" s="209" customFormat="1" ht="12" customHeight="1" x14ac:dyDescent="0.3">
      <c r="A2281" s="614"/>
      <c r="B2281" s="508"/>
      <c r="C2281" s="508"/>
      <c r="D2281" s="508"/>
      <c r="E2281" s="508"/>
      <c r="F2281" s="212" t="s">
        <v>82</v>
      </c>
      <c r="G2281" s="208">
        <v>0</v>
      </c>
      <c r="H2281" s="208">
        <v>0</v>
      </c>
      <c r="I2281" s="208">
        <v>0</v>
      </c>
      <c r="J2281" s="208">
        <f t="shared" si="1719"/>
        <v>0</v>
      </c>
      <c r="K2281" s="534"/>
      <c r="L2281" s="531"/>
      <c r="M2281" s="513"/>
      <c r="N2281" s="314"/>
      <c r="O2281" s="313"/>
      <c r="P2281" s="313"/>
      <c r="Q2281" s="313"/>
    </row>
    <row r="2282" spans="1:17" s="209" customFormat="1" ht="12" customHeight="1" x14ac:dyDescent="0.3">
      <c r="A2282" s="614"/>
      <c r="B2282" s="508"/>
      <c r="C2282" s="508"/>
      <c r="D2282" s="508"/>
      <c r="E2282" s="508"/>
      <c r="F2282" s="212" t="s">
        <v>83</v>
      </c>
      <c r="G2282" s="208">
        <v>0</v>
      </c>
      <c r="H2282" s="208">
        <v>0</v>
      </c>
      <c r="I2282" s="208">
        <v>0</v>
      </c>
      <c r="J2282" s="208">
        <f t="shared" si="1719"/>
        <v>0</v>
      </c>
      <c r="K2282" s="534"/>
      <c r="L2282" s="531"/>
      <c r="M2282" s="513"/>
      <c r="N2282" s="314"/>
      <c r="O2282" s="313"/>
      <c r="P2282" s="313"/>
      <c r="Q2282" s="313"/>
    </row>
    <row r="2283" spans="1:17" s="209" customFormat="1" ht="12" customHeight="1" x14ac:dyDescent="0.3">
      <c r="A2283" s="614"/>
      <c r="B2283" s="509"/>
      <c r="C2283" s="509"/>
      <c r="D2283" s="508"/>
      <c r="E2283" s="508"/>
      <c r="F2283" s="213" t="s">
        <v>121</v>
      </c>
      <c r="G2283" s="214">
        <f t="shared" ref="G2283:J2283" si="1721">SUM(G2280:G2282)</f>
        <v>3432554</v>
      </c>
      <c r="H2283" s="214">
        <f t="shared" si="1721"/>
        <v>0</v>
      </c>
      <c r="I2283" s="214">
        <f t="shared" si="1721"/>
        <v>3432554</v>
      </c>
      <c r="J2283" s="214">
        <f t="shared" si="1721"/>
        <v>0</v>
      </c>
      <c r="K2283" s="535"/>
      <c r="L2283" s="532"/>
      <c r="M2283" s="513"/>
      <c r="N2283" s="314"/>
      <c r="O2283" s="313"/>
      <c r="P2283" s="313"/>
      <c r="Q2283" s="313"/>
    </row>
    <row r="2284" spans="1:17" s="209" customFormat="1" ht="12" customHeight="1" x14ac:dyDescent="0.3">
      <c r="A2284" s="614"/>
      <c r="B2284" s="507"/>
      <c r="C2284" s="507" t="s">
        <v>354</v>
      </c>
      <c r="D2284" s="508"/>
      <c r="E2284" s="508"/>
      <c r="F2284" s="210" t="s">
        <v>197</v>
      </c>
      <c r="G2284" s="210"/>
      <c r="H2284" s="211"/>
      <c r="I2284" s="211"/>
      <c r="J2284" s="211"/>
      <c r="K2284" s="533" t="s">
        <v>850</v>
      </c>
      <c r="L2284" s="530">
        <v>0</v>
      </c>
      <c r="M2284" s="513"/>
      <c r="N2284" s="314"/>
      <c r="O2284" s="313"/>
      <c r="P2284" s="313"/>
      <c r="Q2284" s="313"/>
    </row>
    <row r="2285" spans="1:17" s="209" customFormat="1" ht="12" customHeight="1" x14ac:dyDescent="0.3">
      <c r="A2285" s="614"/>
      <c r="B2285" s="508"/>
      <c r="C2285" s="508"/>
      <c r="D2285" s="508"/>
      <c r="E2285" s="508"/>
      <c r="F2285" s="212" t="s">
        <v>104</v>
      </c>
      <c r="G2285" s="208">
        <v>21400000</v>
      </c>
      <c r="H2285" s="208">
        <v>0</v>
      </c>
      <c r="I2285" s="208">
        <f>G2285</f>
        <v>21400000</v>
      </c>
      <c r="J2285" s="208">
        <f t="shared" ref="J2285:J2287" si="1722">H2285</f>
        <v>0</v>
      </c>
      <c r="K2285" s="534"/>
      <c r="L2285" s="531"/>
      <c r="M2285" s="513"/>
      <c r="N2285" s="314">
        <f>G2285</f>
        <v>21400000</v>
      </c>
      <c r="O2285" s="314">
        <f t="shared" ref="O2285:Q2285" si="1723">H2285</f>
        <v>0</v>
      </c>
      <c r="P2285" s="314">
        <f t="shared" si="1723"/>
        <v>21400000</v>
      </c>
      <c r="Q2285" s="314">
        <f t="shared" si="1723"/>
        <v>0</v>
      </c>
    </row>
    <row r="2286" spans="1:17" s="209" customFormat="1" ht="12" customHeight="1" x14ac:dyDescent="0.3">
      <c r="A2286" s="614"/>
      <c r="B2286" s="508"/>
      <c r="C2286" s="508"/>
      <c r="D2286" s="508"/>
      <c r="E2286" s="508"/>
      <c r="F2286" s="212" t="s">
        <v>82</v>
      </c>
      <c r="G2286" s="208">
        <v>0</v>
      </c>
      <c r="H2286" s="208">
        <v>0</v>
      </c>
      <c r="I2286" s="208">
        <v>0</v>
      </c>
      <c r="J2286" s="208">
        <f t="shared" si="1722"/>
        <v>0</v>
      </c>
      <c r="K2286" s="534"/>
      <c r="L2286" s="531"/>
      <c r="M2286" s="513"/>
      <c r="N2286" s="314"/>
      <c r="O2286" s="313"/>
      <c r="P2286" s="313"/>
      <c r="Q2286" s="313"/>
    </row>
    <row r="2287" spans="1:17" s="209" customFormat="1" ht="12" customHeight="1" x14ac:dyDescent="0.3">
      <c r="A2287" s="614"/>
      <c r="B2287" s="508"/>
      <c r="C2287" s="508"/>
      <c r="D2287" s="508"/>
      <c r="E2287" s="508"/>
      <c r="F2287" s="212" t="s">
        <v>83</v>
      </c>
      <c r="G2287" s="208">
        <v>0</v>
      </c>
      <c r="H2287" s="208">
        <v>0</v>
      </c>
      <c r="I2287" s="208">
        <v>0</v>
      </c>
      <c r="J2287" s="208">
        <f t="shared" si="1722"/>
        <v>0</v>
      </c>
      <c r="K2287" s="534"/>
      <c r="L2287" s="531"/>
      <c r="M2287" s="513"/>
      <c r="N2287" s="314"/>
      <c r="O2287" s="313"/>
      <c r="P2287" s="313"/>
      <c r="Q2287" s="313"/>
    </row>
    <row r="2288" spans="1:17" s="209" customFormat="1" ht="12" customHeight="1" x14ac:dyDescent="0.3">
      <c r="A2288" s="614"/>
      <c r="B2288" s="509"/>
      <c r="C2288" s="509"/>
      <c r="D2288" s="508"/>
      <c r="E2288" s="508"/>
      <c r="F2288" s="213" t="s">
        <v>121</v>
      </c>
      <c r="G2288" s="214">
        <f t="shared" ref="G2288:J2288" si="1724">SUM(G2285:G2287)</f>
        <v>21400000</v>
      </c>
      <c r="H2288" s="214">
        <f t="shared" si="1724"/>
        <v>0</v>
      </c>
      <c r="I2288" s="214">
        <f t="shared" si="1724"/>
        <v>21400000</v>
      </c>
      <c r="J2288" s="214">
        <f t="shared" si="1724"/>
        <v>0</v>
      </c>
      <c r="K2288" s="535"/>
      <c r="L2288" s="532"/>
      <c r="M2288" s="513"/>
      <c r="N2288" s="314"/>
      <c r="O2288" s="313"/>
      <c r="P2288" s="313"/>
      <c r="Q2288" s="313"/>
    </row>
    <row r="2289" spans="1:17" s="209" customFormat="1" ht="12" customHeight="1" x14ac:dyDescent="0.3">
      <c r="A2289" s="614"/>
      <c r="B2289" s="507"/>
      <c r="C2289" s="507" t="s">
        <v>355</v>
      </c>
      <c r="D2289" s="508"/>
      <c r="E2289" s="508"/>
      <c r="F2289" s="210" t="s">
        <v>197</v>
      </c>
      <c r="G2289" s="210"/>
      <c r="H2289" s="211"/>
      <c r="I2289" s="211"/>
      <c r="J2289" s="211"/>
      <c r="K2289" s="533" t="s">
        <v>852</v>
      </c>
      <c r="L2289" s="530">
        <v>0</v>
      </c>
      <c r="M2289" s="513"/>
      <c r="N2289" s="314"/>
      <c r="O2289" s="313"/>
      <c r="P2289" s="313"/>
      <c r="Q2289" s="313"/>
    </row>
    <row r="2290" spans="1:17" s="209" customFormat="1" ht="12" customHeight="1" x14ac:dyDescent="0.3">
      <c r="A2290" s="614"/>
      <c r="B2290" s="508"/>
      <c r="C2290" s="508"/>
      <c r="D2290" s="508"/>
      <c r="E2290" s="508"/>
      <c r="F2290" s="212" t="s">
        <v>104</v>
      </c>
      <c r="G2290" s="208">
        <v>24600000</v>
      </c>
      <c r="H2290" s="208">
        <v>0</v>
      </c>
      <c r="I2290" s="208">
        <f>G2290</f>
        <v>24600000</v>
      </c>
      <c r="J2290" s="208">
        <f t="shared" ref="J2290:J2292" si="1725">H2290</f>
        <v>0</v>
      </c>
      <c r="K2290" s="534"/>
      <c r="L2290" s="531"/>
      <c r="M2290" s="513"/>
      <c r="N2290" s="314">
        <f>G2290</f>
        <v>24600000</v>
      </c>
      <c r="O2290" s="314">
        <f t="shared" ref="O2290:Q2290" si="1726">H2290</f>
        <v>0</v>
      </c>
      <c r="P2290" s="314">
        <f t="shared" si="1726"/>
        <v>24600000</v>
      </c>
      <c r="Q2290" s="314">
        <f t="shared" si="1726"/>
        <v>0</v>
      </c>
    </row>
    <row r="2291" spans="1:17" s="209" customFormat="1" ht="12" customHeight="1" x14ac:dyDescent="0.3">
      <c r="A2291" s="614"/>
      <c r="B2291" s="508"/>
      <c r="C2291" s="508"/>
      <c r="D2291" s="508"/>
      <c r="E2291" s="508"/>
      <c r="F2291" s="212" t="s">
        <v>82</v>
      </c>
      <c r="G2291" s="208">
        <v>0</v>
      </c>
      <c r="H2291" s="208">
        <v>0</v>
      </c>
      <c r="I2291" s="208">
        <v>0</v>
      </c>
      <c r="J2291" s="208">
        <f t="shared" si="1725"/>
        <v>0</v>
      </c>
      <c r="K2291" s="534"/>
      <c r="L2291" s="531"/>
      <c r="M2291" s="513"/>
      <c r="N2291" s="314"/>
      <c r="O2291" s="313"/>
      <c r="P2291" s="313"/>
      <c r="Q2291" s="313"/>
    </row>
    <row r="2292" spans="1:17" s="209" customFormat="1" ht="12" customHeight="1" x14ac:dyDescent="0.3">
      <c r="A2292" s="614"/>
      <c r="B2292" s="508"/>
      <c r="C2292" s="508"/>
      <c r="D2292" s="508"/>
      <c r="E2292" s="508"/>
      <c r="F2292" s="212" t="s">
        <v>83</v>
      </c>
      <c r="G2292" s="208">
        <v>0</v>
      </c>
      <c r="H2292" s="208">
        <v>0</v>
      </c>
      <c r="I2292" s="208">
        <v>0</v>
      </c>
      <c r="J2292" s="208">
        <f t="shared" si="1725"/>
        <v>0</v>
      </c>
      <c r="K2292" s="534"/>
      <c r="L2292" s="531"/>
      <c r="M2292" s="513"/>
      <c r="N2292" s="314"/>
      <c r="O2292" s="313"/>
      <c r="P2292" s="313"/>
      <c r="Q2292" s="313"/>
    </row>
    <row r="2293" spans="1:17" s="209" customFormat="1" ht="12" customHeight="1" x14ac:dyDescent="0.3">
      <c r="A2293" s="614"/>
      <c r="B2293" s="509"/>
      <c r="C2293" s="509"/>
      <c r="D2293" s="508"/>
      <c r="E2293" s="508"/>
      <c r="F2293" s="213" t="s">
        <v>121</v>
      </c>
      <c r="G2293" s="214">
        <f t="shared" ref="G2293:J2293" si="1727">SUM(G2290:G2292)</f>
        <v>24600000</v>
      </c>
      <c r="H2293" s="214">
        <f t="shared" si="1727"/>
        <v>0</v>
      </c>
      <c r="I2293" s="214">
        <f t="shared" si="1727"/>
        <v>24600000</v>
      </c>
      <c r="J2293" s="214">
        <f t="shared" si="1727"/>
        <v>0</v>
      </c>
      <c r="K2293" s="535"/>
      <c r="L2293" s="532"/>
      <c r="M2293" s="514"/>
      <c r="N2293" s="314"/>
      <c r="O2293" s="313"/>
      <c r="P2293" s="313"/>
      <c r="Q2293" s="313"/>
    </row>
    <row r="2294" spans="1:17" s="209" customFormat="1" ht="12" customHeight="1" x14ac:dyDescent="0.3">
      <c r="A2294" s="614"/>
      <c r="B2294" s="518"/>
      <c r="C2294" s="519"/>
      <c r="D2294" s="519"/>
      <c r="E2294" s="520"/>
      <c r="F2294" s="206"/>
      <c r="G2294" s="207"/>
      <c r="H2294" s="208"/>
      <c r="I2294" s="208"/>
      <c r="J2294" s="208"/>
      <c r="K2294" s="527"/>
      <c r="L2294" s="527"/>
      <c r="M2294" s="512"/>
      <c r="N2294" s="314"/>
      <c r="O2294" s="313"/>
      <c r="P2294" s="313"/>
      <c r="Q2294" s="313"/>
    </row>
    <row r="2295" spans="1:17" s="209" customFormat="1" ht="12" customHeight="1" x14ac:dyDescent="0.3">
      <c r="A2295" s="614"/>
      <c r="B2295" s="521"/>
      <c r="C2295" s="522"/>
      <c r="D2295" s="522"/>
      <c r="E2295" s="523"/>
      <c r="F2295" s="206" t="s">
        <v>565</v>
      </c>
      <c r="G2295" s="207">
        <f>G2280+G2285+G2290</f>
        <v>49432554</v>
      </c>
      <c r="H2295" s="207">
        <f t="shared" ref="H2295:J2295" si="1728">H2280+H2285+H2290</f>
        <v>0</v>
      </c>
      <c r="I2295" s="207">
        <f t="shared" si="1728"/>
        <v>49432554</v>
      </c>
      <c r="J2295" s="207">
        <f t="shared" si="1728"/>
        <v>0</v>
      </c>
      <c r="K2295" s="528"/>
      <c r="L2295" s="528"/>
      <c r="M2295" s="513"/>
      <c r="N2295" s="314"/>
      <c r="O2295" s="313"/>
      <c r="P2295" s="313"/>
      <c r="Q2295" s="313"/>
    </row>
    <row r="2296" spans="1:17" s="209" customFormat="1" ht="12" customHeight="1" x14ac:dyDescent="0.3">
      <c r="A2296" s="614"/>
      <c r="B2296" s="521"/>
      <c r="C2296" s="522"/>
      <c r="D2296" s="522"/>
      <c r="E2296" s="523"/>
      <c r="F2296" s="206" t="s">
        <v>567</v>
      </c>
      <c r="G2296" s="207">
        <f t="shared" ref="G2296:J2297" si="1729">G2281+G2286+G2291</f>
        <v>0</v>
      </c>
      <c r="H2296" s="207">
        <f t="shared" si="1729"/>
        <v>0</v>
      </c>
      <c r="I2296" s="207">
        <f t="shared" si="1729"/>
        <v>0</v>
      </c>
      <c r="J2296" s="207">
        <f t="shared" si="1729"/>
        <v>0</v>
      </c>
      <c r="K2296" s="528"/>
      <c r="L2296" s="528"/>
      <c r="M2296" s="513"/>
      <c r="N2296" s="314"/>
      <c r="O2296" s="313"/>
      <c r="P2296" s="313"/>
      <c r="Q2296" s="313"/>
    </row>
    <row r="2297" spans="1:17" s="209" customFormat="1" ht="12" customHeight="1" x14ac:dyDescent="0.3">
      <c r="A2297" s="614"/>
      <c r="B2297" s="521"/>
      <c r="C2297" s="522"/>
      <c r="D2297" s="522"/>
      <c r="E2297" s="523"/>
      <c r="F2297" s="206" t="s">
        <v>569</v>
      </c>
      <c r="G2297" s="207">
        <f t="shared" si="1729"/>
        <v>0</v>
      </c>
      <c r="H2297" s="207">
        <f t="shared" si="1729"/>
        <v>0</v>
      </c>
      <c r="I2297" s="207">
        <f t="shared" si="1729"/>
        <v>0</v>
      </c>
      <c r="J2297" s="207">
        <f t="shared" si="1729"/>
        <v>0</v>
      </c>
      <c r="K2297" s="528"/>
      <c r="L2297" s="528"/>
      <c r="M2297" s="513"/>
      <c r="N2297" s="314"/>
      <c r="O2297" s="313"/>
      <c r="P2297" s="313"/>
      <c r="Q2297" s="313"/>
    </row>
    <row r="2298" spans="1:17" s="209" customFormat="1" ht="12" customHeight="1" x14ac:dyDescent="0.3">
      <c r="A2298" s="614"/>
      <c r="B2298" s="524"/>
      <c r="C2298" s="525"/>
      <c r="D2298" s="525"/>
      <c r="E2298" s="526"/>
      <c r="F2298" s="206" t="s">
        <v>121</v>
      </c>
      <c r="G2298" s="207">
        <f>SUM(G2295:G2297)</f>
        <v>49432554</v>
      </c>
      <c r="H2298" s="207">
        <f t="shared" ref="H2298:J2298" si="1730">SUM(H2295:H2297)</f>
        <v>0</v>
      </c>
      <c r="I2298" s="207">
        <f t="shared" si="1730"/>
        <v>49432554</v>
      </c>
      <c r="J2298" s="207">
        <f t="shared" si="1730"/>
        <v>0</v>
      </c>
      <c r="K2298" s="529"/>
      <c r="L2298" s="529"/>
      <c r="M2298" s="514"/>
      <c r="N2298" s="314"/>
      <c r="O2298" s="313"/>
      <c r="P2298" s="313"/>
      <c r="Q2298" s="313"/>
    </row>
    <row r="2299" spans="1:17" s="209" customFormat="1" ht="12" customHeight="1" x14ac:dyDescent="0.3">
      <c r="A2299" s="614">
        <f>A2279+1</f>
        <v>259</v>
      </c>
      <c r="B2299" s="507"/>
      <c r="C2299" s="507" t="s">
        <v>358</v>
      </c>
      <c r="D2299" s="507"/>
      <c r="E2299" s="507"/>
      <c r="F2299" s="210" t="s">
        <v>197</v>
      </c>
      <c r="G2299" s="210"/>
      <c r="H2299" s="211"/>
      <c r="I2299" s="211"/>
      <c r="J2299" s="211"/>
      <c r="K2299" s="533" t="s">
        <v>852</v>
      </c>
      <c r="L2299" s="530">
        <v>0</v>
      </c>
      <c r="M2299" s="512" t="s">
        <v>1330</v>
      </c>
      <c r="N2299" s="314"/>
      <c r="O2299" s="313"/>
      <c r="P2299" s="313"/>
      <c r="Q2299" s="313"/>
    </row>
    <row r="2300" spans="1:17" s="209" customFormat="1" ht="12" customHeight="1" x14ac:dyDescent="0.3">
      <c r="A2300" s="614"/>
      <c r="B2300" s="508"/>
      <c r="C2300" s="508"/>
      <c r="D2300" s="508"/>
      <c r="E2300" s="508"/>
      <c r="F2300" s="212" t="s">
        <v>104</v>
      </c>
      <c r="G2300" s="208">
        <v>6800000</v>
      </c>
      <c r="H2300" s="208">
        <v>0</v>
      </c>
      <c r="I2300" s="208">
        <f>G2300</f>
        <v>6800000</v>
      </c>
      <c r="J2300" s="208">
        <f t="shared" ref="J2300:J2302" si="1731">H2300</f>
        <v>0</v>
      </c>
      <c r="K2300" s="534"/>
      <c r="L2300" s="531"/>
      <c r="M2300" s="513"/>
      <c r="N2300" s="314">
        <f>G2300</f>
        <v>6800000</v>
      </c>
      <c r="O2300" s="314">
        <f t="shared" ref="O2300:Q2300" si="1732">H2300</f>
        <v>0</v>
      </c>
      <c r="P2300" s="314">
        <f t="shared" si="1732"/>
        <v>6800000</v>
      </c>
      <c r="Q2300" s="314">
        <f t="shared" si="1732"/>
        <v>0</v>
      </c>
    </row>
    <row r="2301" spans="1:17" s="209" customFormat="1" ht="12" customHeight="1" x14ac:dyDescent="0.3">
      <c r="A2301" s="614"/>
      <c r="B2301" s="508"/>
      <c r="C2301" s="508"/>
      <c r="D2301" s="508"/>
      <c r="E2301" s="508"/>
      <c r="F2301" s="212" t="s">
        <v>82</v>
      </c>
      <c r="G2301" s="208">
        <v>0</v>
      </c>
      <c r="H2301" s="208">
        <v>0</v>
      </c>
      <c r="I2301" s="208">
        <v>0</v>
      </c>
      <c r="J2301" s="208">
        <f t="shared" si="1731"/>
        <v>0</v>
      </c>
      <c r="K2301" s="534"/>
      <c r="L2301" s="531"/>
      <c r="M2301" s="513"/>
      <c r="N2301" s="314"/>
      <c r="O2301" s="313"/>
      <c r="P2301" s="313"/>
      <c r="Q2301" s="313"/>
    </row>
    <row r="2302" spans="1:17" s="209" customFormat="1" ht="12" customHeight="1" x14ac:dyDescent="0.3">
      <c r="A2302" s="614"/>
      <c r="B2302" s="508"/>
      <c r="C2302" s="508"/>
      <c r="D2302" s="508"/>
      <c r="E2302" s="508"/>
      <c r="F2302" s="212" t="s">
        <v>83</v>
      </c>
      <c r="G2302" s="208">
        <v>0</v>
      </c>
      <c r="H2302" s="208">
        <v>0</v>
      </c>
      <c r="I2302" s="208">
        <v>0</v>
      </c>
      <c r="J2302" s="208">
        <f t="shared" si="1731"/>
        <v>0</v>
      </c>
      <c r="K2302" s="534"/>
      <c r="L2302" s="531"/>
      <c r="M2302" s="513"/>
      <c r="N2302" s="314"/>
      <c r="O2302" s="313"/>
      <c r="P2302" s="313"/>
      <c r="Q2302" s="313"/>
    </row>
    <row r="2303" spans="1:17" s="209" customFormat="1" ht="12" customHeight="1" x14ac:dyDescent="0.3">
      <c r="A2303" s="614"/>
      <c r="B2303" s="509"/>
      <c r="C2303" s="509"/>
      <c r="D2303" s="508"/>
      <c r="E2303" s="508"/>
      <c r="F2303" s="213" t="s">
        <v>121</v>
      </c>
      <c r="G2303" s="214">
        <f t="shared" ref="G2303:J2303" si="1733">SUM(G2300:G2302)</f>
        <v>6800000</v>
      </c>
      <c r="H2303" s="214">
        <f t="shared" si="1733"/>
        <v>0</v>
      </c>
      <c r="I2303" s="214">
        <f t="shared" si="1733"/>
        <v>6800000</v>
      </c>
      <c r="J2303" s="214">
        <f t="shared" si="1733"/>
        <v>0</v>
      </c>
      <c r="K2303" s="535"/>
      <c r="L2303" s="532"/>
      <c r="M2303" s="513"/>
      <c r="N2303" s="314"/>
      <c r="O2303" s="313"/>
      <c r="P2303" s="313"/>
      <c r="Q2303" s="313"/>
    </row>
    <row r="2304" spans="1:17" s="209" customFormat="1" ht="12" customHeight="1" x14ac:dyDescent="0.3">
      <c r="A2304" s="614"/>
      <c r="B2304" s="507"/>
      <c r="C2304" s="507" t="s">
        <v>359</v>
      </c>
      <c r="D2304" s="508"/>
      <c r="E2304" s="508"/>
      <c r="F2304" s="210" t="s">
        <v>197</v>
      </c>
      <c r="G2304" s="210"/>
      <c r="H2304" s="211"/>
      <c r="I2304" s="211"/>
      <c r="J2304" s="211"/>
      <c r="K2304" s="533" t="s">
        <v>850</v>
      </c>
      <c r="L2304" s="530">
        <v>0</v>
      </c>
      <c r="M2304" s="513"/>
      <c r="N2304" s="314"/>
      <c r="O2304" s="313"/>
      <c r="P2304" s="313"/>
      <c r="Q2304" s="313"/>
    </row>
    <row r="2305" spans="1:17" s="209" customFormat="1" ht="12" customHeight="1" x14ac:dyDescent="0.3">
      <c r="A2305" s="614"/>
      <c r="B2305" s="508"/>
      <c r="C2305" s="508"/>
      <c r="D2305" s="508"/>
      <c r="E2305" s="508"/>
      <c r="F2305" s="212" t="s">
        <v>104</v>
      </c>
      <c r="G2305" s="208">
        <v>16000000</v>
      </c>
      <c r="H2305" s="208">
        <v>0</v>
      </c>
      <c r="I2305" s="208">
        <f>G2305</f>
        <v>16000000</v>
      </c>
      <c r="J2305" s="208">
        <f t="shared" ref="J2305:J2307" si="1734">H2305</f>
        <v>0</v>
      </c>
      <c r="K2305" s="534"/>
      <c r="L2305" s="531"/>
      <c r="M2305" s="513"/>
      <c r="N2305" s="314">
        <f>G2305</f>
        <v>16000000</v>
      </c>
      <c r="O2305" s="314">
        <f t="shared" ref="O2305:Q2305" si="1735">H2305</f>
        <v>0</v>
      </c>
      <c r="P2305" s="314">
        <f t="shared" si="1735"/>
        <v>16000000</v>
      </c>
      <c r="Q2305" s="314">
        <f t="shared" si="1735"/>
        <v>0</v>
      </c>
    </row>
    <row r="2306" spans="1:17" s="209" customFormat="1" ht="12" customHeight="1" x14ac:dyDescent="0.3">
      <c r="A2306" s="614"/>
      <c r="B2306" s="508"/>
      <c r="C2306" s="508"/>
      <c r="D2306" s="508"/>
      <c r="E2306" s="508"/>
      <c r="F2306" s="212" t="s">
        <v>82</v>
      </c>
      <c r="G2306" s="208">
        <v>0</v>
      </c>
      <c r="H2306" s="208">
        <v>0</v>
      </c>
      <c r="I2306" s="208">
        <v>0</v>
      </c>
      <c r="J2306" s="208">
        <f t="shared" si="1734"/>
        <v>0</v>
      </c>
      <c r="K2306" s="534"/>
      <c r="L2306" s="531"/>
      <c r="M2306" s="513"/>
      <c r="N2306" s="314"/>
      <c r="O2306" s="313"/>
      <c r="P2306" s="313"/>
      <c r="Q2306" s="313"/>
    </row>
    <row r="2307" spans="1:17" s="209" customFormat="1" ht="12" customHeight="1" x14ac:dyDescent="0.3">
      <c r="A2307" s="614"/>
      <c r="B2307" s="508"/>
      <c r="C2307" s="508"/>
      <c r="D2307" s="508"/>
      <c r="E2307" s="508"/>
      <c r="F2307" s="212" t="s">
        <v>83</v>
      </c>
      <c r="G2307" s="208">
        <v>0</v>
      </c>
      <c r="H2307" s="208">
        <v>0</v>
      </c>
      <c r="I2307" s="208">
        <v>0</v>
      </c>
      <c r="J2307" s="208">
        <f t="shared" si="1734"/>
        <v>0</v>
      </c>
      <c r="K2307" s="534"/>
      <c r="L2307" s="531"/>
      <c r="M2307" s="513"/>
      <c r="N2307" s="314"/>
      <c r="O2307" s="313"/>
      <c r="P2307" s="313"/>
      <c r="Q2307" s="313"/>
    </row>
    <row r="2308" spans="1:17" s="209" customFormat="1" ht="12" customHeight="1" x14ac:dyDescent="0.3">
      <c r="A2308" s="614"/>
      <c r="B2308" s="509"/>
      <c r="C2308" s="509"/>
      <c r="D2308" s="508"/>
      <c r="E2308" s="508"/>
      <c r="F2308" s="213" t="s">
        <v>121</v>
      </c>
      <c r="G2308" s="214">
        <f t="shared" ref="G2308:J2308" si="1736">SUM(G2305:G2307)</f>
        <v>16000000</v>
      </c>
      <c r="H2308" s="214">
        <f t="shared" si="1736"/>
        <v>0</v>
      </c>
      <c r="I2308" s="214">
        <f t="shared" si="1736"/>
        <v>16000000</v>
      </c>
      <c r="J2308" s="214">
        <f t="shared" si="1736"/>
        <v>0</v>
      </c>
      <c r="K2308" s="535"/>
      <c r="L2308" s="532"/>
      <c r="M2308" s="514"/>
      <c r="N2308" s="314"/>
      <c r="O2308" s="313"/>
      <c r="P2308" s="313"/>
      <c r="Q2308" s="313"/>
    </row>
    <row r="2309" spans="1:17" s="209" customFormat="1" ht="12" customHeight="1" x14ac:dyDescent="0.3">
      <c r="A2309" s="614"/>
      <c r="B2309" s="518"/>
      <c r="C2309" s="519"/>
      <c r="D2309" s="519"/>
      <c r="E2309" s="520"/>
      <c r="F2309" s="206"/>
      <c r="G2309" s="207"/>
      <c r="H2309" s="208"/>
      <c r="I2309" s="208"/>
      <c r="J2309" s="208"/>
      <c r="K2309" s="527"/>
      <c r="L2309" s="527"/>
      <c r="M2309" s="512"/>
      <c r="N2309" s="314"/>
      <c r="O2309" s="313"/>
      <c r="P2309" s="313"/>
      <c r="Q2309" s="313"/>
    </row>
    <row r="2310" spans="1:17" s="209" customFormat="1" ht="12" customHeight="1" x14ac:dyDescent="0.3">
      <c r="A2310" s="614"/>
      <c r="B2310" s="521"/>
      <c r="C2310" s="522"/>
      <c r="D2310" s="522"/>
      <c r="E2310" s="523"/>
      <c r="F2310" s="206" t="s">
        <v>565</v>
      </c>
      <c r="G2310" s="207">
        <f>G2300+G2305</f>
        <v>22800000</v>
      </c>
      <c r="H2310" s="207">
        <f t="shared" ref="H2310:J2310" si="1737">H2300+H2305</f>
        <v>0</v>
      </c>
      <c r="I2310" s="207">
        <f t="shared" si="1737"/>
        <v>22800000</v>
      </c>
      <c r="J2310" s="207">
        <f t="shared" si="1737"/>
        <v>0</v>
      </c>
      <c r="K2310" s="528"/>
      <c r="L2310" s="528"/>
      <c r="M2310" s="513"/>
      <c r="N2310" s="314"/>
      <c r="O2310" s="313"/>
      <c r="P2310" s="313"/>
      <c r="Q2310" s="313"/>
    </row>
    <row r="2311" spans="1:17" s="209" customFormat="1" ht="12" customHeight="1" x14ac:dyDescent="0.3">
      <c r="A2311" s="614"/>
      <c r="B2311" s="521"/>
      <c r="C2311" s="522"/>
      <c r="D2311" s="522"/>
      <c r="E2311" s="523"/>
      <c r="F2311" s="206" t="s">
        <v>567</v>
      </c>
      <c r="G2311" s="207">
        <f t="shared" ref="G2311:J2312" si="1738">G2301+G2306</f>
        <v>0</v>
      </c>
      <c r="H2311" s="207">
        <f t="shared" si="1738"/>
        <v>0</v>
      </c>
      <c r="I2311" s="207">
        <f t="shared" si="1738"/>
        <v>0</v>
      </c>
      <c r="J2311" s="207">
        <f t="shared" si="1738"/>
        <v>0</v>
      </c>
      <c r="K2311" s="528"/>
      <c r="L2311" s="528"/>
      <c r="M2311" s="513"/>
      <c r="N2311" s="314"/>
      <c r="O2311" s="313"/>
      <c r="P2311" s="313"/>
      <c r="Q2311" s="313"/>
    </row>
    <row r="2312" spans="1:17" s="209" customFormat="1" ht="12" customHeight="1" x14ac:dyDescent="0.3">
      <c r="A2312" s="614"/>
      <c r="B2312" s="521"/>
      <c r="C2312" s="522"/>
      <c r="D2312" s="522"/>
      <c r="E2312" s="523"/>
      <c r="F2312" s="206" t="s">
        <v>569</v>
      </c>
      <c r="G2312" s="207">
        <f t="shared" si="1738"/>
        <v>0</v>
      </c>
      <c r="H2312" s="207">
        <f t="shared" si="1738"/>
        <v>0</v>
      </c>
      <c r="I2312" s="207">
        <f t="shared" si="1738"/>
        <v>0</v>
      </c>
      <c r="J2312" s="207">
        <f t="shared" si="1738"/>
        <v>0</v>
      </c>
      <c r="K2312" s="528"/>
      <c r="L2312" s="528"/>
      <c r="M2312" s="513"/>
      <c r="N2312" s="314"/>
      <c r="O2312" s="313"/>
      <c r="P2312" s="313"/>
      <c r="Q2312" s="313"/>
    </row>
    <row r="2313" spans="1:17" s="209" customFormat="1" ht="12" customHeight="1" x14ac:dyDescent="0.3">
      <c r="A2313" s="614"/>
      <c r="B2313" s="524"/>
      <c r="C2313" s="525"/>
      <c r="D2313" s="525"/>
      <c r="E2313" s="526"/>
      <c r="F2313" s="206" t="s">
        <v>121</v>
      </c>
      <c r="G2313" s="207">
        <f>SUM(G2310:G2312)</f>
        <v>22800000</v>
      </c>
      <c r="H2313" s="207">
        <f t="shared" ref="H2313:J2313" si="1739">SUM(H2310:H2312)</f>
        <v>0</v>
      </c>
      <c r="I2313" s="207">
        <f t="shared" si="1739"/>
        <v>22800000</v>
      </c>
      <c r="J2313" s="207">
        <f t="shared" si="1739"/>
        <v>0</v>
      </c>
      <c r="K2313" s="529"/>
      <c r="L2313" s="529"/>
      <c r="M2313" s="514"/>
      <c r="N2313" s="314"/>
      <c r="O2313" s="313"/>
      <c r="P2313" s="313"/>
      <c r="Q2313" s="313"/>
    </row>
    <row r="2314" spans="1:17" s="209" customFormat="1" ht="12" customHeight="1" x14ac:dyDescent="0.3">
      <c r="A2314" s="614">
        <f>A2299+1</f>
        <v>260</v>
      </c>
      <c r="B2314" s="507"/>
      <c r="C2314" s="507" t="s">
        <v>360</v>
      </c>
      <c r="D2314" s="507"/>
      <c r="E2314" s="507"/>
      <c r="F2314" s="210" t="s">
        <v>197</v>
      </c>
      <c r="G2314" s="210"/>
      <c r="H2314" s="211"/>
      <c r="I2314" s="211"/>
      <c r="J2314" s="211"/>
      <c r="K2314" s="533" t="s">
        <v>852</v>
      </c>
      <c r="L2314" s="530">
        <v>0</v>
      </c>
      <c r="M2314" s="512" t="s">
        <v>1331</v>
      </c>
      <c r="N2314" s="314"/>
      <c r="O2314" s="313"/>
      <c r="P2314" s="313"/>
      <c r="Q2314" s="313"/>
    </row>
    <row r="2315" spans="1:17" s="209" customFormat="1" ht="12" customHeight="1" x14ac:dyDescent="0.3">
      <c r="A2315" s="614"/>
      <c r="B2315" s="508"/>
      <c r="C2315" s="508"/>
      <c r="D2315" s="508"/>
      <c r="E2315" s="508"/>
      <c r="F2315" s="212" t="s">
        <v>104</v>
      </c>
      <c r="G2315" s="208">
        <v>35789730</v>
      </c>
      <c r="H2315" s="208">
        <v>0</v>
      </c>
      <c r="I2315" s="208">
        <f>G2315</f>
        <v>35789730</v>
      </c>
      <c r="J2315" s="208">
        <f t="shared" ref="J2315:J2317" si="1740">H2315</f>
        <v>0</v>
      </c>
      <c r="K2315" s="534"/>
      <c r="L2315" s="531"/>
      <c r="M2315" s="513"/>
      <c r="N2315" s="314">
        <f>G2315</f>
        <v>35789730</v>
      </c>
      <c r="O2315" s="314">
        <f t="shared" ref="O2315:Q2315" si="1741">H2315</f>
        <v>0</v>
      </c>
      <c r="P2315" s="314">
        <f t="shared" si="1741"/>
        <v>35789730</v>
      </c>
      <c r="Q2315" s="314">
        <f t="shared" si="1741"/>
        <v>0</v>
      </c>
    </row>
    <row r="2316" spans="1:17" s="209" customFormat="1" ht="12" customHeight="1" x14ac:dyDescent="0.3">
      <c r="A2316" s="614"/>
      <c r="B2316" s="508"/>
      <c r="C2316" s="508"/>
      <c r="D2316" s="508"/>
      <c r="E2316" s="508"/>
      <c r="F2316" s="212" t="s">
        <v>82</v>
      </c>
      <c r="G2316" s="208">
        <v>0</v>
      </c>
      <c r="H2316" s="208">
        <v>0</v>
      </c>
      <c r="I2316" s="208">
        <v>0</v>
      </c>
      <c r="J2316" s="208">
        <f t="shared" si="1740"/>
        <v>0</v>
      </c>
      <c r="K2316" s="534"/>
      <c r="L2316" s="531"/>
      <c r="M2316" s="513"/>
      <c r="N2316" s="314"/>
      <c r="O2316" s="313"/>
      <c r="P2316" s="313"/>
      <c r="Q2316" s="313"/>
    </row>
    <row r="2317" spans="1:17" s="209" customFormat="1" ht="12" customHeight="1" x14ac:dyDescent="0.3">
      <c r="A2317" s="614"/>
      <c r="B2317" s="508"/>
      <c r="C2317" s="508"/>
      <c r="D2317" s="508"/>
      <c r="E2317" s="508"/>
      <c r="F2317" s="212" t="s">
        <v>83</v>
      </c>
      <c r="G2317" s="208">
        <v>0</v>
      </c>
      <c r="H2317" s="208">
        <v>0</v>
      </c>
      <c r="I2317" s="208">
        <v>0</v>
      </c>
      <c r="J2317" s="208">
        <f t="shared" si="1740"/>
        <v>0</v>
      </c>
      <c r="K2317" s="534"/>
      <c r="L2317" s="531"/>
      <c r="M2317" s="513"/>
      <c r="N2317" s="314"/>
      <c r="O2317" s="313"/>
      <c r="P2317" s="313"/>
      <c r="Q2317" s="313"/>
    </row>
    <row r="2318" spans="1:17" s="209" customFormat="1" ht="12" customHeight="1" x14ac:dyDescent="0.3">
      <c r="A2318" s="614"/>
      <c r="B2318" s="509"/>
      <c r="C2318" s="509"/>
      <c r="D2318" s="508"/>
      <c r="E2318" s="508"/>
      <c r="F2318" s="213" t="s">
        <v>121</v>
      </c>
      <c r="G2318" s="214">
        <f t="shared" ref="G2318:J2318" si="1742">SUM(G2315:G2317)</f>
        <v>35789730</v>
      </c>
      <c r="H2318" s="214">
        <f t="shared" si="1742"/>
        <v>0</v>
      </c>
      <c r="I2318" s="214">
        <f t="shared" si="1742"/>
        <v>35789730</v>
      </c>
      <c r="J2318" s="214">
        <f t="shared" si="1742"/>
        <v>0</v>
      </c>
      <c r="K2318" s="535"/>
      <c r="L2318" s="532"/>
      <c r="M2318" s="513"/>
      <c r="N2318" s="314"/>
      <c r="O2318" s="313"/>
      <c r="P2318" s="313"/>
      <c r="Q2318" s="313"/>
    </row>
    <row r="2319" spans="1:17" s="209" customFormat="1" ht="12" customHeight="1" x14ac:dyDescent="0.3">
      <c r="A2319" s="614"/>
      <c r="B2319" s="507"/>
      <c r="C2319" s="507" t="s">
        <v>361</v>
      </c>
      <c r="D2319" s="508"/>
      <c r="E2319" s="508"/>
      <c r="F2319" s="210" t="s">
        <v>197</v>
      </c>
      <c r="G2319" s="210"/>
      <c r="H2319" s="211"/>
      <c r="I2319" s="211"/>
      <c r="J2319" s="211"/>
      <c r="K2319" s="533" t="s">
        <v>850</v>
      </c>
      <c r="L2319" s="530">
        <v>0</v>
      </c>
      <c r="M2319" s="513"/>
      <c r="N2319" s="314"/>
      <c r="O2319" s="313"/>
      <c r="P2319" s="313"/>
      <c r="Q2319" s="313"/>
    </row>
    <row r="2320" spans="1:17" s="209" customFormat="1" ht="12" customHeight="1" x14ac:dyDescent="0.3">
      <c r="A2320" s="614"/>
      <c r="B2320" s="508"/>
      <c r="C2320" s="508"/>
      <c r="D2320" s="508"/>
      <c r="E2320" s="508"/>
      <c r="F2320" s="212" t="s">
        <v>104</v>
      </c>
      <c r="G2320" s="208">
        <v>25000000</v>
      </c>
      <c r="H2320" s="208">
        <v>0</v>
      </c>
      <c r="I2320" s="208">
        <f>G2320</f>
        <v>25000000</v>
      </c>
      <c r="J2320" s="208">
        <f t="shared" ref="J2320:J2322" si="1743">H2320</f>
        <v>0</v>
      </c>
      <c r="K2320" s="534"/>
      <c r="L2320" s="531"/>
      <c r="M2320" s="513"/>
      <c r="N2320" s="314">
        <f>G2320</f>
        <v>25000000</v>
      </c>
      <c r="O2320" s="314">
        <f t="shared" ref="O2320:Q2320" si="1744">H2320</f>
        <v>0</v>
      </c>
      <c r="P2320" s="314">
        <f t="shared" si="1744"/>
        <v>25000000</v>
      </c>
      <c r="Q2320" s="314">
        <f t="shared" si="1744"/>
        <v>0</v>
      </c>
    </row>
    <row r="2321" spans="1:17" s="209" customFormat="1" ht="12" customHeight="1" x14ac:dyDescent="0.3">
      <c r="A2321" s="614"/>
      <c r="B2321" s="508"/>
      <c r="C2321" s="508"/>
      <c r="D2321" s="508"/>
      <c r="E2321" s="508"/>
      <c r="F2321" s="212" t="s">
        <v>82</v>
      </c>
      <c r="G2321" s="208">
        <v>0</v>
      </c>
      <c r="H2321" s="208">
        <v>0</v>
      </c>
      <c r="I2321" s="208">
        <v>0</v>
      </c>
      <c r="J2321" s="208">
        <f t="shared" si="1743"/>
        <v>0</v>
      </c>
      <c r="K2321" s="534"/>
      <c r="L2321" s="531"/>
      <c r="M2321" s="513"/>
      <c r="N2321" s="314"/>
      <c r="O2321" s="313"/>
      <c r="P2321" s="313"/>
      <c r="Q2321" s="313"/>
    </row>
    <row r="2322" spans="1:17" s="209" customFormat="1" ht="12" customHeight="1" x14ac:dyDescent="0.3">
      <c r="A2322" s="614"/>
      <c r="B2322" s="508"/>
      <c r="C2322" s="508"/>
      <c r="D2322" s="508"/>
      <c r="E2322" s="508"/>
      <c r="F2322" s="212" t="s">
        <v>83</v>
      </c>
      <c r="G2322" s="208">
        <v>0</v>
      </c>
      <c r="H2322" s="208">
        <v>0</v>
      </c>
      <c r="I2322" s="208">
        <v>0</v>
      </c>
      <c r="J2322" s="208">
        <f t="shared" si="1743"/>
        <v>0</v>
      </c>
      <c r="K2322" s="534"/>
      <c r="L2322" s="531"/>
      <c r="M2322" s="513"/>
      <c r="N2322" s="314"/>
      <c r="O2322" s="313"/>
      <c r="P2322" s="313"/>
      <c r="Q2322" s="313"/>
    </row>
    <row r="2323" spans="1:17" s="209" customFormat="1" ht="12" customHeight="1" x14ac:dyDescent="0.3">
      <c r="A2323" s="614"/>
      <c r="B2323" s="509"/>
      <c r="C2323" s="509"/>
      <c r="D2323" s="508"/>
      <c r="E2323" s="508"/>
      <c r="F2323" s="213" t="s">
        <v>121</v>
      </c>
      <c r="G2323" s="214">
        <f t="shared" ref="G2323:J2323" si="1745">SUM(G2320:G2322)</f>
        <v>25000000</v>
      </c>
      <c r="H2323" s="214">
        <f t="shared" si="1745"/>
        <v>0</v>
      </c>
      <c r="I2323" s="214">
        <f t="shared" si="1745"/>
        <v>25000000</v>
      </c>
      <c r="J2323" s="214">
        <f t="shared" si="1745"/>
        <v>0</v>
      </c>
      <c r="K2323" s="535"/>
      <c r="L2323" s="532"/>
      <c r="M2323" s="513"/>
      <c r="N2323" s="314"/>
      <c r="O2323" s="313"/>
      <c r="P2323" s="313"/>
      <c r="Q2323" s="313"/>
    </row>
    <row r="2324" spans="1:17" s="209" customFormat="1" ht="12" customHeight="1" x14ac:dyDescent="0.3">
      <c r="A2324" s="614"/>
      <c r="B2324" s="507"/>
      <c r="C2324" s="507" t="s">
        <v>362</v>
      </c>
      <c r="D2324" s="508"/>
      <c r="E2324" s="508"/>
      <c r="F2324" s="210" t="s">
        <v>197</v>
      </c>
      <c r="G2324" s="210"/>
      <c r="H2324" s="211"/>
      <c r="I2324" s="211"/>
      <c r="J2324" s="211"/>
      <c r="K2324" s="533" t="s">
        <v>850</v>
      </c>
      <c r="L2324" s="530">
        <v>0</v>
      </c>
      <c r="M2324" s="513"/>
      <c r="N2324" s="314"/>
      <c r="O2324" s="313"/>
      <c r="P2324" s="313"/>
      <c r="Q2324" s="313"/>
    </row>
    <row r="2325" spans="1:17" s="209" customFormat="1" ht="12" customHeight="1" x14ac:dyDescent="0.3">
      <c r="A2325" s="614"/>
      <c r="B2325" s="508"/>
      <c r="C2325" s="508"/>
      <c r="D2325" s="508"/>
      <c r="E2325" s="508"/>
      <c r="F2325" s="212" t="s">
        <v>104</v>
      </c>
      <c r="G2325" s="208">
        <v>22600000</v>
      </c>
      <c r="H2325" s="208">
        <v>0</v>
      </c>
      <c r="I2325" s="208">
        <f>G2325</f>
        <v>22600000</v>
      </c>
      <c r="J2325" s="208">
        <f t="shared" ref="J2325:J2327" si="1746">H2325</f>
        <v>0</v>
      </c>
      <c r="K2325" s="534"/>
      <c r="L2325" s="531"/>
      <c r="M2325" s="513"/>
      <c r="N2325" s="314">
        <f>G2325</f>
        <v>22600000</v>
      </c>
      <c r="O2325" s="314">
        <f t="shared" ref="O2325:Q2325" si="1747">H2325</f>
        <v>0</v>
      </c>
      <c r="P2325" s="314">
        <f t="shared" si="1747"/>
        <v>22600000</v>
      </c>
      <c r="Q2325" s="314">
        <f t="shared" si="1747"/>
        <v>0</v>
      </c>
    </row>
    <row r="2326" spans="1:17" s="209" customFormat="1" ht="12" customHeight="1" x14ac:dyDescent="0.3">
      <c r="A2326" s="614"/>
      <c r="B2326" s="508"/>
      <c r="C2326" s="508"/>
      <c r="D2326" s="508"/>
      <c r="E2326" s="508"/>
      <c r="F2326" s="212" t="s">
        <v>82</v>
      </c>
      <c r="G2326" s="208">
        <v>0</v>
      </c>
      <c r="H2326" s="208">
        <v>0</v>
      </c>
      <c r="I2326" s="208">
        <v>0</v>
      </c>
      <c r="J2326" s="208">
        <f t="shared" si="1746"/>
        <v>0</v>
      </c>
      <c r="K2326" s="534"/>
      <c r="L2326" s="531"/>
      <c r="M2326" s="513"/>
      <c r="N2326" s="314"/>
      <c r="O2326" s="313"/>
      <c r="P2326" s="313"/>
      <c r="Q2326" s="313"/>
    </row>
    <row r="2327" spans="1:17" s="209" customFormat="1" ht="12" customHeight="1" x14ac:dyDescent="0.3">
      <c r="A2327" s="614"/>
      <c r="B2327" s="508"/>
      <c r="C2327" s="508"/>
      <c r="D2327" s="508"/>
      <c r="E2327" s="508"/>
      <c r="F2327" s="212" t="s">
        <v>83</v>
      </c>
      <c r="G2327" s="208">
        <v>0</v>
      </c>
      <c r="H2327" s="208">
        <v>0</v>
      </c>
      <c r="I2327" s="208">
        <v>0</v>
      </c>
      <c r="J2327" s="208">
        <f t="shared" si="1746"/>
        <v>0</v>
      </c>
      <c r="K2327" s="534"/>
      <c r="L2327" s="531"/>
      <c r="M2327" s="513"/>
      <c r="N2327" s="314"/>
      <c r="O2327" s="313"/>
      <c r="P2327" s="313"/>
      <c r="Q2327" s="313"/>
    </row>
    <row r="2328" spans="1:17" s="209" customFormat="1" ht="12" customHeight="1" x14ac:dyDescent="0.3">
      <c r="A2328" s="614"/>
      <c r="B2328" s="509"/>
      <c r="C2328" s="509"/>
      <c r="D2328" s="508"/>
      <c r="E2328" s="508"/>
      <c r="F2328" s="213" t="s">
        <v>121</v>
      </c>
      <c r="G2328" s="214">
        <f t="shared" ref="G2328:J2328" si="1748">SUM(G2325:G2327)</f>
        <v>22600000</v>
      </c>
      <c r="H2328" s="214">
        <f t="shared" si="1748"/>
        <v>0</v>
      </c>
      <c r="I2328" s="214">
        <f t="shared" si="1748"/>
        <v>22600000</v>
      </c>
      <c r="J2328" s="214">
        <f t="shared" si="1748"/>
        <v>0</v>
      </c>
      <c r="K2328" s="535"/>
      <c r="L2328" s="532"/>
      <c r="M2328" s="513"/>
      <c r="N2328" s="314"/>
      <c r="O2328" s="313"/>
      <c r="P2328" s="313"/>
      <c r="Q2328" s="313"/>
    </row>
    <row r="2329" spans="1:17" s="209" customFormat="1" ht="12" customHeight="1" x14ac:dyDescent="0.3">
      <c r="A2329" s="614"/>
      <c r="B2329" s="507"/>
      <c r="C2329" s="507" t="s">
        <v>363</v>
      </c>
      <c r="D2329" s="508"/>
      <c r="E2329" s="508"/>
      <c r="F2329" s="210" t="s">
        <v>197</v>
      </c>
      <c r="G2329" s="210"/>
      <c r="H2329" s="211"/>
      <c r="I2329" s="211"/>
      <c r="J2329" s="211"/>
      <c r="K2329" s="533" t="s">
        <v>850</v>
      </c>
      <c r="L2329" s="530">
        <v>0</v>
      </c>
      <c r="M2329" s="513"/>
      <c r="N2329" s="314"/>
      <c r="O2329" s="313"/>
      <c r="P2329" s="313"/>
      <c r="Q2329" s="313"/>
    </row>
    <row r="2330" spans="1:17" s="209" customFormat="1" ht="12" customHeight="1" x14ac:dyDescent="0.3">
      <c r="A2330" s="614"/>
      <c r="B2330" s="508"/>
      <c r="C2330" s="508"/>
      <c r="D2330" s="508"/>
      <c r="E2330" s="508"/>
      <c r="F2330" s="212" t="s">
        <v>104</v>
      </c>
      <c r="G2330" s="208">
        <v>7000000</v>
      </c>
      <c r="H2330" s="208">
        <v>0</v>
      </c>
      <c r="I2330" s="208">
        <f>G2330</f>
        <v>7000000</v>
      </c>
      <c r="J2330" s="208">
        <f t="shared" ref="J2330:J2332" si="1749">H2330</f>
        <v>0</v>
      </c>
      <c r="K2330" s="534"/>
      <c r="L2330" s="531"/>
      <c r="M2330" s="513"/>
      <c r="N2330" s="314">
        <f>G2330</f>
        <v>7000000</v>
      </c>
      <c r="O2330" s="314">
        <f t="shared" ref="O2330:Q2330" si="1750">H2330</f>
        <v>0</v>
      </c>
      <c r="P2330" s="314">
        <f t="shared" si="1750"/>
        <v>7000000</v>
      </c>
      <c r="Q2330" s="314">
        <f t="shared" si="1750"/>
        <v>0</v>
      </c>
    </row>
    <row r="2331" spans="1:17" s="209" customFormat="1" ht="12" customHeight="1" x14ac:dyDescent="0.3">
      <c r="A2331" s="614"/>
      <c r="B2331" s="508"/>
      <c r="C2331" s="508"/>
      <c r="D2331" s="508"/>
      <c r="E2331" s="508"/>
      <c r="F2331" s="212" t="s">
        <v>82</v>
      </c>
      <c r="G2331" s="208">
        <v>0</v>
      </c>
      <c r="H2331" s="208">
        <v>0</v>
      </c>
      <c r="I2331" s="208">
        <v>0</v>
      </c>
      <c r="J2331" s="208">
        <f t="shared" si="1749"/>
        <v>0</v>
      </c>
      <c r="K2331" s="534"/>
      <c r="L2331" s="531"/>
      <c r="M2331" s="513"/>
      <c r="N2331" s="314"/>
      <c r="O2331" s="313"/>
      <c r="P2331" s="313"/>
      <c r="Q2331" s="313"/>
    </row>
    <row r="2332" spans="1:17" s="209" customFormat="1" ht="12" customHeight="1" x14ac:dyDescent="0.3">
      <c r="A2332" s="614"/>
      <c r="B2332" s="508"/>
      <c r="C2332" s="508"/>
      <c r="D2332" s="508"/>
      <c r="E2332" s="508"/>
      <c r="F2332" s="212" t="s">
        <v>83</v>
      </c>
      <c r="G2332" s="208">
        <v>0</v>
      </c>
      <c r="H2332" s="208">
        <v>0</v>
      </c>
      <c r="I2332" s="208">
        <v>0</v>
      </c>
      <c r="J2332" s="208">
        <f t="shared" si="1749"/>
        <v>0</v>
      </c>
      <c r="K2332" s="534"/>
      <c r="L2332" s="531"/>
      <c r="M2332" s="513"/>
      <c r="N2332" s="314"/>
      <c r="O2332" s="313"/>
      <c r="P2332" s="313"/>
      <c r="Q2332" s="313"/>
    </row>
    <row r="2333" spans="1:17" s="209" customFormat="1" ht="12" customHeight="1" x14ac:dyDescent="0.3">
      <c r="A2333" s="614"/>
      <c r="B2333" s="509"/>
      <c r="C2333" s="509"/>
      <c r="D2333" s="509"/>
      <c r="E2333" s="509"/>
      <c r="F2333" s="213" t="s">
        <v>121</v>
      </c>
      <c r="G2333" s="214">
        <f t="shared" ref="G2333:J2333" si="1751">SUM(G2330:G2332)</f>
        <v>7000000</v>
      </c>
      <c r="H2333" s="214">
        <f t="shared" si="1751"/>
        <v>0</v>
      </c>
      <c r="I2333" s="214">
        <f t="shared" si="1751"/>
        <v>7000000</v>
      </c>
      <c r="J2333" s="214">
        <f t="shared" si="1751"/>
        <v>0</v>
      </c>
      <c r="K2333" s="535"/>
      <c r="L2333" s="532"/>
      <c r="M2333" s="514"/>
      <c r="N2333" s="314"/>
      <c r="O2333" s="313"/>
      <c r="P2333" s="313"/>
      <c r="Q2333" s="313"/>
    </row>
    <row r="2334" spans="1:17" s="209" customFormat="1" ht="12" customHeight="1" x14ac:dyDescent="0.3">
      <c r="A2334" s="614"/>
      <c r="B2334" s="518"/>
      <c r="C2334" s="519"/>
      <c r="D2334" s="519"/>
      <c r="E2334" s="520"/>
      <c r="F2334" s="206"/>
      <c r="G2334" s="207"/>
      <c r="H2334" s="208"/>
      <c r="I2334" s="208"/>
      <c r="J2334" s="208"/>
      <c r="K2334" s="527"/>
      <c r="L2334" s="527"/>
      <c r="M2334" s="512"/>
      <c r="N2334" s="314"/>
      <c r="O2334" s="313"/>
      <c r="P2334" s="313"/>
      <c r="Q2334" s="313"/>
    </row>
    <row r="2335" spans="1:17" s="209" customFormat="1" ht="12" customHeight="1" x14ac:dyDescent="0.3">
      <c r="A2335" s="614"/>
      <c r="B2335" s="521"/>
      <c r="C2335" s="522"/>
      <c r="D2335" s="522"/>
      <c r="E2335" s="523"/>
      <c r="F2335" s="206" t="s">
        <v>565</v>
      </c>
      <c r="G2335" s="207">
        <f>G2315+G2320+G2325+G2330</f>
        <v>90389730</v>
      </c>
      <c r="H2335" s="207">
        <f t="shared" ref="H2335:I2335" si="1752">H2315+H2320+H2325+H2330</f>
        <v>0</v>
      </c>
      <c r="I2335" s="207">
        <f t="shared" si="1752"/>
        <v>90389730</v>
      </c>
      <c r="J2335" s="207">
        <f>J2315+J2320+J2325+J2330</f>
        <v>0</v>
      </c>
      <c r="K2335" s="528"/>
      <c r="L2335" s="528"/>
      <c r="M2335" s="513"/>
      <c r="N2335" s="314"/>
      <c r="O2335" s="313"/>
      <c r="P2335" s="313"/>
      <c r="Q2335" s="313"/>
    </row>
    <row r="2336" spans="1:17" s="209" customFormat="1" ht="12" customHeight="1" x14ac:dyDescent="0.3">
      <c r="A2336" s="614"/>
      <c r="B2336" s="521"/>
      <c r="C2336" s="522"/>
      <c r="D2336" s="522"/>
      <c r="E2336" s="523"/>
      <c r="F2336" s="206" t="s">
        <v>567</v>
      </c>
      <c r="G2336" s="207">
        <f t="shared" ref="G2336:J2337" si="1753">G2316+G2321+G2326+G2331</f>
        <v>0</v>
      </c>
      <c r="H2336" s="207">
        <f t="shared" si="1753"/>
        <v>0</v>
      </c>
      <c r="I2336" s="207">
        <f t="shared" si="1753"/>
        <v>0</v>
      </c>
      <c r="J2336" s="207">
        <f t="shared" si="1753"/>
        <v>0</v>
      </c>
      <c r="K2336" s="528"/>
      <c r="L2336" s="528"/>
      <c r="M2336" s="513"/>
      <c r="N2336" s="314"/>
      <c r="O2336" s="313"/>
      <c r="P2336" s="313"/>
      <c r="Q2336" s="313"/>
    </row>
    <row r="2337" spans="1:17" s="209" customFormat="1" ht="12" customHeight="1" x14ac:dyDescent="0.3">
      <c r="A2337" s="614"/>
      <c r="B2337" s="521"/>
      <c r="C2337" s="522"/>
      <c r="D2337" s="522"/>
      <c r="E2337" s="523"/>
      <c r="F2337" s="206" t="s">
        <v>569</v>
      </c>
      <c r="G2337" s="207">
        <f t="shared" si="1753"/>
        <v>0</v>
      </c>
      <c r="H2337" s="207">
        <f t="shared" si="1753"/>
        <v>0</v>
      </c>
      <c r="I2337" s="207">
        <f t="shared" si="1753"/>
        <v>0</v>
      </c>
      <c r="J2337" s="207">
        <f t="shared" si="1753"/>
        <v>0</v>
      </c>
      <c r="K2337" s="528"/>
      <c r="L2337" s="528"/>
      <c r="M2337" s="513"/>
      <c r="N2337" s="314"/>
      <c r="O2337" s="313"/>
      <c r="P2337" s="313"/>
      <c r="Q2337" s="313"/>
    </row>
    <row r="2338" spans="1:17" s="209" customFormat="1" ht="11.45" customHeight="1" x14ac:dyDescent="0.3">
      <c r="A2338" s="614"/>
      <c r="B2338" s="524"/>
      <c r="C2338" s="525"/>
      <c r="D2338" s="525"/>
      <c r="E2338" s="526"/>
      <c r="F2338" s="206" t="s">
        <v>121</v>
      </c>
      <c r="G2338" s="207">
        <f>SUM(G2335:G2337)</f>
        <v>90389730</v>
      </c>
      <c r="H2338" s="207">
        <f t="shared" ref="H2338:J2338" si="1754">SUM(H2335:H2337)</f>
        <v>0</v>
      </c>
      <c r="I2338" s="207">
        <f t="shared" si="1754"/>
        <v>90389730</v>
      </c>
      <c r="J2338" s="207">
        <f t="shared" si="1754"/>
        <v>0</v>
      </c>
      <c r="K2338" s="529"/>
      <c r="L2338" s="529"/>
      <c r="M2338" s="514"/>
      <c r="N2338" s="314"/>
      <c r="O2338" s="313"/>
      <c r="P2338" s="313"/>
      <c r="Q2338" s="313"/>
    </row>
    <row r="2339" spans="1:17" s="209" customFormat="1" ht="12" customHeight="1" x14ac:dyDescent="0.3">
      <c r="A2339" s="614">
        <f>A2314+1</f>
        <v>261</v>
      </c>
      <c r="B2339" s="507"/>
      <c r="C2339" s="507" t="s">
        <v>364</v>
      </c>
      <c r="D2339" s="507"/>
      <c r="E2339" s="507"/>
      <c r="F2339" s="210" t="s">
        <v>197</v>
      </c>
      <c r="G2339" s="210"/>
      <c r="H2339" s="211"/>
      <c r="I2339" s="211"/>
      <c r="J2339" s="211"/>
      <c r="K2339" s="533" t="s">
        <v>852</v>
      </c>
      <c r="L2339" s="530">
        <v>0</v>
      </c>
      <c r="M2339" s="512" t="s">
        <v>1332</v>
      </c>
      <c r="N2339" s="314"/>
      <c r="O2339" s="313"/>
      <c r="P2339" s="313"/>
      <c r="Q2339" s="313"/>
    </row>
    <row r="2340" spans="1:17" s="209" customFormat="1" ht="12" customHeight="1" x14ac:dyDescent="0.3">
      <c r="A2340" s="614"/>
      <c r="B2340" s="508"/>
      <c r="C2340" s="508"/>
      <c r="D2340" s="508"/>
      <c r="E2340" s="508"/>
      <c r="F2340" s="212" t="s">
        <v>104</v>
      </c>
      <c r="G2340" s="208">
        <v>64112100</v>
      </c>
      <c r="H2340" s="208">
        <v>0</v>
      </c>
      <c r="I2340" s="208">
        <f>G2340</f>
        <v>64112100</v>
      </c>
      <c r="J2340" s="208">
        <f t="shared" ref="J2340:J2342" si="1755">H2340</f>
        <v>0</v>
      </c>
      <c r="K2340" s="534"/>
      <c r="L2340" s="531"/>
      <c r="M2340" s="513"/>
      <c r="N2340" s="314">
        <f>G2340</f>
        <v>64112100</v>
      </c>
      <c r="O2340" s="314">
        <f t="shared" ref="O2340:Q2340" si="1756">H2340</f>
        <v>0</v>
      </c>
      <c r="P2340" s="314">
        <f t="shared" si="1756"/>
        <v>64112100</v>
      </c>
      <c r="Q2340" s="314">
        <f t="shared" si="1756"/>
        <v>0</v>
      </c>
    </row>
    <row r="2341" spans="1:17" s="209" customFormat="1" ht="12" customHeight="1" x14ac:dyDescent="0.3">
      <c r="A2341" s="614"/>
      <c r="B2341" s="508"/>
      <c r="C2341" s="508"/>
      <c r="D2341" s="508"/>
      <c r="E2341" s="508"/>
      <c r="F2341" s="212" t="s">
        <v>82</v>
      </c>
      <c r="G2341" s="208">
        <v>0</v>
      </c>
      <c r="H2341" s="208">
        <v>0</v>
      </c>
      <c r="I2341" s="208">
        <v>0</v>
      </c>
      <c r="J2341" s="208">
        <f t="shared" si="1755"/>
        <v>0</v>
      </c>
      <c r="K2341" s="534"/>
      <c r="L2341" s="531"/>
      <c r="M2341" s="513"/>
      <c r="N2341" s="314"/>
      <c r="O2341" s="313"/>
      <c r="P2341" s="313"/>
      <c r="Q2341" s="313"/>
    </row>
    <row r="2342" spans="1:17" s="209" customFormat="1" ht="12" customHeight="1" x14ac:dyDescent="0.3">
      <c r="A2342" s="614"/>
      <c r="B2342" s="508"/>
      <c r="C2342" s="508"/>
      <c r="D2342" s="508"/>
      <c r="E2342" s="508"/>
      <c r="F2342" s="212" t="s">
        <v>83</v>
      </c>
      <c r="G2342" s="208">
        <v>0</v>
      </c>
      <c r="H2342" s="208">
        <v>0</v>
      </c>
      <c r="I2342" s="208">
        <v>0</v>
      </c>
      <c r="J2342" s="208">
        <f t="shared" si="1755"/>
        <v>0</v>
      </c>
      <c r="K2342" s="534"/>
      <c r="L2342" s="531"/>
      <c r="M2342" s="513"/>
      <c r="N2342" s="314"/>
      <c r="O2342" s="313"/>
      <c r="P2342" s="313"/>
      <c r="Q2342" s="313"/>
    </row>
    <row r="2343" spans="1:17" s="209" customFormat="1" ht="12" customHeight="1" x14ac:dyDescent="0.3">
      <c r="A2343" s="614"/>
      <c r="B2343" s="509"/>
      <c r="C2343" s="509"/>
      <c r="D2343" s="508"/>
      <c r="E2343" s="508"/>
      <c r="F2343" s="213" t="s">
        <v>121</v>
      </c>
      <c r="G2343" s="214">
        <f t="shared" ref="G2343:J2343" si="1757">SUM(G2340:G2342)</f>
        <v>64112100</v>
      </c>
      <c r="H2343" s="214">
        <f t="shared" ref="H2343:I2343" si="1758">SUM(H2340:H2342)</f>
        <v>0</v>
      </c>
      <c r="I2343" s="214">
        <f t="shared" si="1758"/>
        <v>64112100</v>
      </c>
      <c r="J2343" s="214">
        <f t="shared" si="1757"/>
        <v>0</v>
      </c>
      <c r="K2343" s="535"/>
      <c r="L2343" s="532"/>
      <c r="M2343" s="513"/>
      <c r="N2343" s="314"/>
      <c r="O2343" s="313"/>
      <c r="P2343" s="313"/>
      <c r="Q2343" s="313"/>
    </row>
    <row r="2344" spans="1:17" s="209" customFormat="1" ht="12" customHeight="1" x14ac:dyDescent="0.3">
      <c r="A2344" s="614"/>
      <c r="B2344" s="507"/>
      <c r="C2344" s="507" t="s">
        <v>365</v>
      </c>
      <c r="D2344" s="508"/>
      <c r="E2344" s="508"/>
      <c r="F2344" s="210" t="s">
        <v>197</v>
      </c>
      <c r="G2344" s="210"/>
      <c r="H2344" s="211"/>
      <c r="I2344" s="211"/>
      <c r="J2344" s="211"/>
      <c r="K2344" s="533" t="s">
        <v>850</v>
      </c>
      <c r="L2344" s="530">
        <v>0</v>
      </c>
      <c r="M2344" s="513"/>
      <c r="N2344" s="314"/>
      <c r="O2344" s="313"/>
      <c r="P2344" s="313"/>
      <c r="Q2344" s="313"/>
    </row>
    <row r="2345" spans="1:17" s="209" customFormat="1" ht="12" customHeight="1" x14ac:dyDescent="0.3">
      <c r="A2345" s="614"/>
      <c r="B2345" s="508"/>
      <c r="C2345" s="508"/>
      <c r="D2345" s="508"/>
      <c r="E2345" s="508"/>
      <c r="F2345" s="212" t="s">
        <v>104</v>
      </c>
      <c r="G2345" s="208">
        <v>160000000</v>
      </c>
      <c r="H2345" s="208">
        <v>0</v>
      </c>
      <c r="I2345" s="208">
        <f>G2345</f>
        <v>160000000</v>
      </c>
      <c r="J2345" s="208">
        <f t="shared" ref="J2345:J2347" si="1759">H2345</f>
        <v>0</v>
      </c>
      <c r="K2345" s="534"/>
      <c r="L2345" s="531"/>
      <c r="M2345" s="513"/>
      <c r="N2345" s="314">
        <f>G2345</f>
        <v>160000000</v>
      </c>
      <c r="O2345" s="314">
        <f t="shared" ref="O2345:Q2345" si="1760">H2345</f>
        <v>0</v>
      </c>
      <c r="P2345" s="314">
        <f t="shared" si="1760"/>
        <v>160000000</v>
      </c>
      <c r="Q2345" s="314">
        <f t="shared" si="1760"/>
        <v>0</v>
      </c>
    </row>
    <row r="2346" spans="1:17" s="209" customFormat="1" ht="12" customHeight="1" x14ac:dyDescent="0.3">
      <c r="A2346" s="614"/>
      <c r="B2346" s="508"/>
      <c r="C2346" s="508"/>
      <c r="D2346" s="508"/>
      <c r="E2346" s="508"/>
      <c r="F2346" s="212" t="s">
        <v>82</v>
      </c>
      <c r="G2346" s="208">
        <v>0</v>
      </c>
      <c r="H2346" s="208">
        <v>0</v>
      </c>
      <c r="I2346" s="208">
        <v>0</v>
      </c>
      <c r="J2346" s="208">
        <f t="shared" si="1759"/>
        <v>0</v>
      </c>
      <c r="K2346" s="534"/>
      <c r="L2346" s="531"/>
      <c r="M2346" s="513"/>
      <c r="N2346" s="314"/>
      <c r="O2346" s="313"/>
      <c r="P2346" s="313"/>
      <c r="Q2346" s="313"/>
    </row>
    <row r="2347" spans="1:17" s="209" customFormat="1" ht="12" customHeight="1" x14ac:dyDescent="0.3">
      <c r="A2347" s="614"/>
      <c r="B2347" s="508"/>
      <c r="C2347" s="508"/>
      <c r="D2347" s="508"/>
      <c r="E2347" s="508"/>
      <c r="F2347" s="212" t="s">
        <v>83</v>
      </c>
      <c r="G2347" s="208">
        <v>0</v>
      </c>
      <c r="H2347" s="208">
        <v>0</v>
      </c>
      <c r="I2347" s="208">
        <v>0</v>
      </c>
      <c r="J2347" s="208">
        <f t="shared" si="1759"/>
        <v>0</v>
      </c>
      <c r="K2347" s="534"/>
      <c r="L2347" s="531"/>
      <c r="M2347" s="513"/>
      <c r="N2347" s="314"/>
      <c r="O2347" s="313"/>
      <c r="P2347" s="313"/>
      <c r="Q2347" s="313"/>
    </row>
    <row r="2348" spans="1:17" s="209" customFormat="1" ht="12" customHeight="1" x14ac:dyDescent="0.3">
      <c r="A2348" s="614"/>
      <c r="B2348" s="509"/>
      <c r="C2348" s="509"/>
      <c r="D2348" s="508"/>
      <c r="E2348" s="508"/>
      <c r="F2348" s="213" t="s">
        <v>121</v>
      </c>
      <c r="G2348" s="214">
        <f t="shared" ref="G2348:J2348" si="1761">SUM(G2345:G2347)</f>
        <v>160000000</v>
      </c>
      <c r="H2348" s="214">
        <f t="shared" ref="H2348:I2348" si="1762">SUM(H2345:H2347)</f>
        <v>0</v>
      </c>
      <c r="I2348" s="214">
        <f t="shared" si="1762"/>
        <v>160000000</v>
      </c>
      <c r="J2348" s="214">
        <f t="shared" si="1761"/>
        <v>0</v>
      </c>
      <c r="K2348" s="535"/>
      <c r="L2348" s="532"/>
      <c r="M2348" s="513"/>
      <c r="N2348" s="314"/>
      <c r="O2348" s="313"/>
      <c r="P2348" s="313"/>
      <c r="Q2348" s="313"/>
    </row>
    <row r="2349" spans="1:17" s="209" customFormat="1" ht="12" customHeight="1" x14ac:dyDescent="0.3">
      <c r="A2349" s="614"/>
      <c r="B2349" s="507"/>
      <c r="C2349" s="507" t="s">
        <v>366</v>
      </c>
      <c r="D2349" s="508"/>
      <c r="E2349" s="508"/>
      <c r="F2349" s="210" t="s">
        <v>197</v>
      </c>
      <c r="G2349" s="210"/>
      <c r="H2349" s="211"/>
      <c r="I2349" s="211"/>
      <c r="J2349" s="211"/>
      <c r="K2349" s="533" t="s">
        <v>850</v>
      </c>
      <c r="L2349" s="530">
        <v>0</v>
      </c>
      <c r="M2349" s="513"/>
      <c r="N2349" s="314"/>
      <c r="O2349" s="313"/>
      <c r="P2349" s="313"/>
      <c r="Q2349" s="313"/>
    </row>
    <row r="2350" spans="1:17" s="209" customFormat="1" ht="12" customHeight="1" x14ac:dyDescent="0.3">
      <c r="A2350" s="614"/>
      <c r="B2350" s="508"/>
      <c r="C2350" s="508"/>
      <c r="D2350" s="508"/>
      <c r="E2350" s="508"/>
      <c r="F2350" s="212" t="s">
        <v>104</v>
      </c>
      <c r="G2350" s="208">
        <v>100000000</v>
      </c>
      <c r="H2350" s="208">
        <v>0</v>
      </c>
      <c r="I2350" s="208">
        <f>G2350</f>
        <v>100000000</v>
      </c>
      <c r="J2350" s="208">
        <f t="shared" ref="J2350:J2352" si="1763">H2350</f>
        <v>0</v>
      </c>
      <c r="K2350" s="534"/>
      <c r="L2350" s="531"/>
      <c r="M2350" s="513"/>
      <c r="N2350" s="314">
        <f>G2350</f>
        <v>100000000</v>
      </c>
      <c r="O2350" s="314">
        <f t="shared" ref="O2350:Q2350" si="1764">H2350</f>
        <v>0</v>
      </c>
      <c r="P2350" s="314">
        <f t="shared" si="1764"/>
        <v>100000000</v>
      </c>
      <c r="Q2350" s="314">
        <f t="shared" si="1764"/>
        <v>0</v>
      </c>
    </row>
    <row r="2351" spans="1:17" s="209" customFormat="1" ht="12" customHeight="1" x14ac:dyDescent="0.3">
      <c r="A2351" s="614"/>
      <c r="B2351" s="508"/>
      <c r="C2351" s="508"/>
      <c r="D2351" s="508"/>
      <c r="E2351" s="508"/>
      <c r="F2351" s="212" t="s">
        <v>82</v>
      </c>
      <c r="G2351" s="208">
        <v>0</v>
      </c>
      <c r="H2351" s="208">
        <v>0</v>
      </c>
      <c r="I2351" s="208">
        <v>0</v>
      </c>
      <c r="J2351" s="208">
        <f t="shared" si="1763"/>
        <v>0</v>
      </c>
      <c r="K2351" s="534"/>
      <c r="L2351" s="531"/>
      <c r="M2351" s="513"/>
      <c r="N2351" s="314"/>
      <c r="O2351" s="313"/>
      <c r="P2351" s="313"/>
      <c r="Q2351" s="313"/>
    </row>
    <row r="2352" spans="1:17" s="209" customFormat="1" ht="12" customHeight="1" x14ac:dyDescent="0.3">
      <c r="A2352" s="614"/>
      <c r="B2352" s="508"/>
      <c r="C2352" s="508"/>
      <c r="D2352" s="508"/>
      <c r="E2352" s="508"/>
      <c r="F2352" s="212" t="s">
        <v>83</v>
      </c>
      <c r="G2352" s="208">
        <v>0</v>
      </c>
      <c r="H2352" s="208">
        <v>0</v>
      </c>
      <c r="I2352" s="208">
        <v>0</v>
      </c>
      <c r="J2352" s="208">
        <f t="shared" si="1763"/>
        <v>0</v>
      </c>
      <c r="K2352" s="534"/>
      <c r="L2352" s="531"/>
      <c r="M2352" s="513"/>
      <c r="N2352" s="314"/>
      <c r="O2352" s="313"/>
      <c r="P2352" s="313"/>
      <c r="Q2352" s="313"/>
    </row>
    <row r="2353" spans="1:17" s="209" customFormat="1" ht="12" customHeight="1" x14ac:dyDescent="0.3">
      <c r="A2353" s="614"/>
      <c r="B2353" s="509"/>
      <c r="C2353" s="509"/>
      <c r="D2353" s="508"/>
      <c r="E2353" s="508"/>
      <c r="F2353" s="213" t="s">
        <v>121</v>
      </c>
      <c r="G2353" s="214">
        <f t="shared" ref="G2353:J2353" si="1765">SUM(G2350:G2352)</f>
        <v>100000000</v>
      </c>
      <c r="H2353" s="214">
        <f t="shared" ref="H2353:I2353" si="1766">SUM(H2350:H2352)</f>
        <v>0</v>
      </c>
      <c r="I2353" s="214">
        <f t="shared" si="1766"/>
        <v>100000000</v>
      </c>
      <c r="J2353" s="214">
        <f t="shared" si="1765"/>
        <v>0</v>
      </c>
      <c r="K2353" s="535"/>
      <c r="L2353" s="532"/>
      <c r="M2353" s="513"/>
      <c r="N2353" s="314"/>
      <c r="O2353" s="313"/>
      <c r="P2353" s="313"/>
      <c r="Q2353" s="313"/>
    </row>
    <row r="2354" spans="1:17" s="209" customFormat="1" ht="12" customHeight="1" x14ac:dyDescent="0.3">
      <c r="A2354" s="614"/>
      <c r="B2354" s="507"/>
      <c r="C2354" s="507" t="s">
        <v>367</v>
      </c>
      <c r="D2354" s="508"/>
      <c r="E2354" s="508"/>
      <c r="F2354" s="210" t="s">
        <v>197</v>
      </c>
      <c r="G2354" s="210"/>
      <c r="H2354" s="211"/>
      <c r="I2354" s="211"/>
      <c r="J2354" s="211"/>
      <c r="K2354" s="533" t="s">
        <v>850</v>
      </c>
      <c r="L2354" s="530">
        <v>0</v>
      </c>
      <c r="M2354" s="513"/>
      <c r="N2354" s="314"/>
      <c r="O2354" s="313"/>
      <c r="P2354" s="313"/>
      <c r="Q2354" s="313"/>
    </row>
    <row r="2355" spans="1:17" s="209" customFormat="1" ht="12" customHeight="1" x14ac:dyDescent="0.3">
      <c r="A2355" s="614"/>
      <c r="B2355" s="508"/>
      <c r="C2355" s="508"/>
      <c r="D2355" s="508"/>
      <c r="E2355" s="508"/>
      <c r="F2355" s="212" t="s">
        <v>104</v>
      </c>
      <c r="G2355" s="208">
        <v>18640000</v>
      </c>
      <c r="H2355" s="208">
        <v>0</v>
      </c>
      <c r="I2355" s="208">
        <f>G2355</f>
        <v>18640000</v>
      </c>
      <c r="J2355" s="208">
        <f t="shared" ref="J2355:J2357" si="1767">H2355</f>
        <v>0</v>
      </c>
      <c r="K2355" s="534"/>
      <c r="L2355" s="531"/>
      <c r="M2355" s="513"/>
      <c r="N2355" s="314">
        <f>G2355</f>
        <v>18640000</v>
      </c>
      <c r="O2355" s="314">
        <f t="shared" ref="O2355:Q2355" si="1768">H2355</f>
        <v>0</v>
      </c>
      <c r="P2355" s="314">
        <f t="shared" si="1768"/>
        <v>18640000</v>
      </c>
      <c r="Q2355" s="314">
        <f t="shared" si="1768"/>
        <v>0</v>
      </c>
    </row>
    <row r="2356" spans="1:17" s="209" customFormat="1" ht="12" customHeight="1" x14ac:dyDescent="0.3">
      <c r="A2356" s="614"/>
      <c r="B2356" s="508"/>
      <c r="C2356" s="508"/>
      <c r="D2356" s="508"/>
      <c r="E2356" s="508"/>
      <c r="F2356" s="212" t="s">
        <v>82</v>
      </c>
      <c r="G2356" s="208">
        <v>0</v>
      </c>
      <c r="H2356" s="208">
        <v>0</v>
      </c>
      <c r="I2356" s="208">
        <v>0</v>
      </c>
      <c r="J2356" s="208">
        <f t="shared" si="1767"/>
        <v>0</v>
      </c>
      <c r="K2356" s="534"/>
      <c r="L2356" s="531"/>
      <c r="M2356" s="513"/>
      <c r="N2356" s="314"/>
      <c r="O2356" s="313"/>
      <c r="P2356" s="313"/>
      <c r="Q2356" s="313"/>
    </row>
    <row r="2357" spans="1:17" s="209" customFormat="1" ht="12" customHeight="1" x14ac:dyDescent="0.3">
      <c r="A2357" s="614"/>
      <c r="B2357" s="508"/>
      <c r="C2357" s="508"/>
      <c r="D2357" s="508"/>
      <c r="E2357" s="508"/>
      <c r="F2357" s="212" t="s">
        <v>83</v>
      </c>
      <c r="G2357" s="208">
        <v>0</v>
      </c>
      <c r="H2357" s="208">
        <v>0</v>
      </c>
      <c r="I2357" s="208">
        <v>0</v>
      </c>
      <c r="J2357" s="208">
        <f t="shared" si="1767"/>
        <v>0</v>
      </c>
      <c r="K2357" s="534"/>
      <c r="L2357" s="531"/>
      <c r="M2357" s="513"/>
      <c r="N2357" s="314"/>
      <c r="O2357" s="313"/>
      <c r="P2357" s="313"/>
      <c r="Q2357" s="313"/>
    </row>
    <row r="2358" spans="1:17" s="209" customFormat="1" ht="12" customHeight="1" x14ac:dyDescent="0.3">
      <c r="A2358" s="614"/>
      <c r="B2358" s="509"/>
      <c r="C2358" s="509"/>
      <c r="D2358" s="509"/>
      <c r="E2358" s="509"/>
      <c r="F2358" s="213" t="s">
        <v>121</v>
      </c>
      <c r="G2358" s="214">
        <f t="shared" ref="G2358:J2358" si="1769">SUM(G2355:G2357)</f>
        <v>18640000</v>
      </c>
      <c r="H2358" s="214">
        <f t="shared" ref="H2358:I2358" si="1770">SUM(H2355:H2357)</f>
        <v>0</v>
      </c>
      <c r="I2358" s="214">
        <f t="shared" si="1770"/>
        <v>18640000</v>
      </c>
      <c r="J2358" s="214">
        <f t="shared" si="1769"/>
        <v>0</v>
      </c>
      <c r="K2358" s="535"/>
      <c r="L2358" s="532"/>
      <c r="M2358" s="514"/>
      <c r="N2358" s="314"/>
      <c r="O2358" s="313"/>
      <c r="P2358" s="313"/>
      <c r="Q2358" s="313"/>
    </row>
    <row r="2359" spans="1:17" s="209" customFormat="1" ht="12" customHeight="1" x14ac:dyDescent="0.3">
      <c r="A2359" s="614"/>
      <c r="B2359" s="518"/>
      <c r="C2359" s="519"/>
      <c r="D2359" s="519"/>
      <c r="E2359" s="520"/>
      <c r="F2359" s="206"/>
      <c r="G2359" s="207"/>
      <c r="H2359" s="208"/>
      <c r="I2359" s="208"/>
      <c r="J2359" s="208"/>
      <c r="K2359" s="527"/>
      <c r="L2359" s="527"/>
      <c r="M2359" s="512"/>
      <c r="N2359" s="314"/>
      <c r="O2359" s="313"/>
      <c r="P2359" s="313"/>
      <c r="Q2359" s="313"/>
    </row>
    <row r="2360" spans="1:17" s="209" customFormat="1" ht="12" customHeight="1" x14ac:dyDescent="0.3">
      <c r="A2360" s="614"/>
      <c r="B2360" s="521"/>
      <c r="C2360" s="522"/>
      <c r="D2360" s="522"/>
      <c r="E2360" s="523"/>
      <c r="F2360" s="206" t="s">
        <v>565</v>
      </c>
      <c r="G2360" s="207">
        <f>G2340+G2345+G2350+G2355</f>
        <v>342752100</v>
      </c>
      <c r="H2360" s="207">
        <f t="shared" ref="H2360:I2360" si="1771">H2340+H2345+H2350+H2355</f>
        <v>0</v>
      </c>
      <c r="I2360" s="207">
        <f t="shared" si="1771"/>
        <v>342752100</v>
      </c>
      <c r="J2360" s="207">
        <f>J2340+J2345+J2350+J2355</f>
        <v>0</v>
      </c>
      <c r="K2360" s="528"/>
      <c r="L2360" s="528"/>
      <c r="M2360" s="513"/>
      <c r="N2360" s="314"/>
      <c r="O2360" s="313"/>
      <c r="P2360" s="313"/>
      <c r="Q2360" s="313"/>
    </row>
    <row r="2361" spans="1:17" s="209" customFormat="1" ht="12" customHeight="1" x14ac:dyDescent="0.3">
      <c r="A2361" s="614"/>
      <c r="B2361" s="521"/>
      <c r="C2361" s="522"/>
      <c r="D2361" s="522"/>
      <c r="E2361" s="523"/>
      <c r="F2361" s="206" t="s">
        <v>567</v>
      </c>
      <c r="G2361" s="207">
        <f t="shared" ref="G2361:J2362" si="1772">G2341+G2346+G2351+G2356</f>
        <v>0</v>
      </c>
      <c r="H2361" s="207">
        <f t="shared" si="1772"/>
        <v>0</v>
      </c>
      <c r="I2361" s="207">
        <f t="shared" si="1772"/>
        <v>0</v>
      </c>
      <c r="J2361" s="207">
        <f t="shared" si="1772"/>
        <v>0</v>
      </c>
      <c r="K2361" s="528"/>
      <c r="L2361" s="528"/>
      <c r="M2361" s="513"/>
      <c r="N2361" s="314"/>
      <c r="O2361" s="313"/>
      <c r="P2361" s="313"/>
      <c r="Q2361" s="313"/>
    </row>
    <row r="2362" spans="1:17" s="209" customFormat="1" ht="12" customHeight="1" x14ac:dyDescent="0.3">
      <c r="A2362" s="614"/>
      <c r="B2362" s="521"/>
      <c r="C2362" s="522"/>
      <c r="D2362" s="522"/>
      <c r="E2362" s="523"/>
      <c r="F2362" s="206" t="s">
        <v>569</v>
      </c>
      <c r="G2362" s="207">
        <f t="shared" si="1772"/>
        <v>0</v>
      </c>
      <c r="H2362" s="207">
        <f t="shared" si="1772"/>
        <v>0</v>
      </c>
      <c r="I2362" s="207">
        <f t="shared" si="1772"/>
        <v>0</v>
      </c>
      <c r="J2362" s="207">
        <f t="shared" si="1772"/>
        <v>0</v>
      </c>
      <c r="K2362" s="528"/>
      <c r="L2362" s="528"/>
      <c r="M2362" s="513"/>
      <c r="N2362" s="314"/>
      <c r="O2362" s="313"/>
      <c r="P2362" s="313"/>
      <c r="Q2362" s="313"/>
    </row>
    <row r="2363" spans="1:17" s="209" customFormat="1" ht="12" customHeight="1" x14ac:dyDescent="0.3">
      <c r="A2363" s="614"/>
      <c r="B2363" s="524"/>
      <c r="C2363" s="525"/>
      <c r="D2363" s="525"/>
      <c r="E2363" s="526"/>
      <c r="F2363" s="206" t="s">
        <v>121</v>
      </c>
      <c r="G2363" s="207">
        <f>SUM(G2360:G2362)</f>
        <v>342752100</v>
      </c>
      <c r="H2363" s="207">
        <f t="shared" ref="H2363:J2363" si="1773">SUM(H2360:H2362)</f>
        <v>0</v>
      </c>
      <c r="I2363" s="207">
        <f t="shared" si="1773"/>
        <v>342752100</v>
      </c>
      <c r="J2363" s="207">
        <f t="shared" si="1773"/>
        <v>0</v>
      </c>
      <c r="K2363" s="529"/>
      <c r="L2363" s="529"/>
      <c r="M2363" s="514"/>
      <c r="N2363" s="314"/>
      <c r="O2363" s="313"/>
      <c r="P2363" s="313"/>
      <c r="Q2363" s="313"/>
    </row>
    <row r="2364" spans="1:17" s="209" customFormat="1" ht="12" customHeight="1" x14ac:dyDescent="0.3">
      <c r="A2364" s="614">
        <f>A2339+1</f>
        <v>262</v>
      </c>
      <c r="B2364" s="507"/>
      <c r="C2364" s="507" t="s">
        <v>374</v>
      </c>
      <c r="D2364" s="507"/>
      <c r="E2364" s="507"/>
      <c r="F2364" s="210" t="s">
        <v>197</v>
      </c>
      <c r="G2364" s="210"/>
      <c r="H2364" s="211"/>
      <c r="I2364" s="211"/>
      <c r="J2364" s="211"/>
      <c r="K2364" s="533" t="s">
        <v>852</v>
      </c>
      <c r="L2364" s="530">
        <v>0</v>
      </c>
      <c r="M2364" s="512" t="s">
        <v>1333</v>
      </c>
      <c r="N2364" s="314"/>
      <c r="O2364" s="313"/>
      <c r="P2364" s="313"/>
      <c r="Q2364" s="313"/>
    </row>
    <row r="2365" spans="1:17" s="209" customFormat="1" ht="12" customHeight="1" x14ac:dyDescent="0.3">
      <c r="A2365" s="614"/>
      <c r="B2365" s="508"/>
      <c r="C2365" s="508"/>
      <c r="D2365" s="508"/>
      <c r="E2365" s="508"/>
      <c r="F2365" s="212" t="s">
        <v>104</v>
      </c>
      <c r="G2365" s="208">
        <v>8195000</v>
      </c>
      <c r="H2365" s="208">
        <v>0</v>
      </c>
      <c r="I2365" s="208">
        <f>G2365</f>
        <v>8195000</v>
      </c>
      <c r="J2365" s="208">
        <f t="shared" ref="J2365:J2367" si="1774">H2365</f>
        <v>0</v>
      </c>
      <c r="K2365" s="534"/>
      <c r="L2365" s="531"/>
      <c r="M2365" s="513"/>
      <c r="N2365" s="314">
        <f>G2365</f>
        <v>8195000</v>
      </c>
      <c r="O2365" s="314">
        <f t="shared" ref="O2365:Q2365" si="1775">H2365</f>
        <v>0</v>
      </c>
      <c r="P2365" s="314">
        <f t="shared" si="1775"/>
        <v>8195000</v>
      </c>
      <c r="Q2365" s="314">
        <f t="shared" si="1775"/>
        <v>0</v>
      </c>
    </row>
    <row r="2366" spans="1:17" s="209" customFormat="1" ht="12" customHeight="1" x14ac:dyDescent="0.3">
      <c r="A2366" s="614"/>
      <c r="B2366" s="508"/>
      <c r="C2366" s="508"/>
      <c r="D2366" s="508"/>
      <c r="E2366" s="508"/>
      <c r="F2366" s="212" t="s">
        <v>82</v>
      </c>
      <c r="G2366" s="208">
        <v>0</v>
      </c>
      <c r="H2366" s="208">
        <v>0</v>
      </c>
      <c r="I2366" s="208">
        <v>0</v>
      </c>
      <c r="J2366" s="208">
        <f t="shared" si="1774"/>
        <v>0</v>
      </c>
      <c r="K2366" s="534"/>
      <c r="L2366" s="531"/>
      <c r="M2366" s="513"/>
      <c r="N2366" s="314"/>
      <c r="O2366" s="313"/>
      <c r="P2366" s="313"/>
      <c r="Q2366" s="313"/>
    </row>
    <row r="2367" spans="1:17" s="209" customFormat="1" ht="12" customHeight="1" x14ac:dyDescent="0.3">
      <c r="A2367" s="614"/>
      <c r="B2367" s="508"/>
      <c r="C2367" s="508"/>
      <c r="D2367" s="508"/>
      <c r="E2367" s="508"/>
      <c r="F2367" s="212" t="s">
        <v>83</v>
      </c>
      <c r="G2367" s="208">
        <v>0</v>
      </c>
      <c r="H2367" s="208">
        <v>0</v>
      </c>
      <c r="I2367" s="208">
        <v>0</v>
      </c>
      <c r="J2367" s="208">
        <f t="shared" si="1774"/>
        <v>0</v>
      </c>
      <c r="K2367" s="534"/>
      <c r="L2367" s="531"/>
      <c r="M2367" s="513"/>
      <c r="N2367" s="314"/>
      <c r="O2367" s="313"/>
      <c r="P2367" s="313"/>
      <c r="Q2367" s="313"/>
    </row>
    <row r="2368" spans="1:17" s="209" customFormat="1" ht="12" customHeight="1" x14ac:dyDescent="0.3">
      <c r="A2368" s="614"/>
      <c r="B2368" s="509"/>
      <c r="C2368" s="509"/>
      <c r="D2368" s="508"/>
      <c r="E2368" s="508"/>
      <c r="F2368" s="213" t="s">
        <v>121</v>
      </c>
      <c r="G2368" s="214">
        <f t="shared" ref="G2368:J2368" si="1776">SUM(G2365:G2367)</f>
        <v>8195000</v>
      </c>
      <c r="H2368" s="214">
        <f t="shared" si="1776"/>
        <v>0</v>
      </c>
      <c r="I2368" s="214">
        <f t="shared" si="1776"/>
        <v>8195000</v>
      </c>
      <c r="J2368" s="214">
        <f t="shared" si="1776"/>
        <v>0</v>
      </c>
      <c r="K2368" s="535"/>
      <c r="L2368" s="532"/>
      <c r="M2368" s="513"/>
      <c r="N2368" s="314"/>
      <c r="O2368" s="313"/>
      <c r="P2368" s="313"/>
      <c r="Q2368" s="313"/>
    </row>
    <row r="2369" spans="1:17" s="209" customFormat="1" ht="12" customHeight="1" x14ac:dyDescent="0.3">
      <c r="A2369" s="614"/>
      <c r="B2369" s="507"/>
      <c r="C2369" s="507" t="s">
        <v>375</v>
      </c>
      <c r="D2369" s="508"/>
      <c r="E2369" s="508"/>
      <c r="F2369" s="210" t="s">
        <v>197</v>
      </c>
      <c r="G2369" s="210"/>
      <c r="H2369" s="211"/>
      <c r="I2369" s="211"/>
      <c r="J2369" s="211"/>
      <c r="K2369" s="533" t="s">
        <v>850</v>
      </c>
      <c r="L2369" s="530">
        <v>0</v>
      </c>
      <c r="M2369" s="513"/>
      <c r="N2369" s="314"/>
      <c r="O2369" s="313"/>
      <c r="P2369" s="313"/>
      <c r="Q2369" s="313"/>
    </row>
    <row r="2370" spans="1:17" s="209" customFormat="1" ht="12" customHeight="1" x14ac:dyDescent="0.3">
      <c r="A2370" s="614"/>
      <c r="B2370" s="508"/>
      <c r="C2370" s="508"/>
      <c r="D2370" s="508"/>
      <c r="E2370" s="508"/>
      <c r="F2370" s="212" t="s">
        <v>104</v>
      </c>
      <c r="G2370" s="208">
        <v>9243000</v>
      </c>
      <c r="H2370" s="208">
        <v>0</v>
      </c>
      <c r="I2370" s="208">
        <f>G2370</f>
        <v>9243000</v>
      </c>
      <c r="J2370" s="208">
        <f t="shared" ref="J2370:J2372" si="1777">H2370</f>
        <v>0</v>
      </c>
      <c r="K2370" s="534"/>
      <c r="L2370" s="531"/>
      <c r="M2370" s="513"/>
      <c r="N2370" s="314">
        <f>G2370</f>
        <v>9243000</v>
      </c>
      <c r="O2370" s="314">
        <f t="shared" ref="O2370:Q2370" si="1778">H2370</f>
        <v>0</v>
      </c>
      <c r="P2370" s="314">
        <f t="shared" si="1778"/>
        <v>9243000</v>
      </c>
      <c r="Q2370" s="314">
        <f t="shared" si="1778"/>
        <v>0</v>
      </c>
    </row>
    <row r="2371" spans="1:17" s="209" customFormat="1" ht="12" customHeight="1" x14ac:dyDescent="0.3">
      <c r="A2371" s="614"/>
      <c r="B2371" s="508"/>
      <c r="C2371" s="508"/>
      <c r="D2371" s="508"/>
      <c r="E2371" s="508"/>
      <c r="F2371" s="212" t="s">
        <v>82</v>
      </c>
      <c r="G2371" s="208">
        <v>0</v>
      </c>
      <c r="H2371" s="208">
        <v>0</v>
      </c>
      <c r="I2371" s="208">
        <v>0</v>
      </c>
      <c r="J2371" s="208">
        <f t="shared" si="1777"/>
        <v>0</v>
      </c>
      <c r="K2371" s="534"/>
      <c r="L2371" s="531"/>
      <c r="M2371" s="513"/>
      <c r="N2371" s="314"/>
      <c r="O2371" s="313"/>
      <c r="P2371" s="313"/>
      <c r="Q2371" s="313"/>
    </row>
    <row r="2372" spans="1:17" s="209" customFormat="1" ht="12" customHeight="1" x14ac:dyDescent="0.3">
      <c r="A2372" s="614"/>
      <c r="B2372" s="508"/>
      <c r="C2372" s="508"/>
      <c r="D2372" s="508"/>
      <c r="E2372" s="508"/>
      <c r="F2372" s="212" t="s">
        <v>83</v>
      </c>
      <c r="G2372" s="208">
        <v>0</v>
      </c>
      <c r="H2372" s="208">
        <v>0</v>
      </c>
      <c r="I2372" s="208">
        <v>0</v>
      </c>
      <c r="J2372" s="208">
        <f t="shared" si="1777"/>
        <v>0</v>
      </c>
      <c r="K2372" s="534"/>
      <c r="L2372" s="531"/>
      <c r="M2372" s="513"/>
      <c r="N2372" s="314"/>
      <c r="O2372" s="313"/>
      <c r="P2372" s="313"/>
      <c r="Q2372" s="313"/>
    </row>
    <row r="2373" spans="1:17" s="209" customFormat="1" ht="12" customHeight="1" x14ac:dyDescent="0.3">
      <c r="A2373" s="614"/>
      <c r="B2373" s="509"/>
      <c r="C2373" s="509"/>
      <c r="D2373" s="508"/>
      <c r="E2373" s="508"/>
      <c r="F2373" s="213" t="s">
        <v>121</v>
      </c>
      <c r="G2373" s="214">
        <f t="shared" ref="G2373:J2373" si="1779">SUM(G2370:G2372)</f>
        <v>9243000</v>
      </c>
      <c r="H2373" s="214">
        <f t="shared" si="1779"/>
        <v>0</v>
      </c>
      <c r="I2373" s="214">
        <f t="shared" si="1779"/>
        <v>9243000</v>
      </c>
      <c r="J2373" s="214">
        <f t="shared" si="1779"/>
        <v>0</v>
      </c>
      <c r="K2373" s="535"/>
      <c r="L2373" s="532"/>
      <c r="M2373" s="513"/>
      <c r="N2373" s="314"/>
      <c r="O2373" s="313"/>
      <c r="P2373" s="313"/>
      <c r="Q2373" s="313"/>
    </row>
    <row r="2374" spans="1:17" s="209" customFormat="1" ht="12" customHeight="1" x14ac:dyDescent="0.3">
      <c r="A2374" s="614"/>
      <c r="B2374" s="507"/>
      <c r="C2374" s="507" t="s">
        <v>376</v>
      </c>
      <c r="D2374" s="508"/>
      <c r="E2374" s="508"/>
      <c r="F2374" s="210" t="s">
        <v>197</v>
      </c>
      <c r="G2374" s="210"/>
      <c r="H2374" s="211"/>
      <c r="I2374" s="211"/>
      <c r="J2374" s="211"/>
      <c r="K2374" s="533" t="s">
        <v>850</v>
      </c>
      <c r="L2374" s="530">
        <v>0</v>
      </c>
      <c r="M2374" s="513"/>
      <c r="N2374" s="314"/>
      <c r="O2374" s="313"/>
      <c r="P2374" s="313"/>
      <c r="Q2374" s="313"/>
    </row>
    <row r="2375" spans="1:17" s="209" customFormat="1" ht="12" customHeight="1" x14ac:dyDescent="0.3">
      <c r="A2375" s="614"/>
      <c r="B2375" s="508"/>
      <c r="C2375" s="508"/>
      <c r="D2375" s="508"/>
      <c r="E2375" s="508"/>
      <c r="F2375" s="212" t="s">
        <v>104</v>
      </c>
      <c r="G2375" s="208">
        <v>6380000</v>
      </c>
      <c r="H2375" s="208">
        <v>0</v>
      </c>
      <c r="I2375" s="208">
        <f>G2375</f>
        <v>6380000</v>
      </c>
      <c r="J2375" s="208">
        <f t="shared" ref="J2375:J2377" si="1780">H2375</f>
        <v>0</v>
      </c>
      <c r="K2375" s="534"/>
      <c r="L2375" s="531"/>
      <c r="M2375" s="513"/>
      <c r="N2375" s="314">
        <f>G2375</f>
        <v>6380000</v>
      </c>
      <c r="O2375" s="314">
        <f t="shared" ref="O2375:Q2375" si="1781">H2375</f>
        <v>0</v>
      </c>
      <c r="P2375" s="314">
        <f t="shared" si="1781"/>
        <v>6380000</v>
      </c>
      <c r="Q2375" s="314">
        <f t="shared" si="1781"/>
        <v>0</v>
      </c>
    </row>
    <row r="2376" spans="1:17" s="209" customFormat="1" ht="12" customHeight="1" x14ac:dyDescent="0.3">
      <c r="A2376" s="614"/>
      <c r="B2376" s="508"/>
      <c r="C2376" s="508"/>
      <c r="D2376" s="508"/>
      <c r="E2376" s="508"/>
      <c r="F2376" s="212" t="s">
        <v>82</v>
      </c>
      <c r="G2376" s="208">
        <v>0</v>
      </c>
      <c r="H2376" s="208">
        <v>0</v>
      </c>
      <c r="I2376" s="208">
        <v>0</v>
      </c>
      <c r="J2376" s="208">
        <f t="shared" si="1780"/>
        <v>0</v>
      </c>
      <c r="K2376" s="534"/>
      <c r="L2376" s="531"/>
      <c r="M2376" s="513"/>
      <c r="N2376" s="314"/>
      <c r="O2376" s="313"/>
      <c r="P2376" s="313"/>
      <c r="Q2376" s="313"/>
    </row>
    <row r="2377" spans="1:17" s="209" customFormat="1" ht="12" customHeight="1" x14ac:dyDescent="0.3">
      <c r="A2377" s="614"/>
      <c r="B2377" s="508"/>
      <c r="C2377" s="508"/>
      <c r="D2377" s="508"/>
      <c r="E2377" s="508"/>
      <c r="F2377" s="212" t="s">
        <v>83</v>
      </c>
      <c r="G2377" s="208">
        <v>0</v>
      </c>
      <c r="H2377" s="208">
        <v>0</v>
      </c>
      <c r="I2377" s="208">
        <v>0</v>
      </c>
      <c r="J2377" s="208">
        <f t="shared" si="1780"/>
        <v>0</v>
      </c>
      <c r="K2377" s="534"/>
      <c r="L2377" s="531"/>
      <c r="M2377" s="513"/>
      <c r="N2377" s="314"/>
      <c r="O2377" s="313"/>
      <c r="P2377" s="313"/>
      <c r="Q2377" s="313"/>
    </row>
    <row r="2378" spans="1:17" s="209" customFormat="1" ht="12" customHeight="1" x14ac:dyDescent="0.3">
      <c r="A2378" s="614"/>
      <c r="B2378" s="509"/>
      <c r="C2378" s="509"/>
      <c r="D2378" s="508"/>
      <c r="E2378" s="508"/>
      <c r="F2378" s="213" t="s">
        <v>121</v>
      </c>
      <c r="G2378" s="214">
        <f t="shared" ref="G2378:J2378" si="1782">SUM(G2375:G2377)</f>
        <v>6380000</v>
      </c>
      <c r="H2378" s="214">
        <f t="shared" si="1782"/>
        <v>0</v>
      </c>
      <c r="I2378" s="214">
        <f t="shared" si="1782"/>
        <v>6380000</v>
      </c>
      <c r="J2378" s="214">
        <f t="shared" si="1782"/>
        <v>0</v>
      </c>
      <c r="K2378" s="535"/>
      <c r="L2378" s="532"/>
      <c r="M2378" s="514"/>
      <c r="N2378" s="314"/>
      <c r="O2378" s="313"/>
      <c r="P2378" s="313"/>
      <c r="Q2378" s="313"/>
    </row>
    <row r="2379" spans="1:17" s="209" customFormat="1" ht="12" customHeight="1" x14ac:dyDescent="0.3">
      <c r="A2379" s="614"/>
      <c r="B2379" s="518"/>
      <c r="C2379" s="519"/>
      <c r="D2379" s="519"/>
      <c r="E2379" s="520"/>
      <c r="F2379" s="206"/>
      <c r="G2379" s="207"/>
      <c r="H2379" s="208"/>
      <c r="I2379" s="208"/>
      <c r="J2379" s="208"/>
      <c r="K2379" s="527"/>
      <c r="L2379" s="527"/>
      <c r="M2379" s="512"/>
      <c r="N2379" s="314"/>
      <c r="O2379" s="313"/>
      <c r="P2379" s="313"/>
      <c r="Q2379" s="313"/>
    </row>
    <row r="2380" spans="1:17" s="209" customFormat="1" ht="12" customHeight="1" x14ac:dyDescent="0.3">
      <c r="A2380" s="614"/>
      <c r="B2380" s="521"/>
      <c r="C2380" s="522"/>
      <c r="D2380" s="522"/>
      <c r="E2380" s="523"/>
      <c r="F2380" s="206" t="s">
        <v>565</v>
      </c>
      <c r="G2380" s="207">
        <f>G2365+G2370+G2375</f>
        <v>23818000</v>
      </c>
      <c r="H2380" s="207">
        <f t="shared" ref="H2380:J2380" si="1783">H2365+H2370+H2375</f>
        <v>0</v>
      </c>
      <c r="I2380" s="207">
        <f t="shared" si="1783"/>
        <v>23818000</v>
      </c>
      <c r="J2380" s="207">
        <f t="shared" si="1783"/>
        <v>0</v>
      </c>
      <c r="K2380" s="528"/>
      <c r="L2380" s="528"/>
      <c r="M2380" s="513"/>
      <c r="N2380" s="314"/>
      <c r="O2380" s="313"/>
      <c r="P2380" s="313"/>
      <c r="Q2380" s="313"/>
    </row>
    <row r="2381" spans="1:17" s="209" customFormat="1" ht="12" customHeight="1" x14ac:dyDescent="0.3">
      <c r="A2381" s="614"/>
      <c r="B2381" s="521"/>
      <c r="C2381" s="522"/>
      <c r="D2381" s="522"/>
      <c r="E2381" s="523"/>
      <c r="F2381" s="206" t="s">
        <v>567</v>
      </c>
      <c r="G2381" s="207">
        <f t="shared" ref="G2381:J2382" si="1784">G2366+G2371+G2376</f>
        <v>0</v>
      </c>
      <c r="H2381" s="207">
        <f t="shared" si="1784"/>
        <v>0</v>
      </c>
      <c r="I2381" s="207">
        <f t="shared" si="1784"/>
        <v>0</v>
      </c>
      <c r="J2381" s="207">
        <f t="shared" si="1784"/>
        <v>0</v>
      </c>
      <c r="K2381" s="528"/>
      <c r="L2381" s="528"/>
      <c r="M2381" s="513"/>
      <c r="N2381" s="314"/>
      <c r="O2381" s="313"/>
      <c r="P2381" s="313"/>
      <c r="Q2381" s="313"/>
    </row>
    <row r="2382" spans="1:17" s="209" customFormat="1" ht="12" customHeight="1" x14ac:dyDescent="0.3">
      <c r="A2382" s="614"/>
      <c r="B2382" s="521"/>
      <c r="C2382" s="522"/>
      <c r="D2382" s="522"/>
      <c r="E2382" s="523"/>
      <c r="F2382" s="206" t="s">
        <v>569</v>
      </c>
      <c r="G2382" s="207">
        <f t="shared" si="1784"/>
        <v>0</v>
      </c>
      <c r="H2382" s="207">
        <f t="shared" si="1784"/>
        <v>0</v>
      </c>
      <c r="I2382" s="207">
        <f t="shared" si="1784"/>
        <v>0</v>
      </c>
      <c r="J2382" s="207">
        <f t="shared" si="1784"/>
        <v>0</v>
      </c>
      <c r="K2382" s="528"/>
      <c r="L2382" s="528"/>
      <c r="M2382" s="513"/>
      <c r="N2382" s="314"/>
      <c r="O2382" s="313"/>
      <c r="P2382" s="313"/>
      <c r="Q2382" s="313"/>
    </row>
    <row r="2383" spans="1:17" s="209" customFormat="1" ht="12" customHeight="1" x14ac:dyDescent="0.3">
      <c r="A2383" s="614"/>
      <c r="B2383" s="524"/>
      <c r="C2383" s="525"/>
      <c r="D2383" s="525"/>
      <c r="E2383" s="526"/>
      <c r="F2383" s="206" t="s">
        <v>121</v>
      </c>
      <c r="G2383" s="207">
        <f>SUM(G2380:G2382)</f>
        <v>23818000</v>
      </c>
      <c r="H2383" s="207">
        <f t="shared" ref="H2383:J2383" si="1785">SUM(H2380:H2382)</f>
        <v>0</v>
      </c>
      <c r="I2383" s="207">
        <f t="shared" si="1785"/>
        <v>23818000</v>
      </c>
      <c r="J2383" s="207">
        <f t="shared" si="1785"/>
        <v>0</v>
      </c>
      <c r="K2383" s="529"/>
      <c r="L2383" s="529"/>
      <c r="M2383" s="514"/>
      <c r="N2383" s="314"/>
      <c r="O2383" s="313"/>
      <c r="P2383" s="313"/>
      <c r="Q2383" s="313"/>
    </row>
    <row r="2384" spans="1:17" s="209" customFormat="1" ht="12" customHeight="1" x14ac:dyDescent="0.3">
      <c r="A2384" s="614">
        <f>A2364+1</f>
        <v>263</v>
      </c>
      <c r="B2384" s="507"/>
      <c r="C2384" s="507" t="s">
        <v>381</v>
      </c>
      <c r="D2384" s="507"/>
      <c r="E2384" s="507"/>
      <c r="F2384" s="210" t="s">
        <v>197</v>
      </c>
      <c r="G2384" s="210"/>
      <c r="H2384" s="211"/>
      <c r="I2384" s="211"/>
      <c r="J2384" s="211"/>
      <c r="K2384" s="533" t="s">
        <v>852</v>
      </c>
      <c r="L2384" s="530">
        <v>0</v>
      </c>
      <c r="M2384" s="512" t="s">
        <v>1334</v>
      </c>
      <c r="N2384" s="314"/>
      <c r="O2384" s="313"/>
      <c r="P2384" s="313"/>
      <c r="Q2384" s="313"/>
    </row>
    <row r="2385" spans="1:17" s="209" customFormat="1" ht="12" customHeight="1" x14ac:dyDescent="0.3">
      <c r="A2385" s="614"/>
      <c r="B2385" s="508"/>
      <c r="C2385" s="508"/>
      <c r="D2385" s="508"/>
      <c r="E2385" s="508"/>
      <c r="F2385" s="212" t="s">
        <v>104</v>
      </c>
      <c r="G2385" s="208">
        <v>16000000</v>
      </c>
      <c r="H2385" s="208">
        <v>0</v>
      </c>
      <c r="I2385" s="208">
        <f>G2385</f>
        <v>16000000</v>
      </c>
      <c r="J2385" s="208">
        <f t="shared" ref="J2385:J2387" si="1786">H2385</f>
        <v>0</v>
      </c>
      <c r="K2385" s="534"/>
      <c r="L2385" s="531"/>
      <c r="M2385" s="513"/>
      <c r="N2385" s="314">
        <f>G2385</f>
        <v>16000000</v>
      </c>
      <c r="O2385" s="314">
        <f t="shared" ref="O2385:Q2385" si="1787">H2385</f>
        <v>0</v>
      </c>
      <c r="P2385" s="314">
        <f t="shared" si="1787"/>
        <v>16000000</v>
      </c>
      <c r="Q2385" s="314">
        <f t="shared" si="1787"/>
        <v>0</v>
      </c>
    </row>
    <row r="2386" spans="1:17" s="209" customFormat="1" ht="12" customHeight="1" x14ac:dyDescent="0.3">
      <c r="A2386" s="614"/>
      <c r="B2386" s="508"/>
      <c r="C2386" s="508"/>
      <c r="D2386" s="508"/>
      <c r="E2386" s="508"/>
      <c r="F2386" s="212" t="s">
        <v>82</v>
      </c>
      <c r="G2386" s="208">
        <v>0</v>
      </c>
      <c r="H2386" s="208">
        <v>0</v>
      </c>
      <c r="I2386" s="208">
        <v>0</v>
      </c>
      <c r="J2386" s="208">
        <f t="shared" si="1786"/>
        <v>0</v>
      </c>
      <c r="K2386" s="534"/>
      <c r="L2386" s="531"/>
      <c r="M2386" s="513"/>
      <c r="N2386" s="314"/>
      <c r="O2386" s="313"/>
      <c r="P2386" s="313"/>
      <c r="Q2386" s="313"/>
    </row>
    <row r="2387" spans="1:17" s="209" customFormat="1" ht="12" customHeight="1" x14ac:dyDescent="0.3">
      <c r="A2387" s="614"/>
      <c r="B2387" s="508"/>
      <c r="C2387" s="508"/>
      <c r="D2387" s="508"/>
      <c r="E2387" s="508"/>
      <c r="F2387" s="212" t="s">
        <v>83</v>
      </c>
      <c r="G2387" s="208">
        <v>0</v>
      </c>
      <c r="H2387" s="208">
        <v>0</v>
      </c>
      <c r="I2387" s="208">
        <v>0</v>
      </c>
      <c r="J2387" s="208">
        <f t="shared" si="1786"/>
        <v>0</v>
      </c>
      <c r="K2387" s="534"/>
      <c r="L2387" s="531"/>
      <c r="M2387" s="513"/>
      <c r="N2387" s="314"/>
      <c r="O2387" s="313"/>
      <c r="P2387" s="313"/>
      <c r="Q2387" s="313"/>
    </row>
    <row r="2388" spans="1:17" s="209" customFormat="1" ht="12" customHeight="1" x14ac:dyDescent="0.3">
      <c r="A2388" s="614"/>
      <c r="B2388" s="509"/>
      <c r="C2388" s="509"/>
      <c r="D2388" s="508"/>
      <c r="E2388" s="508"/>
      <c r="F2388" s="213" t="s">
        <v>121</v>
      </c>
      <c r="G2388" s="214">
        <f t="shared" ref="G2388:J2388" si="1788">SUM(G2385:G2387)</f>
        <v>16000000</v>
      </c>
      <c r="H2388" s="214">
        <f t="shared" si="1788"/>
        <v>0</v>
      </c>
      <c r="I2388" s="214">
        <f t="shared" si="1788"/>
        <v>16000000</v>
      </c>
      <c r="J2388" s="214">
        <f t="shared" si="1788"/>
        <v>0</v>
      </c>
      <c r="K2388" s="535"/>
      <c r="L2388" s="532"/>
      <c r="M2388" s="513"/>
      <c r="N2388" s="314"/>
      <c r="O2388" s="313"/>
      <c r="P2388" s="313"/>
      <c r="Q2388" s="313"/>
    </row>
    <row r="2389" spans="1:17" s="209" customFormat="1" ht="12" customHeight="1" x14ac:dyDescent="0.3">
      <c r="A2389" s="614"/>
      <c r="B2389" s="507"/>
      <c r="C2389" s="507" t="s">
        <v>382</v>
      </c>
      <c r="D2389" s="508"/>
      <c r="E2389" s="508"/>
      <c r="F2389" s="210" t="s">
        <v>197</v>
      </c>
      <c r="G2389" s="210"/>
      <c r="H2389" s="211"/>
      <c r="I2389" s="211"/>
      <c r="J2389" s="211"/>
      <c r="K2389" s="533" t="s">
        <v>850</v>
      </c>
      <c r="L2389" s="530">
        <v>0</v>
      </c>
      <c r="M2389" s="513"/>
      <c r="N2389" s="314"/>
      <c r="O2389" s="313"/>
      <c r="P2389" s="313"/>
      <c r="Q2389" s="313"/>
    </row>
    <row r="2390" spans="1:17" s="209" customFormat="1" ht="12" customHeight="1" x14ac:dyDescent="0.3">
      <c r="A2390" s="614"/>
      <c r="B2390" s="508"/>
      <c r="C2390" s="508"/>
      <c r="D2390" s="508"/>
      <c r="E2390" s="508"/>
      <c r="F2390" s="212" t="s">
        <v>104</v>
      </c>
      <c r="G2390" s="208">
        <v>90000000</v>
      </c>
      <c r="H2390" s="208">
        <v>0</v>
      </c>
      <c r="I2390" s="208">
        <f>G2390</f>
        <v>90000000</v>
      </c>
      <c r="J2390" s="208">
        <f t="shared" ref="J2390:J2392" si="1789">H2390</f>
        <v>0</v>
      </c>
      <c r="K2390" s="534"/>
      <c r="L2390" s="531"/>
      <c r="M2390" s="513"/>
      <c r="N2390" s="314">
        <f>G2390</f>
        <v>90000000</v>
      </c>
      <c r="O2390" s="314">
        <f t="shared" ref="O2390:Q2390" si="1790">H2390</f>
        <v>0</v>
      </c>
      <c r="P2390" s="314">
        <f t="shared" si="1790"/>
        <v>90000000</v>
      </c>
      <c r="Q2390" s="314">
        <f t="shared" si="1790"/>
        <v>0</v>
      </c>
    </row>
    <row r="2391" spans="1:17" s="209" customFormat="1" ht="12" customHeight="1" x14ac:dyDescent="0.3">
      <c r="A2391" s="614"/>
      <c r="B2391" s="508"/>
      <c r="C2391" s="508"/>
      <c r="D2391" s="508"/>
      <c r="E2391" s="508"/>
      <c r="F2391" s="212" t="s">
        <v>82</v>
      </c>
      <c r="G2391" s="208">
        <v>0</v>
      </c>
      <c r="H2391" s="208">
        <v>0</v>
      </c>
      <c r="I2391" s="208">
        <v>0</v>
      </c>
      <c r="J2391" s="208">
        <f t="shared" si="1789"/>
        <v>0</v>
      </c>
      <c r="K2391" s="534"/>
      <c r="L2391" s="531"/>
      <c r="M2391" s="513"/>
      <c r="N2391" s="314"/>
      <c r="O2391" s="313"/>
      <c r="P2391" s="313"/>
      <c r="Q2391" s="313"/>
    </row>
    <row r="2392" spans="1:17" s="209" customFormat="1" ht="12" customHeight="1" x14ac:dyDescent="0.3">
      <c r="A2392" s="614"/>
      <c r="B2392" s="508"/>
      <c r="C2392" s="508"/>
      <c r="D2392" s="508"/>
      <c r="E2392" s="508"/>
      <c r="F2392" s="212" t="s">
        <v>83</v>
      </c>
      <c r="G2392" s="208">
        <v>0</v>
      </c>
      <c r="H2392" s="208">
        <v>0</v>
      </c>
      <c r="I2392" s="208">
        <v>0</v>
      </c>
      <c r="J2392" s="208">
        <f t="shared" si="1789"/>
        <v>0</v>
      </c>
      <c r="K2392" s="534"/>
      <c r="L2392" s="531"/>
      <c r="M2392" s="513"/>
      <c r="N2392" s="314"/>
      <c r="O2392" s="313"/>
      <c r="P2392" s="313"/>
      <c r="Q2392" s="313"/>
    </row>
    <row r="2393" spans="1:17" s="209" customFormat="1" ht="12" customHeight="1" x14ac:dyDescent="0.3">
      <c r="A2393" s="614"/>
      <c r="B2393" s="509"/>
      <c r="C2393" s="509"/>
      <c r="D2393" s="508"/>
      <c r="E2393" s="508"/>
      <c r="F2393" s="213" t="s">
        <v>121</v>
      </c>
      <c r="G2393" s="214">
        <f t="shared" ref="G2393:J2393" si="1791">SUM(G2390:G2392)</f>
        <v>90000000</v>
      </c>
      <c r="H2393" s="214">
        <f t="shared" si="1791"/>
        <v>0</v>
      </c>
      <c r="I2393" s="214">
        <f t="shared" si="1791"/>
        <v>90000000</v>
      </c>
      <c r="J2393" s="214">
        <f t="shared" si="1791"/>
        <v>0</v>
      </c>
      <c r="K2393" s="535"/>
      <c r="L2393" s="532"/>
      <c r="M2393" s="513"/>
      <c r="N2393" s="314"/>
      <c r="O2393" s="313"/>
      <c r="P2393" s="313"/>
      <c r="Q2393" s="313"/>
    </row>
    <row r="2394" spans="1:17" s="209" customFormat="1" ht="12" customHeight="1" x14ac:dyDescent="0.3">
      <c r="A2394" s="614"/>
      <c r="B2394" s="507"/>
      <c r="C2394" s="507" t="s">
        <v>383</v>
      </c>
      <c r="D2394" s="508"/>
      <c r="E2394" s="508"/>
      <c r="F2394" s="210" t="s">
        <v>197</v>
      </c>
      <c r="G2394" s="210"/>
      <c r="H2394" s="211"/>
      <c r="I2394" s="211"/>
      <c r="J2394" s="211"/>
      <c r="K2394" s="533" t="s">
        <v>850</v>
      </c>
      <c r="L2394" s="530">
        <v>0</v>
      </c>
      <c r="M2394" s="513"/>
      <c r="N2394" s="314"/>
      <c r="O2394" s="313"/>
      <c r="P2394" s="313"/>
      <c r="Q2394" s="313"/>
    </row>
    <row r="2395" spans="1:17" s="209" customFormat="1" ht="12" customHeight="1" x14ac:dyDescent="0.3">
      <c r="A2395" s="614"/>
      <c r="B2395" s="508"/>
      <c r="C2395" s="508"/>
      <c r="D2395" s="508"/>
      <c r="E2395" s="508"/>
      <c r="F2395" s="212" t="s">
        <v>104</v>
      </c>
      <c r="G2395" s="208">
        <v>35000000</v>
      </c>
      <c r="H2395" s="208">
        <v>0</v>
      </c>
      <c r="I2395" s="208">
        <f>G2395</f>
        <v>35000000</v>
      </c>
      <c r="J2395" s="208">
        <f t="shared" ref="J2395:J2397" si="1792">H2395</f>
        <v>0</v>
      </c>
      <c r="K2395" s="534"/>
      <c r="L2395" s="531"/>
      <c r="M2395" s="513"/>
      <c r="N2395" s="314">
        <f>G2395</f>
        <v>35000000</v>
      </c>
      <c r="O2395" s="314">
        <f t="shared" ref="O2395:Q2395" si="1793">H2395</f>
        <v>0</v>
      </c>
      <c r="P2395" s="314">
        <f t="shared" si="1793"/>
        <v>35000000</v>
      </c>
      <c r="Q2395" s="314">
        <f t="shared" si="1793"/>
        <v>0</v>
      </c>
    </row>
    <row r="2396" spans="1:17" s="209" customFormat="1" ht="12" customHeight="1" x14ac:dyDescent="0.3">
      <c r="A2396" s="614"/>
      <c r="B2396" s="508"/>
      <c r="C2396" s="508"/>
      <c r="D2396" s="508"/>
      <c r="E2396" s="508"/>
      <c r="F2396" s="212" t="s">
        <v>82</v>
      </c>
      <c r="G2396" s="208">
        <v>0</v>
      </c>
      <c r="H2396" s="208">
        <v>0</v>
      </c>
      <c r="I2396" s="208">
        <v>0</v>
      </c>
      <c r="J2396" s="208">
        <f t="shared" si="1792"/>
        <v>0</v>
      </c>
      <c r="K2396" s="534"/>
      <c r="L2396" s="531"/>
      <c r="M2396" s="513"/>
      <c r="N2396" s="314"/>
      <c r="O2396" s="313"/>
      <c r="P2396" s="313"/>
      <c r="Q2396" s="313"/>
    </row>
    <row r="2397" spans="1:17" s="209" customFormat="1" ht="12" customHeight="1" x14ac:dyDescent="0.3">
      <c r="A2397" s="614"/>
      <c r="B2397" s="508"/>
      <c r="C2397" s="508"/>
      <c r="D2397" s="508"/>
      <c r="E2397" s="508"/>
      <c r="F2397" s="212" t="s">
        <v>83</v>
      </c>
      <c r="G2397" s="208">
        <v>0</v>
      </c>
      <c r="H2397" s="208">
        <v>0</v>
      </c>
      <c r="I2397" s="208">
        <v>0</v>
      </c>
      <c r="J2397" s="208">
        <f t="shared" si="1792"/>
        <v>0</v>
      </c>
      <c r="K2397" s="534"/>
      <c r="L2397" s="531"/>
      <c r="M2397" s="513"/>
      <c r="N2397" s="314"/>
      <c r="O2397" s="313"/>
      <c r="P2397" s="313"/>
      <c r="Q2397" s="313"/>
    </row>
    <row r="2398" spans="1:17" s="209" customFormat="1" ht="12" customHeight="1" x14ac:dyDescent="0.3">
      <c r="A2398" s="614"/>
      <c r="B2398" s="509"/>
      <c r="C2398" s="509"/>
      <c r="D2398" s="508"/>
      <c r="E2398" s="508"/>
      <c r="F2398" s="213" t="s">
        <v>121</v>
      </c>
      <c r="G2398" s="214">
        <f t="shared" ref="G2398:J2398" si="1794">SUM(G2395:G2397)</f>
        <v>35000000</v>
      </c>
      <c r="H2398" s="214">
        <f t="shared" si="1794"/>
        <v>0</v>
      </c>
      <c r="I2398" s="214">
        <f t="shared" si="1794"/>
        <v>35000000</v>
      </c>
      <c r="J2398" s="214">
        <f t="shared" si="1794"/>
        <v>0</v>
      </c>
      <c r="K2398" s="535"/>
      <c r="L2398" s="532"/>
      <c r="M2398" s="513"/>
      <c r="N2398" s="314"/>
      <c r="O2398" s="313"/>
      <c r="P2398" s="313"/>
      <c r="Q2398" s="313"/>
    </row>
    <row r="2399" spans="1:17" s="209" customFormat="1" ht="12" customHeight="1" x14ac:dyDescent="0.3">
      <c r="A2399" s="614"/>
      <c r="B2399" s="507"/>
      <c r="C2399" s="507" t="s">
        <v>384</v>
      </c>
      <c r="D2399" s="508"/>
      <c r="E2399" s="508"/>
      <c r="F2399" s="210" t="s">
        <v>197</v>
      </c>
      <c r="G2399" s="210"/>
      <c r="H2399" s="211"/>
      <c r="I2399" s="211"/>
      <c r="J2399" s="211"/>
      <c r="K2399" s="533" t="s">
        <v>850</v>
      </c>
      <c r="L2399" s="530">
        <v>0</v>
      </c>
      <c r="M2399" s="513"/>
      <c r="N2399" s="314"/>
      <c r="O2399" s="313"/>
      <c r="P2399" s="313"/>
      <c r="Q2399" s="313"/>
    </row>
    <row r="2400" spans="1:17" s="209" customFormat="1" ht="12" customHeight="1" x14ac:dyDescent="0.3">
      <c r="A2400" s="614"/>
      <c r="B2400" s="508"/>
      <c r="C2400" s="508"/>
      <c r="D2400" s="508"/>
      <c r="E2400" s="508"/>
      <c r="F2400" s="212" t="s">
        <v>104</v>
      </c>
      <c r="G2400" s="208">
        <v>15500000</v>
      </c>
      <c r="H2400" s="208">
        <v>0</v>
      </c>
      <c r="I2400" s="208">
        <f>G2400</f>
        <v>15500000</v>
      </c>
      <c r="J2400" s="208">
        <f t="shared" ref="J2400:J2402" si="1795">H2400</f>
        <v>0</v>
      </c>
      <c r="K2400" s="534"/>
      <c r="L2400" s="531"/>
      <c r="M2400" s="513"/>
      <c r="N2400" s="314">
        <f>G2400</f>
        <v>15500000</v>
      </c>
      <c r="O2400" s="314">
        <f t="shared" ref="O2400:Q2400" si="1796">H2400</f>
        <v>0</v>
      </c>
      <c r="P2400" s="314">
        <f t="shared" si="1796"/>
        <v>15500000</v>
      </c>
      <c r="Q2400" s="314">
        <f t="shared" si="1796"/>
        <v>0</v>
      </c>
    </row>
    <row r="2401" spans="1:17" s="209" customFormat="1" ht="12" customHeight="1" x14ac:dyDescent="0.3">
      <c r="A2401" s="614"/>
      <c r="B2401" s="508"/>
      <c r="C2401" s="508"/>
      <c r="D2401" s="508"/>
      <c r="E2401" s="508"/>
      <c r="F2401" s="212" t="s">
        <v>82</v>
      </c>
      <c r="G2401" s="208">
        <v>0</v>
      </c>
      <c r="H2401" s="208">
        <v>0</v>
      </c>
      <c r="I2401" s="208">
        <v>0</v>
      </c>
      <c r="J2401" s="208">
        <f t="shared" si="1795"/>
        <v>0</v>
      </c>
      <c r="K2401" s="534"/>
      <c r="L2401" s="531"/>
      <c r="M2401" s="513"/>
      <c r="N2401" s="314"/>
      <c r="O2401" s="313"/>
      <c r="P2401" s="313"/>
      <c r="Q2401" s="313"/>
    </row>
    <row r="2402" spans="1:17" s="209" customFormat="1" ht="12" customHeight="1" x14ac:dyDescent="0.3">
      <c r="A2402" s="614"/>
      <c r="B2402" s="508"/>
      <c r="C2402" s="508"/>
      <c r="D2402" s="508"/>
      <c r="E2402" s="508"/>
      <c r="F2402" s="212" t="s">
        <v>83</v>
      </c>
      <c r="G2402" s="208">
        <v>0</v>
      </c>
      <c r="H2402" s="208">
        <v>0</v>
      </c>
      <c r="I2402" s="208">
        <v>0</v>
      </c>
      <c r="J2402" s="208">
        <f t="shared" si="1795"/>
        <v>0</v>
      </c>
      <c r="K2402" s="534"/>
      <c r="L2402" s="531"/>
      <c r="M2402" s="513"/>
      <c r="N2402" s="314"/>
      <c r="O2402" s="313"/>
      <c r="P2402" s="313"/>
      <c r="Q2402" s="313"/>
    </row>
    <row r="2403" spans="1:17" s="209" customFormat="1" ht="12" customHeight="1" x14ac:dyDescent="0.3">
      <c r="A2403" s="614"/>
      <c r="B2403" s="509"/>
      <c r="C2403" s="509"/>
      <c r="D2403" s="509"/>
      <c r="E2403" s="509"/>
      <c r="F2403" s="213" t="s">
        <v>121</v>
      </c>
      <c r="G2403" s="214">
        <f t="shared" ref="G2403:J2403" si="1797">SUM(G2400:G2402)</f>
        <v>15500000</v>
      </c>
      <c r="H2403" s="214">
        <f t="shared" si="1797"/>
        <v>0</v>
      </c>
      <c r="I2403" s="214">
        <f t="shared" si="1797"/>
        <v>15500000</v>
      </c>
      <c r="J2403" s="214">
        <f t="shared" si="1797"/>
        <v>0</v>
      </c>
      <c r="K2403" s="535"/>
      <c r="L2403" s="532"/>
      <c r="M2403" s="514"/>
      <c r="N2403" s="314"/>
      <c r="O2403" s="313"/>
      <c r="P2403" s="313"/>
      <c r="Q2403" s="313"/>
    </row>
    <row r="2404" spans="1:17" s="209" customFormat="1" ht="12" customHeight="1" x14ac:dyDescent="0.3">
      <c r="A2404" s="614"/>
      <c r="B2404" s="518"/>
      <c r="C2404" s="519"/>
      <c r="D2404" s="519"/>
      <c r="E2404" s="520"/>
      <c r="F2404" s="206"/>
      <c r="G2404" s="207"/>
      <c r="H2404" s="208"/>
      <c r="I2404" s="208"/>
      <c r="J2404" s="208"/>
      <c r="K2404" s="527"/>
      <c r="L2404" s="527"/>
      <c r="M2404" s="512"/>
      <c r="N2404" s="314"/>
      <c r="O2404" s="313"/>
      <c r="P2404" s="313"/>
      <c r="Q2404" s="313"/>
    </row>
    <row r="2405" spans="1:17" s="209" customFormat="1" ht="12" customHeight="1" x14ac:dyDescent="0.3">
      <c r="A2405" s="614"/>
      <c r="B2405" s="521"/>
      <c r="C2405" s="522"/>
      <c r="D2405" s="522"/>
      <c r="E2405" s="523"/>
      <c r="F2405" s="206" t="s">
        <v>565</v>
      </c>
      <c r="G2405" s="207">
        <f>G2385+G2390+G2395+G2400</f>
        <v>156500000</v>
      </c>
      <c r="H2405" s="207">
        <f t="shared" ref="H2405:I2405" si="1798">H2385+H2390+H2395+H2400</f>
        <v>0</v>
      </c>
      <c r="I2405" s="207">
        <f t="shared" si="1798"/>
        <v>156500000</v>
      </c>
      <c r="J2405" s="207">
        <f>J2385+J2390+J2395+J2400</f>
        <v>0</v>
      </c>
      <c r="K2405" s="528"/>
      <c r="L2405" s="528"/>
      <c r="M2405" s="513"/>
      <c r="N2405" s="314"/>
      <c r="O2405" s="313"/>
      <c r="P2405" s="313"/>
      <c r="Q2405" s="313"/>
    </row>
    <row r="2406" spans="1:17" s="209" customFormat="1" ht="12" customHeight="1" x14ac:dyDescent="0.3">
      <c r="A2406" s="614"/>
      <c r="B2406" s="521"/>
      <c r="C2406" s="522"/>
      <c r="D2406" s="522"/>
      <c r="E2406" s="523"/>
      <c r="F2406" s="206" t="s">
        <v>567</v>
      </c>
      <c r="G2406" s="207">
        <f t="shared" ref="G2406:J2407" si="1799">G2386+G2391+G2396+G2401</f>
        <v>0</v>
      </c>
      <c r="H2406" s="207">
        <f t="shared" si="1799"/>
        <v>0</v>
      </c>
      <c r="I2406" s="207">
        <f t="shared" si="1799"/>
        <v>0</v>
      </c>
      <c r="J2406" s="207">
        <f t="shared" si="1799"/>
        <v>0</v>
      </c>
      <c r="K2406" s="528"/>
      <c r="L2406" s="528"/>
      <c r="M2406" s="513"/>
      <c r="N2406" s="314"/>
      <c r="O2406" s="313"/>
      <c r="P2406" s="313"/>
      <c r="Q2406" s="313"/>
    </row>
    <row r="2407" spans="1:17" s="209" customFormat="1" ht="12" customHeight="1" x14ac:dyDescent="0.3">
      <c r="A2407" s="614"/>
      <c r="B2407" s="521"/>
      <c r="C2407" s="522"/>
      <c r="D2407" s="522"/>
      <c r="E2407" s="523"/>
      <c r="F2407" s="206" t="s">
        <v>569</v>
      </c>
      <c r="G2407" s="207">
        <f t="shared" si="1799"/>
        <v>0</v>
      </c>
      <c r="H2407" s="207">
        <f t="shared" si="1799"/>
        <v>0</v>
      </c>
      <c r="I2407" s="207">
        <f t="shared" si="1799"/>
        <v>0</v>
      </c>
      <c r="J2407" s="207">
        <f t="shared" si="1799"/>
        <v>0</v>
      </c>
      <c r="K2407" s="528"/>
      <c r="L2407" s="528"/>
      <c r="M2407" s="513"/>
      <c r="N2407" s="314"/>
      <c r="O2407" s="313"/>
      <c r="P2407" s="313"/>
      <c r="Q2407" s="313"/>
    </row>
    <row r="2408" spans="1:17" s="209" customFormat="1" ht="12" customHeight="1" x14ac:dyDescent="0.3">
      <c r="A2408" s="614"/>
      <c r="B2408" s="524"/>
      <c r="C2408" s="525"/>
      <c r="D2408" s="525"/>
      <c r="E2408" s="526"/>
      <c r="F2408" s="206" t="s">
        <v>121</v>
      </c>
      <c r="G2408" s="207">
        <f>SUM(G2405:G2407)</f>
        <v>156500000</v>
      </c>
      <c r="H2408" s="207">
        <f t="shared" ref="H2408:J2408" si="1800">SUM(H2405:H2407)</f>
        <v>0</v>
      </c>
      <c r="I2408" s="207">
        <f t="shared" si="1800"/>
        <v>156500000</v>
      </c>
      <c r="J2408" s="207">
        <f t="shared" si="1800"/>
        <v>0</v>
      </c>
      <c r="K2408" s="529"/>
      <c r="L2408" s="529"/>
      <c r="M2408" s="514"/>
      <c r="N2408" s="314"/>
      <c r="O2408" s="313"/>
      <c r="P2408" s="313"/>
      <c r="Q2408" s="313"/>
    </row>
    <row r="2409" spans="1:17" s="209" customFormat="1" ht="12" customHeight="1" x14ac:dyDescent="0.3">
      <c r="A2409" s="614">
        <f>A2384+1</f>
        <v>264</v>
      </c>
      <c r="B2409" s="507"/>
      <c r="C2409" s="507" t="s">
        <v>385</v>
      </c>
      <c r="D2409" s="507"/>
      <c r="E2409" s="507"/>
      <c r="F2409" s="210" t="s">
        <v>197</v>
      </c>
      <c r="G2409" s="210"/>
      <c r="H2409" s="211"/>
      <c r="I2409" s="211"/>
      <c r="J2409" s="211"/>
      <c r="K2409" s="533" t="s">
        <v>852</v>
      </c>
      <c r="L2409" s="530">
        <v>0</v>
      </c>
      <c r="M2409" s="512" t="s">
        <v>1335</v>
      </c>
      <c r="N2409" s="314"/>
      <c r="O2409" s="313"/>
      <c r="P2409" s="313"/>
      <c r="Q2409" s="313"/>
    </row>
    <row r="2410" spans="1:17" s="209" customFormat="1" ht="12" customHeight="1" x14ac:dyDescent="0.3">
      <c r="A2410" s="614"/>
      <c r="B2410" s="508"/>
      <c r="C2410" s="508"/>
      <c r="D2410" s="508"/>
      <c r="E2410" s="508"/>
      <c r="F2410" s="212" t="s">
        <v>104</v>
      </c>
      <c r="G2410" s="208">
        <v>16688738</v>
      </c>
      <c r="H2410" s="208">
        <v>0</v>
      </c>
      <c r="I2410" s="208">
        <f>G2410</f>
        <v>16688738</v>
      </c>
      <c r="J2410" s="208">
        <f t="shared" ref="J2410:J2412" si="1801">H2410</f>
        <v>0</v>
      </c>
      <c r="K2410" s="534"/>
      <c r="L2410" s="531"/>
      <c r="M2410" s="513"/>
      <c r="N2410" s="314">
        <f>G2410</f>
        <v>16688738</v>
      </c>
      <c r="O2410" s="314">
        <f t="shared" ref="O2410:Q2410" si="1802">H2410</f>
        <v>0</v>
      </c>
      <c r="P2410" s="314">
        <f t="shared" si="1802"/>
        <v>16688738</v>
      </c>
      <c r="Q2410" s="314">
        <f t="shared" si="1802"/>
        <v>0</v>
      </c>
    </row>
    <row r="2411" spans="1:17" s="209" customFormat="1" ht="12" customHeight="1" x14ac:dyDescent="0.3">
      <c r="A2411" s="614"/>
      <c r="B2411" s="508"/>
      <c r="C2411" s="508"/>
      <c r="D2411" s="508"/>
      <c r="E2411" s="508"/>
      <c r="F2411" s="212" t="s">
        <v>82</v>
      </c>
      <c r="G2411" s="208">
        <v>0</v>
      </c>
      <c r="H2411" s="208">
        <v>0</v>
      </c>
      <c r="I2411" s="208">
        <v>0</v>
      </c>
      <c r="J2411" s="208">
        <f t="shared" si="1801"/>
        <v>0</v>
      </c>
      <c r="K2411" s="534"/>
      <c r="L2411" s="531"/>
      <c r="M2411" s="513"/>
      <c r="N2411" s="314"/>
      <c r="O2411" s="313"/>
      <c r="P2411" s="313"/>
      <c r="Q2411" s="313"/>
    </row>
    <row r="2412" spans="1:17" s="209" customFormat="1" ht="12" customHeight="1" x14ac:dyDescent="0.3">
      <c r="A2412" s="614"/>
      <c r="B2412" s="508"/>
      <c r="C2412" s="508"/>
      <c r="D2412" s="508"/>
      <c r="E2412" s="508"/>
      <c r="F2412" s="212" t="s">
        <v>83</v>
      </c>
      <c r="G2412" s="208">
        <v>0</v>
      </c>
      <c r="H2412" s="208">
        <v>0</v>
      </c>
      <c r="I2412" s="208">
        <v>0</v>
      </c>
      <c r="J2412" s="208">
        <f t="shared" si="1801"/>
        <v>0</v>
      </c>
      <c r="K2412" s="534"/>
      <c r="L2412" s="531"/>
      <c r="M2412" s="513"/>
      <c r="N2412" s="314"/>
      <c r="O2412" s="313"/>
      <c r="P2412" s="313"/>
      <c r="Q2412" s="313"/>
    </row>
    <row r="2413" spans="1:17" s="209" customFormat="1" ht="12" customHeight="1" x14ac:dyDescent="0.3">
      <c r="A2413" s="614"/>
      <c r="B2413" s="509"/>
      <c r="C2413" s="509"/>
      <c r="D2413" s="508"/>
      <c r="E2413" s="508"/>
      <c r="F2413" s="213" t="s">
        <v>121</v>
      </c>
      <c r="G2413" s="214">
        <f t="shared" ref="G2413:J2413" si="1803">SUM(G2410:G2412)</f>
        <v>16688738</v>
      </c>
      <c r="H2413" s="214">
        <f t="shared" si="1803"/>
        <v>0</v>
      </c>
      <c r="I2413" s="214">
        <f t="shared" si="1803"/>
        <v>16688738</v>
      </c>
      <c r="J2413" s="214">
        <f t="shared" si="1803"/>
        <v>0</v>
      </c>
      <c r="K2413" s="535"/>
      <c r="L2413" s="532"/>
      <c r="M2413" s="513"/>
      <c r="N2413" s="314"/>
      <c r="O2413" s="313"/>
      <c r="P2413" s="313"/>
      <c r="Q2413" s="313"/>
    </row>
    <row r="2414" spans="1:17" s="209" customFormat="1" ht="12" customHeight="1" x14ac:dyDescent="0.3">
      <c r="A2414" s="614"/>
      <c r="B2414" s="507"/>
      <c r="C2414" s="507" t="s">
        <v>386</v>
      </c>
      <c r="D2414" s="508"/>
      <c r="E2414" s="508"/>
      <c r="F2414" s="210" t="s">
        <v>197</v>
      </c>
      <c r="G2414" s="210"/>
      <c r="H2414" s="211"/>
      <c r="I2414" s="211"/>
      <c r="J2414" s="211"/>
      <c r="K2414" s="533" t="s">
        <v>850</v>
      </c>
      <c r="L2414" s="530">
        <v>0</v>
      </c>
      <c r="M2414" s="513"/>
      <c r="N2414" s="314"/>
      <c r="O2414" s="313"/>
      <c r="P2414" s="313"/>
      <c r="Q2414" s="313"/>
    </row>
    <row r="2415" spans="1:17" s="209" customFormat="1" ht="12" customHeight="1" x14ac:dyDescent="0.3">
      <c r="A2415" s="614"/>
      <c r="B2415" s="508"/>
      <c r="C2415" s="508"/>
      <c r="D2415" s="508"/>
      <c r="E2415" s="508"/>
      <c r="F2415" s="212" t="s">
        <v>104</v>
      </c>
      <c r="G2415" s="208">
        <v>6000000</v>
      </c>
      <c r="H2415" s="208">
        <v>0</v>
      </c>
      <c r="I2415" s="208">
        <f>G2415</f>
        <v>6000000</v>
      </c>
      <c r="J2415" s="208">
        <f t="shared" ref="J2415:J2417" si="1804">H2415</f>
        <v>0</v>
      </c>
      <c r="K2415" s="534"/>
      <c r="L2415" s="531"/>
      <c r="M2415" s="513"/>
      <c r="N2415" s="314">
        <f>G2415</f>
        <v>6000000</v>
      </c>
      <c r="O2415" s="314">
        <f t="shared" ref="O2415:Q2415" si="1805">H2415</f>
        <v>0</v>
      </c>
      <c r="P2415" s="314">
        <f t="shared" si="1805"/>
        <v>6000000</v>
      </c>
      <c r="Q2415" s="314">
        <f t="shared" si="1805"/>
        <v>0</v>
      </c>
    </row>
    <row r="2416" spans="1:17" s="209" customFormat="1" ht="12" customHeight="1" x14ac:dyDescent="0.3">
      <c r="A2416" s="614"/>
      <c r="B2416" s="508"/>
      <c r="C2416" s="508"/>
      <c r="D2416" s="508"/>
      <c r="E2416" s="508"/>
      <c r="F2416" s="212" t="s">
        <v>82</v>
      </c>
      <c r="G2416" s="208">
        <v>0</v>
      </c>
      <c r="H2416" s="208">
        <v>0</v>
      </c>
      <c r="I2416" s="208">
        <v>0</v>
      </c>
      <c r="J2416" s="208">
        <f t="shared" si="1804"/>
        <v>0</v>
      </c>
      <c r="K2416" s="534"/>
      <c r="L2416" s="531"/>
      <c r="M2416" s="513"/>
      <c r="N2416" s="314"/>
      <c r="O2416" s="313"/>
      <c r="P2416" s="313"/>
      <c r="Q2416" s="313"/>
    </row>
    <row r="2417" spans="1:17" s="209" customFormat="1" ht="12" customHeight="1" x14ac:dyDescent="0.3">
      <c r="A2417" s="614"/>
      <c r="B2417" s="508"/>
      <c r="C2417" s="508"/>
      <c r="D2417" s="508"/>
      <c r="E2417" s="508"/>
      <c r="F2417" s="212" t="s">
        <v>83</v>
      </c>
      <c r="G2417" s="208">
        <v>0</v>
      </c>
      <c r="H2417" s="208">
        <v>0</v>
      </c>
      <c r="I2417" s="208">
        <v>0</v>
      </c>
      <c r="J2417" s="208">
        <f t="shared" si="1804"/>
        <v>0</v>
      </c>
      <c r="K2417" s="534"/>
      <c r="L2417" s="531"/>
      <c r="M2417" s="513"/>
      <c r="N2417" s="314"/>
      <c r="O2417" s="313"/>
      <c r="P2417" s="313"/>
      <c r="Q2417" s="313"/>
    </row>
    <row r="2418" spans="1:17" s="209" customFormat="1" ht="12" customHeight="1" x14ac:dyDescent="0.3">
      <c r="A2418" s="614"/>
      <c r="B2418" s="509"/>
      <c r="C2418" s="509"/>
      <c r="D2418" s="508"/>
      <c r="E2418" s="508"/>
      <c r="F2418" s="213" t="s">
        <v>121</v>
      </c>
      <c r="G2418" s="214">
        <f t="shared" ref="G2418:J2418" si="1806">SUM(G2415:G2417)</f>
        <v>6000000</v>
      </c>
      <c r="H2418" s="214">
        <f t="shared" si="1806"/>
        <v>0</v>
      </c>
      <c r="I2418" s="214">
        <f t="shared" si="1806"/>
        <v>6000000</v>
      </c>
      <c r="J2418" s="214">
        <f t="shared" si="1806"/>
        <v>0</v>
      </c>
      <c r="K2418" s="535"/>
      <c r="L2418" s="532"/>
      <c r="M2418" s="514"/>
      <c r="N2418" s="314"/>
      <c r="O2418" s="313"/>
      <c r="P2418" s="313"/>
      <c r="Q2418" s="313"/>
    </row>
    <row r="2419" spans="1:17" s="209" customFormat="1" ht="12" customHeight="1" x14ac:dyDescent="0.3">
      <c r="A2419" s="614"/>
      <c r="B2419" s="518"/>
      <c r="C2419" s="519"/>
      <c r="D2419" s="519"/>
      <c r="E2419" s="520"/>
      <c r="F2419" s="206"/>
      <c r="G2419" s="207"/>
      <c r="H2419" s="208"/>
      <c r="I2419" s="208"/>
      <c r="J2419" s="208"/>
      <c r="K2419" s="527"/>
      <c r="L2419" s="527"/>
      <c r="M2419" s="512"/>
      <c r="N2419" s="314"/>
      <c r="O2419" s="313"/>
      <c r="P2419" s="313"/>
      <c r="Q2419" s="313"/>
    </row>
    <row r="2420" spans="1:17" s="209" customFormat="1" ht="12" customHeight="1" x14ac:dyDescent="0.3">
      <c r="A2420" s="614"/>
      <c r="B2420" s="521"/>
      <c r="C2420" s="522"/>
      <c r="D2420" s="522"/>
      <c r="E2420" s="523"/>
      <c r="F2420" s="206" t="s">
        <v>565</v>
      </c>
      <c r="G2420" s="207">
        <f>G2410+G2415</f>
        <v>22688738</v>
      </c>
      <c r="H2420" s="207">
        <f t="shared" ref="H2420:J2420" si="1807">H2410+H2415</f>
        <v>0</v>
      </c>
      <c r="I2420" s="207">
        <f t="shared" si="1807"/>
        <v>22688738</v>
      </c>
      <c r="J2420" s="207">
        <f t="shared" si="1807"/>
        <v>0</v>
      </c>
      <c r="K2420" s="528"/>
      <c r="L2420" s="528"/>
      <c r="M2420" s="513"/>
      <c r="N2420" s="314"/>
      <c r="O2420" s="313"/>
      <c r="P2420" s="313"/>
      <c r="Q2420" s="313"/>
    </row>
    <row r="2421" spans="1:17" s="209" customFormat="1" ht="12" customHeight="1" x14ac:dyDescent="0.3">
      <c r="A2421" s="614"/>
      <c r="B2421" s="521"/>
      <c r="C2421" s="522"/>
      <c r="D2421" s="522"/>
      <c r="E2421" s="523"/>
      <c r="F2421" s="206" t="s">
        <v>567</v>
      </c>
      <c r="G2421" s="207">
        <f t="shared" ref="G2421:J2422" si="1808">G2411+G2416</f>
        <v>0</v>
      </c>
      <c r="H2421" s="207">
        <f t="shared" si="1808"/>
        <v>0</v>
      </c>
      <c r="I2421" s="207">
        <f t="shared" si="1808"/>
        <v>0</v>
      </c>
      <c r="J2421" s="207">
        <f t="shared" si="1808"/>
        <v>0</v>
      </c>
      <c r="K2421" s="528"/>
      <c r="L2421" s="528"/>
      <c r="M2421" s="513"/>
      <c r="N2421" s="314"/>
      <c r="O2421" s="313"/>
      <c r="P2421" s="313"/>
      <c r="Q2421" s="313"/>
    </row>
    <row r="2422" spans="1:17" s="209" customFormat="1" ht="12" customHeight="1" x14ac:dyDescent="0.3">
      <c r="A2422" s="614"/>
      <c r="B2422" s="521"/>
      <c r="C2422" s="522"/>
      <c r="D2422" s="522"/>
      <c r="E2422" s="523"/>
      <c r="F2422" s="206" t="s">
        <v>569</v>
      </c>
      <c r="G2422" s="207">
        <f t="shared" si="1808"/>
        <v>0</v>
      </c>
      <c r="H2422" s="207">
        <f t="shared" si="1808"/>
        <v>0</v>
      </c>
      <c r="I2422" s="207">
        <f t="shared" si="1808"/>
        <v>0</v>
      </c>
      <c r="J2422" s="207">
        <f t="shared" si="1808"/>
        <v>0</v>
      </c>
      <c r="K2422" s="528"/>
      <c r="L2422" s="528"/>
      <c r="M2422" s="513"/>
      <c r="N2422" s="314"/>
      <c r="O2422" s="313"/>
      <c r="P2422" s="313"/>
      <c r="Q2422" s="313"/>
    </row>
    <row r="2423" spans="1:17" s="209" customFormat="1" ht="12" customHeight="1" x14ac:dyDescent="0.3">
      <c r="A2423" s="614"/>
      <c r="B2423" s="524"/>
      <c r="C2423" s="525"/>
      <c r="D2423" s="525"/>
      <c r="E2423" s="526"/>
      <c r="F2423" s="206" t="s">
        <v>121</v>
      </c>
      <c r="G2423" s="207">
        <f>SUM(G2420:G2422)</f>
        <v>22688738</v>
      </c>
      <c r="H2423" s="207">
        <f t="shared" ref="H2423:J2423" si="1809">SUM(H2420:H2422)</f>
        <v>0</v>
      </c>
      <c r="I2423" s="207">
        <f t="shared" si="1809"/>
        <v>22688738</v>
      </c>
      <c r="J2423" s="207">
        <f t="shared" si="1809"/>
        <v>0</v>
      </c>
      <c r="K2423" s="529"/>
      <c r="L2423" s="529"/>
      <c r="M2423" s="514"/>
      <c r="N2423" s="314"/>
      <c r="O2423" s="313"/>
      <c r="P2423" s="313"/>
      <c r="Q2423" s="313"/>
    </row>
    <row r="2424" spans="1:17" s="209" customFormat="1" ht="12" customHeight="1" x14ac:dyDescent="0.3">
      <c r="A2424" s="614">
        <f>A2409+1</f>
        <v>265</v>
      </c>
      <c r="B2424" s="507"/>
      <c r="C2424" s="507" t="s">
        <v>387</v>
      </c>
      <c r="D2424" s="507"/>
      <c r="E2424" s="507"/>
      <c r="F2424" s="210" t="s">
        <v>197</v>
      </c>
      <c r="G2424" s="210"/>
      <c r="H2424" s="211"/>
      <c r="I2424" s="211"/>
      <c r="J2424" s="211"/>
      <c r="K2424" s="533" t="s">
        <v>852</v>
      </c>
      <c r="L2424" s="530">
        <v>0</v>
      </c>
      <c r="M2424" s="512" t="s">
        <v>1336</v>
      </c>
      <c r="N2424" s="314"/>
      <c r="O2424" s="313"/>
      <c r="P2424" s="313"/>
      <c r="Q2424" s="313"/>
    </row>
    <row r="2425" spans="1:17" s="209" customFormat="1" ht="12" customHeight="1" x14ac:dyDescent="0.3">
      <c r="A2425" s="614"/>
      <c r="B2425" s="508"/>
      <c r="C2425" s="508"/>
      <c r="D2425" s="508"/>
      <c r="E2425" s="508"/>
      <c r="F2425" s="212" t="s">
        <v>104</v>
      </c>
      <c r="G2425" s="208">
        <v>4000000</v>
      </c>
      <c r="H2425" s="208">
        <v>0</v>
      </c>
      <c r="I2425" s="208">
        <f>G2425</f>
        <v>4000000</v>
      </c>
      <c r="J2425" s="208">
        <f t="shared" ref="J2425:J2427" si="1810">H2425</f>
        <v>0</v>
      </c>
      <c r="K2425" s="534"/>
      <c r="L2425" s="531"/>
      <c r="M2425" s="513"/>
      <c r="N2425" s="314">
        <f>G2425</f>
        <v>4000000</v>
      </c>
      <c r="O2425" s="314">
        <f t="shared" ref="O2425:Q2425" si="1811">H2425</f>
        <v>0</v>
      </c>
      <c r="P2425" s="314">
        <f t="shared" si="1811"/>
        <v>4000000</v>
      </c>
      <c r="Q2425" s="314">
        <f t="shared" si="1811"/>
        <v>0</v>
      </c>
    </row>
    <row r="2426" spans="1:17" s="209" customFormat="1" ht="12" customHeight="1" x14ac:dyDescent="0.3">
      <c r="A2426" s="614"/>
      <c r="B2426" s="508"/>
      <c r="C2426" s="508"/>
      <c r="D2426" s="508"/>
      <c r="E2426" s="508"/>
      <c r="F2426" s="212" t="s">
        <v>82</v>
      </c>
      <c r="G2426" s="208">
        <v>0</v>
      </c>
      <c r="H2426" s="208">
        <v>0</v>
      </c>
      <c r="I2426" s="208">
        <v>0</v>
      </c>
      <c r="J2426" s="208">
        <f t="shared" si="1810"/>
        <v>0</v>
      </c>
      <c r="K2426" s="534"/>
      <c r="L2426" s="531"/>
      <c r="M2426" s="513"/>
      <c r="N2426" s="314"/>
      <c r="O2426" s="313"/>
      <c r="P2426" s="313"/>
      <c r="Q2426" s="313"/>
    </row>
    <row r="2427" spans="1:17" s="209" customFormat="1" ht="12" customHeight="1" x14ac:dyDescent="0.3">
      <c r="A2427" s="614"/>
      <c r="B2427" s="508"/>
      <c r="C2427" s="508"/>
      <c r="D2427" s="508"/>
      <c r="E2427" s="508"/>
      <c r="F2427" s="212" t="s">
        <v>83</v>
      </c>
      <c r="G2427" s="208">
        <v>0</v>
      </c>
      <c r="H2427" s="208">
        <v>0</v>
      </c>
      <c r="I2427" s="208">
        <v>0</v>
      </c>
      <c r="J2427" s="208">
        <f t="shared" si="1810"/>
        <v>0</v>
      </c>
      <c r="K2427" s="534"/>
      <c r="L2427" s="531"/>
      <c r="M2427" s="513"/>
      <c r="N2427" s="314"/>
      <c r="O2427" s="313"/>
      <c r="P2427" s="313"/>
      <c r="Q2427" s="313"/>
    </row>
    <row r="2428" spans="1:17" s="209" customFormat="1" ht="12" customHeight="1" x14ac:dyDescent="0.3">
      <c r="A2428" s="614"/>
      <c r="B2428" s="509"/>
      <c r="C2428" s="509"/>
      <c r="D2428" s="508"/>
      <c r="E2428" s="508"/>
      <c r="F2428" s="213" t="s">
        <v>121</v>
      </c>
      <c r="G2428" s="214">
        <f t="shared" ref="G2428:J2428" si="1812">SUM(G2425:G2427)</f>
        <v>4000000</v>
      </c>
      <c r="H2428" s="214">
        <f t="shared" si="1812"/>
        <v>0</v>
      </c>
      <c r="I2428" s="214">
        <f t="shared" si="1812"/>
        <v>4000000</v>
      </c>
      <c r="J2428" s="214">
        <f t="shared" si="1812"/>
        <v>0</v>
      </c>
      <c r="K2428" s="535"/>
      <c r="L2428" s="532"/>
      <c r="M2428" s="513"/>
      <c r="N2428" s="314"/>
      <c r="O2428" s="313"/>
      <c r="P2428" s="313"/>
      <c r="Q2428" s="313"/>
    </row>
    <row r="2429" spans="1:17" s="209" customFormat="1" ht="12" customHeight="1" x14ac:dyDescent="0.3">
      <c r="A2429" s="614"/>
      <c r="B2429" s="507"/>
      <c r="C2429" s="507" t="s">
        <v>388</v>
      </c>
      <c r="D2429" s="508"/>
      <c r="E2429" s="508"/>
      <c r="F2429" s="210" t="s">
        <v>197</v>
      </c>
      <c r="G2429" s="210"/>
      <c r="H2429" s="211"/>
      <c r="I2429" s="211"/>
      <c r="J2429" s="211"/>
      <c r="K2429" s="533" t="s">
        <v>850</v>
      </c>
      <c r="L2429" s="530">
        <v>0</v>
      </c>
      <c r="M2429" s="513"/>
      <c r="N2429" s="314"/>
      <c r="O2429" s="313"/>
      <c r="P2429" s="313"/>
      <c r="Q2429" s="313"/>
    </row>
    <row r="2430" spans="1:17" s="209" customFormat="1" ht="12" customHeight="1" x14ac:dyDescent="0.3">
      <c r="A2430" s="614"/>
      <c r="B2430" s="508"/>
      <c r="C2430" s="508"/>
      <c r="D2430" s="508"/>
      <c r="E2430" s="508"/>
      <c r="F2430" s="212" t="s">
        <v>104</v>
      </c>
      <c r="G2430" s="208">
        <v>25000000</v>
      </c>
      <c r="H2430" s="208">
        <v>0</v>
      </c>
      <c r="I2430" s="208">
        <f>G2430</f>
        <v>25000000</v>
      </c>
      <c r="J2430" s="208">
        <f t="shared" ref="J2430:J2432" si="1813">H2430</f>
        <v>0</v>
      </c>
      <c r="K2430" s="534"/>
      <c r="L2430" s="531"/>
      <c r="M2430" s="513"/>
      <c r="N2430" s="314">
        <f>G2430</f>
        <v>25000000</v>
      </c>
      <c r="O2430" s="314">
        <f t="shared" ref="O2430:Q2430" si="1814">H2430</f>
        <v>0</v>
      </c>
      <c r="P2430" s="314">
        <f t="shared" si="1814"/>
        <v>25000000</v>
      </c>
      <c r="Q2430" s="314">
        <f t="shared" si="1814"/>
        <v>0</v>
      </c>
    </row>
    <row r="2431" spans="1:17" s="209" customFormat="1" ht="12" customHeight="1" x14ac:dyDescent="0.3">
      <c r="A2431" s="614"/>
      <c r="B2431" s="508"/>
      <c r="C2431" s="508"/>
      <c r="D2431" s="508"/>
      <c r="E2431" s="508"/>
      <c r="F2431" s="212" t="s">
        <v>82</v>
      </c>
      <c r="G2431" s="208">
        <v>0</v>
      </c>
      <c r="H2431" s="208">
        <v>0</v>
      </c>
      <c r="I2431" s="208">
        <v>0</v>
      </c>
      <c r="J2431" s="208">
        <f t="shared" si="1813"/>
        <v>0</v>
      </c>
      <c r="K2431" s="534"/>
      <c r="L2431" s="531"/>
      <c r="M2431" s="513"/>
      <c r="N2431" s="314"/>
      <c r="O2431" s="313"/>
      <c r="P2431" s="313"/>
      <c r="Q2431" s="313"/>
    </row>
    <row r="2432" spans="1:17" s="209" customFormat="1" ht="12" customHeight="1" x14ac:dyDescent="0.3">
      <c r="A2432" s="614"/>
      <c r="B2432" s="508"/>
      <c r="C2432" s="508"/>
      <c r="D2432" s="508"/>
      <c r="E2432" s="508"/>
      <c r="F2432" s="212" t="s">
        <v>83</v>
      </c>
      <c r="G2432" s="208">
        <v>0</v>
      </c>
      <c r="H2432" s="208">
        <v>0</v>
      </c>
      <c r="I2432" s="208">
        <v>0</v>
      </c>
      <c r="J2432" s="208">
        <f t="shared" si="1813"/>
        <v>0</v>
      </c>
      <c r="K2432" s="534"/>
      <c r="L2432" s="531"/>
      <c r="M2432" s="513"/>
      <c r="N2432" s="314"/>
      <c r="O2432" s="313"/>
      <c r="P2432" s="313"/>
      <c r="Q2432" s="313"/>
    </row>
    <row r="2433" spans="1:17" s="209" customFormat="1" ht="12" customHeight="1" x14ac:dyDescent="0.3">
      <c r="A2433" s="614"/>
      <c r="B2433" s="509"/>
      <c r="C2433" s="509"/>
      <c r="D2433" s="508"/>
      <c r="E2433" s="508"/>
      <c r="F2433" s="213" t="s">
        <v>121</v>
      </c>
      <c r="G2433" s="214">
        <f t="shared" ref="G2433:J2433" si="1815">SUM(G2430:G2432)</f>
        <v>25000000</v>
      </c>
      <c r="H2433" s="214">
        <f t="shared" si="1815"/>
        <v>0</v>
      </c>
      <c r="I2433" s="214">
        <f t="shared" si="1815"/>
        <v>25000000</v>
      </c>
      <c r="J2433" s="214">
        <f t="shared" si="1815"/>
        <v>0</v>
      </c>
      <c r="K2433" s="535"/>
      <c r="L2433" s="532"/>
      <c r="M2433" s="513"/>
      <c r="N2433" s="314"/>
      <c r="O2433" s="313"/>
      <c r="P2433" s="313"/>
      <c r="Q2433" s="313"/>
    </row>
    <row r="2434" spans="1:17" s="209" customFormat="1" ht="12" customHeight="1" x14ac:dyDescent="0.3">
      <c r="A2434" s="614"/>
      <c r="B2434" s="507"/>
      <c r="C2434" s="507" t="s">
        <v>389</v>
      </c>
      <c r="D2434" s="508"/>
      <c r="E2434" s="508"/>
      <c r="F2434" s="210" t="s">
        <v>197</v>
      </c>
      <c r="G2434" s="210"/>
      <c r="H2434" s="211"/>
      <c r="I2434" s="211"/>
      <c r="J2434" s="211"/>
      <c r="K2434" s="533" t="s">
        <v>850</v>
      </c>
      <c r="L2434" s="530">
        <v>0</v>
      </c>
      <c r="M2434" s="513"/>
      <c r="N2434" s="314"/>
      <c r="O2434" s="313"/>
      <c r="P2434" s="313"/>
      <c r="Q2434" s="313"/>
    </row>
    <row r="2435" spans="1:17" s="209" customFormat="1" ht="12" customHeight="1" x14ac:dyDescent="0.3">
      <c r="A2435" s="614"/>
      <c r="B2435" s="508"/>
      <c r="C2435" s="508"/>
      <c r="D2435" s="508"/>
      <c r="E2435" s="508"/>
      <c r="F2435" s="212" t="s">
        <v>104</v>
      </c>
      <c r="G2435" s="208">
        <v>8000000</v>
      </c>
      <c r="H2435" s="208">
        <v>0</v>
      </c>
      <c r="I2435" s="208">
        <f>G2435</f>
        <v>8000000</v>
      </c>
      <c r="J2435" s="208">
        <f t="shared" ref="J2435:J2437" si="1816">H2435</f>
        <v>0</v>
      </c>
      <c r="K2435" s="534"/>
      <c r="L2435" s="531"/>
      <c r="M2435" s="513"/>
      <c r="N2435" s="314">
        <f>G2435</f>
        <v>8000000</v>
      </c>
      <c r="O2435" s="314">
        <f t="shared" ref="O2435:Q2435" si="1817">H2435</f>
        <v>0</v>
      </c>
      <c r="P2435" s="314">
        <f t="shared" si="1817"/>
        <v>8000000</v>
      </c>
      <c r="Q2435" s="314">
        <f t="shared" si="1817"/>
        <v>0</v>
      </c>
    </row>
    <row r="2436" spans="1:17" s="209" customFormat="1" ht="12" customHeight="1" x14ac:dyDescent="0.3">
      <c r="A2436" s="614"/>
      <c r="B2436" s="508"/>
      <c r="C2436" s="508"/>
      <c r="D2436" s="508"/>
      <c r="E2436" s="508"/>
      <c r="F2436" s="212" t="s">
        <v>82</v>
      </c>
      <c r="G2436" s="208">
        <v>0</v>
      </c>
      <c r="H2436" s="208">
        <v>0</v>
      </c>
      <c r="I2436" s="208">
        <v>0</v>
      </c>
      <c r="J2436" s="208">
        <f t="shared" si="1816"/>
        <v>0</v>
      </c>
      <c r="K2436" s="534"/>
      <c r="L2436" s="531"/>
      <c r="M2436" s="513"/>
      <c r="N2436" s="314"/>
      <c r="O2436" s="313"/>
      <c r="P2436" s="313"/>
      <c r="Q2436" s="313"/>
    </row>
    <row r="2437" spans="1:17" s="209" customFormat="1" ht="12" customHeight="1" x14ac:dyDescent="0.3">
      <c r="A2437" s="614"/>
      <c r="B2437" s="508"/>
      <c r="C2437" s="508"/>
      <c r="D2437" s="508"/>
      <c r="E2437" s="508"/>
      <c r="F2437" s="212" t="s">
        <v>83</v>
      </c>
      <c r="G2437" s="208">
        <v>0</v>
      </c>
      <c r="H2437" s="208">
        <v>0</v>
      </c>
      <c r="I2437" s="208">
        <v>0</v>
      </c>
      <c r="J2437" s="208">
        <f t="shared" si="1816"/>
        <v>0</v>
      </c>
      <c r="K2437" s="534"/>
      <c r="L2437" s="531"/>
      <c r="M2437" s="513"/>
      <c r="N2437" s="314"/>
      <c r="O2437" s="313"/>
      <c r="P2437" s="313"/>
      <c r="Q2437" s="313"/>
    </row>
    <row r="2438" spans="1:17" s="209" customFormat="1" ht="12" customHeight="1" x14ac:dyDescent="0.3">
      <c r="A2438" s="614"/>
      <c r="B2438" s="509"/>
      <c r="C2438" s="509"/>
      <c r="D2438" s="508"/>
      <c r="E2438" s="508"/>
      <c r="F2438" s="213" t="s">
        <v>121</v>
      </c>
      <c r="G2438" s="214">
        <f t="shared" ref="G2438:J2438" si="1818">SUM(G2435:G2437)</f>
        <v>8000000</v>
      </c>
      <c r="H2438" s="214">
        <f t="shared" si="1818"/>
        <v>0</v>
      </c>
      <c r="I2438" s="214">
        <f t="shared" si="1818"/>
        <v>8000000</v>
      </c>
      <c r="J2438" s="214">
        <f t="shared" si="1818"/>
        <v>0</v>
      </c>
      <c r="K2438" s="535"/>
      <c r="L2438" s="532"/>
      <c r="M2438" s="513"/>
      <c r="N2438" s="314"/>
      <c r="O2438" s="313"/>
      <c r="P2438" s="313"/>
      <c r="Q2438" s="313"/>
    </row>
    <row r="2439" spans="1:17" s="209" customFormat="1" ht="12" customHeight="1" x14ac:dyDescent="0.3">
      <c r="A2439" s="614"/>
      <c r="B2439" s="507"/>
      <c r="C2439" s="507" t="s">
        <v>390</v>
      </c>
      <c r="D2439" s="508"/>
      <c r="E2439" s="508"/>
      <c r="F2439" s="210" t="s">
        <v>197</v>
      </c>
      <c r="G2439" s="210"/>
      <c r="H2439" s="211"/>
      <c r="I2439" s="211"/>
      <c r="J2439" s="211"/>
      <c r="K2439" s="533" t="s">
        <v>850</v>
      </c>
      <c r="L2439" s="530">
        <v>0</v>
      </c>
      <c r="M2439" s="513"/>
      <c r="N2439" s="314"/>
      <c r="O2439" s="313"/>
      <c r="P2439" s="313"/>
      <c r="Q2439" s="313"/>
    </row>
    <row r="2440" spans="1:17" s="209" customFormat="1" ht="12" customHeight="1" x14ac:dyDescent="0.3">
      <c r="A2440" s="614"/>
      <c r="B2440" s="508"/>
      <c r="C2440" s="508"/>
      <c r="D2440" s="508"/>
      <c r="E2440" s="508"/>
      <c r="F2440" s="212" t="s">
        <v>104</v>
      </c>
      <c r="G2440" s="208">
        <v>4490000</v>
      </c>
      <c r="H2440" s="208">
        <v>0</v>
      </c>
      <c r="I2440" s="208">
        <f>G2440</f>
        <v>4490000</v>
      </c>
      <c r="J2440" s="208">
        <f t="shared" ref="J2440:J2442" si="1819">H2440</f>
        <v>0</v>
      </c>
      <c r="K2440" s="534"/>
      <c r="L2440" s="531"/>
      <c r="M2440" s="513"/>
      <c r="N2440" s="314">
        <f>G2440</f>
        <v>4490000</v>
      </c>
      <c r="O2440" s="314">
        <f t="shared" ref="O2440:Q2440" si="1820">H2440</f>
        <v>0</v>
      </c>
      <c r="P2440" s="314">
        <f t="shared" si="1820"/>
        <v>4490000</v>
      </c>
      <c r="Q2440" s="314">
        <f t="shared" si="1820"/>
        <v>0</v>
      </c>
    </row>
    <row r="2441" spans="1:17" s="209" customFormat="1" ht="12" customHeight="1" x14ac:dyDescent="0.3">
      <c r="A2441" s="614"/>
      <c r="B2441" s="508"/>
      <c r="C2441" s="508"/>
      <c r="D2441" s="508"/>
      <c r="E2441" s="508"/>
      <c r="F2441" s="212" t="s">
        <v>82</v>
      </c>
      <c r="G2441" s="208">
        <v>0</v>
      </c>
      <c r="H2441" s="208">
        <v>0</v>
      </c>
      <c r="I2441" s="208">
        <v>0</v>
      </c>
      <c r="J2441" s="208">
        <f t="shared" si="1819"/>
        <v>0</v>
      </c>
      <c r="K2441" s="534"/>
      <c r="L2441" s="531"/>
      <c r="M2441" s="513"/>
      <c r="N2441" s="314"/>
      <c r="O2441" s="313"/>
      <c r="P2441" s="313"/>
      <c r="Q2441" s="313"/>
    </row>
    <row r="2442" spans="1:17" s="209" customFormat="1" ht="12" customHeight="1" x14ac:dyDescent="0.3">
      <c r="A2442" s="614"/>
      <c r="B2442" s="508"/>
      <c r="C2442" s="508"/>
      <c r="D2442" s="508"/>
      <c r="E2442" s="508"/>
      <c r="F2442" s="212" t="s">
        <v>83</v>
      </c>
      <c r="G2442" s="208">
        <v>0</v>
      </c>
      <c r="H2442" s="208">
        <v>0</v>
      </c>
      <c r="I2442" s="208">
        <v>0</v>
      </c>
      <c r="J2442" s="208">
        <f t="shared" si="1819"/>
        <v>0</v>
      </c>
      <c r="K2442" s="534"/>
      <c r="L2442" s="531"/>
      <c r="M2442" s="513"/>
      <c r="N2442" s="314"/>
      <c r="O2442" s="313"/>
      <c r="P2442" s="313"/>
      <c r="Q2442" s="313"/>
    </row>
    <row r="2443" spans="1:17" s="209" customFormat="1" ht="12" customHeight="1" x14ac:dyDescent="0.3">
      <c r="A2443" s="614"/>
      <c r="B2443" s="509"/>
      <c r="C2443" s="509"/>
      <c r="D2443" s="509"/>
      <c r="E2443" s="509"/>
      <c r="F2443" s="213" t="s">
        <v>121</v>
      </c>
      <c r="G2443" s="214">
        <f t="shared" ref="G2443:J2443" si="1821">SUM(G2440:G2442)</f>
        <v>4490000</v>
      </c>
      <c r="H2443" s="214">
        <f t="shared" si="1821"/>
        <v>0</v>
      </c>
      <c r="I2443" s="214">
        <f t="shared" si="1821"/>
        <v>4490000</v>
      </c>
      <c r="J2443" s="214">
        <f t="shared" si="1821"/>
        <v>0</v>
      </c>
      <c r="K2443" s="535"/>
      <c r="L2443" s="532"/>
      <c r="M2443" s="514"/>
      <c r="N2443" s="314"/>
      <c r="O2443" s="313"/>
      <c r="P2443" s="313"/>
      <c r="Q2443" s="313"/>
    </row>
    <row r="2444" spans="1:17" s="209" customFormat="1" ht="12" customHeight="1" x14ac:dyDescent="0.3">
      <c r="A2444" s="614"/>
      <c r="B2444" s="518"/>
      <c r="C2444" s="519"/>
      <c r="D2444" s="519"/>
      <c r="E2444" s="520"/>
      <c r="F2444" s="206"/>
      <c r="G2444" s="207"/>
      <c r="H2444" s="208"/>
      <c r="I2444" s="208"/>
      <c r="J2444" s="208"/>
      <c r="K2444" s="527"/>
      <c r="L2444" s="527"/>
      <c r="M2444" s="512"/>
      <c r="N2444" s="314"/>
      <c r="O2444" s="313"/>
      <c r="P2444" s="313"/>
      <c r="Q2444" s="313"/>
    </row>
    <row r="2445" spans="1:17" s="209" customFormat="1" ht="12" customHeight="1" x14ac:dyDescent="0.3">
      <c r="A2445" s="614"/>
      <c r="B2445" s="521"/>
      <c r="C2445" s="522"/>
      <c r="D2445" s="522"/>
      <c r="E2445" s="523"/>
      <c r="F2445" s="206" t="s">
        <v>565</v>
      </c>
      <c r="G2445" s="207">
        <f>G2425+G2430+G2435+G2440</f>
        <v>41490000</v>
      </c>
      <c r="H2445" s="207">
        <f t="shared" ref="H2445:I2445" si="1822">H2425+H2430+H2435+H2440</f>
        <v>0</v>
      </c>
      <c r="I2445" s="207">
        <f t="shared" si="1822"/>
        <v>41490000</v>
      </c>
      <c r="J2445" s="207">
        <f>J2425+J2430+J2435+J2440</f>
        <v>0</v>
      </c>
      <c r="K2445" s="528"/>
      <c r="L2445" s="528"/>
      <c r="M2445" s="513"/>
      <c r="N2445" s="314"/>
      <c r="O2445" s="313"/>
      <c r="P2445" s="313"/>
      <c r="Q2445" s="313"/>
    </row>
    <row r="2446" spans="1:17" s="209" customFormat="1" ht="12" customHeight="1" x14ac:dyDescent="0.3">
      <c r="A2446" s="614"/>
      <c r="B2446" s="521"/>
      <c r="C2446" s="522"/>
      <c r="D2446" s="522"/>
      <c r="E2446" s="523"/>
      <c r="F2446" s="206" t="s">
        <v>567</v>
      </c>
      <c r="G2446" s="207">
        <f t="shared" ref="G2446:J2447" si="1823">G2426+G2431+G2436+G2441</f>
        <v>0</v>
      </c>
      <c r="H2446" s="207">
        <f t="shared" si="1823"/>
        <v>0</v>
      </c>
      <c r="I2446" s="207">
        <f t="shared" si="1823"/>
        <v>0</v>
      </c>
      <c r="J2446" s="207">
        <f t="shared" si="1823"/>
        <v>0</v>
      </c>
      <c r="K2446" s="528"/>
      <c r="L2446" s="528"/>
      <c r="M2446" s="513"/>
      <c r="N2446" s="314"/>
      <c r="O2446" s="313"/>
      <c r="P2446" s="313"/>
      <c r="Q2446" s="313"/>
    </row>
    <row r="2447" spans="1:17" s="209" customFormat="1" ht="12" customHeight="1" x14ac:dyDescent="0.3">
      <c r="A2447" s="614"/>
      <c r="B2447" s="521"/>
      <c r="C2447" s="522"/>
      <c r="D2447" s="522"/>
      <c r="E2447" s="523"/>
      <c r="F2447" s="206" t="s">
        <v>569</v>
      </c>
      <c r="G2447" s="207">
        <f t="shared" si="1823"/>
        <v>0</v>
      </c>
      <c r="H2447" s="207">
        <f t="shared" si="1823"/>
        <v>0</v>
      </c>
      <c r="I2447" s="207">
        <f t="shared" si="1823"/>
        <v>0</v>
      </c>
      <c r="J2447" s="207">
        <f t="shared" si="1823"/>
        <v>0</v>
      </c>
      <c r="K2447" s="528"/>
      <c r="L2447" s="528"/>
      <c r="M2447" s="513"/>
      <c r="N2447" s="314"/>
      <c r="O2447" s="313"/>
      <c r="P2447" s="313"/>
      <c r="Q2447" s="313"/>
    </row>
    <row r="2448" spans="1:17" s="209" customFormat="1" ht="12" customHeight="1" x14ac:dyDescent="0.3">
      <c r="A2448" s="614"/>
      <c r="B2448" s="524"/>
      <c r="C2448" s="525"/>
      <c r="D2448" s="525"/>
      <c r="E2448" s="526"/>
      <c r="F2448" s="206" t="s">
        <v>121</v>
      </c>
      <c r="G2448" s="207">
        <f>SUM(G2445:G2447)</f>
        <v>41490000</v>
      </c>
      <c r="H2448" s="207">
        <f t="shared" ref="H2448:J2448" si="1824">SUM(H2445:H2447)</f>
        <v>0</v>
      </c>
      <c r="I2448" s="207">
        <f t="shared" si="1824"/>
        <v>41490000</v>
      </c>
      <c r="J2448" s="207">
        <f t="shared" si="1824"/>
        <v>0</v>
      </c>
      <c r="K2448" s="529"/>
      <c r="L2448" s="529"/>
      <c r="M2448" s="514"/>
      <c r="N2448" s="314"/>
      <c r="O2448" s="313"/>
      <c r="P2448" s="313"/>
      <c r="Q2448" s="313"/>
    </row>
    <row r="2449" spans="1:17" s="209" customFormat="1" ht="12" customHeight="1" x14ac:dyDescent="0.3">
      <c r="A2449" s="614">
        <f>A2424+1</f>
        <v>266</v>
      </c>
      <c r="B2449" s="507"/>
      <c r="C2449" s="507" t="s">
        <v>394</v>
      </c>
      <c r="D2449" s="507"/>
      <c r="E2449" s="507"/>
      <c r="F2449" s="210" t="s">
        <v>197</v>
      </c>
      <c r="G2449" s="210"/>
      <c r="H2449" s="211"/>
      <c r="I2449" s="211"/>
      <c r="J2449" s="211"/>
      <c r="K2449" s="533" t="s">
        <v>852</v>
      </c>
      <c r="L2449" s="530">
        <v>0</v>
      </c>
      <c r="M2449" s="527"/>
      <c r="N2449" s="314"/>
      <c r="O2449" s="313"/>
      <c r="P2449" s="313"/>
      <c r="Q2449" s="313"/>
    </row>
    <row r="2450" spans="1:17" s="209" customFormat="1" ht="12" customHeight="1" x14ac:dyDescent="0.3">
      <c r="A2450" s="614"/>
      <c r="B2450" s="508"/>
      <c r="C2450" s="508"/>
      <c r="D2450" s="508"/>
      <c r="E2450" s="508"/>
      <c r="F2450" s="212" t="s">
        <v>104</v>
      </c>
      <c r="G2450" s="208">
        <v>767200</v>
      </c>
      <c r="H2450" s="208">
        <v>0</v>
      </c>
      <c r="I2450" s="208">
        <f>G2450</f>
        <v>767200</v>
      </c>
      <c r="J2450" s="208">
        <f t="shared" ref="J2450:J2452" si="1825">H2450</f>
        <v>0</v>
      </c>
      <c r="K2450" s="534"/>
      <c r="L2450" s="531"/>
      <c r="M2450" s="528"/>
      <c r="N2450" s="314">
        <f>G2450</f>
        <v>767200</v>
      </c>
      <c r="O2450" s="314">
        <f t="shared" ref="O2450:Q2450" si="1826">H2450</f>
        <v>0</v>
      </c>
      <c r="P2450" s="314">
        <f t="shared" si="1826"/>
        <v>767200</v>
      </c>
      <c r="Q2450" s="314">
        <f t="shared" si="1826"/>
        <v>0</v>
      </c>
    </row>
    <row r="2451" spans="1:17" s="209" customFormat="1" ht="12" customHeight="1" x14ac:dyDescent="0.3">
      <c r="A2451" s="614"/>
      <c r="B2451" s="508"/>
      <c r="C2451" s="508"/>
      <c r="D2451" s="508"/>
      <c r="E2451" s="508"/>
      <c r="F2451" s="212" t="s">
        <v>82</v>
      </c>
      <c r="G2451" s="208">
        <v>0</v>
      </c>
      <c r="H2451" s="208">
        <v>0</v>
      </c>
      <c r="I2451" s="208">
        <v>0</v>
      </c>
      <c r="J2451" s="208">
        <f t="shared" si="1825"/>
        <v>0</v>
      </c>
      <c r="K2451" s="534"/>
      <c r="L2451" s="531"/>
      <c r="M2451" s="528"/>
      <c r="N2451" s="314"/>
      <c r="O2451" s="313"/>
      <c r="P2451" s="313"/>
      <c r="Q2451" s="313"/>
    </row>
    <row r="2452" spans="1:17" s="209" customFormat="1" ht="12" customHeight="1" x14ac:dyDescent="0.3">
      <c r="A2452" s="614"/>
      <c r="B2452" s="508"/>
      <c r="C2452" s="508"/>
      <c r="D2452" s="508"/>
      <c r="E2452" s="508"/>
      <c r="F2452" s="212" t="s">
        <v>83</v>
      </c>
      <c r="G2452" s="208">
        <v>0</v>
      </c>
      <c r="H2452" s="208">
        <v>0</v>
      </c>
      <c r="I2452" s="208">
        <v>0</v>
      </c>
      <c r="J2452" s="208">
        <f t="shared" si="1825"/>
        <v>0</v>
      </c>
      <c r="K2452" s="534"/>
      <c r="L2452" s="531"/>
      <c r="M2452" s="528"/>
      <c r="N2452" s="314"/>
      <c r="O2452" s="313"/>
      <c r="P2452" s="313"/>
      <c r="Q2452" s="313"/>
    </row>
    <row r="2453" spans="1:17" s="209" customFormat="1" ht="12" customHeight="1" x14ac:dyDescent="0.3">
      <c r="A2453" s="614"/>
      <c r="B2453" s="509"/>
      <c r="C2453" s="509"/>
      <c r="D2453" s="508"/>
      <c r="E2453" s="508"/>
      <c r="F2453" s="213" t="s">
        <v>121</v>
      </c>
      <c r="G2453" s="214">
        <f t="shared" ref="G2453:J2453" si="1827">SUM(G2450:G2452)</f>
        <v>767200</v>
      </c>
      <c r="H2453" s="214">
        <f t="shared" si="1827"/>
        <v>0</v>
      </c>
      <c r="I2453" s="214">
        <f t="shared" si="1827"/>
        <v>767200</v>
      </c>
      <c r="J2453" s="214">
        <f t="shared" si="1827"/>
        <v>0</v>
      </c>
      <c r="K2453" s="535"/>
      <c r="L2453" s="532"/>
      <c r="M2453" s="528"/>
      <c r="N2453" s="314"/>
      <c r="O2453" s="313"/>
      <c r="P2453" s="313"/>
      <c r="Q2453" s="313"/>
    </row>
    <row r="2454" spans="1:17" s="209" customFormat="1" ht="12" customHeight="1" x14ac:dyDescent="0.3">
      <c r="A2454" s="614"/>
      <c r="B2454" s="507"/>
      <c r="C2454" s="507" t="s">
        <v>395</v>
      </c>
      <c r="D2454" s="508"/>
      <c r="E2454" s="508"/>
      <c r="F2454" s="210" t="s">
        <v>197</v>
      </c>
      <c r="G2454" s="210"/>
      <c r="H2454" s="211"/>
      <c r="I2454" s="211"/>
      <c r="J2454" s="211"/>
      <c r="K2454" s="533" t="s">
        <v>1165</v>
      </c>
      <c r="L2454" s="530">
        <v>0</v>
      </c>
      <c r="M2454" s="548" t="s">
        <v>1337</v>
      </c>
      <c r="N2454" s="314"/>
      <c r="O2454" s="313"/>
      <c r="P2454" s="313"/>
      <c r="Q2454" s="313"/>
    </row>
    <row r="2455" spans="1:17" s="209" customFormat="1" ht="12" customHeight="1" x14ac:dyDescent="0.3">
      <c r="A2455" s="614"/>
      <c r="B2455" s="508"/>
      <c r="C2455" s="508"/>
      <c r="D2455" s="508"/>
      <c r="E2455" s="508"/>
      <c r="F2455" s="212" t="s">
        <v>104</v>
      </c>
      <c r="G2455" s="208">
        <v>500000</v>
      </c>
      <c r="H2455" s="208">
        <v>0</v>
      </c>
      <c r="I2455" s="208">
        <f>G2455</f>
        <v>500000</v>
      </c>
      <c r="J2455" s="208">
        <f t="shared" ref="J2455:J2457" si="1828">H2455</f>
        <v>0</v>
      </c>
      <c r="K2455" s="534"/>
      <c r="L2455" s="531"/>
      <c r="M2455" s="549"/>
      <c r="N2455" s="314">
        <f>G2455</f>
        <v>500000</v>
      </c>
      <c r="O2455" s="314">
        <f t="shared" ref="O2455:Q2455" si="1829">H2455</f>
        <v>0</v>
      </c>
      <c r="P2455" s="314">
        <f t="shared" si="1829"/>
        <v>500000</v>
      </c>
      <c r="Q2455" s="314">
        <f t="shared" si="1829"/>
        <v>0</v>
      </c>
    </row>
    <row r="2456" spans="1:17" s="209" customFormat="1" ht="12" customHeight="1" x14ac:dyDescent="0.3">
      <c r="A2456" s="614"/>
      <c r="B2456" s="508"/>
      <c r="C2456" s="508"/>
      <c r="D2456" s="508"/>
      <c r="E2456" s="508"/>
      <c r="F2456" s="212" t="s">
        <v>82</v>
      </c>
      <c r="G2456" s="208">
        <v>0</v>
      </c>
      <c r="H2456" s="208">
        <v>0</v>
      </c>
      <c r="I2456" s="208">
        <v>0</v>
      </c>
      <c r="J2456" s="208">
        <f t="shared" si="1828"/>
        <v>0</v>
      </c>
      <c r="K2456" s="534"/>
      <c r="L2456" s="531"/>
      <c r="M2456" s="549"/>
      <c r="N2456" s="314"/>
      <c r="O2456" s="313"/>
      <c r="P2456" s="313"/>
      <c r="Q2456" s="313"/>
    </row>
    <row r="2457" spans="1:17" s="209" customFormat="1" ht="12" customHeight="1" x14ac:dyDescent="0.3">
      <c r="A2457" s="614"/>
      <c r="B2457" s="508"/>
      <c r="C2457" s="508"/>
      <c r="D2457" s="508"/>
      <c r="E2457" s="508"/>
      <c r="F2457" s="212" t="s">
        <v>83</v>
      </c>
      <c r="G2457" s="208">
        <v>0</v>
      </c>
      <c r="H2457" s="208">
        <v>0</v>
      </c>
      <c r="I2457" s="208">
        <v>0</v>
      </c>
      <c r="J2457" s="208">
        <f t="shared" si="1828"/>
        <v>0</v>
      </c>
      <c r="K2457" s="534"/>
      <c r="L2457" s="531"/>
      <c r="M2457" s="549"/>
      <c r="N2457" s="314"/>
      <c r="O2457" s="313"/>
      <c r="P2457" s="313"/>
      <c r="Q2457" s="313"/>
    </row>
    <row r="2458" spans="1:17" s="209" customFormat="1" ht="12" customHeight="1" x14ac:dyDescent="0.3">
      <c r="A2458" s="614"/>
      <c r="B2458" s="509"/>
      <c r="C2458" s="509"/>
      <c r="D2458" s="508"/>
      <c r="E2458" s="508"/>
      <c r="F2458" s="213" t="s">
        <v>121</v>
      </c>
      <c r="G2458" s="214">
        <f t="shared" ref="G2458:J2458" si="1830">SUM(G2455:G2457)</f>
        <v>500000</v>
      </c>
      <c r="H2458" s="214">
        <f t="shared" si="1830"/>
        <v>0</v>
      </c>
      <c r="I2458" s="214">
        <f t="shared" si="1830"/>
        <v>500000</v>
      </c>
      <c r="J2458" s="214">
        <f t="shared" si="1830"/>
        <v>0</v>
      </c>
      <c r="K2458" s="535"/>
      <c r="L2458" s="532"/>
      <c r="M2458" s="549"/>
      <c r="N2458" s="314"/>
      <c r="O2458" s="313"/>
      <c r="P2458" s="313"/>
      <c r="Q2458" s="313"/>
    </row>
    <row r="2459" spans="1:17" s="209" customFormat="1" ht="12" customHeight="1" x14ac:dyDescent="0.3">
      <c r="A2459" s="614"/>
      <c r="B2459" s="518"/>
      <c r="C2459" s="519"/>
      <c r="D2459" s="519"/>
      <c r="E2459" s="520"/>
      <c r="F2459" s="206"/>
      <c r="G2459" s="207"/>
      <c r="H2459" s="208"/>
      <c r="I2459" s="208"/>
      <c r="J2459" s="208"/>
      <c r="K2459" s="527"/>
      <c r="L2459" s="527"/>
      <c r="M2459" s="512"/>
      <c r="N2459" s="314"/>
      <c r="O2459" s="313"/>
      <c r="P2459" s="313"/>
      <c r="Q2459" s="313"/>
    </row>
    <row r="2460" spans="1:17" s="209" customFormat="1" ht="12" customHeight="1" x14ac:dyDescent="0.3">
      <c r="A2460" s="614"/>
      <c r="B2460" s="521"/>
      <c r="C2460" s="522"/>
      <c r="D2460" s="522"/>
      <c r="E2460" s="523"/>
      <c r="F2460" s="206" t="s">
        <v>565</v>
      </c>
      <c r="G2460" s="207">
        <f>G2450+G2455</f>
        <v>1267200</v>
      </c>
      <c r="H2460" s="207">
        <f t="shared" ref="H2460:J2460" si="1831">H2450+H2455</f>
        <v>0</v>
      </c>
      <c r="I2460" s="207">
        <f t="shared" si="1831"/>
        <v>1267200</v>
      </c>
      <c r="J2460" s="207">
        <f t="shared" si="1831"/>
        <v>0</v>
      </c>
      <c r="K2460" s="528"/>
      <c r="L2460" s="528"/>
      <c r="M2460" s="513"/>
      <c r="N2460" s="314"/>
      <c r="O2460" s="313"/>
      <c r="P2460" s="313"/>
      <c r="Q2460" s="313"/>
    </row>
    <row r="2461" spans="1:17" s="209" customFormat="1" ht="12" customHeight="1" x14ac:dyDescent="0.3">
      <c r="A2461" s="614"/>
      <c r="B2461" s="521"/>
      <c r="C2461" s="522"/>
      <c r="D2461" s="522"/>
      <c r="E2461" s="523"/>
      <c r="F2461" s="206" t="s">
        <v>567</v>
      </c>
      <c r="G2461" s="207">
        <f t="shared" ref="G2461:J2462" si="1832">G2451+G2456</f>
        <v>0</v>
      </c>
      <c r="H2461" s="207">
        <f t="shared" si="1832"/>
        <v>0</v>
      </c>
      <c r="I2461" s="207">
        <f t="shared" si="1832"/>
        <v>0</v>
      </c>
      <c r="J2461" s="207">
        <f t="shared" si="1832"/>
        <v>0</v>
      </c>
      <c r="K2461" s="528"/>
      <c r="L2461" s="528"/>
      <c r="M2461" s="513"/>
      <c r="N2461" s="314"/>
      <c r="O2461" s="313"/>
      <c r="P2461" s="313"/>
      <c r="Q2461" s="313"/>
    </row>
    <row r="2462" spans="1:17" s="209" customFormat="1" ht="12" customHeight="1" x14ac:dyDescent="0.3">
      <c r="A2462" s="614"/>
      <c r="B2462" s="521"/>
      <c r="C2462" s="522"/>
      <c r="D2462" s="522"/>
      <c r="E2462" s="523"/>
      <c r="F2462" s="206" t="s">
        <v>569</v>
      </c>
      <c r="G2462" s="207">
        <f t="shared" si="1832"/>
        <v>0</v>
      </c>
      <c r="H2462" s="207">
        <f t="shared" si="1832"/>
        <v>0</v>
      </c>
      <c r="I2462" s="207">
        <f t="shared" si="1832"/>
        <v>0</v>
      </c>
      <c r="J2462" s="207">
        <f t="shared" si="1832"/>
        <v>0</v>
      </c>
      <c r="K2462" s="528"/>
      <c r="L2462" s="528"/>
      <c r="M2462" s="513"/>
      <c r="N2462" s="314"/>
      <c r="O2462" s="313"/>
      <c r="P2462" s="313"/>
      <c r="Q2462" s="313"/>
    </row>
    <row r="2463" spans="1:17" s="209" customFormat="1" ht="12" customHeight="1" x14ac:dyDescent="0.3">
      <c r="A2463" s="614"/>
      <c r="B2463" s="524"/>
      <c r="C2463" s="525"/>
      <c r="D2463" s="525"/>
      <c r="E2463" s="526"/>
      <c r="F2463" s="206" t="s">
        <v>121</v>
      </c>
      <c r="G2463" s="207">
        <f>SUM(G2460:G2462)</f>
        <v>1267200</v>
      </c>
      <c r="H2463" s="207">
        <f t="shared" ref="H2463:J2463" si="1833">SUM(H2460:H2462)</f>
        <v>0</v>
      </c>
      <c r="I2463" s="207">
        <f t="shared" si="1833"/>
        <v>1267200</v>
      </c>
      <c r="J2463" s="207">
        <f t="shared" si="1833"/>
        <v>0</v>
      </c>
      <c r="K2463" s="529"/>
      <c r="L2463" s="529"/>
      <c r="M2463" s="514"/>
      <c r="N2463" s="314"/>
      <c r="O2463" s="313"/>
      <c r="P2463" s="313"/>
      <c r="Q2463" s="313"/>
    </row>
    <row r="2464" spans="1:17" s="209" customFormat="1" ht="12" customHeight="1" x14ac:dyDescent="0.3">
      <c r="A2464" s="614">
        <f>A2449+1</f>
        <v>267</v>
      </c>
      <c r="B2464" s="507"/>
      <c r="C2464" s="507" t="s">
        <v>396</v>
      </c>
      <c r="D2464" s="507"/>
      <c r="E2464" s="507"/>
      <c r="F2464" s="210" t="s">
        <v>197</v>
      </c>
      <c r="G2464" s="210"/>
      <c r="H2464" s="211"/>
      <c r="I2464" s="211"/>
      <c r="J2464" s="211"/>
      <c r="K2464" s="533" t="s">
        <v>852</v>
      </c>
      <c r="L2464" s="530">
        <v>0</v>
      </c>
      <c r="M2464" s="543"/>
      <c r="N2464" s="314"/>
      <c r="O2464" s="313"/>
      <c r="P2464" s="313"/>
      <c r="Q2464" s="313"/>
    </row>
    <row r="2465" spans="1:17" s="209" customFormat="1" ht="12" customHeight="1" x14ac:dyDescent="0.3">
      <c r="A2465" s="614"/>
      <c r="B2465" s="508"/>
      <c r="C2465" s="508"/>
      <c r="D2465" s="508"/>
      <c r="E2465" s="508"/>
      <c r="F2465" s="212" t="s">
        <v>104</v>
      </c>
      <c r="G2465" s="208">
        <v>148521000</v>
      </c>
      <c r="H2465" s="208">
        <v>0</v>
      </c>
      <c r="I2465" s="208">
        <f>G2465</f>
        <v>148521000</v>
      </c>
      <c r="J2465" s="208">
        <f t="shared" ref="J2465:J2467" si="1834">H2465</f>
        <v>0</v>
      </c>
      <c r="K2465" s="534"/>
      <c r="L2465" s="531"/>
      <c r="M2465" s="544"/>
      <c r="N2465" s="314">
        <f>G2465</f>
        <v>148521000</v>
      </c>
      <c r="O2465" s="314">
        <f t="shared" ref="O2465:Q2465" si="1835">H2465</f>
        <v>0</v>
      </c>
      <c r="P2465" s="314">
        <f t="shared" si="1835"/>
        <v>148521000</v>
      </c>
      <c r="Q2465" s="314">
        <f t="shared" si="1835"/>
        <v>0</v>
      </c>
    </row>
    <row r="2466" spans="1:17" s="209" customFormat="1" ht="12" customHeight="1" x14ac:dyDescent="0.3">
      <c r="A2466" s="614"/>
      <c r="B2466" s="508"/>
      <c r="C2466" s="508"/>
      <c r="D2466" s="508"/>
      <c r="E2466" s="508"/>
      <c r="F2466" s="212" t="s">
        <v>82</v>
      </c>
      <c r="G2466" s="208">
        <v>0</v>
      </c>
      <c r="H2466" s="208">
        <v>0</v>
      </c>
      <c r="I2466" s="208">
        <v>0</v>
      </c>
      <c r="J2466" s="208">
        <f t="shared" si="1834"/>
        <v>0</v>
      </c>
      <c r="K2466" s="534"/>
      <c r="L2466" s="531"/>
      <c r="M2466" s="544"/>
      <c r="N2466" s="314"/>
      <c r="O2466" s="313"/>
      <c r="P2466" s="313"/>
      <c r="Q2466" s="313"/>
    </row>
    <row r="2467" spans="1:17" s="209" customFormat="1" ht="12" customHeight="1" x14ac:dyDescent="0.3">
      <c r="A2467" s="614"/>
      <c r="B2467" s="508"/>
      <c r="C2467" s="508"/>
      <c r="D2467" s="508"/>
      <c r="E2467" s="508"/>
      <c r="F2467" s="212" t="s">
        <v>83</v>
      </c>
      <c r="G2467" s="208">
        <v>0</v>
      </c>
      <c r="H2467" s="208">
        <v>0</v>
      </c>
      <c r="I2467" s="208">
        <v>0</v>
      </c>
      <c r="J2467" s="208">
        <f t="shared" si="1834"/>
        <v>0</v>
      </c>
      <c r="K2467" s="534"/>
      <c r="L2467" s="531"/>
      <c r="M2467" s="544"/>
      <c r="N2467" s="314"/>
      <c r="O2467" s="313"/>
      <c r="P2467" s="313"/>
      <c r="Q2467" s="313"/>
    </row>
    <row r="2468" spans="1:17" s="209" customFormat="1" ht="12" customHeight="1" x14ac:dyDescent="0.3">
      <c r="A2468" s="614"/>
      <c r="B2468" s="509"/>
      <c r="C2468" s="509"/>
      <c r="D2468" s="508"/>
      <c r="E2468" s="508"/>
      <c r="F2468" s="213" t="s">
        <v>121</v>
      </c>
      <c r="G2468" s="214">
        <f t="shared" ref="G2468:J2468" si="1836">SUM(G2465:G2467)</f>
        <v>148521000</v>
      </c>
      <c r="H2468" s="214">
        <f t="shared" si="1836"/>
        <v>0</v>
      </c>
      <c r="I2468" s="214">
        <f t="shared" si="1836"/>
        <v>148521000</v>
      </c>
      <c r="J2468" s="214">
        <f t="shared" si="1836"/>
        <v>0</v>
      </c>
      <c r="K2468" s="535"/>
      <c r="L2468" s="532"/>
      <c r="M2468" s="544"/>
      <c r="N2468" s="314"/>
      <c r="O2468" s="313"/>
      <c r="P2468" s="313"/>
      <c r="Q2468" s="313"/>
    </row>
    <row r="2469" spans="1:17" s="209" customFormat="1" ht="12" customHeight="1" x14ac:dyDescent="0.3">
      <c r="A2469" s="614"/>
      <c r="B2469" s="507"/>
      <c r="C2469" s="507" t="s">
        <v>397</v>
      </c>
      <c r="D2469" s="508"/>
      <c r="E2469" s="508"/>
      <c r="F2469" s="210" t="s">
        <v>197</v>
      </c>
      <c r="G2469" s="210"/>
      <c r="H2469" s="211"/>
      <c r="I2469" s="211"/>
      <c r="J2469" s="211"/>
      <c r="K2469" s="533" t="s">
        <v>1165</v>
      </c>
      <c r="L2469" s="530">
        <v>0</v>
      </c>
      <c r="M2469" s="553" t="s">
        <v>1129</v>
      </c>
      <c r="N2469" s="314"/>
      <c r="O2469" s="313"/>
      <c r="P2469" s="313"/>
      <c r="Q2469" s="313"/>
    </row>
    <row r="2470" spans="1:17" s="209" customFormat="1" ht="12" customHeight="1" x14ac:dyDescent="0.3">
      <c r="A2470" s="614"/>
      <c r="B2470" s="508"/>
      <c r="C2470" s="508"/>
      <c r="D2470" s="508"/>
      <c r="E2470" s="508"/>
      <c r="F2470" s="212" t="s">
        <v>104</v>
      </c>
      <c r="G2470" s="208">
        <v>45000000</v>
      </c>
      <c r="H2470" s="208">
        <v>0</v>
      </c>
      <c r="I2470" s="208">
        <f>G2470</f>
        <v>45000000</v>
      </c>
      <c r="J2470" s="208">
        <f t="shared" ref="J2470:J2472" si="1837">H2470</f>
        <v>0</v>
      </c>
      <c r="K2470" s="534"/>
      <c r="L2470" s="531"/>
      <c r="M2470" s="554"/>
      <c r="N2470" s="314">
        <f>G2470</f>
        <v>45000000</v>
      </c>
      <c r="O2470" s="314">
        <f t="shared" ref="O2470:Q2470" si="1838">H2470</f>
        <v>0</v>
      </c>
      <c r="P2470" s="314">
        <f t="shared" si="1838"/>
        <v>45000000</v>
      </c>
      <c r="Q2470" s="314">
        <f t="shared" si="1838"/>
        <v>0</v>
      </c>
    </row>
    <row r="2471" spans="1:17" s="209" customFormat="1" ht="12" customHeight="1" x14ac:dyDescent="0.3">
      <c r="A2471" s="614"/>
      <c r="B2471" s="508"/>
      <c r="C2471" s="508"/>
      <c r="D2471" s="508"/>
      <c r="E2471" s="508"/>
      <c r="F2471" s="212" t="s">
        <v>82</v>
      </c>
      <c r="G2471" s="208">
        <v>0</v>
      </c>
      <c r="H2471" s="208">
        <v>0</v>
      </c>
      <c r="I2471" s="208">
        <v>0</v>
      </c>
      <c r="J2471" s="208">
        <f t="shared" si="1837"/>
        <v>0</v>
      </c>
      <c r="K2471" s="534"/>
      <c r="L2471" s="531"/>
      <c r="M2471" s="554"/>
      <c r="N2471" s="314"/>
      <c r="O2471" s="313"/>
      <c r="P2471" s="313"/>
      <c r="Q2471" s="313"/>
    </row>
    <row r="2472" spans="1:17" s="209" customFormat="1" ht="12" customHeight="1" x14ac:dyDescent="0.3">
      <c r="A2472" s="614"/>
      <c r="B2472" s="508"/>
      <c r="C2472" s="508"/>
      <c r="D2472" s="508"/>
      <c r="E2472" s="508"/>
      <c r="F2472" s="212" t="s">
        <v>83</v>
      </c>
      <c r="G2472" s="208">
        <v>0</v>
      </c>
      <c r="H2472" s="208">
        <v>0</v>
      </c>
      <c r="I2472" s="208">
        <v>0</v>
      </c>
      <c r="J2472" s="208">
        <f t="shared" si="1837"/>
        <v>0</v>
      </c>
      <c r="K2472" s="534"/>
      <c r="L2472" s="531"/>
      <c r="M2472" s="554"/>
      <c r="N2472" s="314"/>
      <c r="O2472" s="313"/>
      <c r="P2472" s="313"/>
      <c r="Q2472" s="313"/>
    </row>
    <row r="2473" spans="1:17" s="209" customFormat="1" ht="12" customHeight="1" x14ac:dyDescent="0.3">
      <c r="A2473" s="614"/>
      <c r="B2473" s="509"/>
      <c r="C2473" s="509"/>
      <c r="D2473" s="508"/>
      <c r="E2473" s="508"/>
      <c r="F2473" s="213" t="s">
        <v>121</v>
      </c>
      <c r="G2473" s="214">
        <f t="shared" ref="G2473:J2473" si="1839">SUM(G2470:G2472)</f>
        <v>45000000</v>
      </c>
      <c r="H2473" s="214">
        <f t="shared" si="1839"/>
        <v>0</v>
      </c>
      <c r="I2473" s="214">
        <f t="shared" si="1839"/>
        <v>45000000</v>
      </c>
      <c r="J2473" s="214">
        <f t="shared" si="1839"/>
        <v>0</v>
      </c>
      <c r="K2473" s="535"/>
      <c r="L2473" s="532"/>
      <c r="M2473" s="554"/>
      <c r="N2473" s="314"/>
      <c r="O2473" s="313"/>
      <c r="P2473" s="313"/>
      <c r="Q2473" s="313"/>
    </row>
    <row r="2474" spans="1:17" s="209" customFormat="1" ht="12" customHeight="1" x14ac:dyDescent="0.3">
      <c r="A2474" s="614"/>
      <c r="B2474" s="507"/>
      <c r="C2474" s="507" t="s">
        <v>398</v>
      </c>
      <c r="D2474" s="508"/>
      <c r="E2474" s="508"/>
      <c r="F2474" s="210" t="s">
        <v>197</v>
      </c>
      <c r="G2474" s="210"/>
      <c r="H2474" s="211"/>
      <c r="I2474" s="211"/>
      <c r="J2474" s="211"/>
      <c r="K2474" s="533" t="s">
        <v>1165</v>
      </c>
      <c r="L2474" s="507"/>
      <c r="M2474" s="553" t="s">
        <v>1130</v>
      </c>
      <c r="N2474" s="314"/>
      <c r="O2474" s="313"/>
      <c r="P2474" s="313"/>
      <c r="Q2474" s="313"/>
    </row>
    <row r="2475" spans="1:17" s="209" customFormat="1" ht="12" customHeight="1" x14ac:dyDescent="0.3">
      <c r="A2475" s="614"/>
      <c r="B2475" s="508"/>
      <c r="C2475" s="508"/>
      <c r="D2475" s="508"/>
      <c r="E2475" s="508"/>
      <c r="F2475" s="212" t="s">
        <v>104</v>
      </c>
      <c r="G2475" s="208">
        <v>25000000</v>
      </c>
      <c r="H2475" s="208">
        <v>0</v>
      </c>
      <c r="I2475" s="208">
        <f>G2475</f>
        <v>25000000</v>
      </c>
      <c r="J2475" s="208">
        <f t="shared" ref="J2475:J2477" si="1840">H2475</f>
        <v>0</v>
      </c>
      <c r="K2475" s="534"/>
      <c r="L2475" s="508"/>
      <c r="M2475" s="554"/>
      <c r="N2475" s="314">
        <f>G2475</f>
        <v>25000000</v>
      </c>
      <c r="O2475" s="314">
        <f t="shared" ref="O2475:Q2475" si="1841">H2475</f>
        <v>0</v>
      </c>
      <c r="P2475" s="314">
        <f t="shared" si="1841"/>
        <v>25000000</v>
      </c>
      <c r="Q2475" s="314">
        <f t="shared" si="1841"/>
        <v>0</v>
      </c>
    </row>
    <row r="2476" spans="1:17" s="209" customFormat="1" ht="12" customHeight="1" x14ac:dyDescent="0.3">
      <c r="A2476" s="614"/>
      <c r="B2476" s="508"/>
      <c r="C2476" s="508"/>
      <c r="D2476" s="508"/>
      <c r="E2476" s="508"/>
      <c r="F2476" s="212" t="s">
        <v>82</v>
      </c>
      <c r="G2476" s="208">
        <v>0</v>
      </c>
      <c r="H2476" s="208">
        <v>0</v>
      </c>
      <c r="I2476" s="208">
        <v>0</v>
      </c>
      <c r="J2476" s="208">
        <f t="shared" si="1840"/>
        <v>0</v>
      </c>
      <c r="K2476" s="534"/>
      <c r="L2476" s="508"/>
      <c r="M2476" s="554"/>
      <c r="N2476" s="314"/>
      <c r="O2476" s="313"/>
      <c r="P2476" s="313"/>
      <c r="Q2476" s="313"/>
    </row>
    <row r="2477" spans="1:17" s="209" customFormat="1" ht="12" customHeight="1" x14ac:dyDescent="0.3">
      <c r="A2477" s="614"/>
      <c r="B2477" s="508"/>
      <c r="C2477" s="508"/>
      <c r="D2477" s="508"/>
      <c r="E2477" s="508"/>
      <c r="F2477" s="212" t="s">
        <v>83</v>
      </c>
      <c r="G2477" s="208">
        <v>0</v>
      </c>
      <c r="H2477" s="208">
        <v>0</v>
      </c>
      <c r="I2477" s="208">
        <v>0</v>
      </c>
      <c r="J2477" s="208">
        <f t="shared" si="1840"/>
        <v>0</v>
      </c>
      <c r="K2477" s="534"/>
      <c r="L2477" s="508"/>
      <c r="M2477" s="554"/>
      <c r="N2477" s="314"/>
      <c r="O2477" s="313"/>
      <c r="P2477" s="313"/>
      <c r="Q2477" s="313"/>
    </row>
    <row r="2478" spans="1:17" s="209" customFormat="1" ht="12" customHeight="1" x14ac:dyDescent="0.3">
      <c r="A2478" s="614"/>
      <c r="B2478" s="509"/>
      <c r="C2478" s="509"/>
      <c r="D2478" s="508"/>
      <c r="E2478" s="508"/>
      <c r="F2478" s="213" t="s">
        <v>121</v>
      </c>
      <c r="G2478" s="214">
        <f t="shared" ref="G2478:J2478" si="1842">SUM(G2475:G2477)</f>
        <v>25000000</v>
      </c>
      <c r="H2478" s="214">
        <f t="shared" si="1842"/>
        <v>0</v>
      </c>
      <c r="I2478" s="214">
        <f t="shared" si="1842"/>
        <v>25000000</v>
      </c>
      <c r="J2478" s="214">
        <f t="shared" si="1842"/>
        <v>0</v>
      </c>
      <c r="K2478" s="535"/>
      <c r="L2478" s="509"/>
      <c r="M2478" s="554"/>
      <c r="N2478" s="314"/>
      <c r="O2478" s="313"/>
      <c r="P2478" s="313"/>
      <c r="Q2478" s="313"/>
    </row>
    <row r="2479" spans="1:17" s="209" customFormat="1" ht="12" customHeight="1" x14ac:dyDescent="0.3">
      <c r="A2479" s="614"/>
      <c r="B2479" s="507"/>
      <c r="C2479" s="507" t="s">
        <v>399</v>
      </c>
      <c r="D2479" s="508"/>
      <c r="E2479" s="508"/>
      <c r="F2479" s="210" t="s">
        <v>197</v>
      </c>
      <c r="G2479" s="210"/>
      <c r="H2479" s="211"/>
      <c r="I2479" s="211"/>
      <c r="J2479" s="211"/>
      <c r="K2479" s="533" t="s">
        <v>1165</v>
      </c>
      <c r="L2479" s="530">
        <v>0</v>
      </c>
      <c r="M2479" s="553" t="s">
        <v>1131</v>
      </c>
      <c r="N2479" s="314"/>
      <c r="O2479" s="313"/>
      <c r="P2479" s="313"/>
      <c r="Q2479" s="313"/>
    </row>
    <row r="2480" spans="1:17" s="209" customFormat="1" ht="12" customHeight="1" x14ac:dyDescent="0.3">
      <c r="A2480" s="614"/>
      <c r="B2480" s="508"/>
      <c r="C2480" s="508"/>
      <c r="D2480" s="508"/>
      <c r="E2480" s="508"/>
      <c r="F2480" s="212" t="s">
        <v>104</v>
      </c>
      <c r="G2480" s="208">
        <v>9000000</v>
      </c>
      <c r="H2480" s="208">
        <v>0</v>
      </c>
      <c r="I2480" s="208">
        <f>G2480</f>
        <v>9000000</v>
      </c>
      <c r="J2480" s="208">
        <f t="shared" ref="J2480:J2482" si="1843">H2480</f>
        <v>0</v>
      </c>
      <c r="K2480" s="534"/>
      <c r="L2480" s="531"/>
      <c r="M2480" s="554"/>
      <c r="N2480" s="314">
        <f>G2480</f>
        <v>9000000</v>
      </c>
      <c r="O2480" s="314">
        <f t="shared" ref="O2480:Q2480" si="1844">H2480</f>
        <v>0</v>
      </c>
      <c r="P2480" s="314">
        <f t="shared" si="1844"/>
        <v>9000000</v>
      </c>
      <c r="Q2480" s="314">
        <f t="shared" si="1844"/>
        <v>0</v>
      </c>
    </row>
    <row r="2481" spans="1:17" s="209" customFormat="1" ht="12" customHeight="1" x14ac:dyDescent="0.3">
      <c r="A2481" s="614"/>
      <c r="B2481" s="508"/>
      <c r="C2481" s="508"/>
      <c r="D2481" s="508"/>
      <c r="E2481" s="508"/>
      <c r="F2481" s="212" t="s">
        <v>82</v>
      </c>
      <c r="G2481" s="208">
        <v>0</v>
      </c>
      <c r="H2481" s="208">
        <v>0</v>
      </c>
      <c r="I2481" s="208">
        <v>0</v>
      </c>
      <c r="J2481" s="208">
        <f t="shared" si="1843"/>
        <v>0</v>
      </c>
      <c r="K2481" s="534"/>
      <c r="L2481" s="531"/>
      <c r="M2481" s="554"/>
      <c r="N2481" s="314"/>
      <c r="O2481" s="313"/>
      <c r="P2481" s="313"/>
      <c r="Q2481" s="313"/>
    </row>
    <row r="2482" spans="1:17" s="209" customFormat="1" ht="12" customHeight="1" x14ac:dyDescent="0.3">
      <c r="A2482" s="614"/>
      <c r="B2482" s="508"/>
      <c r="C2482" s="508"/>
      <c r="D2482" s="508"/>
      <c r="E2482" s="508"/>
      <c r="F2482" s="212" t="s">
        <v>83</v>
      </c>
      <c r="G2482" s="208">
        <v>0</v>
      </c>
      <c r="H2482" s="208">
        <v>0</v>
      </c>
      <c r="I2482" s="208">
        <v>0</v>
      </c>
      <c r="J2482" s="208">
        <f t="shared" si="1843"/>
        <v>0</v>
      </c>
      <c r="K2482" s="534"/>
      <c r="L2482" s="531"/>
      <c r="M2482" s="554"/>
      <c r="N2482" s="314"/>
      <c r="O2482" s="313"/>
      <c r="P2482" s="313"/>
      <c r="Q2482" s="313"/>
    </row>
    <row r="2483" spans="1:17" s="209" customFormat="1" ht="12" customHeight="1" x14ac:dyDescent="0.3">
      <c r="A2483" s="614"/>
      <c r="B2483" s="509"/>
      <c r="C2483" s="509"/>
      <c r="D2483" s="508"/>
      <c r="E2483" s="508"/>
      <c r="F2483" s="213" t="s">
        <v>121</v>
      </c>
      <c r="G2483" s="214">
        <f t="shared" ref="G2483:J2483" si="1845">SUM(G2480:G2482)</f>
        <v>9000000</v>
      </c>
      <c r="H2483" s="214">
        <f t="shared" si="1845"/>
        <v>0</v>
      </c>
      <c r="I2483" s="214">
        <f t="shared" si="1845"/>
        <v>9000000</v>
      </c>
      <c r="J2483" s="214">
        <f t="shared" si="1845"/>
        <v>0</v>
      </c>
      <c r="K2483" s="535"/>
      <c r="L2483" s="532"/>
      <c r="M2483" s="554"/>
      <c r="N2483" s="314"/>
      <c r="O2483" s="313"/>
      <c r="P2483" s="313"/>
      <c r="Q2483" s="313"/>
    </row>
    <row r="2484" spans="1:17" s="209" customFormat="1" ht="12" customHeight="1" x14ac:dyDescent="0.3">
      <c r="A2484" s="614"/>
      <c r="B2484" s="507"/>
      <c r="C2484" s="507" t="s">
        <v>400</v>
      </c>
      <c r="D2484" s="508"/>
      <c r="E2484" s="508"/>
      <c r="F2484" s="210" t="s">
        <v>197</v>
      </c>
      <c r="G2484" s="210"/>
      <c r="H2484" s="211"/>
      <c r="I2484" s="211"/>
      <c r="J2484" s="211"/>
      <c r="K2484" s="533" t="s">
        <v>1165</v>
      </c>
      <c r="L2484" s="530">
        <v>0</v>
      </c>
      <c r="M2484" s="553" t="s">
        <v>1338</v>
      </c>
      <c r="N2484" s="314"/>
      <c r="O2484" s="313"/>
      <c r="P2484" s="313"/>
      <c r="Q2484" s="313"/>
    </row>
    <row r="2485" spans="1:17" s="209" customFormat="1" ht="12" customHeight="1" x14ac:dyDescent="0.3">
      <c r="A2485" s="614"/>
      <c r="B2485" s="508"/>
      <c r="C2485" s="508"/>
      <c r="D2485" s="508"/>
      <c r="E2485" s="508"/>
      <c r="F2485" s="212" t="s">
        <v>104</v>
      </c>
      <c r="G2485" s="208">
        <v>15500000</v>
      </c>
      <c r="H2485" s="208">
        <v>0</v>
      </c>
      <c r="I2485" s="208">
        <f>G2485</f>
        <v>15500000</v>
      </c>
      <c r="J2485" s="208">
        <f t="shared" ref="J2485:J2487" si="1846">H2485</f>
        <v>0</v>
      </c>
      <c r="K2485" s="534"/>
      <c r="L2485" s="531"/>
      <c r="M2485" s="554"/>
      <c r="N2485" s="314">
        <f>G2485</f>
        <v>15500000</v>
      </c>
      <c r="O2485" s="314">
        <f t="shared" ref="O2485:Q2485" si="1847">H2485</f>
        <v>0</v>
      </c>
      <c r="P2485" s="314">
        <f t="shared" si="1847"/>
        <v>15500000</v>
      </c>
      <c r="Q2485" s="314">
        <f t="shared" si="1847"/>
        <v>0</v>
      </c>
    </row>
    <row r="2486" spans="1:17" s="209" customFormat="1" ht="12" customHeight="1" x14ac:dyDescent="0.3">
      <c r="A2486" s="614"/>
      <c r="B2486" s="508"/>
      <c r="C2486" s="508"/>
      <c r="D2486" s="508"/>
      <c r="E2486" s="508"/>
      <c r="F2486" s="212" t="s">
        <v>82</v>
      </c>
      <c r="G2486" s="208">
        <v>0</v>
      </c>
      <c r="H2486" s="208">
        <v>0</v>
      </c>
      <c r="I2486" s="208">
        <v>0</v>
      </c>
      <c r="J2486" s="208">
        <f t="shared" si="1846"/>
        <v>0</v>
      </c>
      <c r="K2486" s="534"/>
      <c r="L2486" s="531"/>
      <c r="M2486" s="554"/>
      <c r="N2486" s="314"/>
      <c r="O2486" s="313"/>
      <c r="P2486" s="313"/>
      <c r="Q2486" s="313"/>
    </row>
    <row r="2487" spans="1:17" s="209" customFormat="1" ht="12" customHeight="1" x14ac:dyDescent="0.3">
      <c r="A2487" s="614"/>
      <c r="B2487" s="508"/>
      <c r="C2487" s="508"/>
      <c r="D2487" s="508"/>
      <c r="E2487" s="508"/>
      <c r="F2487" s="212" t="s">
        <v>83</v>
      </c>
      <c r="G2487" s="208">
        <v>0</v>
      </c>
      <c r="H2487" s="208">
        <v>0</v>
      </c>
      <c r="I2487" s="208">
        <v>0</v>
      </c>
      <c r="J2487" s="208">
        <f t="shared" si="1846"/>
        <v>0</v>
      </c>
      <c r="K2487" s="534"/>
      <c r="L2487" s="531"/>
      <c r="M2487" s="554"/>
      <c r="N2487" s="314"/>
      <c r="O2487" s="313"/>
      <c r="P2487" s="313"/>
      <c r="Q2487" s="313"/>
    </row>
    <row r="2488" spans="1:17" s="209" customFormat="1" ht="12" customHeight="1" x14ac:dyDescent="0.3">
      <c r="A2488" s="614"/>
      <c r="B2488" s="509"/>
      <c r="C2488" s="509"/>
      <c r="D2488" s="509"/>
      <c r="E2488" s="509"/>
      <c r="F2488" s="213" t="s">
        <v>121</v>
      </c>
      <c r="G2488" s="214">
        <f t="shared" ref="G2488:J2488" si="1848">SUM(G2485:G2487)</f>
        <v>15500000</v>
      </c>
      <c r="H2488" s="214">
        <f t="shared" si="1848"/>
        <v>0</v>
      </c>
      <c r="I2488" s="214">
        <f t="shared" si="1848"/>
        <v>15500000</v>
      </c>
      <c r="J2488" s="214">
        <f t="shared" si="1848"/>
        <v>0</v>
      </c>
      <c r="K2488" s="535"/>
      <c r="L2488" s="532"/>
      <c r="M2488" s="554"/>
      <c r="N2488" s="314"/>
      <c r="O2488" s="313"/>
      <c r="P2488" s="313"/>
      <c r="Q2488" s="313"/>
    </row>
    <row r="2489" spans="1:17" s="209" customFormat="1" ht="12" customHeight="1" x14ac:dyDescent="0.3">
      <c r="A2489" s="614"/>
      <c r="B2489" s="518"/>
      <c r="C2489" s="519"/>
      <c r="D2489" s="519"/>
      <c r="E2489" s="520"/>
      <c r="F2489" s="206"/>
      <c r="G2489" s="207"/>
      <c r="H2489" s="208"/>
      <c r="I2489" s="208"/>
      <c r="J2489" s="208"/>
      <c r="K2489" s="527"/>
      <c r="L2489" s="527"/>
      <c r="M2489" s="512"/>
      <c r="N2489" s="314"/>
      <c r="O2489" s="313"/>
      <c r="P2489" s="313"/>
      <c r="Q2489" s="313"/>
    </row>
    <row r="2490" spans="1:17" s="209" customFormat="1" ht="12" customHeight="1" x14ac:dyDescent="0.3">
      <c r="A2490" s="614"/>
      <c r="B2490" s="521"/>
      <c r="C2490" s="522"/>
      <c r="D2490" s="522"/>
      <c r="E2490" s="523"/>
      <c r="F2490" s="206" t="s">
        <v>565</v>
      </c>
      <c r="G2490" s="207">
        <f>G2465+G2470+G2480+G2485+G2475</f>
        <v>243021000</v>
      </c>
      <c r="H2490" s="207">
        <f t="shared" ref="H2490:J2490" si="1849">H2465+H2470+H2480+H2485+H2475</f>
        <v>0</v>
      </c>
      <c r="I2490" s="207">
        <f t="shared" si="1849"/>
        <v>243021000</v>
      </c>
      <c r="J2490" s="207">
        <f t="shared" si="1849"/>
        <v>0</v>
      </c>
      <c r="K2490" s="528"/>
      <c r="L2490" s="528"/>
      <c r="M2490" s="513"/>
      <c r="N2490" s="314"/>
      <c r="O2490" s="313"/>
      <c r="P2490" s="313"/>
      <c r="Q2490" s="313"/>
    </row>
    <row r="2491" spans="1:17" s="209" customFormat="1" ht="12" customHeight="1" x14ac:dyDescent="0.3">
      <c r="A2491" s="614"/>
      <c r="B2491" s="521"/>
      <c r="C2491" s="522"/>
      <c r="D2491" s="522"/>
      <c r="E2491" s="523"/>
      <c r="F2491" s="206" t="s">
        <v>567</v>
      </c>
      <c r="G2491" s="207">
        <f t="shared" ref="G2491:J2492" si="1850">G2466+G2471+G2481+G2486+G2476</f>
        <v>0</v>
      </c>
      <c r="H2491" s="207">
        <f t="shared" si="1850"/>
        <v>0</v>
      </c>
      <c r="I2491" s="207">
        <f t="shared" si="1850"/>
        <v>0</v>
      </c>
      <c r="J2491" s="207">
        <f t="shared" si="1850"/>
        <v>0</v>
      </c>
      <c r="K2491" s="528"/>
      <c r="L2491" s="528"/>
      <c r="M2491" s="513"/>
      <c r="N2491" s="314"/>
      <c r="O2491" s="313"/>
      <c r="P2491" s="313"/>
      <c r="Q2491" s="313"/>
    </row>
    <row r="2492" spans="1:17" s="209" customFormat="1" ht="12" customHeight="1" x14ac:dyDescent="0.3">
      <c r="A2492" s="614"/>
      <c r="B2492" s="521"/>
      <c r="C2492" s="522"/>
      <c r="D2492" s="522"/>
      <c r="E2492" s="523"/>
      <c r="F2492" s="206" t="s">
        <v>569</v>
      </c>
      <c r="G2492" s="207">
        <f t="shared" si="1850"/>
        <v>0</v>
      </c>
      <c r="H2492" s="207">
        <f t="shared" si="1850"/>
        <v>0</v>
      </c>
      <c r="I2492" s="207">
        <f t="shared" si="1850"/>
        <v>0</v>
      </c>
      <c r="J2492" s="207">
        <f t="shared" si="1850"/>
        <v>0</v>
      </c>
      <c r="K2492" s="528"/>
      <c r="L2492" s="528"/>
      <c r="M2492" s="513"/>
      <c r="N2492" s="314"/>
      <c r="O2492" s="313"/>
      <c r="P2492" s="313"/>
      <c r="Q2492" s="313"/>
    </row>
    <row r="2493" spans="1:17" s="209" customFormat="1" ht="12" customHeight="1" x14ac:dyDescent="0.3">
      <c r="A2493" s="614"/>
      <c r="B2493" s="524"/>
      <c r="C2493" s="525"/>
      <c r="D2493" s="525"/>
      <c r="E2493" s="526"/>
      <c r="F2493" s="206" t="s">
        <v>121</v>
      </c>
      <c r="G2493" s="207">
        <f>SUM(G2490:G2492)</f>
        <v>243021000</v>
      </c>
      <c r="H2493" s="207">
        <f t="shared" ref="H2493:J2493" si="1851">SUM(H2490:H2492)</f>
        <v>0</v>
      </c>
      <c r="I2493" s="207">
        <f t="shared" si="1851"/>
        <v>243021000</v>
      </c>
      <c r="J2493" s="207">
        <f t="shared" si="1851"/>
        <v>0</v>
      </c>
      <c r="K2493" s="529"/>
      <c r="L2493" s="529"/>
      <c r="M2493" s="514"/>
      <c r="N2493" s="314"/>
      <c r="O2493" s="313"/>
      <c r="P2493" s="313"/>
      <c r="Q2493" s="313"/>
    </row>
    <row r="2494" spans="1:17" s="209" customFormat="1" ht="11.25" customHeight="1" x14ac:dyDescent="0.3">
      <c r="A2494" s="614">
        <f>A2464+1</f>
        <v>268</v>
      </c>
      <c r="B2494" s="507"/>
      <c r="C2494" s="507" t="s">
        <v>401</v>
      </c>
      <c r="D2494" s="507"/>
      <c r="E2494" s="507"/>
      <c r="F2494" s="210" t="s">
        <v>197</v>
      </c>
      <c r="G2494" s="210"/>
      <c r="H2494" s="211"/>
      <c r="I2494" s="211"/>
      <c r="J2494" s="211"/>
      <c r="K2494" s="533" t="s">
        <v>852</v>
      </c>
      <c r="L2494" s="530">
        <v>0</v>
      </c>
      <c r="M2494" s="512" t="s">
        <v>1339</v>
      </c>
      <c r="N2494" s="314"/>
      <c r="O2494" s="313"/>
      <c r="P2494" s="313"/>
      <c r="Q2494" s="313"/>
    </row>
    <row r="2495" spans="1:17" s="209" customFormat="1" ht="11.25" customHeight="1" x14ac:dyDescent="0.3">
      <c r="A2495" s="614"/>
      <c r="B2495" s="508"/>
      <c r="C2495" s="508"/>
      <c r="D2495" s="508"/>
      <c r="E2495" s="508"/>
      <c r="F2495" s="212" t="s">
        <v>104</v>
      </c>
      <c r="G2495" s="208">
        <v>133038936</v>
      </c>
      <c r="H2495" s="208">
        <v>0</v>
      </c>
      <c r="I2495" s="208">
        <f>G2495</f>
        <v>133038936</v>
      </c>
      <c r="J2495" s="208">
        <f t="shared" ref="J2495:J2497" si="1852">H2495</f>
        <v>0</v>
      </c>
      <c r="K2495" s="534"/>
      <c r="L2495" s="531"/>
      <c r="M2495" s="513"/>
      <c r="N2495" s="314">
        <f>G2495</f>
        <v>133038936</v>
      </c>
      <c r="O2495" s="314">
        <f t="shared" ref="O2495:Q2495" si="1853">H2495</f>
        <v>0</v>
      </c>
      <c r="P2495" s="314">
        <f t="shared" si="1853"/>
        <v>133038936</v>
      </c>
      <c r="Q2495" s="314">
        <f t="shared" si="1853"/>
        <v>0</v>
      </c>
    </row>
    <row r="2496" spans="1:17" s="209" customFormat="1" ht="11.25" customHeight="1" x14ac:dyDescent="0.3">
      <c r="A2496" s="614"/>
      <c r="B2496" s="508"/>
      <c r="C2496" s="508"/>
      <c r="D2496" s="508"/>
      <c r="E2496" s="508"/>
      <c r="F2496" s="212" t="s">
        <v>82</v>
      </c>
      <c r="G2496" s="208">
        <v>0</v>
      </c>
      <c r="H2496" s="208">
        <v>0</v>
      </c>
      <c r="I2496" s="208">
        <v>0</v>
      </c>
      <c r="J2496" s="208">
        <f t="shared" si="1852"/>
        <v>0</v>
      </c>
      <c r="K2496" s="534"/>
      <c r="L2496" s="531"/>
      <c r="M2496" s="513"/>
      <c r="N2496" s="314"/>
      <c r="O2496" s="313"/>
      <c r="P2496" s="313"/>
      <c r="Q2496" s="313"/>
    </row>
    <row r="2497" spans="1:17" s="209" customFormat="1" ht="11.25" customHeight="1" x14ac:dyDescent="0.3">
      <c r="A2497" s="614"/>
      <c r="B2497" s="508"/>
      <c r="C2497" s="508"/>
      <c r="D2497" s="508"/>
      <c r="E2497" s="508"/>
      <c r="F2497" s="212" t="s">
        <v>83</v>
      </c>
      <c r="G2497" s="208">
        <v>0</v>
      </c>
      <c r="H2497" s="208">
        <v>0</v>
      </c>
      <c r="I2497" s="208">
        <v>0</v>
      </c>
      <c r="J2497" s="208">
        <f t="shared" si="1852"/>
        <v>0</v>
      </c>
      <c r="K2497" s="534"/>
      <c r="L2497" s="531"/>
      <c r="M2497" s="513"/>
      <c r="N2497" s="314"/>
      <c r="O2497" s="313"/>
      <c r="P2497" s="313"/>
      <c r="Q2497" s="313"/>
    </row>
    <row r="2498" spans="1:17" s="209" customFormat="1" ht="11.25" customHeight="1" x14ac:dyDescent="0.3">
      <c r="A2498" s="614"/>
      <c r="B2498" s="509"/>
      <c r="C2498" s="509"/>
      <c r="D2498" s="508"/>
      <c r="E2498" s="508"/>
      <c r="F2498" s="213" t="s">
        <v>121</v>
      </c>
      <c r="G2498" s="214">
        <f t="shared" ref="G2498:J2498" si="1854">SUM(G2495:G2497)</f>
        <v>133038936</v>
      </c>
      <c r="H2498" s="214">
        <f t="shared" si="1854"/>
        <v>0</v>
      </c>
      <c r="I2498" s="214">
        <f t="shared" si="1854"/>
        <v>133038936</v>
      </c>
      <c r="J2498" s="214">
        <f t="shared" si="1854"/>
        <v>0</v>
      </c>
      <c r="K2498" s="535"/>
      <c r="L2498" s="532"/>
      <c r="M2498" s="513"/>
      <c r="N2498" s="314"/>
      <c r="O2498" s="313"/>
      <c r="P2498" s="313"/>
      <c r="Q2498" s="313"/>
    </row>
    <row r="2499" spans="1:17" s="209" customFormat="1" ht="11.25" customHeight="1" x14ac:dyDescent="0.3">
      <c r="A2499" s="614"/>
      <c r="B2499" s="507"/>
      <c r="C2499" s="507" t="s">
        <v>402</v>
      </c>
      <c r="D2499" s="508"/>
      <c r="E2499" s="508"/>
      <c r="F2499" s="210" t="s">
        <v>197</v>
      </c>
      <c r="G2499" s="210"/>
      <c r="H2499" s="211"/>
      <c r="I2499" s="211"/>
      <c r="J2499" s="211"/>
      <c r="K2499" s="533" t="s">
        <v>850</v>
      </c>
      <c r="L2499" s="530">
        <v>0</v>
      </c>
      <c r="M2499" s="513"/>
      <c r="N2499" s="314"/>
      <c r="O2499" s="313"/>
      <c r="P2499" s="313"/>
      <c r="Q2499" s="313"/>
    </row>
    <row r="2500" spans="1:17" s="209" customFormat="1" ht="11.25" customHeight="1" x14ac:dyDescent="0.3">
      <c r="A2500" s="614"/>
      <c r="B2500" s="508"/>
      <c r="C2500" s="508"/>
      <c r="D2500" s="508"/>
      <c r="E2500" s="508"/>
      <c r="F2500" s="212" t="s">
        <v>104</v>
      </c>
      <c r="G2500" s="208">
        <v>50000000</v>
      </c>
      <c r="H2500" s="208">
        <v>0</v>
      </c>
      <c r="I2500" s="208">
        <f>G2500</f>
        <v>50000000</v>
      </c>
      <c r="J2500" s="208">
        <f t="shared" ref="J2500:J2502" si="1855">H2500</f>
        <v>0</v>
      </c>
      <c r="K2500" s="534"/>
      <c r="L2500" s="531"/>
      <c r="M2500" s="513"/>
      <c r="N2500" s="314">
        <f>G2500</f>
        <v>50000000</v>
      </c>
      <c r="O2500" s="314">
        <f t="shared" ref="O2500:Q2500" si="1856">H2500</f>
        <v>0</v>
      </c>
      <c r="P2500" s="314">
        <f t="shared" si="1856"/>
        <v>50000000</v>
      </c>
      <c r="Q2500" s="314">
        <f t="shared" si="1856"/>
        <v>0</v>
      </c>
    </row>
    <row r="2501" spans="1:17" s="209" customFormat="1" ht="11.25" customHeight="1" x14ac:dyDescent="0.3">
      <c r="A2501" s="614"/>
      <c r="B2501" s="508"/>
      <c r="C2501" s="508"/>
      <c r="D2501" s="508"/>
      <c r="E2501" s="508"/>
      <c r="F2501" s="212" t="s">
        <v>82</v>
      </c>
      <c r="G2501" s="208">
        <v>0</v>
      </c>
      <c r="H2501" s="208">
        <v>0</v>
      </c>
      <c r="I2501" s="208">
        <v>0</v>
      </c>
      <c r="J2501" s="208">
        <f t="shared" si="1855"/>
        <v>0</v>
      </c>
      <c r="K2501" s="534"/>
      <c r="L2501" s="531"/>
      <c r="M2501" s="513"/>
      <c r="N2501" s="314"/>
      <c r="O2501" s="313"/>
      <c r="P2501" s="313"/>
      <c r="Q2501" s="313"/>
    </row>
    <row r="2502" spans="1:17" s="209" customFormat="1" ht="11.25" customHeight="1" x14ac:dyDescent="0.3">
      <c r="A2502" s="614"/>
      <c r="B2502" s="508"/>
      <c r="C2502" s="508"/>
      <c r="D2502" s="508"/>
      <c r="E2502" s="508"/>
      <c r="F2502" s="212" t="s">
        <v>83</v>
      </c>
      <c r="G2502" s="208">
        <v>0</v>
      </c>
      <c r="H2502" s="208">
        <v>0</v>
      </c>
      <c r="I2502" s="208">
        <v>0</v>
      </c>
      <c r="J2502" s="208">
        <f t="shared" si="1855"/>
        <v>0</v>
      </c>
      <c r="K2502" s="534"/>
      <c r="L2502" s="531"/>
      <c r="M2502" s="513"/>
      <c r="N2502" s="314"/>
      <c r="O2502" s="313"/>
      <c r="P2502" s="313"/>
      <c r="Q2502" s="313"/>
    </row>
    <row r="2503" spans="1:17" s="209" customFormat="1" ht="11.25" customHeight="1" x14ac:dyDescent="0.3">
      <c r="A2503" s="614"/>
      <c r="B2503" s="509"/>
      <c r="C2503" s="509"/>
      <c r="D2503" s="508"/>
      <c r="E2503" s="508"/>
      <c r="F2503" s="213" t="s">
        <v>121</v>
      </c>
      <c r="G2503" s="214">
        <f t="shared" ref="G2503:J2503" si="1857">SUM(G2500:G2502)</f>
        <v>50000000</v>
      </c>
      <c r="H2503" s="214">
        <f t="shared" si="1857"/>
        <v>0</v>
      </c>
      <c r="I2503" s="214">
        <f t="shared" si="1857"/>
        <v>50000000</v>
      </c>
      <c r="J2503" s="214">
        <f t="shared" si="1857"/>
        <v>0</v>
      </c>
      <c r="K2503" s="535"/>
      <c r="L2503" s="532"/>
      <c r="M2503" s="513"/>
      <c r="N2503" s="314"/>
      <c r="O2503" s="313"/>
      <c r="P2503" s="313"/>
      <c r="Q2503" s="313"/>
    </row>
    <row r="2504" spans="1:17" s="209" customFormat="1" ht="11.25" customHeight="1" x14ac:dyDescent="0.3">
      <c r="A2504" s="614"/>
      <c r="B2504" s="507"/>
      <c r="C2504" s="507" t="s">
        <v>403</v>
      </c>
      <c r="D2504" s="508"/>
      <c r="E2504" s="508"/>
      <c r="F2504" s="210" t="s">
        <v>197</v>
      </c>
      <c r="G2504" s="210"/>
      <c r="H2504" s="211"/>
      <c r="I2504" s="211"/>
      <c r="J2504" s="211"/>
      <c r="K2504" s="533" t="s">
        <v>850</v>
      </c>
      <c r="L2504" s="530">
        <v>0</v>
      </c>
      <c r="M2504" s="513"/>
      <c r="N2504" s="314"/>
      <c r="O2504" s="313"/>
      <c r="P2504" s="313"/>
      <c r="Q2504" s="313"/>
    </row>
    <row r="2505" spans="1:17" s="209" customFormat="1" ht="11.25" customHeight="1" x14ac:dyDescent="0.3">
      <c r="A2505" s="614"/>
      <c r="B2505" s="508"/>
      <c r="C2505" s="508"/>
      <c r="D2505" s="508"/>
      <c r="E2505" s="508"/>
      <c r="F2505" s="212" t="s">
        <v>104</v>
      </c>
      <c r="G2505" s="208">
        <v>22000000</v>
      </c>
      <c r="H2505" s="208">
        <v>0</v>
      </c>
      <c r="I2505" s="208">
        <f>G2505</f>
        <v>22000000</v>
      </c>
      <c r="J2505" s="208">
        <f t="shared" ref="J2505:J2507" si="1858">H2505</f>
        <v>0</v>
      </c>
      <c r="K2505" s="534"/>
      <c r="L2505" s="531"/>
      <c r="M2505" s="513"/>
      <c r="N2505" s="314">
        <f>G2505</f>
        <v>22000000</v>
      </c>
      <c r="O2505" s="314">
        <f t="shared" ref="O2505:Q2505" si="1859">H2505</f>
        <v>0</v>
      </c>
      <c r="P2505" s="314">
        <f t="shared" si="1859"/>
        <v>22000000</v>
      </c>
      <c r="Q2505" s="314">
        <f t="shared" si="1859"/>
        <v>0</v>
      </c>
    </row>
    <row r="2506" spans="1:17" s="209" customFormat="1" ht="11.25" customHeight="1" x14ac:dyDescent="0.3">
      <c r="A2506" s="614"/>
      <c r="B2506" s="508"/>
      <c r="C2506" s="508"/>
      <c r="D2506" s="508"/>
      <c r="E2506" s="508"/>
      <c r="F2506" s="212" t="s">
        <v>82</v>
      </c>
      <c r="G2506" s="208">
        <v>0</v>
      </c>
      <c r="H2506" s="208">
        <v>0</v>
      </c>
      <c r="I2506" s="208">
        <v>0</v>
      </c>
      <c r="J2506" s="208">
        <f t="shared" si="1858"/>
        <v>0</v>
      </c>
      <c r="K2506" s="534"/>
      <c r="L2506" s="531"/>
      <c r="M2506" s="513"/>
      <c r="N2506" s="314"/>
      <c r="O2506" s="313"/>
      <c r="P2506" s="313"/>
      <c r="Q2506" s="313"/>
    </row>
    <row r="2507" spans="1:17" s="209" customFormat="1" ht="11.25" customHeight="1" x14ac:dyDescent="0.3">
      <c r="A2507" s="614"/>
      <c r="B2507" s="508"/>
      <c r="C2507" s="508"/>
      <c r="D2507" s="508"/>
      <c r="E2507" s="508"/>
      <c r="F2507" s="212" t="s">
        <v>83</v>
      </c>
      <c r="G2507" s="208">
        <v>0</v>
      </c>
      <c r="H2507" s="208">
        <v>0</v>
      </c>
      <c r="I2507" s="208">
        <v>0</v>
      </c>
      <c r="J2507" s="208">
        <f t="shared" si="1858"/>
        <v>0</v>
      </c>
      <c r="K2507" s="534"/>
      <c r="L2507" s="531"/>
      <c r="M2507" s="513"/>
      <c r="N2507" s="314"/>
      <c r="O2507" s="313"/>
      <c r="P2507" s="313"/>
      <c r="Q2507" s="313"/>
    </row>
    <row r="2508" spans="1:17" s="209" customFormat="1" ht="11.25" customHeight="1" x14ac:dyDescent="0.3">
      <c r="A2508" s="614"/>
      <c r="B2508" s="509"/>
      <c r="C2508" s="509"/>
      <c r="D2508" s="508"/>
      <c r="E2508" s="508"/>
      <c r="F2508" s="213" t="s">
        <v>121</v>
      </c>
      <c r="G2508" s="214">
        <f t="shared" ref="G2508:J2508" si="1860">SUM(G2505:G2507)</f>
        <v>22000000</v>
      </c>
      <c r="H2508" s="214">
        <f t="shared" si="1860"/>
        <v>0</v>
      </c>
      <c r="I2508" s="214">
        <f t="shared" si="1860"/>
        <v>22000000</v>
      </c>
      <c r="J2508" s="214">
        <f t="shared" si="1860"/>
        <v>0</v>
      </c>
      <c r="K2508" s="535"/>
      <c r="L2508" s="532"/>
      <c r="M2508" s="513"/>
      <c r="N2508" s="314"/>
      <c r="O2508" s="313"/>
      <c r="P2508" s="313"/>
      <c r="Q2508" s="313"/>
    </row>
    <row r="2509" spans="1:17" s="209" customFormat="1" ht="11.25" customHeight="1" x14ac:dyDescent="0.3">
      <c r="A2509" s="614"/>
      <c r="B2509" s="507"/>
      <c r="C2509" s="507" t="s">
        <v>404</v>
      </c>
      <c r="D2509" s="508"/>
      <c r="E2509" s="508"/>
      <c r="F2509" s="210" t="s">
        <v>197</v>
      </c>
      <c r="G2509" s="210"/>
      <c r="H2509" s="211"/>
      <c r="I2509" s="211"/>
      <c r="J2509" s="211"/>
      <c r="K2509" s="533" t="s">
        <v>850</v>
      </c>
      <c r="L2509" s="530">
        <v>0</v>
      </c>
      <c r="M2509" s="513"/>
      <c r="N2509" s="314"/>
      <c r="O2509" s="313"/>
      <c r="P2509" s="313"/>
      <c r="Q2509" s="313"/>
    </row>
    <row r="2510" spans="1:17" s="209" customFormat="1" ht="11.25" customHeight="1" x14ac:dyDescent="0.3">
      <c r="A2510" s="614"/>
      <c r="B2510" s="508"/>
      <c r="C2510" s="508"/>
      <c r="D2510" s="508"/>
      <c r="E2510" s="508"/>
      <c r="F2510" s="212" t="s">
        <v>104</v>
      </c>
      <c r="G2510" s="208">
        <v>23000000</v>
      </c>
      <c r="H2510" s="208">
        <v>0</v>
      </c>
      <c r="I2510" s="208">
        <f>G2510</f>
        <v>23000000</v>
      </c>
      <c r="J2510" s="208">
        <f t="shared" ref="J2510:J2512" si="1861">H2510</f>
        <v>0</v>
      </c>
      <c r="K2510" s="534"/>
      <c r="L2510" s="531"/>
      <c r="M2510" s="513"/>
      <c r="N2510" s="314">
        <f>G2510</f>
        <v>23000000</v>
      </c>
      <c r="O2510" s="314">
        <f t="shared" ref="O2510:Q2510" si="1862">H2510</f>
        <v>0</v>
      </c>
      <c r="P2510" s="314">
        <f t="shared" si="1862"/>
        <v>23000000</v>
      </c>
      <c r="Q2510" s="314">
        <f t="shared" si="1862"/>
        <v>0</v>
      </c>
    </row>
    <row r="2511" spans="1:17" s="209" customFormat="1" ht="11.25" customHeight="1" x14ac:dyDescent="0.3">
      <c r="A2511" s="614"/>
      <c r="B2511" s="508"/>
      <c r="C2511" s="508"/>
      <c r="D2511" s="508"/>
      <c r="E2511" s="508"/>
      <c r="F2511" s="212" t="s">
        <v>82</v>
      </c>
      <c r="G2511" s="208">
        <v>0</v>
      </c>
      <c r="H2511" s="208">
        <v>0</v>
      </c>
      <c r="I2511" s="208">
        <v>0</v>
      </c>
      <c r="J2511" s="208">
        <f t="shared" si="1861"/>
        <v>0</v>
      </c>
      <c r="K2511" s="534"/>
      <c r="L2511" s="531"/>
      <c r="M2511" s="513"/>
      <c r="N2511" s="314"/>
      <c r="O2511" s="313"/>
      <c r="P2511" s="313"/>
      <c r="Q2511" s="313"/>
    </row>
    <row r="2512" spans="1:17" s="209" customFormat="1" ht="11.25" customHeight="1" x14ac:dyDescent="0.3">
      <c r="A2512" s="614"/>
      <c r="B2512" s="508"/>
      <c r="C2512" s="508"/>
      <c r="D2512" s="508"/>
      <c r="E2512" s="508"/>
      <c r="F2512" s="212" t="s">
        <v>83</v>
      </c>
      <c r="G2512" s="208">
        <v>0</v>
      </c>
      <c r="H2512" s="208">
        <v>0</v>
      </c>
      <c r="I2512" s="208">
        <v>0</v>
      </c>
      <c r="J2512" s="208">
        <f t="shared" si="1861"/>
        <v>0</v>
      </c>
      <c r="K2512" s="534"/>
      <c r="L2512" s="531"/>
      <c r="M2512" s="513"/>
      <c r="N2512" s="314"/>
      <c r="O2512" s="313"/>
      <c r="P2512" s="313"/>
      <c r="Q2512" s="313"/>
    </row>
    <row r="2513" spans="1:17" s="209" customFormat="1" ht="11.25" customHeight="1" x14ac:dyDescent="0.3">
      <c r="A2513" s="614"/>
      <c r="B2513" s="509"/>
      <c r="C2513" s="509"/>
      <c r="D2513" s="509"/>
      <c r="E2513" s="509"/>
      <c r="F2513" s="213" t="s">
        <v>121</v>
      </c>
      <c r="G2513" s="214">
        <f t="shared" ref="G2513:J2513" si="1863">SUM(G2510:G2512)</f>
        <v>23000000</v>
      </c>
      <c r="H2513" s="214">
        <f t="shared" si="1863"/>
        <v>0</v>
      </c>
      <c r="I2513" s="214">
        <f t="shared" si="1863"/>
        <v>23000000</v>
      </c>
      <c r="J2513" s="214">
        <f t="shared" si="1863"/>
        <v>0</v>
      </c>
      <c r="K2513" s="535"/>
      <c r="L2513" s="532"/>
      <c r="M2513" s="514"/>
      <c r="N2513" s="314"/>
      <c r="O2513" s="313"/>
      <c r="P2513" s="313"/>
      <c r="Q2513" s="313"/>
    </row>
    <row r="2514" spans="1:17" s="209" customFormat="1" ht="11.25" customHeight="1" x14ac:dyDescent="0.3">
      <c r="A2514" s="614"/>
      <c r="B2514" s="518"/>
      <c r="C2514" s="519"/>
      <c r="D2514" s="519"/>
      <c r="E2514" s="520"/>
      <c r="F2514" s="206"/>
      <c r="G2514" s="207"/>
      <c r="H2514" s="208"/>
      <c r="I2514" s="208"/>
      <c r="J2514" s="208"/>
      <c r="K2514" s="527"/>
      <c r="L2514" s="527"/>
      <c r="M2514" s="512"/>
      <c r="N2514" s="314"/>
      <c r="O2514" s="313"/>
      <c r="P2514" s="313"/>
      <c r="Q2514" s="313"/>
    </row>
    <row r="2515" spans="1:17" s="209" customFormat="1" ht="11.25" customHeight="1" x14ac:dyDescent="0.3">
      <c r="A2515" s="614"/>
      <c r="B2515" s="521"/>
      <c r="C2515" s="522"/>
      <c r="D2515" s="522"/>
      <c r="E2515" s="523"/>
      <c r="F2515" s="206" t="s">
        <v>565</v>
      </c>
      <c r="G2515" s="207">
        <f>G2495+G2500+G2505+G2510</f>
        <v>228038936</v>
      </c>
      <c r="H2515" s="207">
        <f t="shared" ref="H2515:I2515" si="1864">H2495+H2500+H2505+H2510</f>
        <v>0</v>
      </c>
      <c r="I2515" s="207">
        <f t="shared" si="1864"/>
        <v>228038936</v>
      </c>
      <c r="J2515" s="207">
        <f>J2495+J2500+J2505+J2510</f>
        <v>0</v>
      </c>
      <c r="K2515" s="528"/>
      <c r="L2515" s="528"/>
      <c r="M2515" s="513"/>
      <c r="N2515" s="314"/>
      <c r="O2515" s="313"/>
      <c r="P2515" s="313"/>
      <c r="Q2515" s="313"/>
    </row>
    <row r="2516" spans="1:17" s="209" customFormat="1" ht="11.25" customHeight="1" x14ac:dyDescent="0.3">
      <c r="A2516" s="614"/>
      <c r="B2516" s="521"/>
      <c r="C2516" s="522"/>
      <c r="D2516" s="522"/>
      <c r="E2516" s="523"/>
      <c r="F2516" s="206" t="s">
        <v>567</v>
      </c>
      <c r="G2516" s="207">
        <f t="shared" ref="G2516:J2517" si="1865">G2496+G2501+G2506+G2511</f>
        <v>0</v>
      </c>
      <c r="H2516" s="207">
        <f t="shared" si="1865"/>
        <v>0</v>
      </c>
      <c r="I2516" s="207">
        <f t="shared" si="1865"/>
        <v>0</v>
      </c>
      <c r="J2516" s="207">
        <f t="shared" si="1865"/>
        <v>0</v>
      </c>
      <c r="K2516" s="528"/>
      <c r="L2516" s="528"/>
      <c r="M2516" s="513"/>
      <c r="N2516" s="314"/>
      <c r="O2516" s="313"/>
      <c r="P2516" s="313"/>
      <c r="Q2516" s="313"/>
    </row>
    <row r="2517" spans="1:17" s="209" customFormat="1" ht="11.25" customHeight="1" x14ac:dyDescent="0.3">
      <c r="A2517" s="614"/>
      <c r="B2517" s="521"/>
      <c r="C2517" s="522"/>
      <c r="D2517" s="522"/>
      <c r="E2517" s="523"/>
      <c r="F2517" s="206" t="s">
        <v>569</v>
      </c>
      <c r="G2517" s="207">
        <f t="shared" si="1865"/>
        <v>0</v>
      </c>
      <c r="H2517" s="207">
        <f t="shared" si="1865"/>
        <v>0</v>
      </c>
      <c r="I2517" s="207">
        <f t="shared" si="1865"/>
        <v>0</v>
      </c>
      <c r="J2517" s="207">
        <f t="shared" si="1865"/>
        <v>0</v>
      </c>
      <c r="K2517" s="528"/>
      <c r="L2517" s="528"/>
      <c r="M2517" s="513"/>
      <c r="N2517" s="314"/>
      <c r="O2517" s="313"/>
      <c r="P2517" s="313"/>
      <c r="Q2517" s="313"/>
    </row>
    <row r="2518" spans="1:17" s="209" customFormat="1" ht="11.25" customHeight="1" x14ac:dyDescent="0.3">
      <c r="A2518" s="614"/>
      <c r="B2518" s="524"/>
      <c r="C2518" s="525"/>
      <c r="D2518" s="525"/>
      <c r="E2518" s="526"/>
      <c r="F2518" s="206" t="s">
        <v>121</v>
      </c>
      <c r="G2518" s="207">
        <f>SUM(G2515:G2517)</f>
        <v>228038936</v>
      </c>
      <c r="H2518" s="207">
        <f t="shared" ref="H2518:J2518" si="1866">SUM(H2515:H2517)</f>
        <v>0</v>
      </c>
      <c r="I2518" s="207">
        <f t="shared" si="1866"/>
        <v>228038936</v>
      </c>
      <c r="J2518" s="207">
        <f t="shared" si="1866"/>
        <v>0</v>
      </c>
      <c r="K2518" s="529"/>
      <c r="L2518" s="529"/>
      <c r="M2518" s="514"/>
      <c r="N2518" s="314"/>
      <c r="O2518" s="313"/>
      <c r="P2518" s="313"/>
      <c r="Q2518" s="313"/>
    </row>
    <row r="2519" spans="1:17" s="209" customFormat="1" ht="11.25" customHeight="1" x14ac:dyDescent="0.3">
      <c r="A2519" s="614">
        <f>A2494+1</f>
        <v>269</v>
      </c>
      <c r="B2519" s="507"/>
      <c r="C2519" s="507" t="s">
        <v>405</v>
      </c>
      <c r="D2519" s="507"/>
      <c r="E2519" s="507"/>
      <c r="F2519" s="210" t="s">
        <v>197</v>
      </c>
      <c r="G2519" s="210"/>
      <c r="H2519" s="211"/>
      <c r="I2519" s="211"/>
      <c r="J2519" s="211"/>
      <c r="K2519" s="533" t="s">
        <v>852</v>
      </c>
      <c r="L2519" s="530">
        <v>0</v>
      </c>
      <c r="M2519" s="512" t="s">
        <v>1340</v>
      </c>
      <c r="N2519" s="314"/>
      <c r="O2519" s="313"/>
      <c r="P2519" s="313"/>
      <c r="Q2519" s="313"/>
    </row>
    <row r="2520" spans="1:17" s="209" customFormat="1" ht="11.25" customHeight="1" x14ac:dyDescent="0.3">
      <c r="A2520" s="614"/>
      <c r="B2520" s="508"/>
      <c r="C2520" s="508"/>
      <c r="D2520" s="508"/>
      <c r="E2520" s="508"/>
      <c r="F2520" s="212" t="s">
        <v>104</v>
      </c>
      <c r="G2520" s="208">
        <v>165970000</v>
      </c>
      <c r="H2520" s="208">
        <v>0</v>
      </c>
      <c r="I2520" s="208">
        <f>G2520</f>
        <v>165970000</v>
      </c>
      <c r="J2520" s="208">
        <f t="shared" ref="J2520:J2522" si="1867">H2520</f>
        <v>0</v>
      </c>
      <c r="K2520" s="534"/>
      <c r="L2520" s="531"/>
      <c r="M2520" s="513"/>
      <c r="N2520" s="314">
        <f>G2520</f>
        <v>165970000</v>
      </c>
      <c r="O2520" s="314">
        <f t="shared" ref="O2520:Q2520" si="1868">H2520</f>
        <v>0</v>
      </c>
      <c r="P2520" s="314">
        <f t="shared" si="1868"/>
        <v>165970000</v>
      </c>
      <c r="Q2520" s="314">
        <f t="shared" si="1868"/>
        <v>0</v>
      </c>
    </row>
    <row r="2521" spans="1:17" s="209" customFormat="1" ht="11.25" customHeight="1" x14ac:dyDescent="0.3">
      <c r="A2521" s="614"/>
      <c r="B2521" s="508"/>
      <c r="C2521" s="508"/>
      <c r="D2521" s="508"/>
      <c r="E2521" s="508"/>
      <c r="F2521" s="212" t="s">
        <v>82</v>
      </c>
      <c r="G2521" s="208">
        <v>0</v>
      </c>
      <c r="H2521" s="208">
        <v>0</v>
      </c>
      <c r="I2521" s="208">
        <v>0</v>
      </c>
      <c r="J2521" s="208">
        <f t="shared" si="1867"/>
        <v>0</v>
      </c>
      <c r="K2521" s="534"/>
      <c r="L2521" s="531"/>
      <c r="M2521" s="513"/>
      <c r="N2521" s="314"/>
      <c r="O2521" s="313"/>
      <c r="P2521" s="313"/>
      <c r="Q2521" s="313"/>
    </row>
    <row r="2522" spans="1:17" s="209" customFormat="1" ht="11.25" customHeight="1" x14ac:dyDescent="0.3">
      <c r="A2522" s="614"/>
      <c r="B2522" s="508"/>
      <c r="C2522" s="508"/>
      <c r="D2522" s="508"/>
      <c r="E2522" s="508"/>
      <c r="F2522" s="212" t="s">
        <v>83</v>
      </c>
      <c r="G2522" s="208">
        <v>0</v>
      </c>
      <c r="H2522" s="208">
        <v>0</v>
      </c>
      <c r="I2522" s="208">
        <v>0</v>
      </c>
      <c r="J2522" s="208">
        <f t="shared" si="1867"/>
        <v>0</v>
      </c>
      <c r="K2522" s="534"/>
      <c r="L2522" s="531"/>
      <c r="M2522" s="513"/>
      <c r="N2522" s="314"/>
      <c r="O2522" s="313"/>
      <c r="P2522" s="313"/>
      <c r="Q2522" s="313"/>
    </row>
    <row r="2523" spans="1:17" s="209" customFormat="1" ht="11.25" customHeight="1" x14ac:dyDescent="0.3">
      <c r="A2523" s="614"/>
      <c r="B2523" s="509"/>
      <c r="C2523" s="509"/>
      <c r="D2523" s="508"/>
      <c r="E2523" s="508"/>
      <c r="F2523" s="213" t="s">
        <v>121</v>
      </c>
      <c r="G2523" s="214">
        <f t="shared" ref="G2523:J2523" si="1869">SUM(G2520:G2522)</f>
        <v>165970000</v>
      </c>
      <c r="H2523" s="214">
        <f t="shared" si="1869"/>
        <v>0</v>
      </c>
      <c r="I2523" s="214">
        <f t="shared" si="1869"/>
        <v>165970000</v>
      </c>
      <c r="J2523" s="214">
        <f t="shared" si="1869"/>
        <v>0</v>
      </c>
      <c r="K2523" s="535"/>
      <c r="L2523" s="532"/>
      <c r="M2523" s="513"/>
      <c r="N2523" s="314"/>
      <c r="O2523" s="313"/>
      <c r="P2523" s="313"/>
      <c r="Q2523" s="313"/>
    </row>
    <row r="2524" spans="1:17" s="209" customFormat="1" ht="11.25" customHeight="1" x14ac:dyDescent="0.3">
      <c r="A2524" s="614"/>
      <c r="B2524" s="507"/>
      <c r="C2524" s="507" t="s">
        <v>406</v>
      </c>
      <c r="D2524" s="508"/>
      <c r="E2524" s="508"/>
      <c r="F2524" s="210" t="s">
        <v>197</v>
      </c>
      <c r="G2524" s="210"/>
      <c r="H2524" s="211"/>
      <c r="I2524" s="211"/>
      <c r="J2524" s="211"/>
      <c r="K2524" s="533" t="s">
        <v>850</v>
      </c>
      <c r="L2524" s="530">
        <v>0</v>
      </c>
      <c r="M2524" s="513"/>
      <c r="N2524" s="314"/>
      <c r="O2524" s="313"/>
      <c r="P2524" s="313"/>
      <c r="Q2524" s="313"/>
    </row>
    <row r="2525" spans="1:17" s="209" customFormat="1" ht="11.25" customHeight="1" x14ac:dyDescent="0.3">
      <c r="A2525" s="614"/>
      <c r="B2525" s="508"/>
      <c r="C2525" s="508"/>
      <c r="D2525" s="508"/>
      <c r="E2525" s="508"/>
      <c r="F2525" s="212" t="s">
        <v>104</v>
      </c>
      <c r="G2525" s="208">
        <v>30000000</v>
      </c>
      <c r="H2525" s="208">
        <v>0</v>
      </c>
      <c r="I2525" s="208">
        <f>G2525</f>
        <v>30000000</v>
      </c>
      <c r="J2525" s="208">
        <f t="shared" ref="J2525:J2527" si="1870">H2525</f>
        <v>0</v>
      </c>
      <c r="K2525" s="534"/>
      <c r="L2525" s="531"/>
      <c r="M2525" s="513"/>
      <c r="N2525" s="314">
        <f>G2525</f>
        <v>30000000</v>
      </c>
      <c r="O2525" s="314">
        <f t="shared" ref="O2525:Q2525" si="1871">H2525</f>
        <v>0</v>
      </c>
      <c r="P2525" s="314">
        <f t="shared" si="1871"/>
        <v>30000000</v>
      </c>
      <c r="Q2525" s="314">
        <f t="shared" si="1871"/>
        <v>0</v>
      </c>
    </row>
    <row r="2526" spans="1:17" s="209" customFormat="1" ht="11.25" customHeight="1" x14ac:dyDescent="0.3">
      <c r="A2526" s="614"/>
      <c r="B2526" s="508"/>
      <c r="C2526" s="508"/>
      <c r="D2526" s="508"/>
      <c r="E2526" s="508"/>
      <c r="F2526" s="212" t="s">
        <v>82</v>
      </c>
      <c r="G2526" s="208">
        <v>0</v>
      </c>
      <c r="H2526" s="208">
        <v>0</v>
      </c>
      <c r="I2526" s="208">
        <v>0</v>
      </c>
      <c r="J2526" s="208">
        <f t="shared" si="1870"/>
        <v>0</v>
      </c>
      <c r="K2526" s="534"/>
      <c r="L2526" s="531"/>
      <c r="M2526" s="513"/>
      <c r="N2526" s="314"/>
      <c r="O2526" s="313"/>
      <c r="P2526" s="313"/>
      <c r="Q2526" s="313"/>
    </row>
    <row r="2527" spans="1:17" s="209" customFormat="1" ht="11.25" customHeight="1" x14ac:dyDescent="0.3">
      <c r="A2527" s="614"/>
      <c r="B2527" s="508"/>
      <c r="C2527" s="508"/>
      <c r="D2527" s="508"/>
      <c r="E2527" s="508"/>
      <c r="F2527" s="212" t="s">
        <v>83</v>
      </c>
      <c r="G2527" s="208">
        <v>0</v>
      </c>
      <c r="H2527" s="208">
        <v>0</v>
      </c>
      <c r="I2527" s="208">
        <v>0</v>
      </c>
      <c r="J2527" s="208">
        <f t="shared" si="1870"/>
        <v>0</v>
      </c>
      <c r="K2527" s="534"/>
      <c r="L2527" s="531"/>
      <c r="M2527" s="513"/>
      <c r="N2527" s="314"/>
      <c r="O2527" s="313"/>
      <c r="P2527" s="313"/>
      <c r="Q2527" s="313"/>
    </row>
    <row r="2528" spans="1:17" s="209" customFormat="1" ht="11.25" customHeight="1" x14ac:dyDescent="0.3">
      <c r="A2528" s="614"/>
      <c r="B2528" s="509"/>
      <c r="C2528" s="509"/>
      <c r="D2528" s="508"/>
      <c r="E2528" s="508"/>
      <c r="F2528" s="213" t="s">
        <v>121</v>
      </c>
      <c r="G2528" s="214">
        <f t="shared" ref="G2528:J2528" si="1872">SUM(G2525:G2527)</f>
        <v>30000000</v>
      </c>
      <c r="H2528" s="214">
        <f t="shared" si="1872"/>
        <v>0</v>
      </c>
      <c r="I2528" s="214">
        <f t="shared" si="1872"/>
        <v>30000000</v>
      </c>
      <c r="J2528" s="214">
        <f t="shared" si="1872"/>
        <v>0</v>
      </c>
      <c r="K2528" s="535"/>
      <c r="L2528" s="532"/>
      <c r="M2528" s="513"/>
      <c r="N2528" s="314"/>
      <c r="O2528" s="313"/>
      <c r="P2528" s="313"/>
      <c r="Q2528" s="313"/>
    </row>
    <row r="2529" spans="1:17" s="209" customFormat="1" ht="11.25" customHeight="1" x14ac:dyDescent="0.3">
      <c r="A2529" s="614"/>
      <c r="B2529" s="507"/>
      <c r="C2529" s="507" t="s">
        <v>407</v>
      </c>
      <c r="D2529" s="508"/>
      <c r="E2529" s="508"/>
      <c r="F2529" s="210" t="s">
        <v>197</v>
      </c>
      <c r="G2529" s="210"/>
      <c r="H2529" s="211"/>
      <c r="I2529" s="211"/>
      <c r="J2529" s="211"/>
      <c r="K2529" s="533" t="s">
        <v>850</v>
      </c>
      <c r="L2529" s="530">
        <v>0</v>
      </c>
      <c r="M2529" s="513"/>
      <c r="N2529" s="314"/>
      <c r="O2529" s="313"/>
      <c r="P2529" s="313"/>
      <c r="Q2529" s="313"/>
    </row>
    <row r="2530" spans="1:17" s="209" customFormat="1" ht="11.25" customHeight="1" x14ac:dyDescent="0.3">
      <c r="A2530" s="614"/>
      <c r="B2530" s="508"/>
      <c r="C2530" s="508"/>
      <c r="D2530" s="508"/>
      <c r="E2530" s="508"/>
      <c r="F2530" s="212" t="s">
        <v>104</v>
      </c>
      <c r="G2530" s="208">
        <v>14000000</v>
      </c>
      <c r="H2530" s="208">
        <v>0</v>
      </c>
      <c r="I2530" s="208">
        <f>G2530</f>
        <v>14000000</v>
      </c>
      <c r="J2530" s="208">
        <f t="shared" ref="J2530:J2532" si="1873">H2530</f>
        <v>0</v>
      </c>
      <c r="K2530" s="534"/>
      <c r="L2530" s="531"/>
      <c r="M2530" s="513"/>
      <c r="N2530" s="314">
        <f>G2530</f>
        <v>14000000</v>
      </c>
      <c r="O2530" s="314">
        <f t="shared" ref="O2530:Q2530" si="1874">H2530</f>
        <v>0</v>
      </c>
      <c r="P2530" s="314">
        <f t="shared" si="1874"/>
        <v>14000000</v>
      </c>
      <c r="Q2530" s="314">
        <f t="shared" si="1874"/>
        <v>0</v>
      </c>
    </row>
    <row r="2531" spans="1:17" s="209" customFormat="1" ht="11.25" customHeight="1" x14ac:dyDescent="0.3">
      <c r="A2531" s="614"/>
      <c r="B2531" s="508"/>
      <c r="C2531" s="508"/>
      <c r="D2531" s="508"/>
      <c r="E2531" s="508"/>
      <c r="F2531" s="212" t="s">
        <v>82</v>
      </c>
      <c r="G2531" s="208">
        <v>0</v>
      </c>
      <c r="H2531" s="208">
        <v>0</v>
      </c>
      <c r="I2531" s="208">
        <v>0</v>
      </c>
      <c r="J2531" s="208">
        <f t="shared" si="1873"/>
        <v>0</v>
      </c>
      <c r="K2531" s="534"/>
      <c r="L2531" s="531"/>
      <c r="M2531" s="513"/>
      <c r="N2531" s="314"/>
      <c r="O2531" s="313"/>
      <c r="P2531" s="313"/>
      <c r="Q2531" s="313"/>
    </row>
    <row r="2532" spans="1:17" s="209" customFormat="1" ht="11.25" customHeight="1" x14ac:dyDescent="0.3">
      <c r="A2532" s="614"/>
      <c r="B2532" s="508"/>
      <c r="C2532" s="508"/>
      <c r="D2532" s="508"/>
      <c r="E2532" s="508"/>
      <c r="F2532" s="212" t="s">
        <v>83</v>
      </c>
      <c r="G2532" s="208">
        <v>0</v>
      </c>
      <c r="H2532" s="208">
        <v>0</v>
      </c>
      <c r="I2532" s="208">
        <v>0</v>
      </c>
      <c r="J2532" s="208">
        <f t="shared" si="1873"/>
        <v>0</v>
      </c>
      <c r="K2532" s="534"/>
      <c r="L2532" s="531"/>
      <c r="M2532" s="513"/>
      <c r="N2532" s="314"/>
      <c r="O2532" s="313"/>
      <c r="P2532" s="313"/>
      <c r="Q2532" s="313"/>
    </row>
    <row r="2533" spans="1:17" s="209" customFormat="1" ht="11.25" customHeight="1" x14ac:dyDescent="0.3">
      <c r="A2533" s="614"/>
      <c r="B2533" s="509"/>
      <c r="C2533" s="509"/>
      <c r="D2533" s="508"/>
      <c r="E2533" s="508"/>
      <c r="F2533" s="213" t="s">
        <v>121</v>
      </c>
      <c r="G2533" s="214">
        <f t="shared" ref="G2533:J2533" si="1875">SUM(G2530:G2532)</f>
        <v>14000000</v>
      </c>
      <c r="H2533" s="214">
        <f t="shared" si="1875"/>
        <v>0</v>
      </c>
      <c r="I2533" s="214">
        <f t="shared" si="1875"/>
        <v>14000000</v>
      </c>
      <c r="J2533" s="214">
        <f t="shared" si="1875"/>
        <v>0</v>
      </c>
      <c r="K2533" s="535"/>
      <c r="L2533" s="532"/>
      <c r="M2533" s="513"/>
      <c r="N2533" s="314"/>
      <c r="O2533" s="313"/>
      <c r="P2533" s="313"/>
      <c r="Q2533" s="313"/>
    </row>
    <row r="2534" spans="1:17" s="209" customFormat="1" ht="11.25" customHeight="1" x14ac:dyDescent="0.3">
      <c r="A2534" s="614"/>
      <c r="B2534" s="507"/>
      <c r="C2534" s="507" t="s">
        <v>408</v>
      </c>
      <c r="D2534" s="508"/>
      <c r="E2534" s="508"/>
      <c r="F2534" s="210" t="s">
        <v>197</v>
      </c>
      <c r="G2534" s="210"/>
      <c r="H2534" s="211"/>
      <c r="I2534" s="211"/>
      <c r="J2534" s="211"/>
      <c r="K2534" s="533" t="s">
        <v>850</v>
      </c>
      <c r="L2534" s="530">
        <v>0</v>
      </c>
      <c r="M2534" s="513"/>
      <c r="N2534" s="314"/>
      <c r="O2534" s="313"/>
      <c r="P2534" s="313"/>
      <c r="Q2534" s="313"/>
    </row>
    <row r="2535" spans="1:17" s="209" customFormat="1" ht="11.25" customHeight="1" x14ac:dyDescent="0.3">
      <c r="A2535" s="614"/>
      <c r="B2535" s="508"/>
      <c r="C2535" s="508"/>
      <c r="D2535" s="508"/>
      <c r="E2535" s="508"/>
      <c r="F2535" s="212" t="s">
        <v>104</v>
      </c>
      <c r="G2535" s="208">
        <v>16000000</v>
      </c>
      <c r="H2535" s="208">
        <v>0</v>
      </c>
      <c r="I2535" s="208">
        <f>G2535</f>
        <v>16000000</v>
      </c>
      <c r="J2535" s="208">
        <f t="shared" ref="J2535:J2537" si="1876">H2535</f>
        <v>0</v>
      </c>
      <c r="K2535" s="534"/>
      <c r="L2535" s="531"/>
      <c r="M2535" s="513"/>
      <c r="N2535" s="314">
        <f>G2535</f>
        <v>16000000</v>
      </c>
      <c r="O2535" s="314">
        <f t="shared" ref="O2535:Q2535" si="1877">H2535</f>
        <v>0</v>
      </c>
      <c r="P2535" s="314">
        <f t="shared" si="1877"/>
        <v>16000000</v>
      </c>
      <c r="Q2535" s="314">
        <f t="shared" si="1877"/>
        <v>0</v>
      </c>
    </row>
    <row r="2536" spans="1:17" s="209" customFormat="1" ht="11.25" customHeight="1" x14ac:dyDescent="0.3">
      <c r="A2536" s="614"/>
      <c r="B2536" s="508"/>
      <c r="C2536" s="508"/>
      <c r="D2536" s="508"/>
      <c r="E2536" s="508"/>
      <c r="F2536" s="212" t="s">
        <v>82</v>
      </c>
      <c r="G2536" s="208">
        <v>0</v>
      </c>
      <c r="H2536" s="208">
        <v>0</v>
      </c>
      <c r="I2536" s="208">
        <v>0</v>
      </c>
      <c r="J2536" s="208">
        <f t="shared" si="1876"/>
        <v>0</v>
      </c>
      <c r="K2536" s="534"/>
      <c r="L2536" s="531"/>
      <c r="M2536" s="513"/>
      <c r="N2536" s="314"/>
      <c r="O2536" s="313"/>
      <c r="P2536" s="313"/>
      <c r="Q2536" s="313"/>
    </row>
    <row r="2537" spans="1:17" s="209" customFormat="1" ht="11.25" customHeight="1" x14ac:dyDescent="0.3">
      <c r="A2537" s="614"/>
      <c r="B2537" s="508"/>
      <c r="C2537" s="508"/>
      <c r="D2537" s="508"/>
      <c r="E2537" s="508"/>
      <c r="F2537" s="212" t="s">
        <v>83</v>
      </c>
      <c r="G2537" s="208">
        <v>0</v>
      </c>
      <c r="H2537" s="208">
        <v>0</v>
      </c>
      <c r="I2537" s="208">
        <v>0</v>
      </c>
      <c r="J2537" s="208">
        <f t="shared" si="1876"/>
        <v>0</v>
      </c>
      <c r="K2537" s="534"/>
      <c r="L2537" s="531"/>
      <c r="M2537" s="513"/>
      <c r="N2537" s="314"/>
      <c r="O2537" s="313"/>
      <c r="P2537" s="313"/>
      <c r="Q2537" s="313"/>
    </row>
    <row r="2538" spans="1:17" s="209" customFormat="1" ht="11.25" customHeight="1" x14ac:dyDescent="0.3">
      <c r="A2538" s="614"/>
      <c r="B2538" s="509"/>
      <c r="C2538" s="509"/>
      <c r="D2538" s="509"/>
      <c r="E2538" s="509"/>
      <c r="F2538" s="213" t="s">
        <v>121</v>
      </c>
      <c r="G2538" s="214">
        <f t="shared" ref="G2538:J2538" si="1878">SUM(G2535:G2537)</f>
        <v>16000000</v>
      </c>
      <c r="H2538" s="214">
        <f t="shared" si="1878"/>
        <v>0</v>
      </c>
      <c r="I2538" s="214">
        <f t="shared" si="1878"/>
        <v>16000000</v>
      </c>
      <c r="J2538" s="214">
        <f t="shared" si="1878"/>
        <v>0</v>
      </c>
      <c r="K2538" s="535"/>
      <c r="L2538" s="532"/>
      <c r="M2538" s="514"/>
      <c r="N2538" s="314"/>
      <c r="O2538" s="313"/>
      <c r="P2538" s="313"/>
      <c r="Q2538" s="313"/>
    </row>
    <row r="2539" spans="1:17" s="209" customFormat="1" ht="11.25" customHeight="1" x14ac:dyDescent="0.3">
      <c r="A2539" s="614"/>
      <c r="B2539" s="518"/>
      <c r="C2539" s="519"/>
      <c r="D2539" s="519"/>
      <c r="E2539" s="520"/>
      <c r="F2539" s="206"/>
      <c r="G2539" s="207"/>
      <c r="H2539" s="208"/>
      <c r="I2539" s="208"/>
      <c r="J2539" s="208"/>
      <c r="K2539" s="527"/>
      <c r="L2539" s="527"/>
      <c r="M2539" s="512"/>
      <c r="N2539" s="314"/>
      <c r="O2539" s="313"/>
      <c r="P2539" s="313"/>
      <c r="Q2539" s="313"/>
    </row>
    <row r="2540" spans="1:17" s="209" customFormat="1" ht="11.25" customHeight="1" x14ac:dyDescent="0.3">
      <c r="A2540" s="614"/>
      <c r="B2540" s="521"/>
      <c r="C2540" s="522"/>
      <c r="D2540" s="522"/>
      <c r="E2540" s="523"/>
      <c r="F2540" s="206" t="s">
        <v>565</v>
      </c>
      <c r="G2540" s="207">
        <f>G2520+G2525+G2530+G2535</f>
        <v>225970000</v>
      </c>
      <c r="H2540" s="207">
        <f t="shared" ref="H2540:I2540" si="1879">H2520+H2525+H2530+H2535</f>
        <v>0</v>
      </c>
      <c r="I2540" s="207">
        <f t="shared" si="1879"/>
        <v>225970000</v>
      </c>
      <c r="J2540" s="207">
        <f>J2520+J2525+J2530+J2535</f>
        <v>0</v>
      </c>
      <c r="K2540" s="528"/>
      <c r="L2540" s="528"/>
      <c r="M2540" s="513"/>
      <c r="N2540" s="314"/>
      <c r="O2540" s="313"/>
      <c r="P2540" s="313"/>
      <c r="Q2540" s="313"/>
    </row>
    <row r="2541" spans="1:17" s="209" customFormat="1" ht="11.25" customHeight="1" x14ac:dyDescent="0.3">
      <c r="A2541" s="614"/>
      <c r="B2541" s="521"/>
      <c r="C2541" s="522"/>
      <c r="D2541" s="522"/>
      <c r="E2541" s="523"/>
      <c r="F2541" s="206" t="s">
        <v>567</v>
      </c>
      <c r="G2541" s="207">
        <f t="shared" ref="G2541:J2542" si="1880">G2521+G2526+G2531+G2536</f>
        <v>0</v>
      </c>
      <c r="H2541" s="207">
        <f t="shared" si="1880"/>
        <v>0</v>
      </c>
      <c r="I2541" s="207">
        <f t="shared" si="1880"/>
        <v>0</v>
      </c>
      <c r="J2541" s="207">
        <f t="shared" si="1880"/>
        <v>0</v>
      </c>
      <c r="K2541" s="528"/>
      <c r="L2541" s="528"/>
      <c r="M2541" s="513"/>
      <c r="N2541" s="314"/>
      <c r="O2541" s="313"/>
      <c r="P2541" s="313"/>
      <c r="Q2541" s="313"/>
    </row>
    <row r="2542" spans="1:17" s="209" customFormat="1" ht="11.25" customHeight="1" x14ac:dyDescent="0.3">
      <c r="A2542" s="614"/>
      <c r="B2542" s="521"/>
      <c r="C2542" s="522"/>
      <c r="D2542" s="522"/>
      <c r="E2542" s="523"/>
      <c r="F2542" s="206" t="s">
        <v>569</v>
      </c>
      <c r="G2542" s="207">
        <f t="shared" si="1880"/>
        <v>0</v>
      </c>
      <c r="H2542" s="207">
        <f t="shared" si="1880"/>
        <v>0</v>
      </c>
      <c r="I2542" s="207">
        <f t="shared" si="1880"/>
        <v>0</v>
      </c>
      <c r="J2542" s="207">
        <f t="shared" si="1880"/>
        <v>0</v>
      </c>
      <c r="K2542" s="528"/>
      <c r="L2542" s="528"/>
      <c r="M2542" s="513"/>
      <c r="N2542" s="314"/>
      <c r="O2542" s="313"/>
      <c r="P2542" s="313"/>
      <c r="Q2542" s="313"/>
    </row>
    <row r="2543" spans="1:17" s="209" customFormat="1" ht="11.25" customHeight="1" x14ac:dyDescent="0.3">
      <c r="A2543" s="614"/>
      <c r="B2543" s="524"/>
      <c r="C2543" s="525"/>
      <c r="D2543" s="525"/>
      <c r="E2543" s="526"/>
      <c r="F2543" s="206" t="s">
        <v>121</v>
      </c>
      <c r="G2543" s="207">
        <f>SUM(G2540:G2542)</f>
        <v>225970000</v>
      </c>
      <c r="H2543" s="207">
        <f t="shared" ref="H2543:J2543" si="1881">SUM(H2540:H2542)</f>
        <v>0</v>
      </c>
      <c r="I2543" s="207">
        <f t="shared" si="1881"/>
        <v>225970000</v>
      </c>
      <c r="J2543" s="207">
        <f t="shared" si="1881"/>
        <v>0</v>
      </c>
      <c r="K2543" s="529"/>
      <c r="L2543" s="529"/>
      <c r="M2543" s="514"/>
      <c r="N2543" s="314"/>
      <c r="O2543" s="313"/>
      <c r="P2543" s="313"/>
      <c r="Q2543" s="313"/>
    </row>
    <row r="2544" spans="1:17" s="209" customFormat="1" ht="12" customHeight="1" x14ac:dyDescent="0.3">
      <c r="A2544" s="614">
        <f>A2519+1</f>
        <v>270</v>
      </c>
      <c r="B2544" s="507"/>
      <c r="C2544" s="507" t="s">
        <v>409</v>
      </c>
      <c r="D2544" s="507"/>
      <c r="E2544" s="507"/>
      <c r="F2544" s="210" t="s">
        <v>197</v>
      </c>
      <c r="G2544" s="210"/>
      <c r="H2544" s="211"/>
      <c r="I2544" s="211"/>
      <c r="J2544" s="211"/>
      <c r="K2544" s="533" t="s">
        <v>852</v>
      </c>
      <c r="L2544" s="530">
        <v>0</v>
      </c>
      <c r="M2544" s="512" t="s">
        <v>1341</v>
      </c>
      <c r="N2544" s="314"/>
      <c r="O2544" s="313"/>
      <c r="P2544" s="313"/>
      <c r="Q2544" s="313"/>
    </row>
    <row r="2545" spans="1:17" s="209" customFormat="1" ht="12" customHeight="1" x14ac:dyDescent="0.3">
      <c r="A2545" s="614"/>
      <c r="B2545" s="508"/>
      <c r="C2545" s="508"/>
      <c r="D2545" s="508"/>
      <c r="E2545" s="508"/>
      <c r="F2545" s="212" t="s">
        <v>104</v>
      </c>
      <c r="G2545" s="208">
        <v>348599962</v>
      </c>
      <c r="H2545" s="208">
        <v>0</v>
      </c>
      <c r="I2545" s="208">
        <f>G2545</f>
        <v>348599962</v>
      </c>
      <c r="J2545" s="208">
        <f t="shared" ref="J2545:J2547" si="1882">H2545</f>
        <v>0</v>
      </c>
      <c r="K2545" s="534"/>
      <c r="L2545" s="531"/>
      <c r="M2545" s="513"/>
      <c r="N2545" s="314">
        <f>G2545</f>
        <v>348599962</v>
      </c>
      <c r="O2545" s="314">
        <f t="shared" ref="O2545:Q2545" si="1883">H2545</f>
        <v>0</v>
      </c>
      <c r="P2545" s="314">
        <f t="shared" si="1883"/>
        <v>348599962</v>
      </c>
      <c r="Q2545" s="314">
        <f t="shared" si="1883"/>
        <v>0</v>
      </c>
    </row>
    <row r="2546" spans="1:17" s="209" customFormat="1" ht="12" customHeight="1" x14ac:dyDescent="0.3">
      <c r="A2546" s="614"/>
      <c r="B2546" s="508"/>
      <c r="C2546" s="508"/>
      <c r="D2546" s="508"/>
      <c r="E2546" s="508"/>
      <c r="F2546" s="212" t="s">
        <v>82</v>
      </c>
      <c r="G2546" s="208">
        <v>0</v>
      </c>
      <c r="H2546" s="208">
        <v>0</v>
      </c>
      <c r="I2546" s="208">
        <v>0</v>
      </c>
      <c r="J2546" s="208">
        <f t="shared" si="1882"/>
        <v>0</v>
      </c>
      <c r="K2546" s="534"/>
      <c r="L2546" s="531"/>
      <c r="M2546" s="513"/>
      <c r="N2546" s="314"/>
      <c r="O2546" s="313"/>
      <c r="P2546" s="313"/>
      <c r="Q2546" s="313"/>
    </row>
    <row r="2547" spans="1:17" s="209" customFormat="1" ht="12" customHeight="1" x14ac:dyDescent="0.3">
      <c r="A2547" s="614"/>
      <c r="B2547" s="508"/>
      <c r="C2547" s="508"/>
      <c r="D2547" s="508"/>
      <c r="E2547" s="508"/>
      <c r="F2547" s="212" t="s">
        <v>83</v>
      </c>
      <c r="G2547" s="208">
        <v>0</v>
      </c>
      <c r="H2547" s="208">
        <v>0</v>
      </c>
      <c r="I2547" s="208">
        <v>0</v>
      </c>
      <c r="J2547" s="208">
        <f t="shared" si="1882"/>
        <v>0</v>
      </c>
      <c r="K2547" s="534"/>
      <c r="L2547" s="531"/>
      <c r="M2547" s="513"/>
      <c r="N2547" s="314"/>
      <c r="O2547" s="313"/>
      <c r="P2547" s="313"/>
      <c r="Q2547" s="313"/>
    </row>
    <row r="2548" spans="1:17" s="209" customFormat="1" ht="12" customHeight="1" x14ac:dyDescent="0.3">
      <c r="A2548" s="614"/>
      <c r="B2548" s="509"/>
      <c r="C2548" s="509"/>
      <c r="D2548" s="508"/>
      <c r="E2548" s="508"/>
      <c r="F2548" s="213" t="s">
        <v>121</v>
      </c>
      <c r="G2548" s="214">
        <f t="shared" ref="G2548:J2548" si="1884">SUM(G2545:G2547)</f>
        <v>348599962</v>
      </c>
      <c r="H2548" s="214">
        <f t="shared" si="1884"/>
        <v>0</v>
      </c>
      <c r="I2548" s="214">
        <f t="shared" si="1884"/>
        <v>348599962</v>
      </c>
      <c r="J2548" s="214">
        <f t="shared" si="1884"/>
        <v>0</v>
      </c>
      <c r="K2548" s="535"/>
      <c r="L2548" s="532"/>
      <c r="M2548" s="513"/>
      <c r="N2548" s="314"/>
      <c r="O2548" s="313"/>
      <c r="P2548" s="313"/>
      <c r="Q2548" s="313"/>
    </row>
    <row r="2549" spans="1:17" s="209" customFormat="1" ht="12" customHeight="1" x14ac:dyDescent="0.3">
      <c r="A2549" s="614"/>
      <c r="B2549" s="507"/>
      <c r="C2549" s="507" t="s">
        <v>410</v>
      </c>
      <c r="D2549" s="508"/>
      <c r="E2549" s="508"/>
      <c r="F2549" s="210" t="s">
        <v>197</v>
      </c>
      <c r="G2549" s="210"/>
      <c r="H2549" s="211"/>
      <c r="I2549" s="211"/>
      <c r="J2549" s="211"/>
      <c r="K2549" s="533" t="s">
        <v>850</v>
      </c>
      <c r="L2549" s="530">
        <v>0</v>
      </c>
      <c r="M2549" s="513"/>
      <c r="N2549" s="314"/>
      <c r="O2549" s="313"/>
      <c r="P2549" s="313"/>
      <c r="Q2549" s="313"/>
    </row>
    <row r="2550" spans="1:17" s="209" customFormat="1" ht="12" customHeight="1" x14ac:dyDescent="0.3">
      <c r="A2550" s="614"/>
      <c r="B2550" s="508"/>
      <c r="C2550" s="508"/>
      <c r="D2550" s="508"/>
      <c r="E2550" s="508"/>
      <c r="F2550" s="212" t="s">
        <v>104</v>
      </c>
      <c r="G2550" s="208">
        <v>55000000</v>
      </c>
      <c r="H2550" s="208">
        <v>0</v>
      </c>
      <c r="I2550" s="208">
        <f>G2550</f>
        <v>55000000</v>
      </c>
      <c r="J2550" s="208">
        <f t="shared" ref="J2550:J2552" si="1885">H2550</f>
        <v>0</v>
      </c>
      <c r="K2550" s="534"/>
      <c r="L2550" s="531"/>
      <c r="M2550" s="513"/>
      <c r="N2550" s="314">
        <f>G2550</f>
        <v>55000000</v>
      </c>
      <c r="O2550" s="314">
        <f t="shared" ref="O2550:Q2550" si="1886">H2550</f>
        <v>0</v>
      </c>
      <c r="P2550" s="314">
        <f t="shared" si="1886"/>
        <v>55000000</v>
      </c>
      <c r="Q2550" s="314">
        <f t="shared" si="1886"/>
        <v>0</v>
      </c>
    </row>
    <row r="2551" spans="1:17" s="209" customFormat="1" ht="12" customHeight="1" x14ac:dyDescent="0.3">
      <c r="A2551" s="614"/>
      <c r="B2551" s="508"/>
      <c r="C2551" s="508"/>
      <c r="D2551" s="508"/>
      <c r="E2551" s="508"/>
      <c r="F2551" s="212" t="s">
        <v>82</v>
      </c>
      <c r="G2551" s="208">
        <v>0</v>
      </c>
      <c r="H2551" s="208">
        <v>0</v>
      </c>
      <c r="I2551" s="208">
        <v>0</v>
      </c>
      <c r="J2551" s="208">
        <f t="shared" si="1885"/>
        <v>0</v>
      </c>
      <c r="K2551" s="534"/>
      <c r="L2551" s="531"/>
      <c r="M2551" s="513"/>
      <c r="N2551" s="314"/>
      <c r="O2551" s="313"/>
      <c r="P2551" s="313"/>
      <c r="Q2551" s="313"/>
    </row>
    <row r="2552" spans="1:17" s="209" customFormat="1" ht="12" customHeight="1" x14ac:dyDescent="0.3">
      <c r="A2552" s="614"/>
      <c r="B2552" s="508"/>
      <c r="C2552" s="508"/>
      <c r="D2552" s="508"/>
      <c r="E2552" s="508"/>
      <c r="F2552" s="212" t="s">
        <v>83</v>
      </c>
      <c r="G2552" s="208">
        <v>0</v>
      </c>
      <c r="H2552" s="208">
        <v>0</v>
      </c>
      <c r="I2552" s="208">
        <v>0</v>
      </c>
      <c r="J2552" s="208">
        <f t="shared" si="1885"/>
        <v>0</v>
      </c>
      <c r="K2552" s="534"/>
      <c r="L2552" s="531"/>
      <c r="M2552" s="513"/>
      <c r="N2552" s="314"/>
      <c r="O2552" s="313"/>
      <c r="P2552" s="313"/>
      <c r="Q2552" s="313"/>
    </row>
    <row r="2553" spans="1:17" s="209" customFormat="1" ht="12" customHeight="1" x14ac:dyDescent="0.3">
      <c r="A2553" s="614"/>
      <c r="B2553" s="509"/>
      <c r="C2553" s="509"/>
      <c r="D2553" s="508"/>
      <c r="E2553" s="508"/>
      <c r="F2553" s="213" t="s">
        <v>121</v>
      </c>
      <c r="G2553" s="214">
        <f t="shared" ref="G2553:J2553" si="1887">SUM(G2550:G2552)</f>
        <v>55000000</v>
      </c>
      <c r="H2553" s="214">
        <f t="shared" si="1887"/>
        <v>0</v>
      </c>
      <c r="I2553" s="214">
        <f t="shared" si="1887"/>
        <v>55000000</v>
      </c>
      <c r="J2553" s="214">
        <f t="shared" si="1887"/>
        <v>0</v>
      </c>
      <c r="K2553" s="535"/>
      <c r="L2553" s="532"/>
      <c r="M2553" s="514"/>
      <c r="N2553" s="314"/>
      <c r="O2553" s="313"/>
      <c r="P2553" s="313"/>
      <c r="Q2553" s="313"/>
    </row>
    <row r="2554" spans="1:17" s="209" customFormat="1" ht="12" customHeight="1" x14ac:dyDescent="0.3">
      <c r="A2554" s="614"/>
      <c r="B2554" s="518"/>
      <c r="C2554" s="519"/>
      <c r="D2554" s="519"/>
      <c r="E2554" s="520"/>
      <c r="F2554" s="206"/>
      <c r="G2554" s="207"/>
      <c r="H2554" s="208"/>
      <c r="I2554" s="208"/>
      <c r="J2554" s="208"/>
      <c r="K2554" s="527"/>
      <c r="L2554" s="527"/>
      <c r="M2554" s="512"/>
      <c r="N2554" s="314"/>
      <c r="O2554" s="313"/>
      <c r="P2554" s="313"/>
      <c r="Q2554" s="313"/>
    </row>
    <row r="2555" spans="1:17" s="209" customFormat="1" ht="12" customHeight="1" x14ac:dyDescent="0.3">
      <c r="A2555" s="614"/>
      <c r="B2555" s="521"/>
      <c r="C2555" s="522"/>
      <c r="D2555" s="522"/>
      <c r="E2555" s="523"/>
      <c r="F2555" s="206" t="s">
        <v>565</v>
      </c>
      <c r="G2555" s="207">
        <f>G2545+G2550</f>
        <v>403599962</v>
      </c>
      <c r="H2555" s="207">
        <f t="shared" ref="H2555:J2555" si="1888">H2545+H2550</f>
        <v>0</v>
      </c>
      <c r="I2555" s="207">
        <f t="shared" si="1888"/>
        <v>403599962</v>
      </c>
      <c r="J2555" s="207">
        <f t="shared" si="1888"/>
        <v>0</v>
      </c>
      <c r="K2555" s="528"/>
      <c r="L2555" s="528"/>
      <c r="M2555" s="513"/>
      <c r="N2555" s="314"/>
      <c r="O2555" s="313"/>
      <c r="P2555" s="313"/>
      <c r="Q2555" s="313"/>
    </row>
    <row r="2556" spans="1:17" s="209" customFormat="1" ht="12" customHeight="1" x14ac:dyDescent="0.3">
      <c r="A2556" s="614"/>
      <c r="B2556" s="521"/>
      <c r="C2556" s="522"/>
      <c r="D2556" s="522"/>
      <c r="E2556" s="523"/>
      <c r="F2556" s="206" t="s">
        <v>567</v>
      </c>
      <c r="G2556" s="207">
        <f t="shared" ref="G2556:J2557" si="1889">G2546+G2551</f>
        <v>0</v>
      </c>
      <c r="H2556" s="207">
        <f t="shared" si="1889"/>
        <v>0</v>
      </c>
      <c r="I2556" s="207">
        <f t="shared" si="1889"/>
        <v>0</v>
      </c>
      <c r="J2556" s="207">
        <f t="shared" si="1889"/>
        <v>0</v>
      </c>
      <c r="K2556" s="528"/>
      <c r="L2556" s="528"/>
      <c r="M2556" s="513"/>
      <c r="N2556" s="314"/>
      <c r="O2556" s="313"/>
      <c r="P2556" s="313"/>
      <c r="Q2556" s="313"/>
    </row>
    <row r="2557" spans="1:17" s="209" customFormat="1" ht="12" customHeight="1" x14ac:dyDescent="0.3">
      <c r="A2557" s="614"/>
      <c r="B2557" s="521"/>
      <c r="C2557" s="522"/>
      <c r="D2557" s="522"/>
      <c r="E2557" s="523"/>
      <c r="F2557" s="206" t="s">
        <v>569</v>
      </c>
      <c r="G2557" s="207">
        <f t="shared" si="1889"/>
        <v>0</v>
      </c>
      <c r="H2557" s="207">
        <f t="shared" si="1889"/>
        <v>0</v>
      </c>
      <c r="I2557" s="207">
        <f t="shared" si="1889"/>
        <v>0</v>
      </c>
      <c r="J2557" s="207">
        <f t="shared" si="1889"/>
        <v>0</v>
      </c>
      <c r="K2557" s="528"/>
      <c r="L2557" s="528"/>
      <c r="M2557" s="513"/>
      <c r="N2557" s="314"/>
      <c r="O2557" s="313"/>
      <c r="P2557" s="313"/>
      <c r="Q2557" s="313"/>
    </row>
    <row r="2558" spans="1:17" s="209" customFormat="1" ht="12" customHeight="1" x14ac:dyDescent="0.3">
      <c r="A2558" s="614"/>
      <c r="B2558" s="524"/>
      <c r="C2558" s="525"/>
      <c r="D2558" s="525"/>
      <c r="E2558" s="526"/>
      <c r="F2558" s="206" t="s">
        <v>121</v>
      </c>
      <c r="G2558" s="207">
        <f>SUM(G2555:G2557)</f>
        <v>403599962</v>
      </c>
      <c r="H2558" s="207">
        <f t="shared" ref="H2558:J2558" si="1890">SUM(H2555:H2557)</f>
        <v>0</v>
      </c>
      <c r="I2558" s="207">
        <f t="shared" si="1890"/>
        <v>403599962</v>
      </c>
      <c r="J2558" s="207">
        <f t="shared" si="1890"/>
        <v>0</v>
      </c>
      <c r="K2558" s="529"/>
      <c r="L2558" s="529"/>
      <c r="M2558" s="514"/>
      <c r="N2558" s="314"/>
      <c r="O2558" s="313"/>
      <c r="P2558" s="313"/>
      <c r="Q2558" s="313"/>
    </row>
    <row r="2559" spans="1:17" s="209" customFormat="1" ht="12" customHeight="1" x14ac:dyDescent="0.3">
      <c r="A2559" s="614">
        <f>A2544+1</f>
        <v>271</v>
      </c>
      <c r="B2559" s="507"/>
      <c r="C2559" s="507" t="s">
        <v>411</v>
      </c>
      <c r="D2559" s="507"/>
      <c r="E2559" s="507"/>
      <c r="F2559" s="210" t="s">
        <v>197</v>
      </c>
      <c r="G2559" s="210"/>
      <c r="H2559" s="211"/>
      <c r="I2559" s="211"/>
      <c r="J2559" s="211"/>
      <c r="K2559" s="533" t="s">
        <v>852</v>
      </c>
      <c r="L2559" s="530">
        <v>0</v>
      </c>
      <c r="M2559" s="512" t="s">
        <v>1342</v>
      </c>
      <c r="N2559" s="314"/>
      <c r="O2559" s="313"/>
      <c r="P2559" s="313"/>
      <c r="Q2559" s="313"/>
    </row>
    <row r="2560" spans="1:17" s="209" customFormat="1" ht="12" customHeight="1" x14ac:dyDescent="0.3">
      <c r="A2560" s="614"/>
      <c r="B2560" s="508"/>
      <c r="C2560" s="508"/>
      <c r="D2560" s="508"/>
      <c r="E2560" s="508"/>
      <c r="F2560" s="212" t="s">
        <v>104</v>
      </c>
      <c r="G2560" s="208">
        <v>138799000</v>
      </c>
      <c r="H2560" s="208">
        <v>0</v>
      </c>
      <c r="I2560" s="208">
        <f>G2560</f>
        <v>138799000</v>
      </c>
      <c r="J2560" s="208">
        <f t="shared" ref="J2560:J2562" si="1891">H2560</f>
        <v>0</v>
      </c>
      <c r="K2560" s="534"/>
      <c r="L2560" s="531"/>
      <c r="M2560" s="513"/>
      <c r="N2560" s="314">
        <f>G2560</f>
        <v>138799000</v>
      </c>
      <c r="O2560" s="314">
        <f t="shared" ref="O2560:Q2560" si="1892">H2560</f>
        <v>0</v>
      </c>
      <c r="P2560" s="314">
        <f t="shared" si="1892"/>
        <v>138799000</v>
      </c>
      <c r="Q2560" s="314">
        <f t="shared" si="1892"/>
        <v>0</v>
      </c>
    </row>
    <row r="2561" spans="1:17" s="209" customFormat="1" ht="12" customHeight="1" x14ac:dyDescent="0.3">
      <c r="A2561" s="614"/>
      <c r="B2561" s="508"/>
      <c r="C2561" s="508"/>
      <c r="D2561" s="508"/>
      <c r="E2561" s="508"/>
      <c r="F2561" s="212" t="s">
        <v>82</v>
      </c>
      <c r="G2561" s="208">
        <v>0</v>
      </c>
      <c r="H2561" s="208">
        <v>0</v>
      </c>
      <c r="I2561" s="208">
        <v>0</v>
      </c>
      <c r="J2561" s="208">
        <f t="shared" si="1891"/>
        <v>0</v>
      </c>
      <c r="K2561" s="534"/>
      <c r="L2561" s="531"/>
      <c r="M2561" s="513"/>
      <c r="N2561" s="314"/>
      <c r="O2561" s="313"/>
      <c r="P2561" s="313"/>
      <c r="Q2561" s="313"/>
    </row>
    <row r="2562" spans="1:17" s="209" customFormat="1" ht="12" customHeight="1" x14ac:dyDescent="0.3">
      <c r="A2562" s="614"/>
      <c r="B2562" s="508"/>
      <c r="C2562" s="508"/>
      <c r="D2562" s="508"/>
      <c r="E2562" s="508"/>
      <c r="F2562" s="212" t="s">
        <v>83</v>
      </c>
      <c r="G2562" s="208">
        <v>0</v>
      </c>
      <c r="H2562" s="208">
        <v>0</v>
      </c>
      <c r="I2562" s="208">
        <v>0</v>
      </c>
      <c r="J2562" s="208">
        <f t="shared" si="1891"/>
        <v>0</v>
      </c>
      <c r="K2562" s="534"/>
      <c r="L2562" s="531"/>
      <c r="M2562" s="513"/>
      <c r="N2562" s="314"/>
      <c r="O2562" s="313"/>
      <c r="P2562" s="313"/>
      <c r="Q2562" s="313"/>
    </row>
    <row r="2563" spans="1:17" s="209" customFormat="1" ht="12" customHeight="1" x14ac:dyDescent="0.3">
      <c r="A2563" s="614"/>
      <c r="B2563" s="509"/>
      <c r="C2563" s="509"/>
      <c r="D2563" s="508"/>
      <c r="E2563" s="508"/>
      <c r="F2563" s="213" t="s">
        <v>121</v>
      </c>
      <c r="G2563" s="214">
        <f t="shared" ref="G2563:J2563" si="1893">SUM(G2560:G2562)</f>
        <v>138799000</v>
      </c>
      <c r="H2563" s="214">
        <f t="shared" si="1893"/>
        <v>0</v>
      </c>
      <c r="I2563" s="214">
        <f t="shared" si="1893"/>
        <v>138799000</v>
      </c>
      <c r="J2563" s="214">
        <f t="shared" si="1893"/>
        <v>0</v>
      </c>
      <c r="K2563" s="535"/>
      <c r="L2563" s="532"/>
      <c r="M2563" s="513"/>
      <c r="N2563" s="314"/>
      <c r="O2563" s="313"/>
      <c r="P2563" s="313"/>
      <c r="Q2563" s="313"/>
    </row>
    <row r="2564" spans="1:17" s="209" customFormat="1" ht="12" customHeight="1" x14ac:dyDescent="0.3">
      <c r="A2564" s="614"/>
      <c r="B2564" s="507"/>
      <c r="C2564" s="507" t="s">
        <v>412</v>
      </c>
      <c r="D2564" s="508"/>
      <c r="E2564" s="508"/>
      <c r="F2564" s="210" t="s">
        <v>197</v>
      </c>
      <c r="G2564" s="210"/>
      <c r="H2564" s="211"/>
      <c r="I2564" s="211"/>
      <c r="J2564" s="211"/>
      <c r="K2564" s="533" t="s">
        <v>850</v>
      </c>
      <c r="L2564" s="530">
        <v>0</v>
      </c>
      <c r="M2564" s="513"/>
      <c r="N2564" s="314"/>
      <c r="O2564" s="313"/>
      <c r="P2564" s="313"/>
      <c r="Q2564" s="313"/>
    </row>
    <row r="2565" spans="1:17" s="209" customFormat="1" ht="12" customHeight="1" x14ac:dyDescent="0.3">
      <c r="A2565" s="614"/>
      <c r="B2565" s="508"/>
      <c r="C2565" s="508"/>
      <c r="D2565" s="508"/>
      <c r="E2565" s="508"/>
      <c r="F2565" s="212" t="s">
        <v>104</v>
      </c>
      <c r="G2565" s="208">
        <v>90000000</v>
      </c>
      <c r="H2565" s="208">
        <v>0</v>
      </c>
      <c r="I2565" s="208">
        <f>G2565</f>
        <v>90000000</v>
      </c>
      <c r="J2565" s="208">
        <f t="shared" ref="J2565:J2567" si="1894">H2565</f>
        <v>0</v>
      </c>
      <c r="K2565" s="534"/>
      <c r="L2565" s="531"/>
      <c r="M2565" s="513"/>
      <c r="N2565" s="314">
        <f>G2565</f>
        <v>90000000</v>
      </c>
      <c r="O2565" s="314">
        <f t="shared" ref="O2565:Q2565" si="1895">H2565</f>
        <v>0</v>
      </c>
      <c r="P2565" s="314">
        <f t="shared" si="1895"/>
        <v>90000000</v>
      </c>
      <c r="Q2565" s="314">
        <f t="shared" si="1895"/>
        <v>0</v>
      </c>
    </row>
    <row r="2566" spans="1:17" s="209" customFormat="1" ht="12" customHeight="1" x14ac:dyDescent="0.3">
      <c r="A2566" s="614"/>
      <c r="B2566" s="508"/>
      <c r="C2566" s="508"/>
      <c r="D2566" s="508"/>
      <c r="E2566" s="508"/>
      <c r="F2566" s="212" t="s">
        <v>82</v>
      </c>
      <c r="G2566" s="208">
        <v>0</v>
      </c>
      <c r="H2566" s="208">
        <v>0</v>
      </c>
      <c r="I2566" s="208">
        <v>0</v>
      </c>
      <c r="J2566" s="208">
        <f t="shared" si="1894"/>
        <v>0</v>
      </c>
      <c r="K2566" s="534"/>
      <c r="L2566" s="531"/>
      <c r="M2566" s="513"/>
      <c r="N2566" s="314"/>
      <c r="O2566" s="313"/>
      <c r="P2566" s="313"/>
      <c r="Q2566" s="313"/>
    </row>
    <row r="2567" spans="1:17" s="209" customFormat="1" ht="12" customHeight="1" x14ac:dyDescent="0.3">
      <c r="A2567" s="614"/>
      <c r="B2567" s="508"/>
      <c r="C2567" s="508"/>
      <c r="D2567" s="508"/>
      <c r="E2567" s="508"/>
      <c r="F2567" s="212" t="s">
        <v>83</v>
      </c>
      <c r="G2567" s="208">
        <v>0</v>
      </c>
      <c r="H2567" s="208">
        <v>0</v>
      </c>
      <c r="I2567" s="208">
        <v>0</v>
      </c>
      <c r="J2567" s="208">
        <f t="shared" si="1894"/>
        <v>0</v>
      </c>
      <c r="K2567" s="534"/>
      <c r="L2567" s="531"/>
      <c r="M2567" s="513"/>
      <c r="N2567" s="314"/>
      <c r="O2567" s="313"/>
      <c r="P2567" s="313"/>
      <c r="Q2567" s="313"/>
    </row>
    <row r="2568" spans="1:17" s="209" customFormat="1" ht="12" customHeight="1" x14ac:dyDescent="0.3">
      <c r="A2568" s="614"/>
      <c r="B2568" s="509"/>
      <c r="C2568" s="509"/>
      <c r="D2568" s="508"/>
      <c r="E2568" s="508"/>
      <c r="F2568" s="213" t="s">
        <v>121</v>
      </c>
      <c r="G2568" s="214">
        <f t="shared" ref="G2568:J2568" si="1896">SUM(G2565:G2567)</f>
        <v>90000000</v>
      </c>
      <c r="H2568" s="214">
        <f t="shared" si="1896"/>
        <v>0</v>
      </c>
      <c r="I2568" s="214">
        <f t="shared" si="1896"/>
        <v>90000000</v>
      </c>
      <c r="J2568" s="214">
        <f t="shared" si="1896"/>
        <v>0</v>
      </c>
      <c r="K2568" s="535"/>
      <c r="L2568" s="532"/>
      <c r="M2568" s="513"/>
      <c r="N2568" s="314"/>
      <c r="O2568" s="313"/>
      <c r="P2568" s="313"/>
      <c r="Q2568" s="313"/>
    </row>
    <row r="2569" spans="1:17" s="209" customFormat="1" ht="12" customHeight="1" x14ac:dyDescent="0.3">
      <c r="A2569" s="614"/>
      <c r="B2569" s="507"/>
      <c r="C2569" s="507" t="s">
        <v>413</v>
      </c>
      <c r="D2569" s="508"/>
      <c r="E2569" s="508"/>
      <c r="F2569" s="210" t="s">
        <v>197</v>
      </c>
      <c r="G2569" s="210"/>
      <c r="H2569" s="211"/>
      <c r="I2569" s="211"/>
      <c r="J2569" s="211"/>
      <c r="K2569" s="533" t="s">
        <v>850</v>
      </c>
      <c r="L2569" s="530">
        <v>0</v>
      </c>
      <c r="M2569" s="513"/>
      <c r="N2569" s="314"/>
      <c r="O2569" s="313"/>
      <c r="P2569" s="313"/>
      <c r="Q2569" s="313"/>
    </row>
    <row r="2570" spans="1:17" s="209" customFormat="1" ht="12" customHeight="1" x14ac:dyDescent="0.3">
      <c r="A2570" s="614"/>
      <c r="B2570" s="508"/>
      <c r="C2570" s="508"/>
      <c r="D2570" s="508"/>
      <c r="E2570" s="508"/>
      <c r="F2570" s="212" t="s">
        <v>104</v>
      </c>
      <c r="G2570" s="208">
        <v>30000000</v>
      </c>
      <c r="H2570" s="208">
        <v>0</v>
      </c>
      <c r="I2570" s="208">
        <f>G2570</f>
        <v>30000000</v>
      </c>
      <c r="J2570" s="208">
        <f t="shared" ref="J2570:J2572" si="1897">H2570</f>
        <v>0</v>
      </c>
      <c r="K2570" s="534"/>
      <c r="L2570" s="531"/>
      <c r="M2570" s="513"/>
      <c r="N2570" s="314">
        <f>G2570</f>
        <v>30000000</v>
      </c>
      <c r="O2570" s="314">
        <f t="shared" ref="O2570:Q2570" si="1898">H2570</f>
        <v>0</v>
      </c>
      <c r="P2570" s="314">
        <f t="shared" si="1898"/>
        <v>30000000</v>
      </c>
      <c r="Q2570" s="314">
        <f t="shared" si="1898"/>
        <v>0</v>
      </c>
    </row>
    <row r="2571" spans="1:17" s="209" customFormat="1" ht="12" customHeight="1" x14ac:dyDescent="0.3">
      <c r="A2571" s="614"/>
      <c r="B2571" s="508"/>
      <c r="C2571" s="508"/>
      <c r="D2571" s="508"/>
      <c r="E2571" s="508"/>
      <c r="F2571" s="212" t="s">
        <v>82</v>
      </c>
      <c r="G2571" s="208">
        <v>0</v>
      </c>
      <c r="H2571" s="208">
        <v>0</v>
      </c>
      <c r="I2571" s="208">
        <v>0</v>
      </c>
      <c r="J2571" s="208">
        <f t="shared" si="1897"/>
        <v>0</v>
      </c>
      <c r="K2571" s="534"/>
      <c r="L2571" s="531"/>
      <c r="M2571" s="513"/>
      <c r="N2571" s="314"/>
      <c r="O2571" s="313"/>
      <c r="P2571" s="313"/>
      <c r="Q2571" s="313"/>
    </row>
    <row r="2572" spans="1:17" s="209" customFormat="1" ht="12" customHeight="1" x14ac:dyDescent="0.3">
      <c r="A2572" s="614"/>
      <c r="B2572" s="508"/>
      <c r="C2572" s="508"/>
      <c r="D2572" s="508"/>
      <c r="E2572" s="508"/>
      <c r="F2572" s="212" t="s">
        <v>83</v>
      </c>
      <c r="G2572" s="208">
        <v>0</v>
      </c>
      <c r="H2572" s="208">
        <v>0</v>
      </c>
      <c r="I2572" s="208">
        <v>0</v>
      </c>
      <c r="J2572" s="208">
        <f t="shared" si="1897"/>
        <v>0</v>
      </c>
      <c r="K2572" s="534"/>
      <c r="L2572" s="531"/>
      <c r="M2572" s="513"/>
      <c r="N2572" s="314"/>
      <c r="O2572" s="313"/>
      <c r="P2572" s="313"/>
      <c r="Q2572" s="313"/>
    </row>
    <row r="2573" spans="1:17" s="209" customFormat="1" ht="12" customHeight="1" x14ac:dyDescent="0.3">
      <c r="A2573" s="614"/>
      <c r="B2573" s="509"/>
      <c r="C2573" s="509"/>
      <c r="D2573" s="508"/>
      <c r="E2573" s="508"/>
      <c r="F2573" s="213" t="s">
        <v>121</v>
      </c>
      <c r="G2573" s="214">
        <f t="shared" ref="G2573:J2573" si="1899">SUM(G2570:G2572)</f>
        <v>30000000</v>
      </c>
      <c r="H2573" s="214">
        <f t="shared" si="1899"/>
        <v>0</v>
      </c>
      <c r="I2573" s="214">
        <f t="shared" si="1899"/>
        <v>30000000</v>
      </c>
      <c r="J2573" s="214">
        <f t="shared" si="1899"/>
        <v>0</v>
      </c>
      <c r="K2573" s="535"/>
      <c r="L2573" s="532"/>
      <c r="M2573" s="513"/>
      <c r="N2573" s="314"/>
      <c r="O2573" s="313"/>
      <c r="P2573" s="313"/>
      <c r="Q2573" s="313"/>
    </row>
    <row r="2574" spans="1:17" s="209" customFormat="1" ht="12" customHeight="1" x14ac:dyDescent="0.3">
      <c r="A2574" s="614"/>
      <c r="B2574" s="507"/>
      <c r="C2574" s="507" t="s">
        <v>414</v>
      </c>
      <c r="D2574" s="508"/>
      <c r="E2574" s="508"/>
      <c r="F2574" s="210" t="s">
        <v>197</v>
      </c>
      <c r="G2574" s="210"/>
      <c r="H2574" s="211"/>
      <c r="I2574" s="211"/>
      <c r="J2574" s="211"/>
      <c r="K2574" s="533" t="s">
        <v>850</v>
      </c>
      <c r="L2574" s="530">
        <v>0</v>
      </c>
      <c r="M2574" s="513"/>
      <c r="N2574" s="314"/>
      <c r="O2574" s="313"/>
      <c r="P2574" s="313"/>
      <c r="Q2574" s="313"/>
    </row>
    <row r="2575" spans="1:17" s="209" customFormat="1" ht="12" customHeight="1" x14ac:dyDescent="0.3">
      <c r="A2575" s="614"/>
      <c r="B2575" s="508"/>
      <c r="C2575" s="508"/>
      <c r="D2575" s="508"/>
      <c r="E2575" s="508"/>
      <c r="F2575" s="212" t="s">
        <v>104</v>
      </c>
      <c r="G2575" s="208">
        <v>10000000</v>
      </c>
      <c r="H2575" s="208">
        <v>0</v>
      </c>
      <c r="I2575" s="208">
        <f>G2575</f>
        <v>10000000</v>
      </c>
      <c r="J2575" s="208">
        <f t="shared" ref="J2575:J2577" si="1900">H2575</f>
        <v>0</v>
      </c>
      <c r="K2575" s="534"/>
      <c r="L2575" s="531"/>
      <c r="M2575" s="513"/>
      <c r="N2575" s="314">
        <f>G2575</f>
        <v>10000000</v>
      </c>
      <c r="O2575" s="314">
        <f t="shared" ref="O2575:Q2575" si="1901">H2575</f>
        <v>0</v>
      </c>
      <c r="P2575" s="314">
        <f t="shared" si="1901"/>
        <v>10000000</v>
      </c>
      <c r="Q2575" s="314">
        <f t="shared" si="1901"/>
        <v>0</v>
      </c>
    </row>
    <row r="2576" spans="1:17" s="209" customFormat="1" ht="12" customHeight="1" x14ac:dyDescent="0.3">
      <c r="A2576" s="614"/>
      <c r="B2576" s="508"/>
      <c r="C2576" s="508"/>
      <c r="D2576" s="508"/>
      <c r="E2576" s="508"/>
      <c r="F2576" s="212" t="s">
        <v>82</v>
      </c>
      <c r="G2576" s="208">
        <v>0</v>
      </c>
      <c r="H2576" s="208">
        <v>0</v>
      </c>
      <c r="I2576" s="208">
        <v>0</v>
      </c>
      <c r="J2576" s="208">
        <f t="shared" si="1900"/>
        <v>0</v>
      </c>
      <c r="K2576" s="534"/>
      <c r="L2576" s="531"/>
      <c r="M2576" s="513"/>
      <c r="N2576" s="314"/>
      <c r="O2576" s="313"/>
      <c r="P2576" s="313"/>
      <c r="Q2576" s="313"/>
    </row>
    <row r="2577" spans="1:17" s="209" customFormat="1" ht="12" customHeight="1" x14ac:dyDescent="0.3">
      <c r="A2577" s="614"/>
      <c r="B2577" s="508"/>
      <c r="C2577" s="508"/>
      <c r="D2577" s="508"/>
      <c r="E2577" s="508"/>
      <c r="F2577" s="212" t="s">
        <v>83</v>
      </c>
      <c r="G2577" s="208">
        <v>0</v>
      </c>
      <c r="H2577" s="208">
        <v>0</v>
      </c>
      <c r="I2577" s="208">
        <v>0</v>
      </c>
      <c r="J2577" s="208">
        <f t="shared" si="1900"/>
        <v>0</v>
      </c>
      <c r="K2577" s="534"/>
      <c r="L2577" s="531"/>
      <c r="M2577" s="513"/>
      <c r="N2577" s="314"/>
      <c r="O2577" s="313"/>
      <c r="P2577" s="313"/>
      <c r="Q2577" s="313"/>
    </row>
    <row r="2578" spans="1:17" s="209" customFormat="1" ht="12" customHeight="1" x14ac:dyDescent="0.3">
      <c r="A2578" s="614"/>
      <c r="B2578" s="509"/>
      <c r="C2578" s="509"/>
      <c r="D2578" s="509"/>
      <c r="E2578" s="509"/>
      <c r="F2578" s="213" t="s">
        <v>121</v>
      </c>
      <c r="G2578" s="214">
        <f t="shared" ref="G2578:J2578" si="1902">SUM(G2575:G2577)</f>
        <v>10000000</v>
      </c>
      <c r="H2578" s="214">
        <f t="shared" si="1902"/>
        <v>0</v>
      </c>
      <c r="I2578" s="214">
        <f t="shared" si="1902"/>
        <v>10000000</v>
      </c>
      <c r="J2578" s="214">
        <f t="shared" si="1902"/>
        <v>0</v>
      </c>
      <c r="K2578" s="535"/>
      <c r="L2578" s="532"/>
      <c r="M2578" s="514"/>
      <c r="N2578" s="314"/>
      <c r="O2578" s="313"/>
      <c r="P2578" s="313"/>
      <c r="Q2578" s="313"/>
    </row>
    <row r="2579" spans="1:17" s="209" customFormat="1" ht="12" customHeight="1" x14ac:dyDescent="0.3">
      <c r="A2579" s="614"/>
      <c r="B2579" s="518"/>
      <c r="C2579" s="519"/>
      <c r="D2579" s="519"/>
      <c r="E2579" s="520"/>
      <c r="F2579" s="206"/>
      <c r="G2579" s="207"/>
      <c r="H2579" s="208"/>
      <c r="I2579" s="208"/>
      <c r="J2579" s="208"/>
      <c r="K2579" s="527"/>
      <c r="L2579" s="527"/>
      <c r="M2579" s="512"/>
      <c r="N2579" s="314"/>
      <c r="O2579" s="313"/>
      <c r="P2579" s="313"/>
      <c r="Q2579" s="313"/>
    </row>
    <row r="2580" spans="1:17" s="209" customFormat="1" ht="12" customHeight="1" x14ac:dyDescent="0.3">
      <c r="A2580" s="614"/>
      <c r="B2580" s="521"/>
      <c r="C2580" s="522"/>
      <c r="D2580" s="522"/>
      <c r="E2580" s="523"/>
      <c r="F2580" s="206" t="s">
        <v>565</v>
      </c>
      <c r="G2580" s="207">
        <f>G2560+G2565+G2570+G2575</f>
        <v>268799000</v>
      </c>
      <c r="H2580" s="207">
        <f t="shared" ref="H2580:I2580" si="1903">H2560+H2565+H2570+H2575</f>
        <v>0</v>
      </c>
      <c r="I2580" s="207">
        <f t="shared" si="1903"/>
        <v>268799000</v>
      </c>
      <c r="J2580" s="207">
        <f>J2560+J2565+J2570+J2575</f>
        <v>0</v>
      </c>
      <c r="K2580" s="528"/>
      <c r="L2580" s="528"/>
      <c r="M2580" s="513"/>
      <c r="N2580" s="314"/>
      <c r="O2580" s="313"/>
      <c r="P2580" s="313"/>
      <c r="Q2580" s="313"/>
    </row>
    <row r="2581" spans="1:17" s="209" customFormat="1" ht="12" customHeight="1" x14ac:dyDescent="0.3">
      <c r="A2581" s="614"/>
      <c r="B2581" s="521"/>
      <c r="C2581" s="522"/>
      <c r="D2581" s="522"/>
      <c r="E2581" s="523"/>
      <c r="F2581" s="206" t="s">
        <v>567</v>
      </c>
      <c r="G2581" s="207">
        <f t="shared" ref="G2581:J2582" si="1904">G2561+G2566+G2571+G2576</f>
        <v>0</v>
      </c>
      <c r="H2581" s="207">
        <f t="shared" si="1904"/>
        <v>0</v>
      </c>
      <c r="I2581" s="207">
        <f t="shared" si="1904"/>
        <v>0</v>
      </c>
      <c r="J2581" s="207">
        <f t="shared" si="1904"/>
        <v>0</v>
      </c>
      <c r="K2581" s="528"/>
      <c r="L2581" s="528"/>
      <c r="M2581" s="513"/>
      <c r="N2581" s="314"/>
      <c r="O2581" s="313"/>
      <c r="P2581" s="313"/>
      <c r="Q2581" s="313"/>
    </row>
    <row r="2582" spans="1:17" s="209" customFormat="1" ht="12" customHeight="1" x14ac:dyDescent="0.3">
      <c r="A2582" s="614"/>
      <c r="B2582" s="521"/>
      <c r="C2582" s="522"/>
      <c r="D2582" s="522"/>
      <c r="E2582" s="523"/>
      <c r="F2582" s="206" t="s">
        <v>569</v>
      </c>
      <c r="G2582" s="207">
        <f t="shared" si="1904"/>
        <v>0</v>
      </c>
      <c r="H2582" s="207">
        <f t="shared" si="1904"/>
        <v>0</v>
      </c>
      <c r="I2582" s="207">
        <f t="shared" si="1904"/>
        <v>0</v>
      </c>
      <c r="J2582" s="207">
        <f t="shared" si="1904"/>
        <v>0</v>
      </c>
      <c r="K2582" s="528"/>
      <c r="L2582" s="528"/>
      <c r="M2582" s="513"/>
      <c r="N2582" s="314"/>
      <c r="O2582" s="313"/>
      <c r="P2582" s="313"/>
      <c r="Q2582" s="313"/>
    </row>
    <row r="2583" spans="1:17" s="209" customFormat="1" ht="12" customHeight="1" x14ac:dyDescent="0.3">
      <c r="A2583" s="614"/>
      <c r="B2583" s="524"/>
      <c r="C2583" s="525"/>
      <c r="D2583" s="525"/>
      <c r="E2583" s="526"/>
      <c r="F2583" s="206" t="s">
        <v>121</v>
      </c>
      <c r="G2583" s="207">
        <f>SUM(G2580:G2582)</f>
        <v>268799000</v>
      </c>
      <c r="H2583" s="207">
        <f t="shared" ref="H2583:J2583" si="1905">SUM(H2580:H2582)</f>
        <v>0</v>
      </c>
      <c r="I2583" s="207">
        <f t="shared" si="1905"/>
        <v>268799000</v>
      </c>
      <c r="J2583" s="207">
        <f t="shared" si="1905"/>
        <v>0</v>
      </c>
      <c r="K2583" s="529"/>
      <c r="L2583" s="529"/>
      <c r="M2583" s="514"/>
      <c r="N2583" s="314"/>
      <c r="O2583" s="313"/>
      <c r="P2583" s="313"/>
      <c r="Q2583" s="313"/>
    </row>
    <row r="2584" spans="1:17" s="209" customFormat="1" ht="12" customHeight="1" x14ac:dyDescent="0.3">
      <c r="A2584" s="614">
        <f>A2559+1</f>
        <v>272</v>
      </c>
      <c r="B2584" s="507"/>
      <c r="C2584" s="507" t="s">
        <v>415</v>
      </c>
      <c r="D2584" s="507"/>
      <c r="E2584" s="507"/>
      <c r="F2584" s="210" t="s">
        <v>197</v>
      </c>
      <c r="G2584" s="210"/>
      <c r="H2584" s="211"/>
      <c r="I2584" s="211"/>
      <c r="J2584" s="211"/>
      <c r="K2584" s="533" t="s">
        <v>852</v>
      </c>
      <c r="L2584" s="530">
        <v>0</v>
      </c>
      <c r="M2584" s="512" t="s">
        <v>1343</v>
      </c>
      <c r="N2584" s="314"/>
      <c r="O2584" s="313"/>
      <c r="P2584" s="313"/>
      <c r="Q2584" s="313"/>
    </row>
    <row r="2585" spans="1:17" s="209" customFormat="1" ht="12" customHeight="1" x14ac:dyDescent="0.3">
      <c r="A2585" s="614"/>
      <c r="B2585" s="508"/>
      <c r="C2585" s="508"/>
      <c r="D2585" s="508"/>
      <c r="E2585" s="508"/>
      <c r="F2585" s="212" t="s">
        <v>104</v>
      </c>
      <c r="G2585" s="208">
        <v>8700300</v>
      </c>
      <c r="H2585" s="208">
        <v>0</v>
      </c>
      <c r="I2585" s="208">
        <f>G2585</f>
        <v>8700300</v>
      </c>
      <c r="J2585" s="208">
        <f t="shared" ref="J2585:J2587" si="1906">H2585</f>
        <v>0</v>
      </c>
      <c r="K2585" s="534"/>
      <c r="L2585" s="531"/>
      <c r="M2585" s="513"/>
      <c r="N2585" s="314">
        <f>G2585</f>
        <v>8700300</v>
      </c>
      <c r="O2585" s="314">
        <f t="shared" ref="O2585:Q2585" si="1907">H2585</f>
        <v>0</v>
      </c>
      <c r="P2585" s="314">
        <f t="shared" si="1907"/>
        <v>8700300</v>
      </c>
      <c r="Q2585" s="314">
        <f t="shared" si="1907"/>
        <v>0</v>
      </c>
    </row>
    <row r="2586" spans="1:17" s="209" customFormat="1" ht="12" customHeight="1" x14ac:dyDescent="0.3">
      <c r="A2586" s="614"/>
      <c r="B2586" s="508"/>
      <c r="C2586" s="508"/>
      <c r="D2586" s="508"/>
      <c r="E2586" s="508"/>
      <c r="F2586" s="212" t="s">
        <v>82</v>
      </c>
      <c r="G2586" s="208">
        <v>0</v>
      </c>
      <c r="H2586" s="208">
        <v>0</v>
      </c>
      <c r="I2586" s="208">
        <v>0</v>
      </c>
      <c r="J2586" s="208">
        <f t="shared" si="1906"/>
        <v>0</v>
      </c>
      <c r="K2586" s="534"/>
      <c r="L2586" s="531"/>
      <c r="M2586" s="513"/>
      <c r="N2586" s="314"/>
      <c r="O2586" s="313"/>
      <c r="P2586" s="313"/>
      <c r="Q2586" s="313"/>
    </row>
    <row r="2587" spans="1:17" s="209" customFormat="1" ht="12" customHeight="1" x14ac:dyDescent="0.3">
      <c r="A2587" s="614"/>
      <c r="B2587" s="508"/>
      <c r="C2587" s="508"/>
      <c r="D2587" s="508"/>
      <c r="E2587" s="508"/>
      <c r="F2587" s="212" t="s">
        <v>83</v>
      </c>
      <c r="G2587" s="208">
        <v>0</v>
      </c>
      <c r="H2587" s="208">
        <v>0</v>
      </c>
      <c r="I2587" s="208">
        <v>0</v>
      </c>
      <c r="J2587" s="208">
        <f t="shared" si="1906"/>
        <v>0</v>
      </c>
      <c r="K2587" s="534"/>
      <c r="L2587" s="531"/>
      <c r="M2587" s="513"/>
      <c r="N2587" s="314"/>
      <c r="O2587" s="313"/>
      <c r="P2587" s="313"/>
      <c r="Q2587" s="313"/>
    </row>
    <row r="2588" spans="1:17" s="209" customFormat="1" ht="12" customHeight="1" x14ac:dyDescent="0.3">
      <c r="A2588" s="614"/>
      <c r="B2588" s="509"/>
      <c r="C2588" s="509"/>
      <c r="D2588" s="508"/>
      <c r="E2588" s="508"/>
      <c r="F2588" s="213" t="s">
        <v>121</v>
      </c>
      <c r="G2588" s="214">
        <f t="shared" ref="G2588:J2588" si="1908">SUM(G2585:G2587)</f>
        <v>8700300</v>
      </c>
      <c r="H2588" s="214">
        <f t="shared" si="1908"/>
        <v>0</v>
      </c>
      <c r="I2588" s="214">
        <f t="shared" si="1908"/>
        <v>8700300</v>
      </c>
      <c r="J2588" s="214">
        <f t="shared" si="1908"/>
        <v>0</v>
      </c>
      <c r="K2588" s="535"/>
      <c r="L2588" s="532"/>
      <c r="M2588" s="513"/>
      <c r="N2588" s="314"/>
      <c r="O2588" s="313"/>
      <c r="P2588" s="313"/>
      <c r="Q2588" s="313"/>
    </row>
    <row r="2589" spans="1:17" s="209" customFormat="1" ht="12" customHeight="1" x14ac:dyDescent="0.3">
      <c r="A2589" s="614"/>
      <c r="B2589" s="507"/>
      <c r="C2589" s="507" t="s">
        <v>416</v>
      </c>
      <c r="D2589" s="508"/>
      <c r="E2589" s="508"/>
      <c r="F2589" s="210" t="s">
        <v>197</v>
      </c>
      <c r="G2589" s="210"/>
      <c r="H2589" s="211"/>
      <c r="I2589" s="211"/>
      <c r="J2589" s="211"/>
      <c r="K2589" s="533" t="s">
        <v>850</v>
      </c>
      <c r="L2589" s="530">
        <v>0</v>
      </c>
      <c r="M2589" s="513"/>
      <c r="N2589" s="314"/>
      <c r="O2589" s="313"/>
      <c r="P2589" s="313"/>
      <c r="Q2589" s="313"/>
    </row>
    <row r="2590" spans="1:17" s="209" customFormat="1" ht="12" customHeight="1" x14ac:dyDescent="0.3">
      <c r="A2590" s="614"/>
      <c r="B2590" s="508"/>
      <c r="C2590" s="508"/>
      <c r="D2590" s="508"/>
      <c r="E2590" s="508"/>
      <c r="F2590" s="212" t="s">
        <v>104</v>
      </c>
      <c r="G2590" s="208">
        <v>3000000</v>
      </c>
      <c r="H2590" s="208">
        <v>0</v>
      </c>
      <c r="I2590" s="208">
        <f>G2590</f>
        <v>3000000</v>
      </c>
      <c r="J2590" s="208">
        <f t="shared" ref="J2590:J2592" si="1909">H2590</f>
        <v>0</v>
      </c>
      <c r="K2590" s="534"/>
      <c r="L2590" s="531"/>
      <c r="M2590" s="513"/>
      <c r="N2590" s="314">
        <f>G2590</f>
        <v>3000000</v>
      </c>
      <c r="O2590" s="314">
        <f t="shared" ref="O2590:Q2590" si="1910">H2590</f>
        <v>0</v>
      </c>
      <c r="P2590" s="314">
        <f t="shared" si="1910"/>
        <v>3000000</v>
      </c>
      <c r="Q2590" s="314">
        <f t="shared" si="1910"/>
        <v>0</v>
      </c>
    </row>
    <row r="2591" spans="1:17" s="209" customFormat="1" ht="12" customHeight="1" x14ac:dyDescent="0.3">
      <c r="A2591" s="614"/>
      <c r="B2591" s="508"/>
      <c r="C2591" s="508"/>
      <c r="D2591" s="508"/>
      <c r="E2591" s="508"/>
      <c r="F2591" s="212" t="s">
        <v>82</v>
      </c>
      <c r="G2591" s="208">
        <v>0</v>
      </c>
      <c r="H2591" s="208">
        <v>0</v>
      </c>
      <c r="I2591" s="208">
        <v>0</v>
      </c>
      <c r="J2591" s="208">
        <f t="shared" si="1909"/>
        <v>0</v>
      </c>
      <c r="K2591" s="534"/>
      <c r="L2591" s="531"/>
      <c r="M2591" s="513"/>
      <c r="N2591" s="314"/>
      <c r="O2591" s="313"/>
      <c r="P2591" s="313"/>
      <c r="Q2591" s="313"/>
    </row>
    <row r="2592" spans="1:17" s="209" customFormat="1" ht="12" customHeight="1" x14ac:dyDescent="0.3">
      <c r="A2592" s="614"/>
      <c r="B2592" s="508"/>
      <c r="C2592" s="508"/>
      <c r="D2592" s="508"/>
      <c r="E2592" s="508"/>
      <c r="F2592" s="212" t="s">
        <v>83</v>
      </c>
      <c r="G2592" s="208">
        <v>0</v>
      </c>
      <c r="H2592" s="208">
        <v>0</v>
      </c>
      <c r="I2592" s="208">
        <v>0</v>
      </c>
      <c r="J2592" s="208">
        <f t="shared" si="1909"/>
        <v>0</v>
      </c>
      <c r="K2592" s="534"/>
      <c r="L2592" s="531"/>
      <c r="M2592" s="513"/>
      <c r="N2592" s="314"/>
      <c r="O2592" s="313"/>
      <c r="P2592" s="313"/>
      <c r="Q2592" s="313"/>
    </row>
    <row r="2593" spans="1:17" s="209" customFormat="1" ht="12" customHeight="1" x14ac:dyDescent="0.3">
      <c r="A2593" s="614"/>
      <c r="B2593" s="509"/>
      <c r="C2593" s="509"/>
      <c r="D2593" s="508"/>
      <c r="E2593" s="508"/>
      <c r="F2593" s="213" t="s">
        <v>121</v>
      </c>
      <c r="G2593" s="214">
        <f t="shared" ref="G2593:J2593" si="1911">SUM(G2590:G2592)</f>
        <v>3000000</v>
      </c>
      <c r="H2593" s="214">
        <f t="shared" si="1911"/>
        <v>0</v>
      </c>
      <c r="I2593" s="214">
        <f t="shared" si="1911"/>
        <v>3000000</v>
      </c>
      <c r="J2593" s="214">
        <f t="shared" si="1911"/>
        <v>0</v>
      </c>
      <c r="K2593" s="535"/>
      <c r="L2593" s="532"/>
      <c r="M2593" s="513"/>
      <c r="N2593" s="314"/>
      <c r="O2593" s="313"/>
      <c r="P2593" s="313"/>
      <c r="Q2593" s="313"/>
    </row>
    <row r="2594" spans="1:17" s="209" customFormat="1" ht="12" customHeight="1" x14ac:dyDescent="0.3">
      <c r="A2594" s="614"/>
      <c r="B2594" s="507"/>
      <c r="C2594" s="507" t="s">
        <v>417</v>
      </c>
      <c r="D2594" s="508"/>
      <c r="E2594" s="508"/>
      <c r="F2594" s="210" t="s">
        <v>197</v>
      </c>
      <c r="G2594" s="210"/>
      <c r="H2594" s="211"/>
      <c r="I2594" s="211"/>
      <c r="J2594" s="211"/>
      <c r="K2594" s="533" t="s">
        <v>850</v>
      </c>
      <c r="L2594" s="530">
        <v>0</v>
      </c>
      <c r="M2594" s="513"/>
      <c r="N2594" s="314"/>
      <c r="O2594" s="313"/>
      <c r="P2594" s="313"/>
      <c r="Q2594" s="313"/>
    </row>
    <row r="2595" spans="1:17" s="209" customFormat="1" ht="12" customHeight="1" x14ac:dyDescent="0.3">
      <c r="A2595" s="614"/>
      <c r="B2595" s="508"/>
      <c r="C2595" s="508"/>
      <c r="D2595" s="508"/>
      <c r="E2595" s="508"/>
      <c r="F2595" s="212" t="s">
        <v>104</v>
      </c>
      <c r="G2595" s="208">
        <v>5000000</v>
      </c>
      <c r="H2595" s="208">
        <v>0</v>
      </c>
      <c r="I2595" s="208">
        <f>G2595</f>
        <v>5000000</v>
      </c>
      <c r="J2595" s="208">
        <f t="shared" ref="J2595:J2597" si="1912">H2595</f>
        <v>0</v>
      </c>
      <c r="K2595" s="534"/>
      <c r="L2595" s="531"/>
      <c r="M2595" s="513"/>
      <c r="N2595" s="314">
        <f>G2595</f>
        <v>5000000</v>
      </c>
      <c r="O2595" s="314">
        <f t="shared" ref="O2595:Q2595" si="1913">H2595</f>
        <v>0</v>
      </c>
      <c r="P2595" s="314">
        <f t="shared" si="1913"/>
        <v>5000000</v>
      </c>
      <c r="Q2595" s="314">
        <f t="shared" si="1913"/>
        <v>0</v>
      </c>
    </row>
    <row r="2596" spans="1:17" s="209" customFormat="1" ht="12" customHeight="1" x14ac:dyDescent="0.3">
      <c r="A2596" s="614"/>
      <c r="B2596" s="508"/>
      <c r="C2596" s="508"/>
      <c r="D2596" s="508"/>
      <c r="E2596" s="508"/>
      <c r="F2596" s="212" t="s">
        <v>82</v>
      </c>
      <c r="G2596" s="208">
        <v>0</v>
      </c>
      <c r="H2596" s="208">
        <v>0</v>
      </c>
      <c r="I2596" s="208">
        <v>0</v>
      </c>
      <c r="J2596" s="208">
        <f t="shared" si="1912"/>
        <v>0</v>
      </c>
      <c r="K2596" s="534"/>
      <c r="L2596" s="531"/>
      <c r="M2596" s="513"/>
      <c r="N2596" s="314"/>
      <c r="O2596" s="313"/>
      <c r="P2596" s="313"/>
      <c r="Q2596" s="313"/>
    </row>
    <row r="2597" spans="1:17" s="209" customFormat="1" ht="12" customHeight="1" x14ac:dyDescent="0.3">
      <c r="A2597" s="614"/>
      <c r="B2597" s="508"/>
      <c r="C2597" s="508"/>
      <c r="D2597" s="508"/>
      <c r="E2597" s="508"/>
      <c r="F2597" s="212" t="s">
        <v>83</v>
      </c>
      <c r="G2597" s="208">
        <v>0</v>
      </c>
      <c r="H2597" s="208">
        <v>0</v>
      </c>
      <c r="I2597" s="208">
        <v>0</v>
      </c>
      <c r="J2597" s="208">
        <f t="shared" si="1912"/>
        <v>0</v>
      </c>
      <c r="K2597" s="534"/>
      <c r="L2597" s="531"/>
      <c r="M2597" s="513"/>
      <c r="N2597" s="314"/>
      <c r="O2597" s="313"/>
      <c r="P2597" s="313"/>
      <c r="Q2597" s="313"/>
    </row>
    <row r="2598" spans="1:17" s="209" customFormat="1" ht="12" customHeight="1" x14ac:dyDescent="0.3">
      <c r="A2598" s="614"/>
      <c r="B2598" s="509"/>
      <c r="C2598" s="509"/>
      <c r="D2598" s="508"/>
      <c r="E2598" s="508"/>
      <c r="F2598" s="213" t="s">
        <v>121</v>
      </c>
      <c r="G2598" s="214">
        <f t="shared" ref="G2598:J2598" si="1914">SUM(G2595:G2597)</f>
        <v>5000000</v>
      </c>
      <c r="H2598" s="214">
        <f t="shared" si="1914"/>
        <v>0</v>
      </c>
      <c r="I2598" s="214">
        <f t="shared" si="1914"/>
        <v>5000000</v>
      </c>
      <c r="J2598" s="214">
        <f t="shared" si="1914"/>
        <v>0</v>
      </c>
      <c r="K2598" s="535"/>
      <c r="L2598" s="532"/>
      <c r="M2598" s="514"/>
      <c r="N2598" s="314"/>
      <c r="O2598" s="313"/>
      <c r="P2598" s="313"/>
      <c r="Q2598" s="313"/>
    </row>
    <row r="2599" spans="1:17" s="209" customFormat="1" ht="12" customHeight="1" x14ac:dyDescent="0.3">
      <c r="A2599" s="614"/>
      <c r="B2599" s="518"/>
      <c r="C2599" s="519"/>
      <c r="D2599" s="519"/>
      <c r="E2599" s="520"/>
      <c r="F2599" s="206"/>
      <c r="G2599" s="207"/>
      <c r="H2599" s="208"/>
      <c r="I2599" s="208"/>
      <c r="J2599" s="208"/>
      <c r="K2599" s="533"/>
      <c r="L2599" s="527"/>
      <c r="M2599" s="512"/>
      <c r="N2599" s="314"/>
      <c r="O2599" s="313"/>
      <c r="P2599" s="313"/>
      <c r="Q2599" s="313"/>
    </row>
    <row r="2600" spans="1:17" s="209" customFormat="1" ht="12" customHeight="1" x14ac:dyDescent="0.3">
      <c r="A2600" s="614"/>
      <c r="B2600" s="521"/>
      <c r="C2600" s="522"/>
      <c r="D2600" s="522"/>
      <c r="E2600" s="523"/>
      <c r="F2600" s="206" t="s">
        <v>565</v>
      </c>
      <c r="G2600" s="207">
        <f>G2585+G2590+G2595</f>
        <v>16700300</v>
      </c>
      <c r="H2600" s="207">
        <f t="shared" ref="H2600:J2600" si="1915">H2585+H2590+H2595</f>
        <v>0</v>
      </c>
      <c r="I2600" s="207">
        <f t="shared" si="1915"/>
        <v>16700300</v>
      </c>
      <c r="J2600" s="207">
        <f t="shared" si="1915"/>
        <v>0</v>
      </c>
      <c r="K2600" s="534"/>
      <c r="L2600" s="528"/>
      <c r="M2600" s="513"/>
      <c r="N2600" s="314"/>
      <c r="O2600" s="313"/>
      <c r="P2600" s="313"/>
      <c r="Q2600" s="313"/>
    </row>
    <row r="2601" spans="1:17" s="209" customFormat="1" ht="12" customHeight="1" x14ac:dyDescent="0.3">
      <c r="A2601" s="614"/>
      <c r="B2601" s="521"/>
      <c r="C2601" s="522"/>
      <c r="D2601" s="522"/>
      <c r="E2601" s="523"/>
      <c r="F2601" s="206" t="s">
        <v>567</v>
      </c>
      <c r="G2601" s="207">
        <f t="shared" ref="G2601:J2602" si="1916">G2586+G2591+G2596</f>
        <v>0</v>
      </c>
      <c r="H2601" s="207">
        <f t="shared" si="1916"/>
        <v>0</v>
      </c>
      <c r="I2601" s="207">
        <f t="shared" si="1916"/>
        <v>0</v>
      </c>
      <c r="J2601" s="207">
        <f t="shared" si="1916"/>
        <v>0</v>
      </c>
      <c r="K2601" s="534"/>
      <c r="L2601" s="528"/>
      <c r="M2601" s="513"/>
      <c r="N2601" s="314"/>
      <c r="O2601" s="313"/>
      <c r="P2601" s="313"/>
      <c r="Q2601" s="313"/>
    </row>
    <row r="2602" spans="1:17" s="209" customFormat="1" ht="12" customHeight="1" x14ac:dyDescent="0.3">
      <c r="A2602" s="614"/>
      <c r="B2602" s="521"/>
      <c r="C2602" s="522"/>
      <c r="D2602" s="522"/>
      <c r="E2602" s="523"/>
      <c r="F2602" s="206" t="s">
        <v>569</v>
      </c>
      <c r="G2602" s="207">
        <f t="shared" si="1916"/>
        <v>0</v>
      </c>
      <c r="H2602" s="207">
        <f t="shared" si="1916"/>
        <v>0</v>
      </c>
      <c r="I2602" s="207">
        <f t="shared" si="1916"/>
        <v>0</v>
      </c>
      <c r="J2602" s="207">
        <f t="shared" si="1916"/>
        <v>0</v>
      </c>
      <c r="K2602" s="534"/>
      <c r="L2602" s="528"/>
      <c r="M2602" s="513"/>
      <c r="N2602" s="314"/>
      <c r="O2602" s="313"/>
      <c r="P2602" s="313"/>
      <c r="Q2602" s="313"/>
    </row>
    <row r="2603" spans="1:17" s="209" customFormat="1" ht="12" customHeight="1" x14ac:dyDescent="0.3">
      <c r="A2603" s="614"/>
      <c r="B2603" s="524"/>
      <c r="C2603" s="525"/>
      <c r="D2603" s="525"/>
      <c r="E2603" s="526"/>
      <c r="F2603" s="206" t="s">
        <v>121</v>
      </c>
      <c r="G2603" s="207">
        <f>SUM(G2600:G2602)</f>
        <v>16700300</v>
      </c>
      <c r="H2603" s="207">
        <f t="shared" ref="H2603:J2603" si="1917">SUM(H2600:H2602)</f>
        <v>0</v>
      </c>
      <c r="I2603" s="207">
        <f t="shared" si="1917"/>
        <v>16700300</v>
      </c>
      <c r="J2603" s="207">
        <f t="shared" si="1917"/>
        <v>0</v>
      </c>
      <c r="K2603" s="535"/>
      <c r="L2603" s="529"/>
      <c r="M2603" s="514"/>
      <c r="N2603" s="314"/>
      <c r="O2603" s="313"/>
      <c r="P2603" s="313"/>
      <c r="Q2603" s="313"/>
    </row>
    <row r="2604" spans="1:17" s="209" customFormat="1" ht="12" customHeight="1" x14ac:dyDescent="0.3">
      <c r="A2604" s="614">
        <f>A2584+1</f>
        <v>273</v>
      </c>
      <c r="B2604" s="507"/>
      <c r="C2604" s="507" t="s">
        <v>418</v>
      </c>
      <c r="D2604" s="507"/>
      <c r="E2604" s="507"/>
      <c r="F2604" s="210" t="s">
        <v>197</v>
      </c>
      <c r="G2604" s="210"/>
      <c r="H2604" s="211"/>
      <c r="I2604" s="211"/>
      <c r="J2604" s="211"/>
      <c r="K2604" s="533"/>
      <c r="L2604" s="530">
        <v>0</v>
      </c>
      <c r="M2604" s="538"/>
      <c r="N2604" s="314"/>
      <c r="O2604" s="313"/>
      <c r="P2604" s="313"/>
      <c r="Q2604" s="313"/>
    </row>
    <row r="2605" spans="1:17" s="209" customFormat="1" ht="12" customHeight="1" x14ac:dyDescent="0.3">
      <c r="A2605" s="614"/>
      <c r="B2605" s="508"/>
      <c r="C2605" s="508"/>
      <c r="D2605" s="508"/>
      <c r="E2605" s="508"/>
      <c r="F2605" s="212" t="s">
        <v>104</v>
      </c>
      <c r="G2605" s="208">
        <v>3510000</v>
      </c>
      <c r="H2605" s="208">
        <f>G2605</f>
        <v>3510000</v>
      </c>
      <c r="I2605" s="208">
        <v>0</v>
      </c>
      <c r="J2605" s="208">
        <f t="shared" ref="J2605:J2607" si="1918">H2605</f>
        <v>3510000</v>
      </c>
      <c r="K2605" s="534"/>
      <c r="L2605" s="531"/>
      <c r="M2605" s="538"/>
      <c r="N2605" s="314">
        <f>G2605</f>
        <v>3510000</v>
      </c>
      <c r="O2605" s="314">
        <f t="shared" ref="O2605:Q2605" si="1919">H2605</f>
        <v>3510000</v>
      </c>
      <c r="P2605" s="314">
        <f t="shared" si="1919"/>
        <v>0</v>
      </c>
      <c r="Q2605" s="314">
        <f t="shared" si="1919"/>
        <v>3510000</v>
      </c>
    </row>
    <row r="2606" spans="1:17" s="209" customFormat="1" ht="12" customHeight="1" x14ac:dyDescent="0.3">
      <c r="A2606" s="614"/>
      <c r="B2606" s="508"/>
      <c r="C2606" s="508"/>
      <c r="D2606" s="508"/>
      <c r="E2606" s="508"/>
      <c r="F2606" s="212" t="s">
        <v>82</v>
      </c>
      <c r="G2606" s="208">
        <v>0</v>
      </c>
      <c r="H2606" s="208">
        <v>0</v>
      </c>
      <c r="I2606" s="208">
        <v>0</v>
      </c>
      <c r="J2606" s="208">
        <f t="shared" si="1918"/>
        <v>0</v>
      </c>
      <c r="K2606" s="534"/>
      <c r="L2606" s="531"/>
      <c r="M2606" s="538"/>
      <c r="N2606" s="314"/>
      <c r="O2606" s="313"/>
      <c r="P2606" s="313"/>
      <c r="Q2606" s="313"/>
    </row>
    <row r="2607" spans="1:17" s="209" customFormat="1" ht="12" customHeight="1" x14ac:dyDescent="0.3">
      <c r="A2607" s="614"/>
      <c r="B2607" s="508"/>
      <c r="C2607" s="508"/>
      <c r="D2607" s="508"/>
      <c r="E2607" s="508"/>
      <c r="F2607" s="212" t="s">
        <v>83</v>
      </c>
      <c r="G2607" s="208">
        <v>0</v>
      </c>
      <c r="H2607" s="208">
        <v>0</v>
      </c>
      <c r="I2607" s="208">
        <v>0</v>
      </c>
      <c r="J2607" s="208">
        <f t="shared" si="1918"/>
        <v>0</v>
      </c>
      <c r="K2607" s="534"/>
      <c r="L2607" s="531"/>
      <c r="M2607" s="538"/>
      <c r="N2607" s="314"/>
      <c r="O2607" s="313"/>
      <c r="P2607" s="313"/>
      <c r="Q2607" s="313"/>
    </row>
    <row r="2608" spans="1:17" s="209" customFormat="1" ht="12" customHeight="1" x14ac:dyDescent="0.3">
      <c r="A2608" s="614"/>
      <c r="B2608" s="509"/>
      <c r="C2608" s="509"/>
      <c r="D2608" s="508"/>
      <c r="E2608" s="508"/>
      <c r="F2608" s="213" t="s">
        <v>121</v>
      </c>
      <c r="G2608" s="214">
        <f t="shared" ref="G2608:J2608" si="1920">SUM(G2605:G2607)</f>
        <v>3510000</v>
      </c>
      <c r="H2608" s="214">
        <f t="shared" si="1920"/>
        <v>3510000</v>
      </c>
      <c r="I2608" s="214">
        <f t="shared" si="1920"/>
        <v>0</v>
      </c>
      <c r="J2608" s="214">
        <f t="shared" si="1920"/>
        <v>3510000</v>
      </c>
      <c r="K2608" s="535"/>
      <c r="L2608" s="532"/>
      <c r="M2608" s="538"/>
      <c r="N2608" s="314"/>
      <c r="O2608" s="313"/>
      <c r="P2608" s="313"/>
      <c r="Q2608" s="313"/>
    </row>
    <row r="2609" spans="1:17" s="209" customFormat="1" ht="12" customHeight="1" x14ac:dyDescent="0.3">
      <c r="A2609" s="614"/>
      <c r="B2609" s="507"/>
      <c r="C2609" s="507" t="s">
        <v>419</v>
      </c>
      <c r="D2609" s="508"/>
      <c r="E2609" s="508"/>
      <c r="F2609" s="210" t="s">
        <v>197</v>
      </c>
      <c r="G2609" s="210"/>
      <c r="H2609" s="211"/>
      <c r="I2609" s="211"/>
      <c r="J2609" s="211"/>
      <c r="K2609" s="533" t="s">
        <v>1135</v>
      </c>
      <c r="L2609" s="530">
        <v>0</v>
      </c>
      <c r="M2609" s="537" t="s">
        <v>1132</v>
      </c>
      <c r="N2609" s="314"/>
      <c r="O2609" s="313"/>
      <c r="P2609" s="313"/>
      <c r="Q2609" s="313"/>
    </row>
    <row r="2610" spans="1:17" s="209" customFormat="1" ht="12" customHeight="1" x14ac:dyDescent="0.3">
      <c r="A2610" s="614"/>
      <c r="B2610" s="508"/>
      <c r="C2610" s="508"/>
      <c r="D2610" s="508"/>
      <c r="E2610" s="508"/>
      <c r="F2610" s="212" t="s">
        <v>104</v>
      </c>
      <c r="G2610" s="208">
        <v>140000000</v>
      </c>
      <c r="H2610" s="208">
        <v>0</v>
      </c>
      <c r="I2610" s="208">
        <f>G2610</f>
        <v>140000000</v>
      </c>
      <c r="J2610" s="208">
        <f t="shared" ref="J2610:J2612" si="1921">H2610</f>
        <v>0</v>
      </c>
      <c r="K2610" s="534"/>
      <c r="L2610" s="531"/>
      <c r="M2610" s="537"/>
      <c r="N2610" s="314">
        <f>G2610</f>
        <v>140000000</v>
      </c>
      <c r="O2610" s="314">
        <f t="shared" ref="O2610:Q2610" si="1922">H2610</f>
        <v>0</v>
      </c>
      <c r="P2610" s="314">
        <f t="shared" si="1922"/>
        <v>140000000</v>
      </c>
      <c r="Q2610" s="314">
        <f t="shared" si="1922"/>
        <v>0</v>
      </c>
    </row>
    <row r="2611" spans="1:17" s="209" customFormat="1" ht="12" customHeight="1" x14ac:dyDescent="0.3">
      <c r="A2611" s="614"/>
      <c r="B2611" s="508"/>
      <c r="C2611" s="508"/>
      <c r="D2611" s="508"/>
      <c r="E2611" s="508"/>
      <c r="F2611" s="212" t="s">
        <v>82</v>
      </c>
      <c r="G2611" s="208">
        <v>0</v>
      </c>
      <c r="H2611" s="208">
        <v>0</v>
      </c>
      <c r="I2611" s="208">
        <v>0</v>
      </c>
      <c r="J2611" s="208">
        <f t="shared" si="1921"/>
        <v>0</v>
      </c>
      <c r="K2611" s="534"/>
      <c r="L2611" s="531"/>
      <c r="M2611" s="537"/>
      <c r="N2611" s="314"/>
      <c r="O2611" s="313"/>
      <c r="P2611" s="313"/>
      <c r="Q2611" s="313"/>
    </row>
    <row r="2612" spans="1:17" s="209" customFormat="1" ht="12" customHeight="1" x14ac:dyDescent="0.3">
      <c r="A2612" s="614"/>
      <c r="B2612" s="508"/>
      <c r="C2612" s="508"/>
      <c r="D2612" s="508"/>
      <c r="E2612" s="508"/>
      <c r="F2612" s="212" t="s">
        <v>83</v>
      </c>
      <c r="G2612" s="208">
        <v>0</v>
      </c>
      <c r="H2612" s="208">
        <v>0</v>
      </c>
      <c r="I2612" s="208">
        <v>0</v>
      </c>
      <c r="J2612" s="208">
        <f t="shared" si="1921"/>
        <v>0</v>
      </c>
      <c r="K2612" s="534"/>
      <c r="L2612" s="531"/>
      <c r="M2612" s="537"/>
      <c r="N2612" s="314"/>
      <c r="O2612" s="313"/>
      <c r="P2612" s="313"/>
      <c r="Q2612" s="313"/>
    </row>
    <row r="2613" spans="1:17" s="209" customFormat="1" ht="12" customHeight="1" x14ac:dyDescent="0.3">
      <c r="A2613" s="614"/>
      <c r="B2613" s="509"/>
      <c r="C2613" s="509"/>
      <c r="D2613" s="508"/>
      <c r="E2613" s="508"/>
      <c r="F2613" s="213" t="s">
        <v>121</v>
      </c>
      <c r="G2613" s="214">
        <f t="shared" ref="G2613:J2613" si="1923">SUM(G2610:G2612)</f>
        <v>140000000</v>
      </c>
      <c r="H2613" s="214">
        <f t="shared" si="1923"/>
        <v>0</v>
      </c>
      <c r="I2613" s="214">
        <f t="shared" si="1923"/>
        <v>140000000</v>
      </c>
      <c r="J2613" s="214">
        <f t="shared" si="1923"/>
        <v>0</v>
      </c>
      <c r="K2613" s="535"/>
      <c r="L2613" s="532"/>
      <c r="M2613" s="537"/>
      <c r="N2613" s="314"/>
      <c r="O2613" s="313"/>
      <c r="P2613" s="313"/>
      <c r="Q2613" s="313"/>
    </row>
    <row r="2614" spans="1:17" s="209" customFormat="1" ht="12" customHeight="1" x14ac:dyDescent="0.3">
      <c r="A2614" s="614"/>
      <c r="B2614" s="507"/>
      <c r="C2614" s="507" t="s">
        <v>420</v>
      </c>
      <c r="D2614" s="508"/>
      <c r="E2614" s="508"/>
      <c r="F2614" s="210" t="s">
        <v>197</v>
      </c>
      <c r="G2614" s="210"/>
      <c r="H2614" s="211"/>
      <c r="I2614" s="211"/>
      <c r="J2614" s="211"/>
      <c r="K2614" s="533" t="s">
        <v>1136</v>
      </c>
      <c r="L2614" s="530">
        <v>0</v>
      </c>
      <c r="M2614" s="537" t="s">
        <v>1133</v>
      </c>
      <c r="N2614" s="314"/>
      <c r="O2614" s="313"/>
      <c r="P2614" s="313"/>
      <c r="Q2614" s="313"/>
    </row>
    <row r="2615" spans="1:17" s="209" customFormat="1" ht="12" customHeight="1" x14ac:dyDescent="0.3">
      <c r="A2615" s="614"/>
      <c r="B2615" s="508"/>
      <c r="C2615" s="508"/>
      <c r="D2615" s="508"/>
      <c r="E2615" s="508"/>
      <c r="F2615" s="212" t="s">
        <v>104</v>
      </c>
      <c r="G2615" s="208">
        <v>14890000</v>
      </c>
      <c r="H2615" s="208">
        <v>0</v>
      </c>
      <c r="I2615" s="208">
        <f>G2615</f>
        <v>14890000</v>
      </c>
      <c r="J2615" s="208">
        <f t="shared" ref="J2615:J2617" si="1924">H2615</f>
        <v>0</v>
      </c>
      <c r="K2615" s="534"/>
      <c r="L2615" s="531"/>
      <c r="M2615" s="537"/>
      <c r="N2615" s="314">
        <f>G2615</f>
        <v>14890000</v>
      </c>
      <c r="O2615" s="314">
        <f t="shared" ref="O2615:Q2615" si="1925">H2615</f>
        <v>0</v>
      </c>
      <c r="P2615" s="314">
        <f t="shared" si="1925"/>
        <v>14890000</v>
      </c>
      <c r="Q2615" s="314">
        <f t="shared" si="1925"/>
        <v>0</v>
      </c>
    </row>
    <row r="2616" spans="1:17" s="209" customFormat="1" ht="12" customHeight="1" x14ac:dyDescent="0.3">
      <c r="A2616" s="614"/>
      <c r="B2616" s="508"/>
      <c r="C2616" s="508"/>
      <c r="D2616" s="508"/>
      <c r="E2616" s="508"/>
      <c r="F2616" s="212" t="s">
        <v>82</v>
      </c>
      <c r="G2616" s="208">
        <v>0</v>
      </c>
      <c r="H2616" s="208">
        <v>0</v>
      </c>
      <c r="I2616" s="208">
        <v>0</v>
      </c>
      <c r="J2616" s="208">
        <f t="shared" si="1924"/>
        <v>0</v>
      </c>
      <c r="K2616" s="534"/>
      <c r="L2616" s="531"/>
      <c r="M2616" s="537"/>
      <c r="N2616" s="314"/>
      <c r="O2616" s="313"/>
      <c r="P2616" s="313"/>
      <c r="Q2616" s="313"/>
    </row>
    <row r="2617" spans="1:17" s="209" customFormat="1" ht="12" customHeight="1" x14ac:dyDescent="0.3">
      <c r="A2617" s="614"/>
      <c r="B2617" s="508"/>
      <c r="C2617" s="508"/>
      <c r="D2617" s="508"/>
      <c r="E2617" s="508"/>
      <c r="F2617" s="212" t="s">
        <v>83</v>
      </c>
      <c r="G2617" s="208">
        <v>0</v>
      </c>
      <c r="H2617" s="208">
        <v>0</v>
      </c>
      <c r="I2617" s="208">
        <v>0</v>
      </c>
      <c r="J2617" s="208">
        <f t="shared" si="1924"/>
        <v>0</v>
      </c>
      <c r="K2617" s="534"/>
      <c r="L2617" s="531"/>
      <c r="M2617" s="537"/>
      <c r="N2617" s="314"/>
      <c r="O2617" s="313"/>
      <c r="P2617" s="313"/>
      <c r="Q2617" s="313"/>
    </row>
    <row r="2618" spans="1:17" s="209" customFormat="1" ht="12" customHeight="1" x14ac:dyDescent="0.3">
      <c r="A2618" s="614"/>
      <c r="B2618" s="509"/>
      <c r="C2618" s="509"/>
      <c r="D2618" s="508"/>
      <c r="E2618" s="508"/>
      <c r="F2618" s="213" t="s">
        <v>121</v>
      </c>
      <c r="G2618" s="214">
        <f t="shared" ref="G2618:J2618" si="1926">SUM(G2615:G2617)</f>
        <v>14890000</v>
      </c>
      <c r="H2618" s="214">
        <f t="shared" si="1926"/>
        <v>0</v>
      </c>
      <c r="I2618" s="214">
        <f t="shared" si="1926"/>
        <v>14890000</v>
      </c>
      <c r="J2618" s="214">
        <f t="shared" si="1926"/>
        <v>0</v>
      </c>
      <c r="K2618" s="535"/>
      <c r="L2618" s="532"/>
      <c r="M2618" s="537"/>
      <c r="N2618" s="314"/>
      <c r="O2618" s="313"/>
      <c r="P2618" s="313"/>
      <c r="Q2618" s="313"/>
    </row>
    <row r="2619" spans="1:17" s="209" customFormat="1" ht="12" customHeight="1" x14ac:dyDescent="0.3">
      <c r="A2619" s="614"/>
      <c r="B2619" s="518"/>
      <c r="C2619" s="519"/>
      <c r="D2619" s="519"/>
      <c r="E2619" s="520"/>
      <c r="F2619" s="206"/>
      <c r="G2619" s="207"/>
      <c r="H2619" s="208"/>
      <c r="I2619" s="208"/>
      <c r="J2619" s="208"/>
      <c r="K2619" s="527"/>
      <c r="L2619" s="527"/>
      <c r="M2619" s="512"/>
      <c r="N2619" s="314"/>
      <c r="O2619" s="313"/>
      <c r="P2619" s="313"/>
      <c r="Q2619" s="313"/>
    </row>
    <row r="2620" spans="1:17" s="209" customFormat="1" ht="12" customHeight="1" x14ac:dyDescent="0.3">
      <c r="A2620" s="614"/>
      <c r="B2620" s="521"/>
      <c r="C2620" s="522"/>
      <c r="D2620" s="522"/>
      <c r="E2620" s="523"/>
      <c r="F2620" s="206" t="s">
        <v>565</v>
      </c>
      <c r="G2620" s="207">
        <f>G2605+G2610+G2615</f>
        <v>158400000</v>
      </c>
      <c r="H2620" s="207">
        <f t="shared" ref="H2620:J2620" si="1927">H2605+H2610+H2615</f>
        <v>3510000</v>
      </c>
      <c r="I2620" s="207">
        <f t="shared" si="1927"/>
        <v>154890000</v>
      </c>
      <c r="J2620" s="207">
        <f t="shared" si="1927"/>
        <v>3510000</v>
      </c>
      <c r="K2620" s="528"/>
      <c r="L2620" s="528"/>
      <c r="M2620" s="513"/>
      <c r="N2620" s="314"/>
      <c r="O2620" s="313"/>
      <c r="P2620" s="313"/>
      <c r="Q2620" s="313"/>
    </row>
    <row r="2621" spans="1:17" s="209" customFormat="1" ht="12" customHeight="1" x14ac:dyDescent="0.3">
      <c r="A2621" s="614"/>
      <c r="B2621" s="521"/>
      <c r="C2621" s="522"/>
      <c r="D2621" s="522"/>
      <c r="E2621" s="523"/>
      <c r="F2621" s="206" t="s">
        <v>567</v>
      </c>
      <c r="G2621" s="207">
        <f t="shared" ref="G2621:J2622" si="1928">G2606+G2611+G2616</f>
        <v>0</v>
      </c>
      <c r="H2621" s="207">
        <f t="shared" si="1928"/>
        <v>0</v>
      </c>
      <c r="I2621" s="207">
        <f t="shared" si="1928"/>
        <v>0</v>
      </c>
      <c r="J2621" s="207">
        <f t="shared" si="1928"/>
        <v>0</v>
      </c>
      <c r="K2621" s="528"/>
      <c r="L2621" s="528"/>
      <c r="M2621" s="513"/>
      <c r="N2621" s="314"/>
      <c r="O2621" s="313"/>
      <c r="P2621" s="313"/>
      <c r="Q2621" s="313"/>
    </row>
    <row r="2622" spans="1:17" s="209" customFormat="1" ht="12" customHeight="1" x14ac:dyDescent="0.3">
      <c r="A2622" s="614"/>
      <c r="B2622" s="521"/>
      <c r="C2622" s="522"/>
      <c r="D2622" s="522"/>
      <c r="E2622" s="523"/>
      <c r="F2622" s="206" t="s">
        <v>569</v>
      </c>
      <c r="G2622" s="207">
        <f t="shared" si="1928"/>
        <v>0</v>
      </c>
      <c r="H2622" s="207">
        <f t="shared" si="1928"/>
        <v>0</v>
      </c>
      <c r="I2622" s="207">
        <f t="shared" si="1928"/>
        <v>0</v>
      </c>
      <c r="J2622" s="207">
        <f t="shared" si="1928"/>
        <v>0</v>
      </c>
      <c r="K2622" s="528"/>
      <c r="L2622" s="528"/>
      <c r="M2622" s="513"/>
      <c r="N2622" s="314"/>
      <c r="O2622" s="313"/>
      <c r="P2622" s="313"/>
      <c r="Q2622" s="313"/>
    </row>
    <row r="2623" spans="1:17" s="209" customFormat="1" ht="12" customHeight="1" x14ac:dyDescent="0.3">
      <c r="A2623" s="614"/>
      <c r="B2623" s="524"/>
      <c r="C2623" s="525"/>
      <c r="D2623" s="525"/>
      <c r="E2623" s="526"/>
      <c r="F2623" s="206" t="s">
        <v>121</v>
      </c>
      <c r="G2623" s="207">
        <f>SUM(G2620:G2622)</f>
        <v>158400000</v>
      </c>
      <c r="H2623" s="207">
        <f t="shared" ref="H2623:J2623" si="1929">SUM(H2620:H2622)</f>
        <v>3510000</v>
      </c>
      <c r="I2623" s="207">
        <f t="shared" si="1929"/>
        <v>154890000</v>
      </c>
      <c r="J2623" s="207">
        <f t="shared" si="1929"/>
        <v>3510000</v>
      </c>
      <c r="K2623" s="529"/>
      <c r="L2623" s="529"/>
      <c r="M2623" s="514"/>
      <c r="N2623" s="314"/>
      <c r="O2623" s="313"/>
      <c r="P2623" s="313"/>
      <c r="Q2623" s="313"/>
    </row>
    <row r="2624" spans="1:17" s="209" customFormat="1" ht="12" customHeight="1" x14ac:dyDescent="0.3">
      <c r="A2624" s="614">
        <f>A2604+1</f>
        <v>274</v>
      </c>
      <c r="B2624" s="507"/>
      <c r="C2624" s="507" t="s">
        <v>421</v>
      </c>
      <c r="D2624" s="507"/>
      <c r="E2624" s="507"/>
      <c r="F2624" s="210" t="s">
        <v>197</v>
      </c>
      <c r="G2624" s="210"/>
      <c r="H2624" s="211"/>
      <c r="I2624" s="211"/>
      <c r="J2624" s="211"/>
      <c r="K2624" s="533" t="s">
        <v>852</v>
      </c>
      <c r="L2624" s="530">
        <v>0</v>
      </c>
      <c r="M2624" s="512" t="s">
        <v>1344</v>
      </c>
      <c r="N2624" s="314"/>
      <c r="O2624" s="313"/>
      <c r="P2624" s="313"/>
      <c r="Q2624" s="313"/>
    </row>
    <row r="2625" spans="1:17" s="209" customFormat="1" ht="12" customHeight="1" x14ac:dyDescent="0.3">
      <c r="A2625" s="614"/>
      <c r="B2625" s="508"/>
      <c r="C2625" s="508"/>
      <c r="D2625" s="508"/>
      <c r="E2625" s="508"/>
      <c r="F2625" s="212" t="s">
        <v>104</v>
      </c>
      <c r="G2625" s="208">
        <v>4296000</v>
      </c>
      <c r="H2625" s="208">
        <v>0</v>
      </c>
      <c r="I2625" s="208">
        <f>G2625</f>
        <v>4296000</v>
      </c>
      <c r="J2625" s="208">
        <f t="shared" ref="J2625:J2627" si="1930">H2625</f>
        <v>0</v>
      </c>
      <c r="K2625" s="534"/>
      <c r="L2625" s="531"/>
      <c r="M2625" s="513"/>
      <c r="N2625" s="314">
        <f>G2625</f>
        <v>4296000</v>
      </c>
      <c r="O2625" s="314">
        <f t="shared" ref="O2625:Q2625" si="1931">H2625</f>
        <v>0</v>
      </c>
      <c r="P2625" s="314">
        <f t="shared" si="1931"/>
        <v>4296000</v>
      </c>
      <c r="Q2625" s="314">
        <f t="shared" si="1931"/>
        <v>0</v>
      </c>
    </row>
    <row r="2626" spans="1:17" s="209" customFormat="1" ht="12" customHeight="1" x14ac:dyDescent="0.3">
      <c r="A2626" s="614"/>
      <c r="B2626" s="508"/>
      <c r="C2626" s="508"/>
      <c r="D2626" s="508"/>
      <c r="E2626" s="508"/>
      <c r="F2626" s="212" t="s">
        <v>82</v>
      </c>
      <c r="G2626" s="208">
        <v>0</v>
      </c>
      <c r="H2626" s="208">
        <v>0</v>
      </c>
      <c r="I2626" s="208">
        <v>0</v>
      </c>
      <c r="J2626" s="208">
        <f t="shared" si="1930"/>
        <v>0</v>
      </c>
      <c r="K2626" s="534"/>
      <c r="L2626" s="531"/>
      <c r="M2626" s="513"/>
      <c r="N2626" s="314"/>
      <c r="O2626" s="313"/>
      <c r="P2626" s="313"/>
      <c r="Q2626" s="313"/>
    </row>
    <row r="2627" spans="1:17" s="209" customFormat="1" ht="12" customHeight="1" x14ac:dyDescent="0.3">
      <c r="A2627" s="614"/>
      <c r="B2627" s="508"/>
      <c r="C2627" s="508"/>
      <c r="D2627" s="508"/>
      <c r="E2627" s="508"/>
      <c r="F2627" s="212" t="s">
        <v>83</v>
      </c>
      <c r="G2627" s="208">
        <v>0</v>
      </c>
      <c r="H2627" s="208">
        <v>0</v>
      </c>
      <c r="I2627" s="208">
        <v>0</v>
      </c>
      <c r="J2627" s="208">
        <f t="shared" si="1930"/>
        <v>0</v>
      </c>
      <c r="K2627" s="534"/>
      <c r="L2627" s="531"/>
      <c r="M2627" s="513"/>
      <c r="N2627" s="314"/>
      <c r="O2627" s="313"/>
      <c r="P2627" s="313"/>
      <c r="Q2627" s="313"/>
    </row>
    <row r="2628" spans="1:17" s="209" customFormat="1" ht="12" customHeight="1" x14ac:dyDescent="0.3">
      <c r="A2628" s="614"/>
      <c r="B2628" s="509"/>
      <c r="C2628" s="509"/>
      <c r="D2628" s="508"/>
      <c r="E2628" s="508"/>
      <c r="F2628" s="213" t="s">
        <v>121</v>
      </c>
      <c r="G2628" s="214">
        <f t="shared" ref="G2628:J2628" si="1932">SUM(G2625:G2627)</f>
        <v>4296000</v>
      </c>
      <c r="H2628" s="214">
        <f t="shared" si="1932"/>
        <v>0</v>
      </c>
      <c r="I2628" s="214">
        <f t="shared" si="1932"/>
        <v>4296000</v>
      </c>
      <c r="J2628" s="214">
        <f t="shared" si="1932"/>
        <v>0</v>
      </c>
      <c r="K2628" s="535"/>
      <c r="L2628" s="532"/>
      <c r="M2628" s="513"/>
      <c r="N2628" s="314"/>
      <c r="O2628" s="313"/>
      <c r="P2628" s="313"/>
      <c r="Q2628" s="313"/>
    </row>
    <row r="2629" spans="1:17" s="209" customFormat="1" ht="12" customHeight="1" x14ac:dyDescent="0.3">
      <c r="A2629" s="614"/>
      <c r="B2629" s="507"/>
      <c r="C2629" s="507" t="s">
        <v>422</v>
      </c>
      <c r="D2629" s="508"/>
      <c r="E2629" s="508"/>
      <c r="F2629" s="210" t="s">
        <v>197</v>
      </c>
      <c r="G2629" s="210"/>
      <c r="H2629" s="211"/>
      <c r="I2629" s="211"/>
      <c r="J2629" s="211"/>
      <c r="K2629" s="533" t="s">
        <v>850</v>
      </c>
      <c r="L2629" s="530">
        <v>0</v>
      </c>
      <c r="M2629" s="513"/>
      <c r="N2629" s="314"/>
      <c r="O2629" s="313"/>
      <c r="P2629" s="313"/>
      <c r="Q2629" s="313"/>
    </row>
    <row r="2630" spans="1:17" s="209" customFormat="1" ht="12" customHeight="1" x14ac:dyDescent="0.3">
      <c r="A2630" s="614"/>
      <c r="B2630" s="508"/>
      <c r="C2630" s="508"/>
      <c r="D2630" s="508"/>
      <c r="E2630" s="508"/>
      <c r="F2630" s="212" t="s">
        <v>104</v>
      </c>
      <c r="G2630" s="208">
        <v>26000000</v>
      </c>
      <c r="H2630" s="208">
        <v>0</v>
      </c>
      <c r="I2630" s="208">
        <f>G2630</f>
        <v>26000000</v>
      </c>
      <c r="J2630" s="208">
        <f t="shared" ref="J2630:J2632" si="1933">H2630</f>
        <v>0</v>
      </c>
      <c r="K2630" s="534"/>
      <c r="L2630" s="531"/>
      <c r="M2630" s="513"/>
      <c r="N2630" s="314">
        <f>G2630</f>
        <v>26000000</v>
      </c>
      <c r="O2630" s="314">
        <f t="shared" ref="O2630:Q2630" si="1934">H2630</f>
        <v>0</v>
      </c>
      <c r="P2630" s="314">
        <f t="shared" si="1934"/>
        <v>26000000</v>
      </c>
      <c r="Q2630" s="314">
        <f t="shared" si="1934"/>
        <v>0</v>
      </c>
    </row>
    <row r="2631" spans="1:17" s="209" customFormat="1" ht="12" customHeight="1" x14ac:dyDescent="0.3">
      <c r="A2631" s="614"/>
      <c r="B2631" s="508"/>
      <c r="C2631" s="508"/>
      <c r="D2631" s="508"/>
      <c r="E2631" s="508"/>
      <c r="F2631" s="212" t="s">
        <v>82</v>
      </c>
      <c r="G2631" s="208">
        <v>0</v>
      </c>
      <c r="H2631" s="208">
        <v>0</v>
      </c>
      <c r="I2631" s="208">
        <v>0</v>
      </c>
      <c r="J2631" s="208">
        <f t="shared" si="1933"/>
        <v>0</v>
      </c>
      <c r="K2631" s="534"/>
      <c r="L2631" s="531"/>
      <c r="M2631" s="513"/>
      <c r="N2631" s="314"/>
      <c r="O2631" s="313"/>
      <c r="P2631" s="313"/>
      <c r="Q2631" s="313"/>
    </row>
    <row r="2632" spans="1:17" s="209" customFormat="1" ht="12" customHeight="1" x14ac:dyDescent="0.3">
      <c r="A2632" s="614"/>
      <c r="B2632" s="508"/>
      <c r="C2632" s="508"/>
      <c r="D2632" s="508"/>
      <c r="E2632" s="508"/>
      <c r="F2632" s="212" t="s">
        <v>83</v>
      </c>
      <c r="G2632" s="208">
        <v>0</v>
      </c>
      <c r="H2632" s="208">
        <v>0</v>
      </c>
      <c r="I2632" s="208">
        <v>0</v>
      </c>
      <c r="J2632" s="208">
        <f t="shared" si="1933"/>
        <v>0</v>
      </c>
      <c r="K2632" s="534"/>
      <c r="L2632" s="531"/>
      <c r="M2632" s="513"/>
      <c r="N2632" s="314"/>
      <c r="O2632" s="313"/>
      <c r="P2632" s="313"/>
      <c r="Q2632" s="313"/>
    </row>
    <row r="2633" spans="1:17" s="209" customFormat="1" ht="12" customHeight="1" x14ac:dyDescent="0.3">
      <c r="A2633" s="614"/>
      <c r="B2633" s="509"/>
      <c r="C2633" s="509"/>
      <c r="D2633" s="508"/>
      <c r="E2633" s="508"/>
      <c r="F2633" s="213" t="s">
        <v>121</v>
      </c>
      <c r="G2633" s="214">
        <f t="shared" ref="G2633:J2633" si="1935">SUM(G2630:G2632)</f>
        <v>26000000</v>
      </c>
      <c r="H2633" s="214">
        <f t="shared" si="1935"/>
        <v>0</v>
      </c>
      <c r="I2633" s="214">
        <f t="shared" si="1935"/>
        <v>26000000</v>
      </c>
      <c r="J2633" s="214">
        <f t="shared" si="1935"/>
        <v>0</v>
      </c>
      <c r="K2633" s="535"/>
      <c r="L2633" s="532"/>
      <c r="M2633" s="513"/>
      <c r="N2633" s="314"/>
      <c r="O2633" s="313"/>
      <c r="P2633" s="313"/>
      <c r="Q2633" s="313"/>
    </row>
    <row r="2634" spans="1:17" s="209" customFormat="1" ht="12" customHeight="1" x14ac:dyDescent="0.3">
      <c r="A2634" s="614"/>
      <c r="B2634" s="507"/>
      <c r="C2634" s="507" t="s">
        <v>423</v>
      </c>
      <c r="D2634" s="508"/>
      <c r="E2634" s="508"/>
      <c r="F2634" s="210" t="s">
        <v>197</v>
      </c>
      <c r="G2634" s="210"/>
      <c r="H2634" s="211"/>
      <c r="I2634" s="211"/>
      <c r="J2634" s="211"/>
      <c r="K2634" s="533" t="s">
        <v>850</v>
      </c>
      <c r="L2634" s="530">
        <v>0</v>
      </c>
      <c r="M2634" s="513"/>
      <c r="N2634" s="314"/>
      <c r="O2634" s="313"/>
      <c r="P2634" s="313"/>
      <c r="Q2634" s="313"/>
    </row>
    <row r="2635" spans="1:17" s="209" customFormat="1" ht="12" customHeight="1" x14ac:dyDescent="0.3">
      <c r="A2635" s="614"/>
      <c r="B2635" s="508"/>
      <c r="C2635" s="508"/>
      <c r="D2635" s="508"/>
      <c r="E2635" s="508"/>
      <c r="F2635" s="212" t="s">
        <v>104</v>
      </c>
      <c r="G2635" s="208">
        <v>13000000</v>
      </c>
      <c r="H2635" s="208">
        <v>0</v>
      </c>
      <c r="I2635" s="208">
        <f>G2635</f>
        <v>13000000</v>
      </c>
      <c r="J2635" s="208">
        <f t="shared" ref="J2635:J2637" si="1936">H2635</f>
        <v>0</v>
      </c>
      <c r="K2635" s="534"/>
      <c r="L2635" s="531"/>
      <c r="M2635" s="513"/>
      <c r="N2635" s="314">
        <f>G2635</f>
        <v>13000000</v>
      </c>
      <c r="O2635" s="314">
        <f t="shared" ref="O2635:Q2635" si="1937">H2635</f>
        <v>0</v>
      </c>
      <c r="P2635" s="314">
        <f t="shared" si="1937"/>
        <v>13000000</v>
      </c>
      <c r="Q2635" s="314">
        <f t="shared" si="1937"/>
        <v>0</v>
      </c>
    </row>
    <row r="2636" spans="1:17" s="209" customFormat="1" ht="12" customHeight="1" x14ac:dyDescent="0.3">
      <c r="A2636" s="614"/>
      <c r="B2636" s="508"/>
      <c r="C2636" s="508"/>
      <c r="D2636" s="508"/>
      <c r="E2636" s="508"/>
      <c r="F2636" s="212" t="s">
        <v>82</v>
      </c>
      <c r="G2636" s="208">
        <v>0</v>
      </c>
      <c r="H2636" s="208">
        <v>0</v>
      </c>
      <c r="I2636" s="208">
        <v>0</v>
      </c>
      <c r="J2636" s="208">
        <f t="shared" si="1936"/>
        <v>0</v>
      </c>
      <c r="K2636" s="534"/>
      <c r="L2636" s="531"/>
      <c r="M2636" s="513"/>
      <c r="N2636" s="314"/>
      <c r="O2636" s="313"/>
      <c r="P2636" s="313"/>
      <c r="Q2636" s="313"/>
    </row>
    <row r="2637" spans="1:17" s="209" customFormat="1" ht="12" customHeight="1" x14ac:dyDescent="0.3">
      <c r="A2637" s="614"/>
      <c r="B2637" s="508"/>
      <c r="C2637" s="508"/>
      <c r="D2637" s="508"/>
      <c r="E2637" s="508"/>
      <c r="F2637" s="212" t="s">
        <v>83</v>
      </c>
      <c r="G2637" s="208">
        <v>0</v>
      </c>
      <c r="H2637" s="208">
        <v>0</v>
      </c>
      <c r="I2637" s="208">
        <v>0</v>
      </c>
      <c r="J2637" s="208">
        <f t="shared" si="1936"/>
        <v>0</v>
      </c>
      <c r="K2637" s="534"/>
      <c r="L2637" s="531"/>
      <c r="M2637" s="513"/>
      <c r="N2637" s="314"/>
      <c r="O2637" s="313"/>
      <c r="P2637" s="313"/>
      <c r="Q2637" s="313"/>
    </row>
    <row r="2638" spans="1:17" s="209" customFormat="1" ht="12" customHeight="1" x14ac:dyDescent="0.3">
      <c r="A2638" s="614"/>
      <c r="B2638" s="509"/>
      <c r="C2638" s="509"/>
      <c r="D2638" s="508"/>
      <c r="E2638" s="508"/>
      <c r="F2638" s="213" t="s">
        <v>121</v>
      </c>
      <c r="G2638" s="214">
        <f t="shared" ref="G2638:J2638" si="1938">SUM(G2635:G2637)</f>
        <v>13000000</v>
      </c>
      <c r="H2638" s="214">
        <f t="shared" si="1938"/>
        <v>0</v>
      </c>
      <c r="I2638" s="214">
        <f t="shared" si="1938"/>
        <v>13000000</v>
      </c>
      <c r="J2638" s="214">
        <f t="shared" si="1938"/>
        <v>0</v>
      </c>
      <c r="K2638" s="535"/>
      <c r="L2638" s="532"/>
      <c r="M2638" s="514"/>
      <c r="N2638" s="314"/>
      <c r="O2638" s="313"/>
      <c r="P2638" s="313"/>
      <c r="Q2638" s="313"/>
    </row>
    <row r="2639" spans="1:17" s="209" customFormat="1" ht="12" customHeight="1" x14ac:dyDescent="0.3">
      <c r="A2639" s="614"/>
      <c r="B2639" s="518"/>
      <c r="C2639" s="519"/>
      <c r="D2639" s="519"/>
      <c r="E2639" s="520"/>
      <c r="F2639" s="206"/>
      <c r="G2639" s="207"/>
      <c r="H2639" s="208"/>
      <c r="I2639" s="208"/>
      <c r="J2639" s="208"/>
      <c r="K2639" s="527"/>
      <c r="L2639" s="527"/>
      <c r="M2639" s="512"/>
      <c r="N2639" s="314"/>
      <c r="O2639" s="313"/>
      <c r="P2639" s="313"/>
      <c r="Q2639" s="313"/>
    </row>
    <row r="2640" spans="1:17" s="209" customFormat="1" ht="12" customHeight="1" x14ac:dyDescent="0.3">
      <c r="A2640" s="614"/>
      <c r="B2640" s="521"/>
      <c r="C2640" s="522"/>
      <c r="D2640" s="522"/>
      <c r="E2640" s="523"/>
      <c r="F2640" s="206" t="s">
        <v>565</v>
      </c>
      <c r="G2640" s="207">
        <f>G2625+G2630+G2635</f>
        <v>43296000</v>
      </c>
      <c r="H2640" s="207">
        <f t="shared" ref="H2640:J2640" si="1939">H2625+H2630+H2635</f>
        <v>0</v>
      </c>
      <c r="I2640" s="207">
        <f t="shared" si="1939"/>
        <v>43296000</v>
      </c>
      <c r="J2640" s="207">
        <f t="shared" si="1939"/>
        <v>0</v>
      </c>
      <c r="K2640" s="528"/>
      <c r="L2640" s="528"/>
      <c r="M2640" s="513"/>
      <c r="N2640" s="314"/>
      <c r="O2640" s="313"/>
      <c r="P2640" s="313"/>
      <c r="Q2640" s="313"/>
    </row>
    <row r="2641" spans="1:17" s="209" customFormat="1" ht="12" customHeight="1" x14ac:dyDescent="0.3">
      <c r="A2641" s="614"/>
      <c r="B2641" s="521"/>
      <c r="C2641" s="522"/>
      <c r="D2641" s="522"/>
      <c r="E2641" s="523"/>
      <c r="F2641" s="206" t="s">
        <v>567</v>
      </c>
      <c r="G2641" s="207">
        <f t="shared" ref="G2641:J2642" si="1940">G2626+G2631+G2636</f>
        <v>0</v>
      </c>
      <c r="H2641" s="207">
        <f t="shared" si="1940"/>
        <v>0</v>
      </c>
      <c r="I2641" s="207">
        <f t="shared" si="1940"/>
        <v>0</v>
      </c>
      <c r="J2641" s="207">
        <f t="shared" si="1940"/>
        <v>0</v>
      </c>
      <c r="K2641" s="528"/>
      <c r="L2641" s="528"/>
      <c r="M2641" s="513"/>
      <c r="N2641" s="314"/>
      <c r="O2641" s="313"/>
      <c r="P2641" s="313"/>
      <c r="Q2641" s="313"/>
    </row>
    <row r="2642" spans="1:17" s="209" customFormat="1" ht="12" customHeight="1" x14ac:dyDescent="0.3">
      <c r="A2642" s="614"/>
      <c r="B2642" s="521"/>
      <c r="C2642" s="522"/>
      <c r="D2642" s="522"/>
      <c r="E2642" s="523"/>
      <c r="F2642" s="206" t="s">
        <v>569</v>
      </c>
      <c r="G2642" s="207">
        <f t="shared" si="1940"/>
        <v>0</v>
      </c>
      <c r="H2642" s="207">
        <f t="shared" si="1940"/>
        <v>0</v>
      </c>
      <c r="I2642" s="207">
        <f t="shared" si="1940"/>
        <v>0</v>
      </c>
      <c r="J2642" s="207">
        <f t="shared" si="1940"/>
        <v>0</v>
      </c>
      <c r="K2642" s="528"/>
      <c r="L2642" s="528"/>
      <c r="M2642" s="513"/>
      <c r="N2642" s="314"/>
      <c r="O2642" s="313"/>
      <c r="P2642" s="313"/>
      <c r="Q2642" s="313"/>
    </row>
    <row r="2643" spans="1:17" s="209" customFormat="1" ht="12" customHeight="1" x14ac:dyDescent="0.3">
      <c r="A2643" s="614"/>
      <c r="B2643" s="524"/>
      <c r="C2643" s="525"/>
      <c r="D2643" s="525"/>
      <c r="E2643" s="526"/>
      <c r="F2643" s="206" t="s">
        <v>121</v>
      </c>
      <c r="G2643" s="207">
        <f>SUM(G2640:G2642)</f>
        <v>43296000</v>
      </c>
      <c r="H2643" s="207">
        <f t="shared" ref="H2643:J2643" si="1941">SUM(H2640:H2642)</f>
        <v>0</v>
      </c>
      <c r="I2643" s="207">
        <f t="shared" si="1941"/>
        <v>43296000</v>
      </c>
      <c r="J2643" s="207">
        <f t="shared" si="1941"/>
        <v>0</v>
      </c>
      <c r="K2643" s="529"/>
      <c r="L2643" s="529"/>
      <c r="M2643" s="514"/>
      <c r="N2643" s="314"/>
      <c r="O2643" s="313"/>
      <c r="P2643" s="313"/>
      <c r="Q2643" s="313"/>
    </row>
    <row r="2644" spans="1:17" s="209" customFormat="1" ht="12" customHeight="1" x14ac:dyDescent="0.3">
      <c r="A2644" s="614">
        <f>A2624+1</f>
        <v>275</v>
      </c>
      <c r="B2644" s="507"/>
      <c r="C2644" s="507" t="s">
        <v>424</v>
      </c>
      <c r="D2644" s="507"/>
      <c r="E2644" s="507"/>
      <c r="F2644" s="210" t="s">
        <v>197</v>
      </c>
      <c r="G2644" s="210"/>
      <c r="H2644" s="211"/>
      <c r="I2644" s="211"/>
      <c r="J2644" s="211"/>
      <c r="K2644" s="533" t="s">
        <v>852</v>
      </c>
      <c r="L2644" s="530">
        <v>0</v>
      </c>
      <c r="M2644" s="512" t="s">
        <v>1345</v>
      </c>
      <c r="N2644" s="314"/>
      <c r="O2644" s="313"/>
      <c r="P2644" s="313"/>
      <c r="Q2644" s="313"/>
    </row>
    <row r="2645" spans="1:17" s="209" customFormat="1" ht="12" customHeight="1" x14ac:dyDescent="0.3">
      <c r="A2645" s="614"/>
      <c r="B2645" s="508"/>
      <c r="C2645" s="508"/>
      <c r="D2645" s="508"/>
      <c r="E2645" s="508"/>
      <c r="F2645" s="212" t="s">
        <v>104</v>
      </c>
      <c r="G2645" s="208">
        <v>1746000</v>
      </c>
      <c r="H2645" s="208">
        <v>0</v>
      </c>
      <c r="I2645" s="208">
        <f>G2645</f>
        <v>1746000</v>
      </c>
      <c r="J2645" s="208">
        <f t="shared" ref="J2645:J2647" si="1942">H2645</f>
        <v>0</v>
      </c>
      <c r="K2645" s="534"/>
      <c r="L2645" s="531"/>
      <c r="M2645" s="513"/>
      <c r="N2645" s="314">
        <f>G2645</f>
        <v>1746000</v>
      </c>
      <c r="O2645" s="314">
        <f t="shared" ref="O2645:Q2645" si="1943">H2645</f>
        <v>0</v>
      </c>
      <c r="P2645" s="314">
        <f t="shared" si="1943"/>
        <v>1746000</v>
      </c>
      <c r="Q2645" s="314">
        <f t="shared" si="1943"/>
        <v>0</v>
      </c>
    </row>
    <row r="2646" spans="1:17" s="209" customFormat="1" ht="12" customHeight="1" x14ac:dyDescent="0.3">
      <c r="A2646" s="614"/>
      <c r="B2646" s="508"/>
      <c r="C2646" s="508"/>
      <c r="D2646" s="508"/>
      <c r="E2646" s="508"/>
      <c r="F2646" s="212" t="s">
        <v>82</v>
      </c>
      <c r="G2646" s="208">
        <v>0</v>
      </c>
      <c r="H2646" s="208">
        <v>0</v>
      </c>
      <c r="I2646" s="208">
        <v>0</v>
      </c>
      <c r="J2646" s="208">
        <f t="shared" si="1942"/>
        <v>0</v>
      </c>
      <c r="K2646" s="534"/>
      <c r="L2646" s="531"/>
      <c r="M2646" s="513"/>
      <c r="N2646" s="314"/>
      <c r="O2646" s="313"/>
      <c r="P2646" s="313"/>
      <c r="Q2646" s="313"/>
    </row>
    <row r="2647" spans="1:17" s="209" customFormat="1" ht="12" customHeight="1" x14ac:dyDescent="0.3">
      <c r="A2647" s="614"/>
      <c r="B2647" s="508"/>
      <c r="C2647" s="508"/>
      <c r="D2647" s="508"/>
      <c r="E2647" s="508"/>
      <c r="F2647" s="212" t="s">
        <v>83</v>
      </c>
      <c r="G2647" s="208">
        <v>0</v>
      </c>
      <c r="H2647" s="208">
        <v>0</v>
      </c>
      <c r="I2647" s="208">
        <v>0</v>
      </c>
      <c r="J2647" s="208">
        <f t="shared" si="1942"/>
        <v>0</v>
      </c>
      <c r="K2647" s="534"/>
      <c r="L2647" s="531"/>
      <c r="M2647" s="513"/>
      <c r="N2647" s="314"/>
      <c r="O2647" s="313"/>
      <c r="P2647" s="313"/>
      <c r="Q2647" s="313"/>
    </row>
    <row r="2648" spans="1:17" s="209" customFormat="1" ht="12" customHeight="1" x14ac:dyDescent="0.3">
      <c r="A2648" s="614"/>
      <c r="B2648" s="509"/>
      <c r="C2648" s="509"/>
      <c r="D2648" s="508"/>
      <c r="E2648" s="508"/>
      <c r="F2648" s="213" t="s">
        <v>121</v>
      </c>
      <c r="G2648" s="214">
        <f t="shared" ref="G2648:J2648" si="1944">SUM(G2645:G2647)</f>
        <v>1746000</v>
      </c>
      <c r="H2648" s="214">
        <f t="shared" si="1944"/>
        <v>0</v>
      </c>
      <c r="I2648" s="214">
        <f t="shared" si="1944"/>
        <v>1746000</v>
      </c>
      <c r="J2648" s="214">
        <f t="shared" si="1944"/>
        <v>0</v>
      </c>
      <c r="K2648" s="535"/>
      <c r="L2648" s="532"/>
      <c r="M2648" s="513"/>
      <c r="N2648" s="314"/>
      <c r="O2648" s="313"/>
      <c r="P2648" s="313"/>
      <c r="Q2648" s="313"/>
    </row>
    <row r="2649" spans="1:17" s="209" customFormat="1" ht="12" customHeight="1" x14ac:dyDescent="0.3">
      <c r="A2649" s="614"/>
      <c r="B2649" s="507"/>
      <c r="C2649" s="507" t="s">
        <v>425</v>
      </c>
      <c r="D2649" s="508"/>
      <c r="E2649" s="508"/>
      <c r="F2649" s="210" t="s">
        <v>197</v>
      </c>
      <c r="G2649" s="210"/>
      <c r="H2649" s="211"/>
      <c r="I2649" s="211"/>
      <c r="J2649" s="211"/>
      <c r="K2649" s="533" t="s">
        <v>850</v>
      </c>
      <c r="L2649" s="530">
        <v>0</v>
      </c>
      <c r="M2649" s="513"/>
      <c r="N2649" s="314"/>
      <c r="O2649" s="313"/>
      <c r="P2649" s="313"/>
      <c r="Q2649" s="313"/>
    </row>
    <row r="2650" spans="1:17" s="209" customFormat="1" ht="12" customHeight="1" x14ac:dyDescent="0.3">
      <c r="A2650" s="614"/>
      <c r="B2650" s="508"/>
      <c r="C2650" s="508"/>
      <c r="D2650" s="508"/>
      <c r="E2650" s="508"/>
      <c r="F2650" s="212" t="s">
        <v>104</v>
      </c>
      <c r="G2650" s="208">
        <v>24000000</v>
      </c>
      <c r="H2650" s="208">
        <v>0</v>
      </c>
      <c r="I2650" s="208">
        <f>G2650</f>
        <v>24000000</v>
      </c>
      <c r="J2650" s="208">
        <f t="shared" ref="J2650:J2652" si="1945">H2650</f>
        <v>0</v>
      </c>
      <c r="K2650" s="534"/>
      <c r="L2650" s="531"/>
      <c r="M2650" s="513"/>
      <c r="N2650" s="314">
        <f>G2650</f>
        <v>24000000</v>
      </c>
      <c r="O2650" s="314">
        <f t="shared" ref="O2650:Q2650" si="1946">H2650</f>
        <v>0</v>
      </c>
      <c r="P2650" s="314">
        <f t="shared" si="1946"/>
        <v>24000000</v>
      </c>
      <c r="Q2650" s="314">
        <f t="shared" si="1946"/>
        <v>0</v>
      </c>
    </row>
    <row r="2651" spans="1:17" s="209" customFormat="1" ht="12" customHeight="1" x14ac:dyDescent="0.3">
      <c r="A2651" s="614"/>
      <c r="B2651" s="508"/>
      <c r="C2651" s="508"/>
      <c r="D2651" s="508"/>
      <c r="E2651" s="508"/>
      <c r="F2651" s="212" t="s">
        <v>82</v>
      </c>
      <c r="G2651" s="208">
        <v>0</v>
      </c>
      <c r="H2651" s="208">
        <v>0</v>
      </c>
      <c r="I2651" s="208">
        <v>0</v>
      </c>
      <c r="J2651" s="208">
        <f t="shared" si="1945"/>
        <v>0</v>
      </c>
      <c r="K2651" s="534"/>
      <c r="L2651" s="531"/>
      <c r="M2651" s="513"/>
      <c r="N2651" s="314"/>
      <c r="O2651" s="313"/>
      <c r="P2651" s="313"/>
      <c r="Q2651" s="313"/>
    </row>
    <row r="2652" spans="1:17" s="209" customFormat="1" ht="12" customHeight="1" x14ac:dyDescent="0.3">
      <c r="A2652" s="614"/>
      <c r="B2652" s="508"/>
      <c r="C2652" s="508"/>
      <c r="D2652" s="508"/>
      <c r="E2652" s="508"/>
      <c r="F2652" s="212" t="s">
        <v>83</v>
      </c>
      <c r="G2652" s="208">
        <v>0</v>
      </c>
      <c r="H2652" s="208">
        <v>0</v>
      </c>
      <c r="I2652" s="208">
        <v>0</v>
      </c>
      <c r="J2652" s="208">
        <f t="shared" si="1945"/>
        <v>0</v>
      </c>
      <c r="K2652" s="534"/>
      <c r="L2652" s="531"/>
      <c r="M2652" s="513"/>
      <c r="N2652" s="314"/>
      <c r="O2652" s="313"/>
      <c r="P2652" s="313"/>
      <c r="Q2652" s="313"/>
    </row>
    <row r="2653" spans="1:17" s="209" customFormat="1" ht="12" customHeight="1" x14ac:dyDescent="0.3">
      <c r="A2653" s="614"/>
      <c r="B2653" s="509"/>
      <c r="C2653" s="509"/>
      <c r="D2653" s="508"/>
      <c r="E2653" s="508"/>
      <c r="F2653" s="213" t="s">
        <v>121</v>
      </c>
      <c r="G2653" s="214">
        <f t="shared" ref="G2653:J2653" si="1947">SUM(G2650:G2652)</f>
        <v>24000000</v>
      </c>
      <c r="H2653" s="214">
        <f t="shared" si="1947"/>
        <v>0</v>
      </c>
      <c r="I2653" s="214">
        <f t="shared" si="1947"/>
        <v>24000000</v>
      </c>
      <c r="J2653" s="214">
        <f t="shared" si="1947"/>
        <v>0</v>
      </c>
      <c r="K2653" s="535"/>
      <c r="L2653" s="532"/>
      <c r="M2653" s="513"/>
      <c r="N2653" s="314"/>
      <c r="O2653" s="313"/>
      <c r="P2653" s="313"/>
      <c r="Q2653" s="313"/>
    </row>
    <row r="2654" spans="1:17" s="209" customFormat="1" ht="12" customHeight="1" x14ac:dyDescent="0.3">
      <c r="A2654" s="614"/>
      <c r="B2654" s="507"/>
      <c r="C2654" s="507" t="s">
        <v>426</v>
      </c>
      <c r="D2654" s="508"/>
      <c r="E2654" s="508"/>
      <c r="F2654" s="210" t="s">
        <v>197</v>
      </c>
      <c r="G2654" s="210"/>
      <c r="H2654" s="211"/>
      <c r="I2654" s="211"/>
      <c r="J2654" s="211"/>
      <c r="K2654" s="533" t="s">
        <v>850</v>
      </c>
      <c r="L2654" s="530">
        <v>0</v>
      </c>
      <c r="M2654" s="513"/>
      <c r="N2654" s="314"/>
      <c r="O2654" s="313"/>
      <c r="P2654" s="313"/>
      <c r="Q2654" s="313"/>
    </row>
    <row r="2655" spans="1:17" s="209" customFormat="1" ht="12" customHeight="1" x14ac:dyDescent="0.3">
      <c r="A2655" s="614"/>
      <c r="B2655" s="508"/>
      <c r="C2655" s="508"/>
      <c r="D2655" s="508"/>
      <c r="E2655" s="508"/>
      <c r="F2655" s="212" t="s">
        <v>104</v>
      </c>
      <c r="G2655" s="208">
        <v>8580000</v>
      </c>
      <c r="H2655" s="208">
        <v>0</v>
      </c>
      <c r="I2655" s="208">
        <f>G2655</f>
        <v>8580000</v>
      </c>
      <c r="J2655" s="208">
        <f t="shared" ref="J2655:J2657" si="1948">H2655</f>
        <v>0</v>
      </c>
      <c r="K2655" s="534"/>
      <c r="L2655" s="531"/>
      <c r="M2655" s="513"/>
      <c r="N2655" s="314">
        <f>G2655</f>
        <v>8580000</v>
      </c>
      <c r="O2655" s="314">
        <f t="shared" ref="O2655:Q2655" si="1949">H2655</f>
        <v>0</v>
      </c>
      <c r="P2655" s="314">
        <f t="shared" si="1949"/>
        <v>8580000</v>
      </c>
      <c r="Q2655" s="314">
        <f t="shared" si="1949"/>
        <v>0</v>
      </c>
    </row>
    <row r="2656" spans="1:17" s="209" customFormat="1" ht="12" customHeight="1" x14ac:dyDescent="0.3">
      <c r="A2656" s="614"/>
      <c r="B2656" s="508"/>
      <c r="C2656" s="508"/>
      <c r="D2656" s="508"/>
      <c r="E2656" s="508"/>
      <c r="F2656" s="212" t="s">
        <v>82</v>
      </c>
      <c r="G2656" s="208">
        <v>0</v>
      </c>
      <c r="H2656" s="208">
        <v>0</v>
      </c>
      <c r="I2656" s="208">
        <v>0</v>
      </c>
      <c r="J2656" s="208">
        <f t="shared" si="1948"/>
        <v>0</v>
      </c>
      <c r="K2656" s="534"/>
      <c r="L2656" s="531"/>
      <c r="M2656" s="513"/>
      <c r="N2656" s="314"/>
      <c r="O2656" s="313"/>
      <c r="P2656" s="313"/>
      <c r="Q2656" s="313"/>
    </row>
    <row r="2657" spans="1:17" s="209" customFormat="1" ht="12" customHeight="1" x14ac:dyDescent="0.3">
      <c r="A2657" s="614"/>
      <c r="B2657" s="508"/>
      <c r="C2657" s="508"/>
      <c r="D2657" s="508"/>
      <c r="E2657" s="508"/>
      <c r="F2657" s="212" t="s">
        <v>83</v>
      </c>
      <c r="G2657" s="208">
        <v>0</v>
      </c>
      <c r="H2657" s="208">
        <v>0</v>
      </c>
      <c r="I2657" s="208">
        <v>0</v>
      </c>
      <c r="J2657" s="208">
        <f t="shared" si="1948"/>
        <v>0</v>
      </c>
      <c r="K2657" s="534"/>
      <c r="L2657" s="531"/>
      <c r="M2657" s="513"/>
      <c r="N2657" s="314"/>
      <c r="O2657" s="313"/>
      <c r="P2657" s="313"/>
      <c r="Q2657" s="313"/>
    </row>
    <row r="2658" spans="1:17" s="209" customFormat="1" ht="12" customHeight="1" x14ac:dyDescent="0.3">
      <c r="A2658" s="614"/>
      <c r="B2658" s="509"/>
      <c r="C2658" s="509"/>
      <c r="D2658" s="508"/>
      <c r="E2658" s="508"/>
      <c r="F2658" s="213" t="s">
        <v>121</v>
      </c>
      <c r="G2658" s="214">
        <f t="shared" ref="G2658:J2658" si="1950">SUM(G2655:G2657)</f>
        <v>8580000</v>
      </c>
      <c r="H2658" s="214">
        <f t="shared" si="1950"/>
        <v>0</v>
      </c>
      <c r="I2658" s="214">
        <f t="shared" si="1950"/>
        <v>8580000</v>
      </c>
      <c r="J2658" s="214">
        <f t="shared" si="1950"/>
        <v>0</v>
      </c>
      <c r="K2658" s="535"/>
      <c r="L2658" s="532"/>
      <c r="M2658" s="514"/>
      <c r="N2658" s="314"/>
      <c r="O2658" s="313"/>
      <c r="P2658" s="313"/>
      <c r="Q2658" s="313"/>
    </row>
    <row r="2659" spans="1:17" s="209" customFormat="1" ht="12" customHeight="1" x14ac:dyDescent="0.3">
      <c r="A2659" s="614"/>
      <c r="B2659" s="518"/>
      <c r="C2659" s="519"/>
      <c r="D2659" s="519"/>
      <c r="E2659" s="520"/>
      <c r="F2659" s="206"/>
      <c r="G2659" s="207"/>
      <c r="H2659" s="208"/>
      <c r="I2659" s="208"/>
      <c r="J2659" s="208"/>
      <c r="K2659" s="527"/>
      <c r="L2659" s="527"/>
      <c r="M2659" s="512"/>
      <c r="N2659" s="314"/>
      <c r="O2659" s="313"/>
      <c r="P2659" s="313"/>
      <c r="Q2659" s="313"/>
    </row>
    <row r="2660" spans="1:17" s="209" customFormat="1" ht="12" customHeight="1" x14ac:dyDescent="0.3">
      <c r="A2660" s="614"/>
      <c r="B2660" s="521"/>
      <c r="C2660" s="522"/>
      <c r="D2660" s="522"/>
      <c r="E2660" s="523"/>
      <c r="F2660" s="206" t="s">
        <v>565</v>
      </c>
      <c r="G2660" s="207">
        <f>G2645+G2650+G2655</f>
        <v>34326000</v>
      </c>
      <c r="H2660" s="207">
        <f t="shared" ref="H2660:J2660" si="1951">H2645+H2650+H2655</f>
        <v>0</v>
      </c>
      <c r="I2660" s="207">
        <f t="shared" si="1951"/>
        <v>34326000</v>
      </c>
      <c r="J2660" s="207">
        <f t="shared" si="1951"/>
        <v>0</v>
      </c>
      <c r="K2660" s="528"/>
      <c r="L2660" s="528"/>
      <c r="M2660" s="513"/>
      <c r="N2660" s="314"/>
      <c r="O2660" s="313"/>
      <c r="P2660" s="313"/>
      <c r="Q2660" s="313"/>
    </row>
    <row r="2661" spans="1:17" s="209" customFormat="1" ht="12" customHeight="1" x14ac:dyDescent="0.3">
      <c r="A2661" s="614"/>
      <c r="B2661" s="521"/>
      <c r="C2661" s="522"/>
      <c r="D2661" s="522"/>
      <c r="E2661" s="523"/>
      <c r="F2661" s="206" t="s">
        <v>567</v>
      </c>
      <c r="G2661" s="207">
        <f t="shared" ref="G2661:J2662" si="1952">G2646+G2651+G2656</f>
        <v>0</v>
      </c>
      <c r="H2661" s="207">
        <f t="shared" si="1952"/>
        <v>0</v>
      </c>
      <c r="I2661" s="207">
        <f t="shared" si="1952"/>
        <v>0</v>
      </c>
      <c r="J2661" s="207">
        <f t="shared" si="1952"/>
        <v>0</v>
      </c>
      <c r="K2661" s="528"/>
      <c r="L2661" s="528"/>
      <c r="M2661" s="513"/>
      <c r="N2661" s="314"/>
      <c r="O2661" s="313"/>
      <c r="P2661" s="313"/>
      <c r="Q2661" s="313"/>
    </row>
    <row r="2662" spans="1:17" s="209" customFormat="1" ht="12" customHeight="1" x14ac:dyDescent="0.3">
      <c r="A2662" s="614"/>
      <c r="B2662" s="521"/>
      <c r="C2662" s="522"/>
      <c r="D2662" s="522"/>
      <c r="E2662" s="523"/>
      <c r="F2662" s="206" t="s">
        <v>569</v>
      </c>
      <c r="G2662" s="207">
        <f t="shared" si="1952"/>
        <v>0</v>
      </c>
      <c r="H2662" s="207">
        <f t="shared" si="1952"/>
        <v>0</v>
      </c>
      <c r="I2662" s="207">
        <f t="shared" si="1952"/>
        <v>0</v>
      </c>
      <c r="J2662" s="207">
        <f t="shared" si="1952"/>
        <v>0</v>
      </c>
      <c r="K2662" s="528"/>
      <c r="L2662" s="528"/>
      <c r="M2662" s="513"/>
      <c r="N2662" s="314"/>
      <c r="O2662" s="313"/>
      <c r="P2662" s="313"/>
      <c r="Q2662" s="313"/>
    </row>
    <row r="2663" spans="1:17" s="209" customFormat="1" ht="12" customHeight="1" x14ac:dyDescent="0.3">
      <c r="A2663" s="614"/>
      <c r="B2663" s="524"/>
      <c r="C2663" s="525"/>
      <c r="D2663" s="525"/>
      <c r="E2663" s="526"/>
      <c r="F2663" s="206" t="s">
        <v>121</v>
      </c>
      <c r="G2663" s="207">
        <f>SUM(G2660:G2662)</f>
        <v>34326000</v>
      </c>
      <c r="H2663" s="207">
        <f t="shared" ref="H2663:J2663" si="1953">SUM(H2660:H2662)</f>
        <v>0</v>
      </c>
      <c r="I2663" s="207">
        <f t="shared" si="1953"/>
        <v>34326000</v>
      </c>
      <c r="J2663" s="207">
        <f t="shared" si="1953"/>
        <v>0</v>
      </c>
      <c r="K2663" s="529"/>
      <c r="L2663" s="529"/>
      <c r="M2663" s="514"/>
      <c r="N2663" s="314"/>
      <c r="O2663" s="313"/>
      <c r="P2663" s="313"/>
      <c r="Q2663" s="313"/>
    </row>
    <row r="2664" spans="1:17" s="209" customFormat="1" ht="12" customHeight="1" x14ac:dyDescent="0.3">
      <c r="A2664" s="614">
        <f>A2644+1</f>
        <v>276</v>
      </c>
      <c r="B2664" s="507"/>
      <c r="C2664" s="507" t="s">
        <v>427</v>
      </c>
      <c r="D2664" s="507"/>
      <c r="E2664" s="507"/>
      <c r="F2664" s="210" t="s">
        <v>197</v>
      </c>
      <c r="G2664" s="210"/>
      <c r="H2664" s="211"/>
      <c r="I2664" s="211"/>
      <c r="J2664" s="211"/>
      <c r="K2664" s="533" t="s">
        <v>852</v>
      </c>
      <c r="L2664" s="530">
        <v>0</v>
      </c>
      <c r="M2664" s="536"/>
      <c r="N2664" s="314"/>
      <c r="O2664" s="313"/>
      <c r="P2664" s="313"/>
      <c r="Q2664" s="313"/>
    </row>
    <row r="2665" spans="1:17" s="209" customFormat="1" ht="12" customHeight="1" x14ac:dyDescent="0.3">
      <c r="A2665" s="614"/>
      <c r="B2665" s="508"/>
      <c r="C2665" s="508"/>
      <c r="D2665" s="508"/>
      <c r="E2665" s="508"/>
      <c r="F2665" s="212" t="s">
        <v>104</v>
      </c>
      <c r="G2665" s="208">
        <v>72319174</v>
      </c>
      <c r="H2665" s="208">
        <v>0</v>
      </c>
      <c r="I2665" s="208">
        <f>G2665</f>
        <v>72319174</v>
      </c>
      <c r="J2665" s="208">
        <f t="shared" ref="J2665:J2667" si="1954">H2665</f>
        <v>0</v>
      </c>
      <c r="K2665" s="534"/>
      <c r="L2665" s="531"/>
      <c r="M2665" s="536"/>
      <c r="N2665" s="314">
        <f>G2665</f>
        <v>72319174</v>
      </c>
      <c r="O2665" s="314">
        <f t="shared" ref="O2665:Q2665" si="1955">H2665</f>
        <v>0</v>
      </c>
      <c r="P2665" s="314">
        <f t="shared" si="1955"/>
        <v>72319174</v>
      </c>
      <c r="Q2665" s="314">
        <f t="shared" si="1955"/>
        <v>0</v>
      </c>
    </row>
    <row r="2666" spans="1:17" s="209" customFormat="1" ht="12" customHeight="1" x14ac:dyDescent="0.3">
      <c r="A2666" s="614"/>
      <c r="B2666" s="508"/>
      <c r="C2666" s="508"/>
      <c r="D2666" s="508"/>
      <c r="E2666" s="508"/>
      <c r="F2666" s="212" t="s">
        <v>82</v>
      </c>
      <c r="G2666" s="208">
        <v>0</v>
      </c>
      <c r="H2666" s="208">
        <v>0</v>
      </c>
      <c r="I2666" s="208">
        <v>0</v>
      </c>
      <c r="J2666" s="208">
        <f t="shared" si="1954"/>
        <v>0</v>
      </c>
      <c r="K2666" s="534"/>
      <c r="L2666" s="531"/>
      <c r="M2666" s="536"/>
      <c r="N2666" s="314"/>
      <c r="O2666" s="313"/>
      <c r="P2666" s="313"/>
      <c r="Q2666" s="313"/>
    </row>
    <row r="2667" spans="1:17" s="209" customFormat="1" ht="12" customHeight="1" x14ac:dyDescent="0.3">
      <c r="A2667" s="614"/>
      <c r="B2667" s="508"/>
      <c r="C2667" s="508"/>
      <c r="D2667" s="508"/>
      <c r="E2667" s="508"/>
      <c r="F2667" s="212" t="s">
        <v>83</v>
      </c>
      <c r="G2667" s="208">
        <v>0</v>
      </c>
      <c r="H2667" s="208">
        <v>0</v>
      </c>
      <c r="I2667" s="208">
        <v>0</v>
      </c>
      <c r="J2667" s="208">
        <f t="shared" si="1954"/>
        <v>0</v>
      </c>
      <c r="K2667" s="534"/>
      <c r="L2667" s="531"/>
      <c r="M2667" s="536"/>
      <c r="N2667" s="314"/>
      <c r="O2667" s="313"/>
      <c r="P2667" s="313"/>
      <c r="Q2667" s="313"/>
    </row>
    <row r="2668" spans="1:17" s="209" customFormat="1" ht="12" customHeight="1" x14ac:dyDescent="0.3">
      <c r="A2668" s="614"/>
      <c r="B2668" s="509"/>
      <c r="C2668" s="509"/>
      <c r="D2668" s="508"/>
      <c r="E2668" s="508"/>
      <c r="F2668" s="213" t="s">
        <v>121</v>
      </c>
      <c r="G2668" s="214">
        <f t="shared" ref="G2668:J2668" si="1956">SUM(G2665:G2667)</f>
        <v>72319174</v>
      </c>
      <c r="H2668" s="214">
        <f t="shared" si="1956"/>
        <v>0</v>
      </c>
      <c r="I2668" s="214">
        <f t="shared" si="1956"/>
        <v>72319174</v>
      </c>
      <c r="J2668" s="214">
        <f t="shared" si="1956"/>
        <v>0</v>
      </c>
      <c r="K2668" s="535"/>
      <c r="L2668" s="532"/>
      <c r="M2668" s="536"/>
      <c r="N2668" s="314"/>
      <c r="O2668" s="313"/>
      <c r="P2668" s="313"/>
      <c r="Q2668" s="313"/>
    </row>
    <row r="2669" spans="1:17" s="209" customFormat="1" ht="12" customHeight="1" x14ac:dyDescent="0.3">
      <c r="A2669" s="614"/>
      <c r="B2669" s="507"/>
      <c r="C2669" s="507" t="s">
        <v>428</v>
      </c>
      <c r="D2669" s="508"/>
      <c r="E2669" s="508"/>
      <c r="F2669" s="210" t="s">
        <v>197</v>
      </c>
      <c r="G2669" s="210"/>
      <c r="H2669" s="211"/>
      <c r="I2669" s="211"/>
      <c r="J2669" s="211"/>
      <c r="K2669" s="533" t="s">
        <v>1093</v>
      </c>
      <c r="L2669" s="530">
        <v>0</v>
      </c>
      <c r="M2669" s="547" t="s">
        <v>1346</v>
      </c>
      <c r="N2669" s="314"/>
      <c r="O2669" s="313"/>
      <c r="P2669" s="313"/>
      <c r="Q2669" s="313"/>
    </row>
    <row r="2670" spans="1:17" s="209" customFormat="1" ht="12" customHeight="1" x14ac:dyDescent="0.3">
      <c r="A2670" s="614"/>
      <c r="B2670" s="508"/>
      <c r="C2670" s="508"/>
      <c r="D2670" s="508"/>
      <c r="E2670" s="508"/>
      <c r="F2670" s="212" t="s">
        <v>104</v>
      </c>
      <c r="G2670" s="208">
        <v>7000000</v>
      </c>
      <c r="H2670" s="208">
        <v>0</v>
      </c>
      <c r="I2670" s="208">
        <f>G2670</f>
        <v>7000000</v>
      </c>
      <c r="J2670" s="208">
        <f t="shared" ref="J2670:J2672" si="1957">H2670</f>
        <v>0</v>
      </c>
      <c r="K2670" s="534"/>
      <c r="L2670" s="531"/>
      <c r="M2670" s="547"/>
      <c r="N2670" s="314">
        <f>G2670</f>
        <v>7000000</v>
      </c>
      <c r="O2670" s="314">
        <f t="shared" ref="O2670:Q2670" si="1958">H2670</f>
        <v>0</v>
      </c>
      <c r="P2670" s="314">
        <f t="shared" si="1958"/>
        <v>7000000</v>
      </c>
      <c r="Q2670" s="314">
        <f t="shared" si="1958"/>
        <v>0</v>
      </c>
    </row>
    <row r="2671" spans="1:17" s="209" customFormat="1" ht="12" customHeight="1" x14ac:dyDescent="0.3">
      <c r="A2671" s="614"/>
      <c r="B2671" s="508"/>
      <c r="C2671" s="508"/>
      <c r="D2671" s="508"/>
      <c r="E2671" s="508"/>
      <c r="F2671" s="212" t="s">
        <v>82</v>
      </c>
      <c r="G2671" s="208">
        <v>0</v>
      </c>
      <c r="H2671" s="208">
        <v>0</v>
      </c>
      <c r="I2671" s="208">
        <v>0</v>
      </c>
      <c r="J2671" s="208">
        <f t="shared" si="1957"/>
        <v>0</v>
      </c>
      <c r="K2671" s="534"/>
      <c r="L2671" s="531"/>
      <c r="M2671" s="547"/>
      <c r="N2671" s="314"/>
      <c r="O2671" s="313"/>
      <c r="P2671" s="313"/>
      <c r="Q2671" s="313"/>
    </row>
    <row r="2672" spans="1:17" s="209" customFormat="1" ht="12" customHeight="1" x14ac:dyDescent="0.3">
      <c r="A2672" s="614"/>
      <c r="B2672" s="508"/>
      <c r="C2672" s="508"/>
      <c r="D2672" s="508"/>
      <c r="E2672" s="508"/>
      <c r="F2672" s="212" t="s">
        <v>83</v>
      </c>
      <c r="G2672" s="208">
        <v>0</v>
      </c>
      <c r="H2672" s="208">
        <v>0</v>
      </c>
      <c r="I2672" s="208">
        <v>0</v>
      </c>
      <c r="J2672" s="208">
        <f t="shared" si="1957"/>
        <v>0</v>
      </c>
      <c r="K2672" s="534"/>
      <c r="L2672" s="531"/>
      <c r="M2672" s="547"/>
      <c r="N2672" s="314"/>
      <c r="O2672" s="313"/>
      <c r="P2672" s="313"/>
      <c r="Q2672" s="313"/>
    </row>
    <row r="2673" spans="1:17" s="209" customFormat="1" ht="12" customHeight="1" x14ac:dyDescent="0.3">
      <c r="A2673" s="614"/>
      <c r="B2673" s="509"/>
      <c r="C2673" s="509"/>
      <c r="D2673" s="508"/>
      <c r="E2673" s="508"/>
      <c r="F2673" s="213" t="s">
        <v>121</v>
      </c>
      <c r="G2673" s="214">
        <f t="shared" ref="G2673:J2673" si="1959">SUM(G2670:G2672)</f>
        <v>7000000</v>
      </c>
      <c r="H2673" s="214">
        <f t="shared" si="1959"/>
        <v>0</v>
      </c>
      <c r="I2673" s="214">
        <f t="shared" si="1959"/>
        <v>7000000</v>
      </c>
      <c r="J2673" s="214">
        <f t="shared" si="1959"/>
        <v>0</v>
      </c>
      <c r="K2673" s="535"/>
      <c r="L2673" s="532"/>
      <c r="M2673" s="547"/>
      <c r="N2673" s="314"/>
      <c r="O2673" s="313"/>
      <c r="P2673" s="313"/>
      <c r="Q2673" s="313"/>
    </row>
    <row r="2674" spans="1:17" s="209" customFormat="1" ht="12" customHeight="1" x14ac:dyDescent="0.3">
      <c r="A2674" s="614"/>
      <c r="B2674" s="518"/>
      <c r="C2674" s="519"/>
      <c r="D2674" s="519"/>
      <c r="E2674" s="520"/>
      <c r="F2674" s="206"/>
      <c r="G2674" s="207"/>
      <c r="H2674" s="208"/>
      <c r="I2674" s="208"/>
      <c r="J2674" s="208"/>
      <c r="K2674" s="527"/>
      <c r="L2674" s="527"/>
      <c r="M2674" s="512"/>
      <c r="N2674" s="314"/>
      <c r="O2674" s="313"/>
      <c r="P2674" s="313"/>
      <c r="Q2674" s="313"/>
    </row>
    <row r="2675" spans="1:17" s="209" customFormat="1" ht="12" customHeight="1" x14ac:dyDescent="0.3">
      <c r="A2675" s="614"/>
      <c r="B2675" s="521"/>
      <c r="C2675" s="522"/>
      <c r="D2675" s="522"/>
      <c r="E2675" s="523"/>
      <c r="F2675" s="206" t="s">
        <v>565</v>
      </c>
      <c r="G2675" s="207">
        <f>G2665+G2670</f>
        <v>79319174</v>
      </c>
      <c r="H2675" s="207">
        <f t="shared" ref="H2675:J2675" si="1960">H2665+H2670</f>
        <v>0</v>
      </c>
      <c r="I2675" s="207">
        <f>I2665+I2670</f>
        <v>79319174</v>
      </c>
      <c r="J2675" s="207">
        <f t="shared" si="1960"/>
        <v>0</v>
      </c>
      <c r="K2675" s="528"/>
      <c r="L2675" s="528"/>
      <c r="M2675" s="513"/>
      <c r="N2675" s="314"/>
      <c r="O2675" s="313"/>
      <c r="P2675" s="313"/>
      <c r="Q2675" s="313"/>
    </row>
    <row r="2676" spans="1:17" s="209" customFormat="1" ht="12" customHeight="1" x14ac:dyDescent="0.3">
      <c r="A2676" s="614"/>
      <c r="B2676" s="521"/>
      <c r="C2676" s="522"/>
      <c r="D2676" s="522"/>
      <c r="E2676" s="523"/>
      <c r="F2676" s="206" t="s">
        <v>567</v>
      </c>
      <c r="G2676" s="207">
        <f t="shared" ref="G2676:J2677" si="1961">G2666+G2671</f>
        <v>0</v>
      </c>
      <c r="H2676" s="207">
        <f t="shared" si="1961"/>
        <v>0</v>
      </c>
      <c r="I2676" s="207">
        <f t="shared" si="1961"/>
        <v>0</v>
      </c>
      <c r="J2676" s="207">
        <f t="shared" si="1961"/>
        <v>0</v>
      </c>
      <c r="K2676" s="528"/>
      <c r="L2676" s="528"/>
      <c r="M2676" s="513"/>
      <c r="N2676" s="314"/>
      <c r="O2676" s="313"/>
      <c r="P2676" s="313"/>
      <c r="Q2676" s="313"/>
    </row>
    <row r="2677" spans="1:17" s="209" customFormat="1" ht="12" customHeight="1" x14ac:dyDescent="0.3">
      <c r="A2677" s="614"/>
      <c r="B2677" s="521"/>
      <c r="C2677" s="522"/>
      <c r="D2677" s="522"/>
      <c r="E2677" s="523"/>
      <c r="F2677" s="206" t="s">
        <v>569</v>
      </c>
      <c r="G2677" s="207">
        <f t="shared" si="1961"/>
        <v>0</v>
      </c>
      <c r="H2677" s="207">
        <f t="shared" si="1961"/>
        <v>0</v>
      </c>
      <c r="I2677" s="207">
        <f t="shared" si="1961"/>
        <v>0</v>
      </c>
      <c r="J2677" s="207">
        <f t="shared" si="1961"/>
        <v>0</v>
      </c>
      <c r="K2677" s="528"/>
      <c r="L2677" s="528"/>
      <c r="M2677" s="513"/>
      <c r="N2677" s="314"/>
      <c r="O2677" s="313"/>
      <c r="P2677" s="313"/>
      <c r="Q2677" s="313"/>
    </row>
    <row r="2678" spans="1:17" s="209" customFormat="1" ht="12" customHeight="1" x14ac:dyDescent="0.3">
      <c r="A2678" s="614"/>
      <c r="B2678" s="524"/>
      <c r="C2678" s="525"/>
      <c r="D2678" s="525"/>
      <c r="E2678" s="526"/>
      <c r="F2678" s="206" t="s">
        <v>121</v>
      </c>
      <c r="G2678" s="207">
        <f>SUM(G2675:G2677)</f>
        <v>79319174</v>
      </c>
      <c r="H2678" s="207">
        <f t="shared" ref="H2678:J2678" si="1962">SUM(H2675:H2677)</f>
        <v>0</v>
      </c>
      <c r="I2678" s="207">
        <f t="shared" si="1962"/>
        <v>79319174</v>
      </c>
      <c r="J2678" s="207">
        <f t="shared" si="1962"/>
        <v>0</v>
      </c>
      <c r="K2678" s="529"/>
      <c r="L2678" s="529"/>
      <c r="M2678" s="514"/>
      <c r="N2678" s="314"/>
      <c r="O2678" s="313"/>
      <c r="P2678" s="313"/>
      <c r="Q2678" s="313"/>
    </row>
    <row r="2679" spans="1:17" s="209" customFormat="1" ht="12" customHeight="1" x14ac:dyDescent="0.3">
      <c r="A2679" s="614">
        <f>A2664+1</f>
        <v>277</v>
      </c>
      <c r="B2679" s="507"/>
      <c r="C2679" s="507" t="s">
        <v>429</v>
      </c>
      <c r="D2679" s="507"/>
      <c r="E2679" s="507"/>
      <c r="F2679" s="210" t="s">
        <v>197</v>
      </c>
      <c r="G2679" s="210"/>
      <c r="H2679" s="211"/>
      <c r="I2679" s="211"/>
      <c r="J2679" s="211"/>
      <c r="K2679" s="533" t="s">
        <v>852</v>
      </c>
      <c r="L2679" s="530">
        <v>0</v>
      </c>
      <c r="M2679" s="512" t="s">
        <v>1347</v>
      </c>
      <c r="N2679" s="314"/>
      <c r="O2679" s="313"/>
      <c r="P2679" s="313"/>
      <c r="Q2679" s="313"/>
    </row>
    <row r="2680" spans="1:17" s="209" customFormat="1" ht="12" customHeight="1" x14ac:dyDescent="0.3">
      <c r="A2680" s="614"/>
      <c r="B2680" s="508"/>
      <c r="C2680" s="508"/>
      <c r="D2680" s="508"/>
      <c r="E2680" s="508"/>
      <c r="F2680" s="212" t="s">
        <v>104</v>
      </c>
      <c r="G2680" s="208">
        <v>20000000</v>
      </c>
      <c r="H2680" s="208">
        <v>0</v>
      </c>
      <c r="I2680" s="208">
        <f>G2680</f>
        <v>20000000</v>
      </c>
      <c r="J2680" s="208">
        <f t="shared" ref="J2680:J2682" si="1963">H2680</f>
        <v>0</v>
      </c>
      <c r="K2680" s="534"/>
      <c r="L2680" s="531"/>
      <c r="M2680" s="513"/>
      <c r="N2680" s="314">
        <f>G2680</f>
        <v>20000000</v>
      </c>
      <c r="O2680" s="314">
        <f t="shared" ref="O2680:Q2680" si="1964">H2680</f>
        <v>0</v>
      </c>
      <c r="P2680" s="314">
        <f t="shared" si="1964"/>
        <v>20000000</v>
      </c>
      <c r="Q2680" s="314">
        <f t="shared" si="1964"/>
        <v>0</v>
      </c>
    </row>
    <row r="2681" spans="1:17" s="209" customFormat="1" ht="12" customHeight="1" x14ac:dyDescent="0.3">
      <c r="A2681" s="614"/>
      <c r="B2681" s="508"/>
      <c r="C2681" s="508"/>
      <c r="D2681" s="508"/>
      <c r="E2681" s="508"/>
      <c r="F2681" s="212" t="s">
        <v>82</v>
      </c>
      <c r="G2681" s="208">
        <v>0</v>
      </c>
      <c r="H2681" s="208">
        <v>0</v>
      </c>
      <c r="I2681" s="208">
        <v>0</v>
      </c>
      <c r="J2681" s="208">
        <f t="shared" si="1963"/>
        <v>0</v>
      </c>
      <c r="K2681" s="534"/>
      <c r="L2681" s="531"/>
      <c r="M2681" s="513"/>
      <c r="N2681" s="314"/>
      <c r="O2681" s="313"/>
      <c r="P2681" s="313"/>
      <c r="Q2681" s="313"/>
    </row>
    <row r="2682" spans="1:17" s="209" customFormat="1" ht="12" customHeight="1" x14ac:dyDescent="0.3">
      <c r="A2682" s="614"/>
      <c r="B2682" s="508"/>
      <c r="C2682" s="508"/>
      <c r="D2682" s="508"/>
      <c r="E2682" s="508"/>
      <c r="F2682" s="212" t="s">
        <v>83</v>
      </c>
      <c r="G2682" s="208">
        <v>0</v>
      </c>
      <c r="H2682" s="208">
        <v>0</v>
      </c>
      <c r="I2682" s="208">
        <v>0</v>
      </c>
      <c r="J2682" s="208">
        <f t="shared" si="1963"/>
        <v>0</v>
      </c>
      <c r="K2682" s="534"/>
      <c r="L2682" s="531"/>
      <c r="M2682" s="513"/>
      <c r="N2682" s="314"/>
      <c r="O2682" s="313"/>
      <c r="P2682" s="313"/>
      <c r="Q2682" s="313"/>
    </row>
    <row r="2683" spans="1:17" s="209" customFormat="1" ht="12" customHeight="1" x14ac:dyDescent="0.3">
      <c r="A2683" s="614"/>
      <c r="B2683" s="509"/>
      <c r="C2683" s="509"/>
      <c r="D2683" s="508"/>
      <c r="E2683" s="508"/>
      <c r="F2683" s="213" t="s">
        <v>121</v>
      </c>
      <c r="G2683" s="214">
        <f t="shared" ref="G2683:J2683" si="1965">SUM(G2680:G2682)</f>
        <v>20000000</v>
      </c>
      <c r="H2683" s="214">
        <f t="shared" si="1965"/>
        <v>0</v>
      </c>
      <c r="I2683" s="214">
        <f t="shared" si="1965"/>
        <v>20000000</v>
      </c>
      <c r="J2683" s="214">
        <f t="shared" si="1965"/>
        <v>0</v>
      </c>
      <c r="K2683" s="535"/>
      <c r="L2683" s="532"/>
      <c r="M2683" s="513"/>
      <c r="N2683" s="314"/>
      <c r="O2683" s="313"/>
      <c r="P2683" s="313"/>
      <c r="Q2683" s="313"/>
    </row>
    <row r="2684" spans="1:17" s="209" customFormat="1" ht="12" customHeight="1" x14ac:dyDescent="0.3">
      <c r="A2684" s="614"/>
      <c r="B2684" s="507"/>
      <c r="C2684" s="507" t="s">
        <v>430</v>
      </c>
      <c r="D2684" s="508"/>
      <c r="E2684" s="508"/>
      <c r="F2684" s="210" t="s">
        <v>197</v>
      </c>
      <c r="G2684" s="210"/>
      <c r="H2684" s="211"/>
      <c r="I2684" s="211"/>
      <c r="J2684" s="211"/>
      <c r="K2684" s="533" t="s">
        <v>850</v>
      </c>
      <c r="L2684" s="530">
        <v>0</v>
      </c>
      <c r="M2684" s="513"/>
      <c r="N2684" s="314"/>
      <c r="O2684" s="313"/>
      <c r="P2684" s="313"/>
      <c r="Q2684" s="313"/>
    </row>
    <row r="2685" spans="1:17" s="209" customFormat="1" ht="12" customHeight="1" x14ac:dyDescent="0.3">
      <c r="A2685" s="614"/>
      <c r="B2685" s="508"/>
      <c r="C2685" s="508"/>
      <c r="D2685" s="508"/>
      <c r="E2685" s="508"/>
      <c r="F2685" s="212" t="s">
        <v>104</v>
      </c>
      <c r="G2685" s="208">
        <v>77000000</v>
      </c>
      <c r="H2685" s="208">
        <v>0</v>
      </c>
      <c r="I2685" s="208">
        <f>G2685</f>
        <v>77000000</v>
      </c>
      <c r="J2685" s="208">
        <f t="shared" ref="J2685:J2687" si="1966">H2685</f>
        <v>0</v>
      </c>
      <c r="K2685" s="534"/>
      <c r="L2685" s="531"/>
      <c r="M2685" s="513"/>
      <c r="N2685" s="314">
        <f>G2685</f>
        <v>77000000</v>
      </c>
      <c r="O2685" s="314">
        <f t="shared" ref="O2685:Q2685" si="1967">H2685</f>
        <v>0</v>
      </c>
      <c r="P2685" s="314">
        <f t="shared" si="1967"/>
        <v>77000000</v>
      </c>
      <c r="Q2685" s="314">
        <f t="shared" si="1967"/>
        <v>0</v>
      </c>
    </row>
    <row r="2686" spans="1:17" s="209" customFormat="1" ht="12" customHeight="1" x14ac:dyDescent="0.3">
      <c r="A2686" s="614"/>
      <c r="B2686" s="508"/>
      <c r="C2686" s="508"/>
      <c r="D2686" s="508"/>
      <c r="E2686" s="508"/>
      <c r="F2686" s="212" t="s">
        <v>82</v>
      </c>
      <c r="G2686" s="208">
        <v>0</v>
      </c>
      <c r="H2686" s="208">
        <v>0</v>
      </c>
      <c r="I2686" s="208">
        <v>0</v>
      </c>
      <c r="J2686" s="208">
        <f t="shared" si="1966"/>
        <v>0</v>
      </c>
      <c r="K2686" s="534"/>
      <c r="L2686" s="531"/>
      <c r="M2686" s="513"/>
      <c r="N2686" s="314"/>
      <c r="O2686" s="313"/>
      <c r="P2686" s="313"/>
      <c r="Q2686" s="313"/>
    </row>
    <row r="2687" spans="1:17" s="209" customFormat="1" ht="12" customHeight="1" x14ac:dyDescent="0.3">
      <c r="A2687" s="614"/>
      <c r="B2687" s="508"/>
      <c r="C2687" s="508"/>
      <c r="D2687" s="508"/>
      <c r="E2687" s="508"/>
      <c r="F2687" s="212" t="s">
        <v>83</v>
      </c>
      <c r="G2687" s="208">
        <v>0</v>
      </c>
      <c r="H2687" s="208">
        <v>0</v>
      </c>
      <c r="I2687" s="208">
        <v>0</v>
      </c>
      <c r="J2687" s="208">
        <f t="shared" si="1966"/>
        <v>0</v>
      </c>
      <c r="K2687" s="534"/>
      <c r="L2687" s="531"/>
      <c r="M2687" s="513"/>
      <c r="N2687" s="314"/>
      <c r="O2687" s="313"/>
      <c r="P2687" s="313"/>
      <c r="Q2687" s="313"/>
    </row>
    <row r="2688" spans="1:17" s="209" customFormat="1" ht="12" customHeight="1" x14ac:dyDescent="0.3">
      <c r="A2688" s="614"/>
      <c r="B2688" s="509"/>
      <c r="C2688" s="509"/>
      <c r="D2688" s="508"/>
      <c r="E2688" s="508"/>
      <c r="F2688" s="213" t="s">
        <v>121</v>
      </c>
      <c r="G2688" s="214">
        <f t="shared" ref="G2688:J2688" si="1968">SUM(G2685:G2687)</f>
        <v>77000000</v>
      </c>
      <c r="H2688" s="214">
        <f t="shared" si="1968"/>
        <v>0</v>
      </c>
      <c r="I2688" s="214">
        <f t="shared" si="1968"/>
        <v>77000000</v>
      </c>
      <c r="J2688" s="214">
        <f t="shared" si="1968"/>
        <v>0</v>
      </c>
      <c r="K2688" s="535"/>
      <c r="L2688" s="532"/>
      <c r="M2688" s="514"/>
      <c r="N2688" s="314"/>
      <c r="O2688" s="313"/>
      <c r="P2688" s="313"/>
      <c r="Q2688" s="313"/>
    </row>
    <row r="2689" spans="1:17" s="209" customFormat="1" ht="12" customHeight="1" x14ac:dyDescent="0.3">
      <c r="A2689" s="614"/>
      <c r="B2689" s="518"/>
      <c r="C2689" s="519"/>
      <c r="D2689" s="519"/>
      <c r="E2689" s="520"/>
      <c r="F2689" s="206"/>
      <c r="G2689" s="207"/>
      <c r="H2689" s="208"/>
      <c r="I2689" s="208"/>
      <c r="J2689" s="208"/>
      <c r="K2689" s="527"/>
      <c r="L2689" s="527"/>
      <c r="M2689" s="512"/>
      <c r="N2689" s="314"/>
      <c r="O2689" s="313"/>
      <c r="P2689" s="313"/>
      <c r="Q2689" s="313"/>
    </row>
    <row r="2690" spans="1:17" s="209" customFormat="1" ht="12" customHeight="1" x14ac:dyDescent="0.3">
      <c r="A2690" s="614"/>
      <c r="B2690" s="521"/>
      <c r="C2690" s="522"/>
      <c r="D2690" s="522"/>
      <c r="E2690" s="523"/>
      <c r="F2690" s="206" t="s">
        <v>565</v>
      </c>
      <c r="G2690" s="207">
        <f>G2680+G2685</f>
        <v>97000000</v>
      </c>
      <c r="H2690" s="207">
        <f t="shared" ref="H2690:J2690" si="1969">H2680+H2685</f>
        <v>0</v>
      </c>
      <c r="I2690" s="207">
        <f t="shared" si="1969"/>
        <v>97000000</v>
      </c>
      <c r="J2690" s="207">
        <f t="shared" si="1969"/>
        <v>0</v>
      </c>
      <c r="K2690" s="528"/>
      <c r="L2690" s="528"/>
      <c r="M2690" s="513"/>
      <c r="N2690" s="314"/>
      <c r="O2690" s="313"/>
      <c r="P2690" s="313"/>
      <c r="Q2690" s="313"/>
    </row>
    <row r="2691" spans="1:17" s="209" customFormat="1" ht="12" customHeight="1" x14ac:dyDescent="0.3">
      <c r="A2691" s="614"/>
      <c r="B2691" s="521"/>
      <c r="C2691" s="522"/>
      <c r="D2691" s="522"/>
      <c r="E2691" s="523"/>
      <c r="F2691" s="206" t="s">
        <v>567</v>
      </c>
      <c r="G2691" s="207">
        <f t="shared" ref="G2691:J2692" si="1970">G2681+G2686</f>
        <v>0</v>
      </c>
      <c r="H2691" s="207">
        <f t="shared" si="1970"/>
        <v>0</v>
      </c>
      <c r="I2691" s="207">
        <f t="shared" si="1970"/>
        <v>0</v>
      </c>
      <c r="J2691" s="207">
        <f t="shared" si="1970"/>
        <v>0</v>
      </c>
      <c r="K2691" s="528"/>
      <c r="L2691" s="528"/>
      <c r="M2691" s="513"/>
      <c r="N2691" s="314"/>
      <c r="O2691" s="313"/>
      <c r="P2691" s="313"/>
      <c r="Q2691" s="313"/>
    </row>
    <row r="2692" spans="1:17" s="209" customFormat="1" ht="12" customHeight="1" x14ac:dyDescent="0.3">
      <c r="A2692" s="614"/>
      <c r="B2692" s="521"/>
      <c r="C2692" s="522"/>
      <c r="D2692" s="522"/>
      <c r="E2692" s="523"/>
      <c r="F2692" s="206" t="s">
        <v>569</v>
      </c>
      <c r="G2692" s="207">
        <f t="shared" si="1970"/>
        <v>0</v>
      </c>
      <c r="H2692" s="207">
        <f t="shared" si="1970"/>
        <v>0</v>
      </c>
      <c r="I2692" s="207">
        <f t="shared" si="1970"/>
        <v>0</v>
      </c>
      <c r="J2692" s="207">
        <f t="shared" si="1970"/>
        <v>0</v>
      </c>
      <c r="K2692" s="528"/>
      <c r="L2692" s="528"/>
      <c r="M2692" s="513"/>
      <c r="N2692" s="314"/>
      <c r="O2692" s="313"/>
      <c r="P2692" s="313"/>
      <c r="Q2692" s="313"/>
    </row>
    <row r="2693" spans="1:17" s="209" customFormat="1" ht="12" customHeight="1" x14ac:dyDescent="0.3">
      <c r="A2693" s="614"/>
      <c r="B2693" s="524"/>
      <c r="C2693" s="525"/>
      <c r="D2693" s="525"/>
      <c r="E2693" s="526"/>
      <c r="F2693" s="206" t="s">
        <v>121</v>
      </c>
      <c r="G2693" s="207">
        <f>SUM(G2690:G2692)</f>
        <v>97000000</v>
      </c>
      <c r="H2693" s="207">
        <f t="shared" ref="H2693:J2693" si="1971">SUM(H2690:H2692)</f>
        <v>0</v>
      </c>
      <c r="I2693" s="207">
        <f t="shared" si="1971"/>
        <v>97000000</v>
      </c>
      <c r="J2693" s="207">
        <f t="shared" si="1971"/>
        <v>0</v>
      </c>
      <c r="K2693" s="529"/>
      <c r="L2693" s="529"/>
      <c r="M2693" s="514"/>
      <c r="N2693" s="314"/>
      <c r="O2693" s="313"/>
      <c r="P2693" s="313"/>
      <c r="Q2693" s="313"/>
    </row>
    <row r="2694" spans="1:17" s="209" customFormat="1" ht="12" customHeight="1" x14ac:dyDescent="0.3">
      <c r="A2694" s="614">
        <f>A2679+1</f>
        <v>278</v>
      </c>
      <c r="B2694" s="507"/>
      <c r="C2694" s="507" t="s">
        <v>431</v>
      </c>
      <c r="D2694" s="507"/>
      <c r="E2694" s="507"/>
      <c r="F2694" s="210" t="s">
        <v>197</v>
      </c>
      <c r="G2694" s="210"/>
      <c r="H2694" s="211"/>
      <c r="I2694" s="211"/>
      <c r="J2694" s="211"/>
      <c r="K2694" s="533" t="s">
        <v>852</v>
      </c>
      <c r="L2694" s="530">
        <v>0</v>
      </c>
      <c r="M2694" s="512" t="s">
        <v>1348</v>
      </c>
      <c r="N2694" s="314"/>
      <c r="O2694" s="313"/>
      <c r="P2694" s="313"/>
      <c r="Q2694" s="313"/>
    </row>
    <row r="2695" spans="1:17" s="209" customFormat="1" ht="12" customHeight="1" x14ac:dyDescent="0.3">
      <c r="A2695" s="614"/>
      <c r="B2695" s="508"/>
      <c r="C2695" s="508"/>
      <c r="D2695" s="508"/>
      <c r="E2695" s="508"/>
      <c r="F2695" s="212" t="s">
        <v>104</v>
      </c>
      <c r="G2695" s="208">
        <v>1780000</v>
      </c>
      <c r="H2695" s="208">
        <v>0</v>
      </c>
      <c r="I2695" s="208">
        <f>G2695</f>
        <v>1780000</v>
      </c>
      <c r="J2695" s="208">
        <f t="shared" ref="J2695:J2697" si="1972">H2695</f>
        <v>0</v>
      </c>
      <c r="K2695" s="534"/>
      <c r="L2695" s="531"/>
      <c r="M2695" s="513"/>
      <c r="N2695" s="314">
        <f>G2695</f>
        <v>1780000</v>
      </c>
      <c r="O2695" s="314">
        <f t="shared" ref="O2695:Q2695" si="1973">H2695</f>
        <v>0</v>
      </c>
      <c r="P2695" s="314">
        <f t="shared" si="1973"/>
        <v>1780000</v>
      </c>
      <c r="Q2695" s="314">
        <f t="shared" si="1973"/>
        <v>0</v>
      </c>
    </row>
    <row r="2696" spans="1:17" s="209" customFormat="1" ht="12" customHeight="1" x14ac:dyDescent="0.3">
      <c r="A2696" s="614"/>
      <c r="B2696" s="508"/>
      <c r="C2696" s="508"/>
      <c r="D2696" s="508"/>
      <c r="E2696" s="508"/>
      <c r="F2696" s="212" t="s">
        <v>82</v>
      </c>
      <c r="G2696" s="208">
        <v>0</v>
      </c>
      <c r="H2696" s="208">
        <v>0</v>
      </c>
      <c r="I2696" s="208">
        <v>0</v>
      </c>
      <c r="J2696" s="208">
        <f t="shared" si="1972"/>
        <v>0</v>
      </c>
      <c r="K2696" s="534"/>
      <c r="L2696" s="531"/>
      <c r="M2696" s="513"/>
      <c r="N2696" s="314"/>
      <c r="O2696" s="313"/>
      <c r="P2696" s="313"/>
      <c r="Q2696" s="313"/>
    </row>
    <row r="2697" spans="1:17" s="209" customFormat="1" ht="12" customHeight="1" x14ac:dyDescent="0.3">
      <c r="A2697" s="614"/>
      <c r="B2697" s="508"/>
      <c r="C2697" s="508"/>
      <c r="D2697" s="508"/>
      <c r="E2697" s="508"/>
      <c r="F2697" s="212" t="s">
        <v>83</v>
      </c>
      <c r="G2697" s="208">
        <v>0</v>
      </c>
      <c r="H2697" s="208">
        <v>0</v>
      </c>
      <c r="I2697" s="208">
        <v>0</v>
      </c>
      <c r="J2697" s="208">
        <f t="shared" si="1972"/>
        <v>0</v>
      </c>
      <c r="K2697" s="534"/>
      <c r="L2697" s="531"/>
      <c r="M2697" s="513"/>
      <c r="N2697" s="314"/>
      <c r="O2697" s="313"/>
      <c r="P2697" s="313"/>
      <c r="Q2697" s="313"/>
    </row>
    <row r="2698" spans="1:17" s="209" customFormat="1" ht="12" customHeight="1" x14ac:dyDescent="0.3">
      <c r="A2698" s="614"/>
      <c r="B2698" s="509"/>
      <c r="C2698" s="509"/>
      <c r="D2698" s="508"/>
      <c r="E2698" s="508"/>
      <c r="F2698" s="213" t="s">
        <v>121</v>
      </c>
      <c r="G2698" s="214">
        <f t="shared" ref="G2698:J2698" si="1974">SUM(G2695:G2697)</f>
        <v>1780000</v>
      </c>
      <c r="H2698" s="214">
        <f t="shared" si="1974"/>
        <v>0</v>
      </c>
      <c r="I2698" s="214">
        <f t="shared" si="1974"/>
        <v>1780000</v>
      </c>
      <c r="J2698" s="214">
        <f t="shared" si="1974"/>
        <v>0</v>
      </c>
      <c r="K2698" s="535"/>
      <c r="L2698" s="532"/>
      <c r="M2698" s="513"/>
      <c r="N2698" s="314"/>
      <c r="O2698" s="313"/>
      <c r="P2698" s="313"/>
      <c r="Q2698" s="313"/>
    </row>
    <row r="2699" spans="1:17" s="209" customFormat="1" ht="12" customHeight="1" x14ac:dyDescent="0.3">
      <c r="A2699" s="614"/>
      <c r="B2699" s="507"/>
      <c r="C2699" s="507" t="s">
        <v>432</v>
      </c>
      <c r="D2699" s="508"/>
      <c r="E2699" s="508"/>
      <c r="F2699" s="210" t="s">
        <v>197</v>
      </c>
      <c r="G2699" s="210"/>
      <c r="H2699" s="211"/>
      <c r="I2699" s="211"/>
      <c r="J2699" s="211"/>
      <c r="K2699" s="533" t="s">
        <v>850</v>
      </c>
      <c r="L2699" s="530">
        <v>0</v>
      </c>
      <c r="M2699" s="513"/>
      <c r="N2699" s="314"/>
      <c r="O2699" s="313"/>
      <c r="P2699" s="313"/>
      <c r="Q2699" s="313"/>
    </row>
    <row r="2700" spans="1:17" s="209" customFormat="1" ht="12" customHeight="1" x14ac:dyDescent="0.3">
      <c r="A2700" s="614"/>
      <c r="B2700" s="508"/>
      <c r="C2700" s="508"/>
      <c r="D2700" s="508"/>
      <c r="E2700" s="508"/>
      <c r="F2700" s="212" t="s">
        <v>104</v>
      </c>
      <c r="G2700" s="208">
        <v>4241099</v>
      </c>
      <c r="H2700" s="208">
        <v>0</v>
      </c>
      <c r="I2700" s="208">
        <f>G2700</f>
        <v>4241099</v>
      </c>
      <c r="J2700" s="208">
        <f t="shared" ref="J2700:J2702" si="1975">H2700</f>
        <v>0</v>
      </c>
      <c r="K2700" s="534"/>
      <c r="L2700" s="531"/>
      <c r="M2700" s="513"/>
      <c r="N2700" s="314">
        <f>G2700</f>
        <v>4241099</v>
      </c>
      <c r="O2700" s="314">
        <f t="shared" ref="O2700:Q2700" si="1976">H2700</f>
        <v>0</v>
      </c>
      <c r="P2700" s="314">
        <f t="shared" si="1976"/>
        <v>4241099</v>
      </c>
      <c r="Q2700" s="314">
        <f t="shared" si="1976"/>
        <v>0</v>
      </c>
    </row>
    <row r="2701" spans="1:17" s="209" customFormat="1" ht="12" customHeight="1" x14ac:dyDescent="0.3">
      <c r="A2701" s="614"/>
      <c r="B2701" s="508"/>
      <c r="C2701" s="508"/>
      <c r="D2701" s="508"/>
      <c r="E2701" s="508"/>
      <c r="F2701" s="212" t="s">
        <v>82</v>
      </c>
      <c r="G2701" s="208">
        <v>0</v>
      </c>
      <c r="H2701" s="208">
        <v>0</v>
      </c>
      <c r="I2701" s="208">
        <v>0</v>
      </c>
      <c r="J2701" s="208">
        <f t="shared" si="1975"/>
        <v>0</v>
      </c>
      <c r="K2701" s="534"/>
      <c r="L2701" s="531"/>
      <c r="M2701" s="513"/>
      <c r="N2701" s="314"/>
      <c r="O2701" s="313"/>
      <c r="P2701" s="313"/>
      <c r="Q2701" s="313"/>
    </row>
    <row r="2702" spans="1:17" s="209" customFormat="1" ht="12" customHeight="1" x14ac:dyDescent="0.3">
      <c r="A2702" s="614"/>
      <c r="B2702" s="508"/>
      <c r="C2702" s="508"/>
      <c r="D2702" s="508"/>
      <c r="E2702" s="508"/>
      <c r="F2702" s="212" t="s">
        <v>83</v>
      </c>
      <c r="G2702" s="208">
        <v>0</v>
      </c>
      <c r="H2702" s="208">
        <v>0</v>
      </c>
      <c r="I2702" s="208">
        <v>0</v>
      </c>
      <c r="J2702" s="208">
        <f t="shared" si="1975"/>
        <v>0</v>
      </c>
      <c r="K2702" s="534"/>
      <c r="L2702" s="531"/>
      <c r="M2702" s="513"/>
      <c r="N2702" s="314"/>
      <c r="O2702" s="313"/>
      <c r="P2702" s="313"/>
      <c r="Q2702" s="313"/>
    </row>
    <row r="2703" spans="1:17" s="209" customFormat="1" ht="12" customHeight="1" x14ac:dyDescent="0.3">
      <c r="A2703" s="614"/>
      <c r="B2703" s="509"/>
      <c r="C2703" s="509"/>
      <c r="D2703" s="508"/>
      <c r="E2703" s="508"/>
      <c r="F2703" s="213" t="s">
        <v>121</v>
      </c>
      <c r="G2703" s="214">
        <f t="shared" ref="G2703:J2703" si="1977">SUM(G2700:G2702)</f>
        <v>4241099</v>
      </c>
      <c r="H2703" s="214">
        <f t="shared" si="1977"/>
        <v>0</v>
      </c>
      <c r="I2703" s="214">
        <f t="shared" si="1977"/>
        <v>4241099</v>
      </c>
      <c r="J2703" s="214">
        <f t="shared" si="1977"/>
        <v>0</v>
      </c>
      <c r="K2703" s="535"/>
      <c r="L2703" s="532"/>
      <c r="M2703" s="514"/>
      <c r="N2703" s="314"/>
      <c r="O2703" s="313"/>
      <c r="P2703" s="313"/>
      <c r="Q2703" s="313"/>
    </row>
    <row r="2704" spans="1:17" s="209" customFormat="1" ht="12" customHeight="1" x14ac:dyDescent="0.3">
      <c r="A2704" s="614"/>
      <c r="B2704" s="518"/>
      <c r="C2704" s="519"/>
      <c r="D2704" s="519"/>
      <c r="E2704" s="520"/>
      <c r="F2704" s="206"/>
      <c r="G2704" s="207"/>
      <c r="H2704" s="208"/>
      <c r="I2704" s="208"/>
      <c r="J2704" s="208"/>
      <c r="K2704" s="527"/>
      <c r="L2704" s="527"/>
      <c r="M2704" s="512"/>
      <c r="N2704" s="314"/>
      <c r="O2704" s="313"/>
      <c r="P2704" s="313"/>
      <c r="Q2704" s="313"/>
    </row>
    <row r="2705" spans="1:17" s="209" customFormat="1" ht="12" customHeight="1" x14ac:dyDescent="0.3">
      <c r="A2705" s="614"/>
      <c r="B2705" s="521"/>
      <c r="C2705" s="522"/>
      <c r="D2705" s="522"/>
      <c r="E2705" s="523"/>
      <c r="F2705" s="206" t="s">
        <v>565</v>
      </c>
      <c r="G2705" s="207">
        <f>G2695+G2700</f>
        <v>6021099</v>
      </c>
      <c r="H2705" s="207">
        <f t="shared" ref="H2705:J2705" si="1978">H2695+H2700</f>
        <v>0</v>
      </c>
      <c r="I2705" s="207">
        <f t="shared" si="1978"/>
        <v>6021099</v>
      </c>
      <c r="J2705" s="207">
        <f t="shared" si="1978"/>
        <v>0</v>
      </c>
      <c r="K2705" s="528"/>
      <c r="L2705" s="528"/>
      <c r="M2705" s="513"/>
      <c r="N2705" s="314"/>
      <c r="O2705" s="313"/>
      <c r="P2705" s="313"/>
      <c r="Q2705" s="313"/>
    </row>
    <row r="2706" spans="1:17" s="209" customFormat="1" ht="12" customHeight="1" x14ac:dyDescent="0.3">
      <c r="A2706" s="614"/>
      <c r="B2706" s="521"/>
      <c r="C2706" s="522"/>
      <c r="D2706" s="522"/>
      <c r="E2706" s="523"/>
      <c r="F2706" s="206" t="s">
        <v>567</v>
      </c>
      <c r="G2706" s="207">
        <f t="shared" ref="G2706:J2706" si="1979">G2696+G2701</f>
        <v>0</v>
      </c>
      <c r="H2706" s="207">
        <f t="shared" si="1979"/>
        <v>0</v>
      </c>
      <c r="I2706" s="207">
        <f t="shared" si="1979"/>
        <v>0</v>
      </c>
      <c r="J2706" s="207">
        <f t="shared" si="1979"/>
        <v>0</v>
      </c>
      <c r="K2706" s="528"/>
      <c r="L2706" s="528"/>
      <c r="M2706" s="513"/>
      <c r="N2706" s="314"/>
      <c r="O2706" s="313"/>
      <c r="P2706" s="313"/>
      <c r="Q2706" s="313"/>
    </row>
    <row r="2707" spans="1:17" s="209" customFormat="1" ht="12" customHeight="1" x14ac:dyDescent="0.3">
      <c r="A2707" s="614"/>
      <c r="B2707" s="521"/>
      <c r="C2707" s="522"/>
      <c r="D2707" s="522"/>
      <c r="E2707" s="523"/>
      <c r="F2707" s="206" t="s">
        <v>569</v>
      </c>
      <c r="G2707" s="207">
        <f t="shared" ref="G2707:J2707" si="1980">G2697+G2702</f>
        <v>0</v>
      </c>
      <c r="H2707" s="207">
        <f t="shared" si="1980"/>
        <v>0</v>
      </c>
      <c r="I2707" s="207">
        <f t="shared" si="1980"/>
        <v>0</v>
      </c>
      <c r="J2707" s="207">
        <f t="shared" si="1980"/>
        <v>0</v>
      </c>
      <c r="K2707" s="528"/>
      <c r="L2707" s="528"/>
      <c r="M2707" s="513"/>
      <c r="N2707" s="314"/>
      <c r="O2707" s="313"/>
      <c r="P2707" s="313"/>
      <c r="Q2707" s="313"/>
    </row>
    <row r="2708" spans="1:17" s="209" customFormat="1" ht="12" customHeight="1" x14ac:dyDescent="0.3">
      <c r="A2708" s="614"/>
      <c r="B2708" s="524"/>
      <c r="C2708" s="525"/>
      <c r="D2708" s="525"/>
      <c r="E2708" s="526"/>
      <c r="F2708" s="206" t="s">
        <v>121</v>
      </c>
      <c r="G2708" s="207">
        <f>SUM(G2705:G2707)</f>
        <v>6021099</v>
      </c>
      <c r="H2708" s="207">
        <f t="shared" ref="H2708:J2708" si="1981">SUM(H2705:H2707)</f>
        <v>0</v>
      </c>
      <c r="I2708" s="207">
        <f t="shared" si="1981"/>
        <v>6021099</v>
      </c>
      <c r="J2708" s="207">
        <f t="shared" si="1981"/>
        <v>0</v>
      </c>
      <c r="K2708" s="529"/>
      <c r="L2708" s="529"/>
      <c r="M2708" s="514"/>
      <c r="N2708" s="314"/>
      <c r="O2708" s="313"/>
      <c r="P2708" s="313"/>
      <c r="Q2708" s="313"/>
    </row>
    <row r="2709" spans="1:17" s="209" customFormat="1" ht="12" customHeight="1" x14ac:dyDescent="0.3">
      <c r="A2709" s="614">
        <f>A2694+1</f>
        <v>279</v>
      </c>
      <c r="B2709" s="507"/>
      <c r="C2709" s="507" t="s">
        <v>433</v>
      </c>
      <c r="D2709" s="507"/>
      <c r="E2709" s="507"/>
      <c r="F2709" s="210" t="s">
        <v>197</v>
      </c>
      <c r="G2709" s="210"/>
      <c r="H2709" s="211"/>
      <c r="I2709" s="211"/>
      <c r="J2709" s="211"/>
      <c r="K2709" s="533" t="s">
        <v>852</v>
      </c>
      <c r="L2709" s="530">
        <v>0</v>
      </c>
      <c r="M2709" s="512" t="s">
        <v>1349</v>
      </c>
      <c r="N2709" s="314"/>
      <c r="O2709" s="313"/>
      <c r="P2709" s="313"/>
      <c r="Q2709" s="313"/>
    </row>
    <row r="2710" spans="1:17" s="209" customFormat="1" ht="12" customHeight="1" x14ac:dyDescent="0.3">
      <c r="A2710" s="614"/>
      <c r="B2710" s="508"/>
      <c r="C2710" s="508"/>
      <c r="D2710" s="508"/>
      <c r="E2710" s="508"/>
      <c r="F2710" s="212" t="s">
        <v>104</v>
      </c>
      <c r="G2710" s="208">
        <v>32311878</v>
      </c>
      <c r="H2710" s="208">
        <v>0</v>
      </c>
      <c r="I2710" s="208">
        <f>G2710</f>
        <v>32311878</v>
      </c>
      <c r="J2710" s="208">
        <f t="shared" ref="J2710:J2712" si="1982">H2710</f>
        <v>0</v>
      </c>
      <c r="K2710" s="534"/>
      <c r="L2710" s="531"/>
      <c r="M2710" s="513"/>
      <c r="N2710" s="314">
        <f>G2710</f>
        <v>32311878</v>
      </c>
      <c r="O2710" s="314">
        <f t="shared" ref="O2710:Q2710" si="1983">H2710</f>
        <v>0</v>
      </c>
      <c r="P2710" s="314">
        <f t="shared" si="1983"/>
        <v>32311878</v>
      </c>
      <c r="Q2710" s="314">
        <f t="shared" si="1983"/>
        <v>0</v>
      </c>
    </row>
    <row r="2711" spans="1:17" s="209" customFormat="1" ht="12" customHeight="1" x14ac:dyDescent="0.3">
      <c r="A2711" s="614"/>
      <c r="B2711" s="508"/>
      <c r="C2711" s="508"/>
      <c r="D2711" s="508"/>
      <c r="E2711" s="508"/>
      <c r="F2711" s="212" t="s">
        <v>82</v>
      </c>
      <c r="G2711" s="208">
        <v>0</v>
      </c>
      <c r="H2711" s="208">
        <v>0</v>
      </c>
      <c r="I2711" s="208">
        <v>0</v>
      </c>
      <c r="J2711" s="208">
        <f t="shared" si="1982"/>
        <v>0</v>
      </c>
      <c r="K2711" s="534"/>
      <c r="L2711" s="531"/>
      <c r="M2711" s="513"/>
      <c r="N2711" s="314"/>
      <c r="O2711" s="313"/>
      <c r="P2711" s="313"/>
      <c r="Q2711" s="313"/>
    </row>
    <row r="2712" spans="1:17" s="209" customFormat="1" ht="12" customHeight="1" x14ac:dyDescent="0.3">
      <c r="A2712" s="614"/>
      <c r="B2712" s="508"/>
      <c r="C2712" s="508"/>
      <c r="D2712" s="508"/>
      <c r="E2712" s="508"/>
      <c r="F2712" s="212" t="s">
        <v>83</v>
      </c>
      <c r="G2712" s="208">
        <v>0</v>
      </c>
      <c r="H2712" s="208">
        <v>0</v>
      </c>
      <c r="I2712" s="208">
        <v>0</v>
      </c>
      <c r="J2712" s="208">
        <f t="shared" si="1982"/>
        <v>0</v>
      </c>
      <c r="K2712" s="534"/>
      <c r="L2712" s="531"/>
      <c r="M2712" s="513"/>
      <c r="N2712" s="314"/>
      <c r="O2712" s="313"/>
      <c r="P2712" s="313"/>
      <c r="Q2712" s="313"/>
    </row>
    <row r="2713" spans="1:17" s="209" customFormat="1" ht="12" customHeight="1" x14ac:dyDescent="0.3">
      <c r="A2713" s="614"/>
      <c r="B2713" s="509"/>
      <c r="C2713" s="509"/>
      <c r="D2713" s="508"/>
      <c r="E2713" s="508"/>
      <c r="F2713" s="213" t="s">
        <v>121</v>
      </c>
      <c r="G2713" s="214">
        <f t="shared" ref="G2713:J2713" si="1984">SUM(G2710:G2712)</f>
        <v>32311878</v>
      </c>
      <c r="H2713" s="214">
        <f t="shared" si="1984"/>
        <v>0</v>
      </c>
      <c r="I2713" s="214">
        <f t="shared" si="1984"/>
        <v>32311878</v>
      </c>
      <c r="J2713" s="214">
        <f t="shared" si="1984"/>
        <v>0</v>
      </c>
      <c r="K2713" s="535"/>
      <c r="L2713" s="532"/>
      <c r="M2713" s="513"/>
      <c r="N2713" s="314"/>
      <c r="O2713" s="313"/>
      <c r="P2713" s="313"/>
      <c r="Q2713" s="313"/>
    </row>
    <row r="2714" spans="1:17" s="209" customFormat="1" ht="12" customHeight="1" x14ac:dyDescent="0.3">
      <c r="A2714" s="614"/>
      <c r="B2714" s="507"/>
      <c r="C2714" s="507" t="s">
        <v>434</v>
      </c>
      <c r="D2714" s="508"/>
      <c r="E2714" s="508"/>
      <c r="F2714" s="210" t="s">
        <v>197</v>
      </c>
      <c r="G2714" s="210"/>
      <c r="H2714" s="211"/>
      <c r="I2714" s="211"/>
      <c r="J2714" s="211"/>
      <c r="K2714" s="533" t="s">
        <v>850</v>
      </c>
      <c r="L2714" s="530">
        <v>0</v>
      </c>
      <c r="M2714" s="513"/>
      <c r="N2714" s="314"/>
      <c r="O2714" s="313"/>
      <c r="P2714" s="313"/>
      <c r="Q2714" s="313"/>
    </row>
    <row r="2715" spans="1:17" s="209" customFormat="1" ht="12" customHeight="1" x14ac:dyDescent="0.3">
      <c r="A2715" s="614"/>
      <c r="B2715" s="508"/>
      <c r="C2715" s="508"/>
      <c r="D2715" s="508"/>
      <c r="E2715" s="508"/>
      <c r="F2715" s="212" t="s">
        <v>104</v>
      </c>
      <c r="G2715" s="208">
        <v>6000000</v>
      </c>
      <c r="H2715" s="208">
        <v>0</v>
      </c>
      <c r="I2715" s="208">
        <f>G2715</f>
        <v>6000000</v>
      </c>
      <c r="J2715" s="208">
        <f t="shared" ref="J2715:J2717" si="1985">H2715</f>
        <v>0</v>
      </c>
      <c r="K2715" s="534"/>
      <c r="L2715" s="531"/>
      <c r="M2715" s="513"/>
      <c r="N2715" s="314">
        <f>G2715</f>
        <v>6000000</v>
      </c>
      <c r="O2715" s="314">
        <f t="shared" ref="O2715:Q2715" si="1986">H2715</f>
        <v>0</v>
      </c>
      <c r="P2715" s="314">
        <f t="shared" si="1986"/>
        <v>6000000</v>
      </c>
      <c r="Q2715" s="314">
        <f t="shared" si="1986"/>
        <v>0</v>
      </c>
    </row>
    <row r="2716" spans="1:17" s="209" customFormat="1" ht="12" customHeight="1" x14ac:dyDescent="0.3">
      <c r="A2716" s="614"/>
      <c r="B2716" s="508"/>
      <c r="C2716" s="508"/>
      <c r="D2716" s="508"/>
      <c r="E2716" s="508"/>
      <c r="F2716" s="212" t="s">
        <v>82</v>
      </c>
      <c r="G2716" s="208">
        <v>0</v>
      </c>
      <c r="H2716" s="208">
        <v>0</v>
      </c>
      <c r="I2716" s="208">
        <v>0</v>
      </c>
      <c r="J2716" s="208">
        <f t="shared" si="1985"/>
        <v>0</v>
      </c>
      <c r="K2716" s="534"/>
      <c r="L2716" s="531"/>
      <c r="M2716" s="513"/>
      <c r="N2716" s="314"/>
      <c r="O2716" s="313"/>
      <c r="P2716" s="313"/>
      <c r="Q2716" s="313"/>
    </row>
    <row r="2717" spans="1:17" s="209" customFormat="1" ht="12" customHeight="1" x14ac:dyDescent="0.3">
      <c r="A2717" s="614"/>
      <c r="B2717" s="508"/>
      <c r="C2717" s="508"/>
      <c r="D2717" s="508"/>
      <c r="E2717" s="508"/>
      <c r="F2717" s="212" t="s">
        <v>83</v>
      </c>
      <c r="G2717" s="208">
        <v>0</v>
      </c>
      <c r="H2717" s="208">
        <v>0</v>
      </c>
      <c r="I2717" s="208">
        <v>0</v>
      </c>
      <c r="J2717" s="208">
        <f t="shared" si="1985"/>
        <v>0</v>
      </c>
      <c r="K2717" s="534"/>
      <c r="L2717" s="531"/>
      <c r="M2717" s="513"/>
      <c r="N2717" s="314"/>
      <c r="O2717" s="313"/>
      <c r="P2717" s="313"/>
      <c r="Q2717" s="313"/>
    </row>
    <row r="2718" spans="1:17" s="209" customFormat="1" ht="12" customHeight="1" x14ac:dyDescent="0.3">
      <c r="A2718" s="614"/>
      <c r="B2718" s="509"/>
      <c r="C2718" s="509"/>
      <c r="D2718" s="508"/>
      <c r="E2718" s="508"/>
      <c r="F2718" s="213" t="s">
        <v>121</v>
      </c>
      <c r="G2718" s="214">
        <f t="shared" ref="G2718:J2718" si="1987">SUM(G2715:G2717)</f>
        <v>6000000</v>
      </c>
      <c r="H2718" s="214">
        <f t="shared" si="1987"/>
        <v>0</v>
      </c>
      <c r="I2718" s="214">
        <f t="shared" si="1987"/>
        <v>6000000</v>
      </c>
      <c r="J2718" s="214">
        <f t="shared" si="1987"/>
        <v>0</v>
      </c>
      <c r="K2718" s="535"/>
      <c r="L2718" s="532"/>
      <c r="M2718" s="514"/>
      <c r="N2718" s="314"/>
      <c r="O2718" s="313"/>
      <c r="P2718" s="313"/>
      <c r="Q2718" s="313"/>
    </row>
    <row r="2719" spans="1:17" s="209" customFormat="1" ht="12" customHeight="1" x14ac:dyDescent="0.3">
      <c r="A2719" s="614"/>
      <c r="B2719" s="518"/>
      <c r="C2719" s="519"/>
      <c r="D2719" s="519"/>
      <c r="E2719" s="520"/>
      <c r="F2719" s="206"/>
      <c r="G2719" s="207"/>
      <c r="H2719" s="208"/>
      <c r="I2719" s="208"/>
      <c r="J2719" s="208"/>
      <c r="K2719" s="527"/>
      <c r="L2719" s="527"/>
      <c r="M2719" s="512"/>
      <c r="N2719" s="314"/>
      <c r="O2719" s="313"/>
      <c r="P2719" s="313"/>
      <c r="Q2719" s="313"/>
    </row>
    <row r="2720" spans="1:17" s="209" customFormat="1" ht="12" customHeight="1" x14ac:dyDescent="0.3">
      <c r="A2720" s="614"/>
      <c r="B2720" s="521"/>
      <c r="C2720" s="522"/>
      <c r="D2720" s="522"/>
      <c r="E2720" s="523"/>
      <c r="F2720" s="206" t="s">
        <v>565</v>
      </c>
      <c r="G2720" s="207">
        <f>G2710+G2715</f>
        <v>38311878</v>
      </c>
      <c r="H2720" s="207">
        <f t="shared" ref="H2720:J2720" si="1988">H2710+H2715</f>
        <v>0</v>
      </c>
      <c r="I2720" s="207">
        <f t="shared" si="1988"/>
        <v>38311878</v>
      </c>
      <c r="J2720" s="207">
        <f t="shared" si="1988"/>
        <v>0</v>
      </c>
      <c r="K2720" s="528"/>
      <c r="L2720" s="528"/>
      <c r="M2720" s="513"/>
      <c r="N2720" s="314"/>
      <c r="O2720" s="313"/>
      <c r="P2720" s="313"/>
      <c r="Q2720" s="313"/>
    </row>
    <row r="2721" spans="1:17" s="209" customFormat="1" ht="12" customHeight="1" x14ac:dyDescent="0.3">
      <c r="A2721" s="614"/>
      <c r="B2721" s="521"/>
      <c r="C2721" s="522"/>
      <c r="D2721" s="522"/>
      <c r="E2721" s="523"/>
      <c r="F2721" s="206" t="s">
        <v>567</v>
      </c>
      <c r="G2721" s="207">
        <f t="shared" ref="G2721:J2721" si="1989">G2711+G2716</f>
        <v>0</v>
      </c>
      <c r="H2721" s="207">
        <f t="shared" si="1989"/>
        <v>0</v>
      </c>
      <c r="I2721" s="207">
        <f t="shared" si="1989"/>
        <v>0</v>
      </c>
      <c r="J2721" s="207">
        <f t="shared" si="1989"/>
        <v>0</v>
      </c>
      <c r="K2721" s="528"/>
      <c r="L2721" s="528"/>
      <c r="M2721" s="513"/>
      <c r="N2721" s="314"/>
      <c r="O2721" s="313"/>
      <c r="P2721" s="313"/>
      <c r="Q2721" s="313"/>
    </row>
    <row r="2722" spans="1:17" s="209" customFormat="1" ht="12" customHeight="1" x14ac:dyDescent="0.3">
      <c r="A2722" s="614"/>
      <c r="B2722" s="521"/>
      <c r="C2722" s="522"/>
      <c r="D2722" s="522"/>
      <c r="E2722" s="523"/>
      <c r="F2722" s="206" t="s">
        <v>569</v>
      </c>
      <c r="G2722" s="207">
        <f t="shared" ref="G2722:J2722" si="1990">G2712+G2717</f>
        <v>0</v>
      </c>
      <c r="H2722" s="207">
        <f t="shared" si="1990"/>
        <v>0</v>
      </c>
      <c r="I2722" s="207">
        <f t="shared" si="1990"/>
        <v>0</v>
      </c>
      <c r="J2722" s="207">
        <f t="shared" si="1990"/>
        <v>0</v>
      </c>
      <c r="K2722" s="528"/>
      <c r="L2722" s="528"/>
      <c r="M2722" s="513"/>
      <c r="N2722" s="314"/>
      <c r="O2722" s="313"/>
      <c r="P2722" s="313"/>
      <c r="Q2722" s="313"/>
    </row>
    <row r="2723" spans="1:17" s="209" customFormat="1" ht="12" customHeight="1" x14ac:dyDescent="0.3">
      <c r="A2723" s="614"/>
      <c r="B2723" s="524"/>
      <c r="C2723" s="525"/>
      <c r="D2723" s="525"/>
      <c r="E2723" s="526"/>
      <c r="F2723" s="206" t="s">
        <v>121</v>
      </c>
      <c r="G2723" s="207">
        <f>SUM(G2720:G2722)</f>
        <v>38311878</v>
      </c>
      <c r="H2723" s="207">
        <f t="shared" ref="H2723:J2723" si="1991">SUM(H2720:H2722)</f>
        <v>0</v>
      </c>
      <c r="I2723" s="207">
        <f t="shared" si="1991"/>
        <v>38311878</v>
      </c>
      <c r="J2723" s="207">
        <f t="shared" si="1991"/>
        <v>0</v>
      </c>
      <c r="K2723" s="529"/>
      <c r="L2723" s="529"/>
      <c r="M2723" s="514"/>
      <c r="N2723" s="314"/>
      <c r="O2723" s="313"/>
      <c r="P2723" s="313"/>
      <c r="Q2723" s="313"/>
    </row>
    <row r="2724" spans="1:17" s="209" customFormat="1" ht="12" customHeight="1" x14ac:dyDescent="0.3">
      <c r="A2724" s="614">
        <f>A2709+1</f>
        <v>280</v>
      </c>
      <c r="B2724" s="507"/>
      <c r="C2724" s="507" t="s">
        <v>435</v>
      </c>
      <c r="D2724" s="507"/>
      <c r="E2724" s="507"/>
      <c r="F2724" s="210" t="s">
        <v>197</v>
      </c>
      <c r="G2724" s="210"/>
      <c r="H2724" s="211"/>
      <c r="I2724" s="211"/>
      <c r="J2724" s="211"/>
      <c r="K2724" s="533" t="s">
        <v>850</v>
      </c>
      <c r="L2724" s="530">
        <v>0</v>
      </c>
      <c r="M2724" s="512" t="s">
        <v>1350</v>
      </c>
      <c r="N2724" s="314"/>
      <c r="O2724" s="313"/>
      <c r="P2724" s="313"/>
      <c r="Q2724" s="313"/>
    </row>
    <row r="2725" spans="1:17" s="209" customFormat="1" ht="12" customHeight="1" x14ac:dyDescent="0.3">
      <c r="A2725" s="614"/>
      <c r="B2725" s="508"/>
      <c r="C2725" s="508"/>
      <c r="D2725" s="508"/>
      <c r="E2725" s="508"/>
      <c r="F2725" s="212" t="s">
        <v>104</v>
      </c>
      <c r="G2725" s="208">
        <v>26675000</v>
      </c>
      <c r="H2725" s="208">
        <v>0</v>
      </c>
      <c r="I2725" s="208">
        <f>G2725</f>
        <v>26675000</v>
      </c>
      <c r="J2725" s="208">
        <f t="shared" ref="J2725:J2727" si="1992">H2725</f>
        <v>0</v>
      </c>
      <c r="K2725" s="534"/>
      <c r="L2725" s="531"/>
      <c r="M2725" s="513"/>
      <c r="N2725" s="314">
        <f>G2725</f>
        <v>26675000</v>
      </c>
      <c r="O2725" s="314">
        <f t="shared" ref="O2725:Q2725" si="1993">H2725</f>
        <v>0</v>
      </c>
      <c r="P2725" s="314">
        <f t="shared" si="1993"/>
        <v>26675000</v>
      </c>
      <c r="Q2725" s="314">
        <f t="shared" si="1993"/>
        <v>0</v>
      </c>
    </row>
    <row r="2726" spans="1:17" s="209" customFormat="1" ht="12" customHeight="1" x14ac:dyDescent="0.3">
      <c r="A2726" s="614"/>
      <c r="B2726" s="508"/>
      <c r="C2726" s="508"/>
      <c r="D2726" s="508"/>
      <c r="E2726" s="508"/>
      <c r="F2726" s="212" t="s">
        <v>82</v>
      </c>
      <c r="G2726" s="208">
        <v>0</v>
      </c>
      <c r="H2726" s="208">
        <v>0</v>
      </c>
      <c r="I2726" s="208">
        <v>0</v>
      </c>
      <c r="J2726" s="208">
        <f t="shared" si="1992"/>
        <v>0</v>
      </c>
      <c r="K2726" s="534"/>
      <c r="L2726" s="531"/>
      <c r="M2726" s="513"/>
      <c r="N2726" s="314"/>
      <c r="O2726" s="313"/>
      <c r="P2726" s="313"/>
      <c r="Q2726" s="313"/>
    </row>
    <row r="2727" spans="1:17" s="209" customFormat="1" ht="12" customHeight="1" x14ac:dyDescent="0.3">
      <c r="A2727" s="614"/>
      <c r="B2727" s="508"/>
      <c r="C2727" s="508"/>
      <c r="D2727" s="508"/>
      <c r="E2727" s="508"/>
      <c r="F2727" s="212" t="s">
        <v>83</v>
      </c>
      <c r="G2727" s="208">
        <v>0</v>
      </c>
      <c r="H2727" s="208">
        <v>0</v>
      </c>
      <c r="I2727" s="208">
        <v>0</v>
      </c>
      <c r="J2727" s="208">
        <f t="shared" si="1992"/>
        <v>0</v>
      </c>
      <c r="K2727" s="534"/>
      <c r="L2727" s="531"/>
      <c r="M2727" s="513"/>
      <c r="N2727" s="314"/>
      <c r="O2727" s="313"/>
      <c r="P2727" s="313"/>
      <c r="Q2727" s="313"/>
    </row>
    <row r="2728" spans="1:17" s="209" customFormat="1" ht="12" customHeight="1" x14ac:dyDescent="0.3">
      <c r="A2728" s="614"/>
      <c r="B2728" s="509"/>
      <c r="C2728" s="509"/>
      <c r="D2728" s="508"/>
      <c r="E2728" s="508"/>
      <c r="F2728" s="213" t="s">
        <v>121</v>
      </c>
      <c r="G2728" s="214">
        <f t="shared" ref="G2728:J2728" si="1994">SUM(G2725:G2727)</f>
        <v>26675000</v>
      </c>
      <c r="H2728" s="214">
        <f t="shared" si="1994"/>
        <v>0</v>
      </c>
      <c r="I2728" s="214">
        <f t="shared" si="1994"/>
        <v>26675000</v>
      </c>
      <c r="J2728" s="214">
        <f t="shared" si="1994"/>
        <v>0</v>
      </c>
      <c r="K2728" s="535"/>
      <c r="L2728" s="532"/>
      <c r="M2728" s="513"/>
      <c r="N2728" s="314"/>
      <c r="O2728" s="313"/>
      <c r="P2728" s="313"/>
      <c r="Q2728" s="313"/>
    </row>
    <row r="2729" spans="1:17" s="209" customFormat="1" ht="12" customHeight="1" x14ac:dyDescent="0.3">
      <c r="A2729" s="614"/>
      <c r="B2729" s="507"/>
      <c r="C2729" s="507" t="s">
        <v>436</v>
      </c>
      <c r="D2729" s="508"/>
      <c r="E2729" s="508"/>
      <c r="F2729" s="210" t="s">
        <v>197</v>
      </c>
      <c r="G2729" s="210"/>
      <c r="H2729" s="211"/>
      <c r="I2729" s="211"/>
      <c r="J2729" s="211"/>
      <c r="K2729" s="533" t="s">
        <v>850</v>
      </c>
      <c r="L2729" s="530">
        <v>0</v>
      </c>
      <c r="M2729" s="513"/>
      <c r="N2729" s="314"/>
      <c r="O2729" s="313"/>
      <c r="P2729" s="313"/>
      <c r="Q2729" s="313"/>
    </row>
    <row r="2730" spans="1:17" s="209" customFormat="1" ht="12" customHeight="1" x14ac:dyDescent="0.3">
      <c r="A2730" s="614"/>
      <c r="B2730" s="508"/>
      <c r="C2730" s="508"/>
      <c r="D2730" s="508"/>
      <c r="E2730" s="508"/>
      <c r="F2730" s="212" t="s">
        <v>104</v>
      </c>
      <c r="G2730" s="208">
        <v>26675000</v>
      </c>
      <c r="H2730" s="208">
        <v>0</v>
      </c>
      <c r="I2730" s="208">
        <f>G2730</f>
        <v>26675000</v>
      </c>
      <c r="J2730" s="208">
        <f t="shared" ref="J2730:J2732" si="1995">H2730</f>
        <v>0</v>
      </c>
      <c r="K2730" s="534"/>
      <c r="L2730" s="531"/>
      <c r="M2730" s="513"/>
      <c r="N2730" s="314">
        <f>G2730</f>
        <v>26675000</v>
      </c>
      <c r="O2730" s="314">
        <f t="shared" ref="O2730:Q2730" si="1996">H2730</f>
        <v>0</v>
      </c>
      <c r="P2730" s="314">
        <f t="shared" si="1996"/>
        <v>26675000</v>
      </c>
      <c r="Q2730" s="314">
        <f t="shared" si="1996"/>
        <v>0</v>
      </c>
    </row>
    <row r="2731" spans="1:17" s="209" customFormat="1" ht="12" customHeight="1" x14ac:dyDescent="0.3">
      <c r="A2731" s="614"/>
      <c r="B2731" s="508"/>
      <c r="C2731" s="508"/>
      <c r="D2731" s="508"/>
      <c r="E2731" s="508"/>
      <c r="F2731" s="212" t="s">
        <v>82</v>
      </c>
      <c r="G2731" s="208">
        <v>0</v>
      </c>
      <c r="H2731" s="208">
        <v>0</v>
      </c>
      <c r="I2731" s="208">
        <v>0</v>
      </c>
      <c r="J2731" s="208">
        <f t="shared" si="1995"/>
        <v>0</v>
      </c>
      <c r="K2731" s="534"/>
      <c r="L2731" s="531"/>
      <c r="M2731" s="513"/>
      <c r="N2731" s="314"/>
      <c r="O2731" s="313"/>
      <c r="P2731" s="313"/>
      <c r="Q2731" s="313"/>
    </row>
    <row r="2732" spans="1:17" s="209" customFormat="1" ht="12" customHeight="1" x14ac:dyDescent="0.3">
      <c r="A2732" s="614"/>
      <c r="B2732" s="508"/>
      <c r="C2732" s="508"/>
      <c r="D2732" s="508"/>
      <c r="E2732" s="508"/>
      <c r="F2732" s="212" t="s">
        <v>83</v>
      </c>
      <c r="G2732" s="208">
        <v>0</v>
      </c>
      <c r="H2732" s="208">
        <v>0</v>
      </c>
      <c r="I2732" s="208">
        <v>0</v>
      </c>
      <c r="J2732" s="208">
        <f t="shared" si="1995"/>
        <v>0</v>
      </c>
      <c r="K2732" s="534"/>
      <c r="L2732" s="531"/>
      <c r="M2732" s="513"/>
      <c r="N2732" s="314"/>
      <c r="O2732" s="313"/>
      <c r="P2732" s="313"/>
      <c r="Q2732" s="313"/>
    </row>
    <row r="2733" spans="1:17" s="209" customFormat="1" ht="12" customHeight="1" x14ac:dyDescent="0.3">
      <c r="A2733" s="614"/>
      <c r="B2733" s="509"/>
      <c r="C2733" s="509"/>
      <c r="D2733" s="508"/>
      <c r="E2733" s="508"/>
      <c r="F2733" s="213" t="s">
        <v>121</v>
      </c>
      <c r="G2733" s="214">
        <f t="shared" ref="G2733:J2733" si="1997">SUM(G2730:G2732)</f>
        <v>26675000</v>
      </c>
      <c r="H2733" s="214">
        <f t="shared" si="1997"/>
        <v>0</v>
      </c>
      <c r="I2733" s="214">
        <f t="shared" si="1997"/>
        <v>26675000</v>
      </c>
      <c r="J2733" s="214">
        <f t="shared" si="1997"/>
        <v>0</v>
      </c>
      <c r="K2733" s="535"/>
      <c r="L2733" s="532"/>
      <c r="M2733" s="514"/>
      <c r="N2733" s="314"/>
      <c r="O2733" s="313"/>
      <c r="P2733" s="313"/>
      <c r="Q2733" s="313"/>
    </row>
    <row r="2734" spans="1:17" s="209" customFormat="1" ht="12" customHeight="1" x14ac:dyDescent="0.3">
      <c r="A2734" s="614"/>
      <c r="B2734" s="518"/>
      <c r="C2734" s="519"/>
      <c r="D2734" s="519"/>
      <c r="E2734" s="520"/>
      <c r="F2734" s="206"/>
      <c r="G2734" s="207"/>
      <c r="H2734" s="208"/>
      <c r="I2734" s="208"/>
      <c r="J2734" s="208"/>
      <c r="K2734" s="527"/>
      <c r="L2734" s="527"/>
      <c r="M2734" s="512"/>
      <c r="N2734" s="314"/>
      <c r="O2734" s="313"/>
      <c r="P2734" s="313"/>
      <c r="Q2734" s="313"/>
    </row>
    <row r="2735" spans="1:17" s="209" customFormat="1" ht="12" customHeight="1" x14ac:dyDescent="0.3">
      <c r="A2735" s="614"/>
      <c r="B2735" s="521"/>
      <c r="C2735" s="522"/>
      <c r="D2735" s="522"/>
      <c r="E2735" s="523"/>
      <c r="F2735" s="206" t="s">
        <v>565</v>
      </c>
      <c r="G2735" s="207">
        <f>G2725+G2730</f>
        <v>53350000</v>
      </c>
      <c r="H2735" s="207">
        <f t="shared" ref="H2735:J2735" si="1998">H2725+H2730</f>
        <v>0</v>
      </c>
      <c r="I2735" s="207">
        <f t="shared" si="1998"/>
        <v>53350000</v>
      </c>
      <c r="J2735" s="207">
        <f t="shared" si="1998"/>
        <v>0</v>
      </c>
      <c r="K2735" s="528"/>
      <c r="L2735" s="528"/>
      <c r="M2735" s="513"/>
      <c r="N2735" s="314"/>
      <c r="O2735" s="313"/>
      <c r="P2735" s="313"/>
      <c r="Q2735" s="313"/>
    </row>
    <row r="2736" spans="1:17" s="209" customFormat="1" ht="12" customHeight="1" x14ac:dyDescent="0.3">
      <c r="A2736" s="614"/>
      <c r="B2736" s="521"/>
      <c r="C2736" s="522"/>
      <c r="D2736" s="522"/>
      <c r="E2736" s="523"/>
      <c r="F2736" s="206" t="s">
        <v>567</v>
      </c>
      <c r="G2736" s="207">
        <f t="shared" ref="G2736:J2736" si="1999">G2726+G2731</f>
        <v>0</v>
      </c>
      <c r="H2736" s="207">
        <f t="shared" si="1999"/>
        <v>0</v>
      </c>
      <c r="I2736" s="207">
        <f t="shared" si="1999"/>
        <v>0</v>
      </c>
      <c r="J2736" s="207">
        <f t="shared" si="1999"/>
        <v>0</v>
      </c>
      <c r="K2736" s="528"/>
      <c r="L2736" s="528"/>
      <c r="M2736" s="513"/>
      <c r="N2736" s="314"/>
      <c r="O2736" s="313"/>
      <c r="P2736" s="313"/>
      <c r="Q2736" s="313"/>
    </row>
    <row r="2737" spans="1:17" s="209" customFormat="1" ht="12" customHeight="1" x14ac:dyDescent="0.3">
      <c r="A2737" s="614"/>
      <c r="B2737" s="521"/>
      <c r="C2737" s="522"/>
      <c r="D2737" s="522"/>
      <c r="E2737" s="523"/>
      <c r="F2737" s="206" t="s">
        <v>569</v>
      </c>
      <c r="G2737" s="207">
        <f t="shared" ref="G2737:J2737" si="2000">G2727+G2732</f>
        <v>0</v>
      </c>
      <c r="H2737" s="207">
        <f t="shared" si="2000"/>
        <v>0</v>
      </c>
      <c r="I2737" s="207">
        <f t="shared" si="2000"/>
        <v>0</v>
      </c>
      <c r="J2737" s="207">
        <f t="shared" si="2000"/>
        <v>0</v>
      </c>
      <c r="K2737" s="528"/>
      <c r="L2737" s="528"/>
      <c r="M2737" s="513"/>
      <c r="N2737" s="314"/>
      <c r="O2737" s="313"/>
      <c r="P2737" s="313"/>
      <c r="Q2737" s="313"/>
    </row>
    <row r="2738" spans="1:17" s="209" customFormat="1" ht="12" customHeight="1" x14ac:dyDescent="0.3">
      <c r="A2738" s="614"/>
      <c r="B2738" s="524"/>
      <c r="C2738" s="525"/>
      <c r="D2738" s="525"/>
      <c r="E2738" s="526"/>
      <c r="F2738" s="206" t="s">
        <v>121</v>
      </c>
      <c r="G2738" s="207">
        <f>SUM(G2735:G2737)</f>
        <v>53350000</v>
      </c>
      <c r="H2738" s="207">
        <f t="shared" ref="H2738:J2738" si="2001">SUM(H2735:H2737)</f>
        <v>0</v>
      </c>
      <c r="I2738" s="207">
        <f t="shared" si="2001"/>
        <v>53350000</v>
      </c>
      <c r="J2738" s="207">
        <f t="shared" si="2001"/>
        <v>0</v>
      </c>
      <c r="K2738" s="529"/>
      <c r="L2738" s="529"/>
      <c r="M2738" s="514"/>
      <c r="N2738" s="314"/>
      <c r="O2738" s="313"/>
      <c r="P2738" s="313"/>
      <c r="Q2738" s="313"/>
    </row>
    <row r="2739" spans="1:17" s="209" customFormat="1" ht="12" customHeight="1" x14ac:dyDescent="0.3">
      <c r="A2739" s="614">
        <f>A2724+1</f>
        <v>281</v>
      </c>
      <c r="B2739" s="507"/>
      <c r="C2739" s="507" t="s">
        <v>437</v>
      </c>
      <c r="D2739" s="507"/>
      <c r="E2739" s="507"/>
      <c r="F2739" s="210" t="s">
        <v>197</v>
      </c>
      <c r="G2739" s="210"/>
      <c r="H2739" s="211"/>
      <c r="I2739" s="211"/>
      <c r="J2739" s="211"/>
      <c r="K2739" s="533" t="s">
        <v>852</v>
      </c>
      <c r="L2739" s="530">
        <v>0</v>
      </c>
      <c r="M2739" s="512" t="s">
        <v>1351</v>
      </c>
      <c r="N2739" s="314"/>
      <c r="O2739" s="313"/>
      <c r="P2739" s="313"/>
      <c r="Q2739" s="313"/>
    </row>
    <row r="2740" spans="1:17" s="209" customFormat="1" ht="12" customHeight="1" x14ac:dyDescent="0.3">
      <c r="A2740" s="614"/>
      <c r="B2740" s="508"/>
      <c r="C2740" s="508"/>
      <c r="D2740" s="508"/>
      <c r="E2740" s="508"/>
      <c r="F2740" s="212" t="s">
        <v>104</v>
      </c>
      <c r="G2740" s="208">
        <v>61500000</v>
      </c>
      <c r="H2740" s="208">
        <v>0</v>
      </c>
      <c r="I2740" s="208">
        <f>G2740</f>
        <v>61500000</v>
      </c>
      <c r="J2740" s="208">
        <f t="shared" ref="J2740:J2742" si="2002">H2740</f>
        <v>0</v>
      </c>
      <c r="K2740" s="534"/>
      <c r="L2740" s="531"/>
      <c r="M2740" s="513"/>
      <c r="N2740" s="314">
        <f>G2740</f>
        <v>61500000</v>
      </c>
      <c r="O2740" s="314">
        <f t="shared" ref="O2740:Q2740" si="2003">H2740</f>
        <v>0</v>
      </c>
      <c r="P2740" s="314">
        <f t="shared" si="2003"/>
        <v>61500000</v>
      </c>
      <c r="Q2740" s="314">
        <f t="shared" si="2003"/>
        <v>0</v>
      </c>
    </row>
    <row r="2741" spans="1:17" s="209" customFormat="1" ht="12" customHeight="1" x14ac:dyDescent="0.3">
      <c r="A2741" s="614"/>
      <c r="B2741" s="508"/>
      <c r="C2741" s="508"/>
      <c r="D2741" s="508"/>
      <c r="E2741" s="508"/>
      <c r="F2741" s="212" t="s">
        <v>82</v>
      </c>
      <c r="G2741" s="208">
        <v>0</v>
      </c>
      <c r="H2741" s="208">
        <v>0</v>
      </c>
      <c r="I2741" s="208">
        <v>0</v>
      </c>
      <c r="J2741" s="208">
        <f t="shared" si="2002"/>
        <v>0</v>
      </c>
      <c r="K2741" s="534"/>
      <c r="L2741" s="531"/>
      <c r="M2741" s="513"/>
      <c r="N2741" s="314"/>
      <c r="O2741" s="313"/>
      <c r="P2741" s="313"/>
      <c r="Q2741" s="313"/>
    </row>
    <row r="2742" spans="1:17" s="209" customFormat="1" ht="12" customHeight="1" x14ac:dyDescent="0.3">
      <c r="A2742" s="614"/>
      <c r="B2742" s="508"/>
      <c r="C2742" s="508"/>
      <c r="D2742" s="508"/>
      <c r="E2742" s="508"/>
      <c r="F2742" s="212" t="s">
        <v>83</v>
      </c>
      <c r="G2742" s="208">
        <v>0</v>
      </c>
      <c r="H2742" s="208">
        <v>0</v>
      </c>
      <c r="I2742" s="208">
        <v>0</v>
      </c>
      <c r="J2742" s="208">
        <f t="shared" si="2002"/>
        <v>0</v>
      </c>
      <c r="K2742" s="534"/>
      <c r="L2742" s="531"/>
      <c r="M2742" s="513"/>
      <c r="N2742" s="314"/>
      <c r="O2742" s="313"/>
      <c r="P2742" s="313"/>
      <c r="Q2742" s="313"/>
    </row>
    <row r="2743" spans="1:17" s="209" customFormat="1" ht="12" customHeight="1" x14ac:dyDescent="0.3">
      <c r="A2743" s="614"/>
      <c r="B2743" s="509"/>
      <c r="C2743" s="509"/>
      <c r="D2743" s="508"/>
      <c r="E2743" s="508"/>
      <c r="F2743" s="213" t="s">
        <v>121</v>
      </c>
      <c r="G2743" s="214">
        <f t="shared" ref="G2743:J2743" si="2004">SUM(G2740:G2742)</f>
        <v>61500000</v>
      </c>
      <c r="H2743" s="214">
        <f t="shared" si="2004"/>
        <v>0</v>
      </c>
      <c r="I2743" s="214">
        <f t="shared" si="2004"/>
        <v>61500000</v>
      </c>
      <c r="J2743" s="214">
        <f t="shared" si="2004"/>
        <v>0</v>
      </c>
      <c r="K2743" s="535"/>
      <c r="L2743" s="532"/>
      <c r="M2743" s="513"/>
      <c r="N2743" s="314"/>
      <c r="O2743" s="313"/>
      <c r="P2743" s="313"/>
      <c r="Q2743" s="313"/>
    </row>
    <row r="2744" spans="1:17" s="209" customFormat="1" ht="12" customHeight="1" x14ac:dyDescent="0.3">
      <c r="A2744" s="614"/>
      <c r="B2744" s="507"/>
      <c r="C2744" s="507" t="s">
        <v>438</v>
      </c>
      <c r="D2744" s="508"/>
      <c r="E2744" s="508"/>
      <c r="F2744" s="210" t="s">
        <v>197</v>
      </c>
      <c r="G2744" s="210"/>
      <c r="H2744" s="211"/>
      <c r="I2744" s="211"/>
      <c r="J2744" s="211"/>
      <c r="K2744" s="533" t="s">
        <v>850</v>
      </c>
      <c r="L2744" s="530">
        <v>0</v>
      </c>
      <c r="M2744" s="513"/>
      <c r="N2744" s="314"/>
      <c r="O2744" s="313"/>
      <c r="P2744" s="313"/>
      <c r="Q2744" s="313"/>
    </row>
    <row r="2745" spans="1:17" s="209" customFormat="1" ht="12" customHeight="1" x14ac:dyDescent="0.3">
      <c r="A2745" s="614"/>
      <c r="B2745" s="508"/>
      <c r="C2745" s="508"/>
      <c r="D2745" s="508"/>
      <c r="E2745" s="508"/>
      <c r="F2745" s="212" t="s">
        <v>104</v>
      </c>
      <c r="G2745" s="208">
        <v>10000000</v>
      </c>
      <c r="H2745" s="208">
        <v>0</v>
      </c>
      <c r="I2745" s="208">
        <f>G2745</f>
        <v>10000000</v>
      </c>
      <c r="J2745" s="208">
        <f t="shared" ref="J2745:J2747" si="2005">H2745</f>
        <v>0</v>
      </c>
      <c r="K2745" s="534"/>
      <c r="L2745" s="531"/>
      <c r="M2745" s="513"/>
      <c r="N2745" s="314">
        <f>G2745</f>
        <v>10000000</v>
      </c>
      <c r="O2745" s="314">
        <f t="shared" ref="O2745:Q2745" si="2006">H2745</f>
        <v>0</v>
      </c>
      <c r="P2745" s="314">
        <f t="shared" si="2006"/>
        <v>10000000</v>
      </c>
      <c r="Q2745" s="314">
        <f t="shared" si="2006"/>
        <v>0</v>
      </c>
    </row>
    <row r="2746" spans="1:17" s="209" customFormat="1" ht="12" customHeight="1" x14ac:dyDescent="0.3">
      <c r="A2746" s="614"/>
      <c r="B2746" s="508"/>
      <c r="C2746" s="508"/>
      <c r="D2746" s="508"/>
      <c r="E2746" s="508"/>
      <c r="F2746" s="212" t="s">
        <v>82</v>
      </c>
      <c r="G2746" s="208">
        <v>0</v>
      </c>
      <c r="H2746" s="208">
        <v>0</v>
      </c>
      <c r="I2746" s="208">
        <v>0</v>
      </c>
      <c r="J2746" s="208">
        <f t="shared" si="2005"/>
        <v>0</v>
      </c>
      <c r="K2746" s="534"/>
      <c r="L2746" s="531"/>
      <c r="M2746" s="513"/>
      <c r="N2746" s="314"/>
      <c r="O2746" s="313"/>
      <c r="P2746" s="313"/>
      <c r="Q2746" s="313"/>
    </row>
    <row r="2747" spans="1:17" s="209" customFormat="1" ht="12" customHeight="1" x14ac:dyDescent="0.3">
      <c r="A2747" s="614"/>
      <c r="B2747" s="508"/>
      <c r="C2747" s="508"/>
      <c r="D2747" s="508"/>
      <c r="E2747" s="508"/>
      <c r="F2747" s="212" t="s">
        <v>83</v>
      </c>
      <c r="G2747" s="208">
        <v>0</v>
      </c>
      <c r="H2747" s="208">
        <v>0</v>
      </c>
      <c r="I2747" s="208">
        <v>0</v>
      </c>
      <c r="J2747" s="208">
        <f t="shared" si="2005"/>
        <v>0</v>
      </c>
      <c r="K2747" s="534"/>
      <c r="L2747" s="531"/>
      <c r="M2747" s="513"/>
      <c r="N2747" s="314"/>
      <c r="O2747" s="313"/>
      <c r="P2747" s="313"/>
      <c r="Q2747" s="313"/>
    </row>
    <row r="2748" spans="1:17" s="209" customFormat="1" ht="12" customHeight="1" x14ac:dyDescent="0.3">
      <c r="A2748" s="614"/>
      <c r="B2748" s="509"/>
      <c r="C2748" s="509"/>
      <c r="D2748" s="508"/>
      <c r="E2748" s="508"/>
      <c r="F2748" s="213" t="s">
        <v>121</v>
      </c>
      <c r="G2748" s="214">
        <f t="shared" ref="G2748:J2748" si="2007">SUM(G2745:G2747)</f>
        <v>10000000</v>
      </c>
      <c r="H2748" s="214">
        <f t="shared" si="2007"/>
        <v>0</v>
      </c>
      <c r="I2748" s="214">
        <f t="shared" si="2007"/>
        <v>10000000</v>
      </c>
      <c r="J2748" s="214">
        <f t="shared" si="2007"/>
        <v>0</v>
      </c>
      <c r="K2748" s="535"/>
      <c r="L2748" s="532"/>
      <c r="M2748" s="514"/>
      <c r="N2748" s="314"/>
      <c r="O2748" s="313"/>
      <c r="P2748" s="313"/>
      <c r="Q2748" s="313"/>
    </row>
    <row r="2749" spans="1:17" s="209" customFormat="1" ht="12" customHeight="1" x14ac:dyDescent="0.3">
      <c r="A2749" s="614"/>
      <c r="B2749" s="518"/>
      <c r="C2749" s="519"/>
      <c r="D2749" s="519"/>
      <c r="E2749" s="520"/>
      <c r="F2749" s="206"/>
      <c r="G2749" s="207"/>
      <c r="H2749" s="208"/>
      <c r="I2749" s="208"/>
      <c r="J2749" s="208"/>
      <c r="K2749" s="527"/>
      <c r="L2749" s="527"/>
      <c r="M2749" s="512"/>
      <c r="N2749" s="314"/>
      <c r="O2749" s="313"/>
      <c r="P2749" s="313"/>
      <c r="Q2749" s="313"/>
    </row>
    <row r="2750" spans="1:17" s="209" customFormat="1" ht="12" customHeight="1" x14ac:dyDescent="0.3">
      <c r="A2750" s="614"/>
      <c r="B2750" s="521"/>
      <c r="C2750" s="522"/>
      <c r="D2750" s="522"/>
      <c r="E2750" s="523"/>
      <c r="F2750" s="206" t="s">
        <v>565</v>
      </c>
      <c r="G2750" s="207">
        <f>G2740+G2745</f>
        <v>71500000</v>
      </c>
      <c r="H2750" s="207">
        <f t="shared" ref="H2750:J2750" si="2008">H2740+H2745</f>
        <v>0</v>
      </c>
      <c r="I2750" s="207">
        <f t="shared" si="2008"/>
        <v>71500000</v>
      </c>
      <c r="J2750" s="207">
        <f t="shared" si="2008"/>
        <v>0</v>
      </c>
      <c r="K2750" s="528"/>
      <c r="L2750" s="528"/>
      <c r="M2750" s="513"/>
      <c r="N2750" s="314"/>
      <c r="O2750" s="313"/>
      <c r="P2750" s="313"/>
      <c r="Q2750" s="313"/>
    </row>
    <row r="2751" spans="1:17" s="209" customFormat="1" ht="12" customHeight="1" x14ac:dyDescent="0.3">
      <c r="A2751" s="614"/>
      <c r="B2751" s="521"/>
      <c r="C2751" s="522"/>
      <c r="D2751" s="522"/>
      <c r="E2751" s="523"/>
      <c r="F2751" s="206" t="s">
        <v>567</v>
      </c>
      <c r="G2751" s="207">
        <f t="shared" ref="G2751:J2751" si="2009">G2741+G2746</f>
        <v>0</v>
      </c>
      <c r="H2751" s="207">
        <f t="shared" si="2009"/>
        <v>0</v>
      </c>
      <c r="I2751" s="207">
        <f t="shared" si="2009"/>
        <v>0</v>
      </c>
      <c r="J2751" s="207">
        <f t="shared" si="2009"/>
        <v>0</v>
      </c>
      <c r="K2751" s="528"/>
      <c r="L2751" s="528"/>
      <c r="M2751" s="513"/>
      <c r="N2751" s="314"/>
      <c r="O2751" s="313"/>
      <c r="P2751" s="313"/>
      <c r="Q2751" s="313"/>
    </row>
    <row r="2752" spans="1:17" s="209" customFormat="1" ht="12" customHeight="1" x14ac:dyDescent="0.3">
      <c r="A2752" s="614"/>
      <c r="B2752" s="521"/>
      <c r="C2752" s="522"/>
      <c r="D2752" s="522"/>
      <c r="E2752" s="523"/>
      <c r="F2752" s="206" t="s">
        <v>569</v>
      </c>
      <c r="G2752" s="207">
        <f t="shared" ref="G2752:J2752" si="2010">G2742+G2747</f>
        <v>0</v>
      </c>
      <c r="H2752" s="207">
        <f t="shared" si="2010"/>
        <v>0</v>
      </c>
      <c r="I2752" s="207">
        <f t="shared" si="2010"/>
        <v>0</v>
      </c>
      <c r="J2752" s="207">
        <f t="shared" si="2010"/>
        <v>0</v>
      </c>
      <c r="K2752" s="528"/>
      <c r="L2752" s="528"/>
      <c r="M2752" s="513"/>
      <c r="N2752" s="314"/>
      <c r="O2752" s="313"/>
      <c r="P2752" s="313"/>
      <c r="Q2752" s="313"/>
    </row>
    <row r="2753" spans="1:17" s="209" customFormat="1" ht="12" customHeight="1" x14ac:dyDescent="0.3">
      <c r="A2753" s="614"/>
      <c r="B2753" s="524"/>
      <c r="C2753" s="525"/>
      <c r="D2753" s="525"/>
      <c r="E2753" s="526"/>
      <c r="F2753" s="206" t="s">
        <v>121</v>
      </c>
      <c r="G2753" s="207">
        <f>SUM(G2750:G2752)</f>
        <v>71500000</v>
      </c>
      <c r="H2753" s="207">
        <f t="shared" ref="H2753:J2753" si="2011">SUM(H2750:H2752)</f>
        <v>0</v>
      </c>
      <c r="I2753" s="207">
        <f t="shared" si="2011"/>
        <v>71500000</v>
      </c>
      <c r="J2753" s="207">
        <f t="shared" si="2011"/>
        <v>0</v>
      </c>
      <c r="K2753" s="529"/>
      <c r="L2753" s="529"/>
      <c r="M2753" s="514"/>
      <c r="N2753" s="314"/>
      <c r="O2753" s="313"/>
      <c r="P2753" s="313"/>
      <c r="Q2753" s="313"/>
    </row>
    <row r="2754" spans="1:17" s="209" customFormat="1" ht="12" customHeight="1" x14ac:dyDescent="0.3">
      <c r="A2754" s="614">
        <f>A2739+1</f>
        <v>282</v>
      </c>
      <c r="B2754" s="507"/>
      <c r="C2754" s="507" t="s">
        <v>441</v>
      </c>
      <c r="D2754" s="507"/>
      <c r="E2754" s="507"/>
      <c r="F2754" s="210" t="s">
        <v>197</v>
      </c>
      <c r="G2754" s="210"/>
      <c r="H2754" s="211"/>
      <c r="I2754" s="211"/>
      <c r="J2754" s="211"/>
      <c r="K2754" s="533" t="s">
        <v>852</v>
      </c>
      <c r="L2754" s="530">
        <v>0</v>
      </c>
      <c r="M2754" s="512" t="s">
        <v>1352</v>
      </c>
      <c r="N2754" s="314"/>
      <c r="O2754" s="313"/>
      <c r="P2754" s="313"/>
      <c r="Q2754" s="313"/>
    </row>
    <row r="2755" spans="1:17" s="209" customFormat="1" ht="12" customHeight="1" x14ac:dyDescent="0.3">
      <c r="A2755" s="614"/>
      <c r="B2755" s="508"/>
      <c r="C2755" s="508"/>
      <c r="D2755" s="508"/>
      <c r="E2755" s="508"/>
      <c r="F2755" s="212" t="s">
        <v>104</v>
      </c>
      <c r="G2755" s="208">
        <v>10000000</v>
      </c>
      <c r="H2755" s="208">
        <v>0</v>
      </c>
      <c r="I2755" s="208">
        <f>G2755</f>
        <v>10000000</v>
      </c>
      <c r="J2755" s="208">
        <f t="shared" ref="J2755:J2757" si="2012">H2755</f>
        <v>0</v>
      </c>
      <c r="K2755" s="534"/>
      <c r="L2755" s="531"/>
      <c r="M2755" s="513"/>
      <c r="N2755" s="314">
        <f>G2755</f>
        <v>10000000</v>
      </c>
      <c r="O2755" s="314">
        <f t="shared" ref="O2755:Q2755" si="2013">H2755</f>
        <v>0</v>
      </c>
      <c r="P2755" s="314">
        <f t="shared" si="2013"/>
        <v>10000000</v>
      </c>
      <c r="Q2755" s="314">
        <f t="shared" si="2013"/>
        <v>0</v>
      </c>
    </row>
    <row r="2756" spans="1:17" s="209" customFormat="1" ht="12" customHeight="1" x14ac:dyDescent="0.3">
      <c r="A2756" s="614"/>
      <c r="B2756" s="508"/>
      <c r="C2756" s="508"/>
      <c r="D2756" s="508"/>
      <c r="E2756" s="508"/>
      <c r="F2756" s="212" t="s">
        <v>82</v>
      </c>
      <c r="G2756" s="208">
        <v>0</v>
      </c>
      <c r="H2756" s="208">
        <v>0</v>
      </c>
      <c r="I2756" s="208">
        <v>0</v>
      </c>
      <c r="J2756" s="208">
        <f t="shared" si="2012"/>
        <v>0</v>
      </c>
      <c r="K2756" s="534"/>
      <c r="L2756" s="531"/>
      <c r="M2756" s="513"/>
      <c r="N2756" s="314"/>
      <c r="O2756" s="313"/>
      <c r="P2756" s="313"/>
      <c r="Q2756" s="313"/>
    </row>
    <row r="2757" spans="1:17" s="209" customFormat="1" ht="12" customHeight="1" x14ac:dyDescent="0.3">
      <c r="A2757" s="614"/>
      <c r="B2757" s="508"/>
      <c r="C2757" s="508"/>
      <c r="D2757" s="508"/>
      <c r="E2757" s="508"/>
      <c r="F2757" s="212" t="s">
        <v>83</v>
      </c>
      <c r="G2757" s="208">
        <v>0</v>
      </c>
      <c r="H2757" s="208">
        <v>0</v>
      </c>
      <c r="I2757" s="208">
        <v>0</v>
      </c>
      <c r="J2757" s="208">
        <f t="shared" si="2012"/>
        <v>0</v>
      </c>
      <c r="K2757" s="534"/>
      <c r="L2757" s="531"/>
      <c r="M2757" s="513"/>
      <c r="N2757" s="314"/>
      <c r="O2757" s="313"/>
      <c r="P2757" s="313"/>
      <c r="Q2757" s="313"/>
    </row>
    <row r="2758" spans="1:17" s="209" customFormat="1" ht="12" customHeight="1" x14ac:dyDescent="0.3">
      <c r="A2758" s="614"/>
      <c r="B2758" s="509"/>
      <c r="C2758" s="509"/>
      <c r="D2758" s="508"/>
      <c r="E2758" s="508"/>
      <c r="F2758" s="213" t="s">
        <v>121</v>
      </c>
      <c r="G2758" s="214">
        <f t="shared" ref="G2758:J2758" si="2014">SUM(G2755:G2757)</f>
        <v>10000000</v>
      </c>
      <c r="H2758" s="214">
        <f t="shared" si="2014"/>
        <v>0</v>
      </c>
      <c r="I2758" s="214">
        <f t="shared" si="2014"/>
        <v>10000000</v>
      </c>
      <c r="J2758" s="214">
        <f t="shared" si="2014"/>
        <v>0</v>
      </c>
      <c r="K2758" s="535"/>
      <c r="L2758" s="532"/>
      <c r="M2758" s="513"/>
      <c r="N2758" s="314"/>
      <c r="O2758" s="313"/>
      <c r="P2758" s="313"/>
      <c r="Q2758" s="313"/>
    </row>
    <row r="2759" spans="1:17" s="209" customFormat="1" ht="12" customHeight="1" x14ac:dyDescent="0.3">
      <c r="A2759" s="614"/>
      <c r="B2759" s="507"/>
      <c r="C2759" s="507" t="s">
        <v>442</v>
      </c>
      <c r="D2759" s="508"/>
      <c r="E2759" s="508"/>
      <c r="F2759" s="210" t="s">
        <v>197</v>
      </c>
      <c r="G2759" s="210"/>
      <c r="H2759" s="211"/>
      <c r="I2759" s="211"/>
      <c r="J2759" s="211"/>
      <c r="K2759" s="533" t="s">
        <v>850</v>
      </c>
      <c r="L2759" s="530">
        <v>0</v>
      </c>
      <c r="M2759" s="513"/>
      <c r="N2759" s="314"/>
      <c r="O2759" s="313"/>
      <c r="P2759" s="313"/>
      <c r="Q2759" s="313"/>
    </row>
    <row r="2760" spans="1:17" s="209" customFormat="1" ht="12" customHeight="1" x14ac:dyDescent="0.3">
      <c r="A2760" s="614"/>
      <c r="B2760" s="508"/>
      <c r="C2760" s="508"/>
      <c r="D2760" s="508"/>
      <c r="E2760" s="508"/>
      <c r="F2760" s="212" t="s">
        <v>104</v>
      </c>
      <c r="G2760" s="208">
        <v>24000000</v>
      </c>
      <c r="H2760" s="208">
        <v>0</v>
      </c>
      <c r="I2760" s="208">
        <f>G2760</f>
        <v>24000000</v>
      </c>
      <c r="J2760" s="208">
        <f t="shared" ref="J2760:J2762" si="2015">H2760</f>
        <v>0</v>
      </c>
      <c r="K2760" s="534"/>
      <c r="L2760" s="531"/>
      <c r="M2760" s="513"/>
      <c r="N2760" s="314">
        <f>G2760</f>
        <v>24000000</v>
      </c>
      <c r="O2760" s="314">
        <f t="shared" ref="O2760:Q2760" si="2016">H2760</f>
        <v>0</v>
      </c>
      <c r="P2760" s="314">
        <f t="shared" si="2016"/>
        <v>24000000</v>
      </c>
      <c r="Q2760" s="314">
        <f t="shared" si="2016"/>
        <v>0</v>
      </c>
    </row>
    <row r="2761" spans="1:17" s="209" customFormat="1" ht="12" customHeight="1" x14ac:dyDescent="0.3">
      <c r="A2761" s="614"/>
      <c r="B2761" s="508"/>
      <c r="C2761" s="508"/>
      <c r="D2761" s="508"/>
      <c r="E2761" s="508"/>
      <c r="F2761" s="212" t="s">
        <v>82</v>
      </c>
      <c r="G2761" s="208">
        <v>0</v>
      </c>
      <c r="H2761" s="208">
        <v>0</v>
      </c>
      <c r="I2761" s="208">
        <v>0</v>
      </c>
      <c r="J2761" s="208">
        <f t="shared" si="2015"/>
        <v>0</v>
      </c>
      <c r="K2761" s="534"/>
      <c r="L2761" s="531"/>
      <c r="M2761" s="513"/>
      <c r="N2761" s="314"/>
      <c r="O2761" s="313"/>
      <c r="P2761" s="313"/>
      <c r="Q2761" s="313"/>
    </row>
    <row r="2762" spans="1:17" s="209" customFormat="1" ht="12" customHeight="1" x14ac:dyDescent="0.3">
      <c r="A2762" s="614"/>
      <c r="B2762" s="508"/>
      <c r="C2762" s="508"/>
      <c r="D2762" s="508"/>
      <c r="E2762" s="508"/>
      <c r="F2762" s="212" t="s">
        <v>83</v>
      </c>
      <c r="G2762" s="208">
        <v>0</v>
      </c>
      <c r="H2762" s="208">
        <v>0</v>
      </c>
      <c r="I2762" s="208">
        <v>0</v>
      </c>
      <c r="J2762" s="208">
        <f t="shared" si="2015"/>
        <v>0</v>
      </c>
      <c r="K2762" s="534"/>
      <c r="L2762" s="531"/>
      <c r="M2762" s="513"/>
      <c r="N2762" s="314"/>
      <c r="O2762" s="313"/>
      <c r="P2762" s="313"/>
      <c r="Q2762" s="313"/>
    </row>
    <row r="2763" spans="1:17" s="209" customFormat="1" ht="12" customHeight="1" x14ac:dyDescent="0.3">
      <c r="A2763" s="614"/>
      <c r="B2763" s="509"/>
      <c r="C2763" s="509"/>
      <c r="D2763" s="508"/>
      <c r="E2763" s="508"/>
      <c r="F2763" s="213" t="s">
        <v>121</v>
      </c>
      <c r="G2763" s="214">
        <f t="shared" ref="G2763:J2763" si="2017">SUM(G2760:G2762)</f>
        <v>24000000</v>
      </c>
      <c r="H2763" s="214">
        <f t="shared" si="2017"/>
        <v>0</v>
      </c>
      <c r="I2763" s="214">
        <f t="shared" si="2017"/>
        <v>24000000</v>
      </c>
      <c r="J2763" s="214">
        <f t="shared" si="2017"/>
        <v>0</v>
      </c>
      <c r="K2763" s="535"/>
      <c r="L2763" s="532"/>
      <c r="M2763" s="514"/>
      <c r="N2763" s="314"/>
      <c r="O2763" s="313"/>
      <c r="P2763" s="313"/>
      <c r="Q2763" s="313"/>
    </row>
    <row r="2764" spans="1:17" s="209" customFormat="1" ht="12" customHeight="1" x14ac:dyDescent="0.3">
      <c r="A2764" s="614"/>
      <c r="B2764" s="518"/>
      <c r="C2764" s="519"/>
      <c r="D2764" s="519"/>
      <c r="E2764" s="520"/>
      <c r="F2764" s="206"/>
      <c r="G2764" s="207"/>
      <c r="H2764" s="208"/>
      <c r="I2764" s="208"/>
      <c r="J2764" s="208"/>
      <c r="K2764" s="527"/>
      <c r="L2764" s="527"/>
      <c r="M2764" s="512"/>
      <c r="N2764" s="314"/>
      <c r="O2764" s="313"/>
      <c r="P2764" s="313"/>
      <c r="Q2764" s="313"/>
    </row>
    <row r="2765" spans="1:17" s="209" customFormat="1" ht="12" customHeight="1" x14ac:dyDescent="0.3">
      <c r="A2765" s="614"/>
      <c r="B2765" s="521"/>
      <c r="C2765" s="522"/>
      <c r="D2765" s="522"/>
      <c r="E2765" s="523"/>
      <c r="F2765" s="206" t="s">
        <v>565</v>
      </c>
      <c r="G2765" s="207">
        <f>G2755+G2760</f>
        <v>34000000</v>
      </c>
      <c r="H2765" s="207">
        <f t="shared" ref="H2765:J2765" si="2018">H2755+H2760</f>
        <v>0</v>
      </c>
      <c r="I2765" s="207">
        <f t="shared" si="2018"/>
        <v>34000000</v>
      </c>
      <c r="J2765" s="207">
        <f t="shared" si="2018"/>
        <v>0</v>
      </c>
      <c r="K2765" s="528"/>
      <c r="L2765" s="528"/>
      <c r="M2765" s="513"/>
      <c r="N2765" s="314"/>
      <c r="O2765" s="313"/>
      <c r="P2765" s="313"/>
      <c r="Q2765" s="313"/>
    </row>
    <row r="2766" spans="1:17" s="209" customFormat="1" ht="12" customHeight="1" x14ac:dyDescent="0.3">
      <c r="A2766" s="614"/>
      <c r="B2766" s="521"/>
      <c r="C2766" s="522"/>
      <c r="D2766" s="522"/>
      <c r="E2766" s="523"/>
      <c r="F2766" s="206" t="s">
        <v>567</v>
      </c>
      <c r="G2766" s="207">
        <f t="shared" ref="G2766:J2766" si="2019">G2756+G2761</f>
        <v>0</v>
      </c>
      <c r="H2766" s="207">
        <f t="shared" si="2019"/>
        <v>0</v>
      </c>
      <c r="I2766" s="207">
        <f t="shared" si="2019"/>
        <v>0</v>
      </c>
      <c r="J2766" s="207">
        <f t="shared" si="2019"/>
        <v>0</v>
      </c>
      <c r="K2766" s="528"/>
      <c r="L2766" s="528"/>
      <c r="M2766" s="513"/>
      <c r="N2766" s="314"/>
      <c r="O2766" s="313"/>
      <c r="P2766" s="313"/>
      <c r="Q2766" s="313"/>
    </row>
    <row r="2767" spans="1:17" s="209" customFormat="1" ht="12" customHeight="1" x14ac:dyDescent="0.3">
      <c r="A2767" s="614"/>
      <c r="B2767" s="521"/>
      <c r="C2767" s="522"/>
      <c r="D2767" s="522"/>
      <c r="E2767" s="523"/>
      <c r="F2767" s="206" t="s">
        <v>569</v>
      </c>
      <c r="G2767" s="207">
        <f t="shared" ref="G2767:J2767" si="2020">G2757+G2762</f>
        <v>0</v>
      </c>
      <c r="H2767" s="207">
        <f t="shared" si="2020"/>
        <v>0</v>
      </c>
      <c r="I2767" s="207">
        <f t="shared" si="2020"/>
        <v>0</v>
      </c>
      <c r="J2767" s="207">
        <f t="shared" si="2020"/>
        <v>0</v>
      </c>
      <c r="K2767" s="528"/>
      <c r="L2767" s="528"/>
      <c r="M2767" s="513"/>
      <c r="N2767" s="314"/>
      <c r="O2767" s="313"/>
      <c r="P2767" s="313"/>
      <c r="Q2767" s="313"/>
    </row>
    <row r="2768" spans="1:17" s="209" customFormat="1" ht="12" customHeight="1" x14ac:dyDescent="0.3">
      <c r="A2768" s="614"/>
      <c r="B2768" s="524"/>
      <c r="C2768" s="525"/>
      <c r="D2768" s="525"/>
      <c r="E2768" s="526"/>
      <c r="F2768" s="206" t="s">
        <v>121</v>
      </c>
      <c r="G2768" s="207">
        <f>SUM(G2765:G2767)</f>
        <v>34000000</v>
      </c>
      <c r="H2768" s="207">
        <f t="shared" ref="H2768:J2768" si="2021">SUM(H2765:H2767)</f>
        <v>0</v>
      </c>
      <c r="I2768" s="207">
        <f t="shared" si="2021"/>
        <v>34000000</v>
      </c>
      <c r="J2768" s="207">
        <f t="shared" si="2021"/>
        <v>0</v>
      </c>
      <c r="K2768" s="529"/>
      <c r="L2768" s="529"/>
      <c r="M2768" s="514"/>
      <c r="N2768" s="314"/>
      <c r="O2768" s="313"/>
      <c r="P2768" s="313"/>
      <c r="Q2768" s="313"/>
    </row>
    <row r="2769" spans="1:17" s="209" customFormat="1" ht="12" customHeight="1" x14ac:dyDescent="0.3">
      <c r="A2769" s="614">
        <f>A2754+1</f>
        <v>283</v>
      </c>
      <c r="B2769" s="507"/>
      <c r="C2769" s="507" t="s">
        <v>443</v>
      </c>
      <c r="D2769" s="507"/>
      <c r="E2769" s="507"/>
      <c r="F2769" s="210" t="s">
        <v>197</v>
      </c>
      <c r="G2769" s="210"/>
      <c r="H2769" s="211"/>
      <c r="I2769" s="211"/>
      <c r="J2769" s="211"/>
      <c r="K2769" s="533"/>
      <c r="L2769" s="530">
        <v>0</v>
      </c>
      <c r="M2769" s="215"/>
      <c r="N2769" s="314"/>
      <c r="O2769" s="313"/>
      <c r="P2769" s="313"/>
      <c r="Q2769" s="313"/>
    </row>
    <row r="2770" spans="1:17" s="209" customFormat="1" ht="12" customHeight="1" x14ac:dyDescent="0.3">
      <c r="A2770" s="614"/>
      <c r="B2770" s="508"/>
      <c r="C2770" s="508"/>
      <c r="D2770" s="508"/>
      <c r="E2770" s="508"/>
      <c r="F2770" s="212" t="s">
        <v>104</v>
      </c>
      <c r="G2770" s="208">
        <v>8400000</v>
      </c>
      <c r="H2770" s="208">
        <f t="shared" ref="H2770" si="2022">G2770</f>
        <v>8400000</v>
      </c>
      <c r="I2770" s="208">
        <v>0</v>
      </c>
      <c r="J2770" s="208">
        <f t="shared" ref="J2770:J2772" si="2023">H2770</f>
        <v>8400000</v>
      </c>
      <c r="K2770" s="534"/>
      <c r="L2770" s="531"/>
      <c r="M2770" s="513"/>
      <c r="N2770" s="314">
        <f>G2770</f>
        <v>8400000</v>
      </c>
      <c r="O2770" s="314">
        <f t="shared" ref="O2770:Q2770" si="2024">H2770</f>
        <v>8400000</v>
      </c>
      <c r="P2770" s="314">
        <f t="shared" si="2024"/>
        <v>0</v>
      </c>
      <c r="Q2770" s="314">
        <f t="shared" si="2024"/>
        <v>8400000</v>
      </c>
    </row>
    <row r="2771" spans="1:17" s="209" customFormat="1" ht="12" customHeight="1" x14ac:dyDescent="0.3">
      <c r="A2771" s="614"/>
      <c r="B2771" s="508"/>
      <c r="C2771" s="508"/>
      <c r="D2771" s="508"/>
      <c r="E2771" s="508"/>
      <c r="F2771" s="212" t="s">
        <v>82</v>
      </c>
      <c r="G2771" s="208">
        <v>0</v>
      </c>
      <c r="H2771" s="208">
        <v>0</v>
      </c>
      <c r="I2771" s="208">
        <v>0</v>
      </c>
      <c r="J2771" s="208">
        <f t="shared" si="2023"/>
        <v>0</v>
      </c>
      <c r="K2771" s="534"/>
      <c r="L2771" s="531"/>
      <c r="M2771" s="513"/>
      <c r="N2771" s="314"/>
      <c r="O2771" s="313"/>
      <c r="P2771" s="313"/>
      <c r="Q2771" s="313"/>
    </row>
    <row r="2772" spans="1:17" s="209" customFormat="1" ht="12" customHeight="1" x14ac:dyDescent="0.3">
      <c r="A2772" s="614"/>
      <c r="B2772" s="508"/>
      <c r="C2772" s="508"/>
      <c r="D2772" s="508"/>
      <c r="E2772" s="508"/>
      <c r="F2772" s="212" t="s">
        <v>83</v>
      </c>
      <c r="G2772" s="208">
        <v>0</v>
      </c>
      <c r="H2772" s="208">
        <v>0</v>
      </c>
      <c r="I2772" s="208">
        <v>0</v>
      </c>
      <c r="J2772" s="208">
        <f t="shared" si="2023"/>
        <v>0</v>
      </c>
      <c r="K2772" s="534"/>
      <c r="L2772" s="531"/>
      <c r="M2772" s="513"/>
      <c r="N2772" s="314"/>
      <c r="O2772" s="313"/>
      <c r="P2772" s="313"/>
      <c r="Q2772" s="313"/>
    </row>
    <row r="2773" spans="1:17" s="209" customFormat="1" ht="12" customHeight="1" x14ac:dyDescent="0.3">
      <c r="A2773" s="614"/>
      <c r="B2773" s="509"/>
      <c r="C2773" s="509"/>
      <c r="D2773" s="509"/>
      <c r="E2773" s="509"/>
      <c r="F2773" s="213" t="s">
        <v>121</v>
      </c>
      <c r="G2773" s="214">
        <f t="shared" ref="G2773:J2773" si="2025">SUM(G2770:G2772)</f>
        <v>8400000</v>
      </c>
      <c r="H2773" s="214">
        <f t="shared" si="2025"/>
        <v>8400000</v>
      </c>
      <c r="I2773" s="214">
        <f t="shared" si="2025"/>
        <v>0</v>
      </c>
      <c r="J2773" s="214">
        <f t="shared" si="2025"/>
        <v>8400000</v>
      </c>
      <c r="K2773" s="535"/>
      <c r="L2773" s="532"/>
      <c r="M2773" s="514"/>
      <c r="N2773" s="314"/>
      <c r="O2773" s="313"/>
      <c r="P2773" s="313"/>
      <c r="Q2773" s="313"/>
    </row>
    <row r="2774" spans="1:17" s="209" customFormat="1" ht="12" customHeight="1" x14ac:dyDescent="0.3">
      <c r="A2774" s="614">
        <f>A2769+1</f>
        <v>284</v>
      </c>
      <c r="B2774" s="507"/>
      <c r="C2774" s="507" t="s">
        <v>445</v>
      </c>
      <c r="D2774" s="507"/>
      <c r="E2774" s="507"/>
      <c r="F2774" s="210" t="s">
        <v>197</v>
      </c>
      <c r="G2774" s="210"/>
      <c r="H2774" s="211"/>
      <c r="I2774" s="211"/>
      <c r="J2774" s="211"/>
      <c r="K2774" s="533"/>
      <c r="L2774" s="530">
        <v>0</v>
      </c>
      <c r="M2774" s="215"/>
      <c r="N2774" s="314"/>
      <c r="O2774" s="313"/>
      <c r="P2774" s="313"/>
      <c r="Q2774" s="313"/>
    </row>
    <row r="2775" spans="1:17" s="209" customFormat="1" ht="12" customHeight="1" x14ac:dyDescent="0.3">
      <c r="A2775" s="614"/>
      <c r="B2775" s="508"/>
      <c r="C2775" s="508"/>
      <c r="D2775" s="508"/>
      <c r="E2775" s="508"/>
      <c r="F2775" s="212" t="s">
        <v>104</v>
      </c>
      <c r="G2775" s="208">
        <v>458150</v>
      </c>
      <c r="H2775" s="208">
        <f t="shared" ref="H2775" si="2026">G2775</f>
        <v>458150</v>
      </c>
      <c r="I2775" s="208">
        <v>0</v>
      </c>
      <c r="J2775" s="208">
        <f t="shared" ref="J2775:J2777" si="2027">H2775</f>
        <v>458150</v>
      </c>
      <c r="K2775" s="534"/>
      <c r="L2775" s="531"/>
      <c r="M2775" s="513"/>
      <c r="N2775" s="314">
        <f>G2775</f>
        <v>458150</v>
      </c>
      <c r="O2775" s="314">
        <f t="shared" ref="O2775:Q2775" si="2028">H2775</f>
        <v>458150</v>
      </c>
      <c r="P2775" s="314">
        <f t="shared" si="2028"/>
        <v>0</v>
      </c>
      <c r="Q2775" s="314">
        <f t="shared" si="2028"/>
        <v>458150</v>
      </c>
    </row>
    <row r="2776" spans="1:17" s="209" customFormat="1" ht="12" customHeight="1" x14ac:dyDescent="0.3">
      <c r="A2776" s="614"/>
      <c r="B2776" s="508"/>
      <c r="C2776" s="508"/>
      <c r="D2776" s="508"/>
      <c r="E2776" s="508"/>
      <c r="F2776" s="212" t="s">
        <v>82</v>
      </c>
      <c r="G2776" s="208">
        <v>0</v>
      </c>
      <c r="H2776" s="208">
        <v>0</v>
      </c>
      <c r="I2776" s="208">
        <v>0</v>
      </c>
      <c r="J2776" s="208">
        <f t="shared" si="2027"/>
        <v>0</v>
      </c>
      <c r="K2776" s="534"/>
      <c r="L2776" s="531"/>
      <c r="M2776" s="513"/>
      <c r="N2776" s="314"/>
      <c r="O2776" s="313"/>
      <c r="P2776" s="313"/>
      <c r="Q2776" s="313"/>
    </row>
    <row r="2777" spans="1:17" s="209" customFormat="1" ht="12" customHeight="1" x14ac:dyDescent="0.3">
      <c r="A2777" s="614"/>
      <c r="B2777" s="508"/>
      <c r="C2777" s="508"/>
      <c r="D2777" s="508"/>
      <c r="E2777" s="508"/>
      <c r="F2777" s="212" t="s">
        <v>83</v>
      </c>
      <c r="G2777" s="208">
        <v>0</v>
      </c>
      <c r="H2777" s="208">
        <v>0</v>
      </c>
      <c r="I2777" s="208">
        <v>0</v>
      </c>
      <c r="J2777" s="208">
        <f t="shared" si="2027"/>
        <v>0</v>
      </c>
      <c r="K2777" s="534"/>
      <c r="L2777" s="531"/>
      <c r="M2777" s="513"/>
      <c r="N2777" s="314"/>
      <c r="O2777" s="313"/>
      <c r="P2777" s="313"/>
      <c r="Q2777" s="313"/>
    </row>
    <row r="2778" spans="1:17" s="209" customFormat="1" ht="12" customHeight="1" x14ac:dyDescent="0.3">
      <c r="A2778" s="614"/>
      <c r="B2778" s="509"/>
      <c r="C2778" s="509"/>
      <c r="D2778" s="509"/>
      <c r="E2778" s="509"/>
      <c r="F2778" s="213" t="s">
        <v>121</v>
      </c>
      <c r="G2778" s="214">
        <f t="shared" ref="G2778:J2778" si="2029">SUM(G2775:G2777)</f>
        <v>458150</v>
      </c>
      <c r="H2778" s="214">
        <f t="shared" si="2029"/>
        <v>458150</v>
      </c>
      <c r="I2778" s="214">
        <f t="shared" si="2029"/>
        <v>0</v>
      </c>
      <c r="J2778" s="214">
        <f t="shared" si="2029"/>
        <v>458150</v>
      </c>
      <c r="K2778" s="535"/>
      <c r="L2778" s="532"/>
      <c r="M2778" s="514"/>
      <c r="N2778" s="314"/>
      <c r="O2778" s="313"/>
      <c r="P2778" s="313"/>
      <c r="Q2778" s="313"/>
    </row>
    <row r="2779" spans="1:17" s="209" customFormat="1" ht="12" customHeight="1" x14ac:dyDescent="0.3">
      <c r="A2779" s="614">
        <f>A2774+1</f>
        <v>285</v>
      </c>
      <c r="B2779" s="507"/>
      <c r="C2779" s="507" t="s">
        <v>446</v>
      </c>
      <c r="D2779" s="507"/>
      <c r="E2779" s="507"/>
      <c r="F2779" s="210" t="s">
        <v>197</v>
      </c>
      <c r="G2779" s="210"/>
      <c r="H2779" s="211"/>
      <c r="I2779" s="211"/>
      <c r="J2779" s="211"/>
      <c r="K2779" s="533"/>
      <c r="L2779" s="530">
        <v>0</v>
      </c>
      <c r="M2779" s="215"/>
      <c r="N2779" s="314"/>
      <c r="O2779" s="313"/>
      <c r="P2779" s="313"/>
      <c r="Q2779" s="313"/>
    </row>
    <row r="2780" spans="1:17" s="209" customFormat="1" ht="12" customHeight="1" x14ac:dyDescent="0.3">
      <c r="A2780" s="614"/>
      <c r="B2780" s="508"/>
      <c r="C2780" s="508"/>
      <c r="D2780" s="508"/>
      <c r="E2780" s="508"/>
      <c r="F2780" s="212" t="s">
        <v>104</v>
      </c>
      <c r="G2780" s="208">
        <v>400000</v>
      </c>
      <c r="H2780" s="208">
        <f t="shared" ref="H2780" si="2030">G2780</f>
        <v>400000</v>
      </c>
      <c r="I2780" s="208">
        <v>0</v>
      </c>
      <c r="J2780" s="208">
        <f t="shared" ref="J2780:J2782" si="2031">H2780</f>
        <v>400000</v>
      </c>
      <c r="K2780" s="534"/>
      <c r="L2780" s="531"/>
      <c r="M2780" s="513"/>
      <c r="N2780" s="314">
        <f>G2780</f>
        <v>400000</v>
      </c>
      <c r="O2780" s="314">
        <f t="shared" ref="O2780:Q2780" si="2032">H2780</f>
        <v>400000</v>
      </c>
      <c r="P2780" s="314">
        <f t="shared" si="2032"/>
        <v>0</v>
      </c>
      <c r="Q2780" s="314">
        <f t="shared" si="2032"/>
        <v>400000</v>
      </c>
    </row>
    <row r="2781" spans="1:17" s="209" customFormat="1" ht="12" customHeight="1" x14ac:dyDescent="0.3">
      <c r="A2781" s="614"/>
      <c r="B2781" s="508"/>
      <c r="C2781" s="508"/>
      <c r="D2781" s="508"/>
      <c r="E2781" s="508"/>
      <c r="F2781" s="212" t="s">
        <v>82</v>
      </c>
      <c r="G2781" s="208">
        <v>0</v>
      </c>
      <c r="H2781" s="208">
        <v>0</v>
      </c>
      <c r="I2781" s="208">
        <v>0</v>
      </c>
      <c r="J2781" s="208">
        <f t="shared" si="2031"/>
        <v>0</v>
      </c>
      <c r="K2781" s="534"/>
      <c r="L2781" s="531"/>
      <c r="M2781" s="513"/>
      <c r="N2781" s="314"/>
      <c r="O2781" s="313"/>
      <c r="P2781" s="313"/>
      <c r="Q2781" s="313"/>
    </row>
    <row r="2782" spans="1:17" s="209" customFormat="1" ht="12" customHeight="1" x14ac:dyDescent="0.3">
      <c r="A2782" s="614"/>
      <c r="B2782" s="508"/>
      <c r="C2782" s="508"/>
      <c r="D2782" s="508"/>
      <c r="E2782" s="508"/>
      <c r="F2782" s="212" t="s">
        <v>83</v>
      </c>
      <c r="G2782" s="208">
        <v>0</v>
      </c>
      <c r="H2782" s="208">
        <v>0</v>
      </c>
      <c r="I2782" s="208">
        <v>0</v>
      </c>
      <c r="J2782" s="208">
        <f t="shared" si="2031"/>
        <v>0</v>
      </c>
      <c r="K2782" s="534"/>
      <c r="L2782" s="531"/>
      <c r="M2782" s="513"/>
      <c r="N2782" s="314"/>
      <c r="O2782" s="313"/>
      <c r="P2782" s="313"/>
      <c r="Q2782" s="313"/>
    </row>
    <row r="2783" spans="1:17" s="209" customFormat="1" ht="12" customHeight="1" x14ac:dyDescent="0.3">
      <c r="A2783" s="614"/>
      <c r="B2783" s="509"/>
      <c r="C2783" s="509"/>
      <c r="D2783" s="509"/>
      <c r="E2783" s="509"/>
      <c r="F2783" s="213" t="s">
        <v>121</v>
      </c>
      <c r="G2783" s="214">
        <f t="shared" ref="G2783:J2783" si="2033">SUM(G2780:G2782)</f>
        <v>400000</v>
      </c>
      <c r="H2783" s="214">
        <f t="shared" si="2033"/>
        <v>400000</v>
      </c>
      <c r="I2783" s="214">
        <f t="shared" si="2033"/>
        <v>0</v>
      </c>
      <c r="J2783" s="214">
        <f t="shared" si="2033"/>
        <v>400000</v>
      </c>
      <c r="K2783" s="535"/>
      <c r="L2783" s="532"/>
      <c r="M2783" s="514"/>
      <c r="N2783" s="314"/>
      <c r="O2783" s="313"/>
      <c r="P2783" s="313"/>
      <c r="Q2783" s="313"/>
    </row>
    <row r="2784" spans="1:17" s="209" customFormat="1" ht="12" customHeight="1" x14ac:dyDescent="0.3">
      <c r="A2784" s="614">
        <f>A2779+1</f>
        <v>286</v>
      </c>
      <c r="B2784" s="507"/>
      <c r="C2784" s="507" t="s">
        <v>447</v>
      </c>
      <c r="D2784" s="507"/>
      <c r="E2784" s="507"/>
      <c r="F2784" s="210" t="s">
        <v>197</v>
      </c>
      <c r="G2784" s="210"/>
      <c r="H2784" s="211"/>
      <c r="I2784" s="211"/>
      <c r="J2784" s="211"/>
      <c r="K2784" s="533"/>
      <c r="L2784" s="530">
        <v>0</v>
      </c>
      <c r="M2784" s="215"/>
      <c r="N2784" s="314"/>
      <c r="O2784" s="313"/>
      <c r="P2784" s="313"/>
      <c r="Q2784" s="313"/>
    </row>
    <row r="2785" spans="1:17" s="209" customFormat="1" ht="12" customHeight="1" x14ac:dyDescent="0.3">
      <c r="A2785" s="614"/>
      <c r="B2785" s="508"/>
      <c r="C2785" s="508"/>
      <c r="D2785" s="508"/>
      <c r="E2785" s="508"/>
      <c r="F2785" s="212" t="s">
        <v>104</v>
      </c>
      <c r="G2785" s="208">
        <v>2009570</v>
      </c>
      <c r="H2785" s="208">
        <f t="shared" ref="H2785" si="2034">G2785</f>
        <v>2009570</v>
      </c>
      <c r="I2785" s="208">
        <v>0</v>
      </c>
      <c r="J2785" s="208">
        <f t="shared" ref="J2785:J2787" si="2035">H2785</f>
        <v>2009570</v>
      </c>
      <c r="K2785" s="534"/>
      <c r="L2785" s="531"/>
      <c r="M2785" s="513"/>
      <c r="N2785" s="314">
        <f>G2785</f>
        <v>2009570</v>
      </c>
      <c r="O2785" s="314">
        <f t="shared" ref="O2785:Q2785" si="2036">H2785</f>
        <v>2009570</v>
      </c>
      <c r="P2785" s="314">
        <f t="shared" si="2036"/>
        <v>0</v>
      </c>
      <c r="Q2785" s="314">
        <f t="shared" si="2036"/>
        <v>2009570</v>
      </c>
    </row>
    <row r="2786" spans="1:17" s="209" customFormat="1" ht="12" customHeight="1" x14ac:dyDescent="0.3">
      <c r="A2786" s="614"/>
      <c r="B2786" s="508"/>
      <c r="C2786" s="508"/>
      <c r="D2786" s="508"/>
      <c r="E2786" s="508"/>
      <c r="F2786" s="212" t="s">
        <v>82</v>
      </c>
      <c r="G2786" s="208">
        <v>0</v>
      </c>
      <c r="H2786" s="208">
        <v>0</v>
      </c>
      <c r="I2786" s="208">
        <v>0</v>
      </c>
      <c r="J2786" s="208">
        <f t="shared" si="2035"/>
        <v>0</v>
      </c>
      <c r="K2786" s="534"/>
      <c r="L2786" s="531"/>
      <c r="M2786" s="513"/>
      <c r="N2786" s="314"/>
      <c r="O2786" s="313"/>
      <c r="P2786" s="313"/>
      <c r="Q2786" s="313"/>
    </row>
    <row r="2787" spans="1:17" s="209" customFormat="1" ht="12" customHeight="1" x14ac:dyDescent="0.3">
      <c r="A2787" s="614"/>
      <c r="B2787" s="508"/>
      <c r="C2787" s="508"/>
      <c r="D2787" s="508"/>
      <c r="E2787" s="508"/>
      <c r="F2787" s="212" t="s">
        <v>83</v>
      </c>
      <c r="G2787" s="208">
        <v>0</v>
      </c>
      <c r="H2787" s="208">
        <v>0</v>
      </c>
      <c r="I2787" s="208">
        <v>0</v>
      </c>
      <c r="J2787" s="208">
        <f t="shared" si="2035"/>
        <v>0</v>
      </c>
      <c r="K2787" s="534"/>
      <c r="L2787" s="531"/>
      <c r="M2787" s="513"/>
      <c r="N2787" s="314"/>
      <c r="O2787" s="313"/>
      <c r="P2787" s="313"/>
      <c r="Q2787" s="313"/>
    </row>
    <row r="2788" spans="1:17" s="209" customFormat="1" ht="12" customHeight="1" x14ac:dyDescent="0.3">
      <c r="A2788" s="614"/>
      <c r="B2788" s="509"/>
      <c r="C2788" s="509"/>
      <c r="D2788" s="509"/>
      <c r="E2788" s="509"/>
      <c r="F2788" s="213" t="s">
        <v>121</v>
      </c>
      <c r="G2788" s="214">
        <f t="shared" ref="G2788:J2788" si="2037">SUM(G2785:G2787)</f>
        <v>2009570</v>
      </c>
      <c r="H2788" s="214">
        <f t="shared" si="2037"/>
        <v>2009570</v>
      </c>
      <c r="I2788" s="214">
        <f t="shared" si="2037"/>
        <v>0</v>
      </c>
      <c r="J2788" s="214">
        <f t="shared" si="2037"/>
        <v>2009570</v>
      </c>
      <c r="K2788" s="535"/>
      <c r="L2788" s="532"/>
      <c r="M2788" s="514"/>
      <c r="N2788" s="314"/>
      <c r="O2788" s="313"/>
      <c r="P2788" s="313"/>
      <c r="Q2788" s="313"/>
    </row>
    <row r="2789" spans="1:17" s="209" customFormat="1" ht="12" customHeight="1" x14ac:dyDescent="0.3">
      <c r="A2789" s="614">
        <f>A2784+1</f>
        <v>287</v>
      </c>
      <c r="B2789" s="507"/>
      <c r="C2789" s="507" t="s">
        <v>448</v>
      </c>
      <c r="D2789" s="507"/>
      <c r="E2789" s="507"/>
      <c r="F2789" s="210" t="s">
        <v>197</v>
      </c>
      <c r="G2789" s="210"/>
      <c r="H2789" s="211"/>
      <c r="I2789" s="211"/>
      <c r="J2789" s="211"/>
      <c r="K2789" s="533"/>
      <c r="L2789" s="530">
        <v>0</v>
      </c>
      <c r="M2789" s="215"/>
      <c r="N2789" s="314"/>
      <c r="O2789" s="313"/>
      <c r="P2789" s="313"/>
      <c r="Q2789" s="313"/>
    </row>
    <row r="2790" spans="1:17" s="209" customFormat="1" ht="12" customHeight="1" x14ac:dyDescent="0.3">
      <c r="A2790" s="614"/>
      <c r="B2790" s="508"/>
      <c r="C2790" s="508"/>
      <c r="D2790" s="508"/>
      <c r="E2790" s="508"/>
      <c r="F2790" s="212" t="s">
        <v>104</v>
      </c>
      <c r="G2790" s="208">
        <v>19500000</v>
      </c>
      <c r="H2790" s="208">
        <f t="shared" ref="H2790" si="2038">G2790</f>
        <v>19500000</v>
      </c>
      <c r="I2790" s="208">
        <v>0</v>
      </c>
      <c r="J2790" s="208">
        <f t="shared" ref="J2790:J2792" si="2039">H2790</f>
        <v>19500000</v>
      </c>
      <c r="K2790" s="534"/>
      <c r="L2790" s="531"/>
      <c r="M2790" s="513"/>
      <c r="N2790" s="314">
        <f>G2790</f>
        <v>19500000</v>
      </c>
      <c r="O2790" s="314">
        <f t="shared" ref="O2790:Q2790" si="2040">H2790</f>
        <v>19500000</v>
      </c>
      <c r="P2790" s="314">
        <f t="shared" si="2040"/>
        <v>0</v>
      </c>
      <c r="Q2790" s="314">
        <f t="shared" si="2040"/>
        <v>19500000</v>
      </c>
    </row>
    <row r="2791" spans="1:17" s="209" customFormat="1" ht="12" customHeight="1" x14ac:dyDescent="0.3">
      <c r="A2791" s="614"/>
      <c r="B2791" s="508"/>
      <c r="C2791" s="508"/>
      <c r="D2791" s="508"/>
      <c r="E2791" s="508"/>
      <c r="F2791" s="212" t="s">
        <v>82</v>
      </c>
      <c r="G2791" s="208">
        <v>0</v>
      </c>
      <c r="H2791" s="208">
        <v>0</v>
      </c>
      <c r="I2791" s="208">
        <v>0</v>
      </c>
      <c r="J2791" s="208">
        <f t="shared" si="2039"/>
        <v>0</v>
      </c>
      <c r="K2791" s="534"/>
      <c r="L2791" s="531"/>
      <c r="M2791" s="513"/>
      <c r="N2791" s="314"/>
      <c r="O2791" s="313"/>
      <c r="P2791" s="313"/>
      <c r="Q2791" s="313"/>
    </row>
    <row r="2792" spans="1:17" s="209" customFormat="1" ht="12" customHeight="1" x14ac:dyDescent="0.3">
      <c r="A2792" s="614"/>
      <c r="B2792" s="508"/>
      <c r="C2792" s="508"/>
      <c r="D2792" s="508"/>
      <c r="E2792" s="508"/>
      <c r="F2792" s="212" t="s">
        <v>83</v>
      </c>
      <c r="G2792" s="208">
        <v>0</v>
      </c>
      <c r="H2792" s="208">
        <v>0</v>
      </c>
      <c r="I2792" s="208">
        <v>0</v>
      </c>
      <c r="J2792" s="208">
        <f t="shared" si="2039"/>
        <v>0</v>
      </c>
      <c r="K2792" s="534"/>
      <c r="L2792" s="531"/>
      <c r="M2792" s="513"/>
      <c r="N2792" s="314"/>
      <c r="O2792" s="313"/>
      <c r="P2792" s="313"/>
      <c r="Q2792" s="313"/>
    </row>
    <row r="2793" spans="1:17" s="209" customFormat="1" ht="12" customHeight="1" x14ac:dyDescent="0.3">
      <c r="A2793" s="614"/>
      <c r="B2793" s="509"/>
      <c r="C2793" s="509"/>
      <c r="D2793" s="509"/>
      <c r="E2793" s="509"/>
      <c r="F2793" s="213" t="s">
        <v>121</v>
      </c>
      <c r="G2793" s="214">
        <f t="shared" ref="G2793:J2793" si="2041">SUM(G2790:G2792)</f>
        <v>19500000</v>
      </c>
      <c r="H2793" s="214">
        <f t="shared" si="2041"/>
        <v>19500000</v>
      </c>
      <c r="I2793" s="214">
        <f t="shared" si="2041"/>
        <v>0</v>
      </c>
      <c r="J2793" s="214">
        <f t="shared" si="2041"/>
        <v>19500000</v>
      </c>
      <c r="K2793" s="535"/>
      <c r="L2793" s="532"/>
      <c r="M2793" s="514"/>
      <c r="N2793" s="314"/>
      <c r="O2793" s="313"/>
      <c r="P2793" s="313"/>
      <c r="Q2793" s="313"/>
    </row>
    <row r="2794" spans="1:17" s="209" customFormat="1" ht="12" customHeight="1" x14ac:dyDescent="0.3">
      <c r="A2794" s="614">
        <f>A2789+1</f>
        <v>288</v>
      </c>
      <c r="B2794" s="507"/>
      <c r="C2794" s="507" t="s">
        <v>450</v>
      </c>
      <c r="D2794" s="507"/>
      <c r="E2794" s="507"/>
      <c r="F2794" s="210" t="s">
        <v>197</v>
      </c>
      <c r="G2794" s="210"/>
      <c r="H2794" s="211"/>
      <c r="I2794" s="211"/>
      <c r="J2794" s="211"/>
      <c r="K2794" s="533"/>
      <c r="L2794" s="530">
        <v>0</v>
      </c>
      <c r="M2794" s="215"/>
      <c r="N2794" s="314"/>
      <c r="O2794" s="313"/>
      <c r="P2794" s="313"/>
      <c r="Q2794" s="313"/>
    </row>
    <row r="2795" spans="1:17" s="209" customFormat="1" ht="12" customHeight="1" x14ac:dyDescent="0.3">
      <c r="A2795" s="614"/>
      <c r="B2795" s="508"/>
      <c r="C2795" s="508"/>
      <c r="D2795" s="508"/>
      <c r="E2795" s="508"/>
      <c r="F2795" s="212" t="s">
        <v>104</v>
      </c>
      <c r="G2795" s="208">
        <v>9300000</v>
      </c>
      <c r="H2795" s="208">
        <f t="shared" ref="H2795" si="2042">G2795</f>
        <v>9300000</v>
      </c>
      <c r="I2795" s="208">
        <v>0</v>
      </c>
      <c r="J2795" s="208">
        <f t="shared" ref="J2795:J2797" si="2043">H2795</f>
        <v>9300000</v>
      </c>
      <c r="K2795" s="534"/>
      <c r="L2795" s="531"/>
      <c r="M2795" s="513"/>
      <c r="N2795" s="314">
        <f>G2795</f>
        <v>9300000</v>
      </c>
      <c r="O2795" s="314">
        <f t="shared" ref="O2795:Q2795" si="2044">H2795</f>
        <v>9300000</v>
      </c>
      <c r="P2795" s="314">
        <f t="shared" si="2044"/>
        <v>0</v>
      </c>
      <c r="Q2795" s="314">
        <f t="shared" si="2044"/>
        <v>9300000</v>
      </c>
    </row>
    <row r="2796" spans="1:17" s="209" customFormat="1" ht="12" customHeight="1" x14ac:dyDescent="0.3">
      <c r="A2796" s="614"/>
      <c r="B2796" s="508"/>
      <c r="C2796" s="508"/>
      <c r="D2796" s="508"/>
      <c r="E2796" s="508"/>
      <c r="F2796" s="212" t="s">
        <v>82</v>
      </c>
      <c r="G2796" s="208">
        <v>0</v>
      </c>
      <c r="H2796" s="208">
        <v>0</v>
      </c>
      <c r="I2796" s="208">
        <v>0</v>
      </c>
      <c r="J2796" s="208">
        <f t="shared" si="2043"/>
        <v>0</v>
      </c>
      <c r="K2796" s="534"/>
      <c r="L2796" s="531"/>
      <c r="M2796" s="513"/>
      <c r="N2796" s="314"/>
      <c r="O2796" s="313"/>
      <c r="P2796" s="313"/>
      <c r="Q2796" s="313"/>
    </row>
    <row r="2797" spans="1:17" s="209" customFormat="1" ht="12" customHeight="1" x14ac:dyDescent="0.3">
      <c r="A2797" s="614"/>
      <c r="B2797" s="508"/>
      <c r="C2797" s="508"/>
      <c r="D2797" s="508"/>
      <c r="E2797" s="508"/>
      <c r="F2797" s="212" t="s">
        <v>83</v>
      </c>
      <c r="G2797" s="208">
        <v>0</v>
      </c>
      <c r="H2797" s="208">
        <v>0</v>
      </c>
      <c r="I2797" s="208">
        <v>0</v>
      </c>
      <c r="J2797" s="208">
        <f t="shared" si="2043"/>
        <v>0</v>
      </c>
      <c r="K2797" s="534"/>
      <c r="L2797" s="531"/>
      <c r="M2797" s="513"/>
      <c r="N2797" s="314"/>
      <c r="O2797" s="313"/>
      <c r="P2797" s="313"/>
      <c r="Q2797" s="313"/>
    </row>
    <row r="2798" spans="1:17" s="209" customFormat="1" ht="12" customHeight="1" x14ac:dyDescent="0.3">
      <c r="A2798" s="614"/>
      <c r="B2798" s="509"/>
      <c r="C2798" s="509"/>
      <c r="D2798" s="509"/>
      <c r="E2798" s="509"/>
      <c r="F2798" s="213" t="s">
        <v>121</v>
      </c>
      <c r="G2798" s="214">
        <f t="shared" ref="G2798:J2798" si="2045">SUM(G2795:G2797)</f>
        <v>9300000</v>
      </c>
      <c r="H2798" s="214">
        <f t="shared" si="2045"/>
        <v>9300000</v>
      </c>
      <c r="I2798" s="214">
        <f t="shared" si="2045"/>
        <v>0</v>
      </c>
      <c r="J2798" s="214">
        <f t="shared" si="2045"/>
        <v>9300000</v>
      </c>
      <c r="K2798" s="535"/>
      <c r="L2798" s="532"/>
      <c r="M2798" s="514"/>
      <c r="N2798" s="314"/>
      <c r="O2798" s="313"/>
      <c r="P2798" s="313"/>
      <c r="Q2798" s="313"/>
    </row>
    <row r="2799" spans="1:17" s="209" customFormat="1" ht="12" customHeight="1" x14ac:dyDescent="0.3">
      <c r="A2799" s="614">
        <f>A2794+1</f>
        <v>289</v>
      </c>
      <c r="B2799" s="507"/>
      <c r="C2799" s="507" t="s">
        <v>452</v>
      </c>
      <c r="D2799" s="507"/>
      <c r="E2799" s="507"/>
      <c r="F2799" s="210" t="s">
        <v>197</v>
      </c>
      <c r="G2799" s="210"/>
      <c r="H2799" s="211"/>
      <c r="I2799" s="211"/>
      <c r="J2799" s="211"/>
      <c r="K2799" s="533" t="s">
        <v>852</v>
      </c>
      <c r="L2799" s="530">
        <v>0</v>
      </c>
      <c r="M2799" s="512" t="s">
        <v>1353</v>
      </c>
      <c r="N2799" s="314"/>
      <c r="O2799" s="313"/>
      <c r="P2799" s="313"/>
      <c r="Q2799" s="313"/>
    </row>
    <row r="2800" spans="1:17" s="209" customFormat="1" ht="12" customHeight="1" x14ac:dyDescent="0.3">
      <c r="A2800" s="614"/>
      <c r="B2800" s="508"/>
      <c r="C2800" s="508"/>
      <c r="D2800" s="508"/>
      <c r="E2800" s="508"/>
      <c r="F2800" s="212" t="s">
        <v>104</v>
      </c>
      <c r="G2800" s="208">
        <v>4600000</v>
      </c>
      <c r="H2800" s="208">
        <v>0</v>
      </c>
      <c r="I2800" s="208">
        <f>G2800</f>
        <v>4600000</v>
      </c>
      <c r="J2800" s="208">
        <f t="shared" ref="J2800:J2802" si="2046">H2800</f>
        <v>0</v>
      </c>
      <c r="K2800" s="534"/>
      <c r="L2800" s="531"/>
      <c r="M2800" s="513"/>
      <c r="N2800" s="314">
        <f>G2800</f>
        <v>4600000</v>
      </c>
      <c r="O2800" s="314">
        <f t="shared" ref="O2800:Q2800" si="2047">H2800</f>
        <v>0</v>
      </c>
      <c r="P2800" s="314">
        <f t="shared" si="2047"/>
        <v>4600000</v>
      </c>
      <c r="Q2800" s="314">
        <f t="shared" si="2047"/>
        <v>0</v>
      </c>
    </row>
    <row r="2801" spans="1:17" s="209" customFormat="1" ht="12" customHeight="1" x14ac:dyDescent="0.3">
      <c r="A2801" s="614"/>
      <c r="B2801" s="508"/>
      <c r="C2801" s="508"/>
      <c r="D2801" s="508"/>
      <c r="E2801" s="508"/>
      <c r="F2801" s="212" t="s">
        <v>82</v>
      </c>
      <c r="G2801" s="208">
        <v>0</v>
      </c>
      <c r="H2801" s="208">
        <v>0</v>
      </c>
      <c r="I2801" s="208">
        <v>0</v>
      </c>
      <c r="J2801" s="208">
        <f t="shared" si="2046"/>
        <v>0</v>
      </c>
      <c r="K2801" s="534"/>
      <c r="L2801" s="531"/>
      <c r="M2801" s="513"/>
      <c r="N2801" s="314"/>
      <c r="O2801" s="313"/>
      <c r="P2801" s="313"/>
      <c r="Q2801" s="313"/>
    </row>
    <row r="2802" spans="1:17" s="209" customFormat="1" ht="12" customHeight="1" x14ac:dyDescent="0.3">
      <c r="A2802" s="614"/>
      <c r="B2802" s="508"/>
      <c r="C2802" s="508"/>
      <c r="D2802" s="508"/>
      <c r="E2802" s="508"/>
      <c r="F2802" s="212" t="s">
        <v>83</v>
      </c>
      <c r="G2802" s="208">
        <v>0</v>
      </c>
      <c r="H2802" s="208">
        <v>0</v>
      </c>
      <c r="I2802" s="208">
        <v>0</v>
      </c>
      <c r="J2802" s="208">
        <f t="shared" si="2046"/>
        <v>0</v>
      </c>
      <c r="K2802" s="534"/>
      <c r="L2802" s="531"/>
      <c r="M2802" s="513"/>
      <c r="N2802" s="314"/>
      <c r="O2802" s="313"/>
      <c r="P2802" s="313"/>
      <c r="Q2802" s="313"/>
    </row>
    <row r="2803" spans="1:17" s="209" customFormat="1" ht="12" customHeight="1" x14ac:dyDescent="0.3">
      <c r="A2803" s="614"/>
      <c r="B2803" s="509"/>
      <c r="C2803" s="509"/>
      <c r="D2803" s="508"/>
      <c r="E2803" s="508"/>
      <c r="F2803" s="213" t="s">
        <v>121</v>
      </c>
      <c r="G2803" s="214">
        <f t="shared" ref="G2803:J2803" si="2048">SUM(G2800:G2802)</f>
        <v>4600000</v>
      </c>
      <c r="H2803" s="214">
        <f t="shared" si="2048"/>
        <v>0</v>
      </c>
      <c r="I2803" s="214">
        <f t="shared" si="2048"/>
        <v>4600000</v>
      </c>
      <c r="J2803" s="214">
        <f t="shared" si="2048"/>
        <v>0</v>
      </c>
      <c r="K2803" s="535"/>
      <c r="L2803" s="532"/>
      <c r="M2803" s="513"/>
      <c r="N2803" s="314"/>
      <c r="O2803" s="313"/>
      <c r="P2803" s="313"/>
      <c r="Q2803" s="313"/>
    </row>
    <row r="2804" spans="1:17" s="209" customFormat="1" ht="12" customHeight="1" x14ac:dyDescent="0.3">
      <c r="A2804" s="614"/>
      <c r="B2804" s="507"/>
      <c r="C2804" s="507" t="s">
        <v>453</v>
      </c>
      <c r="D2804" s="508"/>
      <c r="E2804" s="508"/>
      <c r="F2804" s="210" t="s">
        <v>197</v>
      </c>
      <c r="G2804" s="210"/>
      <c r="H2804" s="211"/>
      <c r="I2804" s="211"/>
      <c r="J2804" s="211"/>
      <c r="K2804" s="533" t="s">
        <v>850</v>
      </c>
      <c r="L2804" s="530">
        <v>0</v>
      </c>
      <c r="M2804" s="513"/>
      <c r="N2804" s="314"/>
      <c r="O2804" s="313"/>
      <c r="P2804" s="313"/>
      <c r="Q2804" s="313"/>
    </row>
    <row r="2805" spans="1:17" s="209" customFormat="1" ht="12" customHeight="1" x14ac:dyDescent="0.3">
      <c r="A2805" s="614"/>
      <c r="B2805" s="508"/>
      <c r="C2805" s="508"/>
      <c r="D2805" s="508"/>
      <c r="E2805" s="508"/>
      <c r="F2805" s="212" t="s">
        <v>104</v>
      </c>
      <c r="G2805" s="208">
        <v>4000000</v>
      </c>
      <c r="H2805" s="208">
        <v>0</v>
      </c>
      <c r="I2805" s="208">
        <f>G2805</f>
        <v>4000000</v>
      </c>
      <c r="J2805" s="208">
        <f t="shared" ref="J2805:J2807" si="2049">H2805</f>
        <v>0</v>
      </c>
      <c r="K2805" s="534"/>
      <c r="L2805" s="531"/>
      <c r="M2805" s="513"/>
      <c r="N2805" s="314">
        <f>G2805</f>
        <v>4000000</v>
      </c>
      <c r="O2805" s="314">
        <f t="shared" ref="O2805:Q2805" si="2050">H2805</f>
        <v>0</v>
      </c>
      <c r="P2805" s="314">
        <f t="shared" si="2050"/>
        <v>4000000</v>
      </c>
      <c r="Q2805" s="314">
        <f t="shared" si="2050"/>
        <v>0</v>
      </c>
    </row>
    <row r="2806" spans="1:17" s="209" customFormat="1" ht="12" customHeight="1" x14ac:dyDescent="0.3">
      <c r="A2806" s="614"/>
      <c r="B2806" s="508"/>
      <c r="C2806" s="508"/>
      <c r="D2806" s="508"/>
      <c r="E2806" s="508"/>
      <c r="F2806" s="212" t="s">
        <v>82</v>
      </c>
      <c r="G2806" s="208">
        <v>0</v>
      </c>
      <c r="H2806" s="208">
        <v>0</v>
      </c>
      <c r="I2806" s="208">
        <v>0</v>
      </c>
      <c r="J2806" s="208">
        <f t="shared" si="2049"/>
        <v>0</v>
      </c>
      <c r="K2806" s="534"/>
      <c r="L2806" s="531"/>
      <c r="M2806" s="513"/>
      <c r="N2806" s="314"/>
      <c r="O2806" s="313"/>
      <c r="P2806" s="313"/>
      <c r="Q2806" s="313"/>
    </row>
    <row r="2807" spans="1:17" s="209" customFormat="1" ht="12" customHeight="1" x14ac:dyDescent="0.3">
      <c r="A2807" s="614"/>
      <c r="B2807" s="508"/>
      <c r="C2807" s="508"/>
      <c r="D2807" s="508"/>
      <c r="E2807" s="508"/>
      <c r="F2807" s="212" t="s">
        <v>83</v>
      </c>
      <c r="G2807" s="208">
        <v>0</v>
      </c>
      <c r="H2807" s="208">
        <v>0</v>
      </c>
      <c r="I2807" s="208">
        <v>0</v>
      </c>
      <c r="J2807" s="208">
        <f t="shared" si="2049"/>
        <v>0</v>
      </c>
      <c r="K2807" s="534"/>
      <c r="L2807" s="531"/>
      <c r="M2807" s="513"/>
      <c r="N2807" s="314"/>
      <c r="O2807" s="313"/>
      <c r="P2807" s="313"/>
      <c r="Q2807" s="313"/>
    </row>
    <row r="2808" spans="1:17" s="209" customFormat="1" ht="12" customHeight="1" x14ac:dyDescent="0.3">
      <c r="A2808" s="614"/>
      <c r="B2808" s="509"/>
      <c r="C2808" s="509"/>
      <c r="D2808" s="508"/>
      <c r="E2808" s="508"/>
      <c r="F2808" s="213" t="s">
        <v>121</v>
      </c>
      <c r="G2808" s="214">
        <f t="shared" ref="G2808:J2808" si="2051">SUM(G2805:G2807)</f>
        <v>4000000</v>
      </c>
      <c r="H2808" s="214">
        <f t="shared" si="2051"/>
        <v>0</v>
      </c>
      <c r="I2808" s="214">
        <f t="shared" si="2051"/>
        <v>4000000</v>
      </c>
      <c r="J2808" s="214">
        <f t="shared" si="2051"/>
        <v>0</v>
      </c>
      <c r="K2808" s="535"/>
      <c r="L2808" s="532"/>
      <c r="M2808" s="513"/>
      <c r="N2808" s="314"/>
      <c r="O2808" s="313"/>
      <c r="P2808" s="313"/>
      <c r="Q2808" s="313"/>
    </row>
    <row r="2809" spans="1:17" s="209" customFormat="1" ht="12" customHeight="1" x14ac:dyDescent="0.3">
      <c r="A2809" s="614"/>
      <c r="B2809" s="507"/>
      <c r="C2809" s="507" t="s">
        <v>454</v>
      </c>
      <c r="D2809" s="508"/>
      <c r="E2809" s="508"/>
      <c r="F2809" s="210" t="s">
        <v>197</v>
      </c>
      <c r="G2809" s="210"/>
      <c r="H2809" s="211"/>
      <c r="I2809" s="211"/>
      <c r="J2809" s="211"/>
      <c r="K2809" s="533" t="s">
        <v>850</v>
      </c>
      <c r="L2809" s="530">
        <v>0</v>
      </c>
      <c r="M2809" s="513"/>
      <c r="N2809" s="314"/>
      <c r="O2809" s="313"/>
      <c r="P2809" s="313"/>
      <c r="Q2809" s="313"/>
    </row>
    <row r="2810" spans="1:17" s="209" customFormat="1" ht="12" customHeight="1" x14ac:dyDescent="0.3">
      <c r="A2810" s="614"/>
      <c r="B2810" s="508"/>
      <c r="C2810" s="508"/>
      <c r="D2810" s="508"/>
      <c r="E2810" s="508"/>
      <c r="F2810" s="212" t="s">
        <v>104</v>
      </c>
      <c r="G2810" s="208">
        <v>3000000</v>
      </c>
      <c r="H2810" s="208">
        <v>0</v>
      </c>
      <c r="I2810" s="208">
        <f>G2810</f>
        <v>3000000</v>
      </c>
      <c r="J2810" s="208">
        <f t="shared" ref="J2810:J2812" si="2052">H2810</f>
        <v>0</v>
      </c>
      <c r="K2810" s="534"/>
      <c r="L2810" s="531"/>
      <c r="M2810" s="513"/>
      <c r="N2810" s="314">
        <f>G2810</f>
        <v>3000000</v>
      </c>
      <c r="O2810" s="314">
        <f t="shared" ref="O2810:Q2810" si="2053">H2810</f>
        <v>0</v>
      </c>
      <c r="P2810" s="314">
        <f t="shared" si="2053"/>
        <v>3000000</v>
      </c>
      <c r="Q2810" s="314">
        <f t="shared" si="2053"/>
        <v>0</v>
      </c>
    </row>
    <row r="2811" spans="1:17" s="209" customFormat="1" ht="12" customHeight="1" x14ac:dyDescent="0.3">
      <c r="A2811" s="614"/>
      <c r="B2811" s="508"/>
      <c r="C2811" s="508"/>
      <c r="D2811" s="508"/>
      <c r="E2811" s="508"/>
      <c r="F2811" s="212" t="s">
        <v>82</v>
      </c>
      <c r="G2811" s="208">
        <v>0</v>
      </c>
      <c r="H2811" s="208">
        <v>0</v>
      </c>
      <c r="I2811" s="208">
        <v>0</v>
      </c>
      <c r="J2811" s="208">
        <f t="shared" si="2052"/>
        <v>0</v>
      </c>
      <c r="K2811" s="534"/>
      <c r="L2811" s="531"/>
      <c r="M2811" s="513"/>
      <c r="N2811" s="314"/>
      <c r="O2811" s="313"/>
      <c r="P2811" s="313"/>
      <c r="Q2811" s="313"/>
    </row>
    <row r="2812" spans="1:17" s="209" customFormat="1" ht="12" customHeight="1" x14ac:dyDescent="0.3">
      <c r="A2812" s="614"/>
      <c r="B2812" s="508"/>
      <c r="C2812" s="508"/>
      <c r="D2812" s="508"/>
      <c r="E2812" s="508"/>
      <c r="F2812" s="212" t="s">
        <v>83</v>
      </c>
      <c r="G2812" s="208">
        <v>0</v>
      </c>
      <c r="H2812" s="208">
        <v>0</v>
      </c>
      <c r="I2812" s="208">
        <v>0</v>
      </c>
      <c r="J2812" s="208">
        <f t="shared" si="2052"/>
        <v>0</v>
      </c>
      <c r="K2812" s="534"/>
      <c r="L2812" s="531"/>
      <c r="M2812" s="513"/>
      <c r="N2812" s="314"/>
      <c r="O2812" s="313"/>
      <c r="P2812" s="313"/>
      <c r="Q2812" s="313"/>
    </row>
    <row r="2813" spans="1:17" s="209" customFormat="1" ht="12" customHeight="1" x14ac:dyDescent="0.3">
      <c r="A2813" s="614"/>
      <c r="B2813" s="509"/>
      <c r="C2813" s="509"/>
      <c r="D2813" s="508"/>
      <c r="E2813" s="508"/>
      <c r="F2813" s="213" t="s">
        <v>121</v>
      </c>
      <c r="G2813" s="214">
        <f t="shared" ref="G2813:J2813" si="2054">SUM(G2810:G2812)</f>
        <v>3000000</v>
      </c>
      <c r="H2813" s="214">
        <f t="shared" si="2054"/>
        <v>0</v>
      </c>
      <c r="I2813" s="214">
        <f t="shared" si="2054"/>
        <v>3000000</v>
      </c>
      <c r="J2813" s="214">
        <f t="shared" si="2054"/>
        <v>0</v>
      </c>
      <c r="K2813" s="535"/>
      <c r="L2813" s="532"/>
      <c r="M2813" s="514"/>
      <c r="N2813" s="314"/>
      <c r="O2813" s="313"/>
      <c r="P2813" s="313"/>
      <c r="Q2813" s="313"/>
    </row>
    <row r="2814" spans="1:17" s="209" customFormat="1" ht="12" customHeight="1" x14ac:dyDescent="0.3">
      <c r="A2814" s="614"/>
      <c r="B2814" s="518"/>
      <c r="C2814" s="519"/>
      <c r="D2814" s="519"/>
      <c r="E2814" s="520"/>
      <c r="F2814" s="206"/>
      <c r="G2814" s="207"/>
      <c r="H2814" s="208"/>
      <c r="I2814" s="208"/>
      <c r="J2814" s="208"/>
      <c r="K2814" s="527"/>
      <c r="L2814" s="527"/>
      <c r="M2814" s="512"/>
      <c r="N2814" s="314"/>
      <c r="O2814" s="313"/>
      <c r="P2814" s="313"/>
      <c r="Q2814" s="313"/>
    </row>
    <row r="2815" spans="1:17" s="209" customFormat="1" ht="12" customHeight="1" x14ac:dyDescent="0.3">
      <c r="A2815" s="614"/>
      <c r="B2815" s="521"/>
      <c r="C2815" s="522"/>
      <c r="D2815" s="522"/>
      <c r="E2815" s="523"/>
      <c r="F2815" s="206" t="s">
        <v>565</v>
      </c>
      <c r="G2815" s="207">
        <f>G2800+G2805+G2810</f>
        <v>11600000</v>
      </c>
      <c r="H2815" s="207">
        <f t="shared" ref="H2815:J2815" si="2055">H2800+H2805+H2810</f>
        <v>0</v>
      </c>
      <c r="I2815" s="207">
        <f t="shared" si="2055"/>
        <v>11600000</v>
      </c>
      <c r="J2815" s="207">
        <f t="shared" si="2055"/>
        <v>0</v>
      </c>
      <c r="K2815" s="528"/>
      <c r="L2815" s="528"/>
      <c r="M2815" s="513"/>
      <c r="N2815" s="314"/>
      <c r="O2815" s="313"/>
      <c r="P2815" s="313"/>
      <c r="Q2815" s="313"/>
    </row>
    <row r="2816" spans="1:17" s="209" customFormat="1" ht="12" customHeight="1" x14ac:dyDescent="0.3">
      <c r="A2816" s="614"/>
      <c r="B2816" s="521"/>
      <c r="C2816" s="522"/>
      <c r="D2816" s="522"/>
      <c r="E2816" s="523"/>
      <c r="F2816" s="206" t="s">
        <v>567</v>
      </c>
      <c r="G2816" s="207">
        <f t="shared" ref="G2816:J2817" si="2056">G2801+G2806+G2811</f>
        <v>0</v>
      </c>
      <c r="H2816" s="207">
        <f t="shared" si="2056"/>
        <v>0</v>
      </c>
      <c r="I2816" s="207">
        <f t="shared" si="2056"/>
        <v>0</v>
      </c>
      <c r="J2816" s="207">
        <f t="shared" si="2056"/>
        <v>0</v>
      </c>
      <c r="K2816" s="528"/>
      <c r="L2816" s="528"/>
      <c r="M2816" s="513"/>
      <c r="N2816" s="314"/>
      <c r="O2816" s="313"/>
      <c r="P2816" s="313"/>
      <c r="Q2816" s="313"/>
    </row>
    <row r="2817" spans="1:17" s="209" customFormat="1" ht="12" customHeight="1" x14ac:dyDescent="0.3">
      <c r="A2817" s="614"/>
      <c r="B2817" s="521"/>
      <c r="C2817" s="522"/>
      <c r="D2817" s="522"/>
      <c r="E2817" s="523"/>
      <c r="F2817" s="206" t="s">
        <v>569</v>
      </c>
      <c r="G2817" s="207">
        <f t="shared" si="2056"/>
        <v>0</v>
      </c>
      <c r="H2817" s="207">
        <f t="shared" si="2056"/>
        <v>0</v>
      </c>
      <c r="I2817" s="207">
        <f t="shared" si="2056"/>
        <v>0</v>
      </c>
      <c r="J2817" s="207">
        <f t="shared" si="2056"/>
        <v>0</v>
      </c>
      <c r="K2817" s="528"/>
      <c r="L2817" s="528"/>
      <c r="M2817" s="513"/>
      <c r="N2817" s="314"/>
      <c r="O2817" s="313"/>
      <c r="P2817" s="313"/>
      <c r="Q2817" s="313"/>
    </row>
    <row r="2818" spans="1:17" s="209" customFormat="1" ht="12" customHeight="1" x14ac:dyDescent="0.3">
      <c r="A2818" s="614"/>
      <c r="B2818" s="524"/>
      <c r="C2818" s="525"/>
      <c r="D2818" s="525"/>
      <c r="E2818" s="526"/>
      <c r="F2818" s="206" t="s">
        <v>121</v>
      </c>
      <c r="G2818" s="207">
        <f>SUM(G2815:G2817)</f>
        <v>11600000</v>
      </c>
      <c r="H2818" s="207">
        <f t="shared" ref="H2818:J2818" si="2057">SUM(H2815:H2817)</f>
        <v>0</v>
      </c>
      <c r="I2818" s="207">
        <f t="shared" si="2057"/>
        <v>11600000</v>
      </c>
      <c r="J2818" s="207">
        <f t="shared" si="2057"/>
        <v>0</v>
      </c>
      <c r="K2818" s="529"/>
      <c r="L2818" s="529"/>
      <c r="M2818" s="514"/>
      <c r="N2818" s="314"/>
      <c r="O2818" s="313"/>
      <c r="P2818" s="313"/>
      <c r="Q2818" s="313"/>
    </row>
    <row r="2819" spans="1:17" s="209" customFormat="1" ht="12" customHeight="1" x14ac:dyDescent="0.3">
      <c r="A2819" s="614">
        <f>A2799+1</f>
        <v>290</v>
      </c>
      <c r="B2819" s="507"/>
      <c r="C2819" s="507" t="s">
        <v>455</v>
      </c>
      <c r="D2819" s="507"/>
      <c r="E2819" s="507"/>
      <c r="F2819" s="210" t="s">
        <v>197</v>
      </c>
      <c r="G2819" s="210"/>
      <c r="H2819" s="211"/>
      <c r="I2819" s="211"/>
      <c r="J2819" s="211"/>
      <c r="K2819" s="533" t="s">
        <v>852</v>
      </c>
      <c r="L2819" s="530">
        <v>0</v>
      </c>
      <c r="M2819" s="548" t="s">
        <v>1354</v>
      </c>
      <c r="N2819" s="314"/>
      <c r="O2819" s="313"/>
      <c r="P2819" s="313"/>
      <c r="Q2819" s="313"/>
    </row>
    <row r="2820" spans="1:17" s="209" customFormat="1" ht="12" customHeight="1" x14ac:dyDescent="0.3">
      <c r="A2820" s="614"/>
      <c r="B2820" s="508"/>
      <c r="C2820" s="508"/>
      <c r="D2820" s="508"/>
      <c r="E2820" s="508"/>
      <c r="F2820" s="212" t="s">
        <v>104</v>
      </c>
      <c r="G2820" s="208">
        <v>37054600</v>
      </c>
      <c r="H2820" s="208">
        <v>0</v>
      </c>
      <c r="I2820" s="208">
        <f>G2820</f>
        <v>37054600</v>
      </c>
      <c r="J2820" s="208">
        <f t="shared" ref="J2820:J2822" si="2058">H2820</f>
        <v>0</v>
      </c>
      <c r="K2820" s="534"/>
      <c r="L2820" s="531"/>
      <c r="M2820" s="549"/>
      <c r="N2820" s="314">
        <f>G2820</f>
        <v>37054600</v>
      </c>
      <c r="O2820" s="314">
        <f t="shared" ref="O2820:Q2820" si="2059">H2820</f>
        <v>0</v>
      </c>
      <c r="P2820" s="314">
        <f t="shared" si="2059"/>
        <v>37054600</v>
      </c>
      <c r="Q2820" s="314">
        <f t="shared" si="2059"/>
        <v>0</v>
      </c>
    </row>
    <row r="2821" spans="1:17" s="209" customFormat="1" ht="12" customHeight="1" x14ac:dyDescent="0.3">
      <c r="A2821" s="614"/>
      <c r="B2821" s="508"/>
      <c r="C2821" s="508"/>
      <c r="D2821" s="508"/>
      <c r="E2821" s="508"/>
      <c r="F2821" s="212" t="s">
        <v>82</v>
      </c>
      <c r="G2821" s="208">
        <v>0</v>
      </c>
      <c r="H2821" s="208">
        <v>0</v>
      </c>
      <c r="I2821" s="208">
        <v>0</v>
      </c>
      <c r="J2821" s="208">
        <f t="shared" si="2058"/>
        <v>0</v>
      </c>
      <c r="K2821" s="534"/>
      <c r="L2821" s="531"/>
      <c r="M2821" s="549"/>
      <c r="N2821" s="314"/>
      <c r="O2821" s="313"/>
      <c r="P2821" s="313"/>
      <c r="Q2821" s="313"/>
    </row>
    <row r="2822" spans="1:17" s="209" customFormat="1" ht="12" customHeight="1" x14ac:dyDescent="0.3">
      <c r="A2822" s="614"/>
      <c r="B2822" s="508"/>
      <c r="C2822" s="508"/>
      <c r="D2822" s="508"/>
      <c r="E2822" s="508"/>
      <c r="F2822" s="212" t="s">
        <v>83</v>
      </c>
      <c r="G2822" s="208">
        <v>0</v>
      </c>
      <c r="H2822" s="208">
        <v>0</v>
      </c>
      <c r="I2822" s="208">
        <v>0</v>
      </c>
      <c r="J2822" s="208">
        <f t="shared" si="2058"/>
        <v>0</v>
      </c>
      <c r="K2822" s="534"/>
      <c r="L2822" s="531"/>
      <c r="M2822" s="549"/>
      <c r="N2822" s="314"/>
      <c r="O2822" s="313"/>
      <c r="P2822" s="313"/>
      <c r="Q2822" s="313"/>
    </row>
    <row r="2823" spans="1:17" s="209" customFormat="1" ht="12" customHeight="1" x14ac:dyDescent="0.3">
      <c r="A2823" s="614"/>
      <c r="B2823" s="509"/>
      <c r="C2823" s="509"/>
      <c r="D2823" s="508"/>
      <c r="E2823" s="508"/>
      <c r="F2823" s="213" t="s">
        <v>121</v>
      </c>
      <c r="G2823" s="214">
        <f t="shared" ref="G2823:J2823" si="2060">SUM(G2820:G2822)</f>
        <v>37054600</v>
      </c>
      <c r="H2823" s="214">
        <f t="shared" si="2060"/>
        <v>0</v>
      </c>
      <c r="I2823" s="214">
        <f t="shared" si="2060"/>
        <v>37054600</v>
      </c>
      <c r="J2823" s="214">
        <f t="shared" si="2060"/>
        <v>0</v>
      </c>
      <c r="K2823" s="535"/>
      <c r="L2823" s="532"/>
      <c r="M2823" s="549"/>
      <c r="N2823" s="314"/>
      <c r="O2823" s="313"/>
      <c r="P2823" s="313"/>
      <c r="Q2823" s="313"/>
    </row>
    <row r="2824" spans="1:17" s="209" customFormat="1" ht="12" customHeight="1" x14ac:dyDescent="0.3">
      <c r="A2824" s="614"/>
      <c r="B2824" s="507"/>
      <c r="C2824" s="507" t="s">
        <v>456</v>
      </c>
      <c r="D2824" s="508"/>
      <c r="E2824" s="508"/>
      <c r="F2824" s="210" t="s">
        <v>197</v>
      </c>
      <c r="G2824" s="210"/>
      <c r="H2824" s="211"/>
      <c r="I2824" s="211"/>
      <c r="J2824" s="211"/>
      <c r="K2824" s="533" t="s">
        <v>1165</v>
      </c>
      <c r="L2824" s="530">
        <v>0</v>
      </c>
      <c r="M2824" s="549"/>
      <c r="N2824" s="314"/>
      <c r="O2824" s="313"/>
      <c r="P2824" s="313"/>
      <c r="Q2824" s="313"/>
    </row>
    <row r="2825" spans="1:17" s="209" customFormat="1" ht="12" customHeight="1" x14ac:dyDescent="0.3">
      <c r="A2825" s="614"/>
      <c r="B2825" s="508"/>
      <c r="C2825" s="508"/>
      <c r="D2825" s="508"/>
      <c r="E2825" s="508"/>
      <c r="F2825" s="212" t="s">
        <v>104</v>
      </c>
      <c r="G2825" s="208">
        <v>30109860</v>
      </c>
      <c r="H2825" s="208">
        <v>0</v>
      </c>
      <c r="I2825" s="208">
        <f>G2825</f>
        <v>30109860</v>
      </c>
      <c r="J2825" s="208">
        <f t="shared" ref="J2825:J2827" si="2061">H2825</f>
        <v>0</v>
      </c>
      <c r="K2825" s="534"/>
      <c r="L2825" s="531"/>
      <c r="M2825" s="549"/>
      <c r="N2825" s="314">
        <f>G2825</f>
        <v>30109860</v>
      </c>
      <c r="O2825" s="314">
        <f t="shared" ref="O2825:Q2825" si="2062">H2825</f>
        <v>0</v>
      </c>
      <c r="P2825" s="314">
        <f t="shared" si="2062"/>
        <v>30109860</v>
      </c>
      <c r="Q2825" s="314">
        <f t="shared" si="2062"/>
        <v>0</v>
      </c>
    </row>
    <row r="2826" spans="1:17" s="209" customFormat="1" ht="12" customHeight="1" x14ac:dyDescent="0.3">
      <c r="A2826" s="614"/>
      <c r="B2826" s="508"/>
      <c r="C2826" s="508"/>
      <c r="D2826" s="508"/>
      <c r="E2826" s="508"/>
      <c r="F2826" s="212" t="s">
        <v>82</v>
      </c>
      <c r="G2826" s="208">
        <v>0</v>
      </c>
      <c r="H2826" s="208">
        <v>0</v>
      </c>
      <c r="I2826" s="208">
        <v>0</v>
      </c>
      <c r="J2826" s="208">
        <f t="shared" si="2061"/>
        <v>0</v>
      </c>
      <c r="K2826" s="534"/>
      <c r="L2826" s="531"/>
      <c r="M2826" s="549"/>
      <c r="N2826" s="314"/>
      <c r="O2826" s="313"/>
      <c r="P2826" s="313"/>
      <c r="Q2826" s="313"/>
    </row>
    <row r="2827" spans="1:17" s="209" customFormat="1" ht="12" customHeight="1" x14ac:dyDescent="0.3">
      <c r="A2827" s="614"/>
      <c r="B2827" s="508"/>
      <c r="C2827" s="508"/>
      <c r="D2827" s="508"/>
      <c r="E2827" s="508"/>
      <c r="F2827" s="212" t="s">
        <v>83</v>
      </c>
      <c r="G2827" s="208">
        <v>0</v>
      </c>
      <c r="H2827" s="208">
        <v>0</v>
      </c>
      <c r="I2827" s="208">
        <v>0</v>
      </c>
      <c r="J2827" s="208">
        <f t="shared" si="2061"/>
        <v>0</v>
      </c>
      <c r="K2827" s="534"/>
      <c r="L2827" s="531"/>
      <c r="M2827" s="549"/>
      <c r="N2827" s="314"/>
      <c r="O2827" s="313"/>
      <c r="P2827" s="313"/>
      <c r="Q2827" s="313"/>
    </row>
    <row r="2828" spans="1:17" s="209" customFormat="1" ht="12" customHeight="1" x14ac:dyDescent="0.3">
      <c r="A2828" s="614"/>
      <c r="B2828" s="509"/>
      <c r="C2828" s="509"/>
      <c r="D2828" s="508"/>
      <c r="E2828" s="508"/>
      <c r="F2828" s="213" t="s">
        <v>121</v>
      </c>
      <c r="G2828" s="214">
        <f t="shared" ref="G2828:J2828" si="2063">SUM(G2825:G2827)</f>
        <v>30109860</v>
      </c>
      <c r="H2828" s="214">
        <f t="shared" si="2063"/>
        <v>0</v>
      </c>
      <c r="I2828" s="214">
        <f t="shared" si="2063"/>
        <v>30109860</v>
      </c>
      <c r="J2828" s="214">
        <f t="shared" si="2063"/>
        <v>0</v>
      </c>
      <c r="K2828" s="535"/>
      <c r="L2828" s="532"/>
      <c r="M2828" s="546"/>
      <c r="N2828" s="314"/>
      <c r="O2828" s="313"/>
      <c r="P2828" s="313"/>
      <c r="Q2828" s="313"/>
    </row>
    <row r="2829" spans="1:17" s="209" customFormat="1" ht="12" customHeight="1" x14ac:dyDescent="0.3">
      <c r="A2829" s="614"/>
      <c r="B2829" s="518"/>
      <c r="C2829" s="519"/>
      <c r="D2829" s="519"/>
      <c r="E2829" s="520"/>
      <c r="F2829" s="206"/>
      <c r="G2829" s="207"/>
      <c r="H2829" s="208"/>
      <c r="I2829" s="208"/>
      <c r="J2829" s="208"/>
      <c r="K2829" s="527"/>
      <c r="L2829" s="527"/>
      <c r="M2829" s="512"/>
      <c r="N2829" s="314"/>
      <c r="O2829" s="313"/>
      <c r="P2829" s="313"/>
      <c r="Q2829" s="313"/>
    </row>
    <row r="2830" spans="1:17" s="209" customFormat="1" ht="12" customHeight="1" x14ac:dyDescent="0.3">
      <c r="A2830" s="614"/>
      <c r="B2830" s="521"/>
      <c r="C2830" s="522"/>
      <c r="D2830" s="522"/>
      <c r="E2830" s="523"/>
      <c r="F2830" s="206" t="s">
        <v>565</v>
      </c>
      <c r="G2830" s="207">
        <f>G2820+G2825</f>
        <v>67164460</v>
      </c>
      <c r="H2830" s="207">
        <f t="shared" ref="H2830:J2830" si="2064">H2820+H2825</f>
        <v>0</v>
      </c>
      <c r="I2830" s="207">
        <f t="shared" si="2064"/>
        <v>67164460</v>
      </c>
      <c r="J2830" s="207">
        <f t="shared" si="2064"/>
        <v>0</v>
      </c>
      <c r="K2830" s="528"/>
      <c r="L2830" s="528"/>
      <c r="M2830" s="513"/>
      <c r="N2830" s="314"/>
      <c r="O2830" s="313"/>
      <c r="P2830" s="313"/>
      <c r="Q2830" s="313"/>
    </row>
    <row r="2831" spans="1:17" s="209" customFormat="1" ht="12" customHeight="1" x14ac:dyDescent="0.3">
      <c r="A2831" s="614"/>
      <c r="B2831" s="521"/>
      <c r="C2831" s="522"/>
      <c r="D2831" s="522"/>
      <c r="E2831" s="523"/>
      <c r="F2831" s="206" t="s">
        <v>567</v>
      </c>
      <c r="G2831" s="207">
        <f t="shared" ref="G2831:J2832" si="2065">G2821+G2826</f>
        <v>0</v>
      </c>
      <c r="H2831" s="207">
        <f t="shared" si="2065"/>
        <v>0</v>
      </c>
      <c r="I2831" s="207">
        <f t="shared" si="2065"/>
        <v>0</v>
      </c>
      <c r="J2831" s="207">
        <f t="shared" si="2065"/>
        <v>0</v>
      </c>
      <c r="K2831" s="528"/>
      <c r="L2831" s="528"/>
      <c r="M2831" s="513"/>
      <c r="N2831" s="314"/>
      <c r="O2831" s="313"/>
      <c r="P2831" s="313"/>
      <c r="Q2831" s="313"/>
    </row>
    <row r="2832" spans="1:17" s="209" customFormat="1" ht="12" customHeight="1" x14ac:dyDescent="0.3">
      <c r="A2832" s="614"/>
      <c r="B2832" s="521"/>
      <c r="C2832" s="522"/>
      <c r="D2832" s="522"/>
      <c r="E2832" s="523"/>
      <c r="F2832" s="206" t="s">
        <v>569</v>
      </c>
      <c r="G2832" s="207">
        <f t="shared" si="2065"/>
        <v>0</v>
      </c>
      <c r="H2832" s="207">
        <f t="shared" si="2065"/>
        <v>0</v>
      </c>
      <c r="I2832" s="207">
        <f t="shared" si="2065"/>
        <v>0</v>
      </c>
      <c r="J2832" s="207">
        <f t="shared" si="2065"/>
        <v>0</v>
      </c>
      <c r="K2832" s="528"/>
      <c r="L2832" s="528"/>
      <c r="M2832" s="513"/>
      <c r="N2832" s="314"/>
      <c r="O2832" s="313"/>
      <c r="P2832" s="313"/>
      <c r="Q2832" s="313"/>
    </row>
    <row r="2833" spans="1:17" s="209" customFormat="1" ht="12" customHeight="1" x14ac:dyDescent="0.3">
      <c r="A2833" s="614"/>
      <c r="B2833" s="524"/>
      <c r="C2833" s="525"/>
      <c r="D2833" s="525"/>
      <c r="E2833" s="526"/>
      <c r="F2833" s="206" t="s">
        <v>121</v>
      </c>
      <c r="G2833" s="207">
        <f>SUM(G2830:G2832)</f>
        <v>67164460</v>
      </c>
      <c r="H2833" s="207">
        <f t="shared" ref="H2833:J2833" si="2066">SUM(H2830:H2832)</f>
        <v>0</v>
      </c>
      <c r="I2833" s="207">
        <f t="shared" si="2066"/>
        <v>67164460</v>
      </c>
      <c r="J2833" s="207">
        <f t="shared" si="2066"/>
        <v>0</v>
      </c>
      <c r="K2833" s="529"/>
      <c r="L2833" s="529"/>
      <c r="M2833" s="514"/>
      <c r="N2833" s="314"/>
      <c r="O2833" s="313"/>
      <c r="P2833" s="313"/>
      <c r="Q2833" s="313"/>
    </row>
    <row r="2834" spans="1:17" s="209" customFormat="1" ht="12" customHeight="1" x14ac:dyDescent="0.3">
      <c r="A2834" s="614">
        <f>A2819+1</f>
        <v>291</v>
      </c>
      <c r="B2834" s="507"/>
      <c r="C2834" s="507" t="s">
        <v>457</v>
      </c>
      <c r="D2834" s="507"/>
      <c r="E2834" s="507"/>
      <c r="F2834" s="210" t="s">
        <v>197</v>
      </c>
      <c r="G2834" s="210"/>
      <c r="H2834" s="211"/>
      <c r="I2834" s="211"/>
      <c r="J2834" s="211"/>
      <c r="K2834" s="533" t="s">
        <v>852</v>
      </c>
      <c r="L2834" s="530">
        <v>0</v>
      </c>
      <c r="M2834" s="548" t="s">
        <v>1355</v>
      </c>
      <c r="N2834" s="314"/>
      <c r="O2834" s="313"/>
      <c r="P2834" s="313"/>
      <c r="Q2834" s="313"/>
    </row>
    <row r="2835" spans="1:17" s="209" customFormat="1" ht="12" customHeight="1" x14ac:dyDescent="0.3">
      <c r="A2835" s="614"/>
      <c r="B2835" s="508"/>
      <c r="C2835" s="508"/>
      <c r="D2835" s="508"/>
      <c r="E2835" s="508"/>
      <c r="F2835" s="212" t="s">
        <v>104</v>
      </c>
      <c r="G2835" s="208">
        <v>1613920</v>
      </c>
      <c r="H2835" s="208">
        <v>0</v>
      </c>
      <c r="I2835" s="208">
        <f>G2835</f>
        <v>1613920</v>
      </c>
      <c r="J2835" s="208">
        <f t="shared" ref="J2835:J2837" si="2067">H2835</f>
        <v>0</v>
      </c>
      <c r="K2835" s="534"/>
      <c r="L2835" s="531"/>
      <c r="M2835" s="549"/>
      <c r="N2835" s="314">
        <f>G2835</f>
        <v>1613920</v>
      </c>
      <c r="O2835" s="314">
        <f t="shared" ref="O2835:Q2835" si="2068">H2835</f>
        <v>0</v>
      </c>
      <c r="P2835" s="314">
        <f t="shared" si="2068"/>
        <v>1613920</v>
      </c>
      <c r="Q2835" s="314">
        <f t="shared" si="2068"/>
        <v>0</v>
      </c>
    </row>
    <row r="2836" spans="1:17" s="209" customFormat="1" ht="12" customHeight="1" x14ac:dyDescent="0.3">
      <c r="A2836" s="614"/>
      <c r="B2836" s="508"/>
      <c r="C2836" s="508"/>
      <c r="D2836" s="508"/>
      <c r="E2836" s="508"/>
      <c r="F2836" s="212" t="s">
        <v>82</v>
      </c>
      <c r="G2836" s="208">
        <v>0</v>
      </c>
      <c r="H2836" s="208">
        <v>0</v>
      </c>
      <c r="I2836" s="208">
        <v>0</v>
      </c>
      <c r="J2836" s="208">
        <f t="shared" si="2067"/>
        <v>0</v>
      </c>
      <c r="K2836" s="534"/>
      <c r="L2836" s="531"/>
      <c r="M2836" s="549"/>
      <c r="N2836" s="314"/>
      <c r="O2836" s="313"/>
      <c r="P2836" s="313"/>
      <c r="Q2836" s="313"/>
    </row>
    <row r="2837" spans="1:17" s="209" customFormat="1" ht="12" customHeight="1" x14ac:dyDescent="0.3">
      <c r="A2837" s="614"/>
      <c r="B2837" s="508"/>
      <c r="C2837" s="508"/>
      <c r="D2837" s="508"/>
      <c r="E2837" s="508"/>
      <c r="F2837" s="212" t="s">
        <v>83</v>
      </c>
      <c r="G2837" s="208">
        <v>0</v>
      </c>
      <c r="H2837" s="208">
        <v>0</v>
      </c>
      <c r="I2837" s="208">
        <v>0</v>
      </c>
      <c r="J2837" s="208">
        <f t="shared" si="2067"/>
        <v>0</v>
      </c>
      <c r="K2837" s="534"/>
      <c r="L2837" s="531"/>
      <c r="M2837" s="549"/>
      <c r="N2837" s="314"/>
      <c r="O2837" s="313"/>
      <c r="P2837" s="313"/>
      <c r="Q2837" s="313"/>
    </row>
    <row r="2838" spans="1:17" s="209" customFormat="1" ht="12" customHeight="1" x14ac:dyDescent="0.3">
      <c r="A2838" s="614"/>
      <c r="B2838" s="509"/>
      <c r="C2838" s="509"/>
      <c r="D2838" s="508"/>
      <c r="E2838" s="508"/>
      <c r="F2838" s="213" t="s">
        <v>121</v>
      </c>
      <c r="G2838" s="214">
        <f t="shared" ref="G2838:J2838" si="2069">SUM(G2835:G2837)</f>
        <v>1613920</v>
      </c>
      <c r="H2838" s="214">
        <f t="shared" si="2069"/>
        <v>0</v>
      </c>
      <c r="I2838" s="214">
        <f t="shared" si="2069"/>
        <v>1613920</v>
      </c>
      <c r="J2838" s="214">
        <f t="shared" si="2069"/>
        <v>0</v>
      </c>
      <c r="K2838" s="535"/>
      <c r="L2838" s="532"/>
      <c r="M2838" s="549"/>
      <c r="N2838" s="314"/>
      <c r="O2838" s="313"/>
      <c r="P2838" s="313"/>
      <c r="Q2838" s="313"/>
    </row>
    <row r="2839" spans="1:17" s="209" customFormat="1" ht="12" customHeight="1" x14ac:dyDescent="0.3">
      <c r="A2839" s="614"/>
      <c r="B2839" s="507"/>
      <c r="C2839" s="507" t="s">
        <v>458</v>
      </c>
      <c r="D2839" s="508"/>
      <c r="E2839" s="508"/>
      <c r="F2839" s="210" t="s">
        <v>197</v>
      </c>
      <c r="G2839" s="210"/>
      <c r="H2839" s="211"/>
      <c r="I2839" s="211"/>
      <c r="J2839" s="211"/>
      <c r="K2839" s="533" t="s">
        <v>1165</v>
      </c>
      <c r="L2839" s="530">
        <v>0</v>
      </c>
      <c r="M2839" s="549"/>
      <c r="N2839" s="314"/>
      <c r="O2839" s="313"/>
      <c r="P2839" s="313"/>
      <c r="Q2839" s="313"/>
    </row>
    <row r="2840" spans="1:17" s="209" customFormat="1" ht="12" customHeight="1" x14ac:dyDescent="0.3">
      <c r="A2840" s="614"/>
      <c r="B2840" s="508"/>
      <c r="C2840" s="508"/>
      <c r="D2840" s="508"/>
      <c r="E2840" s="508"/>
      <c r="F2840" s="212" t="s">
        <v>104</v>
      </c>
      <c r="G2840" s="208">
        <v>17368120</v>
      </c>
      <c r="H2840" s="208">
        <v>0</v>
      </c>
      <c r="I2840" s="208">
        <f>G2840</f>
        <v>17368120</v>
      </c>
      <c r="J2840" s="208">
        <f t="shared" ref="J2840:J2842" si="2070">H2840</f>
        <v>0</v>
      </c>
      <c r="K2840" s="534"/>
      <c r="L2840" s="531"/>
      <c r="M2840" s="549"/>
      <c r="N2840" s="314">
        <f>G2840</f>
        <v>17368120</v>
      </c>
      <c r="O2840" s="314">
        <f t="shared" ref="O2840:Q2840" si="2071">H2840</f>
        <v>0</v>
      </c>
      <c r="P2840" s="314">
        <f t="shared" si="2071"/>
        <v>17368120</v>
      </c>
      <c r="Q2840" s="314">
        <f t="shared" si="2071"/>
        <v>0</v>
      </c>
    </row>
    <row r="2841" spans="1:17" s="209" customFormat="1" ht="12" customHeight="1" x14ac:dyDescent="0.3">
      <c r="A2841" s="614"/>
      <c r="B2841" s="508"/>
      <c r="C2841" s="508"/>
      <c r="D2841" s="508"/>
      <c r="E2841" s="508"/>
      <c r="F2841" s="212" t="s">
        <v>82</v>
      </c>
      <c r="G2841" s="208">
        <v>0</v>
      </c>
      <c r="H2841" s="208">
        <v>0</v>
      </c>
      <c r="I2841" s="208">
        <v>0</v>
      </c>
      <c r="J2841" s="208">
        <f t="shared" si="2070"/>
        <v>0</v>
      </c>
      <c r="K2841" s="534"/>
      <c r="L2841" s="531"/>
      <c r="M2841" s="549"/>
      <c r="N2841" s="314"/>
      <c r="O2841" s="313"/>
      <c r="P2841" s="313"/>
      <c r="Q2841" s="313"/>
    </row>
    <row r="2842" spans="1:17" s="209" customFormat="1" ht="12" customHeight="1" x14ac:dyDescent="0.3">
      <c r="A2842" s="614"/>
      <c r="B2842" s="508"/>
      <c r="C2842" s="508"/>
      <c r="D2842" s="508"/>
      <c r="E2842" s="508"/>
      <c r="F2842" s="212" t="s">
        <v>83</v>
      </c>
      <c r="G2842" s="208">
        <v>0</v>
      </c>
      <c r="H2842" s="208">
        <v>0</v>
      </c>
      <c r="I2842" s="208">
        <v>0</v>
      </c>
      <c r="J2842" s="208">
        <f t="shared" si="2070"/>
        <v>0</v>
      </c>
      <c r="K2842" s="534"/>
      <c r="L2842" s="531"/>
      <c r="M2842" s="549"/>
      <c r="N2842" s="314"/>
      <c r="O2842" s="313"/>
      <c r="P2842" s="313"/>
      <c r="Q2842" s="313"/>
    </row>
    <row r="2843" spans="1:17" s="209" customFormat="1" ht="12" customHeight="1" x14ac:dyDescent="0.3">
      <c r="A2843" s="614"/>
      <c r="B2843" s="509"/>
      <c r="C2843" s="509"/>
      <c r="D2843" s="508"/>
      <c r="E2843" s="508"/>
      <c r="F2843" s="213" t="s">
        <v>121</v>
      </c>
      <c r="G2843" s="214">
        <f t="shared" ref="G2843:J2843" si="2072">SUM(G2840:G2842)</f>
        <v>17368120</v>
      </c>
      <c r="H2843" s="214">
        <f t="shared" si="2072"/>
        <v>0</v>
      </c>
      <c r="I2843" s="214">
        <f t="shared" si="2072"/>
        <v>17368120</v>
      </c>
      <c r="J2843" s="214">
        <f t="shared" si="2072"/>
        <v>0</v>
      </c>
      <c r="K2843" s="535"/>
      <c r="L2843" s="532"/>
      <c r="M2843" s="549"/>
      <c r="N2843" s="314"/>
      <c r="O2843" s="313"/>
      <c r="P2843" s="313"/>
      <c r="Q2843" s="313"/>
    </row>
    <row r="2844" spans="1:17" s="209" customFormat="1" ht="12" customHeight="1" x14ac:dyDescent="0.3">
      <c r="A2844" s="614"/>
      <c r="B2844" s="507"/>
      <c r="C2844" s="507" t="s">
        <v>459</v>
      </c>
      <c r="D2844" s="508"/>
      <c r="E2844" s="508"/>
      <c r="F2844" s="210" t="s">
        <v>197</v>
      </c>
      <c r="G2844" s="210"/>
      <c r="H2844" s="211"/>
      <c r="I2844" s="211"/>
      <c r="J2844" s="211"/>
      <c r="K2844" s="533" t="s">
        <v>850</v>
      </c>
      <c r="L2844" s="530">
        <v>0</v>
      </c>
      <c r="M2844" s="549"/>
      <c r="N2844" s="314"/>
      <c r="O2844" s="313"/>
      <c r="P2844" s="313"/>
      <c r="Q2844" s="313"/>
    </row>
    <row r="2845" spans="1:17" s="209" customFormat="1" ht="12" customHeight="1" x14ac:dyDescent="0.3">
      <c r="A2845" s="614"/>
      <c r="B2845" s="508"/>
      <c r="C2845" s="508"/>
      <c r="D2845" s="508"/>
      <c r="E2845" s="508"/>
      <c r="F2845" s="212" t="s">
        <v>104</v>
      </c>
      <c r="G2845" s="208">
        <v>471240</v>
      </c>
      <c r="H2845" s="208">
        <v>0</v>
      </c>
      <c r="I2845" s="208">
        <f>G2845</f>
        <v>471240</v>
      </c>
      <c r="J2845" s="208">
        <f t="shared" ref="J2845:J2847" si="2073">H2845</f>
        <v>0</v>
      </c>
      <c r="K2845" s="534"/>
      <c r="L2845" s="531"/>
      <c r="M2845" s="549"/>
      <c r="N2845" s="314">
        <f>G2845</f>
        <v>471240</v>
      </c>
      <c r="O2845" s="314">
        <f t="shared" ref="O2845:Q2845" si="2074">H2845</f>
        <v>0</v>
      </c>
      <c r="P2845" s="314">
        <f t="shared" si="2074"/>
        <v>471240</v>
      </c>
      <c r="Q2845" s="314">
        <f t="shared" si="2074"/>
        <v>0</v>
      </c>
    </row>
    <row r="2846" spans="1:17" s="209" customFormat="1" ht="12" customHeight="1" x14ac:dyDescent="0.3">
      <c r="A2846" s="614"/>
      <c r="B2846" s="508"/>
      <c r="C2846" s="508"/>
      <c r="D2846" s="508"/>
      <c r="E2846" s="508"/>
      <c r="F2846" s="212" t="s">
        <v>82</v>
      </c>
      <c r="G2846" s="208">
        <v>0</v>
      </c>
      <c r="H2846" s="208">
        <v>0</v>
      </c>
      <c r="I2846" s="208">
        <v>0</v>
      </c>
      <c r="J2846" s="208">
        <f t="shared" si="2073"/>
        <v>0</v>
      </c>
      <c r="K2846" s="534"/>
      <c r="L2846" s="531"/>
      <c r="M2846" s="549"/>
      <c r="N2846" s="314"/>
      <c r="O2846" s="313"/>
      <c r="P2846" s="313"/>
      <c r="Q2846" s="313"/>
    </row>
    <row r="2847" spans="1:17" s="209" customFormat="1" ht="12" customHeight="1" x14ac:dyDescent="0.3">
      <c r="A2847" s="614"/>
      <c r="B2847" s="508"/>
      <c r="C2847" s="508"/>
      <c r="D2847" s="508"/>
      <c r="E2847" s="508"/>
      <c r="F2847" s="212" t="s">
        <v>83</v>
      </c>
      <c r="G2847" s="208">
        <v>0</v>
      </c>
      <c r="H2847" s="208">
        <v>0</v>
      </c>
      <c r="I2847" s="208">
        <v>0</v>
      </c>
      <c r="J2847" s="208">
        <f t="shared" si="2073"/>
        <v>0</v>
      </c>
      <c r="K2847" s="534"/>
      <c r="L2847" s="531"/>
      <c r="M2847" s="549"/>
      <c r="N2847" s="314"/>
      <c r="O2847" s="313"/>
      <c r="P2847" s="313"/>
      <c r="Q2847" s="313"/>
    </row>
    <row r="2848" spans="1:17" s="209" customFormat="1" ht="12" customHeight="1" x14ac:dyDescent="0.3">
      <c r="A2848" s="614"/>
      <c r="B2848" s="509"/>
      <c r="C2848" s="509"/>
      <c r="D2848" s="508"/>
      <c r="E2848" s="508"/>
      <c r="F2848" s="213" t="s">
        <v>121</v>
      </c>
      <c r="G2848" s="214">
        <f t="shared" ref="G2848:J2848" si="2075">SUM(G2845:G2847)</f>
        <v>471240</v>
      </c>
      <c r="H2848" s="214">
        <f t="shared" si="2075"/>
        <v>0</v>
      </c>
      <c r="I2848" s="214">
        <f t="shared" si="2075"/>
        <v>471240</v>
      </c>
      <c r="J2848" s="214">
        <f t="shared" si="2075"/>
        <v>0</v>
      </c>
      <c r="K2848" s="535"/>
      <c r="L2848" s="532"/>
      <c r="M2848" s="546"/>
      <c r="N2848" s="314"/>
      <c r="O2848" s="313"/>
      <c r="P2848" s="313"/>
      <c r="Q2848" s="313"/>
    </row>
    <row r="2849" spans="1:17" s="209" customFormat="1" ht="12" customHeight="1" x14ac:dyDescent="0.3">
      <c r="A2849" s="614"/>
      <c r="B2849" s="518"/>
      <c r="C2849" s="519"/>
      <c r="D2849" s="519"/>
      <c r="E2849" s="520"/>
      <c r="F2849" s="206"/>
      <c r="G2849" s="207"/>
      <c r="H2849" s="208"/>
      <c r="I2849" s="208"/>
      <c r="J2849" s="208"/>
      <c r="K2849" s="527"/>
      <c r="L2849" s="527"/>
      <c r="M2849" s="512"/>
      <c r="N2849" s="314"/>
      <c r="O2849" s="313"/>
      <c r="P2849" s="313"/>
      <c r="Q2849" s="313"/>
    </row>
    <row r="2850" spans="1:17" s="209" customFormat="1" ht="12" customHeight="1" x14ac:dyDescent="0.3">
      <c r="A2850" s="614"/>
      <c r="B2850" s="521"/>
      <c r="C2850" s="522"/>
      <c r="D2850" s="522"/>
      <c r="E2850" s="523"/>
      <c r="F2850" s="206" t="s">
        <v>565</v>
      </c>
      <c r="G2850" s="207">
        <f>G2835+G2840+G2845</f>
        <v>19453280</v>
      </c>
      <c r="H2850" s="207">
        <f t="shared" ref="H2850:J2850" si="2076">H2835+H2840+H2845</f>
        <v>0</v>
      </c>
      <c r="I2850" s="207">
        <f t="shared" si="2076"/>
        <v>19453280</v>
      </c>
      <c r="J2850" s="207">
        <f t="shared" si="2076"/>
        <v>0</v>
      </c>
      <c r="K2850" s="528"/>
      <c r="L2850" s="528"/>
      <c r="M2850" s="513"/>
      <c r="N2850" s="314"/>
      <c r="O2850" s="313"/>
      <c r="P2850" s="313"/>
      <c r="Q2850" s="313"/>
    </row>
    <row r="2851" spans="1:17" s="209" customFormat="1" ht="12" customHeight="1" x14ac:dyDescent="0.3">
      <c r="A2851" s="614"/>
      <c r="B2851" s="521"/>
      <c r="C2851" s="522"/>
      <c r="D2851" s="522"/>
      <c r="E2851" s="523"/>
      <c r="F2851" s="206" t="s">
        <v>567</v>
      </c>
      <c r="G2851" s="207">
        <f t="shared" ref="G2851:J2852" si="2077">G2836+G2841+G2846</f>
        <v>0</v>
      </c>
      <c r="H2851" s="207">
        <f t="shared" si="2077"/>
        <v>0</v>
      </c>
      <c r="I2851" s="207">
        <f t="shared" si="2077"/>
        <v>0</v>
      </c>
      <c r="J2851" s="207">
        <f t="shared" si="2077"/>
        <v>0</v>
      </c>
      <c r="K2851" s="528"/>
      <c r="L2851" s="528"/>
      <c r="M2851" s="513"/>
      <c r="N2851" s="314"/>
      <c r="O2851" s="313"/>
      <c r="P2851" s="313"/>
      <c r="Q2851" s="313"/>
    </row>
    <row r="2852" spans="1:17" s="209" customFormat="1" ht="12" customHeight="1" x14ac:dyDescent="0.3">
      <c r="A2852" s="614"/>
      <c r="B2852" s="521"/>
      <c r="C2852" s="522"/>
      <c r="D2852" s="522"/>
      <c r="E2852" s="523"/>
      <c r="F2852" s="206" t="s">
        <v>569</v>
      </c>
      <c r="G2852" s="207">
        <f t="shared" si="2077"/>
        <v>0</v>
      </c>
      <c r="H2852" s="207">
        <f t="shared" si="2077"/>
        <v>0</v>
      </c>
      <c r="I2852" s="207">
        <f t="shared" si="2077"/>
        <v>0</v>
      </c>
      <c r="J2852" s="207">
        <f t="shared" si="2077"/>
        <v>0</v>
      </c>
      <c r="K2852" s="528"/>
      <c r="L2852" s="528"/>
      <c r="M2852" s="513"/>
      <c r="N2852" s="314"/>
      <c r="O2852" s="313"/>
      <c r="P2852" s="313"/>
      <c r="Q2852" s="313"/>
    </row>
    <row r="2853" spans="1:17" s="209" customFormat="1" ht="12" customHeight="1" x14ac:dyDescent="0.3">
      <c r="A2853" s="614"/>
      <c r="B2853" s="524"/>
      <c r="C2853" s="525"/>
      <c r="D2853" s="525"/>
      <c r="E2853" s="526"/>
      <c r="F2853" s="206" t="s">
        <v>121</v>
      </c>
      <c r="G2853" s="207">
        <f>SUM(G2850:G2852)</f>
        <v>19453280</v>
      </c>
      <c r="H2853" s="207">
        <f t="shared" ref="H2853:J2853" si="2078">SUM(H2850:H2852)</f>
        <v>0</v>
      </c>
      <c r="I2853" s="207">
        <f t="shared" si="2078"/>
        <v>19453280</v>
      </c>
      <c r="J2853" s="207">
        <f t="shared" si="2078"/>
        <v>0</v>
      </c>
      <c r="K2853" s="529"/>
      <c r="L2853" s="529"/>
      <c r="M2853" s="514"/>
      <c r="N2853" s="314"/>
      <c r="O2853" s="313"/>
      <c r="P2853" s="313"/>
      <c r="Q2853" s="313"/>
    </row>
    <row r="2854" spans="1:17" s="209" customFormat="1" ht="12" customHeight="1" x14ac:dyDescent="0.3">
      <c r="A2854" s="614">
        <f>A2834+1</f>
        <v>292</v>
      </c>
      <c r="B2854" s="507"/>
      <c r="C2854" s="507" t="s">
        <v>460</v>
      </c>
      <c r="D2854" s="507"/>
      <c r="E2854" s="507"/>
      <c r="F2854" s="210" t="s">
        <v>197</v>
      </c>
      <c r="G2854" s="210"/>
      <c r="H2854" s="211"/>
      <c r="I2854" s="211"/>
      <c r="J2854" s="211"/>
      <c r="K2854" s="533" t="s">
        <v>852</v>
      </c>
      <c r="L2854" s="530">
        <v>0</v>
      </c>
      <c r="M2854" s="512" t="s">
        <v>1356</v>
      </c>
      <c r="N2854" s="314"/>
      <c r="O2854" s="313"/>
      <c r="P2854" s="313"/>
      <c r="Q2854" s="313"/>
    </row>
    <row r="2855" spans="1:17" s="209" customFormat="1" ht="12" customHeight="1" x14ac:dyDescent="0.3">
      <c r="A2855" s="614"/>
      <c r="B2855" s="508"/>
      <c r="C2855" s="508"/>
      <c r="D2855" s="508"/>
      <c r="E2855" s="508"/>
      <c r="F2855" s="212" t="s">
        <v>104</v>
      </c>
      <c r="G2855" s="208">
        <v>9838550</v>
      </c>
      <c r="H2855" s="208">
        <v>0</v>
      </c>
      <c r="I2855" s="208">
        <f>G2855</f>
        <v>9838550</v>
      </c>
      <c r="J2855" s="208">
        <f t="shared" ref="J2855:J2857" si="2079">H2855</f>
        <v>0</v>
      </c>
      <c r="K2855" s="534"/>
      <c r="L2855" s="531"/>
      <c r="M2855" s="513"/>
      <c r="N2855" s="314">
        <f>G2855</f>
        <v>9838550</v>
      </c>
      <c r="O2855" s="314">
        <f t="shared" ref="O2855:Q2855" si="2080">H2855</f>
        <v>0</v>
      </c>
      <c r="P2855" s="314">
        <f t="shared" si="2080"/>
        <v>9838550</v>
      </c>
      <c r="Q2855" s="314">
        <f t="shared" si="2080"/>
        <v>0</v>
      </c>
    </row>
    <row r="2856" spans="1:17" s="209" customFormat="1" ht="12" customHeight="1" x14ac:dyDescent="0.3">
      <c r="A2856" s="614"/>
      <c r="B2856" s="508"/>
      <c r="C2856" s="508"/>
      <c r="D2856" s="508"/>
      <c r="E2856" s="508"/>
      <c r="F2856" s="212" t="s">
        <v>82</v>
      </c>
      <c r="G2856" s="208">
        <v>0</v>
      </c>
      <c r="H2856" s="208">
        <v>0</v>
      </c>
      <c r="I2856" s="208">
        <v>0</v>
      </c>
      <c r="J2856" s="208">
        <f t="shared" si="2079"/>
        <v>0</v>
      </c>
      <c r="K2856" s="534"/>
      <c r="L2856" s="531"/>
      <c r="M2856" s="513"/>
      <c r="N2856" s="314"/>
      <c r="O2856" s="313"/>
      <c r="P2856" s="313"/>
      <c r="Q2856" s="313"/>
    </row>
    <row r="2857" spans="1:17" s="209" customFormat="1" ht="12" customHeight="1" x14ac:dyDescent="0.3">
      <c r="A2857" s="614"/>
      <c r="B2857" s="508"/>
      <c r="C2857" s="508"/>
      <c r="D2857" s="508"/>
      <c r="E2857" s="508"/>
      <c r="F2857" s="212" t="s">
        <v>83</v>
      </c>
      <c r="G2857" s="208">
        <v>0</v>
      </c>
      <c r="H2857" s="208">
        <v>0</v>
      </c>
      <c r="I2857" s="208">
        <v>0</v>
      </c>
      <c r="J2857" s="208">
        <f t="shared" si="2079"/>
        <v>0</v>
      </c>
      <c r="K2857" s="534"/>
      <c r="L2857" s="531"/>
      <c r="M2857" s="513"/>
      <c r="N2857" s="314"/>
      <c r="O2857" s="313"/>
      <c r="P2857" s="313"/>
      <c r="Q2857" s="313"/>
    </row>
    <row r="2858" spans="1:17" s="209" customFormat="1" ht="12" customHeight="1" x14ac:dyDescent="0.3">
      <c r="A2858" s="614"/>
      <c r="B2858" s="509"/>
      <c r="C2858" s="509"/>
      <c r="D2858" s="508"/>
      <c r="E2858" s="508"/>
      <c r="F2858" s="213" t="s">
        <v>121</v>
      </c>
      <c r="G2858" s="214">
        <f t="shared" ref="G2858:J2858" si="2081">SUM(G2855:G2857)</f>
        <v>9838550</v>
      </c>
      <c r="H2858" s="214">
        <f t="shared" si="2081"/>
        <v>0</v>
      </c>
      <c r="I2858" s="214">
        <f t="shared" si="2081"/>
        <v>9838550</v>
      </c>
      <c r="J2858" s="214">
        <f t="shared" si="2081"/>
        <v>0</v>
      </c>
      <c r="K2858" s="535"/>
      <c r="L2858" s="532"/>
      <c r="M2858" s="513"/>
      <c r="N2858" s="314"/>
      <c r="O2858" s="313"/>
      <c r="P2858" s="313"/>
      <c r="Q2858" s="313"/>
    </row>
    <row r="2859" spans="1:17" s="209" customFormat="1" ht="12" customHeight="1" x14ac:dyDescent="0.3">
      <c r="A2859" s="614"/>
      <c r="B2859" s="507"/>
      <c r="C2859" s="507" t="s">
        <v>461</v>
      </c>
      <c r="D2859" s="508"/>
      <c r="E2859" s="508"/>
      <c r="F2859" s="210" t="s">
        <v>197</v>
      </c>
      <c r="G2859" s="210"/>
      <c r="H2859" s="211"/>
      <c r="I2859" s="211"/>
      <c r="J2859" s="211"/>
      <c r="K2859" s="533" t="s">
        <v>850</v>
      </c>
      <c r="L2859" s="530">
        <v>0</v>
      </c>
      <c r="M2859" s="513"/>
      <c r="N2859" s="314"/>
      <c r="O2859" s="313"/>
      <c r="P2859" s="313"/>
      <c r="Q2859" s="313"/>
    </row>
    <row r="2860" spans="1:17" s="209" customFormat="1" ht="12" customHeight="1" x14ac:dyDescent="0.3">
      <c r="A2860" s="614"/>
      <c r="B2860" s="508"/>
      <c r="C2860" s="508"/>
      <c r="D2860" s="508"/>
      <c r="E2860" s="508"/>
      <c r="F2860" s="212" t="s">
        <v>104</v>
      </c>
      <c r="G2860" s="208">
        <v>1000000</v>
      </c>
      <c r="H2860" s="208">
        <v>0</v>
      </c>
      <c r="I2860" s="208">
        <f>G2860</f>
        <v>1000000</v>
      </c>
      <c r="J2860" s="208">
        <f t="shared" ref="J2860:J2862" si="2082">H2860</f>
        <v>0</v>
      </c>
      <c r="K2860" s="534"/>
      <c r="L2860" s="531"/>
      <c r="M2860" s="513"/>
      <c r="N2860" s="314">
        <f>G2860</f>
        <v>1000000</v>
      </c>
      <c r="O2860" s="314">
        <f t="shared" ref="O2860:Q2860" si="2083">H2860</f>
        <v>0</v>
      </c>
      <c r="P2860" s="314">
        <f t="shared" si="2083"/>
        <v>1000000</v>
      </c>
      <c r="Q2860" s="314">
        <f t="shared" si="2083"/>
        <v>0</v>
      </c>
    </row>
    <row r="2861" spans="1:17" s="209" customFormat="1" ht="12" customHeight="1" x14ac:dyDescent="0.3">
      <c r="A2861" s="614"/>
      <c r="B2861" s="508"/>
      <c r="C2861" s="508"/>
      <c r="D2861" s="508"/>
      <c r="E2861" s="508"/>
      <c r="F2861" s="212" t="s">
        <v>82</v>
      </c>
      <c r="G2861" s="208">
        <v>0</v>
      </c>
      <c r="H2861" s="208">
        <v>0</v>
      </c>
      <c r="I2861" s="208">
        <v>0</v>
      </c>
      <c r="J2861" s="208">
        <f t="shared" si="2082"/>
        <v>0</v>
      </c>
      <c r="K2861" s="534"/>
      <c r="L2861" s="531"/>
      <c r="M2861" s="513"/>
      <c r="N2861" s="314"/>
      <c r="O2861" s="313"/>
      <c r="P2861" s="313"/>
      <c r="Q2861" s="313"/>
    </row>
    <row r="2862" spans="1:17" s="209" customFormat="1" ht="12" customHeight="1" x14ac:dyDescent="0.3">
      <c r="A2862" s="614"/>
      <c r="B2862" s="508"/>
      <c r="C2862" s="508"/>
      <c r="D2862" s="508"/>
      <c r="E2862" s="508"/>
      <c r="F2862" s="212" t="s">
        <v>83</v>
      </c>
      <c r="G2862" s="208">
        <v>0</v>
      </c>
      <c r="H2862" s="208">
        <v>0</v>
      </c>
      <c r="I2862" s="208">
        <v>0</v>
      </c>
      <c r="J2862" s="208">
        <f t="shared" si="2082"/>
        <v>0</v>
      </c>
      <c r="K2862" s="534"/>
      <c r="L2862" s="531"/>
      <c r="M2862" s="513"/>
      <c r="N2862" s="314"/>
      <c r="O2862" s="313"/>
      <c r="P2862" s="313"/>
      <c r="Q2862" s="313"/>
    </row>
    <row r="2863" spans="1:17" s="209" customFormat="1" ht="12" customHeight="1" x14ac:dyDescent="0.3">
      <c r="A2863" s="614"/>
      <c r="B2863" s="509"/>
      <c r="C2863" s="509"/>
      <c r="D2863" s="508"/>
      <c r="E2863" s="508"/>
      <c r="F2863" s="213" t="s">
        <v>121</v>
      </c>
      <c r="G2863" s="214">
        <f t="shared" ref="G2863:J2863" si="2084">SUM(G2860:G2862)</f>
        <v>1000000</v>
      </c>
      <c r="H2863" s="214">
        <f t="shared" si="2084"/>
        <v>0</v>
      </c>
      <c r="I2863" s="214">
        <f t="shared" si="2084"/>
        <v>1000000</v>
      </c>
      <c r="J2863" s="214">
        <f t="shared" si="2084"/>
        <v>0</v>
      </c>
      <c r="K2863" s="535"/>
      <c r="L2863" s="532"/>
      <c r="M2863" s="513"/>
      <c r="N2863" s="314"/>
      <c r="O2863" s="313"/>
      <c r="P2863" s="313"/>
      <c r="Q2863" s="313"/>
    </row>
    <row r="2864" spans="1:17" s="209" customFormat="1" ht="12" customHeight="1" x14ac:dyDescent="0.3">
      <c r="A2864" s="614"/>
      <c r="B2864" s="507"/>
      <c r="C2864" s="507" t="s">
        <v>462</v>
      </c>
      <c r="D2864" s="508"/>
      <c r="E2864" s="508"/>
      <c r="F2864" s="210" t="s">
        <v>197</v>
      </c>
      <c r="G2864" s="210"/>
      <c r="H2864" s="211"/>
      <c r="I2864" s="211"/>
      <c r="J2864" s="211"/>
      <c r="K2864" s="533" t="s">
        <v>850</v>
      </c>
      <c r="L2864" s="530">
        <v>0</v>
      </c>
      <c r="M2864" s="513"/>
      <c r="N2864" s="314"/>
      <c r="O2864" s="313"/>
      <c r="P2864" s="313"/>
      <c r="Q2864" s="313"/>
    </row>
    <row r="2865" spans="1:17" s="209" customFormat="1" ht="12" customHeight="1" x14ac:dyDescent="0.3">
      <c r="A2865" s="614"/>
      <c r="B2865" s="508"/>
      <c r="C2865" s="508"/>
      <c r="D2865" s="508"/>
      <c r="E2865" s="508"/>
      <c r="F2865" s="212" t="s">
        <v>104</v>
      </c>
      <c r="G2865" s="208">
        <v>15000000</v>
      </c>
      <c r="H2865" s="208">
        <v>0</v>
      </c>
      <c r="I2865" s="208">
        <f>G2865</f>
        <v>15000000</v>
      </c>
      <c r="J2865" s="208">
        <f t="shared" ref="J2865:J2867" si="2085">H2865</f>
        <v>0</v>
      </c>
      <c r="K2865" s="534"/>
      <c r="L2865" s="531"/>
      <c r="M2865" s="513"/>
      <c r="N2865" s="314">
        <f>G2865</f>
        <v>15000000</v>
      </c>
      <c r="O2865" s="314">
        <f t="shared" ref="O2865:Q2865" si="2086">H2865</f>
        <v>0</v>
      </c>
      <c r="P2865" s="314">
        <f t="shared" si="2086"/>
        <v>15000000</v>
      </c>
      <c r="Q2865" s="314">
        <f t="shared" si="2086"/>
        <v>0</v>
      </c>
    </row>
    <row r="2866" spans="1:17" s="209" customFormat="1" ht="12" customHeight="1" x14ac:dyDescent="0.3">
      <c r="A2866" s="614"/>
      <c r="B2866" s="508"/>
      <c r="C2866" s="508"/>
      <c r="D2866" s="508"/>
      <c r="E2866" s="508"/>
      <c r="F2866" s="212" t="s">
        <v>82</v>
      </c>
      <c r="G2866" s="208">
        <v>0</v>
      </c>
      <c r="H2866" s="208">
        <v>0</v>
      </c>
      <c r="I2866" s="208">
        <v>0</v>
      </c>
      <c r="J2866" s="208">
        <f t="shared" si="2085"/>
        <v>0</v>
      </c>
      <c r="K2866" s="534"/>
      <c r="L2866" s="531"/>
      <c r="M2866" s="513"/>
      <c r="N2866" s="314"/>
      <c r="O2866" s="313"/>
      <c r="P2866" s="313"/>
      <c r="Q2866" s="313"/>
    </row>
    <row r="2867" spans="1:17" s="209" customFormat="1" ht="12" customHeight="1" x14ac:dyDescent="0.3">
      <c r="A2867" s="614"/>
      <c r="B2867" s="508"/>
      <c r="C2867" s="508"/>
      <c r="D2867" s="508"/>
      <c r="E2867" s="508"/>
      <c r="F2867" s="212" t="s">
        <v>83</v>
      </c>
      <c r="G2867" s="208">
        <v>0</v>
      </c>
      <c r="H2867" s="208">
        <v>0</v>
      </c>
      <c r="I2867" s="208">
        <v>0</v>
      </c>
      <c r="J2867" s="208">
        <f t="shared" si="2085"/>
        <v>0</v>
      </c>
      <c r="K2867" s="534"/>
      <c r="L2867" s="531"/>
      <c r="M2867" s="513"/>
      <c r="N2867" s="314"/>
      <c r="O2867" s="313"/>
      <c r="P2867" s="313"/>
      <c r="Q2867" s="313"/>
    </row>
    <row r="2868" spans="1:17" s="209" customFormat="1" ht="12" customHeight="1" x14ac:dyDescent="0.3">
      <c r="A2868" s="614"/>
      <c r="B2868" s="509"/>
      <c r="C2868" s="509"/>
      <c r="D2868" s="508"/>
      <c r="E2868" s="508"/>
      <c r="F2868" s="213" t="s">
        <v>121</v>
      </c>
      <c r="G2868" s="214">
        <f t="shared" ref="G2868:J2868" si="2087">SUM(G2865:G2867)</f>
        <v>15000000</v>
      </c>
      <c r="H2868" s="214">
        <f t="shared" si="2087"/>
        <v>0</v>
      </c>
      <c r="I2868" s="214">
        <f t="shared" si="2087"/>
        <v>15000000</v>
      </c>
      <c r="J2868" s="214">
        <f t="shared" si="2087"/>
        <v>0</v>
      </c>
      <c r="K2868" s="535"/>
      <c r="L2868" s="532"/>
      <c r="M2868" s="514"/>
      <c r="N2868" s="314"/>
      <c r="O2868" s="313"/>
      <c r="P2868" s="313"/>
      <c r="Q2868" s="313"/>
    </row>
    <row r="2869" spans="1:17" s="209" customFormat="1" ht="12" customHeight="1" x14ac:dyDescent="0.3">
      <c r="A2869" s="614"/>
      <c r="B2869" s="518"/>
      <c r="C2869" s="519"/>
      <c r="D2869" s="519"/>
      <c r="E2869" s="520"/>
      <c r="F2869" s="206"/>
      <c r="G2869" s="207"/>
      <c r="H2869" s="208"/>
      <c r="I2869" s="208"/>
      <c r="J2869" s="208"/>
      <c r="K2869" s="527"/>
      <c r="L2869" s="527"/>
      <c r="M2869" s="512"/>
      <c r="N2869" s="314"/>
      <c r="O2869" s="313"/>
      <c r="P2869" s="313"/>
      <c r="Q2869" s="313"/>
    </row>
    <row r="2870" spans="1:17" s="209" customFormat="1" ht="12" customHeight="1" x14ac:dyDescent="0.3">
      <c r="A2870" s="614"/>
      <c r="B2870" s="521"/>
      <c r="C2870" s="522"/>
      <c r="D2870" s="522"/>
      <c r="E2870" s="523"/>
      <c r="F2870" s="206" t="s">
        <v>565</v>
      </c>
      <c r="G2870" s="207">
        <f>G2855+G2860+G2865</f>
        <v>25838550</v>
      </c>
      <c r="H2870" s="207">
        <f t="shared" ref="H2870:J2870" si="2088">H2855+H2860+H2865</f>
        <v>0</v>
      </c>
      <c r="I2870" s="207">
        <f t="shared" si="2088"/>
        <v>25838550</v>
      </c>
      <c r="J2870" s="207">
        <f t="shared" si="2088"/>
        <v>0</v>
      </c>
      <c r="K2870" s="528"/>
      <c r="L2870" s="528"/>
      <c r="M2870" s="513"/>
      <c r="N2870" s="314"/>
      <c r="O2870" s="313"/>
      <c r="P2870" s="313"/>
      <c r="Q2870" s="313"/>
    </row>
    <row r="2871" spans="1:17" s="209" customFormat="1" ht="12" customHeight="1" x14ac:dyDescent="0.3">
      <c r="A2871" s="614"/>
      <c r="B2871" s="521"/>
      <c r="C2871" s="522"/>
      <c r="D2871" s="522"/>
      <c r="E2871" s="523"/>
      <c r="F2871" s="206" t="s">
        <v>567</v>
      </c>
      <c r="G2871" s="207">
        <f t="shared" ref="G2871:J2872" si="2089">G2856+G2861+G2866</f>
        <v>0</v>
      </c>
      <c r="H2871" s="207">
        <f t="shared" si="2089"/>
        <v>0</v>
      </c>
      <c r="I2871" s="207">
        <f t="shared" si="2089"/>
        <v>0</v>
      </c>
      <c r="J2871" s="207">
        <f t="shared" si="2089"/>
        <v>0</v>
      </c>
      <c r="K2871" s="528"/>
      <c r="L2871" s="528"/>
      <c r="M2871" s="513"/>
      <c r="N2871" s="314"/>
      <c r="O2871" s="313"/>
      <c r="P2871" s="313"/>
      <c r="Q2871" s="313"/>
    </row>
    <row r="2872" spans="1:17" s="209" customFormat="1" ht="12" customHeight="1" x14ac:dyDescent="0.3">
      <c r="A2872" s="614"/>
      <c r="B2872" s="521"/>
      <c r="C2872" s="522"/>
      <c r="D2872" s="522"/>
      <c r="E2872" s="523"/>
      <c r="F2872" s="206" t="s">
        <v>569</v>
      </c>
      <c r="G2872" s="207">
        <f t="shared" si="2089"/>
        <v>0</v>
      </c>
      <c r="H2872" s="207">
        <f t="shared" si="2089"/>
        <v>0</v>
      </c>
      <c r="I2872" s="207">
        <f t="shared" si="2089"/>
        <v>0</v>
      </c>
      <c r="J2872" s="207">
        <f t="shared" si="2089"/>
        <v>0</v>
      </c>
      <c r="K2872" s="528"/>
      <c r="L2872" s="528"/>
      <c r="M2872" s="513"/>
      <c r="N2872" s="314"/>
      <c r="O2872" s="313"/>
      <c r="P2872" s="313"/>
      <c r="Q2872" s="313"/>
    </row>
    <row r="2873" spans="1:17" s="209" customFormat="1" ht="12" customHeight="1" x14ac:dyDescent="0.3">
      <c r="A2873" s="614"/>
      <c r="B2873" s="524"/>
      <c r="C2873" s="525"/>
      <c r="D2873" s="525"/>
      <c r="E2873" s="526"/>
      <c r="F2873" s="206" t="s">
        <v>121</v>
      </c>
      <c r="G2873" s="207">
        <f>SUM(G2870:G2872)</f>
        <v>25838550</v>
      </c>
      <c r="H2873" s="207">
        <f t="shared" ref="H2873:J2873" si="2090">SUM(H2870:H2872)</f>
        <v>0</v>
      </c>
      <c r="I2873" s="207">
        <f t="shared" si="2090"/>
        <v>25838550</v>
      </c>
      <c r="J2873" s="207">
        <f t="shared" si="2090"/>
        <v>0</v>
      </c>
      <c r="K2873" s="529"/>
      <c r="L2873" s="529"/>
      <c r="M2873" s="514"/>
      <c r="N2873" s="314"/>
      <c r="O2873" s="313"/>
      <c r="P2873" s="313"/>
      <c r="Q2873" s="313"/>
    </row>
    <row r="2874" spans="1:17" s="209" customFormat="1" ht="12" customHeight="1" x14ac:dyDescent="0.3">
      <c r="A2874" s="614">
        <f>A2854+1</f>
        <v>293</v>
      </c>
      <c r="B2874" s="507"/>
      <c r="C2874" s="507" t="s">
        <v>463</v>
      </c>
      <c r="D2874" s="507"/>
      <c r="E2874" s="507"/>
      <c r="F2874" s="210" t="s">
        <v>197</v>
      </c>
      <c r="G2874" s="210"/>
      <c r="H2874" s="211"/>
      <c r="I2874" s="211"/>
      <c r="J2874" s="211"/>
      <c r="K2874" s="533" t="s">
        <v>852</v>
      </c>
      <c r="L2874" s="530">
        <v>0</v>
      </c>
      <c r="M2874" s="512" t="s">
        <v>1357</v>
      </c>
      <c r="N2874" s="314"/>
      <c r="O2874" s="313"/>
      <c r="P2874" s="313"/>
      <c r="Q2874" s="313"/>
    </row>
    <row r="2875" spans="1:17" s="209" customFormat="1" ht="12" customHeight="1" x14ac:dyDescent="0.3">
      <c r="A2875" s="614"/>
      <c r="B2875" s="508"/>
      <c r="C2875" s="508"/>
      <c r="D2875" s="508"/>
      <c r="E2875" s="508"/>
      <c r="F2875" s="212" t="s">
        <v>104</v>
      </c>
      <c r="G2875" s="208">
        <v>61317415</v>
      </c>
      <c r="H2875" s="208">
        <v>0</v>
      </c>
      <c r="I2875" s="208">
        <f>G2875</f>
        <v>61317415</v>
      </c>
      <c r="J2875" s="208">
        <f t="shared" ref="J2875:J2877" si="2091">H2875</f>
        <v>0</v>
      </c>
      <c r="K2875" s="534"/>
      <c r="L2875" s="531"/>
      <c r="M2875" s="513"/>
      <c r="N2875" s="314">
        <f>G2875</f>
        <v>61317415</v>
      </c>
      <c r="O2875" s="314">
        <f t="shared" ref="O2875:Q2875" si="2092">H2875</f>
        <v>0</v>
      </c>
      <c r="P2875" s="314">
        <f t="shared" si="2092"/>
        <v>61317415</v>
      </c>
      <c r="Q2875" s="314">
        <f t="shared" si="2092"/>
        <v>0</v>
      </c>
    </row>
    <row r="2876" spans="1:17" s="209" customFormat="1" ht="12" customHeight="1" x14ac:dyDescent="0.3">
      <c r="A2876" s="614"/>
      <c r="B2876" s="508"/>
      <c r="C2876" s="508"/>
      <c r="D2876" s="508"/>
      <c r="E2876" s="508"/>
      <c r="F2876" s="212" t="s">
        <v>82</v>
      </c>
      <c r="G2876" s="208">
        <v>0</v>
      </c>
      <c r="H2876" s="208">
        <v>0</v>
      </c>
      <c r="I2876" s="208">
        <v>0</v>
      </c>
      <c r="J2876" s="208">
        <f t="shared" si="2091"/>
        <v>0</v>
      </c>
      <c r="K2876" s="534"/>
      <c r="L2876" s="531"/>
      <c r="M2876" s="513"/>
      <c r="N2876" s="314"/>
      <c r="O2876" s="313"/>
      <c r="P2876" s="313"/>
      <c r="Q2876" s="313"/>
    </row>
    <row r="2877" spans="1:17" s="209" customFormat="1" ht="12" customHeight="1" x14ac:dyDescent="0.3">
      <c r="A2877" s="614"/>
      <c r="B2877" s="508"/>
      <c r="C2877" s="508"/>
      <c r="D2877" s="508"/>
      <c r="E2877" s="508"/>
      <c r="F2877" s="212" t="s">
        <v>83</v>
      </c>
      <c r="G2877" s="208">
        <v>0</v>
      </c>
      <c r="H2877" s="208">
        <v>0</v>
      </c>
      <c r="I2877" s="208">
        <v>0</v>
      </c>
      <c r="J2877" s="208">
        <f t="shared" si="2091"/>
        <v>0</v>
      </c>
      <c r="K2877" s="534"/>
      <c r="L2877" s="531"/>
      <c r="M2877" s="513"/>
      <c r="N2877" s="314"/>
      <c r="O2877" s="313"/>
      <c r="P2877" s="313"/>
      <c r="Q2877" s="313"/>
    </row>
    <row r="2878" spans="1:17" s="209" customFormat="1" ht="12" customHeight="1" x14ac:dyDescent="0.3">
      <c r="A2878" s="614"/>
      <c r="B2878" s="509"/>
      <c r="C2878" s="509"/>
      <c r="D2878" s="508"/>
      <c r="E2878" s="508"/>
      <c r="F2878" s="213" t="s">
        <v>121</v>
      </c>
      <c r="G2878" s="214">
        <f t="shared" ref="G2878:J2878" si="2093">SUM(G2875:G2877)</f>
        <v>61317415</v>
      </c>
      <c r="H2878" s="214">
        <f t="shared" si="2093"/>
        <v>0</v>
      </c>
      <c r="I2878" s="214">
        <f t="shared" si="2093"/>
        <v>61317415</v>
      </c>
      <c r="J2878" s="214">
        <f t="shared" si="2093"/>
        <v>0</v>
      </c>
      <c r="K2878" s="535"/>
      <c r="L2878" s="532"/>
      <c r="M2878" s="513"/>
      <c r="N2878" s="314"/>
      <c r="O2878" s="313"/>
      <c r="P2878" s="313"/>
      <c r="Q2878" s="313"/>
    </row>
    <row r="2879" spans="1:17" s="209" customFormat="1" ht="12" customHeight="1" x14ac:dyDescent="0.3">
      <c r="A2879" s="614"/>
      <c r="B2879" s="507"/>
      <c r="C2879" s="507" t="s">
        <v>464</v>
      </c>
      <c r="D2879" s="508"/>
      <c r="E2879" s="508"/>
      <c r="F2879" s="210" t="s">
        <v>197</v>
      </c>
      <c r="G2879" s="210"/>
      <c r="H2879" s="211"/>
      <c r="I2879" s="211"/>
      <c r="J2879" s="211"/>
      <c r="K2879" s="533" t="s">
        <v>850</v>
      </c>
      <c r="L2879" s="530">
        <v>0</v>
      </c>
      <c r="M2879" s="513"/>
      <c r="N2879" s="314"/>
      <c r="O2879" s="313"/>
      <c r="P2879" s="313"/>
      <c r="Q2879" s="313"/>
    </row>
    <row r="2880" spans="1:17" s="209" customFormat="1" ht="12" customHeight="1" x14ac:dyDescent="0.3">
      <c r="A2880" s="614"/>
      <c r="B2880" s="508"/>
      <c r="C2880" s="508"/>
      <c r="D2880" s="508"/>
      <c r="E2880" s="508"/>
      <c r="F2880" s="212" t="s">
        <v>104</v>
      </c>
      <c r="G2880" s="208">
        <v>3000000</v>
      </c>
      <c r="H2880" s="208">
        <v>0</v>
      </c>
      <c r="I2880" s="208">
        <f>G2880</f>
        <v>3000000</v>
      </c>
      <c r="J2880" s="208">
        <f t="shared" ref="J2880:J2882" si="2094">H2880</f>
        <v>0</v>
      </c>
      <c r="K2880" s="534"/>
      <c r="L2880" s="531"/>
      <c r="M2880" s="513"/>
      <c r="N2880" s="314">
        <f>G2880</f>
        <v>3000000</v>
      </c>
      <c r="O2880" s="314">
        <f t="shared" ref="O2880:Q2880" si="2095">H2880</f>
        <v>0</v>
      </c>
      <c r="P2880" s="314">
        <f t="shared" si="2095"/>
        <v>3000000</v>
      </c>
      <c r="Q2880" s="314">
        <f t="shared" si="2095"/>
        <v>0</v>
      </c>
    </row>
    <row r="2881" spans="1:17" s="209" customFormat="1" ht="12" customHeight="1" x14ac:dyDescent="0.3">
      <c r="A2881" s="614"/>
      <c r="B2881" s="508"/>
      <c r="C2881" s="508"/>
      <c r="D2881" s="508"/>
      <c r="E2881" s="508"/>
      <c r="F2881" s="212" t="s">
        <v>82</v>
      </c>
      <c r="G2881" s="208">
        <v>0</v>
      </c>
      <c r="H2881" s="208">
        <v>0</v>
      </c>
      <c r="I2881" s="208">
        <v>0</v>
      </c>
      <c r="J2881" s="208">
        <f t="shared" si="2094"/>
        <v>0</v>
      </c>
      <c r="K2881" s="534"/>
      <c r="L2881" s="531"/>
      <c r="M2881" s="513"/>
      <c r="N2881" s="314"/>
      <c r="O2881" s="313"/>
      <c r="P2881" s="313"/>
      <c r="Q2881" s="313"/>
    </row>
    <row r="2882" spans="1:17" s="209" customFormat="1" ht="12" customHeight="1" x14ac:dyDescent="0.3">
      <c r="A2882" s="614"/>
      <c r="B2882" s="508"/>
      <c r="C2882" s="508"/>
      <c r="D2882" s="508"/>
      <c r="E2882" s="508"/>
      <c r="F2882" s="212" t="s">
        <v>83</v>
      </c>
      <c r="G2882" s="208">
        <v>0</v>
      </c>
      <c r="H2882" s="208">
        <v>0</v>
      </c>
      <c r="I2882" s="208">
        <v>0</v>
      </c>
      <c r="J2882" s="208">
        <f t="shared" si="2094"/>
        <v>0</v>
      </c>
      <c r="K2882" s="534"/>
      <c r="L2882" s="531"/>
      <c r="M2882" s="513"/>
      <c r="N2882" s="314"/>
      <c r="O2882" s="313"/>
      <c r="P2882" s="313"/>
      <c r="Q2882" s="313"/>
    </row>
    <row r="2883" spans="1:17" s="209" customFormat="1" ht="12" customHeight="1" x14ac:dyDescent="0.3">
      <c r="A2883" s="614"/>
      <c r="B2883" s="509"/>
      <c r="C2883" s="509"/>
      <c r="D2883" s="508"/>
      <c r="E2883" s="508"/>
      <c r="F2883" s="213" t="s">
        <v>121</v>
      </c>
      <c r="G2883" s="214">
        <f t="shared" ref="G2883:J2883" si="2096">SUM(G2880:G2882)</f>
        <v>3000000</v>
      </c>
      <c r="H2883" s="214">
        <f t="shared" si="2096"/>
        <v>0</v>
      </c>
      <c r="I2883" s="214">
        <f t="shared" si="2096"/>
        <v>3000000</v>
      </c>
      <c r="J2883" s="214">
        <f t="shared" si="2096"/>
        <v>0</v>
      </c>
      <c r="K2883" s="535"/>
      <c r="L2883" s="532"/>
      <c r="M2883" s="513"/>
      <c r="N2883" s="314"/>
      <c r="O2883" s="313"/>
      <c r="P2883" s="313"/>
      <c r="Q2883" s="313"/>
    </row>
    <row r="2884" spans="1:17" s="209" customFormat="1" ht="12" customHeight="1" x14ac:dyDescent="0.3">
      <c r="A2884" s="614"/>
      <c r="B2884" s="507"/>
      <c r="C2884" s="507" t="s">
        <v>465</v>
      </c>
      <c r="D2884" s="508"/>
      <c r="E2884" s="508"/>
      <c r="F2884" s="210" t="s">
        <v>197</v>
      </c>
      <c r="G2884" s="210"/>
      <c r="H2884" s="211"/>
      <c r="I2884" s="211"/>
      <c r="J2884" s="211"/>
      <c r="K2884" s="533" t="s">
        <v>850</v>
      </c>
      <c r="L2884" s="530">
        <v>0</v>
      </c>
      <c r="M2884" s="513"/>
      <c r="N2884" s="314"/>
      <c r="O2884" s="313"/>
      <c r="P2884" s="313"/>
      <c r="Q2884" s="313"/>
    </row>
    <row r="2885" spans="1:17" s="209" customFormat="1" ht="12" customHeight="1" x14ac:dyDescent="0.3">
      <c r="A2885" s="614"/>
      <c r="B2885" s="508"/>
      <c r="C2885" s="508"/>
      <c r="D2885" s="508"/>
      <c r="E2885" s="508"/>
      <c r="F2885" s="212" t="s">
        <v>104</v>
      </c>
      <c r="G2885" s="208">
        <v>20000000</v>
      </c>
      <c r="H2885" s="208">
        <v>0</v>
      </c>
      <c r="I2885" s="208">
        <f>G2885</f>
        <v>20000000</v>
      </c>
      <c r="J2885" s="208">
        <f t="shared" ref="J2885:J2887" si="2097">H2885</f>
        <v>0</v>
      </c>
      <c r="K2885" s="534"/>
      <c r="L2885" s="531"/>
      <c r="M2885" s="513"/>
      <c r="N2885" s="314">
        <f>G2885</f>
        <v>20000000</v>
      </c>
      <c r="O2885" s="314">
        <f t="shared" ref="O2885:Q2885" si="2098">H2885</f>
        <v>0</v>
      </c>
      <c r="P2885" s="314">
        <f t="shared" si="2098"/>
        <v>20000000</v>
      </c>
      <c r="Q2885" s="314">
        <f t="shared" si="2098"/>
        <v>0</v>
      </c>
    </row>
    <row r="2886" spans="1:17" s="209" customFormat="1" ht="12" customHeight="1" x14ac:dyDescent="0.3">
      <c r="A2886" s="614"/>
      <c r="B2886" s="508"/>
      <c r="C2886" s="508"/>
      <c r="D2886" s="508"/>
      <c r="E2886" s="508"/>
      <c r="F2886" s="212" t="s">
        <v>82</v>
      </c>
      <c r="G2886" s="208">
        <v>0</v>
      </c>
      <c r="H2886" s="208">
        <v>0</v>
      </c>
      <c r="I2886" s="208">
        <v>0</v>
      </c>
      <c r="J2886" s="208">
        <f t="shared" si="2097"/>
        <v>0</v>
      </c>
      <c r="K2886" s="534"/>
      <c r="L2886" s="531"/>
      <c r="M2886" s="513"/>
      <c r="N2886" s="314"/>
      <c r="O2886" s="313"/>
      <c r="P2886" s="313"/>
      <c r="Q2886" s="313"/>
    </row>
    <row r="2887" spans="1:17" s="209" customFormat="1" ht="12" customHeight="1" x14ac:dyDescent="0.3">
      <c r="A2887" s="614"/>
      <c r="B2887" s="508"/>
      <c r="C2887" s="508"/>
      <c r="D2887" s="508"/>
      <c r="E2887" s="508"/>
      <c r="F2887" s="212" t="s">
        <v>83</v>
      </c>
      <c r="G2887" s="208">
        <v>0</v>
      </c>
      <c r="H2887" s="208">
        <v>0</v>
      </c>
      <c r="I2887" s="208">
        <v>0</v>
      </c>
      <c r="J2887" s="208">
        <f t="shared" si="2097"/>
        <v>0</v>
      </c>
      <c r="K2887" s="534"/>
      <c r="L2887" s="531"/>
      <c r="M2887" s="513"/>
      <c r="N2887" s="314"/>
      <c r="O2887" s="313"/>
      <c r="P2887" s="313"/>
      <c r="Q2887" s="313"/>
    </row>
    <row r="2888" spans="1:17" s="209" customFormat="1" ht="12" customHeight="1" x14ac:dyDescent="0.3">
      <c r="A2888" s="614"/>
      <c r="B2888" s="509"/>
      <c r="C2888" s="509"/>
      <c r="D2888" s="508"/>
      <c r="E2888" s="508"/>
      <c r="F2888" s="213" t="s">
        <v>121</v>
      </c>
      <c r="G2888" s="214">
        <f t="shared" ref="G2888:J2888" si="2099">SUM(G2885:G2887)</f>
        <v>20000000</v>
      </c>
      <c r="H2888" s="214">
        <f t="shared" si="2099"/>
        <v>0</v>
      </c>
      <c r="I2888" s="214">
        <f t="shared" si="2099"/>
        <v>20000000</v>
      </c>
      <c r="J2888" s="214">
        <f t="shared" si="2099"/>
        <v>0</v>
      </c>
      <c r="K2888" s="535"/>
      <c r="L2888" s="532"/>
      <c r="M2888" s="514"/>
      <c r="N2888" s="314"/>
      <c r="O2888" s="313"/>
      <c r="P2888" s="313"/>
      <c r="Q2888" s="313"/>
    </row>
    <row r="2889" spans="1:17" s="209" customFormat="1" ht="12" customHeight="1" x14ac:dyDescent="0.3">
      <c r="A2889" s="614"/>
      <c r="B2889" s="518"/>
      <c r="C2889" s="519"/>
      <c r="D2889" s="519"/>
      <c r="E2889" s="520"/>
      <c r="F2889" s="206"/>
      <c r="G2889" s="207"/>
      <c r="H2889" s="208"/>
      <c r="I2889" s="208"/>
      <c r="J2889" s="208"/>
      <c r="K2889" s="527"/>
      <c r="L2889" s="527"/>
      <c r="M2889" s="512"/>
      <c r="N2889" s="314"/>
      <c r="O2889" s="313"/>
      <c r="P2889" s="313"/>
      <c r="Q2889" s="313"/>
    </row>
    <row r="2890" spans="1:17" s="209" customFormat="1" ht="12" customHeight="1" x14ac:dyDescent="0.3">
      <c r="A2890" s="614"/>
      <c r="B2890" s="521"/>
      <c r="C2890" s="522"/>
      <c r="D2890" s="522"/>
      <c r="E2890" s="523"/>
      <c r="F2890" s="206" t="s">
        <v>565</v>
      </c>
      <c r="G2890" s="207">
        <f>G2875+G2880+G2885</f>
        <v>84317415</v>
      </c>
      <c r="H2890" s="207">
        <f t="shared" ref="H2890:J2890" si="2100">H2875+H2880+H2885</f>
        <v>0</v>
      </c>
      <c r="I2890" s="207">
        <f t="shared" si="2100"/>
        <v>84317415</v>
      </c>
      <c r="J2890" s="207">
        <f t="shared" si="2100"/>
        <v>0</v>
      </c>
      <c r="K2890" s="528"/>
      <c r="L2890" s="528"/>
      <c r="M2890" s="513"/>
      <c r="N2890" s="314"/>
      <c r="O2890" s="313"/>
      <c r="P2890" s="313"/>
      <c r="Q2890" s="313"/>
    </row>
    <row r="2891" spans="1:17" s="209" customFormat="1" ht="12" customHeight="1" x14ac:dyDescent="0.3">
      <c r="A2891" s="614"/>
      <c r="B2891" s="521"/>
      <c r="C2891" s="522"/>
      <c r="D2891" s="522"/>
      <c r="E2891" s="523"/>
      <c r="F2891" s="206" t="s">
        <v>567</v>
      </c>
      <c r="G2891" s="207">
        <f t="shared" ref="G2891:J2891" si="2101">G2876+G2881+G2886</f>
        <v>0</v>
      </c>
      <c r="H2891" s="207">
        <f t="shared" si="2101"/>
        <v>0</v>
      </c>
      <c r="I2891" s="207">
        <f t="shared" si="2101"/>
        <v>0</v>
      </c>
      <c r="J2891" s="207">
        <f t="shared" si="2101"/>
        <v>0</v>
      </c>
      <c r="K2891" s="528"/>
      <c r="L2891" s="528"/>
      <c r="M2891" s="513"/>
      <c r="N2891" s="314"/>
      <c r="O2891" s="313"/>
      <c r="P2891" s="313"/>
      <c r="Q2891" s="313"/>
    </row>
    <row r="2892" spans="1:17" s="209" customFormat="1" ht="12" customHeight="1" x14ac:dyDescent="0.3">
      <c r="A2892" s="614"/>
      <c r="B2892" s="521"/>
      <c r="C2892" s="522"/>
      <c r="D2892" s="522"/>
      <c r="E2892" s="523"/>
      <c r="F2892" s="206" t="s">
        <v>569</v>
      </c>
      <c r="G2892" s="207">
        <f t="shared" ref="G2892:J2892" si="2102">G2877+G2882+G2887</f>
        <v>0</v>
      </c>
      <c r="H2892" s="207">
        <f t="shared" si="2102"/>
        <v>0</v>
      </c>
      <c r="I2892" s="207">
        <f t="shared" si="2102"/>
        <v>0</v>
      </c>
      <c r="J2892" s="207">
        <f t="shared" si="2102"/>
        <v>0</v>
      </c>
      <c r="K2892" s="528"/>
      <c r="L2892" s="528"/>
      <c r="M2892" s="513"/>
      <c r="N2892" s="314"/>
      <c r="O2892" s="313"/>
      <c r="P2892" s="313"/>
      <c r="Q2892" s="313"/>
    </row>
    <row r="2893" spans="1:17" s="209" customFormat="1" ht="12" customHeight="1" x14ac:dyDescent="0.3">
      <c r="A2893" s="614"/>
      <c r="B2893" s="524"/>
      <c r="C2893" s="525"/>
      <c r="D2893" s="525"/>
      <c r="E2893" s="526"/>
      <c r="F2893" s="206" t="s">
        <v>121</v>
      </c>
      <c r="G2893" s="207">
        <f>SUM(G2890:G2892)</f>
        <v>84317415</v>
      </c>
      <c r="H2893" s="207">
        <f t="shared" ref="H2893:J2893" si="2103">SUM(H2890:H2892)</f>
        <v>0</v>
      </c>
      <c r="I2893" s="207">
        <f t="shared" si="2103"/>
        <v>84317415</v>
      </c>
      <c r="J2893" s="207">
        <f t="shared" si="2103"/>
        <v>0</v>
      </c>
      <c r="K2893" s="529"/>
      <c r="L2893" s="529"/>
      <c r="M2893" s="514"/>
      <c r="N2893" s="314"/>
      <c r="O2893" s="313"/>
      <c r="P2893" s="313"/>
      <c r="Q2893" s="313"/>
    </row>
    <row r="2894" spans="1:17" s="209" customFormat="1" ht="12" customHeight="1" x14ac:dyDescent="0.3">
      <c r="A2894" s="614">
        <f>A2874+1</f>
        <v>294</v>
      </c>
      <c r="B2894" s="507"/>
      <c r="C2894" s="507" t="s">
        <v>476</v>
      </c>
      <c r="D2894" s="507"/>
      <c r="E2894" s="507"/>
      <c r="F2894" s="210" t="s">
        <v>197</v>
      </c>
      <c r="G2894" s="210"/>
      <c r="H2894" s="211"/>
      <c r="I2894" s="211"/>
      <c r="J2894" s="211"/>
      <c r="K2894" s="533" t="s">
        <v>852</v>
      </c>
      <c r="L2894" s="530">
        <v>0</v>
      </c>
      <c r="M2894" s="512" t="s">
        <v>1358</v>
      </c>
      <c r="N2894" s="314"/>
      <c r="O2894" s="313"/>
      <c r="P2894" s="313"/>
      <c r="Q2894" s="313"/>
    </row>
    <row r="2895" spans="1:17" s="209" customFormat="1" ht="12" customHeight="1" x14ac:dyDescent="0.3">
      <c r="A2895" s="614"/>
      <c r="B2895" s="508"/>
      <c r="C2895" s="508"/>
      <c r="D2895" s="508"/>
      <c r="E2895" s="508"/>
      <c r="F2895" s="212" t="s">
        <v>104</v>
      </c>
      <c r="G2895" s="208">
        <v>1214000</v>
      </c>
      <c r="H2895" s="208">
        <v>0</v>
      </c>
      <c r="I2895" s="208">
        <f>G2895</f>
        <v>1214000</v>
      </c>
      <c r="J2895" s="208">
        <f t="shared" ref="J2895:J2897" si="2104">H2895</f>
        <v>0</v>
      </c>
      <c r="K2895" s="534"/>
      <c r="L2895" s="531"/>
      <c r="M2895" s="513"/>
      <c r="N2895" s="314">
        <f>G2895</f>
        <v>1214000</v>
      </c>
      <c r="O2895" s="314">
        <f t="shared" ref="O2895:Q2895" si="2105">H2895</f>
        <v>0</v>
      </c>
      <c r="P2895" s="314">
        <f t="shared" si="2105"/>
        <v>1214000</v>
      </c>
      <c r="Q2895" s="314">
        <f t="shared" si="2105"/>
        <v>0</v>
      </c>
    </row>
    <row r="2896" spans="1:17" s="209" customFormat="1" ht="12" customHeight="1" x14ac:dyDescent="0.3">
      <c r="A2896" s="614"/>
      <c r="B2896" s="508"/>
      <c r="C2896" s="508"/>
      <c r="D2896" s="508"/>
      <c r="E2896" s="508"/>
      <c r="F2896" s="212" t="s">
        <v>82</v>
      </c>
      <c r="G2896" s="208">
        <v>0</v>
      </c>
      <c r="H2896" s="208">
        <v>0</v>
      </c>
      <c r="I2896" s="208">
        <v>0</v>
      </c>
      <c r="J2896" s="208">
        <f t="shared" si="2104"/>
        <v>0</v>
      </c>
      <c r="K2896" s="534"/>
      <c r="L2896" s="531"/>
      <c r="M2896" s="513"/>
      <c r="N2896" s="314"/>
      <c r="O2896" s="313"/>
      <c r="P2896" s="313"/>
      <c r="Q2896" s="313"/>
    </row>
    <row r="2897" spans="1:17" s="209" customFormat="1" ht="12" customHeight="1" x14ac:dyDescent="0.3">
      <c r="A2897" s="614"/>
      <c r="B2897" s="508"/>
      <c r="C2897" s="508"/>
      <c r="D2897" s="508"/>
      <c r="E2897" s="508"/>
      <c r="F2897" s="212" t="s">
        <v>83</v>
      </c>
      <c r="G2897" s="208">
        <v>0</v>
      </c>
      <c r="H2897" s="208">
        <v>0</v>
      </c>
      <c r="I2897" s="208">
        <v>0</v>
      </c>
      <c r="J2897" s="208">
        <f t="shared" si="2104"/>
        <v>0</v>
      </c>
      <c r="K2897" s="534"/>
      <c r="L2897" s="531"/>
      <c r="M2897" s="513"/>
      <c r="N2897" s="314"/>
      <c r="O2897" s="313"/>
      <c r="P2897" s="313"/>
      <c r="Q2897" s="313"/>
    </row>
    <row r="2898" spans="1:17" s="209" customFormat="1" ht="12" customHeight="1" x14ac:dyDescent="0.3">
      <c r="A2898" s="614"/>
      <c r="B2898" s="509"/>
      <c r="C2898" s="509"/>
      <c r="D2898" s="508"/>
      <c r="E2898" s="508"/>
      <c r="F2898" s="213" t="s">
        <v>121</v>
      </c>
      <c r="G2898" s="214">
        <f t="shared" ref="G2898:J2898" si="2106">SUM(G2895:G2897)</f>
        <v>1214000</v>
      </c>
      <c r="H2898" s="214">
        <f t="shared" si="2106"/>
        <v>0</v>
      </c>
      <c r="I2898" s="214">
        <f t="shared" si="2106"/>
        <v>1214000</v>
      </c>
      <c r="J2898" s="214">
        <f t="shared" si="2106"/>
        <v>0</v>
      </c>
      <c r="K2898" s="535"/>
      <c r="L2898" s="532"/>
      <c r="M2898" s="513"/>
      <c r="N2898" s="314"/>
      <c r="O2898" s="313"/>
      <c r="P2898" s="313"/>
      <c r="Q2898" s="313"/>
    </row>
    <row r="2899" spans="1:17" s="209" customFormat="1" ht="12" customHeight="1" x14ac:dyDescent="0.3">
      <c r="A2899" s="614"/>
      <c r="B2899" s="507"/>
      <c r="C2899" s="507" t="s">
        <v>477</v>
      </c>
      <c r="D2899" s="508"/>
      <c r="E2899" s="508"/>
      <c r="F2899" s="210" t="s">
        <v>197</v>
      </c>
      <c r="G2899" s="210"/>
      <c r="H2899" s="211"/>
      <c r="I2899" s="211"/>
      <c r="J2899" s="211"/>
      <c r="K2899" s="533" t="s">
        <v>850</v>
      </c>
      <c r="L2899" s="530">
        <v>0</v>
      </c>
      <c r="M2899" s="513"/>
      <c r="N2899" s="314"/>
      <c r="O2899" s="313"/>
      <c r="P2899" s="313"/>
      <c r="Q2899" s="313"/>
    </row>
    <row r="2900" spans="1:17" s="209" customFormat="1" ht="12" customHeight="1" x14ac:dyDescent="0.3">
      <c r="A2900" s="614"/>
      <c r="B2900" s="508"/>
      <c r="C2900" s="508"/>
      <c r="D2900" s="508"/>
      <c r="E2900" s="508"/>
      <c r="F2900" s="212" t="s">
        <v>104</v>
      </c>
      <c r="G2900" s="208">
        <v>3000000</v>
      </c>
      <c r="H2900" s="208">
        <v>0</v>
      </c>
      <c r="I2900" s="208">
        <f>G2900</f>
        <v>3000000</v>
      </c>
      <c r="J2900" s="208">
        <f t="shared" ref="J2900:J2902" si="2107">H2900</f>
        <v>0</v>
      </c>
      <c r="K2900" s="534"/>
      <c r="L2900" s="531"/>
      <c r="M2900" s="513"/>
      <c r="N2900" s="314">
        <f>G2900</f>
        <v>3000000</v>
      </c>
      <c r="O2900" s="314">
        <f t="shared" ref="O2900:Q2900" si="2108">H2900</f>
        <v>0</v>
      </c>
      <c r="P2900" s="314">
        <f t="shared" si="2108"/>
        <v>3000000</v>
      </c>
      <c r="Q2900" s="314">
        <f t="shared" si="2108"/>
        <v>0</v>
      </c>
    </row>
    <row r="2901" spans="1:17" s="209" customFormat="1" ht="12" customHeight="1" x14ac:dyDescent="0.3">
      <c r="A2901" s="614"/>
      <c r="B2901" s="508"/>
      <c r="C2901" s="508"/>
      <c r="D2901" s="508"/>
      <c r="E2901" s="508"/>
      <c r="F2901" s="212" t="s">
        <v>82</v>
      </c>
      <c r="G2901" s="208">
        <v>0</v>
      </c>
      <c r="H2901" s="208">
        <v>0</v>
      </c>
      <c r="I2901" s="208">
        <v>0</v>
      </c>
      <c r="J2901" s="208">
        <f t="shared" si="2107"/>
        <v>0</v>
      </c>
      <c r="K2901" s="534"/>
      <c r="L2901" s="531"/>
      <c r="M2901" s="513"/>
      <c r="N2901" s="314"/>
      <c r="O2901" s="313"/>
      <c r="P2901" s="313"/>
      <c r="Q2901" s="313"/>
    </row>
    <row r="2902" spans="1:17" s="209" customFormat="1" ht="12" customHeight="1" x14ac:dyDescent="0.3">
      <c r="A2902" s="614"/>
      <c r="B2902" s="508"/>
      <c r="C2902" s="508"/>
      <c r="D2902" s="508"/>
      <c r="E2902" s="508"/>
      <c r="F2902" s="212" t="s">
        <v>83</v>
      </c>
      <c r="G2902" s="208">
        <v>0</v>
      </c>
      <c r="H2902" s="208">
        <v>0</v>
      </c>
      <c r="I2902" s="208">
        <v>0</v>
      </c>
      <c r="J2902" s="208">
        <f t="shared" si="2107"/>
        <v>0</v>
      </c>
      <c r="K2902" s="534"/>
      <c r="L2902" s="531"/>
      <c r="M2902" s="513"/>
      <c r="N2902" s="314"/>
      <c r="O2902" s="313"/>
      <c r="P2902" s="313"/>
      <c r="Q2902" s="313"/>
    </row>
    <row r="2903" spans="1:17" s="209" customFormat="1" ht="12" customHeight="1" x14ac:dyDescent="0.3">
      <c r="A2903" s="614"/>
      <c r="B2903" s="509"/>
      <c r="C2903" s="509"/>
      <c r="D2903" s="508"/>
      <c r="E2903" s="508"/>
      <c r="F2903" s="213" t="s">
        <v>121</v>
      </c>
      <c r="G2903" s="214">
        <f t="shared" ref="G2903:J2903" si="2109">SUM(G2900:G2902)</f>
        <v>3000000</v>
      </c>
      <c r="H2903" s="214">
        <f t="shared" si="2109"/>
        <v>0</v>
      </c>
      <c r="I2903" s="214">
        <f t="shared" si="2109"/>
        <v>3000000</v>
      </c>
      <c r="J2903" s="214">
        <f t="shared" si="2109"/>
        <v>0</v>
      </c>
      <c r="K2903" s="535"/>
      <c r="L2903" s="532"/>
      <c r="M2903" s="514"/>
      <c r="N2903" s="314"/>
      <c r="O2903" s="313"/>
      <c r="P2903" s="313"/>
      <c r="Q2903" s="313"/>
    </row>
    <row r="2904" spans="1:17" s="209" customFormat="1" ht="12" customHeight="1" x14ac:dyDescent="0.3">
      <c r="A2904" s="614"/>
      <c r="B2904" s="518"/>
      <c r="C2904" s="519"/>
      <c r="D2904" s="519"/>
      <c r="E2904" s="520"/>
      <c r="F2904" s="206"/>
      <c r="G2904" s="207"/>
      <c r="H2904" s="208"/>
      <c r="I2904" s="208"/>
      <c r="J2904" s="208"/>
      <c r="K2904" s="527"/>
      <c r="L2904" s="527"/>
      <c r="M2904" s="512"/>
      <c r="N2904" s="314"/>
      <c r="O2904" s="313"/>
      <c r="P2904" s="313"/>
      <c r="Q2904" s="313"/>
    </row>
    <row r="2905" spans="1:17" s="209" customFormat="1" ht="12" customHeight="1" x14ac:dyDescent="0.3">
      <c r="A2905" s="614"/>
      <c r="B2905" s="521"/>
      <c r="C2905" s="522"/>
      <c r="D2905" s="522"/>
      <c r="E2905" s="523"/>
      <c r="F2905" s="206" t="s">
        <v>565</v>
      </c>
      <c r="G2905" s="207">
        <f>G2895+G2900</f>
        <v>4214000</v>
      </c>
      <c r="H2905" s="207">
        <f t="shared" ref="H2905:J2905" si="2110">H2895+H2900</f>
        <v>0</v>
      </c>
      <c r="I2905" s="207">
        <f t="shared" si="2110"/>
        <v>4214000</v>
      </c>
      <c r="J2905" s="207">
        <f t="shared" si="2110"/>
        <v>0</v>
      </c>
      <c r="K2905" s="528"/>
      <c r="L2905" s="528"/>
      <c r="M2905" s="513"/>
      <c r="N2905" s="314"/>
      <c r="O2905" s="313"/>
      <c r="P2905" s="313"/>
      <c r="Q2905" s="313"/>
    </row>
    <row r="2906" spans="1:17" s="209" customFormat="1" ht="12" customHeight="1" x14ac:dyDescent="0.3">
      <c r="A2906" s="614"/>
      <c r="B2906" s="521"/>
      <c r="C2906" s="522"/>
      <c r="D2906" s="522"/>
      <c r="E2906" s="523"/>
      <c r="F2906" s="206" t="s">
        <v>567</v>
      </c>
      <c r="G2906" s="207">
        <f t="shared" ref="G2906:J2907" si="2111">G2896+G2901</f>
        <v>0</v>
      </c>
      <c r="H2906" s="207">
        <f t="shared" si="2111"/>
        <v>0</v>
      </c>
      <c r="I2906" s="207">
        <f t="shared" si="2111"/>
        <v>0</v>
      </c>
      <c r="J2906" s="207">
        <f t="shared" si="2111"/>
        <v>0</v>
      </c>
      <c r="K2906" s="528"/>
      <c r="L2906" s="528"/>
      <c r="M2906" s="513"/>
      <c r="N2906" s="314"/>
      <c r="O2906" s="313"/>
      <c r="P2906" s="313"/>
      <c r="Q2906" s="313"/>
    </row>
    <row r="2907" spans="1:17" s="209" customFormat="1" ht="12" customHeight="1" x14ac:dyDescent="0.3">
      <c r="A2907" s="614"/>
      <c r="B2907" s="521"/>
      <c r="C2907" s="522"/>
      <c r="D2907" s="522"/>
      <c r="E2907" s="523"/>
      <c r="F2907" s="206" t="s">
        <v>569</v>
      </c>
      <c r="G2907" s="207">
        <f t="shared" si="2111"/>
        <v>0</v>
      </c>
      <c r="H2907" s="207">
        <f t="shared" si="2111"/>
        <v>0</v>
      </c>
      <c r="I2907" s="207">
        <f t="shared" si="2111"/>
        <v>0</v>
      </c>
      <c r="J2907" s="207">
        <f t="shared" si="2111"/>
        <v>0</v>
      </c>
      <c r="K2907" s="528"/>
      <c r="L2907" s="528"/>
      <c r="M2907" s="513"/>
      <c r="N2907" s="314"/>
      <c r="O2907" s="313"/>
      <c r="P2907" s="313"/>
      <c r="Q2907" s="313"/>
    </row>
    <row r="2908" spans="1:17" s="209" customFormat="1" ht="12" customHeight="1" x14ac:dyDescent="0.3">
      <c r="A2908" s="614"/>
      <c r="B2908" s="524"/>
      <c r="C2908" s="525"/>
      <c r="D2908" s="525"/>
      <c r="E2908" s="526"/>
      <c r="F2908" s="206" t="s">
        <v>121</v>
      </c>
      <c r="G2908" s="207">
        <f>SUM(G2905:G2907)</f>
        <v>4214000</v>
      </c>
      <c r="H2908" s="207">
        <f t="shared" ref="H2908:J2908" si="2112">SUM(H2905:H2907)</f>
        <v>0</v>
      </c>
      <c r="I2908" s="207">
        <f t="shared" si="2112"/>
        <v>4214000</v>
      </c>
      <c r="J2908" s="207">
        <f t="shared" si="2112"/>
        <v>0</v>
      </c>
      <c r="K2908" s="529"/>
      <c r="L2908" s="529"/>
      <c r="M2908" s="514"/>
      <c r="N2908" s="314"/>
      <c r="O2908" s="313"/>
      <c r="P2908" s="313"/>
      <c r="Q2908" s="313"/>
    </row>
    <row r="2909" spans="1:17" s="209" customFormat="1" ht="12" customHeight="1" x14ac:dyDescent="0.3">
      <c r="A2909" s="614">
        <f>A2894+1</f>
        <v>295</v>
      </c>
      <c r="B2909" s="507"/>
      <c r="C2909" s="507" t="s">
        <v>478</v>
      </c>
      <c r="D2909" s="507"/>
      <c r="E2909" s="507"/>
      <c r="F2909" s="210" t="s">
        <v>197</v>
      </c>
      <c r="G2909" s="210"/>
      <c r="H2909" s="211"/>
      <c r="I2909" s="211"/>
      <c r="J2909" s="211"/>
      <c r="K2909" s="533" t="s">
        <v>852</v>
      </c>
      <c r="L2909" s="530">
        <v>0</v>
      </c>
      <c r="M2909" s="512" t="s">
        <v>1359</v>
      </c>
      <c r="N2909" s="314"/>
      <c r="O2909" s="313"/>
      <c r="P2909" s="313"/>
      <c r="Q2909" s="313"/>
    </row>
    <row r="2910" spans="1:17" s="209" customFormat="1" ht="12" customHeight="1" x14ac:dyDescent="0.3">
      <c r="A2910" s="614"/>
      <c r="B2910" s="508"/>
      <c r="C2910" s="508"/>
      <c r="D2910" s="508"/>
      <c r="E2910" s="508"/>
      <c r="F2910" s="212" t="s">
        <v>104</v>
      </c>
      <c r="G2910" s="208">
        <v>785800</v>
      </c>
      <c r="H2910" s="208">
        <v>0</v>
      </c>
      <c r="I2910" s="208">
        <f>G2910</f>
        <v>785800</v>
      </c>
      <c r="J2910" s="208">
        <f t="shared" ref="J2910:J2912" si="2113">H2910</f>
        <v>0</v>
      </c>
      <c r="K2910" s="534"/>
      <c r="L2910" s="531"/>
      <c r="M2910" s="513"/>
      <c r="N2910" s="314">
        <f>G2910</f>
        <v>785800</v>
      </c>
      <c r="O2910" s="314">
        <f t="shared" ref="O2910:Q2910" si="2114">H2910</f>
        <v>0</v>
      </c>
      <c r="P2910" s="314">
        <f t="shared" si="2114"/>
        <v>785800</v>
      </c>
      <c r="Q2910" s="314">
        <f t="shared" si="2114"/>
        <v>0</v>
      </c>
    </row>
    <row r="2911" spans="1:17" s="209" customFormat="1" ht="12" customHeight="1" x14ac:dyDescent="0.3">
      <c r="A2911" s="614"/>
      <c r="B2911" s="508"/>
      <c r="C2911" s="508"/>
      <c r="D2911" s="508"/>
      <c r="E2911" s="508"/>
      <c r="F2911" s="212" t="s">
        <v>82</v>
      </c>
      <c r="G2911" s="208">
        <v>0</v>
      </c>
      <c r="H2911" s="208">
        <v>0</v>
      </c>
      <c r="I2911" s="208">
        <v>0</v>
      </c>
      <c r="J2911" s="208">
        <f t="shared" si="2113"/>
        <v>0</v>
      </c>
      <c r="K2911" s="534"/>
      <c r="L2911" s="531"/>
      <c r="M2911" s="513"/>
      <c r="N2911" s="314"/>
      <c r="O2911" s="313"/>
      <c r="P2911" s="313"/>
      <c r="Q2911" s="313"/>
    </row>
    <row r="2912" spans="1:17" s="209" customFormat="1" ht="12" customHeight="1" x14ac:dyDescent="0.3">
      <c r="A2912" s="614"/>
      <c r="B2912" s="508"/>
      <c r="C2912" s="508"/>
      <c r="D2912" s="508"/>
      <c r="E2912" s="508"/>
      <c r="F2912" s="212" t="s">
        <v>83</v>
      </c>
      <c r="G2912" s="208">
        <v>0</v>
      </c>
      <c r="H2912" s="208">
        <v>0</v>
      </c>
      <c r="I2912" s="208">
        <v>0</v>
      </c>
      <c r="J2912" s="208">
        <f t="shared" si="2113"/>
        <v>0</v>
      </c>
      <c r="K2912" s="534"/>
      <c r="L2912" s="531"/>
      <c r="M2912" s="513"/>
      <c r="N2912" s="314"/>
      <c r="O2912" s="313"/>
      <c r="P2912" s="313"/>
      <c r="Q2912" s="313"/>
    </row>
    <row r="2913" spans="1:17" s="209" customFormat="1" ht="12" customHeight="1" x14ac:dyDescent="0.3">
      <c r="A2913" s="614"/>
      <c r="B2913" s="509"/>
      <c r="C2913" s="509"/>
      <c r="D2913" s="508"/>
      <c r="E2913" s="508"/>
      <c r="F2913" s="213" t="s">
        <v>121</v>
      </c>
      <c r="G2913" s="214">
        <f t="shared" ref="G2913:J2913" si="2115">SUM(G2910:G2912)</f>
        <v>785800</v>
      </c>
      <c r="H2913" s="214">
        <f t="shared" si="2115"/>
        <v>0</v>
      </c>
      <c r="I2913" s="214">
        <f t="shared" si="2115"/>
        <v>785800</v>
      </c>
      <c r="J2913" s="214">
        <f t="shared" si="2115"/>
        <v>0</v>
      </c>
      <c r="K2913" s="535"/>
      <c r="L2913" s="532"/>
      <c r="M2913" s="513"/>
      <c r="N2913" s="314"/>
      <c r="O2913" s="313"/>
      <c r="P2913" s="313"/>
      <c r="Q2913" s="313"/>
    </row>
    <row r="2914" spans="1:17" s="209" customFormat="1" ht="12" customHeight="1" x14ac:dyDescent="0.3">
      <c r="A2914" s="614"/>
      <c r="B2914" s="507"/>
      <c r="C2914" s="507" t="s">
        <v>479</v>
      </c>
      <c r="D2914" s="508"/>
      <c r="E2914" s="508"/>
      <c r="F2914" s="210" t="s">
        <v>197</v>
      </c>
      <c r="G2914" s="210"/>
      <c r="H2914" s="211"/>
      <c r="I2914" s="211"/>
      <c r="J2914" s="211"/>
      <c r="K2914" s="533" t="s">
        <v>850</v>
      </c>
      <c r="L2914" s="530">
        <v>0</v>
      </c>
      <c r="M2914" s="513"/>
      <c r="N2914" s="314"/>
      <c r="O2914" s="313"/>
      <c r="P2914" s="313"/>
      <c r="Q2914" s="313"/>
    </row>
    <row r="2915" spans="1:17" s="209" customFormat="1" ht="12" customHeight="1" x14ac:dyDescent="0.3">
      <c r="A2915" s="614"/>
      <c r="B2915" s="508"/>
      <c r="C2915" s="508"/>
      <c r="D2915" s="508"/>
      <c r="E2915" s="508"/>
      <c r="F2915" s="212" t="s">
        <v>104</v>
      </c>
      <c r="G2915" s="208">
        <v>1474581</v>
      </c>
      <c r="H2915" s="208">
        <v>0</v>
      </c>
      <c r="I2915" s="208">
        <f>G2915</f>
        <v>1474581</v>
      </c>
      <c r="J2915" s="208">
        <f t="shared" ref="J2915:J2917" si="2116">H2915</f>
        <v>0</v>
      </c>
      <c r="K2915" s="534"/>
      <c r="L2915" s="531"/>
      <c r="M2915" s="513"/>
      <c r="N2915" s="314">
        <f>G2915</f>
        <v>1474581</v>
      </c>
      <c r="O2915" s="314">
        <f t="shared" ref="O2915:Q2915" si="2117">H2915</f>
        <v>0</v>
      </c>
      <c r="P2915" s="314">
        <f t="shared" si="2117"/>
        <v>1474581</v>
      </c>
      <c r="Q2915" s="314">
        <f t="shared" si="2117"/>
        <v>0</v>
      </c>
    </row>
    <row r="2916" spans="1:17" s="209" customFormat="1" ht="12" customHeight="1" x14ac:dyDescent="0.3">
      <c r="A2916" s="614"/>
      <c r="B2916" s="508"/>
      <c r="C2916" s="508"/>
      <c r="D2916" s="508"/>
      <c r="E2916" s="508"/>
      <c r="F2916" s="212" t="s">
        <v>82</v>
      </c>
      <c r="G2916" s="208">
        <v>0</v>
      </c>
      <c r="H2916" s="208">
        <v>0</v>
      </c>
      <c r="I2916" s="208">
        <v>0</v>
      </c>
      <c r="J2916" s="208">
        <f t="shared" si="2116"/>
        <v>0</v>
      </c>
      <c r="K2916" s="534"/>
      <c r="L2916" s="531"/>
      <c r="M2916" s="513"/>
      <c r="N2916" s="314"/>
      <c r="O2916" s="313"/>
      <c r="P2916" s="313"/>
      <c r="Q2916" s="313"/>
    </row>
    <row r="2917" spans="1:17" s="209" customFormat="1" ht="12" customHeight="1" x14ac:dyDescent="0.3">
      <c r="A2917" s="614"/>
      <c r="B2917" s="508"/>
      <c r="C2917" s="508"/>
      <c r="D2917" s="508"/>
      <c r="E2917" s="508"/>
      <c r="F2917" s="212" t="s">
        <v>83</v>
      </c>
      <c r="G2917" s="208">
        <v>0</v>
      </c>
      <c r="H2917" s="208">
        <v>0</v>
      </c>
      <c r="I2917" s="208">
        <v>0</v>
      </c>
      <c r="J2917" s="208">
        <f t="shared" si="2116"/>
        <v>0</v>
      </c>
      <c r="K2917" s="534"/>
      <c r="L2917" s="531"/>
      <c r="M2917" s="513"/>
      <c r="N2917" s="314"/>
      <c r="O2917" s="313"/>
      <c r="P2917" s="313"/>
      <c r="Q2917" s="313"/>
    </row>
    <row r="2918" spans="1:17" s="209" customFormat="1" ht="12" customHeight="1" x14ac:dyDescent="0.3">
      <c r="A2918" s="614"/>
      <c r="B2918" s="509"/>
      <c r="C2918" s="509"/>
      <c r="D2918" s="508"/>
      <c r="E2918" s="508"/>
      <c r="F2918" s="213" t="s">
        <v>121</v>
      </c>
      <c r="G2918" s="214">
        <f t="shared" ref="G2918:J2918" si="2118">SUM(G2915:G2917)</f>
        <v>1474581</v>
      </c>
      <c r="H2918" s="214">
        <f t="shared" si="2118"/>
        <v>0</v>
      </c>
      <c r="I2918" s="214">
        <f t="shared" si="2118"/>
        <v>1474581</v>
      </c>
      <c r="J2918" s="214">
        <f t="shared" si="2118"/>
        <v>0</v>
      </c>
      <c r="K2918" s="535"/>
      <c r="L2918" s="532"/>
      <c r="M2918" s="513"/>
      <c r="N2918" s="314"/>
      <c r="O2918" s="313"/>
      <c r="P2918" s="313"/>
      <c r="Q2918" s="313"/>
    </row>
    <row r="2919" spans="1:17" s="209" customFormat="1" ht="12" customHeight="1" x14ac:dyDescent="0.3">
      <c r="A2919" s="614"/>
      <c r="B2919" s="507"/>
      <c r="C2919" s="507" t="s">
        <v>480</v>
      </c>
      <c r="D2919" s="508"/>
      <c r="E2919" s="508"/>
      <c r="F2919" s="210" t="s">
        <v>197</v>
      </c>
      <c r="G2919" s="210"/>
      <c r="H2919" s="211"/>
      <c r="I2919" s="211"/>
      <c r="J2919" s="211"/>
      <c r="K2919" s="533" t="s">
        <v>850</v>
      </c>
      <c r="L2919" s="530">
        <v>0</v>
      </c>
      <c r="M2919" s="513"/>
      <c r="N2919" s="314"/>
      <c r="O2919" s="313"/>
      <c r="P2919" s="313"/>
      <c r="Q2919" s="313"/>
    </row>
    <row r="2920" spans="1:17" s="209" customFormat="1" ht="12" customHeight="1" x14ac:dyDescent="0.3">
      <c r="A2920" s="614"/>
      <c r="B2920" s="508"/>
      <c r="C2920" s="508"/>
      <c r="D2920" s="508"/>
      <c r="E2920" s="508"/>
      <c r="F2920" s="212" t="s">
        <v>104</v>
      </c>
      <c r="G2920" s="208">
        <v>60000000</v>
      </c>
      <c r="H2920" s="208">
        <v>0</v>
      </c>
      <c r="I2920" s="208">
        <f>G2920</f>
        <v>60000000</v>
      </c>
      <c r="J2920" s="208">
        <f t="shared" ref="J2920:J2922" si="2119">H2920</f>
        <v>0</v>
      </c>
      <c r="K2920" s="534"/>
      <c r="L2920" s="531"/>
      <c r="M2920" s="513"/>
      <c r="N2920" s="314">
        <f>G2920</f>
        <v>60000000</v>
      </c>
      <c r="O2920" s="314">
        <f t="shared" ref="O2920:Q2920" si="2120">H2920</f>
        <v>0</v>
      </c>
      <c r="P2920" s="314">
        <f t="shared" si="2120"/>
        <v>60000000</v>
      </c>
      <c r="Q2920" s="314">
        <f t="shared" si="2120"/>
        <v>0</v>
      </c>
    </row>
    <row r="2921" spans="1:17" s="209" customFormat="1" ht="12" customHeight="1" x14ac:dyDescent="0.3">
      <c r="A2921" s="614"/>
      <c r="B2921" s="508"/>
      <c r="C2921" s="508"/>
      <c r="D2921" s="508"/>
      <c r="E2921" s="508"/>
      <c r="F2921" s="212" t="s">
        <v>82</v>
      </c>
      <c r="G2921" s="208">
        <v>0</v>
      </c>
      <c r="H2921" s="208">
        <v>0</v>
      </c>
      <c r="I2921" s="208">
        <v>0</v>
      </c>
      <c r="J2921" s="208">
        <f t="shared" si="2119"/>
        <v>0</v>
      </c>
      <c r="K2921" s="534"/>
      <c r="L2921" s="531"/>
      <c r="M2921" s="513"/>
      <c r="N2921" s="314"/>
      <c r="O2921" s="313"/>
      <c r="P2921" s="313"/>
      <c r="Q2921" s="313"/>
    </row>
    <row r="2922" spans="1:17" s="209" customFormat="1" ht="12" customHeight="1" x14ac:dyDescent="0.3">
      <c r="A2922" s="614"/>
      <c r="B2922" s="508"/>
      <c r="C2922" s="508"/>
      <c r="D2922" s="508"/>
      <c r="E2922" s="508"/>
      <c r="F2922" s="212" t="s">
        <v>83</v>
      </c>
      <c r="G2922" s="208">
        <v>0</v>
      </c>
      <c r="H2922" s="208">
        <v>0</v>
      </c>
      <c r="I2922" s="208">
        <v>0</v>
      </c>
      <c r="J2922" s="208">
        <f t="shared" si="2119"/>
        <v>0</v>
      </c>
      <c r="K2922" s="534"/>
      <c r="L2922" s="531"/>
      <c r="M2922" s="513"/>
      <c r="N2922" s="314"/>
      <c r="O2922" s="313"/>
      <c r="P2922" s="313"/>
      <c r="Q2922" s="313"/>
    </row>
    <row r="2923" spans="1:17" s="209" customFormat="1" ht="12" customHeight="1" x14ac:dyDescent="0.3">
      <c r="A2923" s="614"/>
      <c r="B2923" s="509"/>
      <c r="C2923" s="509"/>
      <c r="D2923" s="508"/>
      <c r="E2923" s="508"/>
      <c r="F2923" s="213" t="s">
        <v>121</v>
      </c>
      <c r="G2923" s="214">
        <f t="shared" ref="G2923:J2923" si="2121">SUM(G2920:G2922)</f>
        <v>60000000</v>
      </c>
      <c r="H2923" s="214">
        <f t="shared" si="2121"/>
        <v>0</v>
      </c>
      <c r="I2923" s="214">
        <f t="shared" si="2121"/>
        <v>60000000</v>
      </c>
      <c r="J2923" s="214">
        <f t="shared" si="2121"/>
        <v>0</v>
      </c>
      <c r="K2923" s="535"/>
      <c r="L2923" s="532"/>
      <c r="M2923" s="513"/>
      <c r="N2923" s="314"/>
      <c r="O2923" s="313"/>
      <c r="P2923" s="313"/>
      <c r="Q2923" s="313"/>
    </row>
    <row r="2924" spans="1:17" s="209" customFormat="1" ht="12" customHeight="1" x14ac:dyDescent="0.3">
      <c r="A2924" s="614"/>
      <c r="B2924" s="507"/>
      <c r="C2924" s="507" t="s">
        <v>481</v>
      </c>
      <c r="D2924" s="508"/>
      <c r="E2924" s="508"/>
      <c r="F2924" s="210" t="s">
        <v>197</v>
      </c>
      <c r="G2924" s="210"/>
      <c r="H2924" s="211"/>
      <c r="I2924" s="211"/>
      <c r="J2924" s="211"/>
      <c r="K2924" s="533" t="s">
        <v>850</v>
      </c>
      <c r="L2924" s="530">
        <v>0</v>
      </c>
      <c r="M2924" s="513"/>
      <c r="N2924" s="314"/>
      <c r="O2924" s="313"/>
      <c r="P2924" s="313"/>
      <c r="Q2924" s="313"/>
    </row>
    <row r="2925" spans="1:17" s="209" customFormat="1" ht="12" customHeight="1" x14ac:dyDescent="0.3">
      <c r="A2925" s="614"/>
      <c r="B2925" s="508"/>
      <c r="C2925" s="508"/>
      <c r="D2925" s="508"/>
      <c r="E2925" s="508"/>
      <c r="F2925" s="212" t="s">
        <v>104</v>
      </c>
      <c r="G2925" s="208">
        <v>2000000</v>
      </c>
      <c r="H2925" s="208">
        <v>0</v>
      </c>
      <c r="I2925" s="208">
        <f>G2925</f>
        <v>2000000</v>
      </c>
      <c r="J2925" s="208">
        <f t="shared" ref="J2925:J2927" si="2122">H2925</f>
        <v>0</v>
      </c>
      <c r="K2925" s="534"/>
      <c r="L2925" s="531"/>
      <c r="M2925" s="513"/>
      <c r="N2925" s="314">
        <f>G2925</f>
        <v>2000000</v>
      </c>
      <c r="O2925" s="314">
        <f t="shared" ref="O2925:Q2925" si="2123">H2925</f>
        <v>0</v>
      </c>
      <c r="P2925" s="314">
        <f t="shared" si="2123"/>
        <v>2000000</v>
      </c>
      <c r="Q2925" s="314">
        <f t="shared" si="2123"/>
        <v>0</v>
      </c>
    </row>
    <row r="2926" spans="1:17" s="209" customFormat="1" ht="12" customHeight="1" x14ac:dyDescent="0.3">
      <c r="A2926" s="614"/>
      <c r="B2926" s="508"/>
      <c r="C2926" s="508"/>
      <c r="D2926" s="508"/>
      <c r="E2926" s="508"/>
      <c r="F2926" s="212" t="s">
        <v>82</v>
      </c>
      <c r="G2926" s="208">
        <v>0</v>
      </c>
      <c r="H2926" s="208">
        <v>0</v>
      </c>
      <c r="I2926" s="208">
        <v>0</v>
      </c>
      <c r="J2926" s="208">
        <f t="shared" si="2122"/>
        <v>0</v>
      </c>
      <c r="K2926" s="534"/>
      <c r="L2926" s="531"/>
      <c r="M2926" s="513"/>
      <c r="N2926" s="314"/>
      <c r="O2926" s="313"/>
      <c r="P2926" s="313"/>
      <c r="Q2926" s="313"/>
    </row>
    <row r="2927" spans="1:17" s="209" customFormat="1" ht="12" customHeight="1" x14ac:dyDescent="0.3">
      <c r="A2927" s="614"/>
      <c r="B2927" s="508"/>
      <c r="C2927" s="508"/>
      <c r="D2927" s="508"/>
      <c r="E2927" s="508"/>
      <c r="F2927" s="212" t="s">
        <v>83</v>
      </c>
      <c r="G2927" s="208">
        <v>0</v>
      </c>
      <c r="H2927" s="208">
        <v>0</v>
      </c>
      <c r="I2927" s="208">
        <v>0</v>
      </c>
      <c r="J2927" s="208">
        <f t="shared" si="2122"/>
        <v>0</v>
      </c>
      <c r="K2927" s="534"/>
      <c r="L2927" s="531"/>
      <c r="M2927" s="513"/>
      <c r="N2927" s="314"/>
      <c r="O2927" s="313"/>
      <c r="P2927" s="313"/>
      <c r="Q2927" s="313"/>
    </row>
    <row r="2928" spans="1:17" s="209" customFormat="1" ht="12" customHeight="1" x14ac:dyDescent="0.3">
      <c r="A2928" s="614"/>
      <c r="B2928" s="509"/>
      <c r="C2928" s="509"/>
      <c r="D2928" s="509"/>
      <c r="E2928" s="509"/>
      <c r="F2928" s="213" t="s">
        <v>121</v>
      </c>
      <c r="G2928" s="214">
        <f t="shared" ref="G2928:J2928" si="2124">SUM(G2925:G2927)</f>
        <v>2000000</v>
      </c>
      <c r="H2928" s="214">
        <f t="shared" si="2124"/>
        <v>0</v>
      </c>
      <c r="I2928" s="214">
        <f t="shared" si="2124"/>
        <v>2000000</v>
      </c>
      <c r="J2928" s="214">
        <f t="shared" si="2124"/>
        <v>0</v>
      </c>
      <c r="K2928" s="535"/>
      <c r="L2928" s="532"/>
      <c r="M2928" s="514"/>
      <c r="N2928" s="314"/>
      <c r="O2928" s="313"/>
      <c r="P2928" s="313"/>
      <c r="Q2928" s="313"/>
    </row>
    <row r="2929" spans="1:17" s="209" customFormat="1" ht="12" customHeight="1" x14ac:dyDescent="0.3">
      <c r="A2929" s="614"/>
      <c r="B2929" s="518"/>
      <c r="C2929" s="519"/>
      <c r="D2929" s="519"/>
      <c r="E2929" s="520"/>
      <c r="F2929" s="206"/>
      <c r="G2929" s="207"/>
      <c r="H2929" s="208"/>
      <c r="I2929" s="208"/>
      <c r="J2929" s="208"/>
      <c r="K2929" s="527"/>
      <c r="L2929" s="527"/>
      <c r="M2929" s="512"/>
      <c r="N2929" s="314"/>
      <c r="O2929" s="313"/>
      <c r="P2929" s="313"/>
      <c r="Q2929" s="313"/>
    </row>
    <row r="2930" spans="1:17" s="209" customFormat="1" ht="12" customHeight="1" x14ac:dyDescent="0.3">
      <c r="A2930" s="614"/>
      <c r="B2930" s="521"/>
      <c r="C2930" s="522"/>
      <c r="D2930" s="522"/>
      <c r="E2930" s="523"/>
      <c r="F2930" s="206" t="s">
        <v>565</v>
      </c>
      <c r="G2930" s="207">
        <f>G2910+G2915+G2920+G2925</f>
        <v>64260381</v>
      </c>
      <c r="H2930" s="207">
        <f t="shared" ref="H2930:I2930" si="2125">H2910+H2915+H2920+H2925</f>
        <v>0</v>
      </c>
      <c r="I2930" s="207">
        <f t="shared" si="2125"/>
        <v>64260381</v>
      </c>
      <c r="J2930" s="207">
        <f>J2910+J2915+J2920+J2925</f>
        <v>0</v>
      </c>
      <c r="K2930" s="528"/>
      <c r="L2930" s="528"/>
      <c r="M2930" s="513"/>
      <c r="N2930" s="314"/>
      <c r="O2930" s="313"/>
      <c r="P2930" s="313"/>
      <c r="Q2930" s="313"/>
    </row>
    <row r="2931" spans="1:17" s="209" customFormat="1" ht="12" customHeight="1" x14ac:dyDescent="0.3">
      <c r="A2931" s="614"/>
      <c r="B2931" s="521"/>
      <c r="C2931" s="522"/>
      <c r="D2931" s="522"/>
      <c r="E2931" s="523"/>
      <c r="F2931" s="206" t="s">
        <v>567</v>
      </c>
      <c r="G2931" s="207">
        <f t="shared" ref="G2931:J2932" si="2126">G2911+G2916+G2921+G2926</f>
        <v>0</v>
      </c>
      <c r="H2931" s="207">
        <f t="shared" si="2126"/>
        <v>0</v>
      </c>
      <c r="I2931" s="207">
        <f t="shared" si="2126"/>
        <v>0</v>
      </c>
      <c r="J2931" s="207">
        <f t="shared" si="2126"/>
        <v>0</v>
      </c>
      <c r="K2931" s="528"/>
      <c r="L2931" s="528"/>
      <c r="M2931" s="513"/>
      <c r="N2931" s="314"/>
      <c r="O2931" s="313"/>
      <c r="P2931" s="313"/>
      <c r="Q2931" s="313"/>
    </row>
    <row r="2932" spans="1:17" s="209" customFormat="1" ht="12" customHeight="1" x14ac:dyDescent="0.3">
      <c r="A2932" s="614"/>
      <c r="B2932" s="521"/>
      <c r="C2932" s="522"/>
      <c r="D2932" s="522"/>
      <c r="E2932" s="523"/>
      <c r="F2932" s="206" t="s">
        <v>569</v>
      </c>
      <c r="G2932" s="207">
        <f t="shared" si="2126"/>
        <v>0</v>
      </c>
      <c r="H2932" s="207">
        <f t="shared" si="2126"/>
        <v>0</v>
      </c>
      <c r="I2932" s="207">
        <f t="shared" si="2126"/>
        <v>0</v>
      </c>
      <c r="J2932" s="207">
        <f t="shared" si="2126"/>
        <v>0</v>
      </c>
      <c r="K2932" s="528"/>
      <c r="L2932" s="528"/>
      <c r="M2932" s="513"/>
      <c r="N2932" s="314"/>
      <c r="O2932" s="313"/>
      <c r="P2932" s="313"/>
      <c r="Q2932" s="313"/>
    </row>
    <row r="2933" spans="1:17" s="209" customFormat="1" ht="12" customHeight="1" x14ac:dyDescent="0.3">
      <c r="A2933" s="614"/>
      <c r="B2933" s="524"/>
      <c r="C2933" s="525"/>
      <c r="D2933" s="525"/>
      <c r="E2933" s="526"/>
      <c r="F2933" s="206" t="s">
        <v>121</v>
      </c>
      <c r="G2933" s="207">
        <f>SUM(G2930:G2932)</f>
        <v>64260381</v>
      </c>
      <c r="H2933" s="207">
        <f t="shared" ref="H2933:J2933" si="2127">SUM(H2930:H2932)</f>
        <v>0</v>
      </c>
      <c r="I2933" s="207">
        <f t="shared" si="2127"/>
        <v>64260381</v>
      </c>
      <c r="J2933" s="207">
        <f t="shared" si="2127"/>
        <v>0</v>
      </c>
      <c r="K2933" s="529"/>
      <c r="L2933" s="529"/>
      <c r="M2933" s="514"/>
      <c r="N2933" s="314"/>
      <c r="O2933" s="313"/>
      <c r="P2933" s="313"/>
      <c r="Q2933" s="313"/>
    </row>
    <row r="2934" spans="1:17" s="209" customFormat="1" ht="12" customHeight="1" x14ac:dyDescent="0.3">
      <c r="A2934" s="614">
        <f>A2909+1</f>
        <v>296</v>
      </c>
      <c r="B2934" s="507"/>
      <c r="C2934" s="507" t="s">
        <v>482</v>
      </c>
      <c r="D2934" s="507"/>
      <c r="E2934" s="507"/>
      <c r="F2934" s="210" t="s">
        <v>197</v>
      </c>
      <c r="G2934" s="210"/>
      <c r="H2934" s="211"/>
      <c r="I2934" s="211"/>
      <c r="J2934" s="211"/>
      <c r="K2934" s="533" t="s">
        <v>1092</v>
      </c>
      <c r="L2934" s="530">
        <v>0</v>
      </c>
      <c r="M2934" s="512"/>
      <c r="N2934" s="314"/>
      <c r="O2934" s="313"/>
      <c r="P2934" s="313"/>
      <c r="Q2934" s="313"/>
    </row>
    <row r="2935" spans="1:17" s="209" customFormat="1" ht="12" customHeight="1" x14ac:dyDescent="0.3">
      <c r="A2935" s="614"/>
      <c r="B2935" s="508"/>
      <c r="C2935" s="508"/>
      <c r="D2935" s="508"/>
      <c r="E2935" s="508"/>
      <c r="F2935" s="212" t="s">
        <v>104</v>
      </c>
      <c r="G2935" s="208">
        <v>59800000</v>
      </c>
      <c r="H2935" s="208">
        <v>0</v>
      </c>
      <c r="I2935" s="208">
        <f>G2935</f>
        <v>59800000</v>
      </c>
      <c r="J2935" s="208">
        <f t="shared" ref="J2935:J2937" si="2128">H2935</f>
        <v>0</v>
      </c>
      <c r="K2935" s="534"/>
      <c r="L2935" s="531"/>
      <c r="M2935" s="513"/>
      <c r="N2935" s="314">
        <f>G2935</f>
        <v>59800000</v>
      </c>
      <c r="O2935" s="314">
        <f t="shared" ref="O2935:Q2935" si="2129">H2935</f>
        <v>0</v>
      </c>
      <c r="P2935" s="314">
        <f t="shared" si="2129"/>
        <v>59800000</v>
      </c>
      <c r="Q2935" s="314">
        <f t="shared" si="2129"/>
        <v>0</v>
      </c>
    </row>
    <row r="2936" spans="1:17" s="209" customFormat="1" ht="12" customHeight="1" x14ac:dyDescent="0.3">
      <c r="A2936" s="614"/>
      <c r="B2936" s="508"/>
      <c r="C2936" s="508"/>
      <c r="D2936" s="508"/>
      <c r="E2936" s="508"/>
      <c r="F2936" s="212" t="s">
        <v>82</v>
      </c>
      <c r="G2936" s="208">
        <v>0</v>
      </c>
      <c r="H2936" s="208">
        <v>0</v>
      </c>
      <c r="I2936" s="208">
        <v>0</v>
      </c>
      <c r="J2936" s="208">
        <f t="shared" si="2128"/>
        <v>0</v>
      </c>
      <c r="K2936" s="534"/>
      <c r="L2936" s="531"/>
      <c r="M2936" s="513"/>
      <c r="N2936" s="314"/>
      <c r="O2936" s="313"/>
      <c r="P2936" s="313"/>
      <c r="Q2936" s="313"/>
    </row>
    <row r="2937" spans="1:17" s="209" customFormat="1" ht="12" customHeight="1" x14ac:dyDescent="0.3">
      <c r="A2937" s="614"/>
      <c r="B2937" s="508"/>
      <c r="C2937" s="508"/>
      <c r="D2937" s="508"/>
      <c r="E2937" s="508"/>
      <c r="F2937" s="212" t="s">
        <v>83</v>
      </c>
      <c r="G2937" s="208">
        <v>0</v>
      </c>
      <c r="H2937" s="208">
        <v>0</v>
      </c>
      <c r="I2937" s="208">
        <v>0</v>
      </c>
      <c r="J2937" s="208">
        <f t="shared" si="2128"/>
        <v>0</v>
      </c>
      <c r="K2937" s="534"/>
      <c r="L2937" s="531"/>
      <c r="M2937" s="513"/>
      <c r="N2937" s="314"/>
      <c r="O2937" s="313"/>
      <c r="P2937" s="313"/>
      <c r="Q2937" s="313"/>
    </row>
    <row r="2938" spans="1:17" s="209" customFormat="1" ht="12" customHeight="1" x14ac:dyDescent="0.3">
      <c r="A2938" s="614"/>
      <c r="B2938" s="509"/>
      <c r="C2938" s="509"/>
      <c r="D2938" s="509"/>
      <c r="E2938" s="509"/>
      <c r="F2938" s="213" t="s">
        <v>121</v>
      </c>
      <c r="G2938" s="214">
        <f t="shared" ref="G2938:J2938" si="2130">SUM(G2935:G2937)</f>
        <v>59800000</v>
      </c>
      <c r="H2938" s="214">
        <f t="shared" si="2130"/>
        <v>0</v>
      </c>
      <c r="I2938" s="214">
        <f t="shared" si="2130"/>
        <v>59800000</v>
      </c>
      <c r="J2938" s="214">
        <f t="shared" si="2130"/>
        <v>0</v>
      </c>
      <c r="K2938" s="535"/>
      <c r="L2938" s="532"/>
      <c r="M2938" s="514"/>
      <c r="N2938" s="314"/>
      <c r="O2938" s="313"/>
      <c r="P2938" s="313"/>
      <c r="Q2938" s="313"/>
    </row>
    <row r="2939" spans="1:17" s="209" customFormat="1" ht="12" customHeight="1" x14ac:dyDescent="0.3">
      <c r="A2939" s="614">
        <f>A2934+1</f>
        <v>297</v>
      </c>
      <c r="B2939" s="507"/>
      <c r="C2939" s="507" t="s">
        <v>483</v>
      </c>
      <c r="D2939" s="507"/>
      <c r="E2939" s="507"/>
      <c r="F2939" s="210" t="s">
        <v>197</v>
      </c>
      <c r="G2939" s="210"/>
      <c r="H2939" s="211"/>
      <c r="I2939" s="211"/>
      <c r="J2939" s="211"/>
      <c r="K2939" s="533" t="s">
        <v>850</v>
      </c>
      <c r="L2939" s="530">
        <v>0</v>
      </c>
      <c r="M2939" s="512"/>
      <c r="N2939" s="314"/>
      <c r="O2939" s="313"/>
      <c r="P2939" s="313"/>
      <c r="Q2939" s="313"/>
    </row>
    <row r="2940" spans="1:17" s="209" customFormat="1" ht="12" customHeight="1" x14ac:dyDescent="0.3">
      <c r="A2940" s="614"/>
      <c r="B2940" s="508"/>
      <c r="C2940" s="508"/>
      <c r="D2940" s="508"/>
      <c r="E2940" s="508"/>
      <c r="F2940" s="212" t="s">
        <v>104</v>
      </c>
      <c r="G2940" s="208">
        <v>1000000</v>
      </c>
      <c r="H2940" s="208">
        <v>0</v>
      </c>
      <c r="I2940" s="208">
        <f>G2940</f>
        <v>1000000</v>
      </c>
      <c r="J2940" s="208">
        <f t="shared" ref="J2940:J2942" si="2131">H2940</f>
        <v>0</v>
      </c>
      <c r="K2940" s="534"/>
      <c r="L2940" s="531"/>
      <c r="M2940" s="513"/>
      <c r="N2940" s="314">
        <f>G2940</f>
        <v>1000000</v>
      </c>
      <c r="O2940" s="314">
        <f t="shared" ref="O2940:Q2940" si="2132">H2940</f>
        <v>0</v>
      </c>
      <c r="P2940" s="314">
        <f t="shared" si="2132"/>
        <v>1000000</v>
      </c>
      <c r="Q2940" s="314">
        <f t="shared" si="2132"/>
        <v>0</v>
      </c>
    </row>
    <row r="2941" spans="1:17" s="209" customFormat="1" ht="12" customHeight="1" x14ac:dyDescent="0.3">
      <c r="A2941" s="614"/>
      <c r="B2941" s="508"/>
      <c r="C2941" s="508"/>
      <c r="D2941" s="508"/>
      <c r="E2941" s="508"/>
      <c r="F2941" s="212" t="s">
        <v>82</v>
      </c>
      <c r="G2941" s="208">
        <v>0</v>
      </c>
      <c r="H2941" s="208">
        <v>0</v>
      </c>
      <c r="I2941" s="208">
        <v>0</v>
      </c>
      <c r="J2941" s="208">
        <f t="shared" si="2131"/>
        <v>0</v>
      </c>
      <c r="K2941" s="534"/>
      <c r="L2941" s="531"/>
      <c r="M2941" s="513"/>
      <c r="N2941" s="314"/>
      <c r="O2941" s="313"/>
      <c r="P2941" s="313"/>
      <c r="Q2941" s="313"/>
    </row>
    <row r="2942" spans="1:17" s="209" customFormat="1" ht="12" customHeight="1" x14ac:dyDescent="0.3">
      <c r="A2942" s="614"/>
      <c r="B2942" s="508"/>
      <c r="C2942" s="508"/>
      <c r="D2942" s="508"/>
      <c r="E2942" s="508"/>
      <c r="F2942" s="212" t="s">
        <v>83</v>
      </c>
      <c r="G2942" s="208">
        <v>0</v>
      </c>
      <c r="H2942" s="208">
        <v>0</v>
      </c>
      <c r="I2942" s="208">
        <v>0</v>
      </c>
      <c r="J2942" s="208">
        <f t="shared" si="2131"/>
        <v>0</v>
      </c>
      <c r="K2942" s="534"/>
      <c r="L2942" s="531"/>
      <c r="M2942" s="513"/>
      <c r="N2942" s="314"/>
      <c r="O2942" s="313"/>
      <c r="P2942" s="313"/>
      <c r="Q2942" s="313"/>
    </row>
    <row r="2943" spans="1:17" s="209" customFormat="1" ht="12" customHeight="1" x14ac:dyDescent="0.3">
      <c r="A2943" s="614"/>
      <c r="B2943" s="509"/>
      <c r="C2943" s="509"/>
      <c r="D2943" s="509"/>
      <c r="E2943" s="509"/>
      <c r="F2943" s="213" t="s">
        <v>121</v>
      </c>
      <c r="G2943" s="214">
        <f t="shared" ref="G2943:J2943" si="2133">SUM(G2940:G2942)</f>
        <v>1000000</v>
      </c>
      <c r="H2943" s="214">
        <f t="shared" si="2133"/>
        <v>0</v>
      </c>
      <c r="I2943" s="214">
        <f t="shared" si="2133"/>
        <v>1000000</v>
      </c>
      <c r="J2943" s="214">
        <f t="shared" si="2133"/>
        <v>0</v>
      </c>
      <c r="K2943" s="535"/>
      <c r="L2943" s="532"/>
      <c r="M2943" s="514"/>
      <c r="N2943" s="314"/>
      <c r="O2943" s="313"/>
      <c r="P2943" s="313"/>
      <c r="Q2943" s="313"/>
    </row>
    <row r="2944" spans="1:17" s="209" customFormat="1" ht="12" customHeight="1" x14ac:dyDescent="0.3">
      <c r="A2944" s="614">
        <f>A2939+1</f>
        <v>298</v>
      </c>
      <c r="B2944" s="507"/>
      <c r="C2944" s="507" t="s">
        <v>484</v>
      </c>
      <c r="D2944" s="507"/>
      <c r="E2944" s="507"/>
      <c r="F2944" s="210" t="s">
        <v>197</v>
      </c>
      <c r="G2944" s="210"/>
      <c r="H2944" s="211"/>
      <c r="I2944" s="211"/>
      <c r="J2944" s="211"/>
      <c r="K2944" s="533" t="s">
        <v>850</v>
      </c>
      <c r="L2944" s="530">
        <v>0</v>
      </c>
      <c r="M2944" s="512"/>
      <c r="N2944" s="314"/>
      <c r="O2944" s="313"/>
      <c r="P2944" s="313"/>
      <c r="Q2944" s="313"/>
    </row>
    <row r="2945" spans="1:17" s="209" customFormat="1" ht="12" customHeight="1" x14ac:dyDescent="0.3">
      <c r="A2945" s="614"/>
      <c r="B2945" s="508"/>
      <c r="C2945" s="508"/>
      <c r="D2945" s="508"/>
      <c r="E2945" s="508"/>
      <c r="F2945" s="212" t="s">
        <v>104</v>
      </c>
      <c r="G2945" s="208">
        <v>9000000</v>
      </c>
      <c r="H2945" s="208">
        <v>0</v>
      </c>
      <c r="I2945" s="208">
        <f>G2945</f>
        <v>9000000</v>
      </c>
      <c r="J2945" s="208">
        <f t="shared" ref="J2945:J2947" si="2134">H2945</f>
        <v>0</v>
      </c>
      <c r="K2945" s="534"/>
      <c r="L2945" s="531"/>
      <c r="M2945" s="513"/>
      <c r="N2945" s="314">
        <f>G2945</f>
        <v>9000000</v>
      </c>
      <c r="O2945" s="314">
        <f t="shared" ref="O2945:Q2945" si="2135">H2945</f>
        <v>0</v>
      </c>
      <c r="P2945" s="314">
        <f t="shared" si="2135"/>
        <v>9000000</v>
      </c>
      <c r="Q2945" s="314">
        <f t="shared" si="2135"/>
        <v>0</v>
      </c>
    </row>
    <row r="2946" spans="1:17" s="209" customFormat="1" ht="12" customHeight="1" x14ac:dyDescent="0.3">
      <c r="A2946" s="614"/>
      <c r="B2946" s="508"/>
      <c r="C2946" s="508"/>
      <c r="D2946" s="508"/>
      <c r="E2946" s="508"/>
      <c r="F2946" s="212" t="s">
        <v>82</v>
      </c>
      <c r="G2946" s="208">
        <v>0</v>
      </c>
      <c r="H2946" s="208">
        <v>0</v>
      </c>
      <c r="I2946" s="208">
        <v>0</v>
      </c>
      <c r="J2946" s="208">
        <f t="shared" si="2134"/>
        <v>0</v>
      </c>
      <c r="K2946" s="534"/>
      <c r="L2946" s="531"/>
      <c r="M2946" s="513"/>
      <c r="N2946" s="314"/>
      <c r="O2946" s="313"/>
      <c r="P2946" s="313"/>
      <c r="Q2946" s="313"/>
    </row>
    <row r="2947" spans="1:17" s="209" customFormat="1" ht="12" customHeight="1" x14ac:dyDescent="0.3">
      <c r="A2947" s="614"/>
      <c r="B2947" s="508"/>
      <c r="C2947" s="508"/>
      <c r="D2947" s="508"/>
      <c r="E2947" s="508"/>
      <c r="F2947" s="212" t="s">
        <v>83</v>
      </c>
      <c r="G2947" s="208">
        <v>0</v>
      </c>
      <c r="H2947" s="208">
        <v>0</v>
      </c>
      <c r="I2947" s="208">
        <v>0</v>
      </c>
      <c r="J2947" s="208">
        <f t="shared" si="2134"/>
        <v>0</v>
      </c>
      <c r="K2947" s="534"/>
      <c r="L2947" s="531"/>
      <c r="M2947" s="513"/>
      <c r="N2947" s="314"/>
      <c r="O2947" s="313"/>
      <c r="P2947" s="313"/>
      <c r="Q2947" s="313"/>
    </row>
    <row r="2948" spans="1:17" s="209" customFormat="1" ht="12" customHeight="1" x14ac:dyDescent="0.3">
      <c r="A2948" s="614"/>
      <c r="B2948" s="509"/>
      <c r="C2948" s="509"/>
      <c r="D2948" s="509"/>
      <c r="E2948" s="509"/>
      <c r="F2948" s="213" t="s">
        <v>121</v>
      </c>
      <c r="G2948" s="214">
        <f t="shared" ref="G2948:J2948" si="2136">SUM(G2945:G2947)</f>
        <v>9000000</v>
      </c>
      <c r="H2948" s="214">
        <f t="shared" si="2136"/>
        <v>0</v>
      </c>
      <c r="I2948" s="214">
        <f t="shared" si="2136"/>
        <v>9000000</v>
      </c>
      <c r="J2948" s="214">
        <f t="shared" si="2136"/>
        <v>0</v>
      </c>
      <c r="K2948" s="535"/>
      <c r="L2948" s="532"/>
      <c r="M2948" s="514"/>
      <c r="N2948" s="314"/>
      <c r="O2948" s="313"/>
      <c r="P2948" s="313"/>
      <c r="Q2948" s="313"/>
    </row>
    <row r="2949" spans="1:17" s="209" customFormat="1" ht="12" customHeight="1" x14ac:dyDescent="0.3">
      <c r="A2949" s="614">
        <f>A2944+1</f>
        <v>299</v>
      </c>
      <c r="B2949" s="507"/>
      <c r="C2949" s="507" t="s">
        <v>485</v>
      </c>
      <c r="D2949" s="507"/>
      <c r="E2949" s="507"/>
      <c r="F2949" s="210" t="s">
        <v>197</v>
      </c>
      <c r="G2949" s="210"/>
      <c r="H2949" s="211"/>
      <c r="I2949" s="211"/>
      <c r="J2949" s="211"/>
      <c r="K2949" s="533" t="s">
        <v>850</v>
      </c>
      <c r="L2949" s="530">
        <v>0</v>
      </c>
      <c r="M2949" s="512"/>
      <c r="N2949" s="314"/>
      <c r="O2949" s="313"/>
      <c r="P2949" s="313"/>
      <c r="Q2949" s="313"/>
    </row>
    <row r="2950" spans="1:17" s="209" customFormat="1" ht="12" customHeight="1" x14ac:dyDescent="0.3">
      <c r="A2950" s="614"/>
      <c r="B2950" s="508"/>
      <c r="C2950" s="508"/>
      <c r="D2950" s="508"/>
      <c r="E2950" s="508"/>
      <c r="F2950" s="212" t="s">
        <v>104</v>
      </c>
      <c r="G2950" s="208">
        <v>35000000</v>
      </c>
      <c r="H2950" s="208">
        <v>0</v>
      </c>
      <c r="I2950" s="208">
        <f>G2950</f>
        <v>35000000</v>
      </c>
      <c r="J2950" s="208">
        <f t="shared" ref="J2950:J2952" si="2137">H2950</f>
        <v>0</v>
      </c>
      <c r="K2950" s="534"/>
      <c r="L2950" s="531"/>
      <c r="M2950" s="513"/>
      <c r="N2950" s="314">
        <f>G2950</f>
        <v>35000000</v>
      </c>
      <c r="O2950" s="314">
        <f t="shared" ref="O2950:Q2950" si="2138">H2950</f>
        <v>0</v>
      </c>
      <c r="P2950" s="314">
        <f t="shared" si="2138"/>
        <v>35000000</v>
      </c>
      <c r="Q2950" s="314">
        <f t="shared" si="2138"/>
        <v>0</v>
      </c>
    </row>
    <row r="2951" spans="1:17" s="209" customFormat="1" ht="12" customHeight="1" x14ac:dyDescent="0.3">
      <c r="A2951" s="614"/>
      <c r="B2951" s="508"/>
      <c r="C2951" s="508"/>
      <c r="D2951" s="508"/>
      <c r="E2951" s="508"/>
      <c r="F2951" s="212" t="s">
        <v>82</v>
      </c>
      <c r="G2951" s="208">
        <v>0</v>
      </c>
      <c r="H2951" s="208">
        <v>0</v>
      </c>
      <c r="I2951" s="208">
        <v>0</v>
      </c>
      <c r="J2951" s="208">
        <f t="shared" si="2137"/>
        <v>0</v>
      </c>
      <c r="K2951" s="534"/>
      <c r="L2951" s="531"/>
      <c r="M2951" s="513"/>
      <c r="N2951" s="314"/>
      <c r="O2951" s="313"/>
      <c r="P2951" s="313"/>
      <c r="Q2951" s="313"/>
    </row>
    <row r="2952" spans="1:17" s="209" customFormat="1" ht="12" customHeight="1" x14ac:dyDescent="0.3">
      <c r="A2952" s="614"/>
      <c r="B2952" s="508"/>
      <c r="C2952" s="508"/>
      <c r="D2952" s="508"/>
      <c r="E2952" s="508"/>
      <c r="F2952" s="212" t="s">
        <v>83</v>
      </c>
      <c r="G2952" s="208">
        <v>0</v>
      </c>
      <c r="H2952" s="208">
        <v>0</v>
      </c>
      <c r="I2952" s="208">
        <v>0</v>
      </c>
      <c r="J2952" s="208">
        <f t="shared" si="2137"/>
        <v>0</v>
      </c>
      <c r="K2952" s="534"/>
      <c r="L2952" s="531"/>
      <c r="M2952" s="513"/>
      <c r="N2952" s="314"/>
      <c r="O2952" s="313"/>
      <c r="P2952" s="313"/>
      <c r="Q2952" s="313"/>
    </row>
    <row r="2953" spans="1:17" s="209" customFormat="1" ht="12" customHeight="1" x14ac:dyDescent="0.3">
      <c r="A2953" s="614"/>
      <c r="B2953" s="509"/>
      <c r="C2953" s="509"/>
      <c r="D2953" s="508"/>
      <c r="E2953" s="508"/>
      <c r="F2953" s="213" t="s">
        <v>121</v>
      </c>
      <c r="G2953" s="214">
        <f t="shared" ref="G2953:J2953" si="2139">SUM(G2950:G2952)</f>
        <v>35000000</v>
      </c>
      <c r="H2953" s="214">
        <f t="shared" si="2139"/>
        <v>0</v>
      </c>
      <c r="I2953" s="214">
        <f t="shared" si="2139"/>
        <v>35000000</v>
      </c>
      <c r="J2953" s="214">
        <f t="shared" si="2139"/>
        <v>0</v>
      </c>
      <c r="K2953" s="535"/>
      <c r="L2953" s="532"/>
      <c r="M2953" s="513"/>
      <c r="N2953" s="314"/>
      <c r="O2953" s="313"/>
      <c r="P2953" s="313"/>
      <c r="Q2953" s="313"/>
    </row>
    <row r="2954" spans="1:17" s="209" customFormat="1" ht="12" customHeight="1" x14ac:dyDescent="0.3">
      <c r="A2954" s="614"/>
      <c r="B2954" s="507"/>
      <c r="C2954" s="507" t="s">
        <v>486</v>
      </c>
      <c r="D2954" s="508"/>
      <c r="E2954" s="508"/>
      <c r="F2954" s="210" t="s">
        <v>197</v>
      </c>
      <c r="G2954" s="210"/>
      <c r="H2954" s="211"/>
      <c r="I2954" s="211"/>
      <c r="J2954" s="211"/>
      <c r="K2954" s="533" t="s">
        <v>850</v>
      </c>
      <c r="L2954" s="530">
        <v>0</v>
      </c>
      <c r="M2954" s="513"/>
      <c r="N2954" s="314"/>
      <c r="O2954" s="313"/>
      <c r="P2954" s="313"/>
      <c r="Q2954" s="313"/>
    </row>
    <row r="2955" spans="1:17" s="209" customFormat="1" ht="12" customHeight="1" x14ac:dyDescent="0.3">
      <c r="A2955" s="614"/>
      <c r="B2955" s="508"/>
      <c r="C2955" s="508"/>
      <c r="D2955" s="508"/>
      <c r="E2955" s="508"/>
      <c r="F2955" s="212" t="s">
        <v>104</v>
      </c>
      <c r="G2955" s="208">
        <v>17000000</v>
      </c>
      <c r="H2955" s="208">
        <v>0</v>
      </c>
      <c r="I2955" s="208">
        <f>G2955</f>
        <v>17000000</v>
      </c>
      <c r="J2955" s="208">
        <f t="shared" ref="J2955:J2957" si="2140">H2955</f>
        <v>0</v>
      </c>
      <c r="K2955" s="534"/>
      <c r="L2955" s="531"/>
      <c r="M2955" s="513"/>
      <c r="N2955" s="314">
        <f>G2955</f>
        <v>17000000</v>
      </c>
      <c r="O2955" s="314">
        <f t="shared" ref="O2955:Q2955" si="2141">H2955</f>
        <v>0</v>
      </c>
      <c r="P2955" s="314">
        <f t="shared" si="2141"/>
        <v>17000000</v>
      </c>
      <c r="Q2955" s="314">
        <f t="shared" si="2141"/>
        <v>0</v>
      </c>
    </row>
    <row r="2956" spans="1:17" s="209" customFormat="1" ht="12" customHeight="1" x14ac:dyDescent="0.3">
      <c r="A2956" s="614"/>
      <c r="B2956" s="508"/>
      <c r="C2956" s="508"/>
      <c r="D2956" s="508"/>
      <c r="E2956" s="508"/>
      <c r="F2956" s="212" t="s">
        <v>82</v>
      </c>
      <c r="G2956" s="208">
        <v>0</v>
      </c>
      <c r="H2956" s="208">
        <v>0</v>
      </c>
      <c r="I2956" s="208">
        <v>0</v>
      </c>
      <c r="J2956" s="208">
        <f t="shared" si="2140"/>
        <v>0</v>
      </c>
      <c r="K2956" s="534"/>
      <c r="L2956" s="531"/>
      <c r="M2956" s="513"/>
      <c r="N2956" s="314"/>
      <c r="O2956" s="313"/>
      <c r="P2956" s="313"/>
      <c r="Q2956" s="313"/>
    </row>
    <row r="2957" spans="1:17" s="209" customFormat="1" ht="12" customHeight="1" x14ac:dyDescent="0.3">
      <c r="A2957" s="614"/>
      <c r="B2957" s="508"/>
      <c r="C2957" s="508"/>
      <c r="D2957" s="508"/>
      <c r="E2957" s="508"/>
      <c r="F2957" s="212" t="s">
        <v>83</v>
      </c>
      <c r="G2957" s="208">
        <v>0</v>
      </c>
      <c r="H2957" s="208">
        <v>0</v>
      </c>
      <c r="I2957" s="208">
        <v>0</v>
      </c>
      <c r="J2957" s="208">
        <f t="shared" si="2140"/>
        <v>0</v>
      </c>
      <c r="K2957" s="534"/>
      <c r="L2957" s="531"/>
      <c r="M2957" s="513"/>
      <c r="N2957" s="314"/>
      <c r="O2957" s="313"/>
      <c r="P2957" s="313"/>
      <c r="Q2957" s="313"/>
    </row>
    <row r="2958" spans="1:17" s="209" customFormat="1" ht="12" customHeight="1" x14ac:dyDescent="0.3">
      <c r="A2958" s="614"/>
      <c r="B2958" s="509"/>
      <c r="C2958" s="509"/>
      <c r="D2958" s="508"/>
      <c r="E2958" s="508"/>
      <c r="F2958" s="213" t="s">
        <v>121</v>
      </c>
      <c r="G2958" s="214">
        <f t="shared" ref="G2958:J2958" si="2142">SUM(G2955:G2957)</f>
        <v>17000000</v>
      </c>
      <c r="H2958" s="214">
        <f t="shared" si="2142"/>
        <v>0</v>
      </c>
      <c r="I2958" s="214">
        <f t="shared" si="2142"/>
        <v>17000000</v>
      </c>
      <c r="J2958" s="214">
        <f t="shared" si="2142"/>
        <v>0</v>
      </c>
      <c r="K2958" s="535"/>
      <c r="L2958" s="532"/>
      <c r="M2958" s="514"/>
      <c r="N2958" s="314"/>
      <c r="O2958" s="313"/>
      <c r="P2958" s="313"/>
      <c r="Q2958" s="313"/>
    </row>
    <row r="2959" spans="1:17" s="209" customFormat="1" ht="12" customHeight="1" x14ac:dyDescent="0.3">
      <c r="A2959" s="614"/>
      <c r="B2959" s="518"/>
      <c r="C2959" s="519"/>
      <c r="D2959" s="519"/>
      <c r="E2959" s="520"/>
      <c r="F2959" s="206"/>
      <c r="G2959" s="207"/>
      <c r="H2959" s="208"/>
      <c r="I2959" s="208"/>
      <c r="J2959" s="208"/>
      <c r="K2959" s="527"/>
      <c r="L2959" s="527"/>
      <c r="M2959" s="512"/>
      <c r="N2959" s="314"/>
      <c r="O2959" s="313"/>
      <c r="P2959" s="313"/>
      <c r="Q2959" s="313"/>
    </row>
    <row r="2960" spans="1:17" s="209" customFormat="1" ht="12" customHeight="1" x14ac:dyDescent="0.3">
      <c r="A2960" s="614"/>
      <c r="B2960" s="521"/>
      <c r="C2960" s="522"/>
      <c r="D2960" s="522"/>
      <c r="E2960" s="523"/>
      <c r="F2960" s="206" t="s">
        <v>565</v>
      </c>
      <c r="G2960" s="207">
        <f>G2950+G2955</f>
        <v>52000000</v>
      </c>
      <c r="H2960" s="207">
        <f t="shared" ref="H2960:J2960" si="2143">H2950+H2955</f>
        <v>0</v>
      </c>
      <c r="I2960" s="207">
        <f t="shared" si="2143"/>
        <v>52000000</v>
      </c>
      <c r="J2960" s="207">
        <f t="shared" si="2143"/>
        <v>0</v>
      </c>
      <c r="K2960" s="528"/>
      <c r="L2960" s="528"/>
      <c r="M2960" s="513"/>
      <c r="N2960" s="314"/>
      <c r="O2960" s="313"/>
      <c r="P2960" s="313"/>
      <c r="Q2960" s="313"/>
    </row>
    <row r="2961" spans="1:17" s="209" customFormat="1" ht="12" customHeight="1" x14ac:dyDescent="0.3">
      <c r="A2961" s="614"/>
      <c r="B2961" s="521"/>
      <c r="C2961" s="522"/>
      <c r="D2961" s="522"/>
      <c r="E2961" s="523"/>
      <c r="F2961" s="206" t="s">
        <v>567</v>
      </c>
      <c r="G2961" s="207">
        <f t="shared" ref="G2961:J2962" si="2144">G2951+G2956</f>
        <v>0</v>
      </c>
      <c r="H2961" s="207">
        <f t="shared" si="2144"/>
        <v>0</v>
      </c>
      <c r="I2961" s="207">
        <f t="shared" si="2144"/>
        <v>0</v>
      </c>
      <c r="J2961" s="207">
        <f t="shared" si="2144"/>
        <v>0</v>
      </c>
      <c r="K2961" s="528"/>
      <c r="L2961" s="528"/>
      <c r="M2961" s="513"/>
      <c r="N2961" s="314"/>
      <c r="O2961" s="313"/>
      <c r="P2961" s="313"/>
      <c r="Q2961" s="313"/>
    </row>
    <row r="2962" spans="1:17" s="209" customFormat="1" ht="12" customHeight="1" x14ac:dyDescent="0.3">
      <c r="A2962" s="614"/>
      <c r="B2962" s="521"/>
      <c r="C2962" s="522"/>
      <c r="D2962" s="522"/>
      <c r="E2962" s="523"/>
      <c r="F2962" s="206" t="s">
        <v>569</v>
      </c>
      <c r="G2962" s="207">
        <f t="shared" si="2144"/>
        <v>0</v>
      </c>
      <c r="H2962" s="207">
        <f t="shared" si="2144"/>
        <v>0</v>
      </c>
      <c r="I2962" s="207">
        <f t="shared" si="2144"/>
        <v>0</v>
      </c>
      <c r="J2962" s="207">
        <f t="shared" si="2144"/>
        <v>0</v>
      </c>
      <c r="K2962" s="528"/>
      <c r="L2962" s="528"/>
      <c r="M2962" s="513"/>
      <c r="N2962" s="314"/>
      <c r="O2962" s="313"/>
      <c r="P2962" s="313"/>
      <c r="Q2962" s="313"/>
    </row>
    <row r="2963" spans="1:17" s="209" customFormat="1" ht="12" customHeight="1" x14ac:dyDescent="0.3">
      <c r="A2963" s="614"/>
      <c r="B2963" s="524"/>
      <c r="C2963" s="525"/>
      <c r="D2963" s="525"/>
      <c r="E2963" s="526"/>
      <c r="F2963" s="206" t="s">
        <v>121</v>
      </c>
      <c r="G2963" s="207">
        <f>SUM(G2960:G2962)</f>
        <v>52000000</v>
      </c>
      <c r="H2963" s="207">
        <f t="shared" ref="H2963:J2963" si="2145">SUM(H2960:H2962)</f>
        <v>0</v>
      </c>
      <c r="I2963" s="207">
        <f t="shared" si="2145"/>
        <v>52000000</v>
      </c>
      <c r="J2963" s="207">
        <f t="shared" si="2145"/>
        <v>0</v>
      </c>
      <c r="K2963" s="529"/>
      <c r="L2963" s="529"/>
      <c r="M2963" s="514"/>
      <c r="N2963" s="314"/>
      <c r="O2963" s="313"/>
      <c r="P2963" s="313"/>
      <c r="Q2963" s="313"/>
    </row>
    <row r="2964" spans="1:17" s="209" customFormat="1" ht="12" customHeight="1" x14ac:dyDescent="0.3">
      <c r="A2964" s="614">
        <f>A2949+1</f>
        <v>300</v>
      </c>
      <c r="B2964" s="507"/>
      <c r="C2964" s="507" t="s">
        <v>489</v>
      </c>
      <c r="D2964" s="507"/>
      <c r="E2964" s="507"/>
      <c r="F2964" s="210" t="s">
        <v>197</v>
      </c>
      <c r="G2964" s="210"/>
      <c r="H2964" s="211"/>
      <c r="I2964" s="211"/>
      <c r="J2964" s="211"/>
      <c r="K2964" s="533" t="s">
        <v>850</v>
      </c>
      <c r="L2964" s="530">
        <v>0</v>
      </c>
      <c r="M2964" s="512"/>
      <c r="N2964" s="314"/>
      <c r="O2964" s="313"/>
      <c r="P2964" s="313"/>
      <c r="Q2964" s="313"/>
    </row>
    <row r="2965" spans="1:17" s="209" customFormat="1" ht="12" customHeight="1" x14ac:dyDescent="0.3">
      <c r="A2965" s="614"/>
      <c r="B2965" s="508"/>
      <c r="C2965" s="508"/>
      <c r="D2965" s="508"/>
      <c r="E2965" s="508"/>
      <c r="F2965" s="212" t="s">
        <v>104</v>
      </c>
      <c r="G2965" s="208">
        <v>10740000</v>
      </c>
      <c r="H2965" s="208">
        <v>0</v>
      </c>
      <c r="I2965" s="208">
        <f>G2965</f>
        <v>10740000</v>
      </c>
      <c r="J2965" s="208">
        <f t="shared" ref="J2965:J2967" si="2146">H2965</f>
        <v>0</v>
      </c>
      <c r="K2965" s="534"/>
      <c r="L2965" s="531"/>
      <c r="M2965" s="513"/>
      <c r="N2965" s="314">
        <f>G2965</f>
        <v>10740000</v>
      </c>
      <c r="O2965" s="314">
        <f t="shared" ref="O2965:Q2965" si="2147">H2965</f>
        <v>0</v>
      </c>
      <c r="P2965" s="314">
        <f t="shared" si="2147"/>
        <v>10740000</v>
      </c>
      <c r="Q2965" s="314">
        <f t="shared" si="2147"/>
        <v>0</v>
      </c>
    </row>
    <row r="2966" spans="1:17" s="209" customFormat="1" ht="12" customHeight="1" x14ac:dyDescent="0.3">
      <c r="A2966" s="614"/>
      <c r="B2966" s="508"/>
      <c r="C2966" s="508"/>
      <c r="D2966" s="508"/>
      <c r="E2966" s="508"/>
      <c r="F2966" s="212" t="s">
        <v>82</v>
      </c>
      <c r="G2966" s="208">
        <v>0</v>
      </c>
      <c r="H2966" s="208">
        <v>0</v>
      </c>
      <c r="I2966" s="208">
        <v>0</v>
      </c>
      <c r="J2966" s="208">
        <f t="shared" si="2146"/>
        <v>0</v>
      </c>
      <c r="K2966" s="534"/>
      <c r="L2966" s="531"/>
      <c r="M2966" s="513"/>
      <c r="N2966" s="314"/>
      <c r="O2966" s="313"/>
      <c r="P2966" s="313"/>
      <c r="Q2966" s="313"/>
    </row>
    <row r="2967" spans="1:17" s="209" customFormat="1" ht="12" customHeight="1" x14ac:dyDescent="0.3">
      <c r="A2967" s="614"/>
      <c r="B2967" s="508"/>
      <c r="C2967" s="508"/>
      <c r="D2967" s="508"/>
      <c r="E2967" s="508"/>
      <c r="F2967" s="212" t="s">
        <v>83</v>
      </c>
      <c r="G2967" s="208">
        <v>0</v>
      </c>
      <c r="H2967" s="208">
        <v>0</v>
      </c>
      <c r="I2967" s="208">
        <v>0</v>
      </c>
      <c r="J2967" s="208">
        <f t="shared" si="2146"/>
        <v>0</v>
      </c>
      <c r="K2967" s="534"/>
      <c r="L2967" s="531"/>
      <c r="M2967" s="513"/>
      <c r="N2967" s="314"/>
      <c r="O2967" s="313"/>
      <c r="P2967" s="313"/>
      <c r="Q2967" s="313"/>
    </row>
    <row r="2968" spans="1:17" s="209" customFormat="1" ht="12" customHeight="1" x14ac:dyDescent="0.3">
      <c r="A2968" s="614"/>
      <c r="B2968" s="509"/>
      <c r="C2968" s="509"/>
      <c r="D2968" s="509"/>
      <c r="E2968" s="509"/>
      <c r="F2968" s="213" t="s">
        <v>121</v>
      </c>
      <c r="G2968" s="214">
        <f t="shared" ref="G2968:J2968" si="2148">SUM(G2965:G2967)</f>
        <v>10740000</v>
      </c>
      <c r="H2968" s="214">
        <f t="shared" si="2148"/>
        <v>0</v>
      </c>
      <c r="I2968" s="214">
        <f t="shared" si="2148"/>
        <v>10740000</v>
      </c>
      <c r="J2968" s="214">
        <f t="shared" si="2148"/>
        <v>0</v>
      </c>
      <c r="K2968" s="535"/>
      <c r="L2968" s="532"/>
      <c r="M2968" s="514"/>
      <c r="N2968" s="314"/>
      <c r="O2968" s="313"/>
      <c r="P2968" s="313"/>
      <c r="Q2968" s="313"/>
    </row>
    <row r="2969" spans="1:17" s="209" customFormat="1" ht="12" customHeight="1" x14ac:dyDescent="0.3">
      <c r="A2969" s="614">
        <f>A2964+1</f>
        <v>301</v>
      </c>
      <c r="B2969" s="507"/>
      <c r="C2969" s="507" t="s">
        <v>492</v>
      </c>
      <c r="D2969" s="507"/>
      <c r="E2969" s="507"/>
      <c r="F2969" s="210" t="s">
        <v>197</v>
      </c>
      <c r="G2969" s="210"/>
      <c r="H2969" s="211"/>
      <c r="I2969" s="211"/>
      <c r="J2969" s="211"/>
      <c r="K2969" s="533" t="s">
        <v>850</v>
      </c>
      <c r="L2969" s="530">
        <v>0</v>
      </c>
      <c r="M2969" s="512"/>
      <c r="N2969" s="314"/>
      <c r="O2969" s="313"/>
      <c r="P2969" s="313"/>
      <c r="Q2969" s="313"/>
    </row>
    <row r="2970" spans="1:17" s="209" customFormat="1" ht="12" customHeight="1" x14ac:dyDescent="0.3">
      <c r="A2970" s="614"/>
      <c r="B2970" s="508"/>
      <c r="C2970" s="508"/>
      <c r="D2970" s="508"/>
      <c r="E2970" s="508"/>
      <c r="F2970" s="212" t="s">
        <v>104</v>
      </c>
      <c r="G2970" s="208">
        <v>4234830</v>
      </c>
      <c r="H2970" s="208">
        <v>0</v>
      </c>
      <c r="I2970" s="208">
        <f>G2970</f>
        <v>4234830</v>
      </c>
      <c r="J2970" s="208">
        <f t="shared" ref="J2970:J2972" si="2149">H2970</f>
        <v>0</v>
      </c>
      <c r="K2970" s="534"/>
      <c r="L2970" s="531"/>
      <c r="M2970" s="513"/>
      <c r="N2970" s="314">
        <f>G2970</f>
        <v>4234830</v>
      </c>
      <c r="O2970" s="314">
        <f t="shared" ref="O2970:Q2970" si="2150">H2970</f>
        <v>0</v>
      </c>
      <c r="P2970" s="314">
        <f t="shared" si="2150"/>
        <v>4234830</v>
      </c>
      <c r="Q2970" s="314">
        <f t="shared" si="2150"/>
        <v>0</v>
      </c>
    </row>
    <row r="2971" spans="1:17" s="209" customFormat="1" ht="12" customHeight="1" x14ac:dyDescent="0.3">
      <c r="A2971" s="614"/>
      <c r="B2971" s="508"/>
      <c r="C2971" s="508"/>
      <c r="D2971" s="508"/>
      <c r="E2971" s="508"/>
      <c r="F2971" s="212" t="s">
        <v>82</v>
      </c>
      <c r="G2971" s="208">
        <v>0</v>
      </c>
      <c r="H2971" s="208">
        <v>0</v>
      </c>
      <c r="I2971" s="208">
        <v>0</v>
      </c>
      <c r="J2971" s="208">
        <f t="shared" si="2149"/>
        <v>0</v>
      </c>
      <c r="K2971" s="534"/>
      <c r="L2971" s="531"/>
      <c r="M2971" s="513"/>
      <c r="N2971" s="314"/>
      <c r="O2971" s="313"/>
      <c r="P2971" s="313"/>
      <c r="Q2971" s="313"/>
    </row>
    <row r="2972" spans="1:17" s="209" customFormat="1" ht="12" customHeight="1" x14ac:dyDescent="0.3">
      <c r="A2972" s="614"/>
      <c r="B2972" s="508"/>
      <c r="C2972" s="508"/>
      <c r="D2972" s="508"/>
      <c r="E2972" s="508"/>
      <c r="F2972" s="212" t="s">
        <v>83</v>
      </c>
      <c r="G2972" s="208">
        <v>0</v>
      </c>
      <c r="H2972" s="208">
        <v>0</v>
      </c>
      <c r="I2972" s="208">
        <v>0</v>
      </c>
      <c r="J2972" s="208">
        <f t="shared" si="2149"/>
        <v>0</v>
      </c>
      <c r="K2972" s="534"/>
      <c r="L2972" s="531"/>
      <c r="M2972" s="513"/>
      <c r="N2972" s="314"/>
      <c r="O2972" s="313"/>
      <c r="P2972" s="313"/>
      <c r="Q2972" s="313"/>
    </row>
    <row r="2973" spans="1:17" s="209" customFormat="1" ht="12" customHeight="1" x14ac:dyDescent="0.3">
      <c r="A2973" s="614"/>
      <c r="B2973" s="509"/>
      <c r="C2973" s="509"/>
      <c r="D2973" s="509"/>
      <c r="E2973" s="509"/>
      <c r="F2973" s="213" t="s">
        <v>121</v>
      </c>
      <c r="G2973" s="214">
        <f t="shared" ref="G2973:J2973" si="2151">SUM(G2970:G2972)</f>
        <v>4234830</v>
      </c>
      <c r="H2973" s="214">
        <f t="shared" si="2151"/>
        <v>0</v>
      </c>
      <c r="I2973" s="214">
        <f t="shared" si="2151"/>
        <v>4234830</v>
      </c>
      <c r="J2973" s="214">
        <f t="shared" si="2151"/>
        <v>0</v>
      </c>
      <c r="K2973" s="535"/>
      <c r="L2973" s="532"/>
      <c r="M2973" s="514"/>
      <c r="N2973" s="314"/>
      <c r="O2973" s="313"/>
      <c r="P2973" s="313"/>
      <c r="Q2973" s="313"/>
    </row>
    <row r="2974" spans="1:17" s="209" customFormat="1" ht="12" customHeight="1" x14ac:dyDescent="0.3">
      <c r="A2974" s="614">
        <f>A2969+1</f>
        <v>302</v>
      </c>
      <c r="B2974" s="507"/>
      <c r="C2974" s="507" t="s">
        <v>493</v>
      </c>
      <c r="D2974" s="507"/>
      <c r="E2974" s="507"/>
      <c r="F2974" s="210" t="s">
        <v>197</v>
      </c>
      <c r="G2974" s="210"/>
      <c r="H2974" s="211"/>
      <c r="I2974" s="211"/>
      <c r="J2974" s="211"/>
      <c r="K2974" s="533" t="s">
        <v>850</v>
      </c>
      <c r="L2974" s="530">
        <v>0</v>
      </c>
      <c r="M2974" s="512"/>
      <c r="N2974" s="314"/>
      <c r="O2974" s="313"/>
      <c r="P2974" s="313"/>
      <c r="Q2974" s="313"/>
    </row>
    <row r="2975" spans="1:17" s="209" customFormat="1" ht="12" customHeight="1" x14ac:dyDescent="0.3">
      <c r="A2975" s="614"/>
      <c r="B2975" s="508"/>
      <c r="C2975" s="508"/>
      <c r="D2975" s="508"/>
      <c r="E2975" s="508"/>
      <c r="F2975" s="212" t="s">
        <v>104</v>
      </c>
      <c r="G2975" s="208">
        <v>30000000</v>
      </c>
      <c r="H2975" s="208">
        <v>0</v>
      </c>
      <c r="I2975" s="208">
        <f>G2975</f>
        <v>30000000</v>
      </c>
      <c r="J2975" s="208">
        <f t="shared" ref="J2975:J2977" si="2152">H2975</f>
        <v>0</v>
      </c>
      <c r="K2975" s="534"/>
      <c r="L2975" s="531"/>
      <c r="M2975" s="513"/>
      <c r="N2975" s="314">
        <f>G2975</f>
        <v>30000000</v>
      </c>
      <c r="O2975" s="314">
        <f t="shared" ref="O2975:Q2975" si="2153">H2975</f>
        <v>0</v>
      </c>
      <c r="P2975" s="314">
        <f t="shared" si="2153"/>
        <v>30000000</v>
      </c>
      <c r="Q2975" s="314">
        <f t="shared" si="2153"/>
        <v>0</v>
      </c>
    </row>
    <row r="2976" spans="1:17" s="209" customFormat="1" ht="12" customHeight="1" x14ac:dyDescent="0.3">
      <c r="A2976" s="614"/>
      <c r="B2976" s="508"/>
      <c r="C2976" s="508"/>
      <c r="D2976" s="508"/>
      <c r="E2976" s="508"/>
      <c r="F2976" s="212" t="s">
        <v>82</v>
      </c>
      <c r="G2976" s="208">
        <v>0</v>
      </c>
      <c r="H2976" s="208">
        <v>0</v>
      </c>
      <c r="I2976" s="208">
        <v>0</v>
      </c>
      <c r="J2976" s="208">
        <f t="shared" si="2152"/>
        <v>0</v>
      </c>
      <c r="K2976" s="534"/>
      <c r="L2976" s="531"/>
      <c r="M2976" s="513"/>
      <c r="N2976" s="314"/>
      <c r="O2976" s="313"/>
      <c r="P2976" s="313"/>
      <c r="Q2976" s="313"/>
    </row>
    <row r="2977" spans="1:17" s="209" customFormat="1" ht="12" customHeight="1" x14ac:dyDescent="0.3">
      <c r="A2977" s="614"/>
      <c r="B2977" s="508"/>
      <c r="C2977" s="508"/>
      <c r="D2977" s="508"/>
      <c r="E2977" s="508"/>
      <c r="F2977" s="212" t="s">
        <v>83</v>
      </c>
      <c r="G2977" s="208">
        <v>0</v>
      </c>
      <c r="H2977" s="208">
        <v>0</v>
      </c>
      <c r="I2977" s="208">
        <v>0</v>
      </c>
      <c r="J2977" s="208">
        <f t="shared" si="2152"/>
        <v>0</v>
      </c>
      <c r="K2977" s="534"/>
      <c r="L2977" s="531"/>
      <c r="M2977" s="513"/>
      <c r="N2977" s="314"/>
      <c r="O2977" s="313"/>
      <c r="P2977" s="313"/>
      <c r="Q2977" s="313"/>
    </row>
    <row r="2978" spans="1:17" s="209" customFormat="1" ht="12" customHeight="1" x14ac:dyDescent="0.3">
      <c r="A2978" s="614"/>
      <c r="B2978" s="509"/>
      <c r="C2978" s="509"/>
      <c r="D2978" s="509"/>
      <c r="E2978" s="509"/>
      <c r="F2978" s="213" t="s">
        <v>121</v>
      </c>
      <c r="G2978" s="214">
        <f t="shared" ref="G2978:J2978" si="2154">SUM(G2975:G2977)</f>
        <v>30000000</v>
      </c>
      <c r="H2978" s="214">
        <f t="shared" si="2154"/>
        <v>0</v>
      </c>
      <c r="I2978" s="214">
        <f t="shared" si="2154"/>
        <v>30000000</v>
      </c>
      <c r="J2978" s="214">
        <f t="shared" si="2154"/>
        <v>0</v>
      </c>
      <c r="K2978" s="535"/>
      <c r="L2978" s="532"/>
      <c r="M2978" s="514"/>
      <c r="N2978" s="314"/>
      <c r="O2978" s="313"/>
      <c r="P2978" s="313"/>
      <c r="Q2978" s="313"/>
    </row>
    <row r="2979" spans="1:17" s="209" customFormat="1" ht="12" customHeight="1" x14ac:dyDescent="0.3">
      <c r="A2979" s="614">
        <f>A2974+1</f>
        <v>303</v>
      </c>
      <c r="B2979" s="507"/>
      <c r="C2979" s="507" t="s">
        <v>494</v>
      </c>
      <c r="D2979" s="507"/>
      <c r="E2979" s="507"/>
      <c r="F2979" s="210" t="s">
        <v>197</v>
      </c>
      <c r="G2979" s="210"/>
      <c r="H2979" s="211"/>
      <c r="I2979" s="211"/>
      <c r="J2979" s="211"/>
      <c r="K2979" s="533" t="s">
        <v>850</v>
      </c>
      <c r="L2979" s="530">
        <v>0</v>
      </c>
      <c r="M2979" s="512"/>
      <c r="N2979" s="314"/>
      <c r="O2979" s="313"/>
      <c r="P2979" s="313"/>
      <c r="Q2979" s="313"/>
    </row>
    <row r="2980" spans="1:17" s="209" customFormat="1" ht="12" customHeight="1" x14ac:dyDescent="0.3">
      <c r="A2980" s="614"/>
      <c r="B2980" s="508"/>
      <c r="C2980" s="508"/>
      <c r="D2980" s="508"/>
      <c r="E2980" s="508"/>
      <c r="F2980" s="212" t="s">
        <v>104</v>
      </c>
      <c r="G2980" s="208">
        <v>3480000</v>
      </c>
      <c r="H2980" s="208">
        <v>0</v>
      </c>
      <c r="I2980" s="208">
        <f>G2980</f>
        <v>3480000</v>
      </c>
      <c r="J2980" s="208">
        <f t="shared" ref="J2980:J2982" si="2155">H2980</f>
        <v>0</v>
      </c>
      <c r="K2980" s="534"/>
      <c r="L2980" s="531"/>
      <c r="M2980" s="513"/>
      <c r="N2980" s="314">
        <f>G2980</f>
        <v>3480000</v>
      </c>
      <c r="O2980" s="314">
        <f t="shared" ref="O2980:Q2980" si="2156">H2980</f>
        <v>0</v>
      </c>
      <c r="P2980" s="314">
        <f t="shared" si="2156"/>
        <v>3480000</v>
      </c>
      <c r="Q2980" s="314">
        <f t="shared" si="2156"/>
        <v>0</v>
      </c>
    </row>
    <row r="2981" spans="1:17" s="209" customFormat="1" ht="12" customHeight="1" x14ac:dyDescent="0.3">
      <c r="A2981" s="614"/>
      <c r="B2981" s="508"/>
      <c r="C2981" s="508"/>
      <c r="D2981" s="508"/>
      <c r="E2981" s="508"/>
      <c r="F2981" s="212" t="s">
        <v>82</v>
      </c>
      <c r="G2981" s="208">
        <v>0</v>
      </c>
      <c r="H2981" s="208">
        <v>0</v>
      </c>
      <c r="I2981" s="208">
        <v>0</v>
      </c>
      <c r="J2981" s="208">
        <f t="shared" si="2155"/>
        <v>0</v>
      </c>
      <c r="K2981" s="534"/>
      <c r="L2981" s="531"/>
      <c r="M2981" s="513"/>
      <c r="N2981" s="314"/>
      <c r="O2981" s="313"/>
      <c r="P2981" s="313"/>
      <c r="Q2981" s="313"/>
    </row>
    <row r="2982" spans="1:17" s="209" customFormat="1" ht="12" customHeight="1" x14ac:dyDescent="0.3">
      <c r="A2982" s="614"/>
      <c r="B2982" s="508"/>
      <c r="C2982" s="508"/>
      <c r="D2982" s="508"/>
      <c r="E2982" s="508"/>
      <c r="F2982" s="212" t="s">
        <v>83</v>
      </c>
      <c r="G2982" s="208">
        <v>0</v>
      </c>
      <c r="H2982" s="208">
        <v>0</v>
      </c>
      <c r="I2982" s="208">
        <v>0</v>
      </c>
      <c r="J2982" s="208">
        <f t="shared" si="2155"/>
        <v>0</v>
      </c>
      <c r="K2982" s="534"/>
      <c r="L2982" s="531"/>
      <c r="M2982" s="513"/>
      <c r="N2982" s="314"/>
      <c r="O2982" s="313"/>
      <c r="P2982" s="313"/>
      <c r="Q2982" s="313"/>
    </row>
    <row r="2983" spans="1:17" s="209" customFormat="1" ht="12" customHeight="1" x14ac:dyDescent="0.3">
      <c r="A2983" s="614"/>
      <c r="B2983" s="509"/>
      <c r="C2983" s="509"/>
      <c r="D2983" s="509"/>
      <c r="E2983" s="509"/>
      <c r="F2983" s="213" t="s">
        <v>121</v>
      </c>
      <c r="G2983" s="214">
        <f t="shared" ref="G2983:J2983" si="2157">SUM(G2980:G2982)</f>
        <v>3480000</v>
      </c>
      <c r="H2983" s="214">
        <f t="shared" si="2157"/>
        <v>0</v>
      </c>
      <c r="I2983" s="214">
        <f t="shared" si="2157"/>
        <v>3480000</v>
      </c>
      <c r="J2983" s="214">
        <f t="shared" si="2157"/>
        <v>0</v>
      </c>
      <c r="K2983" s="535"/>
      <c r="L2983" s="532"/>
      <c r="M2983" s="514"/>
      <c r="N2983" s="314"/>
      <c r="O2983" s="313"/>
      <c r="P2983" s="313"/>
      <c r="Q2983" s="313"/>
    </row>
    <row r="2984" spans="1:17" s="209" customFormat="1" ht="12" customHeight="1" x14ac:dyDescent="0.3">
      <c r="A2984" s="614">
        <f>A2979+1</f>
        <v>304</v>
      </c>
      <c r="B2984" s="507"/>
      <c r="C2984" s="507" t="s">
        <v>495</v>
      </c>
      <c r="D2984" s="507"/>
      <c r="E2984" s="507"/>
      <c r="F2984" s="210" t="s">
        <v>197</v>
      </c>
      <c r="G2984" s="210"/>
      <c r="H2984" s="211"/>
      <c r="I2984" s="211"/>
      <c r="J2984" s="211"/>
      <c r="K2984" s="533" t="s">
        <v>850</v>
      </c>
      <c r="L2984" s="530">
        <v>0</v>
      </c>
      <c r="M2984" s="512"/>
      <c r="N2984" s="314"/>
      <c r="O2984" s="313"/>
      <c r="P2984" s="313"/>
      <c r="Q2984" s="313"/>
    </row>
    <row r="2985" spans="1:17" s="209" customFormat="1" ht="12" customHeight="1" x14ac:dyDescent="0.3">
      <c r="A2985" s="614"/>
      <c r="B2985" s="508"/>
      <c r="C2985" s="508"/>
      <c r="D2985" s="508"/>
      <c r="E2985" s="508"/>
      <c r="F2985" s="212" t="s">
        <v>104</v>
      </c>
      <c r="G2985" s="208">
        <v>2130000</v>
      </c>
      <c r="H2985" s="208">
        <v>0</v>
      </c>
      <c r="I2985" s="208">
        <f>G2985</f>
        <v>2130000</v>
      </c>
      <c r="J2985" s="208">
        <f t="shared" ref="J2985:J2987" si="2158">H2985</f>
        <v>0</v>
      </c>
      <c r="K2985" s="534"/>
      <c r="L2985" s="531"/>
      <c r="M2985" s="513"/>
      <c r="N2985" s="314">
        <f>G2985</f>
        <v>2130000</v>
      </c>
      <c r="O2985" s="314">
        <f t="shared" ref="O2985:Q2985" si="2159">H2985</f>
        <v>0</v>
      </c>
      <c r="P2985" s="314">
        <f t="shared" si="2159"/>
        <v>2130000</v>
      </c>
      <c r="Q2985" s="314">
        <f t="shared" si="2159"/>
        <v>0</v>
      </c>
    </row>
    <row r="2986" spans="1:17" s="209" customFormat="1" ht="12" customHeight="1" x14ac:dyDescent="0.3">
      <c r="A2986" s="614"/>
      <c r="B2986" s="508"/>
      <c r="C2986" s="508"/>
      <c r="D2986" s="508"/>
      <c r="E2986" s="508"/>
      <c r="F2986" s="212" t="s">
        <v>82</v>
      </c>
      <c r="G2986" s="208">
        <v>0</v>
      </c>
      <c r="H2986" s="208">
        <v>0</v>
      </c>
      <c r="I2986" s="208">
        <v>0</v>
      </c>
      <c r="J2986" s="208">
        <f t="shared" si="2158"/>
        <v>0</v>
      </c>
      <c r="K2986" s="534"/>
      <c r="L2986" s="531"/>
      <c r="M2986" s="513"/>
      <c r="N2986" s="314"/>
      <c r="O2986" s="313"/>
      <c r="P2986" s="313"/>
      <c r="Q2986" s="313"/>
    </row>
    <row r="2987" spans="1:17" s="209" customFormat="1" ht="12" customHeight="1" x14ac:dyDescent="0.3">
      <c r="A2987" s="614"/>
      <c r="B2987" s="508"/>
      <c r="C2987" s="508"/>
      <c r="D2987" s="508"/>
      <c r="E2987" s="508"/>
      <c r="F2987" s="212" t="s">
        <v>83</v>
      </c>
      <c r="G2987" s="208">
        <v>0</v>
      </c>
      <c r="H2987" s="208">
        <v>0</v>
      </c>
      <c r="I2987" s="208">
        <v>0</v>
      </c>
      <c r="J2987" s="208">
        <f t="shared" si="2158"/>
        <v>0</v>
      </c>
      <c r="K2987" s="534"/>
      <c r="L2987" s="531"/>
      <c r="M2987" s="513"/>
      <c r="N2987" s="314"/>
      <c r="O2987" s="313"/>
      <c r="P2987" s="313"/>
      <c r="Q2987" s="313"/>
    </row>
    <row r="2988" spans="1:17" s="209" customFormat="1" ht="12" customHeight="1" x14ac:dyDescent="0.3">
      <c r="A2988" s="614"/>
      <c r="B2988" s="509"/>
      <c r="C2988" s="509"/>
      <c r="D2988" s="509"/>
      <c r="E2988" s="509"/>
      <c r="F2988" s="213" t="s">
        <v>121</v>
      </c>
      <c r="G2988" s="214">
        <f t="shared" ref="G2988:J2988" si="2160">SUM(G2985:G2987)</f>
        <v>2130000</v>
      </c>
      <c r="H2988" s="214">
        <f t="shared" si="2160"/>
        <v>0</v>
      </c>
      <c r="I2988" s="214">
        <f t="shared" si="2160"/>
        <v>2130000</v>
      </c>
      <c r="J2988" s="214">
        <f t="shared" si="2160"/>
        <v>0</v>
      </c>
      <c r="K2988" s="535"/>
      <c r="L2988" s="532"/>
      <c r="M2988" s="514"/>
      <c r="N2988" s="314"/>
      <c r="O2988" s="313"/>
      <c r="P2988" s="313"/>
      <c r="Q2988" s="313"/>
    </row>
    <row r="2989" spans="1:17" s="209" customFormat="1" ht="12" customHeight="1" x14ac:dyDescent="0.3">
      <c r="A2989" s="614">
        <f>A2984+1</f>
        <v>305</v>
      </c>
      <c r="B2989" s="507"/>
      <c r="C2989" s="507" t="s">
        <v>496</v>
      </c>
      <c r="D2989" s="507"/>
      <c r="E2989" s="507"/>
      <c r="F2989" s="210" t="s">
        <v>197</v>
      </c>
      <c r="G2989" s="210"/>
      <c r="H2989" s="211"/>
      <c r="I2989" s="211"/>
      <c r="J2989" s="211"/>
      <c r="K2989" s="533" t="s">
        <v>850</v>
      </c>
      <c r="L2989" s="530">
        <v>0</v>
      </c>
      <c r="M2989" s="512"/>
      <c r="N2989" s="314"/>
      <c r="O2989" s="313"/>
      <c r="P2989" s="313"/>
      <c r="Q2989" s="313"/>
    </row>
    <row r="2990" spans="1:17" s="209" customFormat="1" ht="12" customHeight="1" x14ac:dyDescent="0.3">
      <c r="A2990" s="614"/>
      <c r="B2990" s="508"/>
      <c r="C2990" s="508"/>
      <c r="D2990" s="508"/>
      <c r="E2990" s="508"/>
      <c r="F2990" s="212" t="s">
        <v>104</v>
      </c>
      <c r="G2990" s="208">
        <v>1000000</v>
      </c>
      <c r="H2990" s="208">
        <v>0</v>
      </c>
      <c r="I2990" s="208">
        <f>G2990</f>
        <v>1000000</v>
      </c>
      <c r="J2990" s="208">
        <f t="shared" ref="J2990:J2992" si="2161">H2990</f>
        <v>0</v>
      </c>
      <c r="K2990" s="534"/>
      <c r="L2990" s="531"/>
      <c r="M2990" s="513"/>
      <c r="N2990" s="314">
        <f>G2990</f>
        <v>1000000</v>
      </c>
      <c r="O2990" s="314">
        <f t="shared" ref="O2990:Q2990" si="2162">H2990</f>
        <v>0</v>
      </c>
      <c r="P2990" s="314">
        <f t="shared" si="2162"/>
        <v>1000000</v>
      </c>
      <c r="Q2990" s="314">
        <f t="shared" si="2162"/>
        <v>0</v>
      </c>
    </row>
    <row r="2991" spans="1:17" s="209" customFormat="1" ht="12" customHeight="1" x14ac:dyDescent="0.3">
      <c r="A2991" s="614"/>
      <c r="B2991" s="508"/>
      <c r="C2991" s="508"/>
      <c r="D2991" s="508"/>
      <c r="E2991" s="508"/>
      <c r="F2991" s="212" t="s">
        <v>82</v>
      </c>
      <c r="G2991" s="208">
        <v>0</v>
      </c>
      <c r="H2991" s="208">
        <v>0</v>
      </c>
      <c r="I2991" s="208">
        <v>0</v>
      </c>
      <c r="J2991" s="208">
        <f t="shared" si="2161"/>
        <v>0</v>
      </c>
      <c r="K2991" s="534"/>
      <c r="L2991" s="531"/>
      <c r="M2991" s="513"/>
      <c r="N2991" s="314"/>
      <c r="O2991" s="313"/>
      <c r="P2991" s="313"/>
      <c r="Q2991" s="313"/>
    </row>
    <row r="2992" spans="1:17" s="209" customFormat="1" ht="12" customHeight="1" x14ac:dyDescent="0.3">
      <c r="A2992" s="614"/>
      <c r="B2992" s="508"/>
      <c r="C2992" s="508"/>
      <c r="D2992" s="508"/>
      <c r="E2992" s="508"/>
      <c r="F2992" s="212" t="s">
        <v>83</v>
      </c>
      <c r="G2992" s="208">
        <v>0</v>
      </c>
      <c r="H2992" s="208">
        <v>0</v>
      </c>
      <c r="I2992" s="208">
        <v>0</v>
      </c>
      <c r="J2992" s="208">
        <f t="shared" si="2161"/>
        <v>0</v>
      </c>
      <c r="K2992" s="534"/>
      <c r="L2992" s="531"/>
      <c r="M2992" s="513"/>
      <c r="N2992" s="314"/>
      <c r="O2992" s="313"/>
      <c r="P2992" s="313"/>
      <c r="Q2992" s="313"/>
    </row>
    <row r="2993" spans="1:17" s="209" customFormat="1" ht="12" customHeight="1" x14ac:dyDescent="0.3">
      <c r="A2993" s="614"/>
      <c r="B2993" s="509"/>
      <c r="C2993" s="509"/>
      <c r="D2993" s="508"/>
      <c r="E2993" s="508"/>
      <c r="F2993" s="213" t="s">
        <v>121</v>
      </c>
      <c r="G2993" s="214">
        <f t="shared" ref="G2993:J2993" si="2163">SUM(G2990:G2992)</f>
        <v>1000000</v>
      </c>
      <c r="H2993" s="214">
        <f t="shared" si="2163"/>
        <v>0</v>
      </c>
      <c r="I2993" s="214">
        <f t="shared" si="2163"/>
        <v>1000000</v>
      </c>
      <c r="J2993" s="214">
        <f t="shared" si="2163"/>
        <v>0</v>
      </c>
      <c r="K2993" s="535"/>
      <c r="L2993" s="532"/>
      <c r="M2993" s="513"/>
      <c r="N2993" s="314"/>
      <c r="O2993" s="313"/>
      <c r="P2993" s="313"/>
      <c r="Q2993" s="313"/>
    </row>
    <row r="2994" spans="1:17" s="209" customFormat="1" ht="12" customHeight="1" x14ac:dyDescent="0.3">
      <c r="A2994" s="614"/>
      <c r="B2994" s="507"/>
      <c r="C2994" s="507" t="s">
        <v>497</v>
      </c>
      <c r="D2994" s="508"/>
      <c r="E2994" s="508"/>
      <c r="F2994" s="210" t="s">
        <v>197</v>
      </c>
      <c r="G2994" s="210"/>
      <c r="H2994" s="211"/>
      <c r="I2994" s="211"/>
      <c r="J2994" s="211"/>
      <c r="K2994" s="533" t="s">
        <v>850</v>
      </c>
      <c r="L2994" s="530">
        <v>0</v>
      </c>
      <c r="M2994" s="513"/>
      <c r="N2994" s="314"/>
      <c r="O2994" s="313"/>
      <c r="P2994" s="313"/>
      <c r="Q2994" s="313"/>
    </row>
    <row r="2995" spans="1:17" s="209" customFormat="1" ht="12" customHeight="1" x14ac:dyDescent="0.3">
      <c r="A2995" s="614"/>
      <c r="B2995" s="508"/>
      <c r="C2995" s="508"/>
      <c r="D2995" s="508"/>
      <c r="E2995" s="508"/>
      <c r="F2995" s="212" t="s">
        <v>104</v>
      </c>
      <c r="G2995" s="208">
        <v>417588</v>
      </c>
      <c r="H2995" s="208">
        <v>0</v>
      </c>
      <c r="I2995" s="208">
        <f>G2995</f>
        <v>417588</v>
      </c>
      <c r="J2995" s="208">
        <f t="shared" ref="J2995:J2997" si="2164">H2995</f>
        <v>0</v>
      </c>
      <c r="K2995" s="534"/>
      <c r="L2995" s="531"/>
      <c r="M2995" s="513"/>
      <c r="N2995" s="314">
        <f>G2995</f>
        <v>417588</v>
      </c>
      <c r="O2995" s="314">
        <f t="shared" ref="O2995:Q2995" si="2165">H2995</f>
        <v>0</v>
      </c>
      <c r="P2995" s="314">
        <f t="shared" si="2165"/>
        <v>417588</v>
      </c>
      <c r="Q2995" s="314">
        <f t="shared" si="2165"/>
        <v>0</v>
      </c>
    </row>
    <row r="2996" spans="1:17" s="209" customFormat="1" ht="12" customHeight="1" x14ac:dyDescent="0.3">
      <c r="A2996" s="614"/>
      <c r="B2996" s="508"/>
      <c r="C2996" s="508"/>
      <c r="D2996" s="508"/>
      <c r="E2996" s="508"/>
      <c r="F2996" s="212" t="s">
        <v>82</v>
      </c>
      <c r="G2996" s="208">
        <v>0</v>
      </c>
      <c r="H2996" s="208">
        <v>0</v>
      </c>
      <c r="I2996" s="208">
        <v>0</v>
      </c>
      <c r="J2996" s="208">
        <f t="shared" si="2164"/>
        <v>0</v>
      </c>
      <c r="K2996" s="534"/>
      <c r="L2996" s="531"/>
      <c r="M2996" s="513"/>
      <c r="N2996" s="314"/>
      <c r="O2996" s="313"/>
      <c r="P2996" s="313"/>
      <c r="Q2996" s="313"/>
    </row>
    <row r="2997" spans="1:17" s="209" customFormat="1" ht="12" customHeight="1" x14ac:dyDescent="0.3">
      <c r="A2997" s="614"/>
      <c r="B2997" s="508"/>
      <c r="C2997" s="508"/>
      <c r="D2997" s="508"/>
      <c r="E2997" s="508"/>
      <c r="F2997" s="212" t="s">
        <v>83</v>
      </c>
      <c r="G2997" s="208">
        <v>0</v>
      </c>
      <c r="H2997" s="208">
        <v>0</v>
      </c>
      <c r="I2997" s="208">
        <v>0</v>
      </c>
      <c r="J2997" s="208">
        <f t="shared" si="2164"/>
        <v>0</v>
      </c>
      <c r="K2997" s="534"/>
      <c r="L2997" s="531"/>
      <c r="M2997" s="513"/>
      <c r="N2997" s="314"/>
      <c r="O2997" s="313"/>
      <c r="P2997" s="313"/>
      <c r="Q2997" s="313"/>
    </row>
    <row r="2998" spans="1:17" s="209" customFormat="1" ht="12" customHeight="1" x14ac:dyDescent="0.3">
      <c r="A2998" s="614"/>
      <c r="B2998" s="509"/>
      <c r="C2998" s="509"/>
      <c r="D2998" s="508"/>
      <c r="E2998" s="508"/>
      <c r="F2998" s="213" t="s">
        <v>121</v>
      </c>
      <c r="G2998" s="214">
        <f t="shared" ref="G2998:J2998" si="2166">SUM(G2995:G2997)</f>
        <v>417588</v>
      </c>
      <c r="H2998" s="214">
        <f t="shared" si="2166"/>
        <v>0</v>
      </c>
      <c r="I2998" s="214">
        <f t="shared" si="2166"/>
        <v>417588</v>
      </c>
      <c r="J2998" s="214">
        <f t="shared" si="2166"/>
        <v>0</v>
      </c>
      <c r="K2998" s="535"/>
      <c r="L2998" s="532"/>
      <c r="M2998" s="514"/>
      <c r="N2998" s="314"/>
      <c r="O2998" s="313"/>
      <c r="P2998" s="313"/>
      <c r="Q2998" s="313"/>
    </row>
    <row r="2999" spans="1:17" s="209" customFormat="1" ht="12" customHeight="1" x14ac:dyDescent="0.3">
      <c r="A2999" s="614"/>
      <c r="B2999" s="518"/>
      <c r="C2999" s="519"/>
      <c r="D2999" s="519"/>
      <c r="E2999" s="520"/>
      <c r="F2999" s="206"/>
      <c r="G2999" s="207"/>
      <c r="H2999" s="208"/>
      <c r="I2999" s="208"/>
      <c r="J2999" s="208"/>
      <c r="K2999" s="527"/>
      <c r="L2999" s="527"/>
      <c r="M2999" s="512"/>
      <c r="N2999" s="314"/>
      <c r="O2999" s="313"/>
      <c r="P2999" s="313"/>
      <c r="Q2999" s="313"/>
    </row>
    <row r="3000" spans="1:17" s="209" customFormat="1" ht="12" customHeight="1" x14ac:dyDescent="0.3">
      <c r="A3000" s="614"/>
      <c r="B3000" s="521"/>
      <c r="C3000" s="522"/>
      <c r="D3000" s="522"/>
      <c r="E3000" s="523"/>
      <c r="F3000" s="206" t="s">
        <v>565</v>
      </c>
      <c r="G3000" s="207">
        <f>G2990+G2995</f>
        <v>1417588</v>
      </c>
      <c r="H3000" s="207">
        <f t="shared" ref="H3000:J3000" si="2167">H2990+H2995</f>
        <v>0</v>
      </c>
      <c r="I3000" s="207">
        <f t="shared" si="2167"/>
        <v>1417588</v>
      </c>
      <c r="J3000" s="207">
        <f t="shared" si="2167"/>
        <v>0</v>
      </c>
      <c r="K3000" s="528"/>
      <c r="L3000" s="528"/>
      <c r="M3000" s="513"/>
      <c r="N3000" s="314"/>
      <c r="O3000" s="313"/>
      <c r="P3000" s="313"/>
      <c r="Q3000" s="313"/>
    </row>
    <row r="3001" spans="1:17" s="209" customFormat="1" ht="12" customHeight="1" x14ac:dyDescent="0.3">
      <c r="A3001" s="614"/>
      <c r="B3001" s="521"/>
      <c r="C3001" s="522"/>
      <c r="D3001" s="522"/>
      <c r="E3001" s="523"/>
      <c r="F3001" s="206" t="s">
        <v>567</v>
      </c>
      <c r="G3001" s="207">
        <f t="shared" ref="G3001:J3002" si="2168">G2991+G2996</f>
        <v>0</v>
      </c>
      <c r="H3001" s="207">
        <f t="shared" si="2168"/>
        <v>0</v>
      </c>
      <c r="I3001" s="207">
        <f t="shared" si="2168"/>
        <v>0</v>
      </c>
      <c r="J3001" s="207">
        <f t="shared" si="2168"/>
        <v>0</v>
      </c>
      <c r="K3001" s="528"/>
      <c r="L3001" s="528"/>
      <c r="M3001" s="513"/>
      <c r="N3001" s="314"/>
      <c r="O3001" s="313"/>
      <c r="P3001" s="313"/>
      <c r="Q3001" s="313"/>
    </row>
    <row r="3002" spans="1:17" s="209" customFormat="1" ht="12" customHeight="1" x14ac:dyDescent="0.3">
      <c r="A3002" s="614"/>
      <c r="B3002" s="521"/>
      <c r="C3002" s="522"/>
      <c r="D3002" s="522"/>
      <c r="E3002" s="523"/>
      <c r="F3002" s="206" t="s">
        <v>569</v>
      </c>
      <c r="G3002" s="207">
        <f t="shared" si="2168"/>
        <v>0</v>
      </c>
      <c r="H3002" s="207">
        <f t="shared" si="2168"/>
        <v>0</v>
      </c>
      <c r="I3002" s="207">
        <f t="shared" si="2168"/>
        <v>0</v>
      </c>
      <c r="J3002" s="207">
        <f t="shared" si="2168"/>
        <v>0</v>
      </c>
      <c r="K3002" s="528"/>
      <c r="L3002" s="528"/>
      <c r="M3002" s="513"/>
      <c r="N3002" s="314"/>
      <c r="O3002" s="313"/>
      <c r="P3002" s="313"/>
      <c r="Q3002" s="313"/>
    </row>
    <row r="3003" spans="1:17" s="209" customFormat="1" ht="12" customHeight="1" x14ac:dyDescent="0.3">
      <c r="A3003" s="614"/>
      <c r="B3003" s="524"/>
      <c r="C3003" s="525"/>
      <c r="D3003" s="525"/>
      <c r="E3003" s="526"/>
      <c r="F3003" s="206" t="s">
        <v>121</v>
      </c>
      <c r="G3003" s="207">
        <f>SUM(G3000:G3002)</f>
        <v>1417588</v>
      </c>
      <c r="H3003" s="207">
        <f t="shared" ref="H3003:J3003" si="2169">SUM(H3000:H3002)</f>
        <v>0</v>
      </c>
      <c r="I3003" s="207">
        <f t="shared" si="2169"/>
        <v>1417588</v>
      </c>
      <c r="J3003" s="207">
        <f t="shared" si="2169"/>
        <v>0</v>
      </c>
      <c r="K3003" s="529"/>
      <c r="L3003" s="529"/>
      <c r="M3003" s="514"/>
      <c r="N3003" s="314"/>
      <c r="O3003" s="313"/>
      <c r="P3003" s="313"/>
      <c r="Q3003" s="313"/>
    </row>
    <row r="3004" spans="1:17" s="209" customFormat="1" ht="12" customHeight="1" x14ac:dyDescent="0.3">
      <c r="A3004" s="614">
        <f>A2989+1</f>
        <v>306</v>
      </c>
      <c r="B3004" s="507"/>
      <c r="C3004" s="507" t="s">
        <v>498</v>
      </c>
      <c r="D3004" s="507"/>
      <c r="E3004" s="507"/>
      <c r="F3004" s="210" t="s">
        <v>197</v>
      </c>
      <c r="G3004" s="210"/>
      <c r="H3004" s="211"/>
      <c r="I3004" s="211"/>
      <c r="J3004" s="211"/>
      <c r="K3004" s="533" t="s">
        <v>850</v>
      </c>
      <c r="L3004" s="530">
        <v>0</v>
      </c>
      <c r="M3004" s="512"/>
      <c r="N3004" s="314"/>
      <c r="O3004" s="313"/>
      <c r="P3004" s="313"/>
      <c r="Q3004" s="313"/>
    </row>
    <row r="3005" spans="1:17" s="209" customFormat="1" ht="12" customHeight="1" x14ac:dyDescent="0.3">
      <c r="A3005" s="614"/>
      <c r="B3005" s="508"/>
      <c r="C3005" s="508"/>
      <c r="D3005" s="508"/>
      <c r="E3005" s="508"/>
      <c r="F3005" s="212" t="s">
        <v>104</v>
      </c>
      <c r="G3005" s="208">
        <v>10000000</v>
      </c>
      <c r="H3005" s="208">
        <v>0</v>
      </c>
      <c r="I3005" s="208">
        <f>G3005</f>
        <v>10000000</v>
      </c>
      <c r="J3005" s="208">
        <f t="shared" ref="J3005:J3007" si="2170">H3005</f>
        <v>0</v>
      </c>
      <c r="K3005" s="534"/>
      <c r="L3005" s="531"/>
      <c r="M3005" s="513"/>
      <c r="N3005" s="314">
        <f>G3005</f>
        <v>10000000</v>
      </c>
      <c r="O3005" s="314">
        <f t="shared" ref="O3005:Q3005" si="2171">H3005</f>
        <v>0</v>
      </c>
      <c r="P3005" s="314">
        <f t="shared" si="2171"/>
        <v>10000000</v>
      </c>
      <c r="Q3005" s="314">
        <f t="shared" si="2171"/>
        <v>0</v>
      </c>
    </row>
    <row r="3006" spans="1:17" s="209" customFormat="1" ht="12" customHeight="1" x14ac:dyDescent="0.3">
      <c r="A3006" s="614"/>
      <c r="B3006" s="508"/>
      <c r="C3006" s="508"/>
      <c r="D3006" s="508"/>
      <c r="E3006" s="508"/>
      <c r="F3006" s="212" t="s">
        <v>82</v>
      </c>
      <c r="G3006" s="208">
        <v>0</v>
      </c>
      <c r="H3006" s="208">
        <v>0</v>
      </c>
      <c r="I3006" s="208">
        <v>0</v>
      </c>
      <c r="J3006" s="208">
        <f t="shared" si="2170"/>
        <v>0</v>
      </c>
      <c r="K3006" s="534"/>
      <c r="L3006" s="531"/>
      <c r="M3006" s="513"/>
      <c r="N3006" s="314"/>
      <c r="O3006" s="313"/>
      <c r="P3006" s="313"/>
      <c r="Q3006" s="313"/>
    </row>
    <row r="3007" spans="1:17" s="209" customFormat="1" ht="12" customHeight="1" x14ac:dyDescent="0.3">
      <c r="A3007" s="614"/>
      <c r="B3007" s="508"/>
      <c r="C3007" s="508"/>
      <c r="D3007" s="508"/>
      <c r="E3007" s="508"/>
      <c r="F3007" s="212" t="s">
        <v>83</v>
      </c>
      <c r="G3007" s="208">
        <v>0</v>
      </c>
      <c r="H3007" s="208">
        <v>0</v>
      </c>
      <c r="I3007" s="208">
        <v>0</v>
      </c>
      <c r="J3007" s="208">
        <f t="shared" si="2170"/>
        <v>0</v>
      </c>
      <c r="K3007" s="534"/>
      <c r="L3007" s="531"/>
      <c r="M3007" s="513"/>
      <c r="N3007" s="314"/>
      <c r="O3007" s="313"/>
      <c r="P3007" s="313"/>
      <c r="Q3007" s="313"/>
    </row>
    <row r="3008" spans="1:17" s="209" customFormat="1" ht="12" customHeight="1" x14ac:dyDescent="0.3">
      <c r="A3008" s="614"/>
      <c r="B3008" s="509"/>
      <c r="C3008" s="509"/>
      <c r="D3008" s="508"/>
      <c r="E3008" s="508"/>
      <c r="F3008" s="213" t="s">
        <v>121</v>
      </c>
      <c r="G3008" s="214">
        <f t="shared" ref="G3008:J3008" si="2172">SUM(G3005:G3007)</f>
        <v>10000000</v>
      </c>
      <c r="H3008" s="214">
        <f t="shared" si="2172"/>
        <v>0</v>
      </c>
      <c r="I3008" s="214">
        <f t="shared" si="2172"/>
        <v>10000000</v>
      </c>
      <c r="J3008" s="214">
        <f t="shared" si="2172"/>
        <v>0</v>
      </c>
      <c r="K3008" s="535"/>
      <c r="L3008" s="532"/>
      <c r="M3008" s="513"/>
      <c r="N3008" s="314"/>
      <c r="O3008" s="313"/>
      <c r="P3008" s="313"/>
      <c r="Q3008" s="313"/>
    </row>
    <row r="3009" spans="1:17" s="209" customFormat="1" ht="12" customHeight="1" x14ac:dyDescent="0.3">
      <c r="A3009" s="614"/>
      <c r="B3009" s="507"/>
      <c r="C3009" s="507" t="s">
        <v>499</v>
      </c>
      <c r="D3009" s="508"/>
      <c r="E3009" s="508"/>
      <c r="F3009" s="210" t="s">
        <v>197</v>
      </c>
      <c r="G3009" s="210"/>
      <c r="H3009" s="211"/>
      <c r="I3009" s="211"/>
      <c r="J3009" s="211"/>
      <c r="K3009" s="533" t="s">
        <v>850</v>
      </c>
      <c r="L3009" s="530">
        <v>0</v>
      </c>
      <c r="M3009" s="513"/>
      <c r="N3009" s="314"/>
      <c r="O3009" s="313"/>
      <c r="P3009" s="313"/>
      <c r="Q3009" s="313"/>
    </row>
    <row r="3010" spans="1:17" s="209" customFormat="1" ht="12" customHeight="1" x14ac:dyDescent="0.3">
      <c r="A3010" s="614"/>
      <c r="B3010" s="508"/>
      <c r="C3010" s="508"/>
      <c r="D3010" s="508"/>
      <c r="E3010" s="508"/>
      <c r="F3010" s="212" t="s">
        <v>104</v>
      </c>
      <c r="G3010" s="208">
        <v>5000000</v>
      </c>
      <c r="H3010" s="208">
        <v>0</v>
      </c>
      <c r="I3010" s="208">
        <f>G3010</f>
        <v>5000000</v>
      </c>
      <c r="J3010" s="208">
        <f t="shared" ref="J3010:J3012" si="2173">H3010</f>
        <v>0</v>
      </c>
      <c r="K3010" s="534"/>
      <c r="L3010" s="531"/>
      <c r="M3010" s="513"/>
      <c r="N3010" s="314">
        <f>G3010</f>
        <v>5000000</v>
      </c>
      <c r="O3010" s="314">
        <f t="shared" ref="O3010:Q3010" si="2174">H3010</f>
        <v>0</v>
      </c>
      <c r="P3010" s="314">
        <f t="shared" si="2174"/>
        <v>5000000</v>
      </c>
      <c r="Q3010" s="314">
        <f t="shared" si="2174"/>
        <v>0</v>
      </c>
    </row>
    <row r="3011" spans="1:17" s="209" customFormat="1" ht="12" customHeight="1" x14ac:dyDescent="0.3">
      <c r="A3011" s="614"/>
      <c r="B3011" s="508"/>
      <c r="C3011" s="508"/>
      <c r="D3011" s="508"/>
      <c r="E3011" s="508"/>
      <c r="F3011" s="212" t="s">
        <v>82</v>
      </c>
      <c r="G3011" s="208">
        <v>0</v>
      </c>
      <c r="H3011" s="208">
        <v>0</v>
      </c>
      <c r="I3011" s="208">
        <v>0</v>
      </c>
      <c r="J3011" s="208">
        <f t="shared" si="2173"/>
        <v>0</v>
      </c>
      <c r="K3011" s="534"/>
      <c r="L3011" s="531"/>
      <c r="M3011" s="513"/>
      <c r="N3011" s="314"/>
      <c r="O3011" s="313"/>
      <c r="P3011" s="313"/>
      <c r="Q3011" s="313"/>
    </row>
    <row r="3012" spans="1:17" s="209" customFormat="1" ht="12" customHeight="1" x14ac:dyDescent="0.3">
      <c r="A3012" s="614"/>
      <c r="B3012" s="508"/>
      <c r="C3012" s="508"/>
      <c r="D3012" s="508"/>
      <c r="E3012" s="508"/>
      <c r="F3012" s="212" t="s">
        <v>83</v>
      </c>
      <c r="G3012" s="208">
        <v>0</v>
      </c>
      <c r="H3012" s="208">
        <v>0</v>
      </c>
      <c r="I3012" s="208">
        <v>0</v>
      </c>
      <c r="J3012" s="208">
        <f t="shared" si="2173"/>
        <v>0</v>
      </c>
      <c r="K3012" s="534"/>
      <c r="L3012" s="531"/>
      <c r="M3012" s="513"/>
      <c r="N3012" s="314"/>
      <c r="O3012" s="313"/>
      <c r="P3012" s="313"/>
      <c r="Q3012" s="313"/>
    </row>
    <row r="3013" spans="1:17" s="209" customFormat="1" ht="12" customHeight="1" x14ac:dyDescent="0.3">
      <c r="A3013" s="614"/>
      <c r="B3013" s="509"/>
      <c r="C3013" s="509"/>
      <c r="D3013" s="508"/>
      <c r="E3013" s="508"/>
      <c r="F3013" s="213" t="s">
        <v>121</v>
      </c>
      <c r="G3013" s="214">
        <f t="shared" ref="G3013:J3013" si="2175">SUM(G3010:G3012)</f>
        <v>5000000</v>
      </c>
      <c r="H3013" s="214">
        <f t="shared" si="2175"/>
        <v>0</v>
      </c>
      <c r="I3013" s="214">
        <f t="shared" si="2175"/>
        <v>5000000</v>
      </c>
      <c r="J3013" s="214">
        <f t="shared" si="2175"/>
        <v>0</v>
      </c>
      <c r="K3013" s="535"/>
      <c r="L3013" s="532"/>
      <c r="M3013" s="514"/>
      <c r="N3013" s="314"/>
      <c r="O3013" s="313"/>
      <c r="P3013" s="313"/>
      <c r="Q3013" s="313"/>
    </row>
    <row r="3014" spans="1:17" s="209" customFormat="1" ht="12" customHeight="1" x14ac:dyDescent="0.3">
      <c r="A3014" s="614"/>
      <c r="B3014" s="518"/>
      <c r="C3014" s="519"/>
      <c r="D3014" s="519"/>
      <c r="E3014" s="520"/>
      <c r="F3014" s="206"/>
      <c r="G3014" s="207"/>
      <c r="H3014" s="208"/>
      <c r="I3014" s="208"/>
      <c r="J3014" s="208"/>
      <c r="K3014" s="527"/>
      <c r="L3014" s="527"/>
      <c r="M3014" s="512"/>
      <c r="N3014" s="314"/>
      <c r="O3014" s="313"/>
      <c r="P3014" s="313"/>
      <c r="Q3014" s="313"/>
    </row>
    <row r="3015" spans="1:17" s="209" customFormat="1" ht="12" customHeight="1" x14ac:dyDescent="0.3">
      <c r="A3015" s="614"/>
      <c r="B3015" s="521"/>
      <c r="C3015" s="522"/>
      <c r="D3015" s="522"/>
      <c r="E3015" s="523"/>
      <c r="F3015" s="206" t="s">
        <v>565</v>
      </c>
      <c r="G3015" s="207">
        <f>G3005+G3010</f>
        <v>15000000</v>
      </c>
      <c r="H3015" s="207">
        <f t="shared" ref="H3015:J3015" si="2176">H3005+H3010</f>
        <v>0</v>
      </c>
      <c r="I3015" s="207">
        <f t="shared" si="2176"/>
        <v>15000000</v>
      </c>
      <c r="J3015" s="207">
        <f t="shared" si="2176"/>
        <v>0</v>
      </c>
      <c r="K3015" s="528"/>
      <c r="L3015" s="528"/>
      <c r="M3015" s="513"/>
      <c r="N3015" s="314"/>
      <c r="O3015" s="313"/>
      <c r="P3015" s="313"/>
      <c r="Q3015" s="313"/>
    </row>
    <row r="3016" spans="1:17" s="209" customFormat="1" ht="12" customHeight="1" x14ac:dyDescent="0.3">
      <c r="A3016" s="614"/>
      <c r="B3016" s="521"/>
      <c r="C3016" s="522"/>
      <c r="D3016" s="522"/>
      <c r="E3016" s="523"/>
      <c r="F3016" s="206" t="s">
        <v>567</v>
      </c>
      <c r="G3016" s="207">
        <f t="shared" ref="G3016:J3017" si="2177">G3006+G3011</f>
        <v>0</v>
      </c>
      <c r="H3016" s="207">
        <f t="shared" si="2177"/>
        <v>0</v>
      </c>
      <c r="I3016" s="207">
        <f t="shared" si="2177"/>
        <v>0</v>
      </c>
      <c r="J3016" s="207">
        <f t="shared" si="2177"/>
        <v>0</v>
      </c>
      <c r="K3016" s="528"/>
      <c r="L3016" s="528"/>
      <c r="M3016" s="513"/>
      <c r="N3016" s="314"/>
      <c r="O3016" s="313"/>
      <c r="P3016" s="313"/>
      <c r="Q3016" s="313"/>
    </row>
    <row r="3017" spans="1:17" s="209" customFormat="1" ht="12" customHeight="1" x14ac:dyDescent="0.3">
      <c r="A3017" s="614"/>
      <c r="B3017" s="521"/>
      <c r="C3017" s="522"/>
      <c r="D3017" s="522"/>
      <c r="E3017" s="523"/>
      <c r="F3017" s="206" t="s">
        <v>569</v>
      </c>
      <c r="G3017" s="207">
        <f t="shared" si="2177"/>
        <v>0</v>
      </c>
      <c r="H3017" s="207">
        <f t="shared" si="2177"/>
        <v>0</v>
      </c>
      <c r="I3017" s="207">
        <f t="shared" si="2177"/>
        <v>0</v>
      </c>
      <c r="J3017" s="207">
        <f t="shared" si="2177"/>
        <v>0</v>
      </c>
      <c r="K3017" s="528"/>
      <c r="L3017" s="528"/>
      <c r="M3017" s="513"/>
      <c r="N3017" s="314"/>
      <c r="O3017" s="313"/>
      <c r="P3017" s="313"/>
      <c r="Q3017" s="313"/>
    </row>
    <row r="3018" spans="1:17" s="209" customFormat="1" ht="12" customHeight="1" x14ac:dyDescent="0.3">
      <c r="A3018" s="614"/>
      <c r="B3018" s="524"/>
      <c r="C3018" s="525"/>
      <c r="D3018" s="525"/>
      <c r="E3018" s="526"/>
      <c r="F3018" s="206" t="s">
        <v>121</v>
      </c>
      <c r="G3018" s="207">
        <f>SUM(G3015:G3017)</f>
        <v>15000000</v>
      </c>
      <c r="H3018" s="207">
        <f t="shared" ref="H3018:J3018" si="2178">SUM(H3015:H3017)</f>
        <v>0</v>
      </c>
      <c r="I3018" s="207">
        <f t="shared" si="2178"/>
        <v>15000000</v>
      </c>
      <c r="J3018" s="207">
        <f t="shared" si="2178"/>
        <v>0</v>
      </c>
      <c r="K3018" s="529"/>
      <c r="L3018" s="529"/>
      <c r="M3018" s="514"/>
      <c r="N3018" s="314"/>
      <c r="O3018" s="313"/>
      <c r="P3018" s="313"/>
      <c r="Q3018" s="313"/>
    </row>
    <row r="3019" spans="1:17" s="209" customFormat="1" ht="12" customHeight="1" x14ac:dyDescent="0.3">
      <c r="A3019" s="614">
        <f>A3004+1</f>
        <v>307</v>
      </c>
      <c r="B3019" s="507"/>
      <c r="C3019" s="507" t="s">
        <v>500</v>
      </c>
      <c r="D3019" s="507"/>
      <c r="E3019" s="507"/>
      <c r="F3019" s="210" t="s">
        <v>197</v>
      </c>
      <c r="G3019" s="210"/>
      <c r="H3019" s="211"/>
      <c r="I3019" s="211"/>
      <c r="J3019" s="211"/>
      <c r="K3019" s="533" t="s">
        <v>850</v>
      </c>
      <c r="L3019" s="530">
        <v>0</v>
      </c>
      <c r="M3019" s="512"/>
      <c r="N3019" s="314"/>
      <c r="O3019" s="313"/>
      <c r="P3019" s="313"/>
      <c r="Q3019" s="313"/>
    </row>
    <row r="3020" spans="1:17" s="209" customFormat="1" ht="12" customHeight="1" x14ac:dyDescent="0.3">
      <c r="A3020" s="614"/>
      <c r="B3020" s="508"/>
      <c r="C3020" s="508"/>
      <c r="D3020" s="508"/>
      <c r="E3020" s="508"/>
      <c r="F3020" s="212" t="s">
        <v>104</v>
      </c>
      <c r="G3020" s="208">
        <v>1500000</v>
      </c>
      <c r="H3020" s="208">
        <v>0</v>
      </c>
      <c r="I3020" s="208">
        <f>G3020</f>
        <v>1500000</v>
      </c>
      <c r="J3020" s="208">
        <f t="shared" ref="J3020:J3022" si="2179">H3020</f>
        <v>0</v>
      </c>
      <c r="K3020" s="534"/>
      <c r="L3020" s="531"/>
      <c r="M3020" s="513"/>
      <c r="N3020" s="314">
        <f>G3020</f>
        <v>1500000</v>
      </c>
      <c r="O3020" s="314">
        <f t="shared" ref="O3020:Q3020" si="2180">H3020</f>
        <v>0</v>
      </c>
      <c r="P3020" s="314">
        <f t="shared" si="2180"/>
        <v>1500000</v>
      </c>
      <c r="Q3020" s="314">
        <f t="shared" si="2180"/>
        <v>0</v>
      </c>
    </row>
    <row r="3021" spans="1:17" s="209" customFormat="1" ht="12" customHeight="1" x14ac:dyDescent="0.3">
      <c r="A3021" s="614"/>
      <c r="B3021" s="508"/>
      <c r="C3021" s="508"/>
      <c r="D3021" s="508"/>
      <c r="E3021" s="508"/>
      <c r="F3021" s="212" t="s">
        <v>82</v>
      </c>
      <c r="G3021" s="208">
        <v>0</v>
      </c>
      <c r="H3021" s="208">
        <v>0</v>
      </c>
      <c r="I3021" s="208">
        <v>0</v>
      </c>
      <c r="J3021" s="208">
        <f t="shared" si="2179"/>
        <v>0</v>
      </c>
      <c r="K3021" s="534"/>
      <c r="L3021" s="531"/>
      <c r="M3021" s="513"/>
      <c r="N3021" s="314"/>
      <c r="O3021" s="313"/>
      <c r="P3021" s="313"/>
      <c r="Q3021" s="313"/>
    </row>
    <row r="3022" spans="1:17" s="209" customFormat="1" ht="12" customHeight="1" x14ac:dyDescent="0.3">
      <c r="A3022" s="614"/>
      <c r="B3022" s="508"/>
      <c r="C3022" s="508"/>
      <c r="D3022" s="508"/>
      <c r="E3022" s="508"/>
      <c r="F3022" s="212" t="s">
        <v>83</v>
      </c>
      <c r="G3022" s="208">
        <v>0</v>
      </c>
      <c r="H3022" s="208">
        <v>0</v>
      </c>
      <c r="I3022" s="208">
        <v>0</v>
      </c>
      <c r="J3022" s="208">
        <f t="shared" si="2179"/>
        <v>0</v>
      </c>
      <c r="K3022" s="534"/>
      <c r="L3022" s="531"/>
      <c r="M3022" s="513"/>
      <c r="N3022" s="314"/>
      <c r="O3022" s="313"/>
      <c r="P3022" s="313"/>
      <c r="Q3022" s="313"/>
    </row>
    <row r="3023" spans="1:17" s="209" customFormat="1" ht="12" customHeight="1" x14ac:dyDescent="0.3">
      <c r="A3023" s="614"/>
      <c r="B3023" s="509"/>
      <c r="C3023" s="509"/>
      <c r="D3023" s="508"/>
      <c r="E3023" s="508"/>
      <c r="F3023" s="213" t="s">
        <v>121</v>
      </c>
      <c r="G3023" s="214">
        <f t="shared" ref="G3023:J3023" si="2181">SUM(G3020:G3022)</f>
        <v>1500000</v>
      </c>
      <c r="H3023" s="214">
        <f t="shared" si="2181"/>
        <v>0</v>
      </c>
      <c r="I3023" s="214">
        <f t="shared" si="2181"/>
        <v>1500000</v>
      </c>
      <c r="J3023" s="214">
        <f t="shared" si="2181"/>
        <v>0</v>
      </c>
      <c r="K3023" s="535"/>
      <c r="L3023" s="532"/>
      <c r="M3023" s="513"/>
      <c r="N3023" s="314"/>
      <c r="O3023" s="313"/>
      <c r="P3023" s="313"/>
      <c r="Q3023" s="313"/>
    </row>
    <row r="3024" spans="1:17" s="209" customFormat="1" ht="12" customHeight="1" x14ac:dyDescent="0.3">
      <c r="A3024" s="614"/>
      <c r="B3024" s="507"/>
      <c r="C3024" s="507" t="s">
        <v>501</v>
      </c>
      <c r="D3024" s="508"/>
      <c r="E3024" s="508"/>
      <c r="F3024" s="210" t="s">
        <v>197</v>
      </c>
      <c r="G3024" s="210"/>
      <c r="H3024" s="211"/>
      <c r="I3024" s="211"/>
      <c r="J3024" s="211"/>
      <c r="K3024" s="533" t="s">
        <v>850</v>
      </c>
      <c r="L3024" s="530">
        <v>0</v>
      </c>
      <c r="M3024" s="513"/>
      <c r="N3024" s="314"/>
      <c r="O3024" s="313"/>
      <c r="P3024" s="313"/>
      <c r="Q3024" s="313"/>
    </row>
    <row r="3025" spans="1:17" s="209" customFormat="1" ht="12" customHeight="1" x14ac:dyDescent="0.3">
      <c r="A3025" s="614"/>
      <c r="B3025" s="508"/>
      <c r="C3025" s="508"/>
      <c r="D3025" s="508"/>
      <c r="E3025" s="508"/>
      <c r="F3025" s="212" t="s">
        <v>104</v>
      </c>
      <c r="G3025" s="208">
        <v>1057858</v>
      </c>
      <c r="H3025" s="208">
        <v>0</v>
      </c>
      <c r="I3025" s="208">
        <f>G3025</f>
        <v>1057858</v>
      </c>
      <c r="J3025" s="208">
        <f t="shared" ref="J3025:J3027" si="2182">H3025</f>
        <v>0</v>
      </c>
      <c r="K3025" s="534"/>
      <c r="L3025" s="531"/>
      <c r="M3025" s="513"/>
      <c r="N3025" s="314">
        <f>G3025</f>
        <v>1057858</v>
      </c>
      <c r="O3025" s="314">
        <f t="shared" ref="O3025:Q3025" si="2183">H3025</f>
        <v>0</v>
      </c>
      <c r="P3025" s="314">
        <f t="shared" si="2183"/>
        <v>1057858</v>
      </c>
      <c r="Q3025" s="314">
        <f t="shared" si="2183"/>
        <v>0</v>
      </c>
    </row>
    <row r="3026" spans="1:17" s="209" customFormat="1" ht="12" customHeight="1" x14ac:dyDescent="0.3">
      <c r="A3026" s="614"/>
      <c r="B3026" s="508"/>
      <c r="C3026" s="508"/>
      <c r="D3026" s="508"/>
      <c r="E3026" s="508"/>
      <c r="F3026" s="212" t="s">
        <v>82</v>
      </c>
      <c r="G3026" s="208">
        <v>0</v>
      </c>
      <c r="H3026" s="208">
        <v>0</v>
      </c>
      <c r="I3026" s="208">
        <v>0</v>
      </c>
      <c r="J3026" s="208">
        <f t="shared" si="2182"/>
        <v>0</v>
      </c>
      <c r="K3026" s="534"/>
      <c r="L3026" s="531"/>
      <c r="M3026" s="513"/>
      <c r="N3026" s="314"/>
      <c r="O3026" s="313"/>
      <c r="P3026" s="313"/>
      <c r="Q3026" s="313"/>
    </row>
    <row r="3027" spans="1:17" s="209" customFormat="1" ht="12" customHeight="1" x14ac:dyDescent="0.3">
      <c r="A3027" s="614"/>
      <c r="B3027" s="508"/>
      <c r="C3027" s="508"/>
      <c r="D3027" s="508"/>
      <c r="E3027" s="508"/>
      <c r="F3027" s="212" t="s">
        <v>83</v>
      </c>
      <c r="G3027" s="208">
        <v>0</v>
      </c>
      <c r="H3027" s="208">
        <v>0</v>
      </c>
      <c r="I3027" s="208">
        <v>0</v>
      </c>
      <c r="J3027" s="208">
        <f t="shared" si="2182"/>
        <v>0</v>
      </c>
      <c r="K3027" s="534"/>
      <c r="L3027" s="531"/>
      <c r="M3027" s="513"/>
      <c r="N3027" s="314"/>
      <c r="O3027" s="313"/>
      <c r="P3027" s="313"/>
      <c r="Q3027" s="313"/>
    </row>
    <row r="3028" spans="1:17" s="209" customFormat="1" ht="12" customHeight="1" x14ac:dyDescent="0.3">
      <c r="A3028" s="614"/>
      <c r="B3028" s="509"/>
      <c r="C3028" s="509"/>
      <c r="D3028" s="508"/>
      <c r="E3028" s="508"/>
      <c r="F3028" s="213" t="s">
        <v>121</v>
      </c>
      <c r="G3028" s="214">
        <f t="shared" ref="G3028:J3028" si="2184">SUM(G3025:G3027)</f>
        <v>1057858</v>
      </c>
      <c r="H3028" s="214">
        <f t="shared" si="2184"/>
        <v>0</v>
      </c>
      <c r="I3028" s="214">
        <f t="shared" si="2184"/>
        <v>1057858</v>
      </c>
      <c r="J3028" s="214">
        <f t="shared" si="2184"/>
        <v>0</v>
      </c>
      <c r="K3028" s="535"/>
      <c r="L3028" s="532"/>
      <c r="M3028" s="514"/>
      <c r="N3028" s="314"/>
      <c r="O3028" s="313"/>
      <c r="P3028" s="313"/>
      <c r="Q3028" s="313"/>
    </row>
    <row r="3029" spans="1:17" s="209" customFormat="1" ht="12" customHeight="1" x14ac:dyDescent="0.3">
      <c r="A3029" s="614"/>
      <c r="B3029" s="518"/>
      <c r="C3029" s="519"/>
      <c r="D3029" s="519"/>
      <c r="E3029" s="520"/>
      <c r="F3029" s="206"/>
      <c r="G3029" s="207"/>
      <c r="H3029" s="208"/>
      <c r="I3029" s="208"/>
      <c r="J3029" s="208"/>
      <c r="K3029" s="527"/>
      <c r="L3029" s="527"/>
      <c r="M3029" s="512"/>
      <c r="N3029" s="314"/>
      <c r="O3029" s="313"/>
      <c r="P3029" s="313"/>
      <c r="Q3029" s="313"/>
    </row>
    <row r="3030" spans="1:17" s="209" customFormat="1" ht="12" customHeight="1" x14ac:dyDescent="0.3">
      <c r="A3030" s="614"/>
      <c r="B3030" s="521"/>
      <c r="C3030" s="522"/>
      <c r="D3030" s="522"/>
      <c r="E3030" s="523"/>
      <c r="F3030" s="206" t="s">
        <v>565</v>
      </c>
      <c r="G3030" s="207">
        <f>G3020+G3025</f>
        <v>2557858</v>
      </c>
      <c r="H3030" s="207">
        <f t="shared" ref="H3030:J3030" si="2185">H3020+H3025</f>
        <v>0</v>
      </c>
      <c r="I3030" s="207">
        <f t="shared" si="2185"/>
        <v>2557858</v>
      </c>
      <c r="J3030" s="207">
        <f t="shared" si="2185"/>
        <v>0</v>
      </c>
      <c r="K3030" s="528"/>
      <c r="L3030" s="528"/>
      <c r="M3030" s="513"/>
      <c r="N3030" s="314"/>
      <c r="O3030" s="313"/>
      <c r="P3030" s="313"/>
      <c r="Q3030" s="313"/>
    </row>
    <row r="3031" spans="1:17" s="209" customFormat="1" ht="12" customHeight="1" x14ac:dyDescent="0.3">
      <c r="A3031" s="614"/>
      <c r="B3031" s="521"/>
      <c r="C3031" s="522"/>
      <c r="D3031" s="522"/>
      <c r="E3031" s="523"/>
      <c r="F3031" s="206" t="s">
        <v>567</v>
      </c>
      <c r="G3031" s="207">
        <f t="shared" ref="G3031:J3032" si="2186">G3021+G3026</f>
        <v>0</v>
      </c>
      <c r="H3031" s="207">
        <f t="shared" si="2186"/>
        <v>0</v>
      </c>
      <c r="I3031" s="207">
        <f t="shared" si="2186"/>
        <v>0</v>
      </c>
      <c r="J3031" s="207">
        <f t="shared" si="2186"/>
        <v>0</v>
      </c>
      <c r="K3031" s="528"/>
      <c r="L3031" s="528"/>
      <c r="M3031" s="513"/>
      <c r="N3031" s="314"/>
      <c r="O3031" s="313"/>
      <c r="P3031" s="313"/>
      <c r="Q3031" s="313"/>
    </row>
    <row r="3032" spans="1:17" s="209" customFormat="1" ht="12" customHeight="1" x14ac:dyDescent="0.3">
      <c r="A3032" s="614"/>
      <c r="B3032" s="521"/>
      <c r="C3032" s="522"/>
      <c r="D3032" s="522"/>
      <c r="E3032" s="523"/>
      <c r="F3032" s="206" t="s">
        <v>569</v>
      </c>
      <c r="G3032" s="207">
        <f t="shared" si="2186"/>
        <v>0</v>
      </c>
      <c r="H3032" s="207">
        <f t="shared" si="2186"/>
        <v>0</v>
      </c>
      <c r="I3032" s="207">
        <f t="shared" si="2186"/>
        <v>0</v>
      </c>
      <c r="J3032" s="207">
        <f t="shared" si="2186"/>
        <v>0</v>
      </c>
      <c r="K3032" s="528"/>
      <c r="L3032" s="528"/>
      <c r="M3032" s="513"/>
      <c r="N3032" s="314"/>
      <c r="O3032" s="313"/>
      <c r="P3032" s="313"/>
      <c r="Q3032" s="313"/>
    </row>
    <row r="3033" spans="1:17" s="209" customFormat="1" ht="12" customHeight="1" x14ac:dyDescent="0.3">
      <c r="A3033" s="614"/>
      <c r="B3033" s="524"/>
      <c r="C3033" s="525"/>
      <c r="D3033" s="525"/>
      <c r="E3033" s="526"/>
      <c r="F3033" s="206" t="s">
        <v>121</v>
      </c>
      <c r="G3033" s="207">
        <f>SUM(G3030:G3032)</f>
        <v>2557858</v>
      </c>
      <c r="H3033" s="207">
        <f t="shared" ref="H3033:J3033" si="2187">SUM(H3030:H3032)</f>
        <v>0</v>
      </c>
      <c r="I3033" s="207">
        <f t="shared" si="2187"/>
        <v>2557858</v>
      </c>
      <c r="J3033" s="207">
        <f t="shared" si="2187"/>
        <v>0</v>
      </c>
      <c r="K3033" s="529"/>
      <c r="L3033" s="529"/>
      <c r="M3033" s="514"/>
      <c r="N3033" s="314"/>
      <c r="O3033" s="313"/>
      <c r="P3033" s="313"/>
      <c r="Q3033" s="313"/>
    </row>
    <row r="3034" spans="1:17" s="209" customFormat="1" ht="12" customHeight="1" x14ac:dyDescent="0.3">
      <c r="A3034" s="614">
        <f>A3019+1</f>
        <v>308</v>
      </c>
      <c r="B3034" s="507"/>
      <c r="C3034" s="507" t="s">
        <v>502</v>
      </c>
      <c r="D3034" s="507"/>
      <c r="E3034" s="507"/>
      <c r="F3034" s="210" t="s">
        <v>197</v>
      </c>
      <c r="G3034" s="210"/>
      <c r="H3034" s="211"/>
      <c r="I3034" s="211"/>
      <c r="J3034" s="211"/>
      <c r="K3034" s="533" t="s">
        <v>850</v>
      </c>
      <c r="L3034" s="530">
        <v>0</v>
      </c>
      <c r="M3034" s="512"/>
      <c r="N3034" s="314"/>
      <c r="O3034" s="313"/>
      <c r="P3034" s="313"/>
      <c r="Q3034" s="313"/>
    </row>
    <row r="3035" spans="1:17" s="209" customFormat="1" ht="12" customHeight="1" x14ac:dyDescent="0.3">
      <c r="A3035" s="614"/>
      <c r="B3035" s="508"/>
      <c r="C3035" s="508"/>
      <c r="D3035" s="508"/>
      <c r="E3035" s="508"/>
      <c r="F3035" s="212" t="s">
        <v>104</v>
      </c>
      <c r="G3035" s="208">
        <v>26599999.999999996</v>
      </c>
      <c r="H3035" s="208">
        <v>0</v>
      </c>
      <c r="I3035" s="208">
        <f>G3035</f>
        <v>26599999.999999996</v>
      </c>
      <c r="J3035" s="208">
        <f t="shared" ref="J3035:J3037" si="2188">H3035</f>
        <v>0</v>
      </c>
      <c r="K3035" s="534"/>
      <c r="L3035" s="531"/>
      <c r="M3035" s="513"/>
      <c r="N3035" s="314">
        <f>G3035</f>
        <v>26599999.999999996</v>
      </c>
      <c r="O3035" s="314">
        <f t="shared" ref="O3035:Q3035" si="2189">H3035</f>
        <v>0</v>
      </c>
      <c r="P3035" s="314">
        <f t="shared" si="2189"/>
        <v>26599999.999999996</v>
      </c>
      <c r="Q3035" s="314">
        <f t="shared" si="2189"/>
        <v>0</v>
      </c>
    </row>
    <row r="3036" spans="1:17" s="209" customFormat="1" ht="12" customHeight="1" x14ac:dyDescent="0.3">
      <c r="A3036" s="614"/>
      <c r="B3036" s="508"/>
      <c r="C3036" s="508"/>
      <c r="D3036" s="508"/>
      <c r="E3036" s="508"/>
      <c r="F3036" s="212" t="s">
        <v>82</v>
      </c>
      <c r="G3036" s="208">
        <v>0</v>
      </c>
      <c r="H3036" s="208">
        <v>0</v>
      </c>
      <c r="I3036" s="208">
        <v>0</v>
      </c>
      <c r="J3036" s="208">
        <f t="shared" si="2188"/>
        <v>0</v>
      </c>
      <c r="K3036" s="534"/>
      <c r="L3036" s="531"/>
      <c r="M3036" s="513"/>
      <c r="N3036" s="314"/>
      <c r="O3036" s="313"/>
      <c r="P3036" s="313"/>
      <c r="Q3036" s="313"/>
    </row>
    <row r="3037" spans="1:17" s="209" customFormat="1" ht="12" customHeight="1" x14ac:dyDescent="0.3">
      <c r="A3037" s="614"/>
      <c r="B3037" s="508"/>
      <c r="C3037" s="508"/>
      <c r="D3037" s="508"/>
      <c r="E3037" s="508"/>
      <c r="F3037" s="212" t="s">
        <v>83</v>
      </c>
      <c r="G3037" s="208">
        <v>0</v>
      </c>
      <c r="H3037" s="208">
        <v>0</v>
      </c>
      <c r="I3037" s="208">
        <v>0</v>
      </c>
      <c r="J3037" s="208">
        <f t="shared" si="2188"/>
        <v>0</v>
      </c>
      <c r="K3037" s="534"/>
      <c r="L3037" s="531"/>
      <c r="M3037" s="513"/>
      <c r="N3037" s="314"/>
      <c r="O3037" s="313"/>
      <c r="P3037" s="313"/>
      <c r="Q3037" s="313"/>
    </row>
    <row r="3038" spans="1:17" s="209" customFormat="1" ht="12" customHeight="1" x14ac:dyDescent="0.3">
      <c r="A3038" s="614"/>
      <c r="B3038" s="509"/>
      <c r="C3038" s="509"/>
      <c r="D3038" s="508"/>
      <c r="E3038" s="508"/>
      <c r="F3038" s="213" t="s">
        <v>121</v>
      </c>
      <c r="G3038" s="214">
        <f t="shared" ref="G3038:J3038" si="2190">SUM(G3035:G3037)</f>
        <v>26599999.999999996</v>
      </c>
      <c r="H3038" s="214">
        <f t="shared" si="2190"/>
        <v>0</v>
      </c>
      <c r="I3038" s="214">
        <f t="shared" si="2190"/>
        <v>26599999.999999996</v>
      </c>
      <c r="J3038" s="214">
        <f t="shared" si="2190"/>
        <v>0</v>
      </c>
      <c r="K3038" s="535"/>
      <c r="L3038" s="532"/>
      <c r="M3038" s="513"/>
      <c r="N3038" s="314"/>
      <c r="O3038" s="313"/>
      <c r="P3038" s="313"/>
      <c r="Q3038" s="313"/>
    </row>
    <row r="3039" spans="1:17" s="209" customFormat="1" ht="12" customHeight="1" x14ac:dyDescent="0.3">
      <c r="A3039" s="614"/>
      <c r="B3039" s="507"/>
      <c r="C3039" s="507" t="s">
        <v>503</v>
      </c>
      <c r="D3039" s="508"/>
      <c r="E3039" s="508"/>
      <c r="F3039" s="210" t="s">
        <v>197</v>
      </c>
      <c r="G3039" s="210"/>
      <c r="H3039" s="211"/>
      <c r="I3039" s="211"/>
      <c r="J3039" s="211"/>
      <c r="K3039" s="533" t="s">
        <v>850</v>
      </c>
      <c r="L3039" s="530">
        <v>0</v>
      </c>
      <c r="M3039" s="513"/>
      <c r="N3039" s="314"/>
      <c r="O3039" s="313"/>
      <c r="P3039" s="313"/>
      <c r="Q3039" s="313"/>
    </row>
    <row r="3040" spans="1:17" s="209" customFormat="1" ht="12" customHeight="1" x14ac:dyDescent="0.3">
      <c r="A3040" s="614"/>
      <c r="B3040" s="508"/>
      <c r="C3040" s="508"/>
      <c r="D3040" s="508"/>
      <c r="E3040" s="508"/>
      <c r="F3040" s="212" t="s">
        <v>104</v>
      </c>
      <c r="G3040" s="208">
        <v>15000000</v>
      </c>
      <c r="H3040" s="208">
        <v>0</v>
      </c>
      <c r="I3040" s="208">
        <f>G3040</f>
        <v>15000000</v>
      </c>
      <c r="J3040" s="208">
        <f t="shared" ref="J3040:J3042" si="2191">H3040</f>
        <v>0</v>
      </c>
      <c r="K3040" s="534"/>
      <c r="L3040" s="531"/>
      <c r="M3040" s="513"/>
      <c r="N3040" s="314">
        <f>G3040</f>
        <v>15000000</v>
      </c>
      <c r="O3040" s="314">
        <f t="shared" ref="O3040:Q3040" si="2192">H3040</f>
        <v>0</v>
      </c>
      <c r="P3040" s="314">
        <f t="shared" si="2192"/>
        <v>15000000</v>
      </c>
      <c r="Q3040" s="314">
        <f t="shared" si="2192"/>
        <v>0</v>
      </c>
    </row>
    <row r="3041" spans="1:17" s="209" customFormat="1" ht="12" customHeight="1" x14ac:dyDescent="0.3">
      <c r="A3041" s="614"/>
      <c r="B3041" s="508"/>
      <c r="C3041" s="508"/>
      <c r="D3041" s="508"/>
      <c r="E3041" s="508"/>
      <c r="F3041" s="212" t="s">
        <v>82</v>
      </c>
      <c r="G3041" s="208">
        <v>0</v>
      </c>
      <c r="H3041" s="208">
        <v>0</v>
      </c>
      <c r="I3041" s="208">
        <v>0</v>
      </c>
      <c r="J3041" s="208">
        <f t="shared" si="2191"/>
        <v>0</v>
      </c>
      <c r="K3041" s="534"/>
      <c r="L3041" s="531"/>
      <c r="M3041" s="513"/>
      <c r="N3041" s="314"/>
      <c r="O3041" s="313"/>
      <c r="P3041" s="313"/>
      <c r="Q3041" s="313"/>
    </row>
    <row r="3042" spans="1:17" s="209" customFormat="1" ht="12" customHeight="1" x14ac:dyDescent="0.3">
      <c r="A3042" s="614"/>
      <c r="B3042" s="508"/>
      <c r="C3042" s="508"/>
      <c r="D3042" s="508"/>
      <c r="E3042" s="508"/>
      <c r="F3042" s="212" t="s">
        <v>83</v>
      </c>
      <c r="G3042" s="208">
        <v>0</v>
      </c>
      <c r="H3042" s="208">
        <v>0</v>
      </c>
      <c r="I3042" s="208">
        <v>0</v>
      </c>
      <c r="J3042" s="208">
        <f t="shared" si="2191"/>
        <v>0</v>
      </c>
      <c r="K3042" s="534"/>
      <c r="L3042" s="531"/>
      <c r="M3042" s="513"/>
      <c r="N3042" s="314"/>
      <c r="O3042" s="313"/>
      <c r="P3042" s="313"/>
      <c r="Q3042" s="313"/>
    </row>
    <row r="3043" spans="1:17" s="209" customFormat="1" ht="12" customHeight="1" x14ac:dyDescent="0.3">
      <c r="A3043" s="614"/>
      <c r="B3043" s="509"/>
      <c r="C3043" s="509"/>
      <c r="D3043" s="508"/>
      <c r="E3043" s="508"/>
      <c r="F3043" s="213" t="s">
        <v>121</v>
      </c>
      <c r="G3043" s="214">
        <f t="shared" ref="G3043:J3043" si="2193">SUM(G3040:G3042)</f>
        <v>15000000</v>
      </c>
      <c r="H3043" s="214">
        <f t="shared" si="2193"/>
        <v>0</v>
      </c>
      <c r="I3043" s="214">
        <f t="shared" si="2193"/>
        <v>15000000</v>
      </c>
      <c r="J3043" s="214">
        <f t="shared" si="2193"/>
        <v>0</v>
      </c>
      <c r="K3043" s="535"/>
      <c r="L3043" s="532"/>
      <c r="M3043" s="513"/>
      <c r="N3043" s="314"/>
      <c r="O3043" s="313"/>
      <c r="P3043" s="313"/>
      <c r="Q3043" s="313"/>
    </row>
    <row r="3044" spans="1:17" s="209" customFormat="1" ht="12" customHeight="1" x14ac:dyDescent="0.3">
      <c r="A3044" s="614"/>
      <c r="B3044" s="507"/>
      <c r="C3044" s="507" t="s">
        <v>504</v>
      </c>
      <c r="D3044" s="508"/>
      <c r="E3044" s="508"/>
      <c r="F3044" s="210" t="s">
        <v>197</v>
      </c>
      <c r="G3044" s="210"/>
      <c r="H3044" s="211"/>
      <c r="I3044" s="211"/>
      <c r="J3044" s="211"/>
      <c r="K3044" s="533" t="s">
        <v>1171</v>
      </c>
      <c r="L3044" s="530">
        <v>0</v>
      </c>
      <c r="M3044" s="513"/>
      <c r="N3044" s="314"/>
      <c r="O3044" s="313"/>
      <c r="P3044" s="313"/>
      <c r="Q3044" s="313"/>
    </row>
    <row r="3045" spans="1:17" s="209" customFormat="1" ht="12" customHeight="1" x14ac:dyDescent="0.3">
      <c r="A3045" s="614"/>
      <c r="B3045" s="508"/>
      <c r="C3045" s="508"/>
      <c r="D3045" s="508"/>
      <c r="E3045" s="508"/>
      <c r="F3045" s="212" t="s">
        <v>104</v>
      </c>
      <c r="G3045" s="208">
        <v>6520000</v>
      </c>
      <c r="H3045" s="208">
        <v>0</v>
      </c>
      <c r="I3045" s="208">
        <f>G3045</f>
        <v>6520000</v>
      </c>
      <c r="J3045" s="208">
        <f t="shared" ref="J3045:J3047" si="2194">H3045</f>
        <v>0</v>
      </c>
      <c r="K3045" s="534"/>
      <c r="L3045" s="531"/>
      <c r="M3045" s="513"/>
      <c r="N3045" s="314">
        <f>G3045</f>
        <v>6520000</v>
      </c>
      <c r="O3045" s="314">
        <f t="shared" ref="O3045:Q3045" si="2195">H3045</f>
        <v>0</v>
      </c>
      <c r="P3045" s="314">
        <f t="shared" si="2195"/>
        <v>6520000</v>
      </c>
      <c r="Q3045" s="314">
        <f t="shared" si="2195"/>
        <v>0</v>
      </c>
    </row>
    <row r="3046" spans="1:17" s="209" customFormat="1" ht="12" customHeight="1" x14ac:dyDescent="0.3">
      <c r="A3046" s="614"/>
      <c r="B3046" s="508"/>
      <c r="C3046" s="508"/>
      <c r="D3046" s="508"/>
      <c r="E3046" s="508"/>
      <c r="F3046" s="212" t="s">
        <v>82</v>
      </c>
      <c r="G3046" s="208">
        <v>0</v>
      </c>
      <c r="H3046" s="208">
        <v>0</v>
      </c>
      <c r="I3046" s="208">
        <v>0</v>
      </c>
      <c r="J3046" s="208">
        <f t="shared" si="2194"/>
        <v>0</v>
      </c>
      <c r="K3046" s="534"/>
      <c r="L3046" s="531"/>
      <c r="M3046" s="513"/>
      <c r="N3046" s="314"/>
      <c r="O3046" s="313"/>
      <c r="P3046" s="313"/>
      <c r="Q3046" s="313"/>
    </row>
    <row r="3047" spans="1:17" s="209" customFormat="1" ht="12" customHeight="1" x14ac:dyDescent="0.3">
      <c r="A3047" s="614"/>
      <c r="B3047" s="508"/>
      <c r="C3047" s="508"/>
      <c r="D3047" s="508"/>
      <c r="E3047" s="508"/>
      <c r="F3047" s="212" t="s">
        <v>83</v>
      </c>
      <c r="G3047" s="208">
        <v>0</v>
      </c>
      <c r="H3047" s="208">
        <v>0</v>
      </c>
      <c r="I3047" s="208">
        <v>0</v>
      </c>
      <c r="J3047" s="208">
        <f t="shared" si="2194"/>
        <v>0</v>
      </c>
      <c r="K3047" s="534"/>
      <c r="L3047" s="531"/>
      <c r="M3047" s="513"/>
      <c r="N3047" s="314"/>
      <c r="O3047" s="313"/>
      <c r="P3047" s="313"/>
      <c r="Q3047" s="313"/>
    </row>
    <row r="3048" spans="1:17" s="209" customFormat="1" ht="12" customHeight="1" x14ac:dyDescent="0.3">
      <c r="A3048" s="614"/>
      <c r="B3048" s="509"/>
      <c r="C3048" s="509"/>
      <c r="D3048" s="508"/>
      <c r="E3048" s="508"/>
      <c r="F3048" s="213" t="s">
        <v>121</v>
      </c>
      <c r="G3048" s="214">
        <f t="shared" ref="G3048:J3048" si="2196">SUM(G3045:G3047)</f>
        <v>6520000</v>
      </c>
      <c r="H3048" s="214">
        <f t="shared" si="2196"/>
        <v>0</v>
      </c>
      <c r="I3048" s="214">
        <f t="shared" si="2196"/>
        <v>6520000</v>
      </c>
      <c r="J3048" s="214">
        <f t="shared" si="2196"/>
        <v>0</v>
      </c>
      <c r="K3048" s="535"/>
      <c r="L3048" s="532"/>
      <c r="M3048" s="514"/>
      <c r="N3048" s="314"/>
      <c r="O3048" s="313"/>
      <c r="P3048" s="313"/>
      <c r="Q3048" s="313"/>
    </row>
    <row r="3049" spans="1:17" s="209" customFormat="1" ht="12" customHeight="1" x14ac:dyDescent="0.3">
      <c r="A3049" s="614"/>
      <c r="B3049" s="518"/>
      <c r="C3049" s="519"/>
      <c r="D3049" s="519"/>
      <c r="E3049" s="520"/>
      <c r="F3049" s="206"/>
      <c r="G3049" s="207"/>
      <c r="H3049" s="208"/>
      <c r="I3049" s="208"/>
      <c r="J3049" s="208"/>
      <c r="K3049" s="527"/>
      <c r="L3049" s="527"/>
      <c r="M3049" s="512"/>
      <c r="N3049" s="314"/>
      <c r="O3049" s="313"/>
      <c r="P3049" s="313"/>
      <c r="Q3049" s="313"/>
    </row>
    <row r="3050" spans="1:17" s="209" customFormat="1" ht="12" customHeight="1" x14ac:dyDescent="0.3">
      <c r="A3050" s="614"/>
      <c r="B3050" s="521"/>
      <c r="C3050" s="522"/>
      <c r="D3050" s="522"/>
      <c r="E3050" s="523"/>
      <c r="F3050" s="206" t="s">
        <v>565</v>
      </c>
      <c r="G3050" s="207">
        <f>G3035+G3040+G3045</f>
        <v>48120000</v>
      </c>
      <c r="H3050" s="207">
        <f t="shared" ref="H3050:J3050" si="2197">H3035+H3040+H3045</f>
        <v>0</v>
      </c>
      <c r="I3050" s="207">
        <f t="shared" si="2197"/>
        <v>48120000</v>
      </c>
      <c r="J3050" s="207">
        <f t="shared" si="2197"/>
        <v>0</v>
      </c>
      <c r="K3050" s="528"/>
      <c r="L3050" s="528"/>
      <c r="M3050" s="513"/>
      <c r="N3050" s="314"/>
      <c r="O3050" s="313"/>
      <c r="P3050" s="313"/>
      <c r="Q3050" s="313"/>
    </row>
    <row r="3051" spans="1:17" s="209" customFormat="1" ht="12" customHeight="1" x14ac:dyDescent="0.3">
      <c r="A3051" s="614"/>
      <c r="B3051" s="521"/>
      <c r="C3051" s="522"/>
      <c r="D3051" s="522"/>
      <c r="E3051" s="523"/>
      <c r="F3051" s="206" t="s">
        <v>567</v>
      </c>
      <c r="G3051" s="207">
        <f t="shared" ref="G3051:J3052" si="2198">G3036+G3041+G3046</f>
        <v>0</v>
      </c>
      <c r="H3051" s="207">
        <f t="shared" si="2198"/>
        <v>0</v>
      </c>
      <c r="I3051" s="207">
        <f t="shared" si="2198"/>
        <v>0</v>
      </c>
      <c r="J3051" s="207">
        <f t="shared" si="2198"/>
        <v>0</v>
      </c>
      <c r="K3051" s="528"/>
      <c r="L3051" s="528"/>
      <c r="M3051" s="513"/>
      <c r="N3051" s="314"/>
      <c r="O3051" s="313"/>
      <c r="P3051" s="313"/>
      <c r="Q3051" s="313"/>
    </row>
    <row r="3052" spans="1:17" s="209" customFormat="1" ht="12" customHeight="1" x14ac:dyDescent="0.3">
      <c r="A3052" s="614"/>
      <c r="B3052" s="521"/>
      <c r="C3052" s="522"/>
      <c r="D3052" s="522"/>
      <c r="E3052" s="523"/>
      <c r="F3052" s="206" t="s">
        <v>569</v>
      </c>
      <c r="G3052" s="207">
        <f t="shared" si="2198"/>
        <v>0</v>
      </c>
      <c r="H3052" s="207">
        <f t="shared" si="2198"/>
        <v>0</v>
      </c>
      <c r="I3052" s="207">
        <f t="shared" si="2198"/>
        <v>0</v>
      </c>
      <c r="J3052" s="207">
        <f t="shared" si="2198"/>
        <v>0</v>
      </c>
      <c r="K3052" s="528"/>
      <c r="L3052" s="528"/>
      <c r="M3052" s="513"/>
      <c r="N3052" s="314"/>
      <c r="O3052" s="313"/>
      <c r="P3052" s="313"/>
      <c r="Q3052" s="313"/>
    </row>
    <row r="3053" spans="1:17" s="209" customFormat="1" ht="12" customHeight="1" x14ac:dyDescent="0.3">
      <c r="A3053" s="614"/>
      <c r="B3053" s="524"/>
      <c r="C3053" s="525"/>
      <c r="D3053" s="525"/>
      <c r="E3053" s="526"/>
      <c r="F3053" s="206" t="s">
        <v>121</v>
      </c>
      <c r="G3053" s="207">
        <f>SUM(G3050:G3052)</f>
        <v>48120000</v>
      </c>
      <c r="H3053" s="207">
        <f t="shared" ref="H3053:J3053" si="2199">SUM(H3050:H3052)</f>
        <v>0</v>
      </c>
      <c r="I3053" s="207">
        <f t="shared" si="2199"/>
        <v>48120000</v>
      </c>
      <c r="J3053" s="207">
        <f t="shared" si="2199"/>
        <v>0</v>
      </c>
      <c r="K3053" s="529"/>
      <c r="L3053" s="529"/>
      <c r="M3053" s="514"/>
      <c r="N3053" s="314"/>
      <c r="O3053" s="313"/>
      <c r="P3053" s="313"/>
      <c r="Q3053" s="313"/>
    </row>
    <row r="3054" spans="1:17" s="209" customFormat="1" ht="12" customHeight="1" x14ac:dyDescent="0.3">
      <c r="A3054" s="614">
        <f>A3034+1</f>
        <v>309</v>
      </c>
      <c r="B3054" s="507"/>
      <c r="C3054" s="507" t="s">
        <v>505</v>
      </c>
      <c r="D3054" s="507"/>
      <c r="E3054" s="507"/>
      <c r="F3054" s="210" t="s">
        <v>197</v>
      </c>
      <c r="G3054" s="210"/>
      <c r="H3054" s="211"/>
      <c r="I3054" s="211"/>
      <c r="J3054" s="211"/>
      <c r="K3054" s="533" t="s">
        <v>849</v>
      </c>
      <c r="L3054" s="530">
        <v>0</v>
      </c>
      <c r="M3054" s="512"/>
      <c r="N3054" s="314"/>
      <c r="O3054" s="313"/>
      <c r="P3054" s="313"/>
      <c r="Q3054" s="313"/>
    </row>
    <row r="3055" spans="1:17" s="209" customFormat="1" ht="12" customHeight="1" x14ac:dyDescent="0.3">
      <c r="A3055" s="614"/>
      <c r="B3055" s="508"/>
      <c r="C3055" s="508"/>
      <c r="D3055" s="508"/>
      <c r="E3055" s="508"/>
      <c r="F3055" s="212" t="s">
        <v>104</v>
      </c>
      <c r="G3055" s="208">
        <v>24000000</v>
      </c>
      <c r="H3055" s="208">
        <v>0</v>
      </c>
      <c r="I3055" s="208">
        <f>G3055</f>
        <v>24000000</v>
      </c>
      <c r="J3055" s="208">
        <f t="shared" ref="J3055:J3057" si="2200">H3055</f>
        <v>0</v>
      </c>
      <c r="K3055" s="534"/>
      <c r="L3055" s="531"/>
      <c r="M3055" s="513"/>
      <c r="N3055" s="314">
        <f>G3055</f>
        <v>24000000</v>
      </c>
      <c r="O3055" s="314">
        <f t="shared" ref="O3055:Q3055" si="2201">H3055</f>
        <v>0</v>
      </c>
      <c r="P3055" s="314">
        <f t="shared" si="2201"/>
        <v>24000000</v>
      </c>
      <c r="Q3055" s="314">
        <f t="shared" si="2201"/>
        <v>0</v>
      </c>
    </row>
    <row r="3056" spans="1:17" s="209" customFormat="1" ht="12" customHeight="1" x14ac:dyDescent="0.3">
      <c r="A3056" s="614"/>
      <c r="B3056" s="508"/>
      <c r="C3056" s="508"/>
      <c r="D3056" s="508"/>
      <c r="E3056" s="508"/>
      <c r="F3056" s="212" t="s">
        <v>82</v>
      </c>
      <c r="G3056" s="208">
        <v>0</v>
      </c>
      <c r="H3056" s="208">
        <v>0</v>
      </c>
      <c r="I3056" s="208">
        <v>0</v>
      </c>
      <c r="J3056" s="208">
        <f t="shared" si="2200"/>
        <v>0</v>
      </c>
      <c r="K3056" s="534"/>
      <c r="L3056" s="531"/>
      <c r="M3056" s="513"/>
      <c r="N3056" s="314"/>
      <c r="O3056" s="313"/>
      <c r="P3056" s="313"/>
      <c r="Q3056" s="313"/>
    </row>
    <row r="3057" spans="1:17" s="209" customFormat="1" ht="12" customHeight="1" x14ac:dyDescent="0.3">
      <c r="A3057" s="614"/>
      <c r="B3057" s="508"/>
      <c r="C3057" s="508"/>
      <c r="D3057" s="508"/>
      <c r="E3057" s="508"/>
      <c r="F3057" s="212" t="s">
        <v>83</v>
      </c>
      <c r="G3057" s="208">
        <v>0</v>
      </c>
      <c r="H3057" s="208">
        <v>0</v>
      </c>
      <c r="I3057" s="208">
        <v>0</v>
      </c>
      <c r="J3057" s="208">
        <f t="shared" si="2200"/>
        <v>0</v>
      </c>
      <c r="K3057" s="534"/>
      <c r="L3057" s="531"/>
      <c r="M3057" s="513"/>
      <c r="N3057" s="314"/>
      <c r="O3057" s="313"/>
      <c r="P3057" s="313"/>
      <c r="Q3057" s="313"/>
    </row>
    <row r="3058" spans="1:17" s="209" customFormat="1" ht="12" customHeight="1" x14ac:dyDescent="0.3">
      <c r="A3058" s="614"/>
      <c r="B3058" s="509"/>
      <c r="C3058" s="509"/>
      <c r="D3058" s="509"/>
      <c r="E3058" s="509"/>
      <c r="F3058" s="213" t="s">
        <v>121</v>
      </c>
      <c r="G3058" s="214">
        <f t="shared" ref="G3058:J3058" si="2202">SUM(G3055:G3057)</f>
        <v>24000000</v>
      </c>
      <c r="H3058" s="214">
        <f t="shared" si="2202"/>
        <v>0</v>
      </c>
      <c r="I3058" s="214">
        <f t="shared" si="2202"/>
        <v>24000000</v>
      </c>
      <c r="J3058" s="214">
        <f t="shared" si="2202"/>
        <v>0</v>
      </c>
      <c r="K3058" s="535"/>
      <c r="L3058" s="532"/>
      <c r="M3058" s="514"/>
      <c r="N3058" s="314"/>
      <c r="O3058" s="313"/>
      <c r="P3058" s="313"/>
      <c r="Q3058" s="313"/>
    </row>
    <row r="3059" spans="1:17" s="209" customFormat="1" ht="12" customHeight="1" x14ac:dyDescent="0.3">
      <c r="A3059" s="614">
        <f>A3054+1</f>
        <v>310</v>
      </c>
      <c r="B3059" s="507"/>
      <c r="C3059" s="507" t="s">
        <v>506</v>
      </c>
      <c r="D3059" s="507"/>
      <c r="E3059" s="507"/>
      <c r="F3059" s="210" t="s">
        <v>197</v>
      </c>
      <c r="G3059" s="210"/>
      <c r="H3059" s="211"/>
      <c r="I3059" s="211"/>
      <c r="J3059" s="211"/>
      <c r="K3059" s="533" t="s">
        <v>1173</v>
      </c>
      <c r="L3059" s="530">
        <v>0</v>
      </c>
      <c r="M3059" s="512"/>
      <c r="N3059" s="314"/>
      <c r="O3059" s="313"/>
      <c r="P3059" s="313"/>
      <c r="Q3059" s="313"/>
    </row>
    <row r="3060" spans="1:17" s="209" customFormat="1" ht="12" customHeight="1" x14ac:dyDescent="0.3">
      <c r="A3060" s="614"/>
      <c r="B3060" s="508"/>
      <c r="C3060" s="508"/>
      <c r="D3060" s="508"/>
      <c r="E3060" s="508"/>
      <c r="F3060" s="212" t="s">
        <v>104</v>
      </c>
      <c r="G3060" s="208">
        <v>74500000</v>
      </c>
      <c r="H3060" s="208">
        <v>0</v>
      </c>
      <c r="I3060" s="208">
        <f>G3060</f>
        <v>74500000</v>
      </c>
      <c r="J3060" s="208">
        <f t="shared" ref="J3060:J3062" si="2203">H3060</f>
        <v>0</v>
      </c>
      <c r="K3060" s="534"/>
      <c r="L3060" s="531"/>
      <c r="M3060" s="513"/>
      <c r="N3060" s="314">
        <f>G3060</f>
        <v>74500000</v>
      </c>
      <c r="O3060" s="314">
        <f t="shared" ref="O3060:Q3060" si="2204">H3060</f>
        <v>0</v>
      </c>
      <c r="P3060" s="314">
        <f t="shared" si="2204"/>
        <v>74500000</v>
      </c>
      <c r="Q3060" s="314">
        <f t="shared" si="2204"/>
        <v>0</v>
      </c>
    </row>
    <row r="3061" spans="1:17" s="209" customFormat="1" ht="12" customHeight="1" x14ac:dyDescent="0.3">
      <c r="A3061" s="614"/>
      <c r="B3061" s="508"/>
      <c r="C3061" s="508"/>
      <c r="D3061" s="508"/>
      <c r="E3061" s="508"/>
      <c r="F3061" s="212" t="s">
        <v>82</v>
      </c>
      <c r="G3061" s="208">
        <v>0</v>
      </c>
      <c r="H3061" s="208">
        <v>0</v>
      </c>
      <c r="I3061" s="208">
        <v>0</v>
      </c>
      <c r="J3061" s="208">
        <f t="shared" si="2203"/>
        <v>0</v>
      </c>
      <c r="K3061" s="534"/>
      <c r="L3061" s="531"/>
      <c r="M3061" s="513"/>
      <c r="N3061" s="314"/>
      <c r="O3061" s="313"/>
      <c r="P3061" s="313"/>
      <c r="Q3061" s="313"/>
    </row>
    <row r="3062" spans="1:17" s="209" customFormat="1" ht="12" customHeight="1" x14ac:dyDescent="0.3">
      <c r="A3062" s="614"/>
      <c r="B3062" s="508"/>
      <c r="C3062" s="508"/>
      <c r="D3062" s="508"/>
      <c r="E3062" s="508"/>
      <c r="F3062" s="212" t="s">
        <v>83</v>
      </c>
      <c r="G3062" s="208">
        <v>0</v>
      </c>
      <c r="H3062" s="208">
        <v>0</v>
      </c>
      <c r="I3062" s="208">
        <v>0</v>
      </c>
      <c r="J3062" s="208">
        <f t="shared" si="2203"/>
        <v>0</v>
      </c>
      <c r="K3062" s="534"/>
      <c r="L3062" s="531"/>
      <c r="M3062" s="513"/>
      <c r="N3062" s="314"/>
      <c r="O3062" s="313"/>
      <c r="P3062" s="313"/>
      <c r="Q3062" s="313"/>
    </row>
    <row r="3063" spans="1:17" s="209" customFormat="1" ht="12" customHeight="1" x14ac:dyDescent="0.3">
      <c r="A3063" s="614"/>
      <c r="B3063" s="509"/>
      <c r="C3063" s="509"/>
      <c r="D3063" s="509"/>
      <c r="E3063" s="509"/>
      <c r="F3063" s="213" t="s">
        <v>121</v>
      </c>
      <c r="G3063" s="214">
        <f t="shared" ref="G3063:J3063" si="2205">SUM(G3060:G3062)</f>
        <v>74500000</v>
      </c>
      <c r="H3063" s="214">
        <f t="shared" si="2205"/>
        <v>0</v>
      </c>
      <c r="I3063" s="214">
        <f t="shared" si="2205"/>
        <v>74500000</v>
      </c>
      <c r="J3063" s="214">
        <f t="shared" si="2205"/>
        <v>0</v>
      </c>
      <c r="K3063" s="535"/>
      <c r="L3063" s="532"/>
      <c r="M3063" s="514"/>
      <c r="N3063" s="314"/>
      <c r="O3063" s="313"/>
      <c r="P3063" s="313"/>
      <c r="Q3063" s="313"/>
    </row>
    <row r="3064" spans="1:17" s="209" customFormat="1" ht="12" customHeight="1" x14ac:dyDescent="0.3">
      <c r="A3064" s="614">
        <f>A3059+1</f>
        <v>311</v>
      </c>
      <c r="B3064" s="507"/>
      <c r="C3064" s="507" t="s">
        <v>507</v>
      </c>
      <c r="D3064" s="507"/>
      <c r="E3064" s="507"/>
      <c r="F3064" s="210" t="s">
        <v>197</v>
      </c>
      <c r="G3064" s="210"/>
      <c r="H3064" s="211"/>
      <c r="I3064" s="211"/>
      <c r="J3064" s="211"/>
      <c r="K3064" s="533" t="s">
        <v>850</v>
      </c>
      <c r="L3064" s="530">
        <v>0</v>
      </c>
      <c r="M3064" s="512"/>
      <c r="N3064" s="314"/>
      <c r="O3064" s="313"/>
      <c r="P3064" s="313"/>
      <c r="Q3064" s="313"/>
    </row>
    <row r="3065" spans="1:17" s="209" customFormat="1" ht="12" customHeight="1" x14ac:dyDescent="0.3">
      <c r="A3065" s="614"/>
      <c r="B3065" s="508"/>
      <c r="C3065" s="508"/>
      <c r="D3065" s="508"/>
      <c r="E3065" s="508"/>
      <c r="F3065" s="212" t="s">
        <v>104</v>
      </c>
      <c r="G3065" s="208">
        <v>1000000</v>
      </c>
      <c r="H3065" s="208">
        <v>0</v>
      </c>
      <c r="I3065" s="208">
        <f>G3065</f>
        <v>1000000</v>
      </c>
      <c r="J3065" s="208">
        <f t="shared" ref="J3065:J3067" si="2206">H3065</f>
        <v>0</v>
      </c>
      <c r="K3065" s="534"/>
      <c r="L3065" s="531"/>
      <c r="M3065" s="513"/>
      <c r="N3065" s="314">
        <f>G3065</f>
        <v>1000000</v>
      </c>
      <c r="O3065" s="314">
        <f t="shared" ref="O3065:Q3065" si="2207">H3065</f>
        <v>0</v>
      </c>
      <c r="P3065" s="314">
        <f t="shared" si="2207"/>
        <v>1000000</v>
      </c>
      <c r="Q3065" s="314">
        <f t="shared" si="2207"/>
        <v>0</v>
      </c>
    </row>
    <row r="3066" spans="1:17" s="209" customFormat="1" ht="12" customHeight="1" x14ac:dyDescent="0.3">
      <c r="A3066" s="614"/>
      <c r="B3066" s="508"/>
      <c r="C3066" s="508"/>
      <c r="D3066" s="508"/>
      <c r="E3066" s="508"/>
      <c r="F3066" s="212" t="s">
        <v>82</v>
      </c>
      <c r="G3066" s="208">
        <v>0</v>
      </c>
      <c r="H3066" s="208">
        <v>0</v>
      </c>
      <c r="I3066" s="208">
        <v>0</v>
      </c>
      <c r="J3066" s="208">
        <f t="shared" si="2206"/>
        <v>0</v>
      </c>
      <c r="K3066" s="534"/>
      <c r="L3066" s="531"/>
      <c r="M3066" s="513"/>
      <c r="N3066" s="314"/>
      <c r="O3066" s="313"/>
      <c r="P3066" s="313"/>
      <c r="Q3066" s="313"/>
    </row>
    <row r="3067" spans="1:17" s="209" customFormat="1" ht="12" customHeight="1" x14ac:dyDescent="0.3">
      <c r="A3067" s="614"/>
      <c r="B3067" s="508"/>
      <c r="C3067" s="508"/>
      <c r="D3067" s="508"/>
      <c r="E3067" s="508"/>
      <c r="F3067" s="212" t="s">
        <v>83</v>
      </c>
      <c r="G3067" s="208">
        <v>0</v>
      </c>
      <c r="H3067" s="208">
        <v>0</v>
      </c>
      <c r="I3067" s="208">
        <v>0</v>
      </c>
      <c r="J3067" s="208">
        <f t="shared" si="2206"/>
        <v>0</v>
      </c>
      <c r="K3067" s="534"/>
      <c r="L3067" s="531"/>
      <c r="M3067" s="513"/>
      <c r="N3067" s="314"/>
      <c r="O3067" s="313"/>
      <c r="P3067" s="313"/>
      <c r="Q3067" s="313"/>
    </row>
    <row r="3068" spans="1:17" s="209" customFormat="1" ht="12" customHeight="1" x14ac:dyDescent="0.3">
      <c r="A3068" s="614"/>
      <c r="B3068" s="509"/>
      <c r="C3068" s="509"/>
      <c r="D3068" s="508"/>
      <c r="E3068" s="508"/>
      <c r="F3068" s="213" t="s">
        <v>121</v>
      </c>
      <c r="G3068" s="214">
        <f t="shared" ref="G3068:J3068" si="2208">SUM(G3065:G3067)</f>
        <v>1000000</v>
      </c>
      <c r="H3068" s="214">
        <f t="shared" si="2208"/>
        <v>0</v>
      </c>
      <c r="I3068" s="214">
        <f t="shared" si="2208"/>
        <v>1000000</v>
      </c>
      <c r="J3068" s="214">
        <f t="shared" si="2208"/>
        <v>0</v>
      </c>
      <c r="K3068" s="535"/>
      <c r="L3068" s="532"/>
      <c r="M3068" s="513"/>
      <c r="N3068" s="314"/>
      <c r="O3068" s="313"/>
      <c r="P3068" s="313"/>
      <c r="Q3068" s="313"/>
    </row>
    <row r="3069" spans="1:17" s="209" customFormat="1" ht="12" customHeight="1" x14ac:dyDescent="0.3">
      <c r="A3069" s="614"/>
      <c r="B3069" s="507"/>
      <c r="C3069" s="507" t="s">
        <v>508</v>
      </c>
      <c r="D3069" s="508"/>
      <c r="E3069" s="508"/>
      <c r="F3069" s="210" t="s">
        <v>197</v>
      </c>
      <c r="G3069" s="210"/>
      <c r="H3069" s="211"/>
      <c r="I3069" s="211"/>
      <c r="J3069" s="211"/>
      <c r="K3069" s="533" t="s">
        <v>850</v>
      </c>
      <c r="L3069" s="530">
        <v>0</v>
      </c>
      <c r="M3069" s="513"/>
      <c r="N3069" s="314"/>
      <c r="O3069" s="313"/>
      <c r="P3069" s="313"/>
      <c r="Q3069" s="313"/>
    </row>
    <row r="3070" spans="1:17" s="209" customFormat="1" ht="12" customHeight="1" x14ac:dyDescent="0.3">
      <c r="A3070" s="614"/>
      <c r="B3070" s="508"/>
      <c r="C3070" s="508"/>
      <c r="D3070" s="508"/>
      <c r="E3070" s="508"/>
      <c r="F3070" s="212" t="s">
        <v>104</v>
      </c>
      <c r="G3070" s="208">
        <v>9437000</v>
      </c>
      <c r="H3070" s="208">
        <v>0</v>
      </c>
      <c r="I3070" s="208">
        <f>G3070</f>
        <v>9437000</v>
      </c>
      <c r="J3070" s="208">
        <f t="shared" ref="J3070:J3072" si="2209">H3070</f>
        <v>0</v>
      </c>
      <c r="K3070" s="534"/>
      <c r="L3070" s="531"/>
      <c r="M3070" s="513"/>
      <c r="N3070" s="314">
        <f>G3070</f>
        <v>9437000</v>
      </c>
      <c r="O3070" s="314">
        <f t="shared" ref="O3070:Q3070" si="2210">H3070</f>
        <v>0</v>
      </c>
      <c r="P3070" s="314">
        <f t="shared" si="2210"/>
        <v>9437000</v>
      </c>
      <c r="Q3070" s="314">
        <f t="shared" si="2210"/>
        <v>0</v>
      </c>
    </row>
    <row r="3071" spans="1:17" s="209" customFormat="1" ht="12" customHeight="1" x14ac:dyDescent="0.3">
      <c r="A3071" s="614"/>
      <c r="B3071" s="508"/>
      <c r="C3071" s="508"/>
      <c r="D3071" s="508"/>
      <c r="E3071" s="508"/>
      <c r="F3071" s="212" t="s">
        <v>82</v>
      </c>
      <c r="G3071" s="208">
        <v>0</v>
      </c>
      <c r="H3071" s="208">
        <v>0</v>
      </c>
      <c r="I3071" s="208">
        <v>0</v>
      </c>
      <c r="J3071" s="208">
        <f t="shared" si="2209"/>
        <v>0</v>
      </c>
      <c r="K3071" s="534"/>
      <c r="L3071" s="531"/>
      <c r="M3071" s="513"/>
      <c r="N3071" s="314"/>
      <c r="O3071" s="313"/>
      <c r="P3071" s="313"/>
      <c r="Q3071" s="313"/>
    </row>
    <row r="3072" spans="1:17" s="209" customFormat="1" ht="12" customHeight="1" x14ac:dyDescent="0.3">
      <c r="A3072" s="614"/>
      <c r="B3072" s="508"/>
      <c r="C3072" s="508"/>
      <c r="D3072" s="508"/>
      <c r="E3072" s="508"/>
      <c r="F3072" s="212" t="s">
        <v>83</v>
      </c>
      <c r="G3072" s="208">
        <v>0</v>
      </c>
      <c r="H3072" s="208">
        <v>0</v>
      </c>
      <c r="I3072" s="208">
        <v>0</v>
      </c>
      <c r="J3072" s="208">
        <f t="shared" si="2209"/>
        <v>0</v>
      </c>
      <c r="K3072" s="534"/>
      <c r="L3072" s="531"/>
      <c r="M3072" s="513"/>
      <c r="N3072" s="314"/>
      <c r="O3072" s="313"/>
      <c r="P3072" s="313"/>
      <c r="Q3072" s="313"/>
    </row>
    <row r="3073" spans="1:17" s="209" customFormat="1" ht="12" customHeight="1" x14ac:dyDescent="0.3">
      <c r="A3073" s="614"/>
      <c r="B3073" s="509"/>
      <c r="C3073" s="509"/>
      <c r="D3073" s="508"/>
      <c r="E3073" s="508"/>
      <c r="F3073" s="213" t="s">
        <v>121</v>
      </c>
      <c r="G3073" s="214">
        <f t="shared" ref="G3073:J3073" si="2211">SUM(G3070:G3072)</f>
        <v>9437000</v>
      </c>
      <c r="H3073" s="214">
        <f t="shared" si="2211"/>
        <v>0</v>
      </c>
      <c r="I3073" s="214">
        <f t="shared" si="2211"/>
        <v>9437000</v>
      </c>
      <c r="J3073" s="214">
        <f t="shared" si="2211"/>
        <v>0</v>
      </c>
      <c r="K3073" s="535"/>
      <c r="L3073" s="532"/>
      <c r="M3073" s="514"/>
      <c r="N3073" s="314"/>
      <c r="O3073" s="313"/>
      <c r="P3073" s="313"/>
      <c r="Q3073" s="313"/>
    </row>
    <row r="3074" spans="1:17" s="209" customFormat="1" ht="12" customHeight="1" x14ac:dyDescent="0.3">
      <c r="A3074" s="614"/>
      <c r="B3074" s="518"/>
      <c r="C3074" s="519"/>
      <c r="D3074" s="519"/>
      <c r="E3074" s="520"/>
      <c r="F3074" s="206"/>
      <c r="G3074" s="207"/>
      <c r="H3074" s="208"/>
      <c r="I3074" s="208"/>
      <c r="J3074" s="208"/>
      <c r="K3074" s="527"/>
      <c r="L3074" s="527"/>
      <c r="M3074" s="512"/>
      <c r="N3074" s="314"/>
      <c r="O3074" s="313"/>
      <c r="P3074" s="313"/>
      <c r="Q3074" s="313"/>
    </row>
    <row r="3075" spans="1:17" s="209" customFormat="1" ht="12" customHeight="1" x14ac:dyDescent="0.3">
      <c r="A3075" s="614"/>
      <c r="B3075" s="521"/>
      <c r="C3075" s="522"/>
      <c r="D3075" s="522"/>
      <c r="E3075" s="523"/>
      <c r="F3075" s="206" t="s">
        <v>565</v>
      </c>
      <c r="G3075" s="207">
        <f>G3065+G3070</f>
        <v>10437000</v>
      </c>
      <c r="H3075" s="207">
        <f t="shared" ref="H3075:J3075" si="2212">H3065+H3070</f>
        <v>0</v>
      </c>
      <c r="I3075" s="207">
        <f t="shared" si="2212"/>
        <v>10437000</v>
      </c>
      <c r="J3075" s="207">
        <f t="shared" si="2212"/>
        <v>0</v>
      </c>
      <c r="K3075" s="528"/>
      <c r="L3075" s="528"/>
      <c r="M3075" s="513"/>
      <c r="N3075" s="314"/>
      <c r="O3075" s="313"/>
      <c r="P3075" s="313"/>
      <c r="Q3075" s="313"/>
    </row>
    <row r="3076" spans="1:17" s="209" customFormat="1" ht="12" customHeight="1" x14ac:dyDescent="0.3">
      <c r="A3076" s="614"/>
      <c r="B3076" s="521"/>
      <c r="C3076" s="522"/>
      <c r="D3076" s="522"/>
      <c r="E3076" s="523"/>
      <c r="F3076" s="206" t="s">
        <v>567</v>
      </c>
      <c r="G3076" s="207">
        <f t="shared" ref="G3076:J3077" si="2213">G3066+G3071</f>
        <v>0</v>
      </c>
      <c r="H3076" s="207">
        <f t="shared" si="2213"/>
        <v>0</v>
      </c>
      <c r="I3076" s="207">
        <f t="shared" si="2213"/>
        <v>0</v>
      </c>
      <c r="J3076" s="207">
        <f t="shared" si="2213"/>
        <v>0</v>
      </c>
      <c r="K3076" s="528"/>
      <c r="L3076" s="528"/>
      <c r="M3076" s="513"/>
      <c r="N3076" s="314"/>
      <c r="O3076" s="313"/>
      <c r="P3076" s="313"/>
      <c r="Q3076" s="313"/>
    </row>
    <row r="3077" spans="1:17" s="209" customFormat="1" ht="12" customHeight="1" x14ac:dyDescent="0.3">
      <c r="A3077" s="614"/>
      <c r="B3077" s="521"/>
      <c r="C3077" s="522"/>
      <c r="D3077" s="522"/>
      <c r="E3077" s="523"/>
      <c r="F3077" s="206" t="s">
        <v>569</v>
      </c>
      <c r="G3077" s="207">
        <f t="shared" si="2213"/>
        <v>0</v>
      </c>
      <c r="H3077" s="207">
        <f t="shared" si="2213"/>
        <v>0</v>
      </c>
      <c r="I3077" s="207">
        <f t="shared" si="2213"/>
        <v>0</v>
      </c>
      <c r="J3077" s="207">
        <f t="shared" si="2213"/>
        <v>0</v>
      </c>
      <c r="K3077" s="528"/>
      <c r="L3077" s="528"/>
      <c r="M3077" s="513"/>
      <c r="N3077" s="314"/>
      <c r="O3077" s="313"/>
      <c r="P3077" s="313"/>
      <c r="Q3077" s="313"/>
    </row>
    <row r="3078" spans="1:17" s="209" customFormat="1" ht="12" customHeight="1" x14ac:dyDescent="0.3">
      <c r="A3078" s="614"/>
      <c r="B3078" s="524"/>
      <c r="C3078" s="525"/>
      <c r="D3078" s="525"/>
      <c r="E3078" s="526"/>
      <c r="F3078" s="206" t="s">
        <v>121</v>
      </c>
      <c r="G3078" s="207">
        <f>SUM(G3075:G3077)</f>
        <v>10437000</v>
      </c>
      <c r="H3078" s="207">
        <f t="shared" ref="H3078:J3078" si="2214">SUM(H3075:H3077)</f>
        <v>0</v>
      </c>
      <c r="I3078" s="207">
        <f t="shared" si="2214"/>
        <v>10437000</v>
      </c>
      <c r="J3078" s="207">
        <f t="shared" si="2214"/>
        <v>0</v>
      </c>
      <c r="K3078" s="529"/>
      <c r="L3078" s="529"/>
      <c r="M3078" s="514"/>
      <c r="N3078" s="314"/>
      <c r="O3078" s="313"/>
      <c r="P3078" s="313"/>
      <c r="Q3078" s="313"/>
    </row>
    <row r="3079" spans="1:17" s="209" customFormat="1" ht="12" customHeight="1" x14ac:dyDescent="0.3">
      <c r="A3079" s="614">
        <f>A3064+1</f>
        <v>312</v>
      </c>
      <c r="B3079" s="507"/>
      <c r="C3079" s="507" t="s">
        <v>509</v>
      </c>
      <c r="D3079" s="507"/>
      <c r="E3079" s="507"/>
      <c r="F3079" s="210" t="s">
        <v>197</v>
      </c>
      <c r="G3079" s="210"/>
      <c r="H3079" s="211"/>
      <c r="I3079" s="211"/>
      <c r="J3079" s="211"/>
      <c r="K3079" s="533" t="s">
        <v>849</v>
      </c>
      <c r="L3079" s="530">
        <v>0</v>
      </c>
      <c r="M3079" s="512"/>
      <c r="N3079" s="314"/>
      <c r="O3079" s="313"/>
      <c r="P3079" s="313"/>
      <c r="Q3079" s="313"/>
    </row>
    <row r="3080" spans="1:17" s="209" customFormat="1" ht="12" customHeight="1" x14ac:dyDescent="0.3">
      <c r="A3080" s="614"/>
      <c r="B3080" s="508"/>
      <c r="C3080" s="508"/>
      <c r="D3080" s="508"/>
      <c r="E3080" s="508"/>
      <c r="F3080" s="212" t="s">
        <v>104</v>
      </c>
      <c r="G3080" s="208">
        <v>20000000</v>
      </c>
      <c r="H3080" s="208">
        <v>0</v>
      </c>
      <c r="I3080" s="208">
        <f>G3080</f>
        <v>20000000</v>
      </c>
      <c r="J3080" s="208">
        <f t="shared" ref="J3080:J3082" si="2215">H3080</f>
        <v>0</v>
      </c>
      <c r="K3080" s="534"/>
      <c r="L3080" s="531"/>
      <c r="M3080" s="513"/>
      <c r="N3080" s="314">
        <f>G3080</f>
        <v>20000000</v>
      </c>
      <c r="O3080" s="314">
        <f t="shared" ref="O3080:Q3080" si="2216">H3080</f>
        <v>0</v>
      </c>
      <c r="P3080" s="314">
        <f t="shared" si="2216"/>
        <v>20000000</v>
      </c>
      <c r="Q3080" s="314">
        <f t="shared" si="2216"/>
        <v>0</v>
      </c>
    </row>
    <row r="3081" spans="1:17" s="209" customFormat="1" ht="12" customHeight="1" x14ac:dyDescent="0.3">
      <c r="A3081" s="614"/>
      <c r="B3081" s="508"/>
      <c r="C3081" s="508"/>
      <c r="D3081" s="508"/>
      <c r="E3081" s="508"/>
      <c r="F3081" s="212" t="s">
        <v>82</v>
      </c>
      <c r="G3081" s="208">
        <v>0</v>
      </c>
      <c r="H3081" s="208">
        <v>0</v>
      </c>
      <c r="I3081" s="208">
        <v>0</v>
      </c>
      <c r="J3081" s="208">
        <f t="shared" si="2215"/>
        <v>0</v>
      </c>
      <c r="K3081" s="534"/>
      <c r="L3081" s="531"/>
      <c r="M3081" s="513"/>
      <c r="N3081" s="314"/>
      <c r="O3081" s="313"/>
      <c r="P3081" s="313"/>
      <c r="Q3081" s="313"/>
    </row>
    <row r="3082" spans="1:17" s="209" customFormat="1" ht="12" customHeight="1" x14ac:dyDescent="0.3">
      <c r="A3082" s="614"/>
      <c r="B3082" s="508"/>
      <c r="C3082" s="508"/>
      <c r="D3082" s="508"/>
      <c r="E3082" s="508"/>
      <c r="F3082" s="212" t="s">
        <v>83</v>
      </c>
      <c r="G3082" s="208">
        <v>0</v>
      </c>
      <c r="H3082" s="208">
        <v>0</v>
      </c>
      <c r="I3082" s="208">
        <v>0</v>
      </c>
      <c r="J3082" s="208">
        <f t="shared" si="2215"/>
        <v>0</v>
      </c>
      <c r="K3082" s="534"/>
      <c r="L3082" s="531"/>
      <c r="M3082" s="513"/>
      <c r="N3082" s="314"/>
      <c r="O3082" s="313"/>
      <c r="P3082" s="313"/>
      <c r="Q3082" s="313"/>
    </row>
    <row r="3083" spans="1:17" s="209" customFormat="1" ht="12" customHeight="1" x14ac:dyDescent="0.3">
      <c r="A3083" s="614"/>
      <c r="B3083" s="509"/>
      <c r="C3083" s="509"/>
      <c r="D3083" s="509"/>
      <c r="E3083" s="509"/>
      <c r="F3083" s="213" t="s">
        <v>121</v>
      </c>
      <c r="G3083" s="214">
        <f t="shared" ref="G3083:J3083" si="2217">SUM(G3080:G3082)</f>
        <v>20000000</v>
      </c>
      <c r="H3083" s="214">
        <f t="shared" si="2217"/>
        <v>0</v>
      </c>
      <c r="I3083" s="214">
        <f t="shared" si="2217"/>
        <v>20000000</v>
      </c>
      <c r="J3083" s="214">
        <f t="shared" si="2217"/>
        <v>0</v>
      </c>
      <c r="K3083" s="535"/>
      <c r="L3083" s="532"/>
      <c r="M3083" s="514"/>
      <c r="N3083" s="314"/>
      <c r="O3083" s="313"/>
      <c r="P3083" s="313"/>
      <c r="Q3083" s="313"/>
    </row>
    <row r="3084" spans="1:17" s="209" customFormat="1" ht="12" customHeight="1" x14ac:dyDescent="0.3">
      <c r="A3084" s="614">
        <f>A3079+1</f>
        <v>313</v>
      </c>
      <c r="B3084" s="507"/>
      <c r="C3084" s="507" t="s">
        <v>510</v>
      </c>
      <c r="D3084" s="507"/>
      <c r="E3084" s="507"/>
      <c r="F3084" s="210" t="s">
        <v>197</v>
      </c>
      <c r="G3084" s="210"/>
      <c r="H3084" s="211"/>
      <c r="I3084" s="211"/>
      <c r="J3084" s="211"/>
      <c r="K3084" s="533" t="s">
        <v>849</v>
      </c>
      <c r="L3084" s="530">
        <v>0</v>
      </c>
      <c r="M3084" s="512"/>
      <c r="N3084" s="314"/>
      <c r="O3084" s="313"/>
      <c r="P3084" s="313"/>
      <c r="Q3084" s="313"/>
    </row>
    <row r="3085" spans="1:17" s="209" customFormat="1" ht="12" customHeight="1" x14ac:dyDescent="0.3">
      <c r="A3085" s="614"/>
      <c r="B3085" s="508"/>
      <c r="C3085" s="508"/>
      <c r="D3085" s="508"/>
      <c r="E3085" s="508"/>
      <c r="F3085" s="212" t="s">
        <v>104</v>
      </c>
      <c r="G3085" s="208">
        <v>21000000</v>
      </c>
      <c r="H3085" s="208">
        <v>0</v>
      </c>
      <c r="I3085" s="208">
        <f>G3085</f>
        <v>21000000</v>
      </c>
      <c r="J3085" s="208">
        <f t="shared" ref="J3085:J3087" si="2218">H3085</f>
        <v>0</v>
      </c>
      <c r="K3085" s="534"/>
      <c r="L3085" s="531"/>
      <c r="M3085" s="513"/>
      <c r="N3085" s="314">
        <f>G3085</f>
        <v>21000000</v>
      </c>
      <c r="O3085" s="314">
        <f t="shared" ref="O3085:Q3085" si="2219">H3085</f>
        <v>0</v>
      </c>
      <c r="P3085" s="314">
        <f t="shared" si="2219"/>
        <v>21000000</v>
      </c>
      <c r="Q3085" s="314">
        <f t="shared" si="2219"/>
        <v>0</v>
      </c>
    </row>
    <row r="3086" spans="1:17" s="209" customFormat="1" ht="12" customHeight="1" x14ac:dyDescent="0.3">
      <c r="A3086" s="614"/>
      <c r="B3086" s="508"/>
      <c r="C3086" s="508"/>
      <c r="D3086" s="508"/>
      <c r="E3086" s="508"/>
      <c r="F3086" s="212" t="s">
        <v>82</v>
      </c>
      <c r="G3086" s="208">
        <v>0</v>
      </c>
      <c r="H3086" s="208">
        <v>0</v>
      </c>
      <c r="I3086" s="208">
        <v>0</v>
      </c>
      <c r="J3086" s="208">
        <f t="shared" si="2218"/>
        <v>0</v>
      </c>
      <c r="K3086" s="534"/>
      <c r="L3086" s="531"/>
      <c r="M3086" s="513"/>
      <c r="N3086" s="314"/>
      <c r="O3086" s="313"/>
      <c r="P3086" s="313"/>
      <c r="Q3086" s="313"/>
    </row>
    <row r="3087" spans="1:17" s="209" customFormat="1" ht="12" customHeight="1" x14ac:dyDescent="0.3">
      <c r="A3087" s="614"/>
      <c r="B3087" s="508"/>
      <c r="C3087" s="508"/>
      <c r="D3087" s="508"/>
      <c r="E3087" s="508"/>
      <c r="F3087" s="212" t="s">
        <v>83</v>
      </c>
      <c r="G3087" s="208">
        <v>0</v>
      </c>
      <c r="H3087" s="208">
        <v>0</v>
      </c>
      <c r="I3087" s="208">
        <v>0</v>
      </c>
      <c r="J3087" s="208">
        <f t="shared" si="2218"/>
        <v>0</v>
      </c>
      <c r="K3087" s="534"/>
      <c r="L3087" s="531"/>
      <c r="M3087" s="513"/>
      <c r="N3087" s="314"/>
      <c r="O3087" s="313"/>
      <c r="P3087" s="313"/>
      <c r="Q3087" s="313"/>
    </row>
    <row r="3088" spans="1:17" s="209" customFormat="1" ht="12" customHeight="1" x14ac:dyDescent="0.3">
      <c r="A3088" s="614"/>
      <c r="B3088" s="509"/>
      <c r="C3088" s="509"/>
      <c r="D3088" s="509"/>
      <c r="E3088" s="509"/>
      <c r="F3088" s="213" t="s">
        <v>121</v>
      </c>
      <c r="G3088" s="214">
        <f t="shared" ref="G3088:J3088" si="2220">SUM(G3085:G3087)</f>
        <v>21000000</v>
      </c>
      <c r="H3088" s="214">
        <f t="shared" si="2220"/>
        <v>0</v>
      </c>
      <c r="I3088" s="214">
        <f t="shared" si="2220"/>
        <v>21000000</v>
      </c>
      <c r="J3088" s="214">
        <f t="shared" si="2220"/>
        <v>0</v>
      </c>
      <c r="K3088" s="535"/>
      <c r="L3088" s="532"/>
      <c r="M3088" s="514"/>
      <c r="N3088" s="314"/>
      <c r="O3088" s="313"/>
      <c r="P3088" s="313"/>
      <c r="Q3088" s="313"/>
    </row>
    <row r="3089" spans="1:17" s="209" customFormat="1" ht="12" customHeight="1" x14ac:dyDescent="0.3">
      <c r="A3089" s="614">
        <f>A3084+1</f>
        <v>314</v>
      </c>
      <c r="B3089" s="507"/>
      <c r="C3089" s="507" t="s">
        <v>511</v>
      </c>
      <c r="D3089" s="507"/>
      <c r="E3089" s="507"/>
      <c r="F3089" s="210" t="s">
        <v>197</v>
      </c>
      <c r="G3089" s="210"/>
      <c r="H3089" s="211"/>
      <c r="I3089" s="211"/>
      <c r="J3089" s="211"/>
      <c r="K3089" s="533" t="s">
        <v>849</v>
      </c>
      <c r="L3089" s="530">
        <v>0</v>
      </c>
      <c r="M3089" s="512"/>
      <c r="N3089" s="314"/>
      <c r="O3089" s="313"/>
      <c r="P3089" s="313"/>
      <c r="Q3089" s="313"/>
    </row>
    <row r="3090" spans="1:17" s="209" customFormat="1" ht="12" customHeight="1" x14ac:dyDescent="0.3">
      <c r="A3090" s="614"/>
      <c r="B3090" s="508"/>
      <c r="C3090" s="508"/>
      <c r="D3090" s="508"/>
      <c r="E3090" s="508"/>
      <c r="F3090" s="212" t="s">
        <v>104</v>
      </c>
      <c r="G3090" s="208">
        <v>2450221</v>
      </c>
      <c r="H3090" s="208">
        <v>0</v>
      </c>
      <c r="I3090" s="208">
        <f>G3090</f>
        <v>2450221</v>
      </c>
      <c r="J3090" s="208">
        <f t="shared" ref="J3090:J3092" si="2221">H3090</f>
        <v>0</v>
      </c>
      <c r="K3090" s="534"/>
      <c r="L3090" s="531"/>
      <c r="M3090" s="513"/>
      <c r="N3090" s="314">
        <f>G3090</f>
        <v>2450221</v>
      </c>
      <c r="O3090" s="314">
        <f t="shared" ref="O3090:Q3090" si="2222">H3090</f>
        <v>0</v>
      </c>
      <c r="P3090" s="314">
        <f t="shared" si="2222"/>
        <v>2450221</v>
      </c>
      <c r="Q3090" s="314">
        <f t="shared" si="2222"/>
        <v>0</v>
      </c>
    </row>
    <row r="3091" spans="1:17" s="209" customFormat="1" ht="12" customHeight="1" x14ac:dyDescent="0.3">
      <c r="A3091" s="614"/>
      <c r="B3091" s="508"/>
      <c r="C3091" s="508"/>
      <c r="D3091" s="508"/>
      <c r="E3091" s="508"/>
      <c r="F3091" s="212" t="s">
        <v>82</v>
      </c>
      <c r="G3091" s="208">
        <v>0</v>
      </c>
      <c r="H3091" s="208">
        <v>0</v>
      </c>
      <c r="I3091" s="208">
        <v>0</v>
      </c>
      <c r="J3091" s="208">
        <f t="shared" si="2221"/>
        <v>0</v>
      </c>
      <c r="K3091" s="534"/>
      <c r="L3091" s="531"/>
      <c r="M3091" s="513"/>
      <c r="N3091" s="314"/>
      <c r="O3091" s="313"/>
      <c r="P3091" s="313"/>
      <c r="Q3091" s="313"/>
    </row>
    <row r="3092" spans="1:17" s="209" customFormat="1" ht="12" customHeight="1" x14ac:dyDescent="0.3">
      <c r="A3092" s="614"/>
      <c r="B3092" s="508"/>
      <c r="C3092" s="508"/>
      <c r="D3092" s="508"/>
      <c r="E3092" s="508"/>
      <c r="F3092" s="212" t="s">
        <v>83</v>
      </c>
      <c r="G3092" s="208">
        <v>0</v>
      </c>
      <c r="H3092" s="208">
        <v>0</v>
      </c>
      <c r="I3092" s="208">
        <v>0</v>
      </c>
      <c r="J3092" s="208">
        <f t="shared" si="2221"/>
        <v>0</v>
      </c>
      <c r="K3092" s="534"/>
      <c r="L3092" s="531"/>
      <c r="M3092" s="513"/>
      <c r="N3092" s="314"/>
      <c r="O3092" s="313"/>
      <c r="P3092" s="313"/>
      <c r="Q3092" s="313"/>
    </row>
    <row r="3093" spans="1:17" s="209" customFormat="1" ht="12" customHeight="1" x14ac:dyDescent="0.3">
      <c r="A3093" s="614"/>
      <c r="B3093" s="509"/>
      <c r="C3093" s="509"/>
      <c r="D3093" s="509"/>
      <c r="E3093" s="509"/>
      <c r="F3093" s="213" t="s">
        <v>121</v>
      </c>
      <c r="G3093" s="214">
        <f t="shared" ref="G3093:J3093" si="2223">SUM(G3090:G3092)</f>
        <v>2450221</v>
      </c>
      <c r="H3093" s="214">
        <f t="shared" si="2223"/>
        <v>0</v>
      </c>
      <c r="I3093" s="214">
        <f t="shared" si="2223"/>
        <v>2450221</v>
      </c>
      <c r="J3093" s="214">
        <f t="shared" si="2223"/>
        <v>0</v>
      </c>
      <c r="K3093" s="535"/>
      <c r="L3093" s="532"/>
      <c r="M3093" s="514"/>
      <c r="N3093" s="314"/>
      <c r="O3093" s="313"/>
      <c r="P3093" s="313"/>
      <c r="Q3093" s="313"/>
    </row>
    <row r="3094" spans="1:17" s="209" customFormat="1" ht="12" customHeight="1" x14ac:dyDescent="0.3">
      <c r="A3094" s="614">
        <f>A3089+1</f>
        <v>315</v>
      </c>
      <c r="B3094" s="507"/>
      <c r="C3094" s="507" t="s">
        <v>512</v>
      </c>
      <c r="D3094" s="507"/>
      <c r="E3094" s="507"/>
      <c r="F3094" s="210" t="s">
        <v>197</v>
      </c>
      <c r="G3094" s="210"/>
      <c r="H3094" s="211"/>
      <c r="I3094" s="211"/>
      <c r="J3094" s="211"/>
      <c r="K3094" s="533" t="s">
        <v>850</v>
      </c>
      <c r="L3094" s="530">
        <v>0</v>
      </c>
      <c r="M3094" s="512"/>
      <c r="N3094" s="314"/>
      <c r="O3094" s="313"/>
      <c r="P3094" s="313"/>
      <c r="Q3094" s="313"/>
    </row>
    <row r="3095" spans="1:17" s="209" customFormat="1" ht="12" customHeight="1" x14ac:dyDescent="0.3">
      <c r="A3095" s="614"/>
      <c r="B3095" s="508"/>
      <c r="C3095" s="508"/>
      <c r="D3095" s="508"/>
      <c r="E3095" s="508"/>
      <c r="F3095" s="212" t="s">
        <v>104</v>
      </c>
      <c r="G3095" s="208">
        <v>250000000</v>
      </c>
      <c r="H3095" s="208">
        <v>0</v>
      </c>
      <c r="I3095" s="208">
        <f>G3095</f>
        <v>250000000</v>
      </c>
      <c r="J3095" s="208">
        <f t="shared" ref="J3095:J3097" si="2224">H3095</f>
        <v>0</v>
      </c>
      <c r="K3095" s="534"/>
      <c r="L3095" s="531"/>
      <c r="M3095" s="513"/>
      <c r="N3095" s="314">
        <f>G3095</f>
        <v>250000000</v>
      </c>
      <c r="O3095" s="314">
        <f t="shared" ref="O3095:Q3095" si="2225">H3095</f>
        <v>0</v>
      </c>
      <c r="P3095" s="314">
        <f t="shared" si="2225"/>
        <v>250000000</v>
      </c>
      <c r="Q3095" s="314">
        <f t="shared" si="2225"/>
        <v>0</v>
      </c>
    </row>
    <row r="3096" spans="1:17" s="209" customFormat="1" ht="12" customHeight="1" x14ac:dyDescent="0.3">
      <c r="A3096" s="614"/>
      <c r="B3096" s="508"/>
      <c r="C3096" s="508"/>
      <c r="D3096" s="508"/>
      <c r="E3096" s="508"/>
      <c r="F3096" s="212" t="s">
        <v>82</v>
      </c>
      <c r="G3096" s="208">
        <v>0</v>
      </c>
      <c r="H3096" s="208">
        <v>0</v>
      </c>
      <c r="I3096" s="208">
        <v>0</v>
      </c>
      <c r="J3096" s="208">
        <f t="shared" si="2224"/>
        <v>0</v>
      </c>
      <c r="K3096" s="534"/>
      <c r="L3096" s="531"/>
      <c r="M3096" s="513"/>
      <c r="N3096" s="314"/>
      <c r="O3096" s="313"/>
      <c r="P3096" s="313"/>
      <c r="Q3096" s="313"/>
    </row>
    <row r="3097" spans="1:17" s="209" customFormat="1" ht="12" customHeight="1" x14ac:dyDescent="0.3">
      <c r="A3097" s="614"/>
      <c r="B3097" s="508"/>
      <c r="C3097" s="508"/>
      <c r="D3097" s="508"/>
      <c r="E3097" s="508"/>
      <c r="F3097" s="212" t="s">
        <v>83</v>
      </c>
      <c r="G3097" s="208">
        <v>0</v>
      </c>
      <c r="H3097" s="208">
        <v>0</v>
      </c>
      <c r="I3097" s="208">
        <v>0</v>
      </c>
      <c r="J3097" s="208">
        <f t="shared" si="2224"/>
        <v>0</v>
      </c>
      <c r="K3097" s="534"/>
      <c r="L3097" s="531"/>
      <c r="M3097" s="513"/>
      <c r="N3097" s="314"/>
      <c r="O3097" s="313"/>
      <c r="P3097" s="313"/>
      <c r="Q3097" s="313"/>
    </row>
    <row r="3098" spans="1:17" s="209" customFormat="1" ht="12" customHeight="1" x14ac:dyDescent="0.3">
      <c r="A3098" s="614"/>
      <c r="B3098" s="509"/>
      <c r="C3098" s="509"/>
      <c r="D3098" s="508"/>
      <c r="E3098" s="508"/>
      <c r="F3098" s="213" t="s">
        <v>121</v>
      </c>
      <c r="G3098" s="214">
        <f t="shared" ref="G3098:J3098" si="2226">SUM(G3095:G3097)</f>
        <v>250000000</v>
      </c>
      <c r="H3098" s="214">
        <f t="shared" si="2226"/>
        <v>0</v>
      </c>
      <c r="I3098" s="214">
        <f t="shared" si="2226"/>
        <v>250000000</v>
      </c>
      <c r="J3098" s="214">
        <f t="shared" si="2226"/>
        <v>0</v>
      </c>
      <c r="K3098" s="535"/>
      <c r="L3098" s="532"/>
      <c r="M3098" s="513"/>
      <c r="N3098" s="314"/>
      <c r="O3098" s="313"/>
      <c r="P3098" s="313"/>
      <c r="Q3098" s="313"/>
    </row>
    <row r="3099" spans="1:17" s="209" customFormat="1" ht="12" customHeight="1" x14ac:dyDescent="0.3">
      <c r="A3099" s="614"/>
      <c r="B3099" s="507"/>
      <c r="C3099" s="507" t="s">
        <v>513</v>
      </c>
      <c r="D3099" s="508"/>
      <c r="E3099" s="508"/>
      <c r="F3099" s="210" t="s">
        <v>197</v>
      </c>
      <c r="G3099" s="210"/>
      <c r="H3099" s="211"/>
      <c r="I3099" s="211"/>
      <c r="J3099" s="211"/>
      <c r="K3099" s="533" t="s">
        <v>850</v>
      </c>
      <c r="L3099" s="530">
        <v>0</v>
      </c>
      <c r="M3099" s="513"/>
      <c r="N3099" s="314"/>
      <c r="O3099" s="313"/>
      <c r="P3099" s="313"/>
      <c r="Q3099" s="313"/>
    </row>
    <row r="3100" spans="1:17" s="209" customFormat="1" ht="12" customHeight="1" x14ac:dyDescent="0.3">
      <c r="A3100" s="614"/>
      <c r="B3100" s="508"/>
      <c r="C3100" s="508"/>
      <c r="D3100" s="508"/>
      <c r="E3100" s="508"/>
      <c r="F3100" s="212" t="s">
        <v>104</v>
      </c>
      <c r="G3100" s="208">
        <v>120000000</v>
      </c>
      <c r="H3100" s="208">
        <v>0</v>
      </c>
      <c r="I3100" s="208">
        <f>G3100</f>
        <v>120000000</v>
      </c>
      <c r="J3100" s="208">
        <f t="shared" ref="J3100:J3102" si="2227">H3100</f>
        <v>0</v>
      </c>
      <c r="K3100" s="534"/>
      <c r="L3100" s="531"/>
      <c r="M3100" s="513"/>
      <c r="N3100" s="314">
        <f>G3100</f>
        <v>120000000</v>
      </c>
      <c r="O3100" s="314">
        <f t="shared" ref="O3100:Q3100" si="2228">H3100</f>
        <v>0</v>
      </c>
      <c r="P3100" s="314">
        <f t="shared" si="2228"/>
        <v>120000000</v>
      </c>
      <c r="Q3100" s="314">
        <f t="shared" si="2228"/>
        <v>0</v>
      </c>
    </row>
    <row r="3101" spans="1:17" s="209" customFormat="1" ht="12" customHeight="1" x14ac:dyDescent="0.3">
      <c r="A3101" s="614"/>
      <c r="B3101" s="508"/>
      <c r="C3101" s="508"/>
      <c r="D3101" s="508"/>
      <c r="E3101" s="508"/>
      <c r="F3101" s="212" t="s">
        <v>82</v>
      </c>
      <c r="G3101" s="208">
        <v>0</v>
      </c>
      <c r="H3101" s="208">
        <v>0</v>
      </c>
      <c r="I3101" s="208">
        <v>0</v>
      </c>
      <c r="J3101" s="208">
        <f t="shared" si="2227"/>
        <v>0</v>
      </c>
      <c r="K3101" s="534"/>
      <c r="L3101" s="531"/>
      <c r="M3101" s="513"/>
      <c r="N3101" s="314"/>
      <c r="O3101" s="313"/>
      <c r="P3101" s="313"/>
      <c r="Q3101" s="313"/>
    </row>
    <row r="3102" spans="1:17" s="209" customFormat="1" ht="12" customHeight="1" x14ac:dyDescent="0.3">
      <c r="A3102" s="614"/>
      <c r="B3102" s="508"/>
      <c r="C3102" s="508"/>
      <c r="D3102" s="508"/>
      <c r="E3102" s="508"/>
      <c r="F3102" s="212" t="s">
        <v>83</v>
      </c>
      <c r="G3102" s="208">
        <v>0</v>
      </c>
      <c r="H3102" s="208">
        <v>0</v>
      </c>
      <c r="I3102" s="208">
        <v>0</v>
      </c>
      <c r="J3102" s="208">
        <f t="shared" si="2227"/>
        <v>0</v>
      </c>
      <c r="K3102" s="534"/>
      <c r="L3102" s="531"/>
      <c r="M3102" s="513"/>
      <c r="N3102" s="314"/>
      <c r="O3102" s="313"/>
      <c r="P3102" s="313"/>
      <c r="Q3102" s="313"/>
    </row>
    <row r="3103" spans="1:17" s="209" customFormat="1" ht="12" customHeight="1" x14ac:dyDescent="0.3">
      <c r="A3103" s="614"/>
      <c r="B3103" s="509"/>
      <c r="C3103" s="509"/>
      <c r="D3103" s="508"/>
      <c r="E3103" s="508"/>
      <c r="F3103" s="213" t="s">
        <v>121</v>
      </c>
      <c r="G3103" s="214">
        <f t="shared" ref="G3103:J3103" si="2229">SUM(G3100:G3102)</f>
        <v>120000000</v>
      </c>
      <c r="H3103" s="214">
        <f t="shared" si="2229"/>
        <v>0</v>
      </c>
      <c r="I3103" s="214">
        <f t="shared" si="2229"/>
        <v>120000000</v>
      </c>
      <c r="J3103" s="214">
        <f t="shared" si="2229"/>
        <v>0</v>
      </c>
      <c r="K3103" s="535"/>
      <c r="L3103" s="532"/>
      <c r="M3103" s="513"/>
      <c r="N3103" s="314"/>
      <c r="O3103" s="313"/>
      <c r="P3103" s="313"/>
      <c r="Q3103" s="313"/>
    </row>
    <row r="3104" spans="1:17" s="209" customFormat="1" ht="12" customHeight="1" x14ac:dyDescent="0.3">
      <c r="A3104" s="614"/>
      <c r="B3104" s="507"/>
      <c r="C3104" s="507" t="s">
        <v>514</v>
      </c>
      <c r="D3104" s="508"/>
      <c r="E3104" s="508"/>
      <c r="F3104" s="210" t="s">
        <v>197</v>
      </c>
      <c r="G3104" s="210"/>
      <c r="H3104" s="211"/>
      <c r="I3104" s="211"/>
      <c r="J3104" s="211"/>
      <c r="K3104" s="533" t="s">
        <v>850</v>
      </c>
      <c r="L3104" s="530">
        <v>0</v>
      </c>
      <c r="M3104" s="513"/>
      <c r="N3104" s="314"/>
      <c r="O3104" s="313"/>
      <c r="P3104" s="313"/>
      <c r="Q3104" s="313"/>
    </row>
    <row r="3105" spans="1:17" s="209" customFormat="1" ht="12" customHeight="1" x14ac:dyDescent="0.3">
      <c r="A3105" s="614"/>
      <c r="B3105" s="508"/>
      <c r="C3105" s="508"/>
      <c r="D3105" s="508"/>
      <c r="E3105" s="508"/>
      <c r="F3105" s="212" t="s">
        <v>104</v>
      </c>
      <c r="G3105" s="208">
        <v>27900000</v>
      </c>
      <c r="H3105" s="208">
        <v>0</v>
      </c>
      <c r="I3105" s="208">
        <f>G3105</f>
        <v>27900000</v>
      </c>
      <c r="J3105" s="208">
        <f t="shared" ref="J3105:J3107" si="2230">H3105</f>
        <v>0</v>
      </c>
      <c r="K3105" s="534"/>
      <c r="L3105" s="531"/>
      <c r="M3105" s="513"/>
      <c r="N3105" s="314">
        <f>G3105</f>
        <v>27900000</v>
      </c>
      <c r="O3105" s="314">
        <f t="shared" ref="O3105:Q3105" si="2231">H3105</f>
        <v>0</v>
      </c>
      <c r="P3105" s="314">
        <f t="shared" si="2231"/>
        <v>27900000</v>
      </c>
      <c r="Q3105" s="314">
        <f t="shared" si="2231"/>
        <v>0</v>
      </c>
    </row>
    <row r="3106" spans="1:17" s="209" customFormat="1" ht="12" customHeight="1" x14ac:dyDescent="0.3">
      <c r="A3106" s="614"/>
      <c r="B3106" s="508"/>
      <c r="C3106" s="508"/>
      <c r="D3106" s="508"/>
      <c r="E3106" s="508"/>
      <c r="F3106" s="212" t="s">
        <v>82</v>
      </c>
      <c r="G3106" s="208">
        <v>0</v>
      </c>
      <c r="H3106" s="208">
        <v>0</v>
      </c>
      <c r="I3106" s="208">
        <v>0</v>
      </c>
      <c r="J3106" s="208">
        <f t="shared" si="2230"/>
        <v>0</v>
      </c>
      <c r="K3106" s="534"/>
      <c r="L3106" s="531"/>
      <c r="M3106" s="513"/>
      <c r="N3106" s="314"/>
      <c r="O3106" s="313"/>
      <c r="P3106" s="313"/>
      <c r="Q3106" s="313"/>
    </row>
    <row r="3107" spans="1:17" s="209" customFormat="1" ht="12" customHeight="1" x14ac:dyDescent="0.3">
      <c r="A3107" s="614"/>
      <c r="B3107" s="508"/>
      <c r="C3107" s="508"/>
      <c r="D3107" s="508"/>
      <c r="E3107" s="508"/>
      <c r="F3107" s="212" t="s">
        <v>83</v>
      </c>
      <c r="G3107" s="208">
        <v>0</v>
      </c>
      <c r="H3107" s="208">
        <v>0</v>
      </c>
      <c r="I3107" s="208">
        <v>0</v>
      </c>
      <c r="J3107" s="208">
        <f t="shared" si="2230"/>
        <v>0</v>
      </c>
      <c r="K3107" s="534"/>
      <c r="L3107" s="531"/>
      <c r="M3107" s="513"/>
      <c r="N3107" s="314"/>
      <c r="O3107" s="313"/>
      <c r="P3107" s="313"/>
      <c r="Q3107" s="313"/>
    </row>
    <row r="3108" spans="1:17" s="209" customFormat="1" ht="12" customHeight="1" x14ac:dyDescent="0.3">
      <c r="A3108" s="614"/>
      <c r="B3108" s="509"/>
      <c r="C3108" s="509"/>
      <c r="D3108" s="508"/>
      <c r="E3108" s="508"/>
      <c r="F3108" s="213" t="s">
        <v>121</v>
      </c>
      <c r="G3108" s="214">
        <f t="shared" ref="G3108:J3108" si="2232">SUM(G3105:G3107)</f>
        <v>27900000</v>
      </c>
      <c r="H3108" s="214">
        <f t="shared" si="2232"/>
        <v>0</v>
      </c>
      <c r="I3108" s="214">
        <f t="shared" si="2232"/>
        <v>27900000</v>
      </c>
      <c r="J3108" s="214">
        <f t="shared" si="2232"/>
        <v>0</v>
      </c>
      <c r="K3108" s="535"/>
      <c r="L3108" s="532"/>
      <c r="M3108" s="514"/>
      <c r="N3108" s="314"/>
      <c r="O3108" s="313"/>
      <c r="P3108" s="313"/>
      <c r="Q3108" s="313"/>
    </row>
    <row r="3109" spans="1:17" s="209" customFormat="1" ht="12" customHeight="1" x14ac:dyDescent="0.3">
      <c r="A3109" s="614"/>
      <c r="B3109" s="518"/>
      <c r="C3109" s="519"/>
      <c r="D3109" s="519"/>
      <c r="E3109" s="520"/>
      <c r="F3109" s="206"/>
      <c r="G3109" s="207"/>
      <c r="H3109" s="208"/>
      <c r="I3109" s="208"/>
      <c r="J3109" s="208"/>
      <c r="K3109" s="527"/>
      <c r="L3109" s="527"/>
      <c r="M3109" s="512"/>
      <c r="N3109" s="314"/>
      <c r="O3109" s="313"/>
      <c r="P3109" s="313"/>
      <c r="Q3109" s="313"/>
    </row>
    <row r="3110" spans="1:17" s="209" customFormat="1" ht="12" customHeight="1" x14ac:dyDescent="0.3">
      <c r="A3110" s="614"/>
      <c r="B3110" s="521"/>
      <c r="C3110" s="522"/>
      <c r="D3110" s="522"/>
      <c r="E3110" s="523"/>
      <c r="F3110" s="206" t="s">
        <v>565</v>
      </c>
      <c r="G3110" s="207">
        <f>G3095+G3100+G3105</f>
        <v>397900000</v>
      </c>
      <c r="H3110" s="207">
        <f t="shared" ref="H3110:J3110" si="2233">H3095+H3100+H3105</f>
        <v>0</v>
      </c>
      <c r="I3110" s="207">
        <f t="shared" si="2233"/>
        <v>397900000</v>
      </c>
      <c r="J3110" s="207">
        <f t="shared" si="2233"/>
        <v>0</v>
      </c>
      <c r="K3110" s="528"/>
      <c r="L3110" s="528"/>
      <c r="M3110" s="513"/>
      <c r="N3110" s="314"/>
      <c r="O3110" s="313"/>
      <c r="P3110" s="313"/>
      <c r="Q3110" s="313"/>
    </row>
    <row r="3111" spans="1:17" s="209" customFormat="1" ht="12" customHeight="1" x14ac:dyDescent="0.3">
      <c r="A3111" s="614"/>
      <c r="B3111" s="521"/>
      <c r="C3111" s="522"/>
      <c r="D3111" s="522"/>
      <c r="E3111" s="523"/>
      <c r="F3111" s="206" t="s">
        <v>567</v>
      </c>
      <c r="G3111" s="207">
        <f t="shared" ref="G3111:J3112" si="2234">G3096+G3101+G3106</f>
        <v>0</v>
      </c>
      <c r="H3111" s="207">
        <f t="shared" si="2234"/>
        <v>0</v>
      </c>
      <c r="I3111" s="207">
        <f t="shared" si="2234"/>
        <v>0</v>
      </c>
      <c r="J3111" s="207">
        <f t="shared" si="2234"/>
        <v>0</v>
      </c>
      <c r="K3111" s="528"/>
      <c r="L3111" s="528"/>
      <c r="M3111" s="513"/>
      <c r="N3111" s="314"/>
      <c r="O3111" s="313"/>
      <c r="P3111" s="313"/>
      <c r="Q3111" s="313"/>
    </row>
    <row r="3112" spans="1:17" s="209" customFormat="1" ht="12" customHeight="1" x14ac:dyDescent="0.3">
      <c r="A3112" s="614"/>
      <c r="B3112" s="521"/>
      <c r="C3112" s="522"/>
      <c r="D3112" s="522"/>
      <c r="E3112" s="523"/>
      <c r="F3112" s="206" t="s">
        <v>569</v>
      </c>
      <c r="G3112" s="207">
        <f t="shared" si="2234"/>
        <v>0</v>
      </c>
      <c r="H3112" s="207">
        <f t="shared" si="2234"/>
        <v>0</v>
      </c>
      <c r="I3112" s="207">
        <f t="shared" si="2234"/>
        <v>0</v>
      </c>
      <c r="J3112" s="207">
        <f t="shared" si="2234"/>
        <v>0</v>
      </c>
      <c r="K3112" s="528"/>
      <c r="L3112" s="528"/>
      <c r="M3112" s="513"/>
      <c r="N3112" s="314"/>
      <c r="O3112" s="313"/>
      <c r="P3112" s="313"/>
      <c r="Q3112" s="313"/>
    </row>
    <row r="3113" spans="1:17" s="209" customFormat="1" ht="12" customHeight="1" x14ac:dyDescent="0.3">
      <c r="A3113" s="614"/>
      <c r="B3113" s="524"/>
      <c r="C3113" s="525"/>
      <c r="D3113" s="525"/>
      <c r="E3113" s="526"/>
      <c r="F3113" s="206" t="s">
        <v>121</v>
      </c>
      <c r="G3113" s="207">
        <f>SUM(G3110:G3112)</f>
        <v>397900000</v>
      </c>
      <c r="H3113" s="207">
        <f t="shared" ref="H3113:J3113" si="2235">SUM(H3110:H3112)</f>
        <v>0</v>
      </c>
      <c r="I3113" s="207">
        <f t="shared" si="2235"/>
        <v>397900000</v>
      </c>
      <c r="J3113" s="207">
        <f t="shared" si="2235"/>
        <v>0</v>
      </c>
      <c r="K3113" s="529"/>
      <c r="L3113" s="529"/>
      <c r="M3113" s="514"/>
      <c r="N3113" s="314"/>
      <c r="O3113" s="313"/>
      <c r="P3113" s="313"/>
      <c r="Q3113" s="313"/>
    </row>
    <row r="3114" spans="1:17" s="209" customFormat="1" ht="12" customHeight="1" x14ac:dyDescent="0.3">
      <c r="A3114" s="614">
        <f>A3094+1</f>
        <v>316</v>
      </c>
      <c r="B3114" s="507"/>
      <c r="C3114" s="507" t="s">
        <v>515</v>
      </c>
      <c r="D3114" s="507"/>
      <c r="E3114" s="507"/>
      <c r="F3114" s="210" t="s">
        <v>197</v>
      </c>
      <c r="G3114" s="210"/>
      <c r="H3114" s="211"/>
      <c r="I3114" s="211"/>
      <c r="J3114" s="211"/>
      <c r="K3114" s="533" t="s">
        <v>849</v>
      </c>
      <c r="L3114" s="530">
        <v>0</v>
      </c>
      <c r="M3114" s="512"/>
      <c r="N3114" s="314"/>
      <c r="O3114" s="313"/>
      <c r="P3114" s="313"/>
      <c r="Q3114" s="313"/>
    </row>
    <row r="3115" spans="1:17" s="209" customFormat="1" ht="12" customHeight="1" x14ac:dyDescent="0.3">
      <c r="A3115" s="614"/>
      <c r="B3115" s="508"/>
      <c r="C3115" s="508"/>
      <c r="D3115" s="508"/>
      <c r="E3115" s="508"/>
      <c r="F3115" s="212" t="s">
        <v>104</v>
      </c>
      <c r="G3115" s="208">
        <v>180000000</v>
      </c>
      <c r="H3115" s="208">
        <v>0</v>
      </c>
      <c r="I3115" s="208">
        <f>G3115</f>
        <v>180000000</v>
      </c>
      <c r="J3115" s="208">
        <f t="shared" ref="J3115:J3117" si="2236">H3115</f>
        <v>0</v>
      </c>
      <c r="K3115" s="534"/>
      <c r="L3115" s="531"/>
      <c r="M3115" s="513"/>
      <c r="N3115" s="314">
        <f>G3115</f>
        <v>180000000</v>
      </c>
      <c r="O3115" s="314">
        <f t="shared" ref="O3115:Q3115" si="2237">H3115</f>
        <v>0</v>
      </c>
      <c r="P3115" s="314">
        <f t="shared" si="2237"/>
        <v>180000000</v>
      </c>
      <c r="Q3115" s="314">
        <f t="shared" si="2237"/>
        <v>0</v>
      </c>
    </row>
    <row r="3116" spans="1:17" s="209" customFormat="1" ht="12" customHeight="1" x14ac:dyDescent="0.3">
      <c r="A3116" s="614"/>
      <c r="B3116" s="508"/>
      <c r="C3116" s="508"/>
      <c r="D3116" s="508"/>
      <c r="E3116" s="508"/>
      <c r="F3116" s="212" t="s">
        <v>82</v>
      </c>
      <c r="G3116" s="208">
        <v>0</v>
      </c>
      <c r="H3116" s="208">
        <v>0</v>
      </c>
      <c r="I3116" s="208">
        <v>0</v>
      </c>
      <c r="J3116" s="208">
        <f t="shared" si="2236"/>
        <v>0</v>
      </c>
      <c r="K3116" s="534"/>
      <c r="L3116" s="531"/>
      <c r="M3116" s="513"/>
      <c r="N3116" s="314"/>
      <c r="O3116" s="313"/>
      <c r="P3116" s="313"/>
      <c r="Q3116" s="313"/>
    </row>
    <row r="3117" spans="1:17" s="209" customFormat="1" ht="12" customHeight="1" x14ac:dyDescent="0.3">
      <c r="A3117" s="614"/>
      <c r="B3117" s="508"/>
      <c r="C3117" s="508"/>
      <c r="D3117" s="508"/>
      <c r="E3117" s="508"/>
      <c r="F3117" s="212" t="s">
        <v>83</v>
      </c>
      <c r="G3117" s="208">
        <v>0</v>
      </c>
      <c r="H3117" s="208">
        <v>0</v>
      </c>
      <c r="I3117" s="208">
        <v>0</v>
      </c>
      <c r="J3117" s="208">
        <f t="shared" si="2236"/>
        <v>0</v>
      </c>
      <c r="K3117" s="534"/>
      <c r="L3117" s="531"/>
      <c r="M3117" s="513"/>
      <c r="N3117" s="314"/>
      <c r="O3117" s="313"/>
      <c r="P3117" s="313"/>
      <c r="Q3117" s="313"/>
    </row>
    <row r="3118" spans="1:17" s="209" customFormat="1" ht="12" customHeight="1" x14ac:dyDescent="0.3">
      <c r="A3118" s="614"/>
      <c r="B3118" s="509"/>
      <c r="C3118" s="509"/>
      <c r="D3118" s="509"/>
      <c r="E3118" s="509"/>
      <c r="F3118" s="213" t="s">
        <v>121</v>
      </c>
      <c r="G3118" s="214">
        <f t="shared" ref="G3118:J3118" si="2238">SUM(G3115:G3117)</f>
        <v>180000000</v>
      </c>
      <c r="H3118" s="214">
        <f t="shared" si="2238"/>
        <v>0</v>
      </c>
      <c r="I3118" s="214">
        <f t="shared" si="2238"/>
        <v>180000000</v>
      </c>
      <c r="J3118" s="214">
        <f t="shared" si="2238"/>
        <v>0</v>
      </c>
      <c r="K3118" s="535"/>
      <c r="L3118" s="532"/>
      <c r="M3118" s="514"/>
      <c r="N3118" s="314"/>
      <c r="O3118" s="313"/>
      <c r="P3118" s="313"/>
      <c r="Q3118" s="313"/>
    </row>
    <row r="3119" spans="1:17" s="209" customFormat="1" ht="12" customHeight="1" x14ac:dyDescent="0.3">
      <c r="A3119" s="614">
        <f>A3114+1</f>
        <v>317</v>
      </c>
      <c r="B3119" s="507"/>
      <c r="C3119" s="507" t="s">
        <v>516</v>
      </c>
      <c r="D3119" s="507"/>
      <c r="E3119" s="507"/>
      <c r="F3119" s="210" t="s">
        <v>197</v>
      </c>
      <c r="G3119" s="210"/>
      <c r="H3119" s="211"/>
      <c r="I3119" s="211"/>
      <c r="J3119" s="211"/>
      <c r="K3119" s="533" t="s">
        <v>850</v>
      </c>
      <c r="L3119" s="530">
        <v>0</v>
      </c>
      <c r="M3119" s="512"/>
      <c r="N3119" s="314"/>
      <c r="O3119" s="313"/>
      <c r="P3119" s="313"/>
      <c r="Q3119" s="313"/>
    </row>
    <row r="3120" spans="1:17" s="209" customFormat="1" ht="12" customHeight="1" x14ac:dyDescent="0.3">
      <c r="A3120" s="614"/>
      <c r="B3120" s="508"/>
      <c r="C3120" s="508"/>
      <c r="D3120" s="508"/>
      <c r="E3120" s="508"/>
      <c r="F3120" s="212" t="s">
        <v>104</v>
      </c>
      <c r="G3120" s="208">
        <v>35000000</v>
      </c>
      <c r="H3120" s="208">
        <v>0</v>
      </c>
      <c r="I3120" s="208">
        <f>G3120</f>
        <v>35000000</v>
      </c>
      <c r="J3120" s="208">
        <f t="shared" ref="J3120:J3122" si="2239">H3120</f>
        <v>0</v>
      </c>
      <c r="K3120" s="534"/>
      <c r="L3120" s="531"/>
      <c r="M3120" s="513"/>
      <c r="N3120" s="314">
        <f>G3120</f>
        <v>35000000</v>
      </c>
      <c r="O3120" s="314">
        <f t="shared" ref="O3120:Q3120" si="2240">H3120</f>
        <v>0</v>
      </c>
      <c r="P3120" s="314">
        <f t="shared" si="2240"/>
        <v>35000000</v>
      </c>
      <c r="Q3120" s="314">
        <f t="shared" si="2240"/>
        <v>0</v>
      </c>
    </row>
    <row r="3121" spans="1:17" s="209" customFormat="1" ht="12" customHeight="1" x14ac:dyDescent="0.3">
      <c r="A3121" s="614"/>
      <c r="B3121" s="508"/>
      <c r="C3121" s="508"/>
      <c r="D3121" s="508"/>
      <c r="E3121" s="508"/>
      <c r="F3121" s="212" t="s">
        <v>82</v>
      </c>
      <c r="G3121" s="208">
        <v>0</v>
      </c>
      <c r="H3121" s="208">
        <v>0</v>
      </c>
      <c r="I3121" s="208">
        <v>0</v>
      </c>
      <c r="J3121" s="208">
        <f t="shared" si="2239"/>
        <v>0</v>
      </c>
      <c r="K3121" s="534"/>
      <c r="L3121" s="531"/>
      <c r="M3121" s="513"/>
      <c r="N3121" s="314"/>
      <c r="O3121" s="313"/>
      <c r="P3121" s="313"/>
      <c r="Q3121" s="313"/>
    </row>
    <row r="3122" spans="1:17" s="209" customFormat="1" ht="12" customHeight="1" x14ac:dyDescent="0.3">
      <c r="A3122" s="614"/>
      <c r="B3122" s="508"/>
      <c r="C3122" s="508"/>
      <c r="D3122" s="508"/>
      <c r="E3122" s="508"/>
      <c r="F3122" s="212" t="s">
        <v>83</v>
      </c>
      <c r="G3122" s="208">
        <v>0</v>
      </c>
      <c r="H3122" s="208">
        <v>0</v>
      </c>
      <c r="I3122" s="208">
        <v>0</v>
      </c>
      <c r="J3122" s="208">
        <f t="shared" si="2239"/>
        <v>0</v>
      </c>
      <c r="K3122" s="534"/>
      <c r="L3122" s="531"/>
      <c r="M3122" s="513"/>
      <c r="N3122" s="314"/>
      <c r="O3122" s="313"/>
      <c r="P3122" s="313"/>
      <c r="Q3122" s="313"/>
    </row>
    <row r="3123" spans="1:17" s="209" customFormat="1" ht="12" customHeight="1" x14ac:dyDescent="0.3">
      <c r="A3123" s="614"/>
      <c r="B3123" s="509"/>
      <c r="C3123" s="509"/>
      <c r="D3123" s="508"/>
      <c r="E3123" s="508"/>
      <c r="F3123" s="213" t="s">
        <v>121</v>
      </c>
      <c r="G3123" s="214">
        <f t="shared" ref="G3123:J3123" si="2241">SUM(G3120:G3122)</f>
        <v>35000000</v>
      </c>
      <c r="H3123" s="214">
        <f t="shared" si="2241"/>
        <v>0</v>
      </c>
      <c r="I3123" s="214">
        <f t="shared" si="2241"/>
        <v>35000000</v>
      </c>
      <c r="J3123" s="214">
        <f t="shared" si="2241"/>
        <v>0</v>
      </c>
      <c r="K3123" s="535"/>
      <c r="L3123" s="532"/>
      <c r="M3123" s="513"/>
      <c r="N3123" s="314"/>
      <c r="O3123" s="313"/>
      <c r="P3123" s="313"/>
      <c r="Q3123" s="313"/>
    </row>
    <row r="3124" spans="1:17" s="209" customFormat="1" ht="12" customHeight="1" x14ac:dyDescent="0.3">
      <c r="A3124" s="614"/>
      <c r="B3124" s="507"/>
      <c r="C3124" s="507" t="s">
        <v>517</v>
      </c>
      <c r="D3124" s="508"/>
      <c r="E3124" s="508"/>
      <c r="F3124" s="210" t="s">
        <v>197</v>
      </c>
      <c r="G3124" s="210"/>
      <c r="H3124" s="211"/>
      <c r="I3124" s="211"/>
      <c r="J3124" s="211"/>
      <c r="K3124" s="533" t="s">
        <v>850</v>
      </c>
      <c r="L3124" s="530">
        <v>0</v>
      </c>
      <c r="M3124" s="513"/>
      <c r="N3124" s="314"/>
      <c r="O3124" s="313"/>
      <c r="P3124" s="313"/>
      <c r="Q3124" s="313"/>
    </row>
    <row r="3125" spans="1:17" s="209" customFormat="1" ht="12" customHeight="1" x14ac:dyDescent="0.3">
      <c r="A3125" s="614"/>
      <c r="B3125" s="508"/>
      <c r="C3125" s="508"/>
      <c r="D3125" s="508"/>
      <c r="E3125" s="508"/>
      <c r="F3125" s="212" t="s">
        <v>104</v>
      </c>
      <c r="G3125" s="208">
        <v>14500000</v>
      </c>
      <c r="H3125" s="208">
        <v>0</v>
      </c>
      <c r="I3125" s="208">
        <f>G3125</f>
        <v>14500000</v>
      </c>
      <c r="J3125" s="208">
        <f t="shared" ref="J3125:J3127" si="2242">H3125</f>
        <v>0</v>
      </c>
      <c r="K3125" s="534"/>
      <c r="L3125" s="531"/>
      <c r="M3125" s="513"/>
      <c r="N3125" s="314">
        <f>G3125</f>
        <v>14500000</v>
      </c>
      <c r="O3125" s="314">
        <f t="shared" ref="O3125:Q3125" si="2243">H3125</f>
        <v>0</v>
      </c>
      <c r="P3125" s="314">
        <f t="shared" si="2243"/>
        <v>14500000</v>
      </c>
      <c r="Q3125" s="314">
        <f t="shared" si="2243"/>
        <v>0</v>
      </c>
    </row>
    <row r="3126" spans="1:17" s="209" customFormat="1" ht="12" customHeight="1" x14ac:dyDescent="0.3">
      <c r="A3126" s="614"/>
      <c r="B3126" s="508"/>
      <c r="C3126" s="508"/>
      <c r="D3126" s="508"/>
      <c r="E3126" s="508"/>
      <c r="F3126" s="212" t="s">
        <v>82</v>
      </c>
      <c r="G3126" s="208">
        <v>0</v>
      </c>
      <c r="H3126" s="208">
        <v>0</v>
      </c>
      <c r="I3126" s="208">
        <v>0</v>
      </c>
      <c r="J3126" s="208">
        <f t="shared" si="2242"/>
        <v>0</v>
      </c>
      <c r="K3126" s="534"/>
      <c r="L3126" s="531"/>
      <c r="M3126" s="513"/>
      <c r="N3126" s="314"/>
      <c r="O3126" s="313"/>
      <c r="P3126" s="313"/>
      <c r="Q3126" s="313"/>
    </row>
    <row r="3127" spans="1:17" s="209" customFormat="1" ht="12" customHeight="1" x14ac:dyDescent="0.3">
      <c r="A3127" s="614"/>
      <c r="B3127" s="508"/>
      <c r="C3127" s="508"/>
      <c r="D3127" s="508"/>
      <c r="E3127" s="508"/>
      <c r="F3127" s="212" t="s">
        <v>83</v>
      </c>
      <c r="G3127" s="208">
        <v>0</v>
      </c>
      <c r="H3127" s="208">
        <v>0</v>
      </c>
      <c r="I3127" s="208">
        <v>0</v>
      </c>
      <c r="J3127" s="208">
        <f t="shared" si="2242"/>
        <v>0</v>
      </c>
      <c r="K3127" s="534"/>
      <c r="L3127" s="531"/>
      <c r="M3127" s="513"/>
      <c r="N3127" s="314"/>
      <c r="O3127" s="313"/>
      <c r="P3127" s="313"/>
      <c r="Q3127" s="313"/>
    </row>
    <row r="3128" spans="1:17" s="209" customFormat="1" ht="12" customHeight="1" x14ac:dyDescent="0.3">
      <c r="A3128" s="614"/>
      <c r="B3128" s="509"/>
      <c r="C3128" s="509"/>
      <c r="D3128" s="508"/>
      <c r="E3128" s="508"/>
      <c r="F3128" s="213" t="s">
        <v>121</v>
      </c>
      <c r="G3128" s="214">
        <f t="shared" ref="G3128:J3128" si="2244">SUM(G3125:G3127)</f>
        <v>14500000</v>
      </c>
      <c r="H3128" s="214">
        <f t="shared" si="2244"/>
        <v>0</v>
      </c>
      <c r="I3128" s="214">
        <f t="shared" si="2244"/>
        <v>14500000</v>
      </c>
      <c r="J3128" s="214">
        <f t="shared" si="2244"/>
        <v>0</v>
      </c>
      <c r="K3128" s="535"/>
      <c r="L3128" s="532"/>
      <c r="M3128" s="514"/>
      <c r="N3128" s="314"/>
      <c r="O3128" s="313"/>
      <c r="P3128" s="313"/>
      <c r="Q3128" s="313"/>
    </row>
    <row r="3129" spans="1:17" s="209" customFormat="1" ht="12" customHeight="1" x14ac:dyDescent="0.3">
      <c r="A3129" s="614"/>
      <c r="B3129" s="518"/>
      <c r="C3129" s="519"/>
      <c r="D3129" s="519"/>
      <c r="E3129" s="520"/>
      <c r="F3129" s="206"/>
      <c r="G3129" s="207"/>
      <c r="H3129" s="208"/>
      <c r="I3129" s="208"/>
      <c r="J3129" s="208"/>
      <c r="K3129" s="527"/>
      <c r="L3129" s="527"/>
      <c r="M3129" s="512"/>
      <c r="N3129" s="314"/>
      <c r="O3129" s="313"/>
      <c r="P3129" s="313"/>
      <c r="Q3129" s="313"/>
    </row>
    <row r="3130" spans="1:17" s="209" customFormat="1" ht="12" customHeight="1" x14ac:dyDescent="0.3">
      <c r="A3130" s="614"/>
      <c r="B3130" s="521"/>
      <c r="C3130" s="522"/>
      <c r="D3130" s="522"/>
      <c r="E3130" s="523"/>
      <c r="F3130" s="206" t="s">
        <v>565</v>
      </c>
      <c r="G3130" s="207">
        <f>G3120+G3125</f>
        <v>49500000</v>
      </c>
      <c r="H3130" s="207">
        <f t="shared" ref="H3130:J3130" si="2245">H3120+H3125</f>
        <v>0</v>
      </c>
      <c r="I3130" s="207">
        <f t="shared" si="2245"/>
        <v>49500000</v>
      </c>
      <c r="J3130" s="207">
        <f t="shared" si="2245"/>
        <v>0</v>
      </c>
      <c r="K3130" s="528"/>
      <c r="L3130" s="528"/>
      <c r="M3130" s="513"/>
      <c r="N3130" s="314"/>
      <c r="O3130" s="313"/>
      <c r="P3130" s="313"/>
      <c r="Q3130" s="313"/>
    </row>
    <row r="3131" spans="1:17" s="209" customFormat="1" ht="12" customHeight="1" x14ac:dyDescent="0.3">
      <c r="A3131" s="614"/>
      <c r="B3131" s="521"/>
      <c r="C3131" s="522"/>
      <c r="D3131" s="522"/>
      <c r="E3131" s="523"/>
      <c r="F3131" s="206" t="s">
        <v>567</v>
      </c>
      <c r="G3131" s="207">
        <f t="shared" ref="G3131:J3132" si="2246">G3121+G3126</f>
        <v>0</v>
      </c>
      <c r="H3131" s="207">
        <f t="shared" si="2246"/>
        <v>0</v>
      </c>
      <c r="I3131" s="207">
        <f t="shared" si="2246"/>
        <v>0</v>
      </c>
      <c r="J3131" s="207">
        <f t="shared" si="2246"/>
        <v>0</v>
      </c>
      <c r="K3131" s="528"/>
      <c r="L3131" s="528"/>
      <c r="M3131" s="513"/>
      <c r="N3131" s="314"/>
      <c r="O3131" s="313"/>
      <c r="P3131" s="313"/>
      <c r="Q3131" s="313"/>
    </row>
    <row r="3132" spans="1:17" s="209" customFormat="1" ht="12" customHeight="1" x14ac:dyDescent="0.3">
      <c r="A3132" s="614"/>
      <c r="B3132" s="521"/>
      <c r="C3132" s="522"/>
      <c r="D3132" s="522"/>
      <c r="E3132" s="523"/>
      <c r="F3132" s="206" t="s">
        <v>569</v>
      </c>
      <c r="G3132" s="207">
        <f t="shared" si="2246"/>
        <v>0</v>
      </c>
      <c r="H3132" s="207">
        <f t="shared" si="2246"/>
        <v>0</v>
      </c>
      <c r="I3132" s="207">
        <f t="shared" si="2246"/>
        <v>0</v>
      </c>
      <c r="J3132" s="207">
        <f t="shared" si="2246"/>
        <v>0</v>
      </c>
      <c r="K3132" s="528"/>
      <c r="L3132" s="528"/>
      <c r="M3132" s="513"/>
      <c r="N3132" s="314"/>
      <c r="O3132" s="313"/>
      <c r="P3132" s="313"/>
      <c r="Q3132" s="313"/>
    </row>
    <row r="3133" spans="1:17" s="209" customFormat="1" ht="12" customHeight="1" x14ac:dyDescent="0.3">
      <c r="A3133" s="614"/>
      <c r="B3133" s="524"/>
      <c r="C3133" s="525"/>
      <c r="D3133" s="525"/>
      <c r="E3133" s="526"/>
      <c r="F3133" s="206" t="s">
        <v>121</v>
      </c>
      <c r="G3133" s="207">
        <f>SUM(G3130:G3132)</f>
        <v>49500000</v>
      </c>
      <c r="H3133" s="207">
        <f t="shared" ref="H3133:J3133" si="2247">SUM(H3130:H3132)</f>
        <v>0</v>
      </c>
      <c r="I3133" s="207">
        <f t="shared" si="2247"/>
        <v>49500000</v>
      </c>
      <c r="J3133" s="207">
        <f t="shared" si="2247"/>
        <v>0</v>
      </c>
      <c r="K3133" s="529"/>
      <c r="L3133" s="529"/>
      <c r="M3133" s="514"/>
      <c r="N3133" s="314"/>
      <c r="O3133" s="313"/>
      <c r="P3133" s="313"/>
      <c r="Q3133" s="313"/>
    </row>
    <row r="3134" spans="1:17" s="209" customFormat="1" ht="12" customHeight="1" x14ac:dyDescent="0.3">
      <c r="A3134" s="614">
        <f>A3119+1</f>
        <v>318</v>
      </c>
      <c r="B3134" s="507"/>
      <c r="C3134" s="507" t="s">
        <v>522</v>
      </c>
      <c r="D3134" s="507"/>
      <c r="E3134" s="507"/>
      <c r="F3134" s="210" t="s">
        <v>197</v>
      </c>
      <c r="G3134" s="210"/>
      <c r="H3134" s="211"/>
      <c r="I3134" s="211"/>
      <c r="J3134" s="211"/>
      <c r="K3134" s="533" t="s">
        <v>849</v>
      </c>
      <c r="L3134" s="530">
        <v>0</v>
      </c>
      <c r="M3134" s="512"/>
      <c r="N3134" s="314"/>
      <c r="O3134" s="313"/>
      <c r="P3134" s="313"/>
      <c r="Q3134" s="313"/>
    </row>
    <row r="3135" spans="1:17" s="209" customFormat="1" ht="12" customHeight="1" x14ac:dyDescent="0.3">
      <c r="A3135" s="614"/>
      <c r="B3135" s="508"/>
      <c r="C3135" s="508"/>
      <c r="D3135" s="508"/>
      <c r="E3135" s="508"/>
      <c r="F3135" s="212" t="s">
        <v>104</v>
      </c>
      <c r="G3135" s="208">
        <v>91526630</v>
      </c>
      <c r="H3135" s="208">
        <v>0</v>
      </c>
      <c r="I3135" s="208">
        <f>G3135</f>
        <v>91526630</v>
      </c>
      <c r="J3135" s="208">
        <f t="shared" ref="J3135:J3137" si="2248">H3135</f>
        <v>0</v>
      </c>
      <c r="K3135" s="534"/>
      <c r="L3135" s="531"/>
      <c r="M3135" s="513"/>
      <c r="N3135" s="314">
        <f>G3135</f>
        <v>91526630</v>
      </c>
      <c r="O3135" s="314">
        <f t="shared" ref="O3135:Q3135" si="2249">H3135</f>
        <v>0</v>
      </c>
      <c r="P3135" s="314">
        <f t="shared" si="2249"/>
        <v>91526630</v>
      </c>
      <c r="Q3135" s="314">
        <f t="shared" si="2249"/>
        <v>0</v>
      </c>
    </row>
    <row r="3136" spans="1:17" s="209" customFormat="1" ht="12" customHeight="1" x14ac:dyDescent="0.3">
      <c r="A3136" s="614"/>
      <c r="B3136" s="508"/>
      <c r="C3136" s="508"/>
      <c r="D3136" s="508"/>
      <c r="E3136" s="508"/>
      <c r="F3136" s="212" t="s">
        <v>82</v>
      </c>
      <c r="G3136" s="208">
        <v>0</v>
      </c>
      <c r="H3136" s="208">
        <v>0</v>
      </c>
      <c r="I3136" s="208">
        <v>0</v>
      </c>
      <c r="J3136" s="208">
        <f t="shared" si="2248"/>
        <v>0</v>
      </c>
      <c r="K3136" s="534"/>
      <c r="L3136" s="531"/>
      <c r="M3136" s="513"/>
      <c r="N3136" s="314"/>
      <c r="O3136" s="313"/>
      <c r="P3136" s="313"/>
      <c r="Q3136" s="313"/>
    </row>
    <row r="3137" spans="1:17" s="209" customFormat="1" ht="12" customHeight="1" x14ac:dyDescent="0.3">
      <c r="A3137" s="614"/>
      <c r="B3137" s="508"/>
      <c r="C3137" s="508"/>
      <c r="D3137" s="508"/>
      <c r="E3137" s="508"/>
      <c r="F3137" s="212" t="s">
        <v>83</v>
      </c>
      <c r="G3137" s="208">
        <v>0</v>
      </c>
      <c r="H3137" s="208">
        <v>0</v>
      </c>
      <c r="I3137" s="208">
        <v>0</v>
      </c>
      <c r="J3137" s="208">
        <f t="shared" si="2248"/>
        <v>0</v>
      </c>
      <c r="K3137" s="534"/>
      <c r="L3137" s="531"/>
      <c r="M3137" s="513"/>
      <c r="N3137" s="314"/>
      <c r="O3137" s="313"/>
      <c r="P3137" s="313"/>
      <c r="Q3137" s="313"/>
    </row>
    <row r="3138" spans="1:17" s="209" customFormat="1" ht="12" customHeight="1" x14ac:dyDescent="0.3">
      <c r="A3138" s="614"/>
      <c r="B3138" s="509"/>
      <c r="C3138" s="509"/>
      <c r="D3138" s="509"/>
      <c r="E3138" s="509"/>
      <c r="F3138" s="213" t="s">
        <v>121</v>
      </c>
      <c r="G3138" s="214">
        <f t="shared" ref="G3138:J3138" si="2250">SUM(G3135:G3137)</f>
        <v>91526630</v>
      </c>
      <c r="H3138" s="214">
        <f t="shared" si="2250"/>
        <v>0</v>
      </c>
      <c r="I3138" s="214">
        <f t="shared" si="2250"/>
        <v>91526630</v>
      </c>
      <c r="J3138" s="214">
        <f t="shared" si="2250"/>
        <v>0</v>
      </c>
      <c r="K3138" s="535"/>
      <c r="L3138" s="532"/>
      <c r="M3138" s="514"/>
      <c r="N3138" s="314"/>
      <c r="O3138" s="313"/>
      <c r="P3138" s="313"/>
      <c r="Q3138" s="313"/>
    </row>
    <row r="3139" spans="1:17" s="209" customFormat="1" ht="12" customHeight="1" x14ac:dyDescent="0.3">
      <c r="A3139" s="614">
        <f>A3134+1</f>
        <v>319</v>
      </c>
      <c r="B3139" s="507"/>
      <c r="C3139" s="507" t="s">
        <v>523</v>
      </c>
      <c r="D3139" s="507"/>
      <c r="E3139" s="507"/>
      <c r="F3139" s="210" t="s">
        <v>197</v>
      </c>
      <c r="G3139" s="210"/>
      <c r="H3139" s="211"/>
      <c r="I3139" s="211"/>
      <c r="J3139" s="211"/>
      <c r="K3139" s="533" t="s">
        <v>849</v>
      </c>
      <c r="L3139" s="530">
        <v>0</v>
      </c>
      <c r="M3139" s="512"/>
      <c r="N3139" s="314"/>
      <c r="O3139" s="313"/>
      <c r="P3139" s="313"/>
      <c r="Q3139" s="313"/>
    </row>
    <row r="3140" spans="1:17" s="209" customFormat="1" ht="12" customHeight="1" x14ac:dyDescent="0.3">
      <c r="A3140" s="614"/>
      <c r="B3140" s="508"/>
      <c r="C3140" s="508"/>
      <c r="D3140" s="508"/>
      <c r="E3140" s="508"/>
      <c r="F3140" s="212" t="s">
        <v>104</v>
      </c>
      <c r="G3140" s="208">
        <v>12400000</v>
      </c>
      <c r="H3140" s="208">
        <v>0</v>
      </c>
      <c r="I3140" s="208">
        <f>G3140</f>
        <v>12400000</v>
      </c>
      <c r="J3140" s="208">
        <f t="shared" ref="J3140:J3142" si="2251">H3140</f>
        <v>0</v>
      </c>
      <c r="K3140" s="534"/>
      <c r="L3140" s="531"/>
      <c r="M3140" s="513"/>
      <c r="N3140" s="314">
        <f>G3140</f>
        <v>12400000</v>
      </c>
      <c r="O3140" s="314">
        <f t="shared" ref="O3140:Q3140" si="2252">H3140</f>
        <v>0</v>
      </c>
      <c r="P3140" s="314">
        <f t="shared" si="2252"/>
        <v>12400000</v>
      </c>
      <c r="Q3140" s="314">
        <f t="shared" si="2252"/>
        <v>0</v>
      </c>
    </row>
    <row r="3141" spans="1:17" s="209" customFormat="1" ht="12" customHeight="1" x14ac:dyDescent="0.3">
      <c r="A3141" s="614"/>
      <c r="B3141" s="508"/>
      <c r="C3141" s="508"/>
      <c r="D3141" s="508"/>
      <c r="E3141" s="508"/>
      <c r="F3141" s="212" t="s">
        <v>82</v>
      </c>
      <c r="G3141" s="208">
        <v>0</v>
      </c>
      <c r="H3141" s="208">
        <v>0</v>
      </c>
      <c r="I3141" s="208">
        <v>0</v>
      </c>
      <c r="J3141" s="208">
        <f t="shared" si="2251"/>
        <v>0</v>
      </c>
      <c r="K3141" s="534"/>
      <c r="L3141" s="531"/>
      <c r="M3141" s="513"/>
      <c r="N3141" s="314"/>
      <c r="O3141" s="313"/>
      <c r="P3141" s="313"/>
      <c r="Q3141" s="313"/>
    </row>
    <row r="3142" spans="1:17" s="209" customFormat="1" ht="12" customHeight="1" x14ac:dyDescent="0.3">
      <c r="A3142" s="614"/>
      <c r="B3142" s="508"/>
      <c r="C3142" s="508"/>
      <c r="D3142" s="508"/>
      <c r="E3142" s="508"/>
      <c r="F3142" s="212" t="s">
        <v>83</v>
      </c>
      <c r="G3142" s="208">
        <v>0</v>
      </c>
      <c r="H3142" s="208">
        <v>0</v>
      </c>
      <c r="I3142" s="208">
        <v>0</v>
      </c>
      <c r="J3142" s="208">
        <f t="shared" si="2251"/>
        <v>0</v>
      </c>
      <c r="K3142" s="534"/>
      <c r="L3142" s="531"/>
      <c r="M3142" s="513"/>
      <c r="N3142" s="314"/>
      <c r="O3142" s="313"/>
      <c r="P3142" s="313"/>
      <c r="Q3142" s="313"/>
    </row>
    <row r="3143" spans="1:17" s="209" customFormat="1" ht="12" customHeight="1" x14ac:dyDescent="0.3">
      <c r="A3143" s="614"/>
      <c r="B3143" s="509"/>
      <c r="C3143" s="509"/>
      <c r="D3143" s="509"/>
      <c r="E3143" s="509"/>
      <c r="F3143" s="213" t="s">
        <v>121</v>
      </c>
      <c r="G3143" s="214">
        <f t="shared" ref="G3143:J3143" si="2253">SUM(G3140:G3142)</f>
        <v>12400000</v>
      </c>
      <c r="H3143" s="214">
        <f t="shared" si="2253"/>
        <v>0</v>
      </c>
      <c r="I3143" s="214">
        <f t="shared" si="2253"/>
        <v>12400000</v>
      </c>
      <c r="J3143" s="214">
        <f t="shared" si="2253"/>
        <v>0</v>
      </c>
      <c r="K3143" s="535"/>
      <c r="L3143" s="532"/>
      <c r="M3143" s="514"/>
      <c r="N3143" s="314"/>
      <c r="O3143" s="313"/>
      <c r="P3143" s="313"/>
      <c r="Q3143" s="313"/>
    </row>
    <row r="3144" spans="1:17" s="209" customFormat="1" ht="12" customHeight="1" x14ac:dyDescent="0.3">
      <c r="A3144" s="614">
        <f>A3139+1</f>
        <v>320</v>
      </c>
      <c r="B3144" s="507"/>
      <c r="C3144" s="507" t="s">
        <v>524</v>
      </c>
      <c r="D3144" s="507"/>
      <c r="E3144" s="507"/>
      <c r="F3144" s="210" t="s">
        <v>197</v>
      </c>
      <c r="G3144" s="210"/>
      <c r="H3144" s="211"/>
      <c r="I3144" s="211"/>
      <c r="J3144" s="211"/>
      <c r="K3144" s="533" t="s">
        <v>849</v>
      </c>
      <c r="L3144" s="530">
        <v>0</v>
      </c>
      <c r="M3144" s="512"/>
      <c r="N3144" s="314"/>
      <c r="O3144" s="313"/>
      <c r="P3144" s="313"/>
      <c r="Q3144" s="313"/>
    </row>
    <row r="3145" spans="1:17" s="209" customFormat="1" ht="12" customHeight="1" x14ac:dyDescent="0.3">
      <c r="A3145" s="614"/>
      <c r="B3145" s="508"/>
      <c r="C3145" s="508"/>
      <c r="D3145" s="508"/>
      <c r="E3145" s="508"/>
      <c r="F3145" s="212" t="s">
        <v>104</v>
      </c>
      <c r="G3145" s="208">
        <v>26692600</v>
      </c>
      <c r="H3145" s="208">
        <v>0</v>
      </c>
      <c r="I3145" s="208">
        <f>G3145</f>
        <v>26692600</v>
      </c>
      <c r="J3145" s="208">
        <f t="shared" ref="J3145:J3147" si="2254">H3145</f>
        <v>0</v>
      </c>
      <c r="K3145" s="534"/>
      <c r="L3145" s="531"/>
      <c r="M3145" s="513"/>
      <c r="N3145" s="314">
        <f>G3145</f>
        <v>26692600</v>
      </c>
      <c r="O3145" s="314">
        <f t="shared" ref="O3145:Q3145" si="2255">H3145</f>
        <v>0</v>
      </c>
      <c r="P3145" s="314">
        <f t="shared" si="2255"/>
        <v>26692600</v>
      </c>
      <c r="Q3145" s="314">
        <f t="shared" si="2255"/>
        <v>0</v>
      </c>
    </row>
    <row r="3146" spans="1:17" s="209" customFormat="1" ht="12" customHeight="1" x14ac:dyDescent="0.3">
      <c r="A3146" s="614"/>
      <c r="B3146" s="508"/>
      <c r="C3146" s="508"/>
      <c r="D3146" s="508"/>
      <c r="E3146" s="508"/>
      <c r="F3146" s="212" t="s">
        <v>82</v>
      </c>
      <c r="G3146" s="208">
        <v>0</v>
      </c>
      <c r="H3146" s="208">
        <v>0</v>
      </c>
      <c r="I3146" s="208">
        <v>0</v>
      </c>
      <c r="J3146" s="208">
        <f t="shared" si="2254"/>
        <v>0</v>
      </c>
      <c r="K3146" s="534"/>
      <c r="L3146" s="531"/>
      <c r="M3146" s="513"/>
      <c r="N3146" s="314"/>
      <c r="O3146" s="313"/>
      <c r="P3146" s="313"/>
      <c r="Q3146" s="313"/>
    </row>
    <row r="3147" spans="1:17" s="209" customFormat="1" ht="12" customHeight="1" x14ac:dyDescent="0.3">
      <c r="A3147" s="614"/>
      <c r="B3147" s="508"/>
      <c r="C3147" s="508"/>
      <c r="D3147" s="508"/>
      <c r="E3147" s="508"/>
      <c r="F3147" s="212" t="s">
        <v>83</v>
      </c>
      <c r="G3147" s="208">
        <v>0</v>
      </c>
      <c r="H3147" s="208">
        <v>0</v>
      </c>
      <c r="I3147" s="208">
        <v>0</v>
      </c>
      <c r="J3147" s="208">
        <f t="shared" si="2254"/>
        <v>0</v>
      </c>
      <c r="K3147" s="534"/>
      <c r="L3147" s="531"/>
      <c r="M3147" s="513"/>
      <c r="N3147" s="314"/>
      <c r="O3147" s="313"/>
      <c r="P3147" s="313"/>
      <c r="Q3147" s="313"/>
    </row>
    <row r="3148" spans="1:17" s="209" customFormat="1" ht="12" customHeight="1" x14ac:dyDescent="0.3">
      <c r="A3148" s="614"/>
      <c r="B3148" s="509"/>
      <c r="C3148" s="509"/>
      <c r="D3148" s="509"/>
      <c r="E3148" s="509"/>
      <c r="F3148" s="213" t="s">
        <v>121</v>
      </c>
      <c r="G3148" s="214">
        <f t="shared" ref="G3148:J3148" si="2256">SUM(G3145:G3147)</f>
        <v>26692600</v>
      </c>
      <c r="H3148" s="214">
        <f t="shared" si="2256"/>
        <v>0</v>
      </c>
      <c r="I3148" s="214">
        <f t="shared" si="2256"/>
        <v>26692600</v>
      </c>
      <c r="J3148" s="214">
        <f t="shared" si="2256"/>
        <v>0</v>
      </c>
      <c r="K3148" s="535"/>
      <c r="L3148" s="532"/>
      <c r="M3148" s="514"/>
      <c r="N3148" s="314"/>
      <c r="O3148" s="313"/>
      <c r="P3148" s="313"/>
      <c r="Q3148" s="313"/>
    </row>
    <row r="3149" spans="1:17" s="209" customFormat="1" ht="12" customHeight="1" x14ac:dyDescent="0.3">
      <c r="A3149" s="614">
        <f>A3144+1</f>
        <v>321</v>
      </c>
      <c r="B3149" s="507"/>
      <c r="C3149" s="507" t="s">
        <v>526</v>
      </c>
      <c r="D3149" s="507"/>
      <c r="E3149" s="507"/>
      <c r="F3149" s="210" t="s">
        <v>197</v>
      </c>
      <c r="G3149" s="210"/>
      <c r="H3149" s="211"/>
      <c r="I3149" s="211"/>
      <c r="J3149" s="211"/>
      <c r="K3149" s="533" t="s">
        <v>850</v>
      </c>
      <c r="L3149" s="530">
        <v>0</v>
      </c>
      <c r="M3149" s="512"/>
      <c r="N3149" s="314"/>
      <c r="O3149" s="313"/>
      <c r="P3149" s="313"/>
      <c r="Q3149" s="313"/>
    </row>
    <row r="3150" spans="1:17" s="209" customFormat="1" ht="12" customHeight="1" x14ac:dyDescent="0.3">
      <c r="A3150" s="614"/>
      <c r="B3150" s="508"/>
      <c r="C3150" s="508"/>
      <c r="D3150" s="508"/>
      <c r="E3150" s="508"/>
      <c r="F3150" s="212" t="s">
        <v>104</v>
      </c>
      <c r="G3150" s="208">
        <v>35000000</v>
      </c>
      <c r="H3150" s="208">
        <v>0</v>
      </c>
      <c r="I3150" s="208">
        <f>G3150</f>
        <v>35000000</v>
      </c>
      <c r="J3150" s="208">
        <f t="shared" ref="J3150:J3152" si="2257">H3150</f>
        <v>0</v>
      </c>
      <c r="K3150" s="534"/>
      <c r="L3150" s="531"/>
      <c r="M3150" s="513"/>
      <c r="N3150" s="314">
        <f>G3150</f>
        <v>35000000</v>
      </c>
      <c r="O3150" s="314">
        <f t="shared" ref="O3150:Q3150" si="2258">H3150</f>
        <v>0</v>
      </c>
      <c r="P3150" s="314">
        <f t="shared" si="2258"/>
        <v>35000000</v>
      </c>
      <c r="Q3150" s="314">
        <f t="shared" si="2258"/>
        <v>0</v>
      </c>
    </row>
    <row r="3151" spans="1:17" s="209" customFormat="1" ht="12" customHeight="1" x14ac:dyDescent="0.3">
      <c r="A3151" s="614"/>
      <c r="B3151" s="508"/>
      <c r="C3151" s="508"/>
      <c r="D3151" s="508"/>
      <c r="E3151" s="508"/>
      <c r="F3151" s="212" t="s">
        <v>82</v>
      </c>
      <c r="G3151" s="208">
        <v>0</v>
      </c>
      <c r="H3151" s="208">
        <v>0</v>
      </c>
      <c r="I3151" s="208">
        <v>0</v>
      </c>
      <c r="J3151" s="208">
        <f t="shared" si="2257"/>
        <v>0</v>
      </c>
      <c r="K3151" s="534"/>
      <c r="L3151" s="531"/>
      <c r="M3151" s="513"/>
      <c r="N3151" s="314"/>
      <c r="O3151" s="313"/>
      <c r="P3151" s="313"/>
      <c r="Q3151" s="313"/>
    </row>
    <row r="3152" spans="1:17" s="209" customFormat="1" ht="12" customHeight="1" x14ac:dyDescent="0.3">
      <c r="A3152" s="614"/>
      <c r="B3152" s="508"/>
      <c r="C3152" s="508"/>
      <c r="D3152" s="508"/>
      <c r="E3152" s="508"/>
      <c r="F3152" s="212" t="s">
        <v>83</v>
      </c>
      <c r="G3152" s="208">
        <v>0</v>
      </c>
      <c r="H3152" s="208">
        <v>0</v>
      </c>
      <c r="I3152" s="208">
        <v>0</v>
      </c>
      <c r="J3152" s="208">
        <f t="shared" si="2257"/>
        <v>0</v>
      </c>
      <c r="K3152" s="534"/>
      <c r="L3152" s="531"/>
      <c r="M3152" s="513"/>
      <c r="N3152" s="314"/>
      <c r="O3152" s="313"/>
      <c r="P3152" s="313"/>
      <c r="Q3152" s="313"/>
    </row>
    <row r="3153" spans="1:17" s="209" customFormat="1" ht="12" customHeight="1" x14ac:dyDescent="0.3">
      <c r="A3153" s="614"/>
      <c r="B3153" s="509"/>
      <c r="C3153" s="509"/>
      <c r="D3153" s="508"/>
      <c r="E3153" s="508"/>
      <c r="F3153" s="213" t="s">
        <v>121</v>
      </c>
      <c r="G3153" s="214">
        <f t="shared" ref="G3153:J3153" si="2259">SUM(G3150:G3152)</f>
        <v>35000000</v>
      </c>
      <c r="H3153" s="214">
        <f t="shared" si="2259"/>
        <v>0</v>
      </c>
      <c r="I3153" s="214">
        <f t="shared" si="2259"/>
        <v>35000000</v>
      </c>
      <c r="J3153" s="214">
        <f t="shared" si="2259"/>
        <v>0</v>
      </c>
      <c r="K3153" s="535"/>
      <c r="L3153" s="532"/>
      <c r="M3153" s="513"/>
      <c r="N3153" s="314"/>
      <c r="O3153" s="313"/>
      <c r="P3153" s="313"/>
      <c r="Q3153" s="313"/>
    </row>
    <row r="3154" spans="1:17" s="209" customFormat="1" ht="12" customHeight="1" x14ac:dyDescent="0.3">
      <c r="A3154" s="614"/>
      <c r="B3154" s="507"/>
      <c r="C3154" s="507" t="s">
        <v>527</v>
      </c>
      <c r="D3154" s="508"/>
      <c r="E3154" s="508"/>
      <c r="F3154" s="210" t="s">
        <v>197</v>
      </c>
      <c r="G3154" s="210"/>
      <c r="H3154" s="211"/>
      <c r="I3154" s="211"/>
      <c r="J3154" s="211"/>
      <c r="K3154" s="533" t="s">
        <v>850</v>
      </c>
      <c r="L3154" s="530">
        <v>0</v>
      </c>
      <c r="M3154" s="513"/>
      <c r="N3154" s="314"/>
      <c r="O3154" s="313"/>
      <c r="P3154" s="313"/>
      <c r="Q3154" s="313"/>
    </row>
    <row r="3155" spans="1:17" s="209" customFormat="1" ht="12" customHeight="1" x14ac:dyDescent="0.3">
      <c r="A3155" s="614"/>
      <c r="B3155" s="508"/>
      <c r="C3155" s="508"/>
      <c r="D3155" s="508"/>
      <c r="E3155" s="508"/>
      <c r="F3155" s="212" t="s">
        <v>104</v>
      </c>
      <c r="G3155" s="208">
        <v>18337500</v>
      </c>
      <c r="H3155" s="208">
        <v>0</v>
      </c>
      <c r="I3155" s="208">
        <f>G3155</f>
        <v>18337500</v>
      </c>
      <c r="J3155" s="208">
        <f t="shared" ref="J3155:J3157" si="2260">H3155</f>
        <v>0</v>
      </c>
      <c r="K3155" s="534"/>
      <c r="L3155" s="531"/>
      <c r="M3155" s="513"/>
      <c r="N3155" s="314">
        <f>G3155</f>
        <v>18337500</v>
      </c>
      <c r="O3155" s="314">
        <f t="shared" ref="O3155:Q3155" si="2261">H3155</f>
        <v>0</v>
      </c>
      <c r="P3155" s="314">
        <f t="shared" si="2261"/>
        <v>18337500</v>
      </c>
      <c r="Q3155" s="314">
        <f t="shared" si="2261"/>
        <v>0</v>
      </c>
    </row>
    <row r="3156" spans="1:17" s="209" customFormat="1" ht="12" customHeight="1" x14ac:dyDescent="0.3">
      <c r="A3156" s="614"/>
      <c r="B3156" s="508"/>
      <c r="C3156" s="508"/>
      <c r="D3156" s="508"/>
      <c r="E3156" s="508"/>
      <c r="F3156" s="212" t="s">
        <v>82</v>
      </c>
      <c r="G3156" s="208">
        <v>0</v>
      </c>
      <c r="H3156" s="208">
        <v>0</v>
      </c>
      <c r="I3156" s="208">
        <v>0</v>
      </c>
      <c r="J3156" s="208">
        <f t="shared" si="2260"/>
        <v>0</v>
      </c>
      <c r="K3156" s="534"/>
      <c r="L3156" s="531"/>
      <c r="M3156" s="513"/>
      <c r="N3156" s="314"/>
      <c r="O3156" s="313"/>
      <c r="P3156" s="313"/>
      <c r="Q3156" s="313"/>
    </row>
    <row r="3157" spans="1:17" s="209" customFormat="1" ht="12" customHeight="1" x14ac:dyDescent="0.3">
      <c r="A3157" s="614"/>
      <c r="B3157" s="508"/>
      <c r="C3157" s="508"/>
      <c r="D3157" s="508"/>
      <c r="E3157" s="508"/>
      <c r="F3157" s="212" t="s">
        <v>83</v>
      </c>
      <c r="G3157" s="208">
        <v>0</v>
      </c>
      <c r="H3157" s="208">
        <v>0</v>
      </c>
      <c r="I3157" s="208">
        <v>0</v>
      </c>
      <c r="J3157" s="208">
        <f t="shared" si="2260"/>
        <v>0</v>
      </c>
      <c r="K3157" s="534"/>
      <c r="L3157" s="531"/>
      <c r="M3157" s="513"/>
      <c r="N3157" s="314"/>
      <c r="O3157" s="313"/>
      <c r="P3157" s="313"/>
      <c r="Q3157" s="313"/>
    </row>
    <row r="3158" spans="1:17" s="209" customFormat="1" ht="12" customHeight="1" x14ac:dyDescent="0.3">
      <c r="A3158" s="614"/>
      <c r="B3158" s="509"/>
      <c r="C3158" s="509"/>
      <c r="D3158" s="508"/>
      <c r="E3158" s="508"/>
      <c r="F3158" s="213" t="s">
        <v>121</v>
      </c>
      <c r="G3158" s="214">
        <f t="shared" ref="G3158:J3158" si="2262">SUM(G3155:G3157)</f>
        <v>18337500</v>
      </c>
      <c r="H3158" s="214">
        <f t="shared" si="2262"/>
        <v>0</v>
      </c>
      <c r="I3158" s="214">
        <f t="shared" si="2262"/>
        <v>18337500</v>
      </c>
      <c r="J3158" s="214">
        <f t="shared" si="2262"/>
        <v>0</v>
      </c>
      <c r="K3158" s="535"/>
      <c r="L3158" s="532"/>
      <c r="M3158" s="514"/>
      <c r="N3158" s="314"/>
      <c r="O3158" s="313"/>
      <c r="P3158" s="313"/>
      <c r="Q3158" s="313"/>
    </row>
    <row r="3159" spans="1:17" s="209" customFormat="1" ht="12" customHeight="1" x14ac:dyDescent="0.3">
      <c r="A3159" s="614"/>
      <c r="B3159" s="518"/>
      <c r="C3159" s="519"/>
      <c r="D3159" s="519"/>
      <c r="E3159" s="520"/>
      <c r="F3159" s="206"/>
      <c r="G3159" s="207"/>
      <c r="H3159" s="208"/>
      <c r="I3159" s="208"/>
      <c r="J3159" s="208"/>
      <c r="K3159" s="527"/>
      <c r="L3159" s="527"/>
      <c r="M3159" s="512"/>
      <c r="N3159" s="314"/>
      <c r="O3159" s="313"/>
      <c r="P3159" s="313"/>
      <c r="Q3159" s="313"/>
    </row>
    <row r="3160" spans="1:17" s="209" customFormat="1" ht="12" customHeight="1" x14ac:dyDescent="0.3">
      <c r="A3160" s="614"/>
      <c r="B3160" s="521"/>
      <c r="C3160" s="522"/>
      <c r="D3160" s="522"/>
      <c r="E3160" s="523"/>
      <c r="F3160" s="206" t="s">
        <v>565</v>
      </c>
      <c r="G3160" s="207">
        <f>G3150+G3155</f>
        <v>53337500</v>
      </c>
      <c r="H3160" s="207">
        <f t="shared" ref="H3160:J3160" si="2263">H3150+H3155</f>
        <v>0</v>
      </c>
      <c r="I3160" s="207">
        <f t="shared" si="2263"/>
        <v>53337500</v>
      </c>
      <c r="J3160" s="207">
        <f t="shared" si="2263"/>
        <v>0</v>
      </c>
      <c r="K3160" s="528"/>
      <c r="L3160" s="528"/>
      <c r="M3160" s="513"/>
      <c r="N3160" s="314"/>
      <c r="O3160" s="313"/>
      <c r="P3160" s="313"/>
      <c r="Q3160" s="313"/>
    </row>
    <row r="3161" spans="1:17" s="209" customFormat="1" ht="12" customHeight="1" x14ac:dyDescent="0.3">
      <c r="A3161" s="614"/>
      <c r="B3161" s="521"/>
      <c r="C3161" s="522"/>
      <c r="D3161" s="522"/>
      <c r="E3161" s="523"/>
      <c r="F3161" s="206" t="s">
        <v>567</v>
      </c>
      <c r="G3161" s="207">
        <f t="shared" ref="G3161:J3162" si="2264">G3151+G3156</f>
        <v>0</v>
      </c>
      <c r="H3161" s="207">
        <f t="shared" si="2264"/>
        <v>0</v>
      </c>
      <c r="I3161" s="207">
        <f t="shared" si="2264"/>
        <v>0</v>
      </c>
      <c r="J3161" s="207">
        <f t="shared" si="2264"/>
        <v>0</v>
      </c>
      <c r="K3161" s="528"/>
      <c r="L3161" s="528"/>
      <c r="M3161" s="513"/>
      <c r="N3161" s="314"/>
      <c r="O3161" s="313"/>
      <c r="P3161" s="313"/>
      <c r="Q3161" s="313"/>
    </row>
    <row r="3162" spans="1:17" s="209" customFormat="1" ht="12" customHeight="1" x14ac:dyDescent="0.3">
      <c r="A3162" s="614"/>
      <c r="B3162" s="521"/>
      <c r="C3162" s="522"/>
      <c r="D3162" s="522"/>
      <c r="E3162" s="523"/>
      <c r="F3162" s="206" t="s">
        <v>569</v>
      </c>
      <c r="G3162" s="207">
        <f t="shared" si="2264"/>
        <v>0</v>
      </c>
      <c r="H3162" s="207">
        <f t="shared" si="2264"/>
        <v>0</v>
      </c>
      <c r="I3162" s="207">
        <f t="shared" si="2264"/>
        <v>0</v>
      </c>
      <c r="J3162" s="207">
        <f t="shared" si="2264"/>
        <v>0</v>
      </c>
      <c r="K3162" s="528"/>
      <c r="L3162" s="528"/>
      <c r="M3162" s="513"/>
      <c r="N3162" s="314"/>
      <c r="O3162" s="313"/>
      <c r="P3162" s="313"/>
      <c r="Q3162" s="313"/>
    </row>
    <row r="3163" spans="1:17" s="209" customFormat="1" ht="12" customHeight="1" x14ac:dyDescent="0.3">
      <c r="A3163" s="614"/>
      <c r="B3163" s="524"/>
      <c r="C3163" s="525"/>
      <c r="D3163" s="525"/>
      <c r="E3163" s="526"/>
      <c r="F3163" s="206" t="s">
        <v>121</v>
      </c>
      <c r="G3163" s="207">
        <f>SUM(G3160:G3162)</f>
        <v>53337500</v>
      </c>
      <c r="H3163" s="207">
        <f t="shared" ref="H3163:J3163" si="2265">SUM(H3160:H3162)</f>
        <v>0</v>
      </c>
      <c r="I3163" s="207">
        <f t="shared" si="2265"/>
        <v>53337500</v>
      </c>
      <c r="J3163" s="207">
        <f t="shared" si="2265"/>
        <v>0</v>
      </c>
      <c r="K3163" s="529"/>
      <c r="L3163" s="529"/>
      <c r="M3163" s="514"/>
      <c r="N3163" s="314"/>
      <c r="O3163" s="313"/>
      <c r="P3163" s="313"/>
      <c r="Q3163" s="313"/>
    </row>
    <row r="3164" spans="1:17" s="209" customFormat="1" ht="12" customHeight="1" x14ac:dyDescent="0.3">
      <c r="A3164" s="614">
        <f>A3149+1</f>
        <v>322</v>
      </c>
      <c r="B3164" s="507"/>
      <c r="C3164" s="507" t="s">
        <v>528</v>
      </c>
      <c r="D3164" s="507"/>
      <c r="E3164" s="507"/>
      <c r="F3164" s="210" t="s">
        <v>197</v>
      </c>
      <c r="G3164" s="210"/>
      <c r="H3164" s="211"/>
      <c r="I3164" s="211"/>
      <c r="J3164" s="211"/>
      <c r="K3164" s="533" t="s">
        <v>849</v>
      </c>
      <c r="L3164" s="530">
        <v>0</v>
      </c>
      <c r="M3164" s="512"/>
      <c r="N3164" s="314"/>
      <c r="O3164" s="313"/>
      <c r="P3164" s="313"/>
      <c r="Q3164" s="313"/>
    </row>
    <row r="3165" spans="1:17" s="209" customFormat="1" ht="12" customHeight="1" x14ac:dyDescent="0.3">
      <c r="A3165" s="614"/>
      <c r="B3165" s="508"/>
      <c r="C3165" s="508"/>
      <c r="D3165" s="508"/>
      <c r="E3165" s="508"/>
      <c r="F3165" s="212" t="s">
        <v>104</v>
      </c>
      <c r="G3165" s="208">
        <v>2000000</v>
      </c>
      <c r="H3165" s="208">
        <v>0</v>
      </c>
      <c r="I3165" s="208">
        <f>G3165</f>
        <v>2000000</v>
      </c>
      <c r="J3165" s="208">
        <f t="shared" ref="J3165:J3167" si="2266">H3165</f>
        <v>0</v>
      </c>
      <c r="K3165" s="534"/>
      <c r="L3165" s="531"/>
      <c r="M3165" s="513"/>
      <c r="N3165" s="314">
        <f>G3165</f>
        <v>2000000</v>
      </c>
      <c r="O3165" s="314">
        <f t="shared" ref="O3165:Q3165" si="2267">H3165</f>
        <v>0</v>
      </c>
      <c r="P3165" s="314">
        <f t="shared" si="2267"/>
        <v>2000000</v>
      </c>
      <c r="Q3165" s="314">
        <f t="shared" si="2267"/>
        <v>0</v>
      </c>
    </row>
    <row r="3166" spans="1:17" s="209" customFormat="1" ht="12" customHeight="1" x14ac:dyDescent="0.3">
      <c r="A3166" s="614"/>
      <c r="B3166" s="508"/>
      <c r="C3166" s="508"/>
      <c r="D3166" s="508"/>
      <c r="E3166" s="508"/>
      <c r="F3166" s="212" t="s">
        <v>82</v>
      </c>
      <c r="G3166" s="208">
        <v>0</v>
      </c>
      <c r="H3166" s="208">
        <v>0</v>
      </c>
      <c r="I3166" s="208">
        <v>0</v>
      </c>
      <c r="J3166" s="208">
        <f t="shared" si="2266"/>
        <v>0</v>
      </c>
      <c r="K3166" s="534"/>
      <c r="L3166" s="531"/>
      <c r="M3166" s="513"/>
      <c r="N3166" s="314"/>
      <c r="O3166" s="313"/>
      <c r="P3166" s="313"/>
      <c r="Q3166" s="313"/>
    </row>
    <row r="3167" spans="1:17" s="209" customFormat="1" ht="12" customHeight="1" x14ac:dyDescent="0.3">
      <c r="A3167" s="614"/>
      <c r="B3167" s="508"/>
      <c r="C3167" s="508"/>
      <c r="D3167" s="508"/>
      <c r="E3167" s="508"/>
      <c r="F3167" s="212" t="s">
        <v>83</v>
      </c>
      <c r="G3167" s="208">
        <v>0</v>
      </c>
      <c r="H3167" s="208">
        <v>0</v>
      </c>
      <c r="I3167" s="208">
        <v>0</v>
      </c>
      <c r="J3167" s="208">
        <f t="shared" si="2266"/>
        <v>0</v>
      </c>
      <c r="K3167" s="534"/>
      <c r="L3167" s="531"/>
      <c r="M3167" s="513"/>
      <c r="N3167" s="314"/>
      <c r="O3167" s="313"/>
      <c r="P3167" s="313"/>
      <c r="Q3167" s="313"/>
    </row>
    <row r="3168" spans="1:17" s="209" customFormat="1" ht="12" customHeight="1" x14ac:dyDescent="0.3">
      <c r="A3168" s="614"/>
      <c r="B3168" s="509"/>
      <c r="C3168" s="509"/>
      <c r="D3168" s="509"/>
      <c r="E3168" s="509"/>
      <c r="F3168" s="213" t="s">
        <v>121</v>
      </c>
      <c r="G3168" s="214">
        <f t="shared" ref="G3168:J3168" si="2268">SUM(G3165:G3167)</f>
        <v>2000000</v>
      </c>
      <c r="H3168" s="214">
        <f t="shared" si="2268"/>
        <v>0</v>
      </c>
      <c r="I3168" s="214">
        <f t="shared" si="2268"/>
        <v>2000000</v>
      </c>
      <c r="J3168" s="214">
        <f t="shared" si="2268"/>
        <v>0</v>
      </c>
      <c r="K3168" s="535"/>
      <c r="L3168" s="532"/>
      <c r="M3168" s="514"/>
      <c r="N3168" s="314"/>
      <c r="O3168" s="313"/>
      <c r="P3168" s="313"/>
      <c r="Q3168" s="313"/>
    </row>
    <row r="3169" spans="1:17" s="209" customFormat="1" ht="12" customHeight="1" x14ac:dyDescent="0.3">
      <c r="A3169" s="614">
        <f>A3164+1</f>
        <v>323</v>
      </c>
      <c r="B3169" s="507"/>
      <c r="C3169" s="507" t="s">
        <v>530</v>
      </c>
      <c r="D3169" s="507"/>
      <c r="E3169" s="507"/>
      <c r="F3169" s="210" t="s">
        <v>197</v>
      </c>
      <c r="G3169" s="210"/>
      <c r="H3169" s="211"/>
      <c r="I3169" s="211"/>
      <c r="J3169" s="211"/>
      <c r="K3169" s="533" t="s">
        <v>1165</v>
      </c>
      <c r="L3169" s="530">
        <v>0</v>
      </c>
      <c r="M3169" s="548"/>
      <c r="N3169" s="314"/>
      <c r="O3169" s="313"/>
      <c r="P3169" s="313"/>
      <c r="Q3169" s="313"/>
    </row>
    <row r="3170" spans="1:17" s="209" customFormat="1" ht="12" customHeight="1" x14ac:dyDescent="0.3">
      <c r="A3170" s="614"/>
      <c r="B3170" s="508"/>
      <c r="C3170" s="508"/>
      <c r="D3170" s="508"/>
      <c r="E3170" s="508"/>
      <c r="F3170" s="212" t="s">
        <v>104</v>
      </c>
      <c r="G3170" s="208">
        <v>1689500</v>
      </c>
      <c r="H3170" s="208">
        <v>0</v>
      </c>
      <c r="I3170" s="208">
        <f>G3170</f>
        <v>1689500</v>
      </c>
      <c r="J3170" s="208">
        <f t="shared" ref="J3170:J3172" si="2269">H3170</f>
        <v>0</v>
      </c>
      <c r="K3170" s="534"/>
      <c r="L3170" s="531"/>
      <c r="M3170" s="549"/>
      <c r="N3170" s="314">
        <f>G3170</f>
        <v>1689500</v>
      </c>
      <c r="O3170" s="314">
        <f t="shared" ref="O3170:Q3170" si="2270">H3170</f>
        <v>0</v>
      </c>
      <c r="P3170" s="314">
        <f t="shared" si="2270"/>
        <v>1689500</v>
      </c>
      <c r="Q3170" s="314">
        <f t="shared" si="2270"/>
        <v>0</v>
      </c>
    </row>
    <row r="3171" spans="1:17" s="209" customFormat="1" ht="12" customHeight="1" x14ac:dyDescent="0.3">
      <c r="A3171" s="614"/>
      <c r="B3171" s="508"/>
      <c r="C3171" s="508"/>
      <c r="D3171" s="508"/>
      <c r="E3171" s="508"/>
      <c r="F3171" s="212" t="s">
        <v>82</v>
      </c>
      <c r="G3171" s="208">
        <v>0</v>
      </c>
      <c r="H3171" s="208">
        <v>0</v>
      </c>
      <c r="I3171" s="208">
        <v>0</v>
      </c>
      <c r="J3171" s="208">
        <f t="shared" si="2269"/>
        <v>0</v>
      </c>
      <c r="K3171" s="534"/>
      <c r="L3171" s="531"/>
      <c r="M3171" s="549"/>
      <c r="N3171" s="314"/>
      <c r="O3171" s="313"/>
      <c r="P3171" s="313"/>
      <c r="Q3171" s="313"/>
    </row>
    <row r="3172" spans="1:17" s="209" customFormat="1" ht="12" customHeight="1" x14ac:dyDescent="0.3">
      <c r="A3172" s="614"/>
      <c r="B3172" s="508"/>
      <c r="C3172" s="508"/>
      <c r="D3172" s="508"/>
      <c r="E3172" s="508"/>
      <c r="F3172" s="212" t="s">
        <v>83</v>
      </c>
      <c r="G3172" s="208">
        <v>0</v>
      </c>
      <c r="H3172" s="208">
        <v>0</v>
      </c>
      <c r="I3172" s="208">
        <v>0</v>
      </c>
      <c r="J3172" s="208">
        <f t="shared" si="2269"/>
        <v>0</v>
      </c>
      <c r="K3172" s="534"/>
      <c r="L3172" s="531"/>
      <c r="M3172" s="549"/>
      <c r="N3172" s="314"/>
      <c r="O3172" s="313"/>
      <c r="P3172" s="313"/>
      <c r="Q3172" s="313"/>
    </row>
    <row r="3173" spans="1:17" s="209" customFormat="1" ht="12" customHeight="1" x14ac:dyDescent="0.3">
      <c r="A3173" s="614"/>
      <c r="B3173" s="509"/>
      <c r="C3173" s="509"/>
      <c r="D3173" s="509"/>
      <c r="E3173" s="509"/>
      <c r="F3173" s="213" t="s">
        <v>121</v>
      </c>
      <c r="G3173" s="214">
        <f t="shared" ref="G3173:J3173" si="2271">SUM(G3170:G3172)</f>
        <v>1689500</v>
      </c>
      <c r="H3173" s="214">
        <f t="shared" si="2271"/>
        <v>0</v>
      </c>
      <c r="I3173" s="214">
        <f t="shared" si="2271"/>
        <v>1689500</v>
      </c>
      <c r="J3173" s="214">
        <f t="shared" si="2271"/>
        <v>0</v>
      </c>
      <c r="K3173" s="535"/>
      <c r="L3173" s="532"/>
      <c r="M3173" s="546"/>
      <c r="N3173" s="314"/>
      <c r="O3173" s="313"/>
      <c r="P3173" s="313"/>
      <c r="Q3173" s="313"/>
    </row>
    <row r="3174" spans="1:17" s="209" customFormat="1" ht="12" customHeight="1" x14ac:dyDescent="0.3">
      <c r="A3174" s="614">
        <f>A3169+1</f>
        <v>324</v>
      </c>
      <c r="B3174" s="507"/>
      <c r="C3174" s="507" t="s">
        <v>531</v>
      </c>
      <c r="D3174" s="507"/>
      <c r="E3174" s="507"/>
      <c r="F3174" s="210" t="s">
        <v>197</v>
      </c>
      <c r="G3174" s="210"/>
      <c r="H3174" s="211"/>
      <c r="I3174" s="211"/>
      <c r="J3174" s="211"/>
      <c r="K3174" s="533" t="s">
        <v>1091</v>
      </c>
      <c r="L3174" s="530">
        <v>0</v>
      </c>
      <c r="M3174" s="512"/>
      <c r="N3174" s="314"/>
      <c r="O3174" s="313"/>
      <c r="P3174" s="313"/>
      <c r="Q3174" s="313"/>
    </row>
    <row r="3175" spans="1:17" s="209" customFormat="1" ht="12" customHeight="1" x14ac:dyDescent="0.3">
      <c r="A3175" s="614"/>
      <c r="B3175" s="508"/>
      <c r="C3175" s="508"/>
      <c r="D3175" s="508"/>
      <c r="E3175" s="508"/>
      <c r="F3175" s="212" t="s">
        <v>104</v>
      </c>
      <c r="G3175" s="208">
        <v>150000000</v>
      </c>
      <c r="H3175" s="208">
        <v>0</v>
      </c>
      <c r="I3175" s="208">
        <f>G3175</f>
        <v>150000000</v>
      </c>
      <c r="J3175" s="208">
        <f t="shared" ref="J3175:J3177" si="2272">H3175</f>
        <v>0</v>
      </c>
      <c r="K3175" s="534"/>
      <c r="L3175" s="531"/>
      <c r="M3175" s="513"/>
      <c r="N3175" s="314">
        <f>G3175</f>
        <v>150000000</v>
      </c>
      <c r="O3175" s="314">
        <f t="shared" ref="O3175:Q3175" si="2273">H3175</f>
        <v>0</v>
      </c>
      <c r="P3175" s="314">
        <f t="shared" si="2273"/>
        <v>150000000</v>
      </c>
      <c r="Q3175" s="314">
        <f t="shared" si="2273"/>
        <v>0</v>
      </c>
    </row>
    <row r="3176" spans="1:17" s="209" customFormat="1" ht="12" customHeight="1" x14ac:dyDescent="0.3">
      <c r="A3176" s="614"/>
      <c r="B3176" s="508"/>
      <c r="C3176" s="508"/>
      <c r="D3176" s="508"/>
      <c r="E3176" s="508"/>
      <c r="F3176" s="212" t="s">
        <v>82</v>
      </c>
      <c r="G3176" s="208">
        <v>0</v>
      </c>
      <c r="H3176" s="208">
        <v>0</v>
      </c>
      <c r="I3176" s="208">
        <v>0</v>
      </c>
      <c r="J3176" s="208">
        <f t="shared" si="2272"/>
        <v>0</v>
      </c>
      <c r="K3176" s="534"/>
      <c r="L3176" s="531"/>
      <c r="M3176" s="513"/>
      <c r="N3176" s="314"/>
      <c r="O3176" s="313"/>
      <c r="P3176" s="313"/>
      <c r="Q3176" s="313"/>
    </row>
    <row r="3177" spans="1:17" s="209" customFormat="1" ht="12" customHeight="1" x14ac:dyDescent="0.3">
      <c r="A3177" s="614"/>
      <c r="B3177" s="508"/>
      <c r="C3177" s="508"/>
      <c r="D3177" s="508"/>
      <c r="E3177" s="508"/>
      <c r="F3177" s="212" t="s">
        <v>83</v>
      </c>
      <c r="G3177" s="208">
        <v>0</v>
      </c>
      <c r="H3177" s="208">
        <v>0</v>
      </c>
      <c r="I3177" s="208">
        <v>0</v>
      </c>
      <c r="J3177" s="208">
        <f t="shared" si="2272"/>
        <v>0</v>
      </c>
      <c r="K3177" s="534"/>
      <c r="L3177" s="531"/>
      <c r="M3177" s="513"/>
      <c r="N3177" s="314"/>
      <c r="O3177" s="313"/>
      <c r="P3177" s="313"/>
      <c r="Q3177" s="313"/>
    </row>
    <row r="3178" spans="1:17" s="209" customFormat="1" ht="12" customHeight="1" x14ac:dyDescent="0.3">
      <c r="A3178" s="614"/>
      <c r="B3178" s="509"/>
      <c r="C3178" s="509"/>
      <c r="D3178" s="509"/>
      <c r="E3178" s="509"/>
      <c r="F3178" s="213" t="s">
        <v>121</v>
      </c>
      <c r="G3178" s="214">
        <f t="shared" ref="G3178:J3178" si="2274">SUM(G3175:G3177)</f>
        <v>150000000</v>
      </c>
      <c r="H3178" s="214">
        <f t="shared" si="2274"/>
        <v>0</v>
      </c>
      <c r="I3178" s="214">
        <f t="shared" si="2274"/>
        <v>150000000</v>
      </c>
      <c r="J3178" s="214">
        <f t="shared" si="2274"/>
        <v>0</v>
      </c>
      <c r="K3178" s="535"/>
      <c r="L3178" s="532"/>
      <c r="M3178" s="514"/>
      <c r="N3178" s="314"/>
      <c r="O3178" s="313"/>
      <c r="P3178" s="313"/>
      <c r="Q3178" s="313"/>
    </row>
    <row r="3179" spans="1:17" s="209" customFormat="1" ht="12" customHeight="1" x14ac:dyDescent="0.3">
      <c r="A3179" s="614">
        <f>A3174+1</f>
        <v>325</v>
      </c>
      <c r="B3179" s="507"/>
      <c r="C3179" s="507" t="s">
        <v>532</v>
      </c>
      <c r="D3179" s="507"/>
      <c r="E3179" s="507"/>
      <c r="F3179" s="210" t="s">
        <v>197</v>
      </c>
      <c r="G3179" s="210"/>
      <c r="H3179" s="211"/>
      <c r="I3179" s="211"/>
      <c r="J3179" s="211"/>
      <c r="K3179" s="533" t="s">
        <v>850</v>
      </c>
      <c r="L3179" s="530">
        <v>0</v>
      </c>
      <c r="M3179" s="512"/>
      <c r="N3179" s="314"/>
      <c r="O3179" s="313"/>
      <c r="P3179" s="313"/>
      <c r="Q3179" s="313"/>
    </row>
    <row r="3180" spans="1:17" s="209" customFormat="1" ht="12" customHeight="1" x14ac:dyDescent="0.3">
      <c r="A3180" s="614"/>
      <c r="B3180" s="508"/>
      <c r="C3180" s="508"/>
      <c r="D3180" s="508"/>
      <c r="E3180" s="508"/>
      <c r="F3180" s="212" t="s">
        <v>104</v>
      </c>
      <c r="G3180" s="208">
        <v>50000000</v>
      </c>
      <c r="H3180" s="208">
        <v>0</v>
      </c>
      <c r="I3180" s="208">
        <f>G3180</f>
        <v>50000000</v>
      </c>
      <c r="J3180" s="208">
        <f t="shared" ref="J3180:J3182" si="2275">H3180</f>
        <v>0</v>
      </c>
      <c r="K3180" s="534"/>
      <c r="L3180" s="531"/>
      <c r="M3180" s="513"/>
      <c r="N3180" s="314">
        <f>G3180</f>
        <v>50000000</v>
      </c>
      <c r="O3180" s="314">
        <f t="shared" ref="O3180:Q3180" si="2276">H3180</f>
        <v>0</v>
      </c>
      <c r="P3180" s="314">
        <f t="shared" si="2276"/>
        <v>50000000</v>
      </c>
      <c r="Q3180" s="314">
        <f t="shared" si="2276"/>
        <v>0</v>
      </c>
    </row>
    <row r="3181" spans="1:17" s="209" customFormat="1" ht="12" customHeight="1" x14ac:dyDescent="0.3">
      <c r="A3181" s="614"/>
      <c r="B3181" s="508"/>
      <c r="C3181" s="508"/>
      <c r="D3181" s="508"/>
      <c r="E3181" s="508"/>
      <c r="F3181" s="212" t="s">
        <v>82</v>
      </c>
      <c r="G3181" s="208">
        <v>0</v>
      </c>
      <c r="H3181" s="208">
        <v>0</v>
      </c>
      <c r="I3181" s="208">
        <v>0</v>
      </c>
      <c r="J3181" s="208">
        <f t="shared" si="2275"/>
        <v>0</v>
      </c>
      <c r="K3181" s="534"/>
      <c r="L3181" s="531"/>
      <c r="M3181" s="513"/>
      <c r="N3181" s="314"/>
      <c r="O3181" s="313"/>
      <c r="P3181" s="313"/>
      <c r="Q3181" s="313"/>
    </row>
    <row r="3182" spans="1:17" s="209" customFormat="1" ht="12" customHeight="1" x14ac:dyDescent="0.3">
      <c r="A3182" s="614"/>
      <c r="B3182" s="508"/>
      <c r="C3182" s="508"/>
      <c r="D3182" s="508"/>
      <c r="E3182" s="508"/>
      <c r="F3182" s="212" t="s">
        <v>83</v>
      </c>
      <c r="G3182" s="208">
        <v>0</v>
      </c>
      <c r="H3182" s="208">
        <v>0</v>
      </c>
      <c r="I3182" s="208">
        <v>0</v>
      </c>
      <c r="J3182" s="208">
        <f t="shared" si="2275"/>
        <v>0</v>
      </c>
      <c r="K3182" s="534"/>
      <c r="L3182" s="531"/>
      <c r="M3182" s="513"/>
      <c r="N3182" s="314"/>
      <c r="O3182" s="313"/>
      <c r="P3182" s="313"/>
      <c r="Q3182" s="313"/>
    </row>
    <row r="3183" spans="1:17" s="209" customFormat="1" ht="12" customHeight="1" x14ac:dyDescent="0.3">
      <c r="A3183" s="614"/>
      <c r="B3183" s="509"/>
      <c r="C3183" s="509"/>
      <c r="D3183" s="508"/>
      <c r="E3183" s="508"/>
      <c r="F3183" s="213" t="s">
        <v>121</v>
      </c>
      <c r="G3183" s="214">
        <f t="shared" ref="G3183:J3183" si="2277">SUM(G3180:G3182)</f>
        <v>50000000</v>
      </c>
      <c r="H3183" s="214">
        <f t="shared" si="2277"/>
        <v>0</v>
      </c>
      <c r="I3183" s="214">
        <f t="shared" si="2277"/>
        <v>50000000</v>
      </c>
      <c r="J3183" s="214">
        <f t="shared" si="2277"/>
        <v>0</v>
      </c>
      <c r="K3183" s="535"/>
      <c r="L3183" s="532"/>
      <c r="M3183" s="513"/>
      <c r="N3183" s="314"/>
      <c r="O3183" s="313"/>
      <c r="P3183" s="313"/>
      <c r="Q3183" s="313"/>
    </row>
    <row r="3184" spans="1:17" s="209" customFormat="1" ht="12" customHeight="1" x14ac:dyDescent="0.3">
      <c r="A3184" s="614"/>
      <c r="B3184" s="507"/>
      <c r="C3184" s="507" t="s">
        <v>533</v>
      </c>
      <c r="D3184" s="508"/>
      <c r="E3184" s="508"/>
      <c r="F3184" s="210" t="s">
        <v>197</v>
      </c>
      <c r="G3184" s="210"/>
      <c r="H3184" s="211"/>
      <c r="I3184" s="211"/>
      <c r="J3184" s="211"/>
      <c r="K3184" s="533" t="s">
        <v>850</v>
      </c>
      <c r="L3184" s="530">
        <v>0</v>
      </c>
      <c r="M3184" s="513"/>
      <c r="N3184" s="314"/>
      <c r="O3184" s="313"/>
      <c r="P3184" s="313"/>
      <c r="Q3184" s="313"/>
    </row>
    <row r="3185" spans="1:17" s="209" customFormat="1" ht="12" customHeight="1" x14ac:dyDescent="0.3">
      <c r="A3185" s="614"/>
      <c r="B3185" s="508"/>
      <c r="C3185" s="508"/>
      <c r="D3185" s="508"/>
      <c r="E3185" s="508"/>
      <c r="F3185" s="212" t="s">
        <v>104</v>
      </c>
      <c r="G3185" s="208">
        <v>27000000</v>
      </c>
      <c r="H3185" s="208">
        <v>0</v>
      </c>
      <c r="I3185" s="208">
        <f>G3185</f>
        <v>27000000</v>
      </c>
      <c r="J3185" s="208">
        <f t="shared" ref="J3185:J3187" si="2278">H3185</f>
        <v>0</v>
      </c>
      <c r="K3185" s="534"/>
      <c r="L3185" s="531"/>
      <c r="M3185" s="513"/>
      <c r="N3185" s="314">
        <f>G3185</f>
        <v>27000000</v>
      </c>
      <c r="O3185" s="314">
        <f t="shared" ref="O3185:Q3185" si="2279">H3185</f>
        <v>0</v>
      </c>
      <c r="P3185" s="314">
        <f t="shared" si="2279"/>
        <v>27000000</v>
      </c>
      <c r="Q3185" s="314">
        <f t="shared" si="2279"/>
        <v>0</v>
      </c>
    </row>
    <row r="3186" spans="1:17" s="209" customFormat="1" ht="12" customHeight="1" x14ac:dyDescent="0.3">
      <c r="A3186" s="614"/>
      <c r="B3186" s="508"/>
      <c r="C3186" s="508"/>
      <c r="D3186" s="508"/>
      <c r="E3186" s="508"/>
      <c r="F3186" s="212" t="s">
        <v>82</v>
      </c>
      <c r="G3186" s="208">
        <v>0</v>
      </c>
      <c r="H3186" s="208">
        <v>0</v>
      </c>
      <c r="I3186" s="208">
        <v>0</v>
      </c>
      <c r="J3186" s="208">
        <f t="shared" si="2278"/>
        <v>0</v>
      </c>
      <c r="K3186" s="534"/>
      <c r="L3186" s="531"/>
      <c r="M3186" s="513"/>
      <c r="N3186" s="314"/>
      <c r="O3186" s="313"/>
      <c r="P3186" s="313"/>
      <c r="Q3186" s="313"/>
    </row>
    <row r="3187" spans="1:17" s="209" customFormat="1" ht="12" customHeight="1" x14ac:dyDescent="0.3">
      <c r="A3187" s="614"/>
      <c r="B3187" s="508"/>
      <c r="C3187" s="508"/>
      <c r="D3187" s="508"/>
      <c r="E3187" s="508"/>
      <c r="F3187" s="212" t="s">
        <v>83</v>
      </c>
      <c r="G3187" s="208">
        <v>0</v>
      </c>
      <c r="H3187" s="208">
        <v>0</v>
      </c>
      <c r="I3187" s="208">
        <v>0</v>
      </c>
      <c r="J3187" s="208">
        <f t="shared" si="2278"/>
        <v>0</v>
      </c>
      <c r="K3187" s="534"/>
      <c r="L3187" s="531"/>
      <c r="M3187" s="513"/>
      <c r="N3187" s="314"/>
      <c r="O3187" s="313"/>
      <c r="P3187" s="313"/>
      <c r="Q3187" s="313"/>
    </row>
    <row r="3188" spans="1:17" s="209" customFormat="1" ht="12" customHeight="1" x14ac:dyDescent="0.3">
      <c r="A3188" s="614"/>
      <c r="B3188" s="509"/>
      <c r="C3188" s="509"/>
      <c r="D3188" s="508"/>
      <c r="E3188" s="508"/>
      <c r="F3188" s="213" t="s">
        <v>121</v>
      </c>
      <c r="G3188" s="214">
        <f t="shared" ref="G3188:J3188" si="2280">SUM(G3185:G3187)</f>
        <v>27000000</v>
      </c>
      <c r="H3188" s="214">
        <f t="shared" si="2280"/>
        <v>0</v>
      </c>
      <c r="I3188" s="214">
        <f t="shared" si="2280"/>
        <v>27000000</v>
      </c>
      <c r="J3188" s="214">
        <f t="shared" si="2280"/>
        <v>0</v>
      </c>
      <c r="K3188" s="535"/>
      <c r="L3188" s="532"/>
      <c r="M3188" s="513"/>
      <c r="N3188" s="314"/>
      <c r="O3188" s="313"/>
      <c r="P3188" s="313"/>
      <c r="Q3188" s="313"/>
    </row>
    <row r="3189" spans="1:17" s="209" customFormat="1" ht="12" customHeight="1" x14ac:dyDescent="0.3">
      <c r="A3189" s="614"/>
      <c r="B3189" s="507"/>
      <c r="C3189" s="507" t="s">
        <v>534</v>
      </c>
      <c r="D3189" s="508"/>
      <c r="E3189" s="508"/>
      <c r="F3189" s="210" t="s">
        <v>197</v>
      </c>
      <c r="G3189" s="210"/>
      <c r="H3189" s="211"/>
      <c r="I3189" s="211"/>
      <c r="J3189" s="211"/>
      <c r="K3189" s="533" t="s">
        <v>850</v>
      </c>
      <c r="L3189" s="530">
        <v>0</v>
      </c>
      <c r="M3189" s="513"/>
      <c r="N3189" s="314"/>
      <c r="O3189" s="313"/>
      <c r="P3189" s="313"/>
      <c r="Q3189" s="313"/>
    </row>
    <row r="3190" spans="1:17" s="209" customFormat="1" ht="12" customHeight="1" x14ac:dyDescent="0.3">
      <c r="A3190" s="614"/>
      <c r="B3190" s="508"/>
      <c r="C3190" s="508"/>
      <c r="D3190" s="508"/>
      <c r="E3190" s="508"/>
      <c r="F3190" s="212" t="s">
        <v>104</v>
      </c>
      <c r="G3190" s="208">
        <v>11000000</v>
      </c>
      <c r="H3190" s="208">
        <v>0</v>
      </c>
      <c r="I3190" s="208">
        <f>G3190</f>
        <v>11000000</v>
      </c>
      <c r="J3190" s="208">
        <f t="shared" ref="J3190:J3192" si="2281">H3190</f>
        <v>0</v>
      </c>
      <c r="K3190" s="534"/>
      <c r="L3190" s="531"/>
      <c r="M3190" s="513"/>
      <c r="N3190" s="314">
        <f>G3190</f>
        <v>11000000</v>
      </c>
      <c r="O3190" s="314">
        <f t="shared" ref="O3190:Q3190" si="2282">H3190</f>
        <v>0</v>
      </c>
      <c r="P3190" s="314">
        <f t="shared" si="2282"/>
        <v>11000000</v>
      </c>
      <c r="Q3190" s="314">
        <f t="shared" si="2282"/>
        <v>0</v>
      </c>
    </row>
    <row r="3191" spans="1:17" s="209" customFormat="1" ht="12" customHeight="1" x14ac:dyDescent="0.3">
      <c r="A3191" s="614"/>
      <c r="B3191" s="508"/>
      <c r="C3191" s="508"/>
      <c r="D3191" s="508"/>
      <c r="E3191" s="508"/>
      <c r="F3191" s="212" t="s">
        <v>82</v>
      </c>
      <c r="G3191" s="208">
        <v>0</v>
      </c>
      <c r="H3191" s="208">
        <v>0</v>
      </c>
      <c r="I3191" s="208">
        <v>0</v>
      </c>
      <c r="J3191" s="208">
        <f t="shared" si="2281"/>
        <v>0</v>
      </c>
      <c r="K3191" s="534"/>
      <c r="L3191" s="531"/>
      <c r="M3191" s="513"/>
      <c r="N3191" s="314"/>
      <c r="O3191" s="313"/>
      <c r="P3191" s="313"/>
      <c r="Q3191" s="313"/>
    </row>
    <row r="3192" spans="1:17" s="209" customFormat="1" ht="12" customHeight="1" x14ac:dyDescent="0.3">
      <c r="A3192" s="614"/>
      <c r="B3192" s="508"/>
      <c r="C3192" s="508"/>
      <c r="D3192" s="508"/>
      <c r="E3192" s="508"/>
      <c r="F3192" s="212" t="s">
        <v>83</v>
      </c>
      <c r="G3192" s="208">
        <v>0</v>
      </c>
      <c r="H3192" s="208">
        <v>0</v>
      </c>
      <c r="I3192" s="208">
        <v>0</v>
      </c>
      <c r="J3192" s="208">
        <f t="shared" si="2281"/>
        <v>0</v>
      </c>
      <c r="K3192" s="534"/>
      <c r="L3192" s="531"/>
      <c r="M3192" s="513"/>
      <c r="N3192" s="314"/>
      <c r="O3192" s="313"/>
      <c r="P3192" s="313"/>
      <c r="Q3192" s="313"/>
    </row>
    <row r="3193" spans="1:17" s="209" customFormat="1" ht="12" customHeight="1" x14ac:dyDescent="0.3">
      <c r="A3193" s="614"/>
      <c r="B3193" s="509"/>
      <c r="C3193" s="509"/>
      <c r="D3193" s="508"/>
      <c r="E3193" s="508"/>
      <c r="F3193" s="213" t="s">
        <v>121</v>
      </c>
      <c r="G3193" s="214">
        <f t="shared" ref="G3193:J3193" si="2283">SUM(G3190:G3192)</f>
        <v>11000000</v>
      </c>
      <c r="H3193" s="214">
        <f t="shared" si="2283"/>
        <v>0</v>
      </c>
      <c r="I3193" s="214">
        <f t="shared" si="2283"/>
        <v>11000000</v>
      </c>
      <c r="J3193" s="214">
        <f t="shared" si="2283"/>
        <v>0</v>
      </c>
      <c r="K3193" s="535"/>
      <c r="L3193" s="532"/>
      <c r="M3193" s="514"/>
      <c r="N3193" s="314"/>
      <c r="O3193" s="313"/>
      <c r="P3193" s="313"/>
      <c r="Q3193" s="313"/>
    </row>
    <row r="3194" spans="1:17" s="209" customFormat="1" ht="12" customHeight="1" x14ac:dyDescent="0.3">
      <c r="A3194" s="614"/>
      <c r="B3194" s="518"/>
      <c r="C3194" s="519"/>
      <c r="D3194" s="519"/>
      <c r="E3194" s="520"/>
      <c r="F3194" s="206"/>
      <c r="G3194" s="207"/>
      <c r="H3194" s="208"/>
      <c r="I3194" s="208"/>
      <c r="J3194" s="208"/>
      <c r="K3194" s="527"/>
      <c r="L3194" s="527"/>
      <c r="M3194" s="512"/>
      <c r="N3194" s="314"/>
      <c r="O3194" s="313"/>
      <c r="P3194" s="313"/>
      <c r="Q3194" s="313"/>
    </row>
    <row r="3195" spans="1:17" s="209" customFormat="1" ht="12" customHeight="1" x14ac:dyDescent="0.3">
      <c r="A3195" s="614"/>
      <c r="B3195" s="521"/>
      <c r="C3195" s="522"/>
      <c r="D3195" s="522"/>
      <c r="E3195" s="523"/>
      <c r="F3195" s="206" t="s">
        <v>565</v>
      </c>
      <c r="G3195" s="207">
        <f>G3180+G3185+G3190</f>
        <v>88000000</v>
      </c>
      <c r="H3195" s="207">
        <f t="shared" ref="H3195:J3195" si="2284">H3180+H3185+H3190</f>
        <v>0</v>
      </c>
      <c r="I3195" s="207">
        <f t="shared" si="2284"/>
        <v>88000000</v>
      </c>
      <c r="J3195" s="207">
        <f t="shared" si="2284"/>
        <v>0</v>
      </c>
      <c r="K3195" s="528"/>
      <c r="L3195" s="528"/>
      <c r="M3195" s="513"/>
      <c r="N3195" s="314"/>
      <c r="O3195" s="313"/>
      <c r="P3195" s="313"/>
      <c r="Q3195" s="313"/>
    </row>
    <row r="3196" spans="1:17" s="209" customFormat="1" ht="12" customHeight="1" x14ac:dyDescent="0.3">
      <c r="A3196" s="614"/>
      <c r="B3196" s="521"/>
      <c r="C3196" s="522"/>
      <c r="D3196" s="522"/>
      <c r="E3196" s="523"/>
      <c r="F3196" s="206" t="s">
        <v>567</v>
      </c>
      <c r="G3196" s="207">
        <f t="shared" ref="G3196:J3197" si="2285">G3181+G3186+G3191</f>
        <v>0</v>
      </c>
      <c r="H3196" s="207">
        <f t="shared" si="2285"/>
        <v>0</v>
      </c>
      <c r="I3196" s="207">
        <f t="shared" si="2285"/>
        <v>0</v>
      </c>
      <c r="J3196" s="207">
        <f t="shared" si="2285"/>
        <v>0</v>
      </c>
      <c r="K3196" s="528"/>
      <c r="L3196" s="528"/>
      <c r="M3196" s="513"/>
      <c r="N3196" s="314"/>
      <c r="O3196" s="313"/>
      <c r="P3196" s="313"/>
      <c r="Q3196" s="313"/>
    </row>
    <row r="3197" spans="1:17" s="209" customFormat="1" ht="12" customHeight="1" x14ac:dyDescent="0.3">
      <c r="A3197" s="614"/>
      <c r="B3197" s="521"/>
      <c r="C3197" s="522"/>
      <c r="D3197" s="522"/>
      <c r="E3197" s="523"/>
      <c r="F3197" s="206" t="s">
        <v>569</v>
      </c>
      <c r="G3197" s="207">
        <f t="shared" si="2285"/>
        <v>0</v>
      </c>
      <c r="H3197" s="207">
        <f t="shared" si="2285"/>
        <v>0</v>
      </c>
      <c r="I3197" s="207">
        <f t="shared" si="2285"/>
        <v>0</v>
      </c>
      <c r="J3197" s="207">
        <f t="shared" si="2285"/>
        <v>0</v>
      </c>
      <c r="K3197" s="528"/>
      <c r="L3197" s="528"/>
      <c r="M3197" s="513"/>
      <c r="N3197" s="314"/>
      <c r="O3197" s="313"/>
      <c r="P3197" s="313"/>
      <c r="Q3197" s="313"/>
    </row>
    <row r="3198" spans="1:17" s="209" customFormat="1" ht="12" customHeight="1" x14ac:dyDescent="0.3">
      <c r="A3198" s="614"/>
      <c r="B3198" s="524"/>
      <c r="C3198" s="525"/>
      <c r="D3198" s="525"/>
      <c r="E3198" s="526"/>
      <c r="F3198" s="206" t="s">
        <v>121</v>
      </c>
      <c r="G3198" s="207">
        <f>SUM(G3195:G3197)</f>
        <v>88000000</v>
      </c>
      <c r="H3198" s="207">
        <f t="shared" ref="H3198:J3198" si="2286">SUM(H3195:H3197)</f>
        <v>0</v>
      </c>
      <c r="I3198" s="207">
        <f t="shared" si="2286"/>
        <v>88000000</v>
      </c>
      <c r="J3198" s="207">
        <f t="shared" si="2286"/>
        <v>0</v>
      </c>
      <c r="K3198" s="529"/>
      <c r="L3198" s="529"/>
      <c r="M3198" s="514"/>
      <c r="N3198" s="314"/>
      <c r="O3198" s="313"/>
      <c r="P3198" s="313"/>
      <c r="Q3198" s="313"/>
    </row>
    <row r="3199" spans="1:17" s="209" customFormat="1" ht="12" customHeight="1" x14ac:dyDescent="0.3">
      <c r="A3199" s="614">
        <f>A3179+1</f>
        <v>326</v>
      </c>
      <c r="B3199" s="507"/>
      <c r="C3199" s="507" t="s">
        <v>535</v>
      </c>
      <c r="D3199" s="507"/>
      <c r="E3199" s="507"/>
      <c r="F3199" s="210" t="s">
        <v>197</v>
      </c>
      <c r="G3199" s="210"/>
      <c r="H3199" s="211"/>
      <c r="I3199" s="211"/>
      <c r="J3199" s="211"/>
      <c r="K3199" s="533" t="s">
        <v>850</v>
      </c>
      <c r="L3199" s="530">
        <v>0</v>
      </c>
      <c r="M3199" s="512"/>
      <c r="N3199" s="314"/>
      <c r="O3199" s="313"/>
      <c r="P3199" s="313"/>
      <c r="Q3199" s="313"/>
    </row>
    <row r="3200" spans="1:17" s="209" customFormat="1" ht="12" customHeight="1" x14ac:dyDescent="0.3">
      <c r="A3200" s="614"/>
      <c r="B3200" s="508"/>
      <c r="C3200" s="508"/>
      <c r="D3200" s="508"/>
      <c r="E3200" s="508"/>
      <c r="F3200" s="212" t="s">
        <v>104</v>
      </c>
      <c r="G3200" s="208">
        <v>3000000</v>
      </c>
      <c r="H3200" s="208">
        <v>0</v>
      </c>
      <c r="I3200" s="208">
        <f>G3200</f>
        <v>3000000</v>
      </c>
      <c r="J3200" s="208">
        <f t="shared" ref="J3200:J3202" si="2287">H3200</f>
        <v>0</v>
      </c>
      <c r="K3200" s="534"/>
      <c r="L3200" s="531"/>
      <c r="M3200" s="513"/>
      <c r="N3200" s="314">
        <f>G3200</f>
        <v>3000000</v>
      </c>
      <c r="O3200" s="314">
        <f t="shared" ref="O3200:Q3200" si="2288">H3200</f>
        <v>0</v>
      </c>
      <c r="P3200" s="314">
        <f t="shared" si="2288"/>
        <v>3000000</v>
      </c>
      <c r="Q3200" s="314">
        <f t="shared" si="2288"/>
        <v>0</v>
      </c>
    </row>
    <row r="3201" spans="1:17" s="209" customFormat="1" ht="12" customHeight="1" x14ac:dyDescent="0.3">
      <c r="A3201" s="614"/>
      <c r="B3201" s="508"/>
      <c r="C3201" s="508"/>
      <c r="D3201" s="508"/>
      <c r="E3201" s="508"/>
      <c r="F3201" s="212" t="s">
        <v>82</v>
      </c>
      <c r="G3201" s="208">
        <v>0</v>
      </c>
      <c r="H3201" s="208">
        <v>0</v>
      </c>
      <c r="I3201" s="208">
        <v>0</v>
      </c>
      <c r="J3201" s="208">
        <f t="shared" si="2287"/>
        <v>0</v>
      </c>
      <c r="K3201" s="534"/>
      <c r="L3201" s="531"/>
      <c r="M3201" s="513"/>
      <c r="N3201" s="314"/>
      <c r="O3201" s="313"/>
      <c r="P3201" s="313"/>
      <c r="Q3201" s="313"/>
    </row>
    <row r="3202" spans="1:17" s="209" customFormat="1" ht="12" customHeight="1" x14ac:dyDescent="0.3">
      <c r="A3202" s="614"/>
      <c r="B3202" s="508"/>
      <c r="C3202" s="508"/>
      <c r="D3202" s="508"/>
      <c r="E3202" s="508"/>
      <c r="F3202" s="212" t="s">
        <v>83</v>
      </c>
      <c r="G3202" s="208">
        <v>0</v>
      </c>
      <c r="H3202" s="208">
        <v>0</v>
      </c>
      <c r="I3202" s="208">
        <v>0</v>
      </c>
      <c r="J3202" s="208">
        <f t="shared" si="2287"/>
        <v>0</v>
      </c>
      <c r="K3202" s="534"/>
      <c r="L3202" s="531"/>
      <c r="M3202" s="513"/>
      <c r="N3202" s="314"/>
      <c r="O3202" s="313"/>
      <c r="P3202" s="313"/>
      <c r="Q3202" s="313"/>
    </row>
    <row r="3203" spans="1:17" s="209" customFormat="1" ht="12" customHeight="1" x14ac:dyDescent="0.3">
      <c r="A3203" s="614"/>
      <c r="B3203" s="509"/>
      <c r="C3203" s="509"/>
      <c r="D3203" s="509"/>
      <c r="E3203" s="509"/>
      <c r="F3203" s="213" t="s">
        <v>121</v>
      </c>
      <c r="G3203" s="214">
        <f t="shared" ref="G3203:J3203" si="2289">SUM(G3200:G3202)</f>
        <v>3000000</v>
      </c>
      <c r="H3203" s="214">
        <f t="shared" si="2289"/>
        <v>0</v>
      </c>
      <c r="I3203" s="214">
        <f t="shared" si="2289"/>
        <v>3000000</v>
      </c>
      <c r="J3203" s="214">
        <f t="shared" si="2289"/>
        <v>0</v>
      </c>
      <c r="K3203" s="535"/>
      <c r="L3203" s="532"/>
      <c r="M3203" s="514"/>
      <c r="N3203" s="314"/>
      <c r="O3203" s="313"/>
      <c r="P3203" s="313"/>
      <c r="Q3203" s="313"/>
    </row>
    <row r="3204" spans="1:17" s="209" customFormat="1" ht="12" customHeight="1" x14ac:dyDescent="0.3">
      <c r="A3204" s="614">
        <f>A3199+1</f>
        <v>327</v>
      </c>
      <c r="B3204" s="507"/>
      <c r="C3204" s="507" t="s">
        <v>536</v>
      </c>
      <c r="D3204" s="507"/>
      <c r="E3204" s="507"/>
      <c r="F3204" s="210" t="s">
        <v>197</v>
      </c>
      <c r="G3204" s="210"/>
      <c r="H3204" s="211"/>
      <c r="I3204" s="211"/>
      <c r="J3204" s="211"/>
      <c r="K3204" s="533" t="s">
        <v>850</v>
      </c>
      <c r="L3204" s="530">
        <v>0</v>
      </c>
      <c r="M3204" s="512"/>
      <c r="N3204" s="314"/>
      <c r="O3204" s="313"/>
      <c r="P3204" s="313"/>
      <c r="Q3204" s="313"/>
    </row>
    <row r="3205" spans="1:17" s="209" customFormat="1" ht="12" customHeight="1" x14ac:dyDescent="0.3">
      <c r="A3205" s="614"/>
      <c r="B3205" s="508"/>
      <c r="C3205" s="508"/>
      <c r="D3205" s="508"/>
      <c r="E3205" s="508"/>
      <c r="F3205" s="212" t="s">
        <v>104</v>
      </c>
      <c r="G3205" s="208">
        <v>25670000</v>
      </c>
      <c r="H3205" s="208">
        <v>0</v>
      </c>
      <c r="I3205" s="208">
        <f>G3205</f>
        <v>25670000</v>
      </c>
      <c r="J3205" s="208">
        <f t="shared" ref="J3205:J3207" si="2290">H3205</f>
        <v>0</v>
      </c>
      <c r="K3205" s="534"/>
      <c r="L3205" s="531"/>
      <c r="M3205" s="513"/>
      <c r="N3205" s="314">
        <f>G3205</f>
        <v>25670000</v>
      </c>
      <c r="O3205" s="314">
        <f t="shared" ref="O3205:Q3205" si="2291">H3205</f>
        <v>0</v>
      </c>
      <c r="P3205" s="314">
        <f t="shared" si="2291"/>
        <v>25670000</v>
      </c>
      <c r="Q3205" s="314">
        <f t="shared" si="2291"/>
        <v>0</v>
      </c>
    </row>
    <row r="3206" spans="1:17" s="209" customFormat="1" ht="12" customHeight="1" x14ac:dyDescent="0.3">
      <c r="A3206" s="614"/>
      <c r="B3206" s="508"/>
      <c r="C3206" s="508"/>
      <c r="D3206" s="508"/>
      <c r="E3206" s="508"/>
      <c r="F3206" s="212" t="s">
        <v>82</v>
      </c>
      <c r="G3206" s="208">
        <v>0</v>
      </c>
      <c r="H3206" s="208">
        <v>0</v>
      </c>
      <c r="I3206" s="208">
        <v>0</v>
      </c>
      <c r="J3206" s="208">
        <f t="shared" si="2290"/>
        <v>0</v>
      </c>
      <c r="K3206" s="534"/>
      <c r="L3206" s="531"/>
      <c r="M3206" s="513"/>
      <c r="N3206" s="314"/>
      <c r="O3206" s="313"/>
      <c r="P3206" s="313"/>
      <c r="Q3206" s="313"/>
    </row>
    <row r="3207" spans="1:17" s="209" customFormat="1" ht="12" customHeight="1" x14ac:dyDescent="0.3">
      <c r="A3207" s="614"/>
      <c r="B3207" s="508"/>
      <c r="C3207" s="508"/>
      <c r="D3207" s="508"/>
      <c r="E3207" s="508"/>
      <c r="F3207" s="212" t="s">
        <v>83</v>
      </c>
      <c r="G3207" s="208">
        <v>0</v>
      </c>
      <c r="H3207" s="208">
        <v>0</v>
      </c>
      <c r="I3207" s="208">
        <v>0</v>
      </c>
      <c r="J3207" s="208">
        <f t="shared" si="2290"/>
        <v>0</v>
      </c>
      <c r="K3207" s="534"/>
      <c r="L3207" s="531"/>
      <c r="M3207" s="513"/>
      <c r="N3207" s="314"/>
      <c r="O3207" s="313"/>
      <c r="P3207" s="313"/>
      <c r="Q3207" s="313"/>
    </row>
    <row r="3208" spans="1:17" s="209" customFormat="1" ht="12" customHeight="1" x14ac:dyDescent="0.3">
      <c r="A3208" s="614"/>
      <c r="B3208" s="509"/>
      <c r="C3208" s="509"/>
      <c r="D3208" s="508"/>
      <c r="E3208" s="508"/>
      <c r="F3208" s="213" t="s">
        <v>121</v>
      </c>
      <c r="G3208" s="214">
        <f t="shared" ref="G3208:J3208" si="2292">SUM(G3205:G3207)</f>
        <v>25670000</v>
      </c>
      <c r="H3208" s="214">
        <f t="shared" si="2292"/>
        <v>0</v>
      </c>
      <c r="I3208" s="214">
        <f t="shared" si="2292"/>
        <v>25670000</v>
      </c>
      <c r="J3208" s="214">
        <f t="shared" si="2292"/>
        <v>0</v>
      </c>
      <c r="K3208" s="535"/>
      <c r="L3208" s="532"/>
      <c r="M3208" s="513"/>
      <c r="N3208" s="314"/>
      <c r="O3208" s="313"/>
      <c r="P3208" s="313"/>
      <c r="Q3208" s="313"/>
    </row>
    <row r="3209" spans="1:17" s="209" customFormat="1" ht="12" customHeight="1" x14ac:dyDescent="0.3">
      <c r="A3209" s="614"/>
      <c r="B3209" s="507"/>
      <c r="C3209" s="507" t="s">
        <v>537</v>
      </c>
      <c r="D3209" s="508"/>
      <c r="E3209" s="508"/>
      <c r="F3209" s="210" t="s">
        <v>197</v>
      </c>
      <c r="G3209" s="210"/>
      <c r="H3209" s="211"/>
      <c r="I3209" s="211"/>
      <c r="J3209" s="211"/>
      <c r="K3209" s="533" t="s">
        <v>850</v>
      </c>
      <c r="L3209" s="530">
        <v>0</v>
      </c>
      <c r="M3209" s="513"/>
      <c r="N3209" s="314"/>
      <c r="O3209" s="313"/>
      <c r="P3209" s="313"/>
      <c r="Q3209" s="313"/>
    </row>
    <row r="3210" spans="1:17" s="209" customFormat="1" ht="12" customHeight="1" x14ac:dyDescent="0.3">
      <c r="A3210" s="614"/>
      <c r="B3210" s="508"/>
      <c r="C3210" s="508"/>
      <c r="D3210" s="508"/>
      <c r="E3210" s="508"/>
      <c r="F3210" s="212" t="s">
        <v>104</v>
      </c>
      <c r="G3210" s="208">
        <v>3000000</v>
      </c>
      <c r="H3210" s="208">
        <v>0</v>
      </c>
      <c r="I3210" s="208">
        <f>G3210</f>
        <v>3000000</v>
      </c>
      <c r="J3210" s="208">
        <f t="shared" ref="J3210:J3212" si="2293">H3210</f>
        <v>0</v>
      </c>
      <c r="K3210" s="534"/>
      <c r="L3210" s="531"/>
      <c r="M3210" s="513"/>
      <c r="N3210" s="314">
        <f>G3210</f>
        <v>3000000</v>
      </c>
      <c r="O3210" s="314">
        <f t="shared" ref="O3210:Q3210" si="2294">H3210</f>
        <v>0</v>
      </c>
      <c r="P3210" s="314">
        <f t="shared" si="2294"/>
        <v>3000000</v>
      </c>
      <c r="Q3210" s="314">
        <f t="shared" si="2294"/>
        <v>0</v>
      </c>
    </row>
    <row r="3211" spans="1:17" s="209" customFormat="1" ht="12" customHeight="1" x14ac:dyDescent="0.3">
      <c r="A3211" s="614"/>
      <c r="B3211" s="508"/>
      <c r="C3211" s="508"/>
      <c r="D3211" s="508"/>
      <c r="E3211" s="508"/>
      <c r="F3211" s="212" t="s">
        <v>82</v>
      </c>
      <c r="G3211" s="208">
        <v>0</v>
      </c>
      <c r="H3211" s="208">
        <v>0</v>
      </c>
      <c r="I3211" s="208">
        <v>0</v>
      </c>
      <c r="J3211" s="208">
        <f t="shared" si="2293"/>
        <v>0</v>
      </c>
      <c r="K3211" s="534"/>
      <c r="L3211" s="531"/>
      <c r="M3211" s="513"/>
      <c r="N3211" s="314"/>
      <c r="O3211" s="313"/>
      <c r="P3211" s="313"/>
      <c r="Q3211" s="313"/>
    </row>
    <row r="3212" spans="1:17" s="209" customFormat="1" ht="12" customHeight="1" x14ac:dyDescent="0.3">
      <c r="A3212" s="614"/>
      <c r="B3212" s="508"/>
      <c r="C3212" s="508"/>
      <c r="D3212" s="508"/>
      <c r="E3212" s="508"/>
      <c r="F3212" s="212" t="s">
        <v>83</v>
      </c>
      <c r="G3212" s="208">
        <v>0</v>
      </c>
      <c r="H3212" s="208">
        <v>0</v>
      </c>
      <c r="I3212" s="208">
        <v>0</v>
      </c>
      <c r="J3212" s="208">
        <f t="shared" si="2293"/>
        <v>0</v>
      </c>
      <c r="K3212" s="534"/>
      <c r="L3212" s="531"/>
      <c r="M3212" s="513"/>
      <c r="N3212" s="314"/>
      <c r="O3212" s="313"/>
      <c r="P3212" s="313"/>
      <c r="Q3212" s="313"/>
    </row>
    <row r="3213" spans="1:17" s="209" customFormat="1" ht="12" customHeight="1" x14ac:dyDescent="0.3">
      <c r="A3213" s="614"/>
      <c r="B3213" s="509"/>
      <c r="C3213" s="509"/>
      <c r="D3213" s="508"/>
      <c r="E3213" s="508"/>
      <c r="F3213" s="213" t="s">
        <v>121</v>
      </c>
      <c r="G3213" s="214">
        <f t="shared" ref="G3213:J3213" si="2295">SUM(G3210:G3212)</f>
        <v>3000000</v>
      </c>
      <c r="H3213" s="214">
        <f t="shared" si="2295"/>
        <v>0</v>
      </c>
      <c r="I3213" s="214">
        <f t="shared" si="2295"/>
        <v>3000000</v>
      </c>
      <c r="J3213" s="214">
        <f t="shared" si="2295"/>
        <v>0</v>
      </c>
      <c r="K3213" s="535"/>
      <c r="L3213" s="532"/>
      <c r="M3213" s="514"/>
      <c r="N3213" s="314"/>
      <c r="O3213" s="313"/>
      <c r="P3213" s="313"/>
      <c r="Q3213" s="313"/>
    </row>
    <row r="3214" spans="1:17" s="209" customFormat="1" ht="12" customHeight="1" x14ac:dyDescent="0.3">
      <c r="A3214" s="614"/>
      <c r="B3214" s="518"/>
      <c r="C3214" s="519"/>
      <c r="D3214" s="519"/>
      <c r="E3214" s="520"/>
      <c r="F3214" s="206"/>
      <c r="G3214" s="207"/>
      <c r="H3214" s="208"/>
      <c r="I3214" s="208"/>
      <c r="J3214" s="208"/>
      <c r="K3214" s="527"/>
      <c r="L3214" s="527"/>
      <c r="M3214" s="512"/>
      <c r="N3214" s="314"/>
      <c r="O3214" s="313"/>
      <c r="P3214" s="313"/>
      <c r="Q3214" s="313"/>
    </row>
    <row r="3215" spans="1:17" s="209" customFormat="1" ht="12" customHeight="1" x14ac:dyDescent="0.3">
      <c r="A3215" s="614"/>
      <c r="B3215" s="521"/>
      <c r="C3215" s="522"/>
      <c r="D3215" s="522"/>
      <c r="E3215" s="523"/>
      <c r="F3215" s="206" t="s">
        <v>565</v>
      </c>
      <c r="G3215" s="207">
        <f>G3205+G3210</f>
        <v>28670000</v>
      </c>
      <c r="H3215" s="207">
        <f t="shared" ref="H3215:J3215" si="2296">H3205+H3210</f>
        <v>0</v>
      </c>
      <c r="I3215" s="207">
        <f t="shared" si="2296"/>
        <v>28670000</v>
      </c>
      <c r="J3215" s="207">
        <f t="shared" si="2296"/>
        <v>0</v>
      </c>
      <c r="K3215" s="528"/>
      <c r="L3215" s="528"/>
      <c r="M3215" s="513"/>
      <c r="N3215" s="314"/>
      <c r="O3215" s="313"/>
      <c r="P3215" s="313"/>
      <c r="Q3215" s="313"/>
    </row>
    <row r="3216" spans="1:17" s="209" customFormat="1" ht="12" customHeight="1" x14ac:dyDescent="0.3">
      <c r="A3216" s="614"/>
      <c r="B3216" s="521"/>
      <c r="C3216" s="522"/>
      <c r="D3216" s="522"/>
      <c r="E3216" s="523"/>
      <c r="F3216" s="206" t="s">
        <v>567</v>
      </c>
      <c r="G3216" s="207">
        <f t="shared" ref="G3216:J3217" si="2297">G3206+G3211</f>
        <v>0</v>
      </c>
      <c r="H3216" s="207">
        <f t="shared" si="2297"/>
        <v>0</v>
      </c>
      <c r="I3216" s="207">
        <f t="shared" si="2297"/>
        <v>0</v>
      </c>
      <c r="J3216" s="207">
        <f t="shared" si="2297"/>
        <v>0</v>
      </c>
      <c r="K3216" s="528"/>
      <c r="L3216" s="528"/>
      <c r="M3216" s="513"/>
      <c r="N3216" s="314"/>
      <c r="O3216" s="313"/>
      <c r="P3216" s="313"/>
      <c r="Q3216" s="313"/>
    </row>
    <row r="3217" spans="1:17" s="209" customFormat="1" ht="12" customHeight="1" x14ac:dyDescent="0.3">
      <c r="A3217" s="614"/>
      <c r="B3217" s="521"/>
      <c r="C3217" s="522"/>
      <c r="D3217" s="522"/>
      <c r="E3217" s="523"/>
      <c r="F3217" s="206" t="s">
        <v>569</v>
      </c>
      <c r="G3217" s="207">
        <f t="shared" si="2297"/>
        <v>0</v>
      </c>
      <c r="H3217" s="207">
        <f t="shared" si="2297"/>
        <v>0</v>
      </c>
      <c r="I3217" s="207">
        <f t="shared" si="2297"/>
        <v>0</v>
      </c>
      <c r="J3217" s="207">
        <f t="shared" si="2297"/>
        <v>0</v>
      </c>
      <c r="K3217" s="528"/>
      <c r="L3217" s="528"/>
      <c r="M3217" s="513"/>
      <c r="N3217" s="314"/>
      <c r="O3217" s="313"/>
      <c r="P3217" s="313"/>
      <c r="Q3217" s="313"/>
    </row>
    <row r="3218" spans="1:17" s="209" customFormat="1" ht="12" customHeight="1" x14ac:dyDescent="0.3">
      <c r="A3218" s="614"/>
      <c r="B3218" s="524"/>
      <c r="C3218" s="525"/>
      <c r="D3218" s="525"/>
      <c r="E3218" s="526"/>
      <c r="F3218" s="206" t="s">
        <v>121</v>
      </c>
      <c r="G3218" s="207">
        <f>SUM(G3215:G3217)</f>
        <v>28670000</v>
      </c>
      <c r="H3218" s="207">
        <f t="shared" ref="H3218:J3218" si="2298">SUM(H3215:H3217)</f>
        <v>0</v>
      </c>
      <c r="I3218" s="207">
        <f t="shared" si="2298"/>
        <v>28670000</v>
      </c>
      <c r="J3218" s="207">
        <f t="shared" si="2298"/>
        <v>0</v>
      </c>
      <c r="K3218" s="529"/>
      <c r="L3218" s="529"/>
      <c r="M3218" s="514"/>
      <c r="N3218" s="314"/>
      <c r="O3218" s="313"/>
      <c r="P3218" s="313"/>
      <c r="Q3218" s="313"/>
    </row>
    <row r="3219" spans="1:17" s="209" customFormat="1" ht="12" customHeight="1" x14ac:dyDescent="0.3">
      <c r="A3219" s="614">
        <f>A3204+1</f>
        <v>328</v>
      </c>
      <c r="B3219" s="507"/>
      <c r="C3219" s="507" t="s">
        <v>538</v>
      </c>
      <c r="D3219" s="507"/>
      <c r="E3219" s="507"/>
      <c r="F3219" s="210" t="s">
        <v>197</v>
      </c>
      <c r="G3219" s="210"/>
      <c r="H3219" s="211"/>
      <c r="I3219" s="211"/>
      <c r="J3219" s="211"/>
      <c r="K3219" s="533" t="s">
        <v>849</v>
      </c>
      <c r="L3219" s="530">
        <v>0</v>
      </c>
      <c r="M3219" s="512"/>
      <c r="N3219" s="314"/>
      <c r="O3219" s="313"/>
      <c r="P3219" s="313"/>
      <c r="Q3219" s="313"/>
    </row>
    <row r="3220" spans="1:17" s="209" customFormat="1" ht="12" customHeight="1" x14ac:dyDescent="0.3">
      <c r="A3220" s="614"/>
      <c r="B3220" s="508"/>
      <c r="C3220" s="508"/>
      <c r="D3220" s="508"/>
      <c r="E3220" s="508"/>
      <c r="F3220" s="212" t="s">
        <v>104</v>
      </c>
      <c r="G3220" s="208">
        <v>1320000</v>
      </c>
      <c r="H3220" s="208">
        <v>0</v>
      </c>
      <c r="I3220" s="208">
        <f>G3220</f>
        <v>1320000</v>
      </c>
      <c r="J3220" s="208">
        <f t="shared" ref="J3220:J3222" si="2299">H3220</f>
        <v>0</v>
      </c>
      <c r="K3220" s="534"/>
      <c r="L3220" s="531"/>
      <c r="M3220" s="513"/>
      <c r="N3220" s="314">
        <f>G3220</f>
        <v>1320000</v>
      </c>
      <c r="O3220" s="314">
        <f t="shared" ref="O3220:Q3220" si="2300">H3220</f>
        <v>0</v>
      </c>
      <c r="P3220" s="314">
        <f t="shared" si="2300"/>
        <v>1320000</v>
      </c>
      <c r="Q3220" s="314">
        <f t="shared" si="2300"/>
        <v>0</v>
      </c>
    </row>
    <row r="3221" spans="1:17" s="209" customFormat="1" ht="12" customHeight="1" x14ac:dyDescent="0.3">
      <c r="A3221" s="614"/>
      <c r="B3221" s="508"/>
      <c r="C3221" s="508"/>
      <c r="D3221" s="508"/>
      <c r="E3221" s="508"/>
      <c r="F3221" s="212" t="s">
        <v>82</v>
      </c>
      <c r="G3221" s="208">
        <v>0</v>
      </c>
      <c r="H3221" s="208">
        <v>0</v>
      </c>
      <c r="I3221" s="208">
        <v>0</v>
      </c>
      <c r="J3221" s="208">
        <f t="shared" si="2299"/>
        <v>0</v>
      </c>
      <c r="K3221" s="534"/>
      <c r="L3221" s="531"/>
      <c r="M3221" s="513"/>
      <c r="N3221" s="314"/>
      <c r="O3221" s="313"/>
      <c r="P3221" s="313"/>
      <c r="Q3221" s="313"/>
    </row>
    <row r="3222" spans="1:17" s="209" customFormat="1" ht="12" customHeight="1" x14ac:dyDescent="0.3">
      <c r="A3222" s="614"/>
      <c r="B3222" s="508"/>
      <c r="C3222" s="508"/>
      <c r="D3222" s="508"/>
      <c r="E3222" s="508"/>
      <c r="F3222" s="212" t="s">
        <v>83</v>
      </c>
      <c r="G3222" s="208">
        <v>0</v>
      </c>
      <c r="H3222" s="208">
        <v>0</v>
      </c>
      <c r="I3222" s="208">
        <v>0</v>
      </c>
      <c r="J3222" s="208">
        <f t="shared" si="2299"/>
        <v>0</v>
      </c>
      <c r="K3222" s="534"/>
      <c r="L3222" s="531"/>
      <c r="M3222" s="513"/>
      <c r="N3222" s="314"/>
      <c r="O3222" s="313"/>
      <c r="P3222" s="313"/>
      <c r="Q3222" s="313"/>
    </row>
    <row r="3223" spans="1:17" s="209" customFormat="1" ht="12" customHeight="1" x14ac:dyDescent="0.3">
      <c r="A3223" s="614"/>
      <c r="B3223" s="509"/>
      <c r="C3223" s="509"/>
      <c r="D3223" s="509"/>
      <c r="E3223" s="509"/>
      <c r="F3223" s="213" t="s">
        <v>121</v>
      </c>
      <c r="G3223" s="214">
        <f t="shared" ref="G3223:J3223" si="2301">SUM(G3220:G3222)</f>
        <v>1320000</v>
      </c>
      <c r="H3223" s="214">
        <f t="shared" si="2301"/>
        <v>0</v>
      </c>
      <c r="I3223" s="214">
        <f t="shared" si="2301"/>
        <v>1320000</v>
      </c>
      <c r="J3223" s="214">
        <f t="shared" si="2301"/>
        <v>0</v>
      </c>
      <c r="K3223" s="535"/>
      <c r="L3223" s="532"/>
      <c r="M3223" s="514"/>
      <c r="N3223" s="314"/>
      <c r="O3223" s="313"/>
      <c r="P3223" s="313"/>
      <c r="Q3223" s="313"/>
    </row>
    <row r="3224" spans="1:17" s="209" customFormat="1" ht="12" customHeight="1" x14ac:dyDescent="0.3">
      <c r="A3224" s="614">
        <f>A3219+1</f>
        <v>329</v>
      </c>
      <c r="B3224" s="507"/>
      <c r="C3224" s="507" t="s">
        <v>543</v>
      </c>
      <c r="D3224" s="507"/>
      <c r="E3224" s="507"/>
      <c r="F3224" s="210" t="s">
        <v>197</v>
      </c>
      <c r="G3224" s="210"/>
      <c r="H3224" s="211"/>
      <c r="I3224" s="211"/>
      <c r="J3224" s="211"/>
      <c r="K3224" s="533"/>
      <c r="L3224" s="530">
        <v>0</v>
      </c>
      <c r="M3224" s="512"/>
      <c r="N3224" s="314"/>
      <c r="O3224" s="313"/>
      <c r="P3224" s="313"/>
      <c r="Q3224" s="313"/>
    </row>
    <row r="3225" spans="1:17" s="209" customFormat="1" ht="12" customHeight="1" x14ac:dyDescent="0.3">
      <c r="A3225" s="614"/>
      <c r="B3225" s="508"/>
      <c r="C3225" s="508"/>
      <c r="D3225" s="508"/>
      <c r="E3225" s="508"/>
      <c r="F3225" s="212" t="s">
        <v>104</v>
      </c>
      <c r="G3225" s="208">
        <v>3744193</v>
      </c>
      <c r="H3225" s="208">
        <f t="shared" ref="H3225" si="2302">G3225</f>
        <v>3744193</v>
      </c>
      <c r="I3225" s="208">
        <v>0</v>
      </c>
      <c r="J3225" s="208">
        <f t="shared" ref="J3225:J3227" si="2303">H3225</f>
        <v>3744193</v>
      </c>
      <c r="K3225" s="534"/>
      <c r="L3225" s="531"/>
      <c r="M3225" s="513"/>
      <c r="N3225" s="314">
        <f>G3225</f>
        <v>3744193</v>
      </c>
      <c r="O3225" s="314">
        <f t="shared" ref="O3225:Q3225" si="2304">H3225</f>
        <v>3744193</v>
      </c>
      <c r="P3225" s="314">
        <f t="shared" si="2304"/>
        <v>0</v>
      </c>
      <c r="Q3225" s="314">
        <f t="shared" si="2304"/>
        <v>3744193</v>
      </c>
    </row>
    <row r="3226" spans="1:17" s="209" customFormat="1" ht="12" customHeight="1" x14ac:dyDescent="0.3">
      <c r="A3226" s="614"/>
      <c r="B3226" s="508"/>
      <c r="C3226" s="508"/>
      <c r="D3226" s="508"/>
      <c r="E3226" s="508"/>
      <c r="F3226" s="212" t="s">
        <v>82</v>
      </c>
      <c r="G3226" s="208">
        <v>0</v>
      </c>
      <c r="H3226" s="208">
        <v>0</v>
      </c>
      <c r="I3226" s="208">
        <v>0</v>
      </c>
      <c r="J3226" s="208">
        <f t="shared" si="2303"/>
        <v>0</v>
      </c>
      <c r="K3226" s="534"/>
      <c r="L3226" s="531"/>
      <c r="M3226" s="513"/>
      <c r="N3226" s="314"/>
      <c r="O3226" s="313"/>
      <c r="P3226" s="313"/>
      <c r="Q3226" s="313"/>
    </row>
    <row r="3227" spans="1:17" s="209" customFormat="1" ht="12" customHeight="1" x14ac:dyDescent="0.3">
      <c r="A3227" s="614"/>
      <c r="B3227" s="508"/>
      <c r="C3227" s="508"/>
      <c r="D3227" s="508"/>
      <c r="E3227" s="508"/>
      <c r="F3227" s="212" t="s">
        <v>83</v>
      </c>
      <c r="G3227" s="208">
        <v>0</v>
      </c>
      <c r="H3227" s="208">
        <v>0</v>
      </c>
      <c r="I3227" s="208">
        <v>0</v>
      </c>
      <c r="J3227" s="208">
        <f t="shared" si="2303"/>
        <v>0</v>
      </c>
      <c r="K3227" s="534"/>
      <c r="L3227" s="531"/>
      <c r="M3227" s="513"/>
      <c r="N3227" s="314"/>
      <c r="O3227" s="313"/>
      <c r="P3227" s="313"/>
      <c r="Q3227" s="313"/>
    </row>
    <row r="3228" spans="1:17" s="209" customFormat="1" ht="12" customHeight="1" x14ac:dyDescent="0.3">
      <c r="A3228" s="614"/>
      <c r="B3228" s="509"/>
      <c r="C3228" s="509"/>
      <c r="D3228" s="509"/>
      <c r="E3228" s="509"/>
      <c r="F3228" s="213" t="s">
        <v>121</v>
      </c>
      <c r="G3228" s="214">
        <f t="shared" ref="G3228:J3228" si="2305">SUM(G3225:G3227)</f>
        <v>3744193</v>
      </c>
      <c r="H3228" s="214">
        <f t="shared" si="2305"/>
        <v>3744193</v>
      </c>
      <c r="I3228" s="214">
        <f t="shared" si="2305"/>
        <v>0</v>
      </c>
      <c r="J3228" s="214">
        <f t="shared" si="2305"/>
        <v>3744193</v>
      </c>
      <c r="K3228" s="535"/>
      <c r="L3228" s="532"/>
      <c r="M3228" s="514"/>
      <c r="N3228" s="314"/>
      <c r="O3228" s="313"/>
      <c r="P3228" s="313"/>
      <c r="Q3228" s="313"/>
    </row>
    <row r="3229" spans="1:17" s="209" customFormat="1" ht="12" customHeight="1" x14ac:dyDescent="0.3">
      <c r="A3229" s="614">
        <f>A3224+1</f>
        <v>330</v>
      </c>
      <c r="B3229" s="507"/>
      <c r="C3229" s="507" t="s">
        <v>544</v>
      </c>
      <c r="D3229" s="507"/>
      <c r="E3229" s="507"/>
      <c r="F3229" s="210" t="s">
        <v>197</v>
      </c>
      <c r="G3229" s="210"/>
      <c r="H3229" s="211"/>
      <c r="I3229" s="211"/>
      <c r="J3229" s="211"/>
      <c r="K3229" s="533"/>
      <c r="L3229" s="530">
        <v>0</v>
      </c>
      <c r="M3229" s="512"/>
      <c r="N3229" s="314"/>
      <c r="O3229" s="313"/>
      <c r="P3229" s="313"/>
      <c r="Q3229" s="313"/>
    </row>
    <row r="3230" spans="1:17" s="209" customFormat="1" ht="12" customHeight="1" x14ac:dyDescent="0.3">
      <c r="A3230" s="614"/>
      <c r="B3230" s="508"/>
      <c r="C3230" s="508"/>
      <c r="D3230" s="508"/>
      <c r="E3230" s="508"/>
      <c r="F3230" s="212" t="s">
        <v>104</v>
      </c>
      <c r="G3230" s="208">
        <v>514516</v>
      </c>
      <c r="H3230" s="208">
        <f t="shared" ref="H3230" si="2306">G3230</f>
        <v>514516</v>
      </c>
      <c r="I3230" s="208">
        <v>0</v>
      </c>
      <c r="J3230" s="208">
        <f t="shared" ref="J3230:J3232" si="2307">H3230</f>
        <v>514516</v>
      </c>
      <c r="K3230" s="534"/>
      <c r="L3230" s="531"/>
      <c r="M3230" s="513"/>
      <c r="N3230" s="314">
        <f>G3230</f>
        <v>514516</v>
      </c>
      <c r="O3230" s="314">
        <f t="shared" ref="O3230:Q3230" si="2308">H3230</f>
        <v>514516</v>
      </c>
      <c r="P3230" s="314">
        <f t="shared" si="2308"/>
        <v>0</v>
      </c>
      <c r="Q3230" s="314">
        <f t="shared" si="2308"/>
        <v>514516</v>
      </c>
    </row>
    <row r="3231" spans="1:17" s="209" customFormat="1" ht="12" customHeight="1" x14ac:dyDescent="0.3">
      <c r="A3231" s="614"/>
      <c r="B3231" s="508"/>
      <c r="C3231" s="508"/>
      <c r="D3231" s="508"/>
      <c r="E3231" s="508"/>
      <c r="F3231" s="212" t="s">
        <v>82</v>
      </c>
      <c r="G3231" s="208">
        <v>0</v>
      </c>
      <c r="H3231" s="208">
        <v>0</v>
      </c>
      <c r="I3231" s="208">
        <v>0</v>
      </c>
      <c r="J3231" s="208">
        <f t="shared" si="2307"/>
        <v>0</v>
      </c>
      <c r="K3231" s="534"/>
      <c r="L3231" s="531"/>
      <c r="M3231" s="513"/>
      <c r="N3231" s="314"/>
      <c r="O3231" s="313"/>
      <c r="P3231" s="313"/>
      <c r="Q3231" s="313"/>
    </row>
    <row r="3232" spans="1:17" s="209" customFormat="1" ht="12" customHeight="1" x14ac:dyDescent="0.3">
      <c r="A3232" s="614"/>
      <c r="B3232" s="508"/>
      <c r="C3232" s="508"/>
      <c r="D3232" s="508"/>
      <c r="E3232" s="508"/>
      <c r="F3232" s="212" t="s">
        <v>83</v>
      </c>
      <c r="G3232" s="208">
        <v>0</v>
      </c>
      <c r="H3232" s="208">
        <v>0</v>
      </c>
      <c r="I3232" s="208">
        <v>0</v>
      </c>
      <c r="J3232" s="208">
        <f t="shared" si="2307"/>
        <v>0</v>
      </c>
      <c r="K3232" s="534"/>
      <c r="L3232" s="531"/>
      <c r="M3232" s="513"/>
      <c r="N3232" s="314"/>
      <c r="O3232" s="313"/>
      <c r="P3232" s="313"/>
      <c r="Q3232" s="313"/>
    </row>
    <row r="3233" spans="1:17" s="209" customFormat="1" ht="12" customHeight="1" x14ac:dyDescent="0.3">
      <c r="A3233" s="614"/>
      <c r="B3233" s="509"/>
      <c r="C3233" s="509"/>
      <c r="D3233" s="509"/>
      <c r="E3233" s="509"/>
      <c r="F3233" s="213" t="s">
        <v>121</v>
      </c>
      <c r="G3233" s="214">
        <f t="shared" ref="G3233:J3233" si="2309">SUM(G3230:G3232)</f>
        <v>514516</v>
      </c>
      <c r="H3233" s="214">
        <f t="shared" si="2309"/>
        <v>514516</v>
      </c>
      <c r="I3233" s="214">
        <f t="shared" si="2309"/>
        <v>0</v>
      </c>
      <c r="J3233" s="214">
        <f t="shared" si="2309"/>
        <v>514516</v>
      </c>
      <c r="K3233" s="535"/>
      <c r="L3233" s="532"/>
      <c r="M3233" s="514"/>
      <c r="N3233" s="314"/>
      <c r="O3233" s="313"/>
      <c r="P3233" s="313"/>
      <c r="Q3233" s="313"/>
    </row>
    <row r="3234" spans="1:17" s="209" customFormat="1" ht="12" customHeight="1" x14ac:dyDescent="0.3">
      <c r="A3234" s="614">
        <f>A3229+1</f>
        <v>331</v>
      </c>
      <c r="B3234" s="507"/>
      <c r="C3234" s="507" t="s">
        <v>545</v>
      </c>
      <c r="D3234" s="507"/>
      <c r="E3234" s="507"/>
      <c r="F3234" s="210" t="s">
        <v>197</v>
      </c>
      <c r="G3234" s="210"/>
      <c r="H3234" s="211"/>
      <c r="I3234" s="211"/>
      <c r="J3234" s="211"/>
      <c r="K3234" s="533"/>
      <c r="L3234" s="530">
        <v>0</v>
      </c>
      <c r="M3234" s="512"/>
      <c r="N3234" s="314"/>
      <c r="O3234" s="313"/>
      <c r="P3234" s="313"/>
      <c r="Q3234" s="313"/>
    </row>
    <row r="3235" spans="1:17" s="209" customFormat="1" ht="12" customHeight="1" x14ac:dyDescent="0.3">
      <c r="A3235" s="614"/>
      <c r="B3235" s="508"/>
      <c r="C3235" s="508"/>
      <c r="D3235" s="508"/>
      <c r="E3235" s="508"/>
      <c r="F3235" s="212" t="s">
        <v>104</v>
      </c>
      <c r="G3235" s="208">
        <v>101612</v>
      </c>
      <c r="H3235" s="208">
        <f t="shared" ref="H3235" si="2310">G3235</f>
        <v>101612</v>
      </c>
      <c r="I3235" s="208">
        <v>0</v>
      </c>
      <c r="J3235" s="208">
        <f t="shared" ref="J3235:J3237" si="2311">H3235</f>
        <v>101612</v>
      </c>
      <c r="K3235" s="534"/>
      <c r="L3235" s="531"/>
      <c r="M3235" s="513"/>
      <c r="N3235" s="314">
        <f>G3235</f>
        <v>101612</v>
      </c>
      <c r="O3235" s="314">
        <f t="shared" ref="O3235:Q3235" si="2312">H3235</f>
        <v>101612</v>
      </c>
      <c r="P3235" s="314">
        <f t="shared" si="2312"/>
        <v>0</v>
      </c>
      <c r="Q3235" s="314">
        <f t="shared" si="2312"/>
        <v>101612</v>
      </c>
    </row>
    <row r="3236" spans="1:17" s="209" customFormat="1" ht="12" customHeight="1" x14ac:dyDescent="0.3">
      <c r="A3236" s="614"/>
      <c r="B3236" s="508"/>
      <c r="C3236" s="508"/>
      <c r="D3236" s="508"/>
      <c r="E3236" s="508"/>
      <c r="F3236" s="212" t="s">
        <v>82</v>
      </c>
      <c r="G3236" s="208">
        <v>0</v>
      </c>
      <c r="H3236" s="208">
        <v>0</v>
      </c>
      <c r="I3236" s="208">
        <v>0</v>
      </c>
      <c r="J3236" s="208">
        <f t="shared" si="2311"/>
        <v>0</v>
      </c>
      <c r="K3236" s="534"/>
      <c r="L3236" s="531"/>
      <c r="M3236" s="513"/>
      <c r="N3236" s="314"/>
      <c r="O3236" s="313"/>
      <c r="P3236" s="313"/>
      <c r="Q3236" s="313"/>
    </row>
    <row r="3237" spans="1:17" s="209" customFormat="1" ht="12" customHeight="1" x14ac:dyDescent="0.3">
      <c r="A3237" s="614"/>
      <c r="B3237" s="508"/>
      <c r="C3237" s="508"/>
      <c r="D3237" s="508"/>
      <c r="E3237" s="508"/>
      <c r="F3237" s="212" t="s">
        <v>83</v>
      </c>
      <c r="G3237" s="208">
        <v>0</v>
      </c>
      <c r="H3237" s="208">
        <v>0</v>
      </c>
      <c r="I3237" s="208">
        <v>0</v>
      </c>
      <c r="J3237" s="208">
        <f t="shared" si="2311"/>
        <v>0</v>
      </c>
      <c r="K3237" s="534"/>
      <c r="L3237" s="531"/>
      <c r="M3237" s="513"/>
      <c r="N3237" s="314"/>
      <c r="O3237" s="313"/>
      <c r="P3237" s="313"/>
      <c r="Q3237" s="313"/>
    </row>
    <row r="3238" spans="1:17" s="209" customFormat="1" ht="12" customHeight="1" x14ac:dyDescent="0.3">
      <c r="A3238" s="614"/>
      <c r="B3238" s="509"/>
      <c r="C3238" s="509"/>
      <c r="D3238" s="509"/>
      <c r="E3238" s="509"/>
      <c r="F3238" s="213" t="s">
        <v>121</v>
      </c>
      <c r="G3238" s="214">
        <f t="shared" ref="G3238:J3238" si="2313">SUM(G3235:G3237)</f>
        <v>101612</v>
      </c>
      <c r="H3238" s="214">
        <f t="shared" si="2313"/>
        <v>101612</v>
      </c>
      <c r="I3238" s="214">
        <f t="shared" si="2313"/>
        <v>0</v>
      </c>
      <c r="J3238" s="214">
        <f t="shared" si="2313"/>
        <v>101612</v>
      </c>
      <c r="K3238" s="535"/>
      <c r="L3238" s="532"/>
      <c r="M3238" s="514"/>
      <c r="N3238" s="314"/>
      <c r="O3238" s="313"/>
      <c r="P3238" s="313"/>
      <c r="Q3238" s="313"/>
    </row>
    <row r="3239" spans="1:17" s="209" customFormat="1" ht="12" customHeight="1" x14ac:dyDescent="0.3">
      <c r="A3239" s="614">
        <f>A3234+1</f>
        <v>332</v>
      </c>
      <c r="B3239" s="507"/>
      <c r="C3239" s="507" t="s">
        <v>546</v>
      </c>
      <c r="D3239" s="507"/>
      <c r="E3239" s="507"/>
      <c r="F3239" s="210" t="s">
        <v>197</v>
      </c>
      <c r="G3239" s="210"/>
      <c r="H3239" s="211"/>
      <c r="I3239" s="211"/>
      <c r="J3239" s="211"/>
      <c r="K3239" s="533"/>
      <c r="L3239" s="530">
        <v>0</v>
      </c>
      <c r="M3239" s="512"/>
      <c r="N3239" s="314"/>
      <c r="O3239" s="313"/>
      <c r="P3239" s="313"/>
      <c r="Q3239" s="313"/>
    </row>
    <row r="3240" spans="1:17" s="209" customFormat="1" ht="12" customHeight="1" x14ac:dyDescent="0.3">
      <c r="A3240" s="614"/>
      <c r="B3240" s="508"/>
      <c r="C3240" s="508"/>
      <c r="D3240" s="508"/>
      <c r="E3240" s="508"/>
      <c r="F3240" s="212" t="s">
        <v>104</v>
      </c>
      <c r="G3240" s="208">
        <v>467742</v>
      </c>
      <c r="H3240" s="208">
        <f t="shared" ref="H3240" si="2314">G3240</f>
        <v>467742</v>
      </c>
      <c r="I3240" s="208">
        <v>0</v>
      </c>
      <c r="J3240" s="208">
        <f t="shared" ref="J3240:J3242" si="2315">H3240</f>
        <v>467742</v>
      </c>
      <c r="K3240" s="534"/>
      <c r="L3240" s="531"/>
      <c r="M3240" s="513"/>
      <c r="N3240" s="314">
        <f>G3240</f>
        <v>467742</v>
      </c>
      <c r="O3240" s="314">
        <f t="shared" ref="O3240:Q3240" si="2316">H3240</f>
        <v>467742</v>
      </c>
      <c r="P3240" s="314">
        <f t="shared" si="2316"/>
        <v>0</v>
      </c>
      <c r="Q3240" s="314">
        <f t="shared" si="2316"/>
        <v>467742</v>
      </c>
    </row>
    <row r="3241" spans="1:17" s="209" customFormat="1" ht="12" customHeight="1" x14ac:dyDescent="0.3">
      <c r="A3241" s="614"/>
      <c r="B3241" s="508"/>
      <c r="C3241" s="508"/>
      <c r="D3241" s="508"/>
      <c r="E3241" s="508"/>
      <c r="F3241" s="212" t="s">
        <v>82</v>
      </c>
      <c r="G3241" s="208">
        <v>0</v>
      </c>
      <c r="H3241" s="208">
        <v>0</v>
      </c>
      <c r="I3241" s="208">
        <v>0</v>
      </c>
      <c r="J3241" s="208">
        <f t="shared" si="2315"/>
        <v>0</v>
      </c>
      <c r="K3241" s="534"/>
      <c r="L3241" s="531"/>
      <c r="M3241" s="513"/>
      <c r="N3241" s="314"/>
      <c r="O3241" s="313"/>
      <c r="P3241" s="313"/>
      <c r="Q3241" s="313"/>
    </row>
    <row r="3242" spans="1:17" s="209" customFormat="1" ht="12" customHeight="1" x14ac:dyDescent="0.3">
      <c r="A3242" s="614"/>
      <c r="B3242" s="508"/>
      <c r="C3242" s="508"/>
      <c r="D3242" s="508"/>
      <c r="E3242" s="508"/>
      <c r="F3242" s="212" t="s">
        <v>83</v>
      </c>
      <c r="G3242" s="208">
        <v>0</v>
      </c>
      <c r="H3242" s="208">
        <v>0</v>
      </c>
      <c r="I3242" s="208">
        <v>0</v>
      </c>
      <c r="J3242" s="208">
        <f t="shared" si="2315"/>
        <v>0</v>
      </c>
      <c r="K3242" s="534"/>
      <c r="L3242" s="531"/>
      <c r="M3242" s="513"/>
      <c r="N3242" s="314"/>
      <c r="O3242" s="313"/>
      <c r="P3242" s="313"/>
      <c r="Q3242" s="313"/>
    </row>
    <row r="3243" spans="1:17" s="209" customFormat="1" ht="12" customHeight="1" x14ac:dyDescent="0.3">
      <c r="A3243" s="614"/>
      <c r="B3243" s="509"/>
      <c r="C3243" s="509"/>
      <c r="D3243" s="509"/>
      <c r="E3243" s="509"/>
      <c r="F3243" s="213" t="s">
        <v>121</v>
      </c>
      <c r="G3243" s="214">
        <f t="shared" ref="G3243:J3243" si="2317">SUM(G3240:G3242)</f>
        <v>467742</v>
      </c>
      <c r="H3243" s="214">
        <f t="shared" si="2317"/>
        <v>467742</v>
      </c>
      <c r="I3243" s="214">
        <f t="shared" si="2317"/>
        <v>0</v>
      </c>
      <c r="J3243" s="214">
        <f t="shared" si="2317"/>
        <v>467742</v>
      </c>
      <c r="K3243" s="535"/>
      <c r="L3243" s="532"/>
      <c r="M3243" s="514"/>
      <c r="N3243" s="314"/>
      <c r="O3243" s="313"/>
      <c r="P3243" s="313"/>
      <c r="Q3243" s="313"/>
    </row>
    <row r="3244" spans="1:17" s="209" customFormat="1" ht="12" customHeight="1" x14ac:dyDescent="0.3">
      <c r="A3244" s="614">
        <f>A3239+1</f>
        <v>333</v>
      </c>
      <c r="B3244" s="507"/>
      <c r="C3244" s="507" t="s">
        <v>547</v>
      </c>
      <c r="D3244" s="507"/>
      <c r="E3244" s="507"/>
      <c r="F3244" s="210" t="s">
        <v>197</v>
      </c>
      <c r="G3244" s="210"/>
      <c r="H3244" s="211"/>
      <c r="I3244" s="211"/>
      <c r="J3244" s="211"/>
      <c r="K3244" s="533"/>
      <c r="L3244" s="530">
        <v>0</v>
      </c>
      <c r="M3244" s="512"/>
      <c r="N3244" s="314"/>
      <c r="O3244" s="313"/>
      <c r="P3244" s="313"/>
      <c r="Q3244" s="313"/>
    </row>
    <row r="3245" spans="1:17" s="209" customFormat="1" ht="12" customHeight="1" x14ac:dyDescent="0.3">
      <c r="A3245" s="614"/>
      <c r="B3245" s="508"/>
      <c r="C3245" s="508"/>
      <c r="D3245" s="508"/>
      <c r="E3245" s="508"/>
      <c r="F3245" s="212" t="s">
        <v>104</v>
      </c>
      <c r="G3245" s="208">
        <v>693548</v>
      </c>
      <c r="H3245" s="208">
        <f t="shared" ref="H3245" si="2318">G3245</f>
        <v>693548</v>
      </c>
      <c r="I3245" s="208">
        <v>0</v>
      </c>
      <c r="J3245" s="208">
        <f t="shared" ref="J3245:J3247" si="2319">H3245</f>
        <v>693548</v>
      </c>
      <c r="K3245" s="534"/>
      <c r="L3245" s="531"/>
      <c r="M3245" s="513"/>
      <c r="N3245" s="314">
        <f>G3245</f>
        <v>693548</v>
      </c>
      <c r="O3245" s="314">
        <f t="shared" ref="O3245:Q3245" si="2320">H3245</f>
        <v>693548</v>
      </c>
      <c r="P3245" s="314">
        <f t="shared" si="2320"/>
        <v>0</v>
      </c>
      <c r="Q3245" s="314">
        <f t="shared" si="2320"/>
        <v>693548</v>
      </c>
    </row>
    <row r="3246" spans="1:17" s="209" customFormat="1" ht="12" customHeight="1" x14ac:dyDescent="0.3">
      <c r="A3246" s="614"/>
      <c r="B3246" s="508"/>
      <c r="C3246" s="508"/>
      <c r="D3246" s="508"/>
      <c r="E3246" s="508"/>
      <c r="F3246" s="212" t="s">
        <v>82</v>
      </c>
      <c r="G3246" s="208">
        <v>0</v>
      </c>
      <c r="H3246" s="208">
        <v>0</v>
      </c>
      <c r="I3246" s="208">
        <v>0</v>
      </c>
      <c r="J3246" s="208">
        <f t="shared" si="2319"/>
        <v>0</v>
      </c>
      <c r="K3246" s="534"/>
      <c r="L3246" s="531"/>
      <c r="M3246" s="513"/>
      <c r="N3246" s="314"/>
      <c r="O3246" s="313"/>
      <c r="P3246" s="313"/>
      <c r="Q3246" s="313"/>
    </row>
    <row r="3247" spans="1:17" s="209" customFormat="1" ht="12" customHeight="1" x14ac:dyDescent="0.3">
      <c r="A3247" s="614"/>
      <c r="B3247" s="508"/>
      <c r="C3247" s="508"/>
      <c r="D3247" s="508"/>
      <c r="E3247" s="508"/>
      <c r="F3247" s="212" t="s">
        <v>83</v>
      </c>
      <c r="G3247" s="208">
        <v>0</v>
      </c>
      <c r="H3247" s="208">
        <v>0</v>
      </c>
      <c r="I3247" s="208">
        <v>0</v>
      </c>
      <c r="J3247" s="208">
        <f t="shared" si="2319"/>
        <v>0</v>
      </c>
      <c r="K3247" s="534"/>
      <c r="L3247" s="531"/>
      <c r="M3247" s="513"/>
      <c r="N3247" s="314"/>
      <c r="O3247" s="313"/>
      <c r="P3247" s="313"/>
      <c r="Q3247" s="313"/>
    </row>
    <row r="3248" spans="1:17" s="209" customFormat="1" ht="12" customHeight="1" x14ac:dyDescent="0.3">
      <c r="A3248" s="614"/>
      <c r="B3248" s="509"/>
      <c r="C3248" s="509"/>
      <c r="D3248" s="509"/>
      <c r="E3248" s="509"/>
      <c r="F3248" s="213" t="s">
        <v>121</v>
      </c>
      <c r="G3248" s="214">
        <f t="shared" ref="G3248:J3248" si="2321">SUM(G3245:G3247)</f>
        <v>693548</v>
      </c>
      <c r="H3248" s="214">
        <f t="shared" si="2321"/>
        <v>693548</v>
      </c>
      <c r="I3248" s="214">
        <f t="shared" si="2321"/>
        <v>0</v>
      </c>
      <c r="J3248" s="214">
        <f t="shared" si="2321"/>
        <v>693548</v>
      </c>
      <c r="K3248" s="535"/>
      <c r="L3248" s="532"/>
      <c r="M3248" s="514"/>
      <c r="N3248" s="314"/>
      <c r="O3248" s="313"/>
      <c r="P3248" s="313"/>
      <c r="Q3248" s="313"/>
    </row>
    <row r="3249" spans="1:17" s="209" customFormat="1" ht="12" customHeight="1" x14ac:dyDescent="0.3">
      <c r="A3249" s="614">
        <f>A3244+1</f>
        <v>334</v>
      </c>
      <c r="B3249" s="507"/>
      <c r="C3249" s="507" t="s">
        <v>548</v>
      </c>
      <c r="D3249" s="507"/>
      <c r="E3249" s="507"/>
      <c r="F3249" s="210" t="s">
        <v>197</v>
      </c>
      <c r="G3249" s="210"/>
      <c r="H3249" s="211"/>
      <c r="I3249" s="211"/>
      <c r="J3249" s="211"/>
      <c r="K3249" s="533"/>
      <c r="L3249" s="530">
        <v>0</v>
      </c>
      <c r="M3249" s="512"/>
      <c r="N3249" s="314"/>
      <c r="O3249" s="313"/>
      <c r="P3249" s="313"/>
      <c r="Q3249" s="313"/>
    </row>
    <row r="3250" spans="1:17" s="209" customFormat="1" ht="12" customHeight="1" x14ac:dyDescent="0.3">
      <c r="A3250" s="614"/>
      <c r="B3250" s="508"/>
      <c r="C3250" s="508"/>
      <c r="D3250" s="508"/>
      <c r="E3250" s="508"/>
      <c r="F3250" s="212" t="s">
        <v>104</v>
      </c>
      <c r="G3250" s="208">
        <v>483870</v>
      </c>
      <c r="H3250" s="208">
        <f t="shared" ref="H3250" si="2322">G3250</f>
        <v>483870</v>
      </c>
      <c r="I3250" s="208">
        <v>0</v>
      </c>
      <c r="J3250" s="208">
        <f t="shared" ref="J3250:J3252" si="2323">H3250</f>
        <v>483870</v>
      </c>
      <c r="K3250" s="534"/>
      <c r="L3250" s="531"/>
      <c r="M3250" s="513"/>
      <c r="N3250" s="314">
        <f>G3250</f>
        <v>483870</v>
      </c>
      <c r="O3250" s="314">
        <f t="shared" ref="O3250:Q3250" si="2324">H3250</f>
        <v>483870</v>
      </c>
      <c r="P3250" s="314">
        <f t="shared" si="2324"/>
        <v>0</v>
      </c>
      <c r="Q3250" s="314">
        <f t="shared" si="2324"/>
        <v>483870</v>
      </c>
    </row>
    <row r="3251" spans="1:17" s="209" customFormat="1" ht="12" customHeight="1" x14ac:dyDescent="0.3">
      <c r="A3251" s="614"/>
      <c r="B3251" s="508"/>
      <c r="C3251" s="508"/>
      <c r="D3251" s="508"/>
      <c r="E3251" s="508"/>
      <c r="F3251" s="212" t="s">
        <v>82</v>
      </c>
      <c r="G3251" s="208">
        <v>0</v>
      </c>
      <c r="H3251" s="208">
        <v>0</v>
      </c>
      <c r="I3251" s="208">
        <v>0</v>
      </c>
      <c r="J3251" s="208">
        <f t="shared" si="2323"/>
        <v>0</v>
      </c>
      <c r="K3251" s="534"/>
      <c r="L3251" s="531"/>
      <c r="M3251" s="513"/>
      <c r="N3251" s="314"/>
      <c r="O3251" s="313"/>
      <c r="P3251" s="313"/>
      <c r="Q3251" s="313"/>
    </row>
    <row r="3252" spans="1:17" s="209" customFormat="1" ht="12" customHeight="1" x14ac:dyDescent="0.3">
      <c r="A3252" s="614"/>
      <c r="B3252" s="508"/>
      <c r="C3252" s="508"/>
      <c r="D3252" s="508"/>
      <c r="E3252" s="508"/>
      <c r="F3252" s="212" t="s">
        <v>83</v>
      </c>
      <c r="G3252" s="208">
        <v>0</v>
      </c>
      <c r="H3252" s="208">
        <v>0</v>
      </c>
      <c r="I3252" s="208">
        <v>0</v>
      </c>
      <c r="J3252" s="208">
        <f t="shared" si="2323"/>
        <v>0</v>
      </c>
      <c r="K3252" s="534"/>
      <c r="L3252" s="531"/>
      <c r="M3252" s="513"/>
      <c r="N3252" s="314"/>
      <c r="O3252" s="313"/>
      <c r="P3252" s="313"/>
      <c r="Q3252" s="313"/>
    </row>
    <row r="3253" spans="1:17" s="209" customFormat="1" ht="12" customHeight="1" x14ac:dyDescent="0.3">
      <c r="A3253" s="614"/>
      <c r="B3253" s="509"/>
      <c r="C3253" s="509"/>
      <c r="D3253" s="509"/>
      <c r="E3253" s="509"/>
      <c r="F3253" s="213" t="s">
        <v>121</v>
      </c>
      <c r="G3253" s="214">
        <f t="shared" ref="G3253:J3253" si="2325">SUM(G3250:G3252)</f>
        <v>483870</v>
      </c>
      <c r="H3253" s="214">
        <f t="shared" si="2325"/>
        <v>483870</v>
      </c>
      <c r="I3253" s="214">
        <f t="shared" si="2325"/>
        <v>0</v>
      </c>
      <c r="J3253" s="214">
        <f t="shared" si="2325"/>
        <v>483870</v>
      </c>
      <c r="K3253" s="535"/>
      <c r="L3253" s="532"/>
      <c r="M3253" s="514"/>
      <c r="N3253" s="314"/>
      <c r="O3253" s="313"/>
      <c r="P3253" s="313"/>
      <c r="Q3253" s="313"/>
    </row>
    <row r="3254" spans="1:17" s="209" customFormat="1" ht="12" customHeight="1" x14ac:dyDescent="0.3">
      <c r="A3254" s="614">
        <f>A3249+1</f>
        <v>335</v>
      </c>
      <c r="B3254" s="507"/>
      <c r="C3254" s="507" t="s">
        <v>549</v>
      </c>
      <c r="D3254" s="507"/>
      <c r="E3254" s="507"/>
      <c r="F3254" s="210" t="s">
        <v>197</v>
      </c>
      <c r="G3254" s="210"/>
      <c r="H3254" s="211"/>
      <c r="I3254" s="211"/>
      <c r="J3254" s="211"/>
      <c r="K3254" s="533"/>
      <c r="L3254" s="530">
        <v>0</v>
      </c>
      <c r="M3254" s="512"/>
      <c r="N3254" s="314"/>
      <c r="O3254" s="313"/>
      <c r="P3254" s="313"/>
      <c r="Q3254" s="313"/>
    </row>
    <row r="3255" spans="1:17" s="209" customFormat="1" ht="12" customHeight="1" x14ac:dyDescent="0.3">
      <c r="A3255" s="614"/>
      <c r="B3255" s="508"/>
      <c r="C3255" s="508"/>
      <c r="D3255" s="508"/>
      <c r="E3255" s="508"/>
      <c r="F3255" s="212" t="s">
        <v>104</v>
      </c>
      <c r="G3255" s="208">
        <v>467742</v>
      </c>
      <c r="H3255" s="208">
        <f t="shared" ref="H3255" si="2326">G3255</f>
        <v>467742</v>
      </c>
      <c r="I3255" s="208">
        <v>0</v>
      </c>
      <c r="J3255" s="208">
        <f t="shared" ref="J3255:J3257" si="2327">H3255</f>
        <v>467742</v>
      </c>
      <c r="K3255" s="534"/>
      <c r="L3255" s="531"/>
      <c r="M3255" s="513"/>
      <c r="N3255" s="314">
        <f>G3255</f>
        <v>467742</v>
      </c>
      <c r="O3255" s="314">
        <f t="shared" ref="O3255:Q3255" si="2328">H3255</f>
        <v>467742</v>
      </c>
      <c r="P3255" s="314">
        <f t="shared" si="2328"/>
        <v>0</v>
      </c>
      <c r="Q3255" s="314">
        <f t="shared" si="2328"/>
        <v>467742</v>
      </c>
    </row>
    <row r="3256" spans="1:17" s="209" customFormat="1" ht="12" customHeight="1" x14ac:dyDescent="0.3">
      <c r="A3256" s="614"/>
      <c r="B3256" s="508"/>
      <c r="C3256" s="508"/>
      <c r="D3256" s="508"/>
      <c r="E3256" s="508"/>
      <c r="F3256" s="212" t="s">
        <v>82</v>
      </c>
      <c r="G3256" s="208">
        <v>0</v>
      </c>
      <c r="H3256" s="208">
        <v>0</v>
      </c>
      <c r="I3256" s="208">
        <v>0</v>
      </c>
      <c r="J3256" s="208">
        <f t="shared" si="2327"/>
        <v>0</v>
      </c>
      <c r="K3256" s="534"/>
      <c r="L3256" s="531"/>
      <c r="M3256" s="513"/>
      <c r="N3256" s="314"/>
      <c r="O3256" s="313"/>
      <c r="P3256" s="313"/>
      <c r="Q3256" s="313"/>
    </row>
    <row r="3257" spans="1:17" s="209" customFormat="1" ht="12" customHeight="1" x14ac:dyDescent="0.3">
      <c r="A3257" s="614"/>
      <c r="B3257" s="508"/>
      <c r="C3257" s="508"/>
      <c r="D3257" s="508"/>
      <c r="E3257" s="508"/>
      <c r="F3257" s="212" t="s">
        <v>83</v>
      </c>
      <c r="G3257" s="208">
        <v>0</v>
      </c>
      <c r="H3257" s="208">
        <v>0</v>
      </c>
      <c r="I3257" s="208">
        <v>0</v>
      </c>
      <c r="J3257" s="208">
        <f t="shared" si="2327"/>
        <v>0</v>
      </c>
      <c r="K3257" s="534"/>
      <c r="L3257" s="531"/>
      <c r="M3257" s="513"/>
      <c r="N3257" s="314"/>
      <c r="O3257" s="313"/>
      <c r="P3257" s="313"/>
      <c r="Q3257" s="313"/>
    </row>
    <row r="3258" spans="1:17" s="209" customFormat="1" ht="12" customHeight="1" x14ac:dyDescent="0.3">
      <c r="A3258" s="614"/>
      <c r="B3258" s="509"/>
      <c r="C3258" s="509"/>
      <c r="D3258" s="509"/>
      <c r="E3258" s="509"/>
      <c r="F3258" s="213" t="s">
        <v>121</v>
      </c>
      <c r="G3258" s="214">
        <f t="shared" ref="G3258:J3258" si="2329">SUM(G3255:G3257)</f>
        <v>467742</v>
      </c>
      <c r="H3258" s="214">
        <f t="shared" si="2329"/>
        <v>467742</v>
      </c>
      <c r="I3258" s="214">
        <f t="shared" si="2329"/>
        <v>0</v>
      </c>
      <c r="J3258" s="214">
        <f t="shared" si="2329"/>
        <v>467742</v>
      </c>
      <c r="K3258" s="535"/>
      <c r="L3258" s="532"/>
      <c r="M3258" s="514"/>
      <c r="N3258" s="314"/>
      <c r="O3258" s="313"/>
      <c r="P3258" s="313"/>
      <c r="Q3258" s="313"/>
    </row>
    <row r="3259" spans="1:17" s="209" customFormat="1" ht="12" customHeight="1" x14ac:dyDescent="0.3">
      <c r="A3259" s="614">
        <f>A3254+1</f>
        <v>336</v>
      </c>
      <c r="B3259" s="507"/>
      <c r="C3259" s="507" t="s">
        <v>550</v>
      </c>
      <c r="D3259" s="507"/>
      <c r="E3259" s="507"/>
      <c r="F3259" s="210" t="s">
        <v>197</v>
      </c>
      <c r="G3259" s="210"/>
      <c r="H3259" s="211"/>
      <c r="I3259" s="211"/>
      <c r="J3259" s="211"/>
      <c r="K3259" s="533"/>
      <c r="L3259" s="530">
        <v>0</v>
      </c>
      <c r="M3259" s="512"/>
      <c r="N3259" s="314"/>
      <c r="O3259" s="313"/>
      <c r="P3259" s="313"/>
      <c r="Q3259" s="313"/>
    </row>
    <row r="3260" spans="1:17" s="209" customFormat="1" ht="12" customHeight="1" x14ac:dyDescent="0.3">
      <c r="A3260" s="614"/>
      <c r="B3260" s="508"/>
      <c r="C3260" s="508"/>
      <c r="D3260" s="508"/>
      <c r="E3260" s="508"/>
      <c r="F3260" s="212" t="s">
        <v>104</v>
      </c>
      <c r="G3260" s="208">
        <v>711290</v>
      </c>
      <c r="H3260" s="208">
        <f t="shared" ref="H3260" si="2330">G3260</f>
        <v>711290</v>
      </c>
      <c r="I3260" s="208">
        <v>0</v>
      </c>
      <c r="J3260" s="208">
        <f t="shared" ref="J3260:J3262" si="2331">H3260</f>
        <v>711290</v>
      </c>
      <c r="K3260" s="534"/>
      <c r="L3260" s="531"/>
      <c r="M3260" s="513"/>
      <c r="N3260" s="314">
        <f>G3260</f>
        <v>711290</v>
      </c>
      <c r="O3260" s="314">
        <f t="shared" ref="O3260:Q3260" si="2332">H3260</f>
        <v>711290</v>
      </c>
      <c r="P3260" s="314">
        <f t="shared" si="2332"/>
        <v>0</v>
      </c>
      <c r="Q3260" s="314">
        <f t="shared" si="2332"/>
        <v>711290</v>
      </c>
    </row>
    <row r="3261" spans="1:17" s="209" customFormat="1" ht="12" customHeight="1" x14ac:dyDescent="0.3">
      <c r="A3261" s="614"/>
      <c r="B3261" s="508"/>
      <c r="C3261" s="508"/>
      <c r="D3261" s="508"/>
      <c r="E3261" s="508"/>
      <c r="F3261" s="212" t="s">
        <v>82</v>
      </c>
      <c r="G3261" s="208">
        <v>0</v>
      </c>
      <c r="H3261" s="208">
        <v>0</v>
      </c>
      <c r="I3261" s="208">
        <v>0</v>
      </c>
      <c r="J3261" s="208">
        <f t="shared" si="2331"/>
        <v>0</v>
      </c>
      <c r="K3261" s="534"/>
      <c r="L3261" s="531"/>
      <c r="M3261" s="513"/>
      <c r="N3261" s="314"/>
      <c r="O3261" s="313"/>
      <c r="P3261" s="313"/>
      <c r="Q3261" s="313"/>
    </row>
    <row r="3262" spans="1:17" s="209" customFormat="1" ht="12" customHeight="1" x14ac:dyDescent="0.3">
      <c r="A3262" s="614"/>
      <c r="B3262" s="508"/>
      <c r="C3262" s="508"/>
      <c r="D3262" s="508"/>
      <c r="E3262" s="508"/>
      <c r="F3262" s="212" t="s">
        <v>83</v>
      </c>
      <c r="G3262" s="208">
        <v>0</v>
      </c>
      <c r="H3262" s="208">
        <v>0</v>
      </c>
      <c r="I3262" s="208">
        <v>0</v>
      </c>
      <c r="J3262" s="208">
        <f t="shared" si="2331"/>
        <v>0</v>
      </c>
      <c r="K3262" s="534"/>
      <c r="L3262" s="531"/>
      <c r="M3262" s="513"/>
      <c r="N3262" s="314"/>
      <c r="O3262" s="313"/>
      <c r="P3262" s="313"/>
      <c r="Q3262" s="313"/>
    </row>
    <row r="3263" spans="1:17" s="209" customFormat="1" ht="12" customHeight="1" x14ac:dyDescent="0.3">
      <c r="A3263" s="614"/>
      <c r="B3263" s="509"/>
      <c r="C3263" s="509"/>
      <c r="D3263" s="509"/>
      <c r="E3263" s="509"/>
      <c r="F3263" s="213" t="s">
        <v>121</v>
      </c>
      <c r="G3263" s="214">
        <f t="shared" ref="G3263:J3263" si="2333">SUM(G3260:G3262)</f>
        <v>711290</v>
      </c>
      <c r="H3263" s="214">
        <f t="shared" si="2333"/>
        <v>711290</v>
      </c>
      <c r="I3263" s="214">
        <f t="shared" si="2333"/>
        <v>0</v>
      </c>
      <c r="J3263" s="214">
        <f t="shared" si="2333"/>
        <v>711290</v>
      </c>
      <c r="K3263" s="535"/>
      <c r="L3263" s="532"/>
      <c r="M3263" s="514"/>
      <c r="N3263" s="314"/>
      <c r="O3263" s="313"/>
      <c r="P3263" s="313"/>
      <c r="Q3263" s="313"/>
    </row>
    <row r="3264" spans="1:17" s="209" customFormat="1" ht="12" customHeight="1" x14ac:dyDescent="0.3">
      <c r="A3264" s="614">
        <f>A3259+1</f>
        <v>337</v>
      </c>
      <c r="B3264" s="507"/>
      <c r="C3264" s="507" t="s">
        <v>551</v>
      </c>
      <c r="D3264" s="507"/>
      <c r="E3264" s="507"/>
      <c r="F3264" s="210" t="s">
        <v>197</v>
      </c>
      <c r="G3264" s="210"/>
      <c r="H3264" s="211"/>
      <c r="I3264" s="211"/>
      <c r="J3264" s="211"/>
      <c r="K3264" s="533"/>
      <c r="L3264" s="530">
        <v>0</v>
      </c>
      <c r="M3264" s="512"/>
      <c r="N3264" s="314"/>
      <c r="O3264" s="313"/>
      <c r="P3264" s="313"/>
      <c r="Q3264" s="313"/>
    </row>
    <row r="3265" spans="1:17" s="209" customFormat="1" ht="12" customHeight="1" x14ac:dyDescent="0.3">
      <c r="A3265" s="614"/>
      <c r="B3265" s="508"/>
      <c r="C3265" s="508"/>
      <c r="D3265" s="508"/>
      <c r="E3265" s="508"/>
      <c r="F3265" s="212" t="s">
        <v>104</v>
      </c>
      <c r="G3265" s="208">
        <v>452774</v>
      </c>
      <c r="H3265" s="208">
        <f t="shared" ref="H3265" si="2334">G3265</f>
        <v>452774</v>
      </c>
      <c r="I3265" s="208">
        <v>0</v>
      </c>
      <c r="J3265" s="208">
        <f t="shared" ref="J3265:J3267" si="2335">H3265</f>
        <v>452774</v>
      </c>
      <c r="K3265" s="534"/>
      <c r="L3265" s="531"/>
      <c r="M3265" s="513"/>
      <c r="N3265" s="314">
        <f>G3265</f>
        <v>452774</v>
      </c>
      <c r="O3265" s="314">
        <f t="shared" ref="O3265:Q3265" si="2336">H3265</f>
        <v>452774</v>
      </c>
      <c r="P3265" s="314">
        <f t="shared" si="2336"/>
        <v>0</v>
      </c>
      <c r="Q3265" s="314">
        <f t="shared" si="2336"/>
        <v>452774</v>
      </c>
    </row>
    <row r="3266" spans="1:17" s="209" customFormat="1" ht="12" customHeight="1" x14ac:dyDescent="0.3">
      <c r="A3266" s="614"/>
      <c r="B3266" s="508"/>
      <c r="C3266" s="508"/>
      <c r="D3266" s="508"/>
      <c r="E3266" s="508"/>
      <c r="F3266" s="212" t="s">
        <v>82</v>
      </c>
      <c r="G3266" s="208">
        <v>0</v>
      </c>
      <c r="H3266" s="208">
        <v>0</v>
      </c>
      <c r="I3266" s="208">
        <v>0</v>
      </c>
      <c r="J3266" s="208">
        <f t="shared" si="2335"/>
        <v>0</v>
      </c>
      <c r="K3266" s="534"/>
      <c r="L3266" s="531"/>
      <c r="M3266" s="513"/>
      <c r="N3266" s="314"/>
      <c r="O3266" s="313"/>
      <c r="P3266" s="313"/>
      <c r="Q3266" s="313"/>
    </row>
    <row r="3267" spans="1:17" s="209" customFormat="1" ht="12" customHeight="1" x14ac:dyDescent="0.3">
      <c r="A3267" s="614"/>
      <c r="B3267" s="508"/>
      <c r="C3267" s="508"/>
      <c r="D3267" s="508"/>
      <c r="E3267" s="508"/>
      <c r="F3267" s="212" t="s">
        <v>83</v>
      </c>
      <c r="G3267" s="208">
        <v>0</v>
      </c>
      <c r="H3267" s="208">
        <v>0</v>
      </c>
      <c r="I3267" s="208">
        <v>0</v>
      </c>
      <c r="J3267" s="208">
        <f t="shared" si="2335"/>
        <v>0</v>
      </c>
      <c r="K3267" s="534"/>
      <c r="L3267" s="531"/>
      <c r="M3267" s="513"/>
      <c r="N3267" s="314"/>
      <c r="O3267" s="313"/>
      <c r="P3267" s="313"/>
      <c r="Q3267" s="313"/>
    </row>
    <row r="3268" spans="1:17" s="209" customFormat="1" ht="12" customHeight="1" x14ac:dyDescent="0.3">
      <c r="A3268" s="614"/>
      <c r="B3268" s="509"/>
      <c r="C3268" s="509"/>
      <c r="D3268" s="509"/>
      <c r="E3268" s="509"/>
      <c r="F3268" s="213" t="s">
        <v>121</v>
      </c>
      <c r="G3268" s="214">
        <f t="shared" ref="G3268:J3268" si="2337">SUM(G3265:G3267)</f>
        <v>452774</v>
      </c>
      <c r="H3268" s="214">
        <f t="shared" si="2337"/>
        <v>452774</v>
      </c>
      <c r="I3268" s="214">
        <f t="shared" si="2337"/>
        <v>0</v>
      </c>
      <c r="J3268" s="214">
        <f t="shared" si="2337"/>
        <v>452774</v>
      </c>
      <c r="K3268" s="535"/>
      <c r="L3268" s="532"/>
      <c r="M3268" s="514"/>
      <c r="N3268" s="314"/>
      <c r="O3268" s="313"/>
      <c r="P3268" s="313"/>
      <c r="Q3268" s="313"/>
    </row>
    <row r="3269" spans="1:17" s="209" customFormat="1" ht="12" customHeight="1" x14ac:dyDescent="0.3">
      <c r="A3269" s="614">
        <f>A3264+1</f>
        <v>338</v>
      </c>
      <c r="B3269" s="507"/>
      <c r="C3269" s="507" t="s">
        <v>552</v>
      </c>
      <c r="D3269" s="507"/>
      <c r="E3269" s="507"/>
      <c r="F3269" s="210" t="s">
        <v>197</v>
      </c>
      <c r="G3269" s="210"/>
      <c r="H3269" s="211"/>
      <c r="I3269" s="211"/>
      <c r="J3269" s="211"/>
      <c r="K3269" s="533"/>
      <c r="L3269" s="530">
        <v>0</v>
      </c>
      <c r="M3269" s="512"/>
      <c r="N3269" s="314"/>
      <c r="O3269" s="313"/>
      <c r="P3269" s="313"/>
      <c r="Q3269" s="313"/>
    </row>
    <row r="3270" spans="1:17" s="209" customFormat="1" ht="12" customHeight="1" x14ac:dyDescent="0.3">
      <c r="A3270" s="614"/>
      <c r="B3270" s="508"/>
      <c r="C3270" s="508"/>
      <c r="D3270" s="508"/>
      <c r="E3270" s="508"/>
      <c r="F3270" s="212" t="s">
        <v>104</v>
      </c>
      <c r="G3270" s="208">
        <v>682258</v>
      </c>
      <c r="H3270" s="208">
        <f t="shared" ref="H3270" si="2338">G3270</f>
        <v>682258</v>
      </c>
      <c r="I3270" s="208">
        <v>0</v>
      </c>
      <c r="J3270" s="208">
        <f t="shared" ref="J3270:J3272" si="2339">H3270</f>
        <v>682258</v>
      </c>
      <c r="K3270" s="534"/>
      <c r="L3270" s="531"/>
      <c r="M3270" s="513"/>
      <c r="N3270" s="314">
        <f>G3270</f>
        <v>682258</v>
      </c>
      <c r="O3270" s="314">
        <f t="shared" ref="O3270:Q3270" si="2340">H3270</f>
        <v>682258</v>
      </c>
      <c r="P3270" s="314">
        <f t="shared" si="2340"/>
        <v>0</v>
      </c>
      <c r="Q3270" s="314">
        <f t="shared" si="2340"/>
        <v>682258</v>
      </c>
    </row>
    <row r="3271" spans="1:17" s="209" customFormat="1" ht="12" customHeight="1" x14ac:dyDescent="0.3">
      <c r="A3271" s="614"/>
      <c r="B3271" s="508"/>
      <c r="C3271" s="508"/>
      <c r="D3271" s="508"/>
      <c r="E3271" s="508"/>
      <c r="F3271" s="212" t="s">
        <v>82</v>
      </c>
      <c r="G3271" s="208">
        <v>0</v>
      </c>
      <c r="H3271" s="208">
        <v>0</v>
      </c>
      <c r="I3271" s="208">
        <v>0</v>
      </c>
      <c r="J3271" s="208">
        <f t="shared" si="2339"/>
        <v>0</v>
      </c>
      <c r="K3271" s="534"/>
      <c r="L3271" s="531"/>
      <c r="M3271" s="513"/>
      <c r="N3271" s="314"/>
      <c r="O3271" s="313"/>
      <c r="P3271" s="313"/>
      <c r="Q3271" s="313"/>
    </row>
    <row r="3272" spans="1:17" s="209" customFormat="1" ht="12" customHeight="1" x14ac:dyDescent="0.3">
      <c r="A3272" s="614"/>
      <c r="B3272" s="508"/>
      <c r="C3272" s="508"/>
      <c r="D3272" s="508"/>
      <c r="E3272" s="508"/>
      <c r="F3272" s="212" t="s">
        <v>83</v>
      </c>
      <c r="G3272" s="208">
        <v>0</v>
      </c>
      <c r="H3272" s="208">
        <v>0</v>
      </c>
      <c r="I3272" s="208">
        <v>0</v>
      </c>
      <c r="J3272" s="208">
        <f t="shared" si="2339"/>
        <v>0</v>
      </c>
      <c r="K3272" s="534"/>
      <c r="L3272" s="531"/>
      <c r="M3272" s="513"/>
      <c r="N3272" s="314"/>
      <c r="O3272" s="313"/>
      <c r="P3272" s="313"/>
      <c r="Q3272" s="313"/>
    </row>
    <row r="3273" spans="1:17" s="209" customFormat="1" ht="12" customHeight="1" x14ac:dyDescent="0.3">
      <c r="A3273" s="614"/>
      <c r="B3273" s="509"/>
      <c r="C3273" s="509"/>
      <c r="D3273" s="509"/>
      <c r="E3273" s="509"/>
      <c r="F3273" s="213" t="s">
        <v>121</v>
      </c>
      <c r="G3273" s="214">
        <f t="shared" ref="G3273:J3273" si="2341">SUM(G3270:G3272)</f>
        <v>682258</v>
      </c>
      <c r="H3273" s="214">
        <f t="shared" si="2341"/>
        <v>682258</v>
      </c>
      <c r="I3273" s="214">
        <f t="shared" si="2341"/>
        <v>0</v>
      </c>
      <c r="J3273" s="214">
        <f t="shared" si="2341"/>
        <v>682258</v>
      </c>
      <c r="K3273" s="535"/>
      <c r="L3273" s="532"/>
      <c r="M3273" s="514"/>
      <c r="N3273" s="314"/>
      <c r="O3273" s="313"/>
      <c r="P3273" s="313"/>
      <c r="Q3273" s="313"/>
    </row>
    <row r="3274" spans="1:17" s="209" customFormat="1" ht="12" customHeight="1" x14ac:dyDescent="0.3">
      <c r="A3274" s="614">
        <f>A3269+1</f>
        <v>339</v>
      </c>
      <c r="B3274" s="507"/>
      <c r="C3274" s="507" t="s">
        <v>553</v>
      </c>
      <c r="D3274" s="507"/>
      <c r="E3274" s="507"/>
      <c r="F3274" s="210" t="s">
        <v>197</v>
      </c>
      <c r="G3274" s="210"/>
      <c r="H3274" s="211"/>
      <c r="I3274" s="211"/>
      <c r="J3274" s="211"/>
      <c r="K3274" s="533"/>
      <c r="L3274" s="530">
        <v>0</v>
      </c>
      <c r="M3274" s="512"/>
      <c r="N3274" s="314"/>
      <c r="O3274" s="313"/>
      <c r="P3274" s="313"/>
      <c r="Q3274" s="313"/>
    </row>
    <row r="3275" spans="1:17" s="209" customFormat="1" ht="12" customHeight="1" x14ac:dyDescent="0.3">
      <c r="A3275" s="614"/>
      <c r="B3275" s="508"/>
      <c r="C3275" s="508"/>
      <c r="D3275" s="508"/>
      <c r="E3275" s="508"/>
      <c r="F3275" s="212" t="s">
        <v>104</v>
      </c>
      <c r="G3275" s="208">
        <v>352000</v>
      </c>
      <c r="H3275" s="208">
        <f t="shared" ref="H3275" si="2342">G3275</f>
        <v>352000</v>
      </c>
      <c r="I3275" s="208">
        <v>0</v>
      </c>
      <c r="J3275" s="208">
        <f t="shared" ref="J3275:J3277" si="2343">H3275</f>
        <v>352000</v>
      </c>
      <c r="K3275" s="534"/>
      <c r="L3275" s="531"/>
      <c r="M3275" s="513"/>
      <c r="N3275" s="314">
        <f>G3275</f>
        <v>352000</v>
      </c>
      <c r="O3275" s="314">
        <f t="shared" ref="O3275:Q3275" si="2344">H3275</f>
        <v>352000</v>
      </c>
      <c r="P3275" s="314">
        <f t="shared" si="2344"/>
        <v>0</v>
      </c>
      <c r="Q3275" s="314">
        <f t="shared" si="2344"/>
        <v>352000</v>
      </c>
    </row>
    <row r="3276" spans="1:17" s="209" customFormat="1" ht="12" customHeight="1" x14ac:dyDescent="0.3">
      <c r="A3276" s="614"/>
      <c r="B3276" s="508"/>
      <c r="C3276" s="508"/>
      <c r="D3276" s="508"/>
      <c r="E3276" s="508"/>
      <c r="F3276" s="212" t="s">
        <v>82</v>
      </c>
      <c r="G3276" s="208">
        <v>0</v>
      </c>
      <c r="H3276" s="208">
        <v>0</v>
      </c>
      <c r="I3276" s="208">
        <v>0</v>
      </c>
      <c r="J3276" s="208">
        <f t="shared" si="2343"/>
        <v>0</v>
      </c>
      <c r="K3276" s="534"/>
      <c r="L3276" s="531"/>
      <c r="M3276" s="513"/>
      <c r="N3276" s="314"/>
      <c r="O3276" s="313"/>
      <c r="P3276" s="313"/>
      <c r="Q3276" s="313"/>
    </row>
    <row r="3277" spans="1:17" s="209" customFormat="1" ht="12" customHeight="1" x14ac:dyDescent="0.3">
      <c r="A3277" s="614"/>
      <c r="B3277" s="508"/>
      <c r="C3277" s="508"/>
      <c r="D3277" s="508"/>
      <c r="E3277" s="508"/>
      <c r="F3277" s="212" t="s">
        <v>83</v>
      </c>
      <c r="G3277" s="208">
        <v>0</v>
      </c>
      <c r="H3277" s="208">
        <v>0</v>
      </c>
      <c r="I3277" s="208">
        <v>0</v>
      </c>
      <c r="J3277" s="208">
        <f t="shared" si="2343"/>
        <v>0</v>
      </c>
      <c r="K3277" s="534"/>
      <c r="L3277" s="531"/>
      <c r="M3277" s="513"/>
      <c r="N3277" s="314"/>
      <c r="O3277" s="313"/>
      <c r="P3277" s="313"/>
      <c r="Q3277" s="313"/>
    </row>
    <row r="3278" spans="1:17" s="209" customFormat="1" ht="12" customHeight="1" x14ac:dyDescent="0.3">
      <c r="A3278" s="614"/>
      <c r="B3278" s="509"/>
      <c r="C3278" s="509"/>
      <c r="D3278" s="509"/>
      <c r="E3278" s="509"/>
      <c r="F3278" s="213" t="s">
        <v>121</v>
      </c>
      <c r="G3278" s="214">
        <f t="shared" ref="G3278:J3278" si="2345">SUM(G3275:G3277)</f>
        <v>352000</v>
      </c>
      <c r="H3278" s="214">
        <f t="shared" si="2345"/>
        <v>352000</v>
      </c>
      <c r="I3278" s="214">
        <f t="shared" si="2345"/>
        <v>0</v>
      </c>
      <c r="J3278" s="214">
        <f t="shared" si="2345"/>
        <v>352000</v>
      </c>
      <c r="K3278" s="535"/>
      <c r="L3278" s="532"/>
      <c r="M3278" s="514"/>
      <c r="N3278" s="314"/>
      <c r="O3278" s="313"/>
      <c r="P3278" s="313"/>
      <c r="Q3278" s="313"/>
    </row>
    <row r="3279" spans="1:17" s="209" customFormat="1" ht="12" customHeight="1" x14ac:dyDescent="0.3">
      <c r="A3279" s="614">
        <f>A3274+1</f>
        <v>340</v>
      </c>
      <c r="B3279" s="507"/>
      <c r="C3279" s="507" t="s">
        <v>554</v>
      </c>
      <c r="D3279" s="507"/>
      <c r="E3279" s="507"/>
      <c r="F3279" s="210" t="s">
        <v>197</v>
      </c>
      <c r="G3279" s="210"/>
      <c r="H3279" s="211"/>
      <c r="I3279" s="211"/>
      <c r="J3279" s="211"/>
      <c r="K3279" s="533"/>
      <c r="L3279" s="530">
        <v>0</v>
      </c>
      <c r="M3279" s="512"/>
      <c r="N3279" s="314"/>
      <c r="O3279" s="313"/>
      <c r="P3279" s="313"/>
      <c r="Q3279" s="313"/>
    </row>
    <row r="3280" spans="1:17" s="209" customFormat="1" ht="12" customHeight="1" x14ac:dyDescent="0.3">
      <c r="A3280" s="614"/>
      <c r="B3280" s="508"/>
      <c r="C3280" s="508"/>
      <c r="D3280" s="508"/>
      <c r="E3280" s="508"/>
      <c r="F3280" s="212" t="s">
        <v>104</v>
      </c>
      <c r="G3280" s="208">
        <v>387096</v>
      </c>
      <c r="H3280" s="208">
        <f t="shared" ref="H3280" si="2346">G3280</f>
        <v>387096</v>
      </c>
      <c r="I3280" s="208">
        <v>0</v>
      </c>
      <c r="J3280" s="208">
        <f t="shared" ref="J3280:J3282" si="2347">H3280</f>
        <v>387096</v>
      </c>
      <c r="K3280" s="534"/>
      <c r="L3280" s="531"/>
      <c r="M3280" s="513"/>
      <c r="N3280" s="314">
        <f>G3280</f>
        <v>387096</v>
      </c>
      <c r="O3280" s="314">
        <f t="shared" ref="O3280:Q3280" si="2348">H3280</f>
        <v>387096</v>
      </c>
      <c r="P3280" s="314">
        <f t="shared" si="2348"/>
        <v>0</v>
      </c>
      <c r="Q3280" s="314">
        <f t="shared" si="2348"/>
        <v>387096</v>
      </c>
    </row>
    <row r="3281" spans="1:17" s="209" customFormat="1" ht="12" customHeight="1" x14ac:dyDescent="0.3">
      <c r="A3281" s="614"/>
      <c r="B3281" s="508"/>
      <c r="C3281" s="508"/>
      <c r="D3281" s="508"/>
      <c r="E3281" s="508"/>
      <c r="F3281" s="212" t="s">
        <v>82</v>
      </c>
      <c r="G3281" s="208">
        <v>0</v>
      </c>
      <c r="H3281" s="208">
        <v>0</v>
      </c>
      <c r="I3281" s="208">
        <v>0</v>
      </c>
      <c r="J3281" s="208">
        <f t="shared" si="2347"/>
        <v>0</v>
      </c>
      <c r="K3281" s="534"/>
      <c r="L3281" s="531"/>
      <c r="M3281" s="513"/>
      <c r="N3281" s="314"/>
      <c r="O3281" s="313"/>
      <c r="P3281" s="313"/>
      <c r="Q3281" s="313"/>
    </row>
    <row r="3282" spans="1:17" s="209" customFormat="1" ht="12" customHeight="1" x14ac:dyDescent="0.3">
      <c r="A3282" s="614"/>
      <c r="B3282" s="508"/>
      <c r="C3282" s="508"/>
      <c r="D3282" s="508"/>
      <c r="E3282" s="508"/>
      <c r="F3282" s="212" t="s">
        <v>83</v>
      </c>
      <c r="G3282" s="208">
        <v>0</v>
      </c>
      <c r="H3282" s="208">
        <v>0</v>
      </c>
      <c r="I3282" s="208">
        <v>0</v>
      </c>
      <c r="J3282" s="208">
        <f t="shared" si="2347"/>
        <v>0</v>
      </c>
      <c r="K3282" s="534"/>
      <c r="L3282" s="531"/>
      <c r="M3282" s="513"/>
      <c r="N3282" s="314"/>
      <c r="O3282" s="313"/>
      <c r="P3282" s="313"/>
      <c r="Q3282" s="313"/>
    </row>
    <row r="3283" spans="1:17" s="209" customFormat="1" ht="12" customHeight="1" x14ac:dyDescent="0.3">
      <c r="A3283" s="614"/>
      <c r="B3283" s="509"/>
      <c r="C3283" s="509"/>
      <c r="D3283" s="509"/>
      <c r="E3283" s="509"/>
      <c r="F3283" s="213" t="s">
        <v>121</v>
      </c>
      <c r="G3283" s="214">
        <f t="shared" ref="G3283:J3283" si="2349">SUM(G3280:G3282)</f>
        <v>387096</v>
      </c>
      <c r="H3283" s="214">
        <f t="shared" si="2349"/>
        <v>387096</v>
      </c>
      <c r="I3283" s="214">
        <f t="shared" si="2349"/>
        <v>0</v>
      </c>
      <c r="J3283" s="214">
        <f t="shared" si="2349"/>
        <v>387096</v>
      </c>
      <c r="K3283" s="535"/>
      <c r="L3283" s="532"/>
      <c r="M3283" s="514"/>
      <c r="N3283" s="314"/>
      <c r="O3283" s="313"/>
      <c r="P3283" s="313"/>
      <c r="Q3283" s="313"/>
    </row>
    <row r="3284" spans="1:17" s="209" customFormat="1" ht="12" customHeight="1" x14ac:dyDescent="0.3">
      <c r="A3284" s="614">
        <f>A3279+1</f>
        <v>341</v>
      </c>
      <c r="B3284" s="507"/>
      <c r="C3284" s="507" t="s">
        <v>555</v>
      </c>
      <c r="D3284" s="507"/>
      <c r="E3284" s="507"/>
      <c r="F3284" s="210" t="s">
        <v>197</v>
      </c>
      <c r="G3284" s="210"/>
      <c r="H3284" s="211"/>
      <c r="I3284" s="211"/>
      <c r="J3284" s="211"/>
      <c r="K3284" s="533"/>
      <c r="L3284" s="530">
        <v>0</v>
      </c>
      <c r="M3284" s="512"/>
      <c r="N3284" s="314"/>
      <c r="O3284" s="313"/>
      <c r="P3284" s="313"/>
      <c r="Q3284" s="313"/>
    </row>
    <row r="3285" spans="1:17" s="209" customFormat="1" ht="12" customHeight="1" x14ac:dyDescent="0.3">
      <c r="A3285" s="614"/>
      <c r="B3285" s="508"/>
      <c r="C3285" s="508"/>
      <c r="D3285" s="508"/>
      <c r="E3285" s="508"/>
      <c r="F3285" s="212" t="s">
        <v>104</v>
      </c>
      <c r="G3285" s="208">
        <v>593548</v>
      </c>
      <c r="H3285" s="208">
        <f t="shared" ref="H3285" si="2350">G3285</f>
        <v>593548</v>
      </c>
      <c r="I3285" s="208">
        <v>0</v>
      </c>
      <c r="J3285" s="208">
        <f t="shared" ref="J3285:J3287" si="2351">H3285</f>
        <v>593548</v>
      </c>
      <c r="K3285" s="534"/>
      <c r="L3285" s="531"/>
      <c r="M3285" s="513"/>
      <c r="N3285" s="314">
        <f>G3285</f>
        <v>593548</v>
      </c>
      <c r="O3285" s="314">
        <f t="shared" ref="O3285:Q3285" si="2352">H3285</f>
        <v>593548</v>
      </c>
      <c r="P3285" s="314">
        <f t="shared" si="2352"/>
        <v>0</v>
      </c>
      <c r="Q3285" s="314">
        <f t="shared" si="2352"/>
        <v>593548</v>
      </c>
    </row>
    <row r="3286" spans="1:17" s="209" customFormat="1" ht="12" customHeight="1" x14ac:dyDescent="0.3">
      <c r="A3286" s="614"/>
      <c r="B3286" s="508"/>
      <c r="C3286" s="508"/>
      <c r="D3286" s="508"/>
      <c r="E3286" s="508"/>
      <c r="F3286" s="212" t="s">
        <v>82</v>
      </c>
      <c r="G3286" s="208">
        <v>0</v>
      </c>
      <c r="H3286" s="208">
        <v>0</v>
      </c>
      <c r="I3286" s="208">
        <v>0</v>
      </c>
      <c r="J3286" s="208">
        <f t="shared" si="2351"/>
        <v>0</v>
      </c>
      <c r="K3286" s="534"/>
      <c r="L3286" s="531"/>
      <c r="M3286" s="513"/>
      <c r="N3286" s="314"/>
      <c r="O3286" s="313"/>
      <c r="P3286" s="313"/>
      <c r="Q3286" s="313"/>
    </row>
    <row r="3287" spans="1:17" s="209" customFormat="1" ht="12" customHeight="1" x14ac:dyDescent="0.3">
      <c r="A3287" s="614"/>
      <c r="B3287" s="508"/>
      <c r="C3287" s="508"/>
      <c r="D3287" s="508"/>
      <c r="E3287" s="508"/>
      <c r="F3287" s="212" t="s">
        <v>83</v>
      </c>
      <c r="G3287" s="208">
        <v>0</v>
      </c>
      <c r="H3287" s="208">
        <v>0</v>
      </c>
      <c r="I3287" s="208">
        <v>0</v>
      </c>
      <c r="J3287" s="208">
        <f t="shared" si="2351"/>
        <v>0</v>
      </c>
      <c r="K3287" s="534"/>
      <c r="L3287" s="531"/>
      <c r="M3287" s="513"/>
      <c r="N3287" s="314"/>
      <c r="O3287" s="313"/>
      <c r="P3287" s="313"/>
      <c r="Q3287" s="313"/>
    </row>
    <row r="3288" spans="1:17" s="209" customFormat="1" ht="12" customHeight="1" x14ac:dyDescent="0.3">
      <c r="A3288" s="614"/>
      <c r="B3288" s="509"/>
      <c r="C3288" s="509"/>
      <c r="D3288" s="509"/>
      <c r="E3288" s="509"/>
      <c r="F3288" s="213" t="s">
        <v>121</v>
      </c>
      <c r="G3288" s="214">
        <f t="shared" ref="G3288:J3288" si="2353">SUM(G3285:G3287)</f>
        <v>593548</v>
      </c>
      <c r="H3288" s="214">
        <f t="shared" si="2353"/>
        <v>593548</v>
      </c>
      <c r="I3288" s="214">
        <f t="shared" si="2353"/>
        <v>0</v>
      </c>
      <c r="J3288" s="214">
        <f t="shared" si="2353"/>
        <v>593548</v>
      </c>
      <c r="K3288" s="535"/>
      <c r="L3288" s="532"/>
      <c r="M3288" s="514"/>
      <c r="N3288" s="314"/>
      <c r="O3288" s="313"/>
      <c r="P3288" s="313"/>
      <c r="Q3288" s="313"/>
    </row>
    <row r="3289" spans="1:17" s="209" customFormat="1" ht="12" customHeight="1" x14ac:dyDescent="0.3">
      <c r="A3289" s="614">
        <f>A3284+1</f>
        <v>342</v>
      </c>
      <c r="B3289" s="507"/>
      <c r="C3289" s="507" t="s">
        <v>556</v>
      </c>
      <c r="D3289" s="507"/>
      <c r="E3289" s="507"/>
      <c r="F3289" s="210" t="s">
        <v>197</v>
      </c>
      <c r="G3289" s="210"/>
      <c r="H3289" s="211"/>
      <c r="I3289" s="211"/>
      <c r="J3289" s="211"/>
      <c r="K3289" s="533"/>
      <c r="L3289" s="530">
        <v>0</v>
      </c>
      <c r="M3289" s="512"/>
      <c r="N3289" s="314"/>
      <c r="O3289" s="313"/>
      <c r="P3289" s="313"/>
      <c r="Q3289" s="313"/>
    </row>
    <row r="3290" spans="1:17" s="209" customFormat="1" ht="12" customHeight="1" x14ac:dyDescent="0.3">
      <c r="A3290" s="614"/>
      <c r="B3290" s="508"/>
      <c r="C3290" s="508"/>
      <c r="D3290" s="508"/>
      <c r="E3290" s="508"/>
      <c r="F3290" s="212" t="s">
        <v>104</v>
      </c>
      <c r="G3290" s="208">
        <v>90322</v>
      </c>
      <c r="H3290" s="208">
        <f t="shared" ref="H3290" si="2354">G3290</f>
        <v>90322</v>
      </c>
      <c r="I3290" s="208">
        <v>0</v>
      </c>
      <c r="J3290" s="208">
        <f t="shared" ref="J3290:J3292" si="2355">H3290</f>
        <v>90322</v>
      </c>
      <c r="K3290" s="534"/>
      <c r="L3290" s="531"/>
      <c r="M3290" s="513"/>
      <c r="N3290" s="314">
        <f>G3290</f>
        <v>90322</v>
      </c>
      <c r="O3290" s="314">
        <f t="shared" ref="O3290:Q3290" si="2356">H3290</f>
        <v>90322</v>
      </c>
      <c r="P3290" s="314">
        <f t="shared" si="2356"/>
        <v>0</v>
      </c>
      <c r="Q3290" s="314">
        <f t="shared" si="2356"/>
        <v>90322</v>
      </c>
    </row>
    <row r="3291" spans="1:17" s="209" customFormat="1" ht="12" customHeight="1" x14ac:dyDescent="0.3">
      <c r="A3291" s="614"/>
      <c r="B3291" s="508"/>
      <c r="C3291" s="508"/>
      <c r="D3291" s="508"/>
      <c r="E3291" s="508"/>
      <c r="F3291" s="212" t="s">
        <v>82</v>
      </c>
      <c r="G3291" s="208">
        <v>0</v>
      </c>
      <c r="H3291" s="208">
        <v>0</v>
      </c>
      <c r="I3291" s="208">
        <v>0</v>
      </c>
      <c r="J3291" s="208">
        <f t="shared" si="2355"/>
        <v>0</v>
      </c>
      <c r="K3291" s="534"/>
      <c r="L3291" s="531"/>
      <c r="M3291" s="513"/>
      <c r="N3291" s="314"/>
      <c r="O3291" s="313"/>
      <c r="P3291" s="313"/>
      <c r="Q3291" s="313"/>
    </row>
    <row r="3292" spans="1:17" s="209" customFormat="1" ht="12" customHeight="1" x14ac:dyDescent="0.3">
      <c r="A3292" s="614"/>
      <c r="B3292" s="508"/>
      <c r="C3292" s="508"/>
      <c r="D3292" s="508"/>
      <c r="E3292" s="508"/>
      <c r="F3292" s="212" t="s">
        <v>83</v>
      </c>
      <c r="G3292" s="208">
        <v>0</v>
      </c>
      <c r="H3292" s="208">
        <v>0</v>
      </c>
      <c r="I3292" s="208">
        <v>0</v>
      </c>
      <c r="J3292" s="208">
        <f t="shared" si="2355"/>
        <v>0</v>
      </c>
      <c r="K3292" s="534"/>
      <c r="L3292" s="531"/>
      <c r="M3292" s="513"/>
      <c r="N3292" s="314"/>
      <c r="O3292" s="313"/>
      <c r="P3292" s="313"/>
      <c r="Q3292" s="313"/>
    </row>
    <row r="3293" spans="1:17" s="209" customFormat="1" ht="12" customHeight="1" x14ac:dyDescent="0.3">
      <c r="A3293" s="614"/>
      <c r="B3293" s="509"/>
      <c r="C3293" s="509"/>
      <c r="D3293" s="509"/>
      <c r="E3293" s="509"/>
      <c r="F3293" s="213" t="s">
        <v>121</v>
      </c>
      <c r="G3293" s="214">
        <f t="shared" ref="G3293:J3293" si="2357">SUM(G3290:G3292)</f>
        <v>90322</v>
      </c>
      <c r="H3293" s="214">
        <f t="shared" si="2357"/>
        <v>90322</v>
      </c>
      <c r="I3293" s="214">
        <f t="shared" si="2357"/>
        <v>0</v>
      </c>
      <c r="J3293" s="214">
        <f t="shared" si="2357"/>
        <v>90322</v>
      </c>
      <c r="K3293" s="535"/>
      <c r="L3293" s="532"/>
      <c r="M3293" s="514"/>
      <c r="N3293" s="314"/>
      <c r="O3293" s="313"/>
      <c r="P3293" s="313"/>
      <c r="Q3293" s="313"/>
    </row>
    <row r="3294" spans="1:17" s="209" customFormat="1" ht="12" customHeight="1" x14ac:dyDescent="0.3">
      <c r="A3294" s="614">
        <f>A3289+1</f>
        <v>343</v>
      </c>
      <c r="B3294" s="507"/>
      <c r="C3294" s="507" t="s">
        <v>557</v>
      </c>
      <c r="D3294" s="507"/>
      <c r="E3294" s="507"/>
      <c r="F3294" s="210" t="s">
        <v>197</v>
      </c>
      <c r="G3294" s="210"/>
      <c r="H3294" s="211"/>
      <c r="I3294" s="211"/>
      <c r="J3294" s="211"/>
      <c r="K3294" s="533"/>
      <c r="L3294" s="530">
        <v>0</v>
      </c>
      <c r="M3294" s="512"/>
      <c r="N3294" s="314"/>
      <c r="O3294" s="313"/>
      <c r="P3294" s="313"/>
      <c r="Q3294" s="313"/>
    </row>
    <row r="3295" spans="1:17" s="209" customFormat="1" ht="12" customHeight="1" x14ac:dyDescent="0.3">
      <c r="A3295" s="614"/>
      <c r="B3295" s="508"/>
      <c r="C3295" s="508"/>
      <c r="D3295" s="508"/>
      <c r="E3295" s="508"/>
      <c r="F3295" s="212" t="s">
        <v>104</v>
      </c>
      <c r="G3295" s="208">
        <v>169620</v>
      </c>
      <c r="H3295" s="208">
        <f t="shared" ref="H3295" si="2358">G3295</f>
        <v>169620</v>
      </c>
      <c r="I3295" s="208">
        <v>0</v>
      </c>
      <c r="J3295" s="208">
        <f t="shared" ref="J3295:J3297" si="2359">H3295</f>
        <v>169620</v>
      </c>
      <c r="K3295" s="534"/>
      <c r="L3295" s="531"/>
      <c r="M3295" s="513"/>
      <c r="N3295" s="314">
        <f>G3295</f>
        <v>169620</v>
      </c>
      <c r="O3295" s="314">
        <f t="shared" ref="O3295:Q3295" si="2360">H3295</f>
        <v>169620</v>
      </c>
      <c r="P3295" s="314">
        <f t="shared" si="2360"/>
        <v>0</v>
      </c>
      <c r="Q3295" s="314">
        <f t="shared" si="2360"/>
        <v>169620</v>
      </c>
    </row>
    <row r="3296" spans="1:17" s="209" customFormat="1" ht="12" customHeight="1" x14ac:dyDescent="0.3">
      <c r="A3296" s="614"/>
      <c r="B3296" s="508"/>
      <c r="C3296" s="508"/>
      <c r="D3296" s="508"/>
      <c r="E3296" s="508"/>
      <c r="F3296" s="212" t="s">
        <v>82</v>
      </c>
      <c r="G3296" s="208">
        <v>0</v>
      </c>
      <c r="H3296" s="208">
        <v>0</v>
      </c>
      <c r="I3296" s="208">
        <v>0</v>
      </c>
      <c r="J3296" s="208">
        <f t="shared" si="2359"/>
        <v>0</v>
      </c>
      <c r="K3296" s="534"/>
      <c r="L3296" s="531"/>
      <c r="M3296" s="513"/>
      <c r="N3296" s="314"/>
      <c r="O3296" s="313"/>
      <c r="P3296" s="313"/>
      <c r="Q3296" s="313"/>
    </row>
    <row r="3297" spans="1:17" s="209" customFormat="1" ht="12" customHeight="1" x14ac:dyDescent="0.3">
      <c r="A3297" s="614"/>
      <c r="B3297" s="508"/>
      <c r="C3297" s="508"/>
      <c r="D3297" s="508"/>
      <c r="E3297" s="508"/>
      <c r="F3297" s="212" t="s">
        <v>83</v>
      </c>
      <c r="G3297" s="208">
        <v>0</v>
      </c>
      <c r="H3297" s="208">
        <v>0</v>
      </c>
      <c r="I3297" s="208">
        <v>0</v>
      </c>
      <c r="J3297" s="208">
        <f t="shared" si="2359"/>
        <v>0</v>
      </c>
      <c r="K3297" s="534"/>
      <c r="L3297" s="531"/>
      <c r="M3297" s="513"/>
      <c r="N3297" s="314"/>
      <c r="O3297" s="313"/>
      <c r="P3297" s="313"/>
      <c r="Q3297" s="313"/>
    </row>
    <row r="3298" spans="1:17" s="209" customFormat="1" ht="12" customHeight="1" x14ac:dyDescent="0.3">
      <c r="A3298" s="614"/>
      <c r="B3298" s="509"/>
      <c r="C3298" s="509"/>
      <c r="D3298" s="509"/>
      <c r="E3298" s="509"/>
      <c r="F3298" s="213" t="s">
        <v>121</v>
      </c>
      <c r="G3298" s="214">
        <f t="shared" ref="G3298:J3298" si="2361">SUM(G3295:G3297)</f>
        <v>169620</v>
      </c>
      <c r="H3298" s="214">
        <f t="shared" si="2361"/>
        <v>169620</v>
      </c>
      <c r="I3298" s="214">
        <f t="shared" si="2361"/>
        <v>0</v>
      </c>
      <c r="J3298" s="214">
        <f t="shared" si="2361"/>
        <v>169620</v>
      </c>
      <c r="K3298" s="535"/>
      <c r="L3298" s="532"/>
      <c r="M3298" s="514"/>
      <c r="N3298" s="314"/>
      <c r="O3298" s="313"/>
      <c r="P3298" s="313"/>
      <c r="Q3298" s="313"/>
    </row>
    <row r="3299" spans="1:17" s="209" customFormat="1" ht="12" customHeight="1" x14ac:dyDescent="0.3">
      <c r="A3299" s="614">
        <f>A3294+1</f>
        <v>344</v>
      </c>
      <c r="B3299" s="507"/>
      <c r="C3299" s="507" t="s">
        <v>558</v>
      </c>
      <c r="D3299" s="507"/>
      <c r="E3299" s="507"/>
      <c r="F3299" s="210" t="s">
        <v>197</v>
      </c>
      <c r="G3299" s="210"/>
      <c r="H3299" s="211"/>
      <c r="I3299" s="211"/>
      <c r="J3299" s="211"/>
      <c r="K3299" s="533"/>
      <c r="L3299" s="530">
        <v>0</v>
      </c>
      <c r="M3299" s="512"/>
      <c r="N3299" s="314"/>
      <c r="O3299" s="313"/>
      <c r="P3299" s="313"/>
      <c r="Q3299" s="313"/>
    </row>
    <row r="3300" spans="1:17" s="209" customFormat="1" ht="12" customHeight="1" x14ac:dyDescent="0.3">
      <c r="A3300" s="614"/>
      <c r="B3300" s="508"/>
      <c r="C3300" s="508"/>
      <c r="D3300" s="508"/>
      <c r="E3300" s="508"/>
      <c r="F3300" s="212" t="s">
        <v>104</v>
      </c>
      <c r="G3300" s="208">
        <v>14520000</v>
      </c>
      <c r="H3300" s="208">
        <f t="shared" ref="H3300" si="2362">G3300</f>
        <v>14520000</v>
      </c>
      <c r="I3300" s="208">
        <v>0</v>
      </c>
      <c r="J3300" s="208">
        <f t="shared" ref="J3300:J3302" si="2363">H3300</f>
        <v>14520000</v>
      </c>
      <c r="K3300" s="534"/>
      <c r="L3300" s="531"/>
      <c r="M3300" s="513"/>
      <c r="N3300" s="314">
        <f>G3300</f>
        <v>14520000</v>
      </c>
      <c r="O3300" s="314">
        <f t="shared" ref="O3300:Q3300" si="2364">H3300</f>
        <v>14520000</v>
      </c>
      <c r="P3300" s="314">
        <f t="shared" si="2364"/>
        <v>0</v>
      </c>
      <c r="Q3300" s="314">
        <f t="shared" si="2364"/>
        <v>14520000</v>
      </c>
    </row>
    <row r="3301" spans="1:17" s="209" customFormat="1" ht="12" customHeight="1" x14ac:dyDescent="0.3">
      <c r="A3301" s="614"/>
      <c r="B3301" s="508"/>
      <c r="C3301" s="508"/>
      <c r="D3301" s="508"/>
      <c r="E3301" s="508"/>
      <c r="F3301" s="212" t="s">
        <v>82</v>
      </c>
      <c r="G3301" s="208">
        <v>0</v>
      </c>
      <c r="H3301" s="208">
        <v>0</v>
      </c>
      <c r="I3301" s="208">
        <v>0</v>
      </c>
      <c r="J3301" s="208">
        <f t="shared" si="2363"/>
        <v>0</v>
      </c>
      <c r="K3301" s="534"/>
      <c r="L3301" s="531"/>
      <c r="M3301" s="513"/>
      <c r="N3301" s="314"/>
      <c r="O3301" s="313"/>
      <c r="P3301" s="313"/>
      <c r="Q3301" s="313"/>
    </row>
    <row r="3302" spans="1:17" s="209" customFormat="1" ht="12" customHeight="1" x14ac:dyDescent="0.3">
      <c r="A3302" s="614"/>
      <c r="B3302" s="508"/>
      <c r="C3302" s="508"/>
      <c r="D3302" s="508"/>
      <c r="E3302" s="508"/>
      <c r="F3302" s="212" t="s">
        <v>83</v>
      </c>
      <c r="G3302" s="208">
        <v>0</v>
      </c>
      <c r="H3302" s="208">
        <v>0</v>
      </c>
      <c r="I3302" s="208">
        <v>0</v>
      </c>
      <c r="J3302" s="208">
        <f t="shared" si="2363"/>
        <v>0</v>
      </c>
      <c r="K3302" s="534"/>
      <c r="L3302" s="531"/>
      <c r="M3302" s="513"/>
      <c r="N3302" s="314"/>
      <c r="O3302" s="313"/>
      <c r="P3302" s="313"/>
      <c r="Q3302" s="313"/>
    </row>
    <row r="3303" spans="1:17" s="209" customFormat="1" ht="12" customHeight="1" x14ac:dyDescent="0.3">
      <c r="A3303" s="614"/>
      <c r="B3303" s="509"/>
      <c r="C3303" s="509"/>
      <c r="D3303" s="509"/>
      <c r="E3303" s="509"/>
      <c r="F3303" s="213" t="s">
        <v>121</v>
      </c>
      <c r="G3303" s="214">
        <f t="shared" ref="G3303:J3303" si="2365">SUM(G3300:G3302)</f>
        <v>14520000</v>
      </c>
      <c r="H3303" s="214">
        <f t="shared" si="2365"/>
        <v>14520000</v>
      </c>
      <c r="I3303" s="214">
        <f t="shared" si="2365"/>
        <v>0</v>
      </c>
      <c r="J3303" s="214">
        <f t="shared" si="2365"/>
        <v>14520000</v>
      </c>
      <c r="K3303" s="535"/>
      <c r="L3303" s="532"/>
      <c r="M3303" s="514"/>
      <c r="N3303" s="314"/>
      <c r="O3303" s="313"/>
      <c r="P3303" s="313"/>
      <c r="Q3303" s="313"/>
    </row>
    <row r="3304" spans="1:17" s="209" customFormat="1" ht="12" customHeight="1" x14ac:dyDescent="0.3">
      <c r="A3304" s="614">
        <f>A3299+1</f>
        <v>345</v>
      </c>
      <c r="B3304" s="507"/>
      <c r="C3304" s="507" t="s">
        <v>559</v>
      </c>
      <c r="D3304" s="507"/>
      <c r="E3304" s="507"/>
      <c r="F3304" s="210" t="s">
        <v>197</v>
      </c>
      <c r="G3304" s="210"/>
      <c r="H3304" s="211"/>
      <c r="I3304" s="211"/>
      <c r="J3304" s="211"/>
      <c r="K3304" s="533"/>
      <c r="L3304" s="530">
        <v>0</v>
      </c>
      <c r="M3304" s="512"/>
      <c r="N3304" s="314"/>
      <c r="O3304" s="313"/>
      <c r="P3304" s="313"/>
      <c r="Q3304" s="313"/>
    </row>
    <row r="3305" spans="1:17" s="209" customFormat="1" ht="12" customHeight="1" x14ac:dyDescent="0.3">
      <c r="A3305" s="614"/>
      <c r="B3305" s="508"/>
      <c r="C3305" s="508"/>
      <c r="D3305" s="508"/>
      <c r="E3305" s="508"/>
      <c r="F3305" s="212" t="s">
        <v>104</v>
      </c>
      <c r="G3305" s="208">
        <v>5291000</v>
      </c>
      <c r="H3305" s="208">
        <f t="shared" ref="H3305" si="2366">G3305</f>
        <v>5291000</v>
      </c>
      <c r="I3305" s="208">
        <v>0</v>
      </c>
      <c r="J3305" s="208">
        <f t="shared" ref="J3305:J3307" si="2367">H3305</f>
        <v>5291000</v>
      </c>
      <c r="K3305" s="534"/>
      <c r="L3305" s="531"/>
      <c r="M3305" s="513"/>
      <c r="N3305" s="314">
        <f>G3305</f>
        <v>5291000</v>
      </c>
      <c r="O3305" s="314">
        <f t="shared" ref="O3305:Q3305" si="2368">H3305</f>
        <v>5291000</v>
      </c>
      <c r="P3305" s="314">
        <f t="shared" si="2368"/>
        <v>0</v>
      </c>
      <c r="Q3305" s="314">
        <f t="shared" si="2368"/>
        <v>5291000</v>
      </c>
    </row>
    <row r="3306" spans="1:17" s="209" customFormat="1" ht="12" customHeight="1" x14ac:dyDescent="0.3">
      <c r="A3306" s="614"/>
      <c r="B3306" s="508"/>
      <c r="C3306" s="508"/>
      <c r="D3306" s="508"/>
      <c r="E3306" s="508"/>
      <c r="F3306" s="212" t="s">
        <v>82</v>
      </c>
      <c r="G3306" s="208">
        <v>0</v>
      </c>
      <c r="H3306" s="208">
        <v>0</v>
      </c>
      <c r="I3306" s="208">
        <v>0</v>
      </c>
      <c r="J3306" s="208">
        <f t="shared" si="2367"/>
        <v>0</v>
      </c>
      <c r="K3306" s="534"/>
      <c r="L3306" s="531"/>
      <c r="M3306" s="513"/>
      <c r="N3306" s="314"/>
      <c r="O3306" s="313"/>
      <c r="P3306" s="313"/>
      <c r="Q3306" s="313"/>
    </row>
    <row r="3307" spans="1:17" s="209" customFormat="1" ht="12" customHeight="1" x14ac:dyDescent="0.3">
      <c r="A3307" s="614"/>
      <c r="B3307" s="508"/>
      <c r="C3307" s="508"/>
      <c r="D3307" s="508"/>
      <c r="E3307" s="508"/>
      <c r="F3307" s="212" t="s">
        <v>83</v>
      </c>
      <c r="G3307" s="208">
        <v>0</v>
      </c>
      <c r="H3307" s="208">
        <v>0</v>
      </c>
      <c r="I3307" s="208">
        <v>0</v>
      </c>
      <c r="J3307" s="208">
        <f t="shared" si="2367"/>
        <v>0</v>
      </c>
      <c r="K3307" s="534"/>
      <c r="L3307" s="531"/>
      <c r="M3307" s="513"/>
      <c r="N3307" s="314"/>
      <c r="O3307" s="313"/>
      <c r="P3307" s="313"/>
      <c r="Q3307" s="313"/>
    </row>
    <row r="3308" spans="1:17" s="209" customFormat="1" ht="12" customHeight="1" x14ac:dyDescent="0.3">
      <c r="A3308" s="614"/>
      <c r="B3308" s="509"/>
      <c r="C3308" s="509"/>
      <c r="D3308" s="509"/>
      <c r="E3308" s="509"/>
      <c r="F3308" s="213" t="s">
        <v>121</v>
      </c>
      <c r="G3308" s="214">
        <f t="shared" ref="G3308:J3308" si="2369">SUM(G3305:G3307)</f>
        <v>5291000</v>
      </c>
      <c r="H3308" s="214">
        <f t="shared" si="2369"/>
        <v>5291000</v>
      </c>
      <c r="I3308" s="214">
        <f t="shared" si="2369"/>
        <v>0</v>
      </c>
      <c r="J3308" s="214">
        <f t="shared" si="2369"/>
        <v>5291000</v>
      </c>
      <c r="K3308" s="535"/>
      <c r="L3308" s="532"/>
      <c r="M3308" s="514"/>
      <c r="N3308" s="314"/>
      <c r="O3308" s="313"/>
      <c r="P3308" s="313"/>
      <c r="Q3308" s="313"/>
    </row>
    <row r="3309" spans="1:17" s="209" customFormat="1" ht="12" customHeight="1" x14ac:dyDescent="0.3">
      <c r="A3309" s="614">
        <f>A3304+1</f>
        <v>346</v>
      </c>
      <c r="B3309" s="507"/>
      <c r="C3309" s="507" t="s">
        <v>560</v>
      </c>
      <c r="D3309" s="507"/>
      <c r="E3309" s="507"/>
      <c r="F3309" s="210" t="s">
        <v>197</v>
      </c>
      <c r="G3309" s="210"/>
      <c r="H3309" s="211"/>
      <c r="I3309" s="211"/>
      <c r="J3309" s="211"/>
      <c r="K3309" s="533"/>
      <c r="L3309" s="530">
        <v>0</v>
      </c>
      <c r="M3309" s="512"/>
      <c r="N3309" s="314"/>
      <c r="O3309" s="313"/>
      <c r="P3309" s="313"/>
      <c r="Q3309" s="313"/>
    </row>
    <row r="3310" spans="1:17" s="209" customFormat="1" ht="12" customHeight="1" x14ac:dyDescent="0.3">
      <c r="A3310" s="614"/>
      <c r="B3310" s="508"/>
      <c r="C3310" s="508"/>
      <c r="D3310" s="508"/>
      <c r="E3310" s="508"/>
      <c r="F3310" s="212" t="s">
        <v>104</v>
      </c>
      <c r="G3310" s="208">
        <v>29700000</v>
      </c>
      <c r="H3310" s="208">
        <f t="shared" ref="H3310" si="2370">G3310</f>
        <v>29700000</v>
      </c>
      <c r="I3310" s="208">
        <v>0</v>
      </c>
      <c r="J3310" s="208">
        <f t="shared" ref="J3310:J3312" si="2371">H3310</f>
        <v>29700000</v>
      </c>
      <c r="K3310" s="534"/>
      <c r="L3310" s="531"/>
      <c r="M3310" s="513"/>
      <c r="N3310" s="314">
        <f>G3310</f>
        <v>29700000</v>
      </c>
      <c r="O3310" s="314">
        <f t="shared" ref="O3310:Q3310" si="2372">H3310</f>
        <v>29700000</v>
      </c>
      <c r="P3310" s="314">
        <f t="shared" si="2372"/>
        <v>0</v>
      </c>
      <c r="Q3310" s="314">
        <f t="shared" si="2372"/>
        <v>29700000</v>
      </c>
    </row>
    <row r="3311" spans="1:17" s="209" customFormat="1" ht="12" customHeight="1" x14ac:dyDescent="0.3">
      <c r="A3311" s="614"/>
      <c r="B3311" s="508"/>
      <c r="C3311" s="508"/>
      <c r="D3311" s="508"/>
      <c r="E3311" s="508"/>
      <c r="F3311" s="212" t="s">
        <v>82</v>
      </c>
      <c r="G3311" s="208">
        <v>0</v>
      </c>
      <c r="H3311" s="208">
        <v>0</v>
      </c>
      <c r="I3311" s="208">
        <v>0</v>
      </c>
      <c r="J3311" s="208">
        <f t="shared" si="2371"/>
        <v>0</v>
      </c>
      <c r="K3311" s="534"/>
      <c r="L3311" s="531"/>
      <c r="M3311" s="513"/>
      <c r="N3311" s="314"/>
      <c r="O3311" s="313"/>
      <c r="P3311" s="313"/>
      <c r="Q3311" s="313"/>
    </row>
    <row r="3312" spans="1:17" s="209" customFormat="1" ht="12" customHeight="1" x14ac:dyDescent="0.3">
      <c r="A3312" s="614"/>
      <c r="B3312" s="508"/>
      <c r="C3312" s="508"/>
      <c r="D3312" s="508"/>
      <c r="E3312" s="508"/>
      <c r="F3312" s="212" t="s">
        <v>83</v>
      </c>
      <c r="G3312" s="208">
        <v>0</v>
      </c>
      <c r="H3312" s="208">
        <v>0</v>
      </c>
      <c r="I3312" s="208">
        <v>0</v>
      </c>
      <c r="J3312" s="208">
        <f t="shared" si="2371"/>
        <v>0</v>
      </c>
      <c r="K3312" s="534"/>
      <c r="L3312" s="531"/>
      <c r="M3312" s="513"/>
      <c r="N3312" s="314"/>
      <c r="O3312" s="313"/>
      <c r="P3312" s="313"/>
      <c r="Q3312" s="313"/>
    </row>
    <row r="3313" spans="1:17" s="209" customFormat="1" ht="12" customHeight="1" x14ac:dyDescent="0.3">
      <c r="A3313" s="614"/>
      <c r="B3313" s="509"/>
      <c r="C3313" s="509"/>
      <c r="D3313" s="509"/>
      <c r="E3313" s="509"/>
      <c r="F3313" s="213" t="s">
        <v>121</v>
      </c>
      <c r="G3313" s="214">
        <f t="shared" ref="G3313:J3313" si="2373">SUM(G3310:G3312)</f>
        <v>29700000</v>
      </c>
      <c r="H3313" s="214">
        <f t="shared" si="2373"/>
        <v>29700000</v>
      </c>
      <c r="I3313" s="214">
        <f t="shared" si="2373"/>
        <v>0</v>
      </c>
      <c r="J3313" s="214">
        <f t="shared" si="2373"/>
        <v>29700000</v>
      </c>
      <c r="K3313" s="535"/>
      <c r="L3313" s="532"/>
      <c r="M3313" s="514"/>
      <c r="N3313" s="314"/>
      <c r="O3313" s="313"/>
      <c r="P3313" s="313"/>
      <c r="Q3313" s="313"/>
    </row>
    <row r="3314" spans="1:17" s="209" customFormat="1" ht="12" customHeight="1" x14ac:dyDescent="0.3">
      <c r="A3314" s="614">
        <f>A3309+1</f>
        <v>347</v>
      </c>
      <c r="B3314" s="507"/>
      <c r="C3314" s="507" t="s">
        <v>561</v>
      </c>
      <c r="D3314" s="507"/>
      <c r="E3314" s="507"/>
      <c r="F3314" s="210" t="s">
        <v>197</v>
      </c>
      <c r="G3314" s="210"/>
      <c r="H3314" s="211"/>
      <c r="I3314" s="211"/>
      <c r="J3314" s="211"/>
      <c r="K3314" s="533"/>
      <c r="L3314" s="530">
        <v>0</v>
      </c>
      <c r="M3314" s="512"/>
      <c r="N3314" s="314"/>
      <c r="O3314" s="313"/>
      <c r="P3314" s="313"/>
      <c r="Q3314" s="313"/>
    </row>
    <row r="3315" spans="1:17" s="209" customFormat="1" ht="12" customHeight="1" x14ac:dyDescent="0.3">
      <c r="A3315" s="614"/>
      <c r="B3315" s="508"/>
      <c r="C3315" s="508"/>
      <c r="D3315" s="508"/>
      <c r="E3315" s="508"/>
      <c r="F3315" s="212" t="s">
        <v>104</v>
      </c>
      <c r="G3315" s="208">
        <v>9680000</v>
      </c>
      <c r="H3315" s="208">
        <f t="shared" ref="H3315" si="2374">G3315</f>
        <v>9680000</v>
      </c>
      <c r="I3315" s="208">
        <v>0</v>
      </c>
      <c r="J3315" s="208">
        <f t="shared" ref="J3315:J3317" si="2375">H3315</f>
        <v>9680000</v>
      </c>
      <c r="K3315" s="534"/>
      <c r="L3315" s="531"/>
      <c r="M3315" s="513"/>
      <c r="N3315" s="314">
        <f>G3315</f>
        <v>9680000</v>
      </c>
      <c r="O3315" s="314">
        <f t="shared" ref="O3315:Q3315" si="2376">H3315</f>
        <v>9680000</v>
      </c>
      <c r="P3315" s="314">
        <f t="shared" si="2376"/>
        <v>0</v>
      </c>
      <c r="Q3315" s="314">
        <f t="shared" si="2376"/>
        <v>9680000</v>
      </c>
    </row>
    <row r="3316" spans="1:17" s="209" customFormat="1" ht="12" customHeight="1" x14ac:dyDescent="0.3">
      <c r="A3316" s="614"/>
      <c r="B3316" s="508"/>
      <c r="C3316" s="508"/>
      <c r="D3316" s="508"/>
      <c r="E3316" s="508"/>
      <c r="F3316" s="212" t="s">
        <v>82</v>
      </c>
      <c r="G3316" s="208">
        <v>0</v>
      </c>
      <c r="H3316" s="208">
        <v>0</v>
      </c>
      <c r="I3316" s="208">
        <v>0</v>
      </c>
      <c r="J3316" s="208">
        <f t="shared" si="2375"/>
        <v>0</v>
      </c>
      <c r="K3316" s="534"/>
      <c r="L3316" s="531"/>
      <c r="M3316" s="513"/>
      <c r="N3316" s="314"/>
      <c r="O3316" s="313"/>
      <c r="P3316" s="313"/>
      <c r="Q3316" s="313"/>
    </row>
    <row r="3317" spans="1:17" s="209" customFormat="1" ht="12" customHeight="1" x14ac:dyDescent="0.3">
      <c r="A3317" s="614"/>
      <c r="B3317" s="508"/>
      <c r="C3317" s="508"/>
      <c r="D3317" s="508"/>
      <c r="E3317" s="508"/>
      <c r="F3317" s="212" t="s">
        <v>83</v>
      </c>
      <c r="G3317" s="208">
        <v>0</v>
      </c>
      <c r="H3317" s="208">
        <v>0</v>
      </c>
      <c r="I3317" s="208">
        <v>0</v>
      </c>
      <c r="J3317" s="208">
        <f t="shared" si="2375"/>
        <v>0</v>
      </c>
      <c r="K3317" s="534"/>
      <c r="L3317" s="531"/>
      <c r="M3317" s="513"/>
      <c r="N3317" s="314"/>
      <c r="O3317" s="313"/>
      <c r="P3317" s="313"/>
      <c r="Q3317" s="313"/>
    </row>
    <row r="3318" spans="1:17" s="209" customFormat="1" ht="12" customHeight="1" x14ac:dyDescent="0.3">
      <c r="A3318" s="614"/>
      <c r="B3318" s="509"/>
      <c r="C3318" s="509"/>
      <c r="D3318" s="509"/>
      <c r="E3318" s="509"/>
      <c r="F3318" s="213" t="s">
        <v>121</v>
      </c>
      <c r="G3318" s="214">
        <f t="shared" ref="G3318:J3318" si="2377">SUM(G3315:G3317)</f>
        <v>9680000</v>
      </c>
      <c r="H3318" s="214">
        <f t="shared" si="2377"/>
        <v>9680000</v>
      </c>
      <c r="I3318" s="214">
        <f t="shared" si="2377"/>
        <v>0</v>
      </c>
      <c r="J3318" s="214">
        <f t="shared" si="2377"/>
        <v>9680000</v>
      </c>
      <c r="K3318" s="535"/>
      <c r="L3318" s="532"/>
      <c r="M3318" s="514"/>
      <c r="N3318" s="314"/>
      <c r="O3318" s="313"/>
      <c r="P3318" s="313"/>
      <c r="Q3318" s="313"/>
    </row>
    <row r="3319" spans="1:17" s="209" customFormat="1" ht="12" customHeight="1" x14ac:dyDescent="0.3">
      <c r="A3319" s="614">
        <f>A3314+1</f>
        <v>348</v>
      </c>
      <c r="B3319" s="507"/>
      <c r="C3319" s="507" t="s">
        <v>562</v>
      </c>
      <c r="D3319" s="507"/>
      <c r="E3319" s="507"/>
      <c r="F3319" s="210" t="s">
        <v>197</v>
      </c>
      <c r="G3319" s="210"/>
      <c r="H3319" s="211"/>
      <c r="I3319" s="211"/>
      <c r="J3319" s="211"/>
      <c r="K3319" s="533"/>
      <c r="L3319" s="530">
        <v>0</v>
      </c>
      <c r="M3319" s="512"/>
      <c r="N3319" s="314"/>
      <c r="O3319" s="313"/>
      <c r="P3319" s="313"/>
      <c r="Q3319" s="313"/>
    </row>
    <row r="3320" spans="1:17" s="209" customFormat="1" ht="12" customHeight="1" x14ac:dyDescent="0.3">
      <c r="A3320" s="614"/>
      <c r="B3320" s="508"/>
      <c r="C3320" s="508"/>
      <c r="D3320" s="508"/>
      <c r="E3320" s="508"/>
      <c r="F3320" s="212" t="s">
        <v>104</v>
      </c>
      <c r="G3320" s="208">
        <v>2800000</v>
      </c>
      <c r="H3320" s="208">
        <f t="shared" ref="H3320" si="2378">G3320</f>
        <v>2800000</v>
      </c>
      <c r="I3320" s="208">
        <v>0</v>
      </c>
      <c r="J3320" s="208">
        <f t="shared" ref="J3320:J3322" si="2379">H3320</f>
        <v>2800000</v>
      </c>
      <c r="K3320" s="534"/>
      <c r="L3320" s="531"/>
      <c r="M3320" s="513"/>
      <c r="N3320" s="314">
        <f>G3320</f>
        <v>2800000</v>
      </c>
      <c r="O3320" s="314">
        <f t="shared" ref="O3320:Q3320" si="2380">H3320</f>
        <v>2800000</v>
      </c>
      <c r="P3320" s="314">
        <f t="shared" si="2380"/>
        <v>0</v>
      </c>
      <c r="Q3320" s="314">
        <f t="shared" si="2380"/>
        <v>2800000</v>
      </c>
    </row>
    <row r="3321" spans="1:17" s="209" customFormat="1" ht="12" customHeight="1" x14ac:dyDescent="0.3">
      <c r="A3321" s="614"/>
      <c r="B3321" s="508"/>
      <c r="C3321" s="508"/>
      <c r="D3321" s="508"/>
      <c r="E3321" s="508"/>
      <c r="F3321" s="212" t="s">
        <v>82</v>
      </c>
      <c r="G3321" s="208">
        <v>0</v>
      </c>
      <c r="H3321" s="208">
        <v>0</v>
      </c>
      <c r="I3321" s="208">
        <v>0</v>
      </c>
      <c r="J3321" s="208">
        <f t="shared" si="2379"/>
        <v>0</v>
      </c>
      <c r="K3321" s="534"/>
      <c r="L3321" s="531"/>
      <c r="M3321" s="513"/>
      <c r="N3321" s="314"/>
      <c r="O3321" s="313"/>
      <c r="P3321" s="313"/>
      <c r="Q3321" s="313"/>
    </row>
    <row r="3322" spans="1:17" s="209" customFormat="1" ht="12" customHeight="1" x14ac:dyDescent="0.3">
      <c r="A3322" s="614"/>
      <c r="B3322" s="508"/>
      <c r="C3322" s="508"/>
      <c r="D3322" s="508"/>
      <c r="E3322" s="508"/>
      <c r="F3322" s="212" t="s">
        <v>83</v>
      </c>
      <c r="G3322" s="208">
        <v>0</v>
      </c>
      <c r="H3322" s="208">
        <v>0</v>
      </c>
      <c r="I3322" s="208">
        <v>0</v>
      </c>
      <c r="J3322" s="208">
        <f t="shared" si="2379"/>
        <v>0</v>
      </c>
      <c r="K3322" s="534"/>
      <c r="L3322" s="531"/>
      <c r="M3322" s="513"/>
      <c r="N3322" s="314"/>
      <c r="O3322" s="313"/>
      <c r="P3322" s="313"/>
      <c r="Q3322" s="313"/>
    </row>
    <row r="3323" spans="1:17" s="209" customFormat="1" ht="12" customHeight="1" x14ac:dyDescent="0.3">
      <c r="A3323" s="614"/>
      <c r="B3323" s="509"/>
      <c r="C3323" s="509"/>
      <c r="D3323" s="509"/>
      <c r="E3323" s="509"/>
      <c r="F3323" s="213" t="s">
        <v>121</v>
      </c>
      <c r="G3323" s="214">
        <f t="shared" ref="G3323:J3323" si="2381">SUM(G3320:G3322)</f>
        <v>2800000</v>
      </c>
      <c r="H3323" s="214">
        <f t="shared" si="2381"/>
        <v>2800000</v>
      </c>
      <c r="I3323" s="214">
        <f t="shared" si="2381"/>
        <v>0</v>
      </c>
      <c r="J3323" s="214">
        <f t="shared" si="2381"/>
        <v>2800000</v>
      </c>
      <c r="K3323" s="535"/>
      <c r="L3323" s="532"/>
      <c r="M3323" s="514"/>
      <c r="N3323" s="314"/>
      <c r="O3323" s="313"/>
      <c r="P3323" s="313"/>
      <c r="Q3323" s="313"/>
    </row>
    <row r="3324" spans="1:17" s="209" customFormat="1" ht="12" customHeight="1" x14ac:dyDescent="0.3">
      <c r="A3324" s="614">
        <f>A3319+1</f>
        <v>349</v>
      </c>
      <c r="B3324" s="507"/>
      <c r="C3324" s="507" t="s">
        <v>563</v>
      </c>
      <c r="D3324" s="507"/>
      <c r="E3324" s="507"/>
      <c r="F3324" s="210" t="s">
        <v>197</v>
      </c>
      <c r="G3324" s="210"/>
      <c r="H3324" s="211"/>
      <c r="I3324" s="211"/>
      <c r="J3324" s="211"/>
      <c r="K3324" s="533"/>
      <c r="L3324" s="530">
        <v>0</v>
      </c>
      <c r="M3324" s="512"/>
      <c r="N3324" s="314"/>
      <c r="O3324" s="313"/>
      <c r="P3324" s="313"/>
      <c r="Q3324" s="313"/>
    </row>
    <row r="3325" spans="1:17" s="209" customFormat="1" ht="12" customHeight="1" x14ac:dyDescent="0.3">
      <c r="A3325" s="614"/>
      <c r="B3325" s="508"/>
      <c r="C3325" s="508"/>
      <c r="D3325" s="508"/>
      <c r="E3325" s="508"/>
      <c r="F3325" s="212" t="s">
        <v>104</v>
      </c>
      <c r="G3325" s="208">
        <v>22000000</v>
      </c>
      <c r="H3325" s="208">
        <f t="shared" ref="H3325" si="2382">G3325</f>
        <v>22000000</v>
      </c>
      <c r="I3325" s="208">
        <v>0</v>
      </c>
      <c r="J3325" s="208">
        <f t="shared" ref="J3325:J3327" si="2383">H3325</f>
        <v>22000000</v>
      </c>
      <c r="K3325" s="534"/>
      <c r="L3325" s="531"/>
      <c r="M3325" s="513"/>
      <c r="N3325" s="314">
        <f>G3325</f>
        <v>22000000</v>
      </c>
      <c r="O3325" s="314">
        <f t="shared" ref="O3325:Q3325" si="2384">H3325</f>
        <v>22000000</v>
      </c>
      <c r="P3325" s="314">
        <f t="shared" si="2384"/>
        <v>0</v>
      </c>
      <c r="Q3325" s="314">
        <f t="shared" si="2384"/>
        <v>22000000</v>
      </c>
    </row>
    <row r="3326" spans="1:17" s="209" customFormat="1" ht="12" customHeight="1" x14ac:dyDescent="0.3">
      <c r="A3326" s="614"/>
      <c r="B3326" s="508"/>
      <c r="C3326" s="508"/>
      <c r="D3326" s="508"/>
      <c r="E3326" s="508"/>
      <c r="F3326" s="212" t="s">
        <v>82</v>
      </c>
      <c r="G3326" s="208">
        <v>0</v>
      </c>
      <c r="H3326" s="208">
        <v>0</v>
      </c>
      <c r="I3326" s="208">
        <v>0</v>
      </c>
      <c r="J3326" s="208">
        <f t="shared" si="2383"/>
        <v>0</v>
      </c>
      <c r="K3326" s="534"/>
      <c r="L3326" s="531"/>
      <c r="M3326" s="513"/>
      <c r="N3326" s="314"/>
      <c r="O3326" s="313"/>
      <c r="P3326" s="313"/>
      <c r="Q3326" s="313"/>
    </row>
    <row r="3327" spans="1:17" s="209" customFormat="1" ht="12" customHeight="1" x14ac:dyDescent="0.3">
      <c r="A3327" s="614"/>
      <c r="B3327" s="508"/>
      <c r="C3327" s="508"/>
      <c r="D3327" s="508"/>
      <c r="E3327" s="508"/>
      <c r="F3327" s="212" t="s">
        <v>83</v>
      </c>
      <c r="G3327" s="208">
        <v>0</v>
      </c>
      <c r="H3327" s="208">
        <v>0</v>
      </c>
      <c r="I3327" s="208">
        <v>0</v>
      </c>
      <c r="J3327" s="208">
        <f t="shared" si="2383"/>
        <v>0</v>
      </c>
      <c r="K3327" s="534"/>
      <c r="L3327" s="531"/>
      <c r="M3327" s="513"/>
      <c r="N3327" s="314"/>
      <c r="O3327" s="313"/>
      <c r="P3327" s="313"/>
      <c r="Q3327" s="313"/>
    </row>
    <row r="3328" spans="1:17" s="209" customFormat="1" ht="12" customHeight="1" x14ac:dyDescent="0.3">
      <c r="A3328" s="614"/>
      <c r="B3328" s="509"/>
      <c r="C3328" s="509"/>
      <c r="D3328" s="509"/>
      <c r="E3328" s="509"/>
      <c r="F3328" s="213" t="s">
        <v>121</v>
      </c>
      <c r="G3328" s="214">
        <f t="shared" ref="G3328:J3328" si="2385">SUM(G3325:G3327)</f>
        <v>22000000</v>
      </c>
      <c r="H3328" s="214">
        <f t="shared" si="2385"/>
        <v>22000000</v>
      </c>
      <c r="I3328" s="214">
        <f t="shared" si="2385"/>
        <v>0</v>
      </c>
      <c r="J3328" s="214">
        <f t="shared" si="2385"/>
        <v>22000000</v>
      </c>
      <c r="K3328" s="535"/>
      <c r="L3328" s="532"/>
      <c r="M3328" s="514"/>
      <c r="N3328" s="314"/>
      <c r="O3328" s="313"/>
      <c r="P3328" s="313"/>
      <c r="Q3328" s="313"/>
    </row>
    <row r="3329" spans="1:17" s="209" customFormat="1" ht="12" customHeight="1" x14ac:dyDescent="0.3">
      <c r="A3329" s="614">
        <f>A3324+1</f>
        <v>350</v>
      </c>
      <c r="B3329" s="507"/>
      <c r="C3329" s="507" t="s">
        <v>571</v>
      </c>
      <c r="D3329" s="507"/>
      <c r="E3329" s="507"/>
      <c r="F3329" s="210" t="s">
        <v>570</v>
      </c>
      <c r="G3329" s="210"/>
      <c r="H3329" s="211"/>
      <c r="I3329" s="211"/>
      <c r="J3329" s="211"/>
      <c r="K3329" s="533"/>
      <c r="L3329" s="530">
        <v>0</v>
      </c>
      <c r="M3329" s="512"/>
      <c r="N3329" s="314"/>
      <c r="O3329" s="313"/>
      <c r="P3329" s="313"/>
      <c r="Q3329" s="313"/>
    </row>
    <row r="3330" spans="1:17" s="209" customFormat="1" ht="12" customHeight="1" x14ac:dyDescent="0.3">
      <c r="A3330" s="614"/>
      <c r="B3330" s="508"/>
      <c r="C3330" s="508"/>
      <c r="D3330" s="508"/>
      <c r="E3330" s="508"/>
      <c r="F3330" s="212" t="s">
        <v>104</v>
      </c>
      <c r="G3330" s="208">
        <v>10000000</v>
      </c>
      <c r="H3330" s="208">
        <f t="shared" ref="H3330" si="2386">G3330</f>
        <v>10000000</v>
      </c>
      <c r="I3330" s="208">
        <v>0</v>
      </c>
      <c r="J3330" s="208">
        <f t="shared" ref="J3330:J3332" si="2387">H3330</f>
        <v>10000000</v>
      </c>
      <c r="K3330" s="534"/>
      <c r="L3330" s="531"/>
      <c r="M3330" s="513"/>
      <c r="N3330" s="314">
        <f>G3330</f>
        <v>10000000</v>
      </c>
      <c r="O3330" s="314">
        <f t="shared" ref="O3330:Q3330" si="2388">H3330</f>
        <v>10000000</v>
      </c>
      <c r="P3330" s="314">
        <f t="shared" si="2388"/>
        <v>0</v>
      </c>
      <c r="Q3330" s="314">
        <f t="shared" si="2388"/>
        <v>10000000</v>
      </c>
    </row>
    <row r="3331" spans="1:17" s="209" customFormat="1" ht="12" customHeight="1" x14ac:dyDescent="0.3">
      <c r="A3331" s="614"/>
      <c r="B3331" s="508"/>
      <c r="C3331" s="508"/>
      <c r="D3331" s="508"/>
      <c r="E3331" s="508"/>
      <c r="F3331" s="212" t="s">
        <v>82</v>
      </c>
      <c r="G3331" s="208">
        <v>0</v>
      </c>
      <c r="H3331" s="208">
        <v>0</v>
      </c>
      <c r="I3331" s="208">
        <v>0</v>
      </c>
      <c r="J3331" s="208">
        <f t="shared" si="2387"/>
        <v>0</v>
      </c>
      <c r="K3331" s="534"/>
      <c r="L3331" s="531"/>
      <c r="M3331" s="513"/>
      <c r="N3331" s="314"/>
      <c r="O3331" s="313"/>
      <c r="P3331" s="313"/>
      <c r="Q3331" s="313"/>
    </row>
    <row r="3332" spans="1:17" s="209" customFormat="1" ht="12" customHeight="1" x14ac:dyDescent="0.3">
      <c r="A3332" s="614"/>
      <c r="B3332" s="508"/>
      <c r="C3332" s="508"/>
      <c r="D3332" s="508"/>
      <c r="E3332" s="508"/>
      <c r="F3332" s="212" t="s">
        <v>83</v>
      </c>
      <c r="G3332" s="208">
        <v>0</v>
      </c>
      <c r="H3332" s="208">
        <v>0</v>
      </c>
      <c r="I3332" s="208">
        <v>0</v>
      </c>
      <c r="J3332" s="208">
        <f t="shared" si="2387"/>
        <v>0</v>
      </c>
      <c r="K3332" s="534"/>
      <c r="L3332" s="531"/>
      <c r="M3332" s="513"/>
      <c r="N3332" s="314"/>
      <c r="O3332" s="313"/>
      <c r="P3332" s="313"/>
      <c r="Q3332" s="313"/>
    </row>
    <row r="3333" spans="1:17" s="209" customFormat="1" ht="12" customHeight="1" x14ac:dyDescent="0.3">
      <c r="A3333" s="614"/>
      <c r="B3333" s="509"/>
      <c r="C3333" s="509"/>
      <c r="D3333" s="509"/>
      <c r="E3333" s="509"/>
      <c r="F3333" s="213" t="s">
        <v>121</v>
      </c>
      <c r="G3333" s="214">
        <f t="shared" ref="G3333:J3333" si="2389">SUM(G3330:G3332)</f>
        <v>10000000</v>
      </c>
      <c r="H3333" s="214">
        <f t="shared" si="2389"/>
        <v>10000000</v>
      </c>
      <c r="I3333" s="214">
        <f t="shared" si="2389"/>
        <v>0</v>
      </c>
      <c r="J3333" s="214">
        <f t="shared" si="2389"/>
        <v>10000000</v>
      </c>
      <c r="K3333" s="535"/>
      <c r="L3333" s="532"/>
      <c r="M3333" s="514"/>
      <c r="N3333" s="314"/>
      <c r="O3333" s="313"/>
      <c r="P3333" s="313"/>
      <c r="Q3333" s="313"/>
    </row>
    <row r="3334" spans="1:17" s="209" customFormat="1" ht="12" customHeight="1" x14ac:dyDescent="0.3">
      <c r="A3334" s="614">
        <f>A3329+1</f>
        <v>351</v>
      </c>
      <c r="B3334" s="507"/>
      <c r="C3334" s="507" t="s">
        <v>572</v>
      </c>
      <c r="D3334" s="507"/>
      <c r="E3334" s="507"/>
      <c r="F3334" s="210" t="s">
        <v>570</v>
      </c>
      <c r="G3334" s="210"/>
      <c r="H3334" s="211"/>
      <c r="I3334" s="211"/>
      <c r="J3334" s="211"/>
      <c r="K3334" s="533"/>
      <c r="L3334" s="530">
        <v>0</v>
      </c>
      <c r="M3334" s="512"/>
      <c r="N3334" s="314"/>
      <c r="O3334" s="313"/>
      <c r="P3334" s="313"/>
      <c r="Q3334" s="313"/>
    </row>
    <row r="3335" spans="1:17" s="209" customFormat="1" ht="12" customHeight="1" x14ac:dyDescent="0.3">
      <c r="A3335" s="614"/>
      <c r="B3335" s="508"/>
      <c r="C3335" s="508"/>
      <c r="D3335" s="508"/>
      <c r="E3335" s="508"/>
      <c r="F3335" s="212" t="s">
        <v>104</v>
      </c>
      <c r="G3335" s="208">
        <v>10000000</v>
      </c>
      <c r="H3335" s="208">
        <f t="shared" ref="H3335" si="2390">G3335</f>
        <v>10000000</v>
      </c>
      <c r="I3335" s="208">
        <v>0</v>
      </c>
      <c r="J3335" s="208">
        <f t="shared" ref="J3335:J3337" si="2391">H3335</f>
        <v>10000000</v>
      </c>
      <c r="K3335" s="534"/>
      <c r="L3335" s="531"/>
      <c r="M3335" s="513"/>
      <c r="N3335" s="314">
        <f>G3335</f>
        <v>10000000</v>
      </c>
      <c r="O3335" s="314">
        <f t="shared" ref="O3335:Q3335" si="2392">H3335</f>
        <v>10000000</v>
      </c>
      <c r="P3335" s="314">
        <f t="shared" si="2392"/>
        <v>0</v>
      </c>
      <c r="Q3335" s="314">
        <f t="shared" si="2392"/>
        <v>10000000</v>
      </c>
    </row>
    <row r="3336" spans="1:17" s="209" customFormat="1" ht="12" customHeight="1" x14ac:dyDescent="0.3">
      <c r="A3336" s="614"/>
      <c r="B3336" s="508"/>
      <c r="C3336" s="508"/>
      <c r="D3336" s="508"/>
      <c r="E3336" s="508"/>
      <c r="F3336" s="212" t="s">
        <v>82</v>
      </c>
      <c r="G3336" s="208">
        <v>0</v>
      </c>
      <c r="H3336" s="208">
        <v>0</v>
      </c>
      <c r="I3336" s="208">
        <v>0</v>
      </c>
      <c r="J3336" s="208">
        <f t="shared" si="2391"/>
        <v>0</v>
      </c>
      <c r="K3336" s="534"/>
      <c r="L3336" s="531"/>
      <c r="M3336" s="513"/>
      <c r="N3336" s="314"/>
      <c r="O3336" s="313"/>
      <c r="P3336" s="313"/>
      <c r="Q3336" s="313"/>
    </row>
    <row r="3337" spans="1:17" s="209" customFormat="1" ht="12" customHeight="1" x14ac:dyDescent="0.3">
      <c r="A3337" s="614"/>
      <c r="B3337" s="508"/>
      <c r="C3337" s="508"/>
      <c r="D3337" s="508"/>
      <c r="E3337" s="508"/>
      <c r="F3337" s="212" t="s">
        <v>83</v>
      </c>
      <c r="G3337" s="208">
        <v>0</v>
      </c>
      <c r="H3337" s="208">
        <v>0</v>
      </c>
      <c r="I3337" s="208">
        <v>0</v>
      </c>
      <c r="J3337" s="208">
        <f t="shared" si="2391"/>
        <v>0</v>
      </c>
      <c r="K3337" s="534"/>
      <c r="L3337" s="531"/>
      <c r="M3337" s="513"/>
      <c r="N3337" s="314"/>
      <c r="O3337" s="313"/>
      <c r="P3337" s="313"/>
      <c r="Q3337" s="313"/>
    </row>
    <row r="3338" spans="1:17" s="209" customFormat="1" ht="12" customHeight="1" x14ac:dyDescent="0.3">
      <c r="A3338" s="614"/>
      <c r="B3338" s="509"/>
      <c r="C3338" s="509"/>
      <c r="D3338" s="509"/>
      <c r="E3338" s="509"/>
      <c r="F3338" s="213" t="s">
        <v>121</v>
      </c>
      <c r="G3338" s="214">
        <f t="shared" ref="G3338:J3338" si="2393">SUM(G3335:G3337)</f>
        <v>10000000</v>
      </c>
      <c r="H3338" s="214">
        <f t="shared" si="2393"/>
        <v>10000000</v>
      </c>
      <c r="I3338" s="214">
        <f t="shared" si="2393"/>
        <v>0</v>
      </c>
      <c r="J3338" s="214">
        <f t="shared" si="2393"/>
        <v>10000000</v>
      </c>
      <c r="K3338" s="535"/>
      <c r="L3338" s="532"/>
      <c r="M3338" s="514"/>
      <c r="N3338" s="314"/>
      <c r="O3338" s="313"/>
      <c r="P3338" s="313"/>
      <c r="Q3338" s="313"/>
    </row>
    <row r="3339" spans="1:17" s="209" customFormat="1" ht="12" customHeight="1" x14ac:dyDescent="0.3">
      <c r="A3339" s="614">
        <f>A3334+1</f>
        <v>352</v>
      </c>
      <c r="B3339" s="507"/>
      <c r="C3339" s="507" t="s">
        <v>573</v>
      </c>
      <c r="D3339" s="507"/>
      <c r="E3339" s="507"/>
      <c r="F3339" s="210" t="s">
        <v>570</v>
      </c>
      <c r="G3339" s="210"/>
      <c r="H3339" s="211"/>
      <c r="I3339" s="211"/>
      <c r="J3339" s="211"/>
      <c r="K3339" s="533"/>
      <c r="L3339" s="530">
        <v>0</v>
      </c>
      <c r="M3339" s="512"/>
      <c r="N3339" s="314"/>
      <c r="O3339" s="313"/>
      <c r="P3339" s="313"/>
      <c r="Q3339" s="313"/>
    </row>
    <row r="3340" spans="1:17" s="209" customFormat="1" ht="12" customHeight="1" x14ac:dyDescent="0.3">
      <c r="A3340" s="614"/>
      <c r="B3340" s="508"/>
      <c r="C3340" s="508"/>
      <c r="D3340" s="508"/>
      <c r="E3340" s="508"/>
      <c r="F3340" s="212" t="s">
        <v>104</v>
      </c>
      <c r="G3340" s="208">
        <v>40000000</v>
      </c>
      <c r="H3340" s="208">
        <f t="shared" ref="H3340" si="2394">G3340</f>
        <v>40000000</v>
      </c>
      <c r="I3340" s="208">
        <v>0</v>
      </c>
      <c r="J3340" s="208">
        <f t="shared" ref="J3340:J3342" si="2395">H3340</f>
        <v>40000000</v>
      </c>
      <c r="K3340" s="534"/>
      <c r="L3340" s="531"/>
      <c r="M3340" s="513"/>
      <c r="N3340" s="314">
        <f>G3340</f>
        <v>40000000</v>
      </c>
      <c r="O3340" s="314">
        <f t="shared" ref="O3340:Q3340" si="2396">H3340</f>
        <v>40000000</v>
      </c>
      <c r="P3340" s="314">
        <f t="shared" si="2396"/>
        <v>0</v>
      </c>
      <c r="Q3340" s="314">
        <f t="shared" si="2396"/>
        <v>40000000</v>
      </c>
    </row>
    <row r="3341" spans="1:17" s="209" customFormat="1" ht="12" customHeight="1" x14ac:dyDescent="0.3">
      <c r="A3341" s="614"/>
      <c r="B3341" s="508"/>
      <c r="C3341" s="508"/>
      <c r="D3341" s="508"/>
      <c r="E3341" s="508"/>
      <c r="F3341" s="212" t="s">
        <v>82</v>
      </c>
      <c r="G3341" s="208">
        <v>0</v>
      </c>
      <c r="H3341" s="208">
        <v>0</v>
      </c>
      <c r="I3341" s="208">
        <v>0</v>
      </c>
      <c r="J3341" s="208">
        <f t="shared" si="2395"/>
        <v>0</v>
      </c>
      <c r="K3341" s="534"/>
      <c r="L3341" s="531"/>
      <c r="M3341" s="513"/>
      <c r="N3341" s="314"/>
      <c r="O3341" s="313"/>
      <c r="P3341" s="313"/>
      <c r="Q3341" s="313"/>
    </row>
    <row r="3342" spans="1:17" s="209" customFormat="1" ht="12" customHeight="1" x14ac:dyDescent="0.3">
      <c r="A3342" s="614"/>
      <c r="B3342" s="508"/>
      <c r="C3342" s="508"/>
      <c r="D3342" s="508"/>
      <c r="E3342" s="508"/>
      <c r="F3342" s="212" t="s">
        <v>83</v>
      </c>
      <c r="G3342" s="208">
        <v>0</v>
      </c>
      <c r="H3342" s="208">
        <v>0</v>
      </c>
      <c r="I3342" s="208">
        <v>0</v>
      </c>
      <c r="J3342" s="208">
        <f t="shared" si="2395"/>
        <v>0</v>
      </c>
      <c r="K3342" s="534"/>
      <c r="L3342" s="531"/>
      <c r="M3342" s="513"/>
      <c r="N3342" s="314"/>
      <c r="O3342" s="313"/>
      <c r="P3342" s="313"/>
      <c r="Q3342" s="313"/>
    </row>
    <row r="3343" spans="1:17" s="209" customFormat="1" ht="12" customHeight="1" x14ac:dyDescent="0.3">
      <c r="A3343" s="614"/>
      <c r="B3343" s="509"/>
      <c r="C3343" s="509"/>
      <c r="D3343" s="509"/>
      <c r="E3343" s="509"/>
      <c r="F3343" s="213" t="s">
        <v>121</v>
      </c>
      <c r="G3343" s="214">
        <f t="shared" ref="G3343:J3343" si="2397">SUM(G3340:G3342)</f>
        <v>40000000</v>
      </c>
      <c r="H3343" s="214">
        <f t="shared" si="2397"/>
        <v>40000000</v>
      </c>
      <c r="I3343" s="214">
        <f t="shared" si="2397"/>
        <v>0</v>
      </c>
      <c r="J3343" s="214">
        <f t="shared" si="2397"/>
        <v>40000000</v>
      </c>
      <c r="K3343" s="535"/>
      <c r="L3343" s="532"/>
      <c r="M3343" s="514"/>
      <c r="N3343" s="314"/>
      <c r="O3343" s="313"/>
      <c r="P3343" s="313"/>
      <c r="Q3343" s="313"/>
    </row>
    <row r="3344" spans="1:17" s="209" customFormat="1" ht="12" customHeight="1" x14ac:dyDescent="0.3">
      <c r="A3344" s="614">
        <f>A3339+1</f>
        <v>353</v>
      </c>
      <c r="B3344" s="507"/>
      <c r="C3344" s="507" t="s">
        <v>574</v>
      </c>
      <c r="D3344" s="507"/>
      <c r="E3344" s="507"/>
      <c r="F3344" s="210" t="s">
        <v>570</v>
      </c>
      <c r="G3344" s="210"/>
      <c r="H3344" s="211"/>
      <c r="I3344" s="211"/>
      <c r="J3344" s="211"/>
      <c r="K3344" s="533"/>
      <c r="L3344" s="530">
        <v>0</v>
      </c>
      <c r="M3344" s="512"/>
      <c r="N3344" s="314"/>
      <c r="O3344" s="313"/>
      <c r="P3344" s="313"/>
      <c r="Q3344" s="313"/>
    </row>
    <row r="3345" spans="1:17" s="209" customFormat="1" ht="12" customHeight="1" x14ac:dyDescent="0.3">
      <c r="A3345" s="614"/>
      <c r="B3345" s="508"/>
      <c r="C3345" s="508"/>
      <c r="D3345" s="508"/>
      <c r="E3345" s="508"/>
      <c r="F3345" s="212" t="s">
        <v>104</v>
      </c>
      <c r="G3345" s="208">
        <v>50000000</v>
      </c>
      <c r="H3345" s="208">
        <f t="shared" ref="H3345" si="2398">G3345</f>
        <v>50000000</v>
      </c>
      <c r="I3345" s="208">
        <v>0</v>
      </c>
      <c r="J3345" s="208">
        <f t="shared" ref="J3345:J3347" si="2399">H3345</f>
        <v>50000000</v>
      </c>
      <c r="K3345" s="534"/>
      <c r="L3345" s="531"/>
      <c r="M3345" s="513"/>
      <c r="N3345" s="314">
        <f>G3345</f>
        <v>50000000</v>
      </c>
      <c r="O3345" s="314">
        <f t="shared" ref="O3345:Q3345" si="2400">H3345</f>
        <v>50000000</v>
      </c>
      <c r="P3345" s="314">
        <f t="shared" si="2400"/>
        <v>0</v>
      </c>
      <c r="Q3345" s="314">
        <f t="shared" si="2400"/>
        <v>50000000</v>
      </c>
    </row>
    <row r="3346" spans="1:17" s="209" customFormat="1" ht="12" customHeight="1" x14ac:dyDescent="0.3">
      <c r="A3346" s="614"/>
      <c r="B3346" s="508"/>
      <c r="C3346" s="508"/>
      <c r="D3346" s="508"/>
      <c r="E3346" s="508"/>
      <c r="F3346" s="212" t="s">
        <v>82</v>
      </c>
      <c r="G3346" s="208">
        <v>0</v>
      </c>
      <c r="H3346" s="208">
        <v>0</v>
      </c>
      <c r="I3346" s="208">
        <v>0</v>
      </c>
      <c r="J3346" s="208">
        <f t="shared" si="2399"/>
        <v>0</v>
      </c>
      <c r="K3346" s="534"/>
      <c r="L3346" s="531"/>
      <c r="M3346" s="513"/>
      <c r="N3346" s="314"/>
      <c r="O3346" s="313"/>
      <c r="P3346" s="313"/>
      <c r="Q3346" s="313"/>
    </row>
    <row r="3347" spans="1:17" s="209" customFormat="1" ht="12" customHeight="1" x14ac:dyDescent="0.3">
      <c r="A3347" s="614"/>
      <c r="B3347" s="508"/>
      <c r="C3347" s="508"/>
      <c r="D3347" s="508"/>
      <c r="E3347" s="508"/>
      <c r="F3347" s="212" t="s">
        <v>83</v>
      </c>
      <c r="G3347" s="208">
        <v>0</v>
      </c>
      <c r="H3347" s="208">
        <v>0</v>
      </c>
      <c r="I3347" s="208">
        <v>0</v>
      </c>
      <c r="J3347" s="208">
        <f t="shared" si="2399"/>
        <v>0</v>
      </c>
      <c r="K3347" s="534"/>
      <c r="L3347" s="531"/>
      <c r="M3347" s="513"/>
      <c r="N3347" s="314"/>
      <c r="O3347" s="313"/>
      <c r="P3347" s="313"/>
      <c r="Q3347" s="313"/>
    </row>
    <row r="3348" spans="1:17" s="209" customFormat="1" ht="12" customHeight="1" x14ac:dyDescent="0.3">
      <c r="A3348" s="614"/>
      <c r="B3348" s="509"/>
      <c r="C3348" s="509"/>
      <c r="D3348" s="509"/>
      <c r="E3348" s="509"/>
      <c r="F3348" s="213" t="s">
        <v>121</v>
      </c>
      <c r="G3348" s="214">
        <f t="shared" ref="G3348:J3348" si="2401">SUM(G3345:G3347)</f>
        <v>50000000</v>
      </c>
      <c r="H3348" s="214">
        <f t="shared" si="2401"/>
        <v>50000000</v>
      </c>
      <c r="I3348" s="214">
        <f t="shared" si="2401"/>
        <v>0</v>
      </c>
      <c r="J3348" s="214">
        <f t="shared" si="2401"/>
        <v>50000000</v>
      </c>
      <c r="K3348" s="535"/>
      <c r="L3348" s="532"/>
      <c r="M3348" s="514"/>
      <c r="N3348" s="314"/>
      <c r="O3348" s="313"/>
      <c r="P3348" s="313"/>
      <c r="Q3348" s="313"/>
    </row>
    <row r="3349" spans="1:17" s="209" customFormat="1" ht="12" customHeight="1" x14ac:dyDescent="0.3">
      <c r="A3349" s="614">
        <f>A3344+1</f>
        <v>354</v>
      </c>
      <c r="B3349" s="507"/>
      <c r="C3349" s="507" t="s">
        <v>575</v>
      </c>
      <c r="D3349" s="507"/>
      <c r="E3349" s="507"/>
      <c r="F3349" s="210" t="s">
        <v>570</v>
      </c>
      <c r="G3349" s="210"/>
      <c r="H3349" s="211"/>
      <c r="I3349" s="211"/>
      <c r="J3349" s="211"/>
      <c r="K3349" s="533"/>
      <c r="L3349" s="530">
        <v>0</v>
      </c>
      <c r="M3349" s="512"/>
      <c r="N3349" s="314"/>
      <c r="O3349" s="313"/>
      <c r="P3349" s="313"/>
      <c r="Q3349" s="313"/>
    </row>
    <row r="3350" spans="1:17" s="209" customFormat="1" ht="12" customHeight="1" x14ac:dyDescent="0.3">
      <c r="A3350" s="614"/>
      <c r="B3350" s="508"/>
      <c r="C3350" s="508"/>
      <c r="D3350" s="508"/>
      <c r="E3350" s="508"/>
      <c r="F3350" s="212" t="s">
        <v>104</v>
      </c>
      <c r="G3350" s="208">
        <v>30000000</v>
      </c>
      <c r="H3350" s="208">
        <f t="shared" ref="H3350" si="2402">G3350</f>
        <v>30000000</v>
      </c>
      <c r="I3350" s="208">
        <v>0</v>
      </c>
      <c r="J3350" s="208">
        <f t="shared" ref="J3350:J3352" si="2403">H3350</f>
        <v>30000000</v>
      </c>
      <c r="K3350" s="534"/>
      <c r="L3350" s="531"/>
      <c r="M3350" s="513"/>
      <c r="N3350" s="314">
        <f>G3350</f>
        <v>30000000</v>
      </c>
      <c r="O3350" s="314">
        <f t="shared" ref="O3350:Q3350" si="2404">H3350</f>
        <v>30000000</v>
      </c>
      <c r="P3350" s="314">
        <f t="shared" si="2404"/>
        <v>0</v>
      </c>
      <c r="Q3350" s="314">
        <f t="shared" si="2404"/>
        <v>30000000</v>
      </c>
    </row>
    <row r="3351" spans="1:17" s="209" customFormat="1" ht="12" customHeight="1" x14ac:dyDescent="0.3">
      <c r="A3351" s="614"/>
      <c r="B3351" s="508"/>
      <c r="C3351" s="508"/>
      <c r="D3351" s="508"/>
      <c r="E3351" s="508"/>
      <c r="F3351" s="212" t="s">
        <v>82</v>
      </c>
      <c r="G3351" s="208">
        <v>0</v>
      </c>
      <c r="H3351" s="208">
        <v>0</v>
      </c>
      <c r="I3351" s="208">
        <v>0</v>
      </c>
      <c r="J3351" s="208">
        <f t="shared" si="2403"/>
        <v>0</v>
      </c>
      <c r="K3351" s="534"/>
      <c r="L3351" s="531"/>
      <c r="M3351" s="513"/>
      <c r="N3351" s="314"/>
      <c r="O3351" s="313"/>
      <c r="P3351" s="313"/>
      <c r="Q3351" s="313"/>
    </row>
    <row r="3352" spans="1:17" s="209" customFormat="1" ht="12" customHeight="1" x14ac:dyDescent="0.3">
      <c r="A3352" s="614"/>
      <c r="B3352" s="508"/>
      <c r="C3352" s="508"/>
      <c r="D3352" s="508"/>
      <c r="E3352" s="508"/>
      <c r="F3352" s="212" t="s">
        <v>83</v>
      </c>
      <c r="G3352" s="208">
        <v>0</v>
      </c>
      <c r="H3352" s="208">
        <v>0</v>
      </c>
      <c r="I3352" s="208">
        <v>0</v>
      </c>
      <c r="J3352" s="208">
        <f t="shared" si="2403"/>
        <v>0</v>
      </c>
      <c r="K3352" s="534"/>
      <c r="L3352" s="531"/>
      <c r="M3352" s="513"/>
      <c r="N3352" s="314"/>
      <c r="O3352" s="313"/>
      <c r="P3352" s="313"/>
      <c r="Q3352" s="313"/>
    </row>
    <row r="3353" spans="1:17" s="209" customFormat="1" ht="12" customHeight="1" x14ac:dyDescent="0.3">
      <c r="A3353" s="614"/>
      <c r="B3353" s="509"/>
      <c r="C3353" s="509"/>
      <c r="D3353" s="509"/>
      <c r="E3353" s="509"/>
      <c r="F3353" s="213" t="s">
        <v>121</v>
      </c>
      <c r="G3353" s="214">
        <f t="shared" ref="G3353:J3353" si="2405">SUM(G3350:G3352)</f>
        <v>30000000</v>
      </c>
      <c r="H3353" s="214">
        <f t="shared" si="2405"/>
        <v>30000000</v>
      </c>
      <c r="I3353" s="214">
        <f t="shared" si="2405"/>
        <v>0</v>
      </c>
      <c r="J3353" s="214">
        <f t="shared" si="2405"/>
        <v>30000000</v>
      </c>
      <c r="K3353" s="535"/>
      <c r="L3353" s="532"/>
      <c r="M3353" s="514"/>
      <c r="N3353" s="314"/>
      <c r="O3353" s="313"/>
      <c r="P3353" s="313"/>
      <c r="Q3353" s="313"/>
    </row>
    <row r="3354" spans="1:17" s="209" customFormat="1" ht="12" customHeight="1" x14ac:dyDescent="0.3">
      <c r="A3354" s="614">
        <f>A3349+1</f>
        <v>355</v>
      </c>
      <c r="B3354" s="507"/>
      <c r="C3354" s="507" t="s">
        <v>576</v>
      </c>
      <c r="D3354" s="507"/>
      <c r="E3354" s="507"/>
      <c r="F3354" s="210" t="s">
        <v>570</v>
      </c>
      <c r="G3354" s="210"/>
      <c r="H3354" s="211"/>
      <c r="I3354" s="211"/>
      <c r="J3354" s="211"/>
      <c r="K3354" s="533"/>
      <c r="L3354" s="530">
        <v>0</v>
      </c>
      <c r="M3354" s="512"/>
      <c r="N3354" s="314"/>
      <c r="O3354" s="313"/>
      <c r="P3354" s="313"/>
      <c r="Q3354" s="313"/>
    </row>
    <row r="3355" spans="1:17" s="209" customFormat="1" ht="12" customHeight="1" x14ac:dyDescent="0.3">
      <c r="A3355" s="614"/>
      <c r="B3355" s="508"/>
      <c r="C3355" s="508"/>
      <c r="D3355" s="508"/>
      <c r="E3355" s="508"/>
      <c r="F3355" s="212" t="s">
        <v>104</v>
      </c>
      <c r="G3355" s="208">
        <v>40000000</v>
      </c>
      <c r="H3355" s="208">
        <f t="shared" ref="H3355" si="2406">G3355</f>
        <v>40000000</v>
      </c>
      <c r="I3355" s="208">
        <v>0</v>
      </c>
      <c r="J3355" s="208">
        <f t="shared" ref="J3355:J3357" si="2407">H3355</f>
        <v>40000000</v>
      </c>
      <c r="K3355" s="534"/>
      <c r="L3355" s="531"/>
      <c r="M3355" s="513"/>
      <c r="N3355" s="314">
        <f>G3355</f>
        <v>40000000</v>
      </c>
      <c r="O3355" s="314">
        <f t="shared" ref="O3355:Q3355" si="2408">H3355</f>
        <v>40000000</v>
      </c>
      <c r="P3355" s="314">
        <f t="shared" si="2408"/>
        <v>0</v>
      </c>
      <c r="Q3355" s="314">
        <f t="shared" si="2408"/>
        <v>40000000</v>
      </c>
    </row>
    <row r="3356" spans="1:17" s="209" customFormat="1" ht="12" customHeight="1" x14ac:dyDescent="0.3">
      <c r="A3356" s="614"/>
      <c r="B3356" s="508"/>
      <c r="C3356" s="508"/>
      <c r="D3356" s="508"/>
      <c r="E3356" s="508"/>
      <c r="F3356" s="212" t="s">
        <v>82</v>
      </c>
      <c r="G3356" s="208">
        <v>0</v>
      </c>
      <c r="H3356" s="208">
        <v>0</v>
      </c>
      <c r="I3356" s="208">
        <v>0</v>
      </c>
      <c r="J3356" s="208">
        <f t="shared" si="2407"/>
        <v>0</v>
      </c>
      <c r="K3356" s="534"/>
      <c r="L3356" s="531"/>
      <c r="M3356" s="513"/>
      <c r="N3356" s="314"/>
      <c r="O3356" s="313"/>
      <c r="P3356" s="313"/>
      <c r="Q3356" s="313"/>
    </row>
    <row r="3357" spans="1:17" s="209" customFormat="1" ht="12" customHeight="1" x14ac:dyDescent="0.3">
      <c r="A3357" s="614"/>
      <c r="B3357" s="508"/>
      <c r="C3357" s="508"/>
      <c r="D3357" s="508"/>
      <c r="E3357" s="508"/>
      <c r="F3357" s="212" t="s">
        <v>83</v>
      </c>
      <c r="G3357" s="208">
        <v>0</v>
      </c>
      <c r="H3357" s="208">
        <v>0</v>
      </c>
      <c r="I3357" s="208">
        <v>0</v>
      </c>
      <c r="J3357" s="208">
        <f t="shared" si="2407"/>
        <v>0</v>
      </c>
      <c r="K3357" s="534"/>
      <c r="L3357" s="531"/>
      <c r="M3357" s="513"/>
      <c r="N3357" s="314"/>
      <c r="O3357" s="313"/>
      <c r="P3357" s="313"/>
      <c r="Q3357" s="313"/>
    </row>
    <row r="3358" spans="1:17" s="209" customFormat="1" ht="12" customHeight="1" x14ac:dyDescent="0.3">
      <c r="A3358" s="614"/>
      <c r="B3358" s="509"/>
      <c r="C3358" s="509"/>
      <c r="D3358" s="509"/>
      <c r="E3358" s="509"/>
      <c r="F3358" s="213" t="s">
        <v>121</v>
      </c>
      <c r="G3358" s="214">
        <f t="shared" ref="G3358:J3358" si="2409">SUM(G3355:G3357)</f>
        <v>40000000</v>
      </c>
      <c r="H3358" s="214">
        <f t="shared" si="2409"/>
        <v>40000000</v>
      </c>
      <c r="I3358" s="214">
        <f t="shared" si="2409"/>
        <v>0</v>
      </c>
      <c r="J3358" s="214">
        <f t="shared" si="2409"/>
        <v>40000000</v>
      </c>
      <c r="K3358" s="535"/>
      <c r="L3358" s="532"/>
      <c r="M3358" s="514"/>
      <c r="N3358" s="314"/>
      <c r="O3358" s="313"/>
      <c r="P3358" s="313"/>
      <c r="Q3358" s="313"/>
    </row>
    <row r="3359" spans="1:17" s="209" customFormat="1" ht="12" customHeight="1" x14ac:dyDescent="0.3">
      <c r="A3359" s="614">
        <f>A3354+1</f>
        <v>356</v>
      </c>
      <c r="B3359" s="507"/>
      <c r="C3359" s="507" t="s">
        <v>577</v>
      </c>
      <c r="D3359" s="507"/>
      <c r="E3359" s="507"/>
      <c r="F3359" s="210" t="s">
        <v>570</v>
      </c>
      <c r="G3359" s="210"/>
      <c r="H3359" s="211"/>
      <c r="I3359" s="211"/>
      <c r="J3359" s="211"/>
      <c r="K3359" s="533"/>
      <c r="L3359" s="530">
        <v>0</v>
      </c>
      <c r="M3359" s="512"/>
      <c r="N3359" s="314"/>
      <c r="O3359" s="313"/>
      <c r="P3359" s="313"/>
      <c r="Q3359" s="313"/>
    </row>
    <row r="3360" spans="1:17" s="209" customFormat="1" ht="12" customHeight="1" x14ac:dyDescent="0.3">
      <c r="A3360" s="614"/>
      <c r="B3360" s="508"/>
      <c r="C3360" s="508"/>
      <c r="D3360" s="508"/>
      <c r="E3360" s="508"/>
      <c r="F3360" s="212" t="s">
        <v>104</v>
      </c>
      <c r="G3360" s="208">
        <v>150000000</v>
      </c>
      <c r="H3360" s="208">
        <f t="shared" ref="H3360" si="2410">G3360</f>
        <v>150000000</v>
      </c>
      <c r="I3360" s="208">
        <v>0</v>
      </c>
      <c r="J3360" s="208">
        <f t="shared" ref="J3360:J3362" si="2411">H3360</f>
        <v>150000000</v>
      </c>
      <c r="K3360" s="534"/>
      <c r="L3360" s="531"/>
      <c r="M3360" s="513"/>
      <c r="N3360" s="314">
        <f>G3360</f>
        <v>150000000</v>
      </c>
      <c r="O3360" s="314">
        <f t="shared" ref="O3360:Q3360" si="2412">H3360</f>
        <v>150000000</v>
      </c>
      <c r="P3360" s="314">
        <f t="shared" si="2412"/>
        <v>0</v>
      </c>
      <c r="Q3360" s="314">
        <f t="shared" si="2412"/>
        <v>150000000</v>
      </c>
    </row>
    <row r="3361" spans="1:17" s="209" customFormat="1" ht="12" customHeight="1" x14ac:dyDescent="0.3">
      <c r="A3361" s="614"/>
      <c r="B3361" s="508"/>
      <c r="C3361" s="508"/>
      <c r="D3361" s="508"/>
      <c r="E3361" s="508"/>
      <c r="F3361" s="212" t="s">
        <v>82</v>
      </c>
      <c r="G3361" s="208">
        <v>0</v>
      </c>
      <c r="H3361" s="208">
        <v>0</v>
      </c>
      <c r="I3361" s="208">
        <v>0</v>
      </c>
      <c r="J3361" s="208">
        <f t="shared" si="2411"/>
        <v>0</v>
      </c>
      <c r="K3361" s="534"/>
      <c r="L3361" s="531"/>
      <c r="M3361" s="513"/>
      <c r="N3361" s="314"/>
      <c r="O3361" s="313"/>
      <c r="P3361" s="313"/>
      <c r="Q3361" s="313"/>
    </row>
    <row r="3362" spans="1:17" s="209" customFormat="1" ht="12" customHeight="1" x14ac:dyDescent="0.3">
      <c r="A3362" s="614"/>
      <c r="B3362" s="508"/>
      <c r="C3362" s="508"/>
      <c r="D3362" s="508"/>
      <c r="E3362" s="508"/>
      <c r="F3362" s="212" t="s">
        <v>83</v>
      </c>
      <c r="G3362" s="208">
        <v>0</v>
      </c>
      <c r="H3362" s="208">
        <v>0</v>
      </c>
      <c r="I3362" s="208">
        <v>0</v>
      </c>
      <c r="J3362" s="208">
        <f t="shared" si="2411"/>
        <v>0</v>
      </c>
      <c r="K3362" s="534"/>
      <c r="L3362" s="531"/>
      <c r="M3362" s="513"/>
      <c r="N3362" s="314"/>
      <c r="O3362" s="313"/>
      <c r="P3362" s="313"/>
      <c r="Q3362" s="313"/>
    </row>
    <row r="3363" spans="1:17" s="209" customFormat="1" ht="12" customHeight="1" x14ac:dyDescent="0.3">
      <c r="A3363" s="614"/>
      <c r="B3363" s="509"/>
      <c r="C3363" s="509"/>
      <c r="D3363" s="509"/>
      <c r="E3363" s="509"/>
      <c r="F3363" s="213" t="s">
        <v>121</v>
      </c>
      <c r="G3363" s="214">
        <f t="shared" ref="G3363:J3363" si="2413">SUM(G3360:G3362)</f>
        <v>150000000</v>
      </c>
      <c r="H3363" s="214">
        <f t="shared" si="2413"/>
        <v>150000000</v>
      </c>
      <c r="I3363" s="214">
        <f t="shared" si="2413"/>
        <v>0</v>
      </c>
      <c r="J3363" s="214">
        <f t="shared" si="2413"/>
        <v>150000000</v>
      </c>
      <c r="K3363" s="535"/>
      <c r="L3363" s="532"/>
      <c r="M3363" s="514"/>
      <c r="N3363" s="314"/>
      <c r="O3363" s="313"/>
      <c r="P3363" s="313"/>
      <c r="Q3363" s="313"/>
    </row>
    <row r="3364" spans="1:17" s="209" customFormat="1" ht="12" customHeight="1" x14ac:dyDescent="0.3">
      <c r="A3364" s="614">
        <f>A3359+1</f>
        <v>357</v>
      </c>
      <c r="B3364" s="507"/>
      <c r="C3364" s="507" t="s">
        <v>578</v>
      </c>
      <c r="D3364" s="507"/>
      <c r="E3364" s="507"/>
      <c r="F3364" s="210" t="s">
        <v>570</v>
      </c>
      <c r="G3364" s="210"/>
      <c r="H3364" s="211"/>
      <c r="I3364" s="211"/>
      <c r="J3364" s="211"/>
      <c r="K3364" s="533"/>
      <c r="L3364" s="530">
        <v>0</v>
      </c>
      <c r="M3364" s="512"/>
      <c r="N3364" s="314"/>
      <c r="O3364" s="313"/>
      <c r="P3364" s="313"/>
      <c r="Q3364" s="313"/>
    </row>
    <row r="3365" spans="1:17" s="209" customFormat="1" ht="12" customHeight="1" x14ac:dyDescent="0.3">
      <c r="A3365" s="614"/>
      <c r="B3365" s="508"/>
      <c r="C3365" s="508"/>
      <c r="D3365" s="508"/>
      <c r="E3365" s="508"/>
      <c r="F3365" s="212" t="s">
        <v>104</v>
      </c>
      <c r="G3365" s="208">
        <v>5000000</v>
      </c>
      <c r="H3365" s="208">
        <f t="shared" ref="H3365" si="2414">G3365</f>
        <v>5000000</v>
      </c>
      <c r="I3365" s="208">
        <v>0</v>
      </c>
      <c r="J3365" s="208">
        <f t="shared" ref="J3365:J3367" si="2415">H3365</f>
        <v>5000000</v>
      </c>
      <c r="K3365" s="534"/>
      <c r="L3365" s="531"/>
      <c r="M3365" s="513"/>
      <c r="N3365" s="314">
        <f>G3365</f>
        <v>5000000</v>
      </c>
      <c r="O3365" s="314">
        <f t="shared" ref="O3365:Q3365" si="2416">H3365</f>
        <v>5000000</v>
      </c>
      <c r="P3365" s="314">
        <f t="shared" si="2416"/>
        <v>0</v>
      </c>
      <c r="Q3365" s="314">
        <f t="shared" si="2416"/>
        <v>5000000</v>
      </c>
    </row>
    <row r="3366" spans="1:17" s="209" customFormat="1" ht="12" customHeight="1" x14ac:dyDescent="0.3">
      <c r="A3366" s="614"/>
      <c r="B3366" s="508"/>
      <c r="C3366" s="508"/>
      <c r="D3366" s="508"/>
      <c r="E3366" s="508"/>
      <c r="F3366" s="212" t="s">
        <v>82</v>
      </c>
      <c r="G3366" s="208">
        <v>0</v>
      </c>
      <c r="H3366" s="208">
        <v>0</v>
      </c>
      <c r="I3366" s="208">
        <v>0</v>
      </c>
      <c r="J3366" s="208">
        <f t="shared" si="2415"/>
        <v>0</v>
      </c>
      <c r="K3366" s="534"/>
      <c r="L3366" s="531"/>
      <c r="M3366" s="513"/>
      <c r="N3366" s="314"/>
      <c r="O3366" s="313"/>
      <c r="P3366" s="313"/>
      <c r="Q3366" s="313"/>
    </row>
    <row r="3367" spans="1:17" s="209" customFormat="1" ht="12" customHeight="1" x14ac:dyDescent="0.3">
      <c r="A3367" s="614"/>
      <c r="B3367" s="508"/>
      <c r="C3367" s="508"/>
      <c r="D3367" s="508"/>
      <c r="E3367" s="508"/>
      <c r="F3367" s="212" t="s">
        <v>83</v>
      </c>
      <c r="G3367" s="208">
        <v>0</v>
      </c>
      <c r="H3367" s="208">
        <v>0</v>
      </c>
      <c r="I3367" s="208">
        <v>0</v>
      </c>
      <c r="J3367" s="208">
        <f t="shared" si="2415"/>
        <v>0</v>
      </c>
      <c r="K3367" s="534"/>
      <c r="L3367" s="531"/>
      <c r="M3367" s="513"/>
      <c r="N3367" s="314"/>
      <c r="O3367" s="313"/>
      <c r="P3367" s="313"/>
      <c r="Q3367" s="313"/>
    </row>
    <row r="3368" spans="1:17" s="209" customFormat="1" ht="12" customHeight="1" x14ac:dyDescent="0.3">
      <c r="A3368" s="614"/>
      <c r="B3368" s="509"/>
      <c r="C3368" s="509"/>
      <c r="D3368" s="509"/>
      <c r="E3368" s="509"/>
      <c r="F3368" s="213" t="s">
        <v>121</v>
      </c>
      <c r="G3368" s="214">
        <f t="shared" ref="G3368:J3368" si="2417">SUM(G3365:G3367)</f>
        <v>5000000</v>
      </c>
      <c r="H3368" s="214">
        <f t="shared" si="2417"/>
        <v>5000000</v>
      </c>
      <c r="I3368" s="214">
        <f t="shared" si="2417"/>
        <v>0</v>
      </c>
      <c r="J3368" s="214">
        <f t="shared" si="2417"/>
        <v>5000000</v>
      </c>
      <c r="K3368" s="535"/>
      <c r="L3368" s="532"/>
      <c r="M3368" s="514"/>
      <c r="N3368" s="314"/>
      <c r="O3368" s="313"/>
      <c r="P3368" s="313"/>
      <c r="Q3368" s="313"/>
    </row>
    <row r="3369" spans="1:17" s="209" customFormat="1" ht="12" customHeight="1" x14ac:dyDescent="0.3">
      <c r="A3369" s="614">
        <f>A3364+1</f>
        <v>358</v>
      </c>
      <c r="B3369" s="507"/>
      <c r="C3369" s="507" t="s">
        <v>579</v>
      </c>
      <c r="D3369" s="507"/>
      <c r="E3369" s="507"/>
      <c r="F3369" s="210" t="s">
        <v>570</v>
      </c>
      <c r="G3369" s="210"/>
      <c r="H3369" s="211"/>
      <c r="I3369" s="211"/>
      <c r="J3369" s="211"/>
      <c r="K3369" s="533"/>
      <c r="L3369" s="530">
        <v>0</v>
      </c>
      <c r="M3369" s="512"/>
      <c r="N3369" s="314"/>
      <c r="O3369" s="313"/>
      <c r="P3369" s="313"/>
      <c r="Q3369" s="313"/>
    </row>
    <row r="3370" spans="1:17" s="209" customFormat="1" ht="12" customHeight="1" x14ac:dyDescent="0.3">
      <c r="A3370" s="614"/>
      <c r="B3370" s="508"/>
      <c r="C3370" s="508"/>
      <c r="D3370" s="508"/>
      <c r="E3370" s="508"/>
      <c r="F3370" s="212" t="s">
        <v>104</v>
      </c>
      <c r="G3370" s="208">
        <v>5000000</v>
      </c>
      <c r="H3370" s="208">
        <f t="shared" ref="H3370" si="2418">G3370</f>
        <v>5000000</v>
      </c>
      <c r="I3370" s="208">
        <v>0</v>
      </c>
      <c r="J3370" s="208">
        <f t="shared" ref="J3370:J3372" si="2419">H3370</f>
        <v>5000000</v>
      </c>
      <c r="K3370" s="534"/>
      <c r="L3370" s="531"/>
      <c r="M3370" s="513"/>
      <c r="N3370" s="314">
        <f>G3370</f>
        <v>5000000</v>
      </c>
      <c r="O3370" s="314">
        <f t="shared" ref="O3370:Q3370" si="2420">H3370</f>
        <v>5000000</v>
      </c>
      <c r="P3370" s="314">
        <f t="shared" si="2420"/>
        <v>0</v>
      </c>
      <c r="Q3370" s="314">
        <f t="shared" si="2420"/>
        <v>5000000</v>
      </c>
    </row>
    <row r="3371" spans="1:17" s="209" customFormat="1" ht="12" customHeight="1" x14ac:dyDescent="0.3">
      <c r="A3371" s="614"/>
      <c r="B3371" s="508"/>
      <c r="C3371" s="508"/>
      <c r="D3371" s="508"/>
      <c r="E3371" s="508"/>
      <c r="F3371" s="212" t="s">
        <v>82</v>
      </c>
      <c r="G3371" s="208">
        <v>0</v>
      </c>
      <c r="H3371" s="208">
        <v>0</v>
      </c>
      <c r="I3371" s="208">
        <v>0</v>
      </c>
      <c r="J3371" s="208">
        <f t="shared" si="2419"/>
        <v>0</v>
      </c>
      <c r="K3371" s="534"/>
      <c r="L3371" s="531"/>
      <c r="M3371" s="513"/>
      <c r="N3371" s="314"/>
      <c r="O3371" s="313"/>
      <c r="P3371" s="313"/>
      <c r="Q3371" s="313"/>
    </row>
    <row r="3372" spans="1:17" s="209" customFormat="1" ht="12" customHeight="1" x14ac:dyDescent="0.3">
      <c r="A3372" s="614"/>
      <c r="B3372" s="508"/>
      <c r="C3372" s="508"/>
      <c r="D3372" s="508"/>
      <c r="E3372" s="508"/>
      <c r="F3372" s="212" t="s">
        <v>83</v>
      </c>
      <c r="G3372" s="208">
        <v>0</v>
      </c>
      <c r="H3372" s="208">
        <v>0</v>
      </c>
      <c r="I3372" s="208">
        <v>0</v>
      </c>
      <c r="J3372" s="208">
        <f t="shared" si="2419"/>
        <v>0</v>
      </c>
      <c r="K3372" s="534"/>
      <c r="L3372" s="531"/>
      <c r="M3372" s="513"/>
      <c r="N3372" s="314"/>
      <c r="O3372" s="313"/>
      <c r="P3372" s="313"/>
      <c r="Q3372" s="313"/>
    </row>
    <row r="3373" spans="1:17" s="209" customFormat="1" ht="12" customHeight="1" x14ac:dyDescent="0.3">
      <c r="A3373" s="614"/>
      <c r="B3373" s="509"/>
      <c r="C3373" s="509"/>
      <c r="D3373" s="509"/>
      <c r="E3373" s="509"/>
      <c r="F3373" s="213" t="s">
        <v>121</v>
      </c>
      <c r="G3373" s="214">
        <f t="shared" ref="G3373:J3373" si="2421">SUM(G3370:G3372)</f>
        <v>5000000</v>
      </c>
      <c r="H3373" s="214">
        <f t="shared" si="2421"/>
        <v>5000000</v>
      </c>
      <c r="I3373" s="214">
        <f t="shared" si="2421"/>
        <v>0</v>
      </c>
      <c r="J3373" s="214">
        <f t="shared" si="2421"/>
        <v>5000000</v>
      </c>
      <c r="K3373" s="535"/>
      <c r="L3373" s="532"/>
      <c r="M3373" s="514"/>
      <c r="N3373" s="314"/>
      <c r="O3373" s="313"/>
      <c r="P3373" s="313"/>
      <c r="Q3373" s="313"/>
    </row>
    <row r="3374" spans="1:17" s="209" customFormat="1" ht="12" customHeight="1" x14ac:dyDescent="0.3">
      <c r="A3374" s="614">
        <f>A3369+1</f>
        <v>359</v>
      </c>
      <c r="B3374" s="507"/>
      <c r="C3374" s="507" t="s">
        <v>580</v>
      </c>
      <c r="D3374" s="507"/>
      <c r="E3374" s="507"/>
      <c r="F3374" s="210" t="s">
        <v>570</v>
      </c>
      <c r="G3374" s="210"/>
      <c r="H3374" s="211"/>
      <c r="I3374" s="211"/>
      <c r="J3374" s="211"/>
      <c r="K3374" s="533"/>
      <c r="L3374" s="530">
        <v>0</v>
      </c>
      <c r="M3374" s="512"/>
      <c r="N3374" s="314"/>
      <c r="O3374" s="313"/>
      <c r="P3374" s="313"/>
      <c r="Q3374" s="313"/>
    </row>
    <row r="3375" spans="1:17" s="209" customFormat="1" ht="12" customHeight="1" x14ac:dyDescent="0.3">
      <c r="A3375" s="614"/>
      <c r="B3375" s="508"/>
      <c r="C3375" s="508"/>
      <c r="D3375" s="508"/>
      <c r="E3375" s="508"/>
      <c r="F3375" s="212" t="s">
        <v>104</v>
      </c>
      <c r="G3375" s="208">
        <v>5000000</v>
      </c>
      <c r="H3375" s="208">
        <f t="shared" ref="H3375" si="2422">G3375</f>
        <v>5000000</v>
      </c>
      <c r="I3375" s="208">
        <v>0</v>
      </c>
      <c r="J3375" s="208">
        <f t="shared" ref="J3375:J3377" si="2423">H3375</f>
        <v>5000000</v>
      </c>
      <c r="K3375" s="534"/>
      <c r="L3375" s="531"/>
      <c r="M3375" s="513"/>
      <c r="N3375" s="314">
        <f>G3375</f>
        <v>5000000</v>
      </c>
      <c r="O3375" s="314">
        <f t="shared" ref="O3375:Q3375" si="2424">H3375</f>
        <v>5000000</v>
      </c>
      <c r="P3375" s="314">
        <f t="shared" si="2424"/>
        <v>0</v>
      </c>
      <c r="Q3375" s="314">
        <f t="shared" si="2424"/>
        <v>5000000</v>
      </c>
    </row>
    <row r="3376" spans="1:17" s="209" customFormat="1" ht="12" customHeight="1" x14ac:dyDescent="0.3">
      <c r="A3376" s="614"/>
      <c r="B3376" s="508"/>
      <c r="C3376" s="508"/>
      <c r="D3376" s="508"/>
      <c r="E3376" s="508"/>
      <c r="F3376" s="212" t="s">
        <v>82</v>
      </c>
      <c r="G3376" s="208">
        <v>0</v>
      </c>
      <c r="H3376" s="208">
        <v>0</v>
      </c>
      <c r="I3376" s="208">
        <v>0</v>
      </c>
      <c r="J3376" s="208">
        <f t="shared" si="2423"/>
        <v>0</v>
      </c>
      <c r="K3376" s="534"/>
      <c r="L3376" s="531"/>
      <c r="M3376" s="513"/>
      <c r="N3376" s="314"/>
      <c r="O3376" s="313"/>
      <c r="P3376" s="313"/>
      <c r="Q3376" s="313"/>
    </row>
    <row r="3377" spans="1:17" s="209" customFormat="1" ht="12" customHeight="1" x14ac:dyDescent="0.3">
      <c r="A3377" s="614"/>
      <c r="B3377" s="508"/>
      <c r="C3377" s="508"/>
      <c r="D3377" s="508"/>
      <c r="E3377" s="508"/>
      <c r="F3377" s="212" t="s">
        <v>83</v>
      </c>
      <c r="G3377" s="208">
        <v>0</v>
      </c>
      <c r="H3377" s="208">
        <v>0</v>
      </c>
      <c r="I3377" s="208">
        <v>0</v>
      </c>
      <c r="J3377" s="208">
        <f t="shared" si="2423"/>
        <v>0</v>
      </c>
      <c r="K3377" s="534"/>
      <c r="L3377" s="531"/>
      <c r="M3377" s="513"/>
      <c r="N3377" s="314"/>
      <c r="O3377" s="313"/>
      <c r="P3377" s="313"/>
      <c r="Q3377" s="313"/>
    </row>
    <row r="3378" spans="1:17" s="209" customFormat="1" ht="12" customHeight="1" x14ac:dyDescent="0.3">
      <c r="A3378" s="614"/>
      <c r="B3378" s="509"/>
      <c r="C3378" s="509"/>
      <c r="D3378" s="509"/>
      <c r="E3378" s="509"/>
      <c r="F3378" s="213" t="s">
        <v>121</v>
      </c>
      <c r="G3378" s="214">
        <f t="shared" ref="G3378:J3378" si="2425">SUM(G3375:G3377)</f>
        <v>5000000</v>
      </c>
      <c r="H3378" s="214">
        <f t="shared" si="2425"/>
        <v>5000000</v>
      </c>
      <c r="I3378" s="214">
        <f t="shared" si="2425"/>
        <v>0</v>
      </c>
      <c r="J3378" s="214">
        <f t="shared" si="2425"/>
        <v>5000000</v>
      </c>
      <c r="K3378" s="535"/>
      <c r="L3378" s="532"/>
      <c r="M3378" s="514"/>
      <c r="N3378" s="314"/>
      <c r="O3378" s="313"/>
      <c r="P3378" s="313"/>
      <c r="Q3378" s="313"/>
    </row>
    <row r="3379" spans="1:17" s="209" customFormat="1" ht="12" customHeight="1" x14ac:dyDescent="0.3">
      <c r="A3379" s="614">
        <f>A3374+1</f>
        <v>360</v>
      </c>
      <c r="B3379" s="507"/>
      <c r="C3379" s="507" t="s">
        <v>581</v>
      </c>
      <c r="D3379" s="507"/>
      <c r="E3379" s="507"/>
      <c r="F3379" s="210" t="s">
        <v>570</v>
      </c>
      <c r="G3379" s="210"/>
      <c r="H3379" s="211"/>
      <c r="I3379" s="211"/>
      <c r="J3379" s="211"/>
      <c r="K3379" s="533"/>
      <c r="L3379" s="530">
        <v>0</v>
      </c>
      <c r="M3379" s="512"/>
      <c r="N3379" s="314"/>
      <c r="O3379" s="313"/>
      <c r="P3379" s="313"/>
      <c r="Q3379" s="313"/>
    </row>
    <row r="3380" spans="1:17" s="209" customFormat="1" ht="12" customHeight="1" x14ac:dyDescent="0.3">
      <c r="A3380" s="614"/>
      <c r="B3380" s="508"/>
      <c r="C3380" s="508"/>
      <c r="D3380" s="508"/>
      <c r="E3380" s="508"/>
      <c r="F3380" s="212" t="s">
        <v>104</v>
      </c>
      <c r="G3380" s="208">
        <v>5000000</v>
      </c>
      <c r="H3380" s="208">
        <f t="shared" ref="H3380" si="2426">G3380</f>
        <v>5000000</v>
      </c>
      <c r="I3380" s="208">
        <v>0</v>
      </c>
      <c r="J3380" s="208">
        <f t="shared" ref="J3380:J3382" si="2427">H3380</f>
        <v>5000000</v>
      </c>
      <c r="K3380" s="534"/>
      <c r="L3380" s="531"/>
      <c r="M3380" s="513"/>
      <c r="N3380" s="314">
        <f>G3380</f>
        <v>5000000</v>
      </c>
      <c r="O3380" s="314">
        <f t="shared" ref="O3380:Q3380" si="2428">H3380</f>
        <v>5000000</v>
      </c>
      <c r="P3380" s="314">
        <f t="shared" si="2428"/>
        <v>0</v>
      </c>
      <c r="Q3380" s="314">
        <f t="shared" si="2428"/>
        <v>5000000</v>
      </c>
    </row>
    <row r="3381" spans="1:17" s="209" customFormat="1" ht="12" customHeight="1" x14ac:dyDescent="0.3">
      <c r="A3381" s="614"/>
      <c r="B3381" s="508"/>
      <c r="C3381" s="508"/>
      <c r="D3381" s="508"/>
      <c r="E3381" s="508"/>
      <c r="F3381" s="212" t="s">
        <v>82</v>
      </c>
      <c r="G3381" s="208">
        <v>0</v>
      </c>
      <c r="H3381" s="208">
        <v>0</v>
      </c>
      <c r="I3381" s="208">
        <v>0</v>
      </c>
      <c r="J3381" s="208">
        <f t="shared" si="2427"/>
        <v>0</v>
      </c>
      <c r="K3381" s="534"/>
      <c r="L3381" s="531"/>
      <c r="M3381" s="513"/>
      <c r="N3381" s="314"/>
      <c r="O3381" s="313"/>
      <c r="P3381" s="313"/>
      <c r="Q3381" s="313"/>
    </row>
    <row r="3382" spans="1:17" s="209" customFormat="1" ht="12" customHeight="1" x14ac:dyDescent="0.3">
      <c r="A3382" s="614"/>
      <c r="B3382" s="508"/>
      <c r="C3382" s="508"/>
      <c r="D3382" s="508"/>
      <c r="E3382" s="508"/>
      <c r="F3382" s="212" t="s">
        <v>83</v>
      </c>
      <c r="G3382" s="208">
        <v>0</v>
      </c>
      <c r="H3382" s="208">
        <v>0</v>
      </c>
      <c r="I3382" s="208">
        <v>0</v>
      </c>
      <c r="J3382" s="208">
        <f t="shared" si="2427"/>
        <v>0</v>
      </c>
      <c r="K3382" s="534"/>
      <c r="L3382" s="531"/>
      <c r="M3382" s="513"/>
      <c r="N3382" s="314"/>
      <c r="O3382" s="313"/>
      <c r="P3382" s="313"/>
      <c r="Q3382" s="313"/>
    </row>
    <row r="3383" spans="1:17" s="209" customFormat="1" ht="12" customHeight="1" x14ac:dyDescent="0.3">
      <c r="A3383" s="614"/>
      <c r="B3383" s="509"/>
      <c r="C3383" s="509"/>
      <c r="D3383" s="509"/>
      <c r="E3383" s="509"/>
      <c r="F3383" s="213" t="s">
        <v>121</v>
      </c>
      <c r="G3383" s="214">
        <f t="shared" ref="G3383:J3383" si="2429">SUM(G3380:G3382)</f>
        <v>5000000</v>
      </c>
      <c r="H3383" s="214">
        <f t="shared" si="2429"/>
        <v>5000000</v>
      </c>
      <c r="I3383" s="214">
        <f t="shared" si="2429"/>
        <v>0</v>
      </c>
      <c r="J3383" s="214">
        <f t="shared" si="2429"/>
        <v>5000000</v>
      </c>
      <c r="K3383" s="535"/>
      <c r="L3383" s="532"/>
      <c r="M3383" s="514"/>
      <c r="N3383" s="314"/>
      <c r="O3383" s="313"/>
      <c r="P3383" s="313"/>
      <c r="Q3383" s="313"/>
    </row>
    <row r="3384" spans="1:17" s="209" customFormat="1" ht="12" customHeight="1" x14ac:dyDescent="0.3">
      <c r="A3384" s="614">
        <f>A3379+1</f>
        <v>361</v>
      </c>
      <c r="B3384" s="507"/>
      <c r="C3384" s="507" t="s">
        <v>582</v>
      </c>
      <c r="D3384" s="507"/>
      <c r="E3384" s="507"/>
      <c r="F3384" s="210" t="s">
        <v>570</v>
      </c>
      <c r="G3384" s="210"/>
      <c r="H3384" s="211"/>
      <c r="I3384" s="211"/>
      <c r="J3384" s="211"/>
      <c r="K3384" s="533"/>
      <c r="L3384" s="530">
        <v>0</v>
      </c>
      <c r="M3384" s="512"/>
      <c r="N3384" s="314"/>
      <c r="O3384" s="313"/>
      <c r="P3384" s="313"/>
      <c r="Q3384" s="313"/>
    </row>
    <row r="3385" spans="1:17" s="209" customFormat="1" ht="12" customHeight="1" x14ac:dyDescent="0.3">
      <c r="A3385" s="614"/>
      <c r="B3385" s="508"/>
      <c r="C3385" s="508"/>
      <c r="D3385" s="508"/>
      <c r="E3385" s="508"/>
      <c r="F3385" s="212" t="s">
        <v>104</v>
      </c>
      <c r="G3385" s="208">
        <v>20000000</v>
      </c>
      <c r="H3385" s="208">
        <f t="shared" ref="H3385" si="2430">G3385</f>
        <v>20000000</v>
      </c>
      <c r="I3385" s="208">
        <v>0</v>
      </c>
      <c r="J3385" s="208">
        <f t="shared" ref="J3385:J3387" si="2431">H3385</f>
        <v>20000000</v>
      </c>
      <c r="K3385" s="534"/>
      <c r="L3385" s="531"/>
      <c r="M3385" s="513"/>
      <c r="N3385" s="314">
        <f>G3385</f>
        <v>20000000</v>
      </c>
      <c r="O3385" s="314">
        <f t="shared" ref="O3385:Q3385" si="2432">H3385</f>
        <v>20000000</v>
      </c>
      <c r="P3385" s="314">
        <f t="shared" si="2432"/>
        <v>0</v>
      </c>
      <c r="Q3385" s="314">
        <f t="shared" si="2432"/>
        <v>20000000</v>
      </c>
    </row>
    <row r="3386" spans="1:17" s="209" customFormat="1" ht="12" customHeight="1" x14ac:dyDescent="0.3">
      <c r="A3386" s="614"/>
      <c r="B3386" s="508"/>
      <c r="C3386" s="508"/>
      <c r="D3386" s="508"/>
      <c r="E3386" s="508"/>
      <c r="F3386" s="212" t="s">
        <v>82</v>
      </c>
      <c r="G3386" s="208">
        <v>0</v>
      </c>
      <c r="H3386" s="208">
        <v>0</v>
      </c>
      <c r="I3386" s="208">
        <v>0</v>
      </c>
      <c r="J3386" s="208">
        <f t="shared" si="2431"/>
        <v>0</v>
      </c>
      <c r="K3386" s="534"/>
      <c r="L3386" s="531"/>
      <c r="M3386" s="513"/>
      <c r="N3386" s="314"/>
      <c r="O3386" s="313"/>
      <c r="P3386" s="313"/>
      <c r="Q3386" s="313"/>
    </row>
    <row r="3387" spans="1:17" s="209" customFormat="1" ht="12" customHeight="1" x14ac:dyDescent="0.3">
      <c r="A3387" s="614"/>
      <c r="B3387" s="508"/>
      <c r="C3387" s="508"/>
      <c r="D3387" s="508"/>
      <c r="E3387" s="508"/>
      <c r="F3387" s="212" t="s">
        <v>83</v>
      </c>
      <c r="G3387" s="208">
        <v>0</v>
      </c>
      <c r="H3387" s="208">
        <v>0</v>
      </c>
      <c r="I3387" s="208">
        <v>0</v>
      </c>
      <c r="J3387" s="208">
        <f t="shared" si="2431"/>
        <v>0</v>
      </c>
      <c r="K3387" s="534"/>
      <c r="L3387" s="531"/>
      <c r="M3387" s="513"/>
      <c r="N3387" s="314"/>
      <c r="O3387" s="313"/>
      <c r="P3387" s="313"/>
      <c r="Q3387" s="313"/>
    </row>
    <row r="3388" spans="1:17" s="209" customFormat="1" ht="12" customHeight="1" x14ac:dyDescent="0.3">
      <c r="A3388" s="614"/>
      <c r="B3388" s="509"/>
      <c r="C3388" s="509"/>
      <c r="D3388" s="509"/>
      <c r="E3388" s="509"/>
      <c r="F3388" s="213" t="s">
        <v>121</v>
      </c>
      <c r="G3388" s="214">
        <f t="shared" ref="G3388:J3388" si="2433">SUM(G3385:G3387)</f>
        <v>20000000</v>
      </c>
      <c r="H3388" s="214">
        <f t="shared" si="2433"/>
        <v>20000000</v>
      </c>
      <c r="I3388" s="214">
        <f t="shared" si="2433"/>
        <v>0</v>
      </c>
      <c r="J3388" s="214">
        <f t="shared" si="2433"/>
        <v>20000000</v>
      </c>
      <c r="K3388" s="535"/>
      <c r="L3388" s="532"/>
      <c r="M3388" s="514"/>
      <c r="N3388" s="314"/>
      <c r="O3388" s="313"/>
      <c r="P3388" s="313"/>
      <c r="Q3388" s="313"/>
    </row>
    <row r="3389" spans="1:17" s="209" customFormat="1" ht="12" customHeight="1" x14ac:dyDescent="0.3">
      <c r="A3389" s="614">
        <f>A3384+1</f>
        <v>362</v>
      </c>
      <c r="B3389" s="507"/>
      <c r="C3389" s="507" t="s">
        <v>585</v>
      </c>
      <c r="D3389" s="507"/>
      <c r="E3389" s="507"/>
      <c r="F3389" s="210" t="s">
        <v>992</v>
      </c>
      <c r="G3389" s="210"/>
      <c r="H3389" s="211"/>
      <c r="I3389" s="211"/>
      <c r="J3389" s="211"/>
      <c r="K3389" s="533" t="s">
        <v>884</v>
      </c>
      <c r="L3389" s="530">
        <v>0</v>
      </c>
      <c r="M3389" s="512" t="s">
        <v>1360</v>
      </c>
      <c r="N3389" s="316"/>
      <c r="O3389" s="313"/>
      <c r="P3389" s="313"/>
      <c r="Q3389" s="313"/>
    </row>
    <row r="3390" spans="1:17" s="209" customFormat="1" ht="12" customHeight="1" x14ac:dyDescent="0.3">
      <c r="A3390" s="614"/>
      <c r="B3390" s="508"/>
      <c r="C3390" s="508"/>
      <c r="D3390" s="508"/>
      <c r="E3390" s="508"/>
      <c r="F3390" s="212" t="s">
        <v>104</v>
      </c>
      <c r="G3390" s="208">
        <v>5000000000</v>
      </c>
      <c r="H3390" s="208">
        <v>0</v>
      </c>
      <c r="I3390" s="208">
        <f>G3390</f>
        <v>5000000000</v>
      </c>
      <c r="J3390" s="208">
        <v>0</v>
      </c>
      <c r="K3390" s="534"/>
      <c r="L3390" s="531"/>
      <c r="M3390" s="513"/>
      <c r="N3390" s="314">
        <f>G3390</f>
        <v>5000000000</v>
      </c>
      <c r="O3390" s="314">
        <f t="shared" ref="O3390:Q3390" si="2434">H3390</f>
        <v>0</v>
      </c>
      <c r="P3390" s="314">
        <f t="shared" si="2434"/>
        <v>5000000000</v>
      </c>
      <c r="Q3390" s="314">
        <f t="shared" si="2434"/>
        <v>0</v>
      </c>
    </row>
    <row r="3391" spans="1:17" s="209" customFormat="1" ht="12" customHeight="1" x14ac:dyDescent="0.3">
      <c r="A3391" s="614"/>
      <c r="B3391" s="508"/>
      <c r="C3391" s="508"/>
      <c r="D3391" s="508"/>
      <c r="E3391" s="508"/>
      <c r="F3391" s="212" t="s">
        <v>82</v>
      </c>
      <c r="G3391" s="208">
        <v>0</v>
      </c>
      <c r="H3391" s="208">
        <v>0</v>
      </c>
      <c r="I3391" s="208">
        <v>0</v>
      </c>
      <c r="J3391" s="208">
        <f t="shared" ref="J3391:J3392" si="2435">H3391</f>
        <v>0</v>
      </c>
      <c r="K3391" s="534"/>
      <c r="L3391" s="531"/>
      <c r="M3391" s="513"/>
      <c r="N3391" s="316"/>
      <c r="O3391" s="313"/>
      <c r="P3391" s="313"/>
      <c r="Q3391" s="313"/>
    </row>
    <row r="3392" spans="1:17" s="209" customFormat="1" ht="12" customHeight="1" x14ac:dyDescent="0.3">
      <c r="A3392" s="614"/>
      <c r="B3392" s="508"/>
      <c r="C3392" s="508"/>
      <c r="D3392" s="508"/>
      <c r="E3392" s="508"/>
      <c r="F3392" s="212" t="s">
        <v>83</v>
      </c>
      <c r="G3392" s="208">
        <v>0</v>
      </c>
      <c r="H3392" s="208">
        <v>0</v>
      </c>
      <c r="I3392" s="208">
        <v>0</v>
      </c>
      <c r="J3392" s="208">
        <f t="shared" si="2435"/>
        <v>0</v>
      </c>
      <c r="K3392" s="534"/>
      <c r="L3392" s="531"/>
      <c r="M3392" s="513"/>
      <c r="N3392" s="316"/>
      <c r="O3392" s="313"/>
      <c r="P3392" s="313"/>
      <c r="Q3392" s="313"/>
    </row>
    <row r="3393" spans="1:17" s="209" customFormat="1" ht="12" customHeight="1" x14ac:dyDescent="0.3">
      <c r="A3393" s="614"/>
      <c r="B3393" s="509"/>
      <c r="C3393" s="509"/>
      <c r="D3393" s="509"/>
      <c r="E3393" s="509"/>
      <c r="F3393" s="213" t="s">
        <v>121</v>
      </c>
      <c r="G3393" s="214">
        <f t="shared" ref="G3393:J3393" si="2436">SUM(G3390:G3392)</f>
        <v>5000000000</v>
      </c>
      <c r="H3393" s="214">
        <f t="shared" si="2436"/>
        <v>0</v>
      </c>
      <c r="I3393" s="214">
        <f t="shared" si="2436"/>
        <v>5000000000</v>
      </c>
      <c r="J3393" s="214">
        <f t="shared" si="2436"/>
        <v>0</v>
      </c>
      <c r="K3393" s="535"/>
      <c r="L3393" s="532"/>
      <c r="M3393" s="514"/>
      <c r="N3393" s="316"/>
      <c r="O3393" s="313"/>
      <c r="P3393" s="313"/>
      <c r="Q3393" s="313"/>
    </row>
    <row r="3394" spans="1:17" s="209" customFormat="1" ht="12" customHeight="1" x14ac:dyDescent="0.3">
      <c r="A3394" s="614">
        <f>A3389+1</f>
        <v>363</v>
      </c>
      <c r="B3394" s="507"/>
      <c r="C3394" s="507" t="s">
        <v>587</v>
      </c>
      <c r="D3394" s="507"/>
      <c r="E3394" s="507"/>
      <c r="F3394" s="210" t="s">
        <v>992</v>
      </c>
      <c r="G3394" s="210"/>
      <c r="H3394" s="211"/>
      <c r="I3394" s="211"/>
      <c r="J3394" s="211"/>
      <c r="K3394" s="533" t="s">
        <v>1190</v>
      </c>
      <c r="L3394" s="530">
        <v>0</v>
      </c>
      <c r="M3394" s="512" t="s">
        <v>1361</v>
      </c>
      <c r="N3394" s="316"/>
      <c r="O3394" s="313"/>
      <c r="P3394" s="313"/>
      <c r="Q3394" s="313"/>
    </row>
    <row r="3395" spans="1:17" s="209" customFormat="1" ht="12" customHeight="1" x14ac:dyDescent="0.3">
      <c r="A3395" s="614"/>
      <c r="B3395" s="508"/>
      <c r="C3395" s="508"/>
      <c r="D3395" s="508"/>
      <c r="E3395" s="508"/>
      <c r="F3395" s="212" t="s">
        <v>104</v>
      </c>
      <c r="G3395" s="208">
        <v>61000000000</v>
      </c>
      <c r="H3395" s="208">
        <v>0</v>
      </c>
      <c r="I3395" s="208">
        <f>G3395</f>
        <v>61000000000</v>
      </c>
      <c r="J3395" s="208">
        <f t="shared" ref="J3395:J3397" si="2437">H3395</f>
        <v>0</v>
      </c>
      <c r="K3395" s="534"/>
      <c r="L3395" s="531"/>
      <c r="M3395" s="513"/>
      <c r="N3395" s="314">
        <f>G3395</f>
        <v>61000000000</v>
      </c>
      <c r="O3395" s="314">
        <f t="shared" ref="O3395:Q3395" si="2438">H3395</f>
        <v>0</v>
      </c>
      <c r="P3395" s="314">
        <f t="shared" si="2438"/>
        <v>61000000000</v>
      </c>
      <c r="Q3395" s="314">
        <f t="shared" si="2438"/>
        <v>0</v>
      </c>
    </row>
    <row r="3396" spans="1:17" s="209" customFormat="1" ht="12" customHeight="1" x14ac:dyDescent="0.3">
      <c r="A3396" s="614"/>
      <c r="B3396" s="508"/>
      <c r="C3396" s="508"/>
      <c r="D3396" s="508"/>
      <c r="E3396" s="508"/>
      <c r="F3396" s="212" t="s">
        <v>82</v>
      </c>
      <c r="G3396" s="208">
        <v>0</v>
      </c>
      <c r="H3396" s="208">
        <v>0</v>
      </c>
      <c r="I3396" s="208">
        <v>0</v>
      </c>
      <c r="J3396" s="208">
        <f t="shared" si="2437"/>
        <v>0</v>
      </c>
      <c r="K3396" s="534"/>
      <c r="L3396" s="531"/>
      <c r="M3396" s="513"/>
      <c r="N3396" s="316"/>
      <c r="O3396" s="313"/>
      <c r="P3396" s="313"/>
      <c r="Q3396" s="313"/>
    </row>
    <row r="3397" spans="1:17" s="209" customFormat="1" ht="12" customHeight="1" x14ac:dyDescent="0.3">
      <c r="A3397" s="614"/>
      <c r="B3397" s="508"/>
      <c r="C3397" s="508"/>
      <c r="D3397" s="508"/>
      <c r="E3397" s="508"/>
      <c r="F3397" s="212" t="s">
        <v>83</v>
      </c>
      <c r="G3397" s="208">
        <v>0</v>
      </c>
      <c r="H3397" s="208">
        <v>0</v>
      </c>
      <c r="I3397" s="208">
        <v>0</v>
      </c>
      <c r="J3397" s="208">
        <f t="shared" si="2437"/>
        <v>0</v>
      </c>
      <c r="K3397" s="534"/>
      <c r="L3397" s="531"/>
      <c r="M3397" s="513"/>
      <c r="N3397" s="316"/>
      <c r="O3397" s="313"/>
      <c r="P3397" s="313"/>
      <c r="Q3397" s="313"/>
    </row>
    <row r="3398" spans="1:17" s="209" customFormat="1" ht="12" customHeight="1" x14ac:dyDescent="0.3">
      <c r="A3398" s="614"/>
      <c r="B3398" s="509"/>
      <c r="C3398" s="509"/>
      <c r="D3398" s="509"/>
      <c r="E3398" s="509"/>
      <c r="F3398" s="213" t="s">
        <v>121</v>
      </c>
      <c r="G3398" s="214">
        <f t="shared" ref="G3398:J3398" si="2439">SUM(G3395:G3397)</f>
        <v>61000000000</v>
      </c>
      <c r="H3398" s="214">
        <f t="shared" si="2439"/>
        <v>0</v>
      </c>
      <c r="I3398" s="214">
        <f t="shared" si="2439"/>
        <v>61000000000</v>
      </c>
      <c r="J3398" s="214">
        <f t="shared" si="2439"/>
        <v>0</v>
      </c>
      <c r="K3398" s="535"/>
      <c r="L3398" s="532"/>
      <c r="M3398" s="514"/>
      <c r="N3398" s="316"/>
      <c r="O3398" s="313"/>
      <c r="P3398" s="313"/>
      <c r="Q3398" s="313"/>
    </row>
    <row r="3399" spans="1:17" s="209" customFormat="1" ht="12" customHeight="1" x14ac:dyDescent="0.3">
      <c r="A3399" s="614">
        <f>A3394+1</f>
        <v>364</v>
      </c>
      <c r="B3399" s="507"/>
      <c r="C3399" s="507" t="s">
        <v>588</v>
      </c>
      <c r="D3399" s="507"/>
      <c r="E3399" s="507"/>
      <c r="F3399" s="210" t="s">
        <v>1191</v>
      </c>
      <c r="G3399" s="210"/>
      <c r="H3399" s="211"/>
      <c r="I3399" s="211"/>
      <c r="J3399" s="211"/>
      <c r="K3399" s="555" t="s">
        <v>1376</v>
      </c>
      <c r="L3399" s="530">
        <v>0</v>
      </c>
      <c r="M3399" s="512" t="s">
        <v>1362</v>
      </c>
      <c r="N3399" s="316"/>
      <c r="O3399" s="313"/>
      <c r="P3399" s="313"/>
      <c r="Q3399" s="313"/>
    </row>
    <row r="3400" spans="1:17" s="209" customFormat="1" ht="12" customHeight="1" x14ac:dyDescent="0.3">
      <c r="A3400" s="614"/>
      <c r="B3400" s="508"/>
      <c r="C3400" s="508"/>
      <c r="D3400" s="508"/>
      <c r="E3400" s="508"/>
      <c r="F3400" s="212" t="s">
        <v>104</v>
      </c>
      <c r="G3400" s="208">
        <v>2000000000</v>
      </c>
      <c r="H3400" s="208">
        <f t="shared" ref="H3400" si="2440">G3400</f>
        <v>2000000000</v>
      </c>
      <c r="I3400" s="208">
        <v>0</v>
      </c>
      <c r="J3400" s="208">
        <v>0</v>
      </c>
      <c r="K3400" s="556"/>
      <c r="L3400" s="531"/>
      <c r="M3400" s="513"/>
      <c r="N3400" s="314">
        <f>G3400</f>
        <v>2000000000</v>
      </c>
      <c r="O3400" s="314">
        <f t="shared" ref="O3400:Q3400" si="2441">H3400</f>
        <v>2000000000</v>
      </c>
      <c r="P3400" s="314">
        <f t="shared" si="2441"/>
        <v>0</v>
      </c>
      <c r="Q3400" s="314">
        <f t="shared" si="2441"/>
        <v>0</v>
      </c>
    </row>
    <row r="3401" spans="1:17" s="209" customFormat="1" ht="12" customHeight="1" x14ac:dyDescent="0.3">
      <c r="A3401" s="614"/>
      <c r="B3401" s="508"/>
      <c r="C3401" s="508"/>
      <c r="D3401" s="508"/>
      <c r="E3401" s="508"/>
      <c r="F3401" s="212" t="s">
        <v>82</v>
      </c>
      <c r="G3401" s="208">
        <v>0</v>
      </c>
      <c r="H3401" s="208">
        <v>0</v>
      </c>
      <c r="I3401" s="208">
        <v>0</v>
      </c>
      <c r="J3401" s="208">
        <f t="shared" ref="J3401:J3402" si="2442">H3401</f>
        <v>0</v>
      </c>
      <c r="K3401" s="556"/>
      <c r="L3401" s="531"/>
      <c r="M3401" s="513"/>
      <c r="N3401" s="316"/>
      <c r="O3401" s="313"/>
      <c r="P3401" s="313"/>
      <c r="Q3401" s="313"/>
    </row>
    <row r="3402" spans="1:17" s="209" customFormat="1" ht="12" customHeight="1" x14ac:dyDescent="0.3">
      <c r="A3402" s="614"/>
      <c r="B3402" s="508"/>
      <c r="C3402" s="508"/>
      <c r="D3402" s="508"/>
      <c r="E3402" s="508"/>
      <c r="F3402" s="212" t="s">
        <v>83</v>
      </c>
      <c r="G3402" s="208">
        <v>0</v>
      </c>
      <c r="H3402" s="208">
        <v>0</v>
      </c>
      <c r="I3402" s="208">
        <v>0</v>
      </c>
      <c r="J3402" s="208">
        <f t="shared" si="2442"/>
        <v>0</v>
      </c>
      <c r="K3402" s="556"/>
      <c r="L3402" s="531"/>
      <c r="M3402" s="513"/>
      <c r="N3402" s="316"/>
      <c r="O3402" s="313"/>
      <c r="P3402" s="313"/>
      <c r="Q3402" s="313"/>
    </row>
    <row r="3403" spans="1:17" s="209" customFormat="1" ht="12" customHeight="1" x14ac:dyDescent="0.3">
      <c r="A3403" s="614"/>
      <c r="B3403" s="509"/>
      <c r="C3403" s="509"/>
      <c r="D3403" s="509"/>
      <c r="E3403" s="509"/>
      <c r="F3403" s="213" t="s">
        <v>121</v>
      </c>
      <c r="G3403" s="214">
        <f t="shared" ref="G3403:J3403" si="2443">SUM(G3400:G3402)</f>
        <v>2000000000</v>
      </c>
      <c r="H3403" s="214">
        <f t="shared" si="2443"/>
        <v>2000000000</v>
      </c>
      <c r="I3403" s="214">
        <f t="shared" si="2443"/>
        <v>0</v>
      </c>
      <c r="J3403" s="214">
        <f t="shared" si="2443"/>
        <v>0</v>
      </c>
      <c r="K3403" s="557"/>
      <c r="L3403" s="532"/>
      <c r="M3403" s="514"/>
      <c r="N3403" s="316"/>
      <c r="O3403" s="313"/>
      <c r="P3403" s="313"/>
      <c r="Q3403" s="313"/>
    </row>
    <row r="3404" spans="1:17" s="209" customFormat="1" ht="12" customHeight="1" x14ac:dyDescent="0.3">
      <c r="A3404" s="614">
        <f>A3399+1</f>
        <v>365</v>
      </c>
      <c r="B3404" s="507"/>
      <c r="C3404" s="507" t="s">
        <v>589</v>
      </c>
      <c r="D3404" s="507"/>
      <c r="E3404" s="507"/>
      <c r="F3404" s="210" t="s">
        <v>583</v>
      </c>
      <c r="G3404" s="210"/>
      <c r="H3404" s="211"/>
      <c r="I3404" s="211"/>
      <c r="J3404" s="211"/>
      <c r="K3404" s="555" t="s">
        <v>1376</v>
      </c>
      <c r="L3404" s="530">
        <v>0</v>
      </c>
      <c r="M3404" s="512" t="s">
        <v>1362</v>
      </c>
      <c r="N3404" s="316"/>
      <c r="O3404" s="313"/>
      <c r="P3404" s="313"/>
      <c r="Q3404" s="313"/>
    </row>
    <row r="3405" spans="1:17" s="209" customFormat="1" ht="12" customHeight="1" x14ac:dyDescent="0.3">
      <c r="A3405" s="614"/>
      <c r="B3405" s="508"/>
      <c r="C3405" s="508"/>
      <c r="D3405" s="508"/>
      <c r="E3405" s="508"/>
      <c r="F3405" s="212" t="s">
        <v>104</v>
      </c>
      <c r="G3405" s="208">
        <v>2000000000</v>
      </c>
      <c r="H3405" s="208">
        <f t="shared" ref="H3405" si="2444">G3405</f>
        <v>2000000000</v>
      </c>
      <c r="I3405" s="208">
        <v>0</v>
      </c>
      <c r="J3405" s="208">
        <v>0</v>
      </c>
      <c r="K3405" s="556"/>
      <c r="L3405" s="531"/>
      <c r="M3405" s="513"/>
      <c r="N3405" s="314">
        <f>G3405</f>
        <v>2000000000</v>
      </c>
      <c r="O3405" s="314">
        <f t="shared" ref="O3405:Q3405" si="2445">H3405</f>
        <v>2000000000</v>
      </c>
      <c r="P3405" s="314">
        <f t="shared" si="2445"/>
        <v>0</v>
      </c>
      <c r="Q3405" s="314">
        <f t="shared" si="2445"/>
        <v>0</v>
      </c>
    </row>
    <row r="3406" spans="1:17" s="209" customFormat="1" ht="12" customHeight="1" x14ac:dyDescent="0.3">
      <c r="A3406" s="614"/>
      <c r="B3406" s="508"/>
      <c r="C3406" s="508"/>
      <c r="D3406" s="508"/>
      <c r="E3406" s="508"/>
      <c r="F3406" s="212" t="s">
        <v>82</v>
      </c>
      <c r="G3406" s="208">
        <v>0</v>
      </c>
      <c r="H3406" s="208">
        <v>0</v>
      </c>
      <c r="I3406" s="208">
        <v>0</v>
      </c>
      <c r="J3406" s="208">
        <f t="shared" ref="J3406:J3407" si="2446">H3406</f>
        <v>0</v>
      </c>
      <c r="K3406" s="556"/>
      <c r="L3406" s="531"/>
      <c r="M3406" s="513"/>
      <c r="N3406" s="316"/>
      <c r="O3406" s="313"/>
      <c r="P3406" s="313"/>
      <c r="Q3406" s="313"/>
    </row>
    <row r="3407" spans="1:17" s="209" customFormat="1" ht="12" customHeight="1" x14ac:dyDescent="0.3">
      <c r="A3407" s="614"/>
      <c r="B3407" s="508"/>
      <c r="C3407" s="508"/>
      <c r="D3407" s="508"/>
      <c r="E3407" s="508"/>
      <c r="F3407" s="212" t="s">
        <v>83</v>
      </c>
      <c r="G3407" s="208">
        <v>0</v>
      </c>
      <c r="H3407" s="208">
        <v>0</v>
      </c>
      <c r="I3407" s="208">
        <v>0</v>
      </c>
      <c r="J3407" s="208">
        <f t="shared" si="2446"/>
        <v>0</v>
      </c>
      <c r="K3407" s="556"/>
      <c r="L3407" s="531"/>
      <c r="M3407" s="513"/>
      <c r="N3407" s="316"/>
      <c r="O3407" s="313"/>
      <c r="P3407" s="313"/>
      <c r="Q3407" s="313"/>
    </row>
    <row r="3408" spans="1:17" s="209" customFormat="1" ht="12" customHeight="1" x14ac:dyDescent="0.3">
      <c r="A3408" s="614"/>
      <c r="B3408" s="509"/>
      <c r="C3408" s="509"/>
      <c r="D3408" s="509"/>
      <c r="E3408" s="509"/>
      <c r="F3408" s="213" t="s">
        <v>121</v>
      </c>
      <c r="G3408" s="214">
        <f t="shared" ref="G3408:J3408" si="2447">SUM(G3405:G3407)</f>
        <v>2000000000</v>
      </c>
      <c r="H3408" s="214">
        <f t="shared" si="2447"/>
        <v>2000000000</v>
      </c>
      <c r="I3408" s="214">
        <f t="shared" si="2447"/>
        <v>0</v>
      </c>
      <c r="J3408" s="214">
        <f t="shared" si="2447"/>
        <v>0</v>
      </c>
      <c r="K3408" s="557"/>
      <c r="L3408" s="532"/>
      <c r="M3408" s="514"/>
      <c r="N3408" s="316"/>
      <c r="O3408" s="313"/>
      <c r="P3408" s="313"/>
      <c r="Q3408" s="313"/>
    </row>
    <row r="3409" spans="1:17" s="209" customFormat="1" ht="12" customHeight="1" x14ac:dyDescent="0.3">
      <c r="A3409" s="614">
        <f>A3404+1</f>
        <v>366</v>
      </c>
      <c r="B3409" s="507"/>
      <c r="C3409" s="507" t="s">
        <v>590</v>
      </c>
      <c r="D3409" s="507"/>
      <c r="E3409" s="507"/>
      <c r="F3409" s="210" t="s">
        <v>583</v>
      </c>
      <c r="G3409" s="210"/>
      <c r="H3409" s="211"/>
      <c r="I3409" s="211"/>
      <c r="J3409" s="211"/>
      <c r="K3409" s="555" t="s">
        <v>1376</v>
      </c>
      <c r="L3409" s="530">
        <v>0</v>
      </c>
      <c r="M3409" s="512" t="s">
        <v>1362</v>
      </c>
      <c r="N3409" s="316"/>
      <c r="O3409" s="313"/>
      <c r="P3409" s="313"/>
      <c r="Q3409" s="313"/>
    </row>
    <row r="3410" spans="1:17" s="209" customFormat="1" ht="12" customHeight="1" x14ac:dyDescent="0.3">
      <c r="A3410" s="614"/>
      <c r="B3410" s="508"/>
      <c r="C3410" s="508"/>
      <c r="D3410" s="508"/>
      <c r="E3410" s="508"/>
      <c r="F3410" s="212" t="s">
        <v>104</v>
      </c>
      <c r="G3410" s="208">
        <v>2000000000</v>
      </c>
      <c r="H3410" s="208">
        <f t="shared" ref="H3410" si="2448">G3410</f>
        <v>2000000000</v>
      </c>
      <c r="I3410" s="208">
        <v>0</v>
      </c>
      <c r="J3410" s="208">
        <v>0</v>
      </c>
      <c r="K3410" s="556"/>
      <c r="L3410" s="531"/>
      <c r="M3410" s="513"/>
      <c r="N3410" s="314">
        <f>G3410</f>
        <v>2000000000</v>
      </c>
      <c r="O3410" s="314">
        <f t="shared" ref="O3410:Q3410" si="2449">H3410</f>
        <v>2000000000</v>
      </c>
      <c r="P3410" s="314">
        <f t="shared" si="2449"/>
        <v>0</v>
      </c>
      <c r="Q3410" s="314">
        <f t="shared" si="2449"/>
        <v>0</v>
      </c>
    </row>
    <row r="3411" spans="1:17" s="209" customFormat="1" ht="12" customHeight="1" x14ac:dyDescent="0.3">
      <c r="A3411" s="614"/>
      <c r="B3411" s="508"/>
      <c r="C3411" s="508"/>
      <c r="D3411" s="508"/>
      <c r="E3411" s="508"/>
      <c r="F3411" s="212" t="s">
        <v>82</v>
      </c>
      <c r="G3411" s="208">
        <v>0</v>
      </c>
      <c r="H3411" s="208">
        <v>0</v>
      </c>
      <c r="I3411" s="208">
        <v>0</v>
      </c>
      <c r="J3411" s="208">
        <f t="shared" ref="J3411:J3412" si="2450">H3411</f>
        <v>0</v>
      </c>
      <c r="K3411" s="556"/>
      <c r="L3411" s="531"/>
      <c r="M3411" s="513"/>
      <c r="N3411" s="316"/>
      <c r="O3411" s="313"/>
      <c r="P3411" s="313"/>
      <c r="Q3411" s="313"/>
    </row>
    <row r="3412" spans="1:17" s="209" customFormat="1" ht="12" customHeight="1" x14ac:dyDescent="0.3">
      <c r="A3412" s="614"/>
      <c r="B3412" s="508"/>
      <c r="C3412" s="508"/>
      <c r="D3412" s="508"/>
      <c r="E3412" s="508"/>
      <c r="F3412" s="212" t="s">
        <v>83</v>
      </c>
      <c r="G3412" s="208">
        <v>0</v>
      </c>
      <c r="H3412" s="208">
        <v>0</v>
      </c>
      <c r="I3412" s="208">
        <v>0</v>
      </c>
      <c r="J3412" s="208">
        <f t="shared" si="2450"/>
        <v>0</v>
      </c>
      <c r="K3412" s="556"/>
      <c r="L3412" s="531"/>
      <c r="M3412" s="513"/>
      <c r="N3412" s="316"/>
      <c r="O3412" s="313"/>
      <c r="P3412" s="313"/>
      <c r="Q3412" s="313"/>
    </row>
    <row r="3413" spans="1:17" s="209" customFormat="1" ht="12" customHeight="1" x14ac:dyDescent="0.3">
      <c r="A3413" s="614"/>
      <c r="B3413" s="509"/>
      <c r="C3413" s="509"/>
      <c r="D3413" s="509"/>
      <c r="E3413" s="509"/>
      <c r="F3413" s="213" t="s">
        <v>121</v>
      </c>
      <c r="G3413" s="214">
        <f t="shared" ref="G3413:J3413" si="2451">SUM(G3410:G3412)</f>
        <v>2000000000</v>
      </c>
      <c r="H3413" s="214">
        <f t="shared" si="2451"/>
        <v>2000000000</v>
      </c>
      <c r="I3413" s="214">
        <f t="shared" si="2451"/>
        <v>0</v>
      </c>
      <c r="J3413" s="214">
        <f t="shared" si="2451"/>
        <v>0</v>
      </c>
      <c r="K3413" s="557"/>
      <c r="L3413" s="532"/>
      <c r="M3413" s="514"/>
      <c r="N3413" s="316"/>
      <c r="O3413" s="313"/>
      <c r="P3413" s="313"/>
      <c r="Q3413" s="313"/>
    </row>
    <row r="3414" spans="1:17" s="209" customFormat="1" ht="12" customHeight="1" x14ac:dyDescent="0.3">
      <c r="A3414" s="614">
        <f>A3409+1</f>
        <v>367</v>
      </c>
      <c r="B3414" s="507"/>
      <c r="C3414" s="507" t="s">
        <v>591</v>
      </c>
      <c r="D3414" s="507"/>
      <c r="E3414" s="507"/>
      <c r="F3414" s="210" t="s">
        <v>583</v>
      </c>
      <c r="G3414" s="210"/>
      <c r="H3414" s="211"/>
      <c r="I3414" s="211"/>
      <c r="J3414" s="211"/>
      <c r="K3414" s="555" t="s">
        <v>1376</v>
      </c>
      <c r="L3414" s="530">
        <v>0</v>
      </c>
      <c r="M3414" s="512" t="s">
        <v>1362</v>
      </c>
      <c r="N3414" s="316"/>
      <c r="O3414" s="313"/>
      <c r="P3414" s="313"/>
      <c r="Q3414" s="313"/>
    </row>
    <row r="3415" spans="1:17" s="209" customFormat="1" ht="12" customHeight="1" x14ac:dyDescent="0.3">
      <c r="A3415" s="614"/>
      <c r="B3415" s="508"/>
      <c r="C3415" s="508"/>
      <c r="D3415" s="508"/>
      <c r="E3415" s="508"/>
      <c r="F3415" s="212" t="s">
        <v>104</v>
      </c>
      <c r="G3415" s="208">
        <v>2000000000</v>
      </c>
      <c r="H3415" s="208">
        <f t="shared" ref="H3415" si="2452">G3415</f>
        <v>2000000000</v>
      </c>
      <c r="I3415" s="208">
        <v>0</v>
      </c>
      <c r="J3415" s="208">
        <v>0</v>
      </c>
      <c r="K3415" s="556"/>
      <c r="L3415" s="531"/>
      <c r="M3415" s="513"/>
      <c r="N3415" s="314">
        <f>G3415</f>
        <v>2000000000</v>
      </c>
      <c r="O3415" s="314">
        <f t="shared" ref="O3415:Q3415" si="2453">H3415</f>
        <v>2000000000</v>
      </c>
      <c r="P3415" s="314">
        <f t="shared" si="2453"/>
        <v>0</v>
      </c>
      <c r="Q3415" s="314">
        <f t="shared" si="2453"/>
        <v>0</v>
      </c>
    </row>
    <row r="3416" spans="1:17" s="209" customFormat="1" ht="12" customHeight="1" x14ac:dyDescent="0.3">
      <c r="A3416" s="614"/>
      <c r="B3416" s="508"/>
      <c r="C3416" s="508"/>
      <c r="D3416" s="508"/>
      <c r="E3416" s="508"/>
      <c r="F3416" s="212" t="s">
        <v>82</v>
      </c>
      <c r="G3416" s="208">
        <v>0</v>
      </c>
      <c r="H3416" s="208">
        <v>0</v>
      </c>
      <c r="I3416" s="208">
        <v>0</v>
      </c>
      <c r="J3416" s="208">
        <f t="shared" ref="J3416:J3417" si="2454">H3416</f>
        <v>0</v>
      </c>
      <c r="K3416" s="556"/>
      <c r="L3416" s="531"/>
      <c r="M3416" s="513"/>
      <c r="N3416" s="316"/>
      <c r="O3416" s="313"/>
      <c r="P3416" s="313"/>
      <c r="Q3416" s="313"/>
    </row>
    <row r="3417" spans="1:17" s="209" customFormat="1" ht="12" customHeight="1" x14ac:dyDescent="0.3">
      <c r="A3417" s="614"/>
      <c r="B3417" s="508"/>
      <c r="C3417" s="508"/>
      <c r="D3417" s="508"/>
      <c r="E3417" s="508"/>
      <c r="F3417" s="212" t="s">
        <v>83</v>
      </c>
      <c r="G3417" s="208">
        <v>0</v>
      </c>
      <c r="H3417" s="208">
        <v>0</v>
      </c>
      <c r="I3417" s="208">
        <v>0</v>
      </c>
      <c r="J3417" s="208">
        <f t="shared" si="2454"/>
        <v>0</v>
      </c>
      <c r="K3417" s="556"/>
      <c r="L3417" s="531"/>
      <c r="M3417" s="513"/>
      <c r="N3417" s="316"/>
      <c r="O3417" s="313"/>
      <c r="P3417" s="313"/>
      <c r="Q3417" s="313"/>
    </row>
    <row r="3418" spans="1:17" s="209" customFormat="1" ht="12" customHeight="1" x14ac:dyDescent="0.3">
      <c r="A3418" s="614"/>
      <c r="B3418" s="509"/>
      <c r="C3418" s="509"/>
      <c r="D3418" s="509"/>
      <c r="E3418" s="509"/>
      <c r="F3418" s="213" t="s">
        <v>121</v>
      </c>
      <c r="G3418" s="214">
        <f t="shared" ref="G3418:J3418" si="2455">SUM(G3415:G3417)</f>
        <v>2000000000</v>
      </c>
      <c r="H3418" s="214">
        <f t="shared" si="2455"/>
        <v>2000000000</v>
      </c>
      <c r="I3418" s="214">
        <f t="shared" si="2455"/>
        <v>0</v>
      </c>
      <c r="J3418" s="214">
        <f t="shared" si="2455"/>
        <v>0</v>
      </c>
      <c r="K3418" s="557"/>
      <c r="L3418" s="532"/>
      <c r="M3418" s="514"/>
      <c r="N3418" s="316"/>
      <c r="O3418" s="313"/>
      <c r="P3418" s="313"/>
      <c r="Q3418" s="313"/>
    </row>
    <row r="3419" spans="1:17" s="209" customFormat="1" ht="12" customHeight="1" x14ac:dyDescent="0.3">
      <c r="A3419" s="614">
        <f>A3414+1</f>
        <v>368</v>
      </c>
      <c r="B3419" s="507"/>
      <c r="C3419" s="507" t="s">
        <v>592</v>
      </c>
      <c r="D3419" s="507"/>
      <c r="E3419" s="507"/>
      <c r="F3419" s="210" t="s">
        <v>583</v>
      </c>
      <c r="G3419" s="210"/>
      <c r="H3419" s="211"/>
      <c r="I3419" s="211"/>
      <c r="J3419" s="211"/>
      <c r="K3419" s="555" t="s">
        <v>1376</v>
      </c>
      <c r="L3419" s="530">
        <v>0</v>
      </c>
      <c r="M3419" s="512" t="s">
        <v>1362</v>
      </c>
      <c r="N3419" s="316"/>
      <c r="O3419" s="313"/>
      <c r="P3419" s="313"/>
      <c r="Q3419" s="313"/>
    </row>
    <row r="3420" spans="1:17" s="209" customFormat="1" ht="12" customHeight="1" x14ac:dyDescent="0.3">
      <c r="A3420" s="614"/>
      <c r="B3420" s="508"/>
      <c r="C3420" s="508"/>
      <c r="D3420" s="508"/>
      <c r="E3420" s="508"/>
      <c r="F3420" s="212" t="s">
        <v>104</v>
      </c>
      <c r="G3420" s="208">
        <v>2000000000</v>
      </c>
      <c r="H3420" s="208">
        <f t="shared" ref="H3420" si="2456">G3420</f>
        <v>2000000000</v>
      </c>
      <c r="I3420" s="208">
        <v>0</v>
      </c>
      <c r="J3420" s="208">
        <v>0</v>
      </c>
      <c r="K3420" s="556"/>
      <c r="L3420" s="531"/>
      <c r="M3420" s="513"/>
      <c r="N3420" s="314">
        <f>G3420</f>
        <v>2000000000</v>
      </c>
      <c r="O3420" s="314">
        <f t="shared" ref="O3420:Q3420" si="2457">H3420</f>
        <v>2000000000</v>
      </c>
      <c r="P3420" s="314">
        <f t="shared" si="2457"/>
        <v>0</v>
      </c>
      <c r="Q3420" s="314">
        <f t="shared" si="2457"/>
        <v>0</v>
      </c>
    </row>
    <row r="3421" spans="1:17" s="209" customFormat="1" ht="12" customHeight="1" x14ac:dyDescent="0.3">
      <c r="A3421" s="614"/>
      <c r="B3421" s="508"/>
      <c r="C3421" s="508"/>
      <c r="D3421" s="508"/>
      <c r="E3421" s="508"/>
      <c r="F3421" s="212" t="s">
        <v>82</v>
      </c>
      <c r="G3421" s="208">
        <v>0</v>
      </c>
      <c r="H3421" s="208">
        <v>0</v>
      </c>
      <c r="I3421" s="208">
        <v>0</v>
      </c>
      <c r="J3421" s="208">
        <f t="shared" ref="J3421:J3422" si="2458">H3421</f>
        <v>0</v>
      </c>
      <c r="K3421" s="556"/>
      <c r="L3421" s="531"/>
      <c r="M3421" s="513"/>
      <c r="N3421" s="316"/>
      <c r="O3421" s="313"/>
      <c r="P3421" s="313"/>
      <c r="Q3421" s="313"/>
    </row>
    <row r="3422" spans="1:17" s="209" customFormat="1" ht="12" customHeight="1" x14ac:dyDescent="0.3">
      <c r="A3422" s="614"/>
      <c r="B3422" s="508"/>
      <c r="C3422" s="508"/>
      <c r="D3422" s="508"/>
      <c r="E3422" s="508"/>
      <c r="F3422" s="212" t="s">
        <v>83</v>
      </c>
      <c r="G3422" s="208">
        <v>0</v>
      </c>
      <c r="H3422" s="208">
        <v>0</v>
      </c>
      <c r="I3422" s="208">
        <v>0</v>
      </c>
      <c r="J3422" s="208">
        <f t="shared" si="2458"/>
        <v>0</v>
      </c>
      <c r="K3422" s="556"/>
      <c r="L3422" s="531"/>
      <c r="M3422" s="513"/>
      <c r="N3422" s="316"/>
      <c r="O3422" s="313"/>
      <c r="P3422" s="313"/>
      <c r="Q3422" s="313"/>
    </row>
    <row r="3423" spans="1:17" s="209" customFormat="1" ht="12" customHeight="1" x14ac:dyDescent="0.3">
      <c r="A3423" s="614"/>
      <c r="B3423" s="509"/>
      <c r="C3423" s="509"/>
      <c r="D3423" s="509"/>
      <c r="E3423" s="509"/>
      <c r="F3423" s="213" t="s">
        <v>121</v>
      </c>
      <c r="G3423" s="214">
        <f t="shared" ref="G3423:J3423" si="2459">SUM(G3420:G3422)</f>
        <v>2000000000</v>
      </c>
      <c r="H3423" s="214">
        <f t="shared" si="2459"/>
        <v>2000000000</v>
      </c>
      <c r="I3423" s="214">
        <f t="shared" si="2459"/>
        <v>0</v>
      </c>
      <c r="J3423" s="214">
        <f t="shared" si="2459"/>
        <v>0</v>
      </c>
      <c r="K3423" s="557"/>
      <c r="L3423" s="532"/>
      <c r="M3423" s="514"/>
      <c r="N3423" s="316"/>
      <c r="O3423" s="313"/>
      <c r="P3423" s="313"/>
      <c r="Q3423" s="313"/>
    </row>
    <row r="3424" spans="1:17" s="209" customFormat="1" ht="12" customHeight="1" x14ac:dyDescent="0.3">
      <c r="A3424" s="614">
        <f>A3419+1</f>
        <v>369</v>
      </c>
      <c r="B3424" s="507"/>
      <c r="C3424" s="507" t="s">
        <v>593</v>
      </c>
      <c r="D3424" s="507"/>
      <c r="E3424" s="507"/>
      <c r="F3424" s="210" t="s">
        <v>583</v>
      </c>
      <c r="G3424" s="210"/>
      <c r="H3424" s="211"/>
      <c r="I3424" s="211"/>
      <c r="J3424" s="211"/>
      <c r="K3424" s="555" t="s">
        <v>1376</v>
      </c>
      <c r="L3424" s="530">
        <v>0</v>
      </c>
      <c r="M3424" s="512" t="s">
        <v>1362</v>
      </c>
      <c r="N3424" s="316"/>
      <c r="O3424" s="313"/>
      <c r="P3424" s="313"/>
      <c r="Q3424" s="313"/>
    </row>
    <row r="3425" spans="1:17" s="209" customFormat="1" ht="12" customHeight="1" x14ac:dyDescent="0.3">
      <c r="A3425" s="614"/>
      <c r="B3425" s="508"/>
      <c r="C3425" s="508"/>
      <c r="D3425" s="508"/>
      <c r="E3425" s="508"/>
      <c r="F3425" s="212" t="s">
        <v>104</v>
      </c>
      <c r="G3425" s="208">
        <v>2000000000</v>
      </c>
      <c r="H3425" s="208">
        <f t="shared" ref="H3425" si="2460">G3425</f>
        <v>2000000000</v>
      </c>
      <c r="I3425" s="208">
        <v>0</v>
      </c>
      <c r="J3425" s="208">
        <v>0</v>
      </c>
      <c r="K3425" s="556"/>
      <c r="L3425" s="531"/>
      <c r="M3425" s="513"/>
      <c r="N3425" s="314">
        <f>G3425</f>
        <v>2000000000</v>
      </c>
      <c r="O3425" s="314">
        <f t="shared" ref="O3425:Q3425" si="2461">H3425</f>
        <v>2000000000</v>
      </c>
      <c r="P3425" s="314">
        <f t="shared" si="2461"/>
        <v>0</v>
      </c>
      <c r="Q3425" s="314">
        <f t="shared" si="2461"/>
        <v>0</v>
      </c>
    </row>
    <row r="3426" spans="1:17" s="209" customFormat="1" ht="12" customHeight="1" x14ac:dyDescent="0.3">
      <c r="A3426" s="614"/>
      <c r="B3426" s="508"/>
      <c r="C3426" s="508"/>
      <c r="D3426" s="508"/>
      <c r="E3426" s="508"/>
      <c r="F3426" s="212" t="s">
        <v>82</v>
      </c>
      <c r="G3426" s="208">
        <v>0</v>
      </c>
      <c r="H3426" s="208">
        <v>0</v>
      </c>
      <c r="I3426" s="208">
        <v>0</v>
      </c>
      <c r="J3426" s="208">
        <f t="shared" ref="J3426:J3427" si="2462">H3426</f>
        <v>0</v>
      </c>
      <c r="K3426" s="556"/>
      <c r="L3426" s="531"/>
      <c r="M3426" s="513"/>
      <c r="N3426" s="316"/>
      <c r="O3426" s="313"/>
      <c r="P3426" s="313"/>
      <c r="Q3426" s="313"/>
    </row>
    <row r="3427" spans="1:17" s="209" customFormat="1" ht="12" customHeight="1" x14ac:dyDescent="0.3">
      <c r="A3427" s="614"/>
      <c r="B3427" s="508"/>
      <c r="C3427" s="508"/>
      <c r="D3427" s="508"/>
      <c r="E3427" s="508"/>
      <c r="F3427" s="212" t="s">
        <v>83</v>
      </c>
      <c r="G3427" s="208">
        <v>0</v>
      </c>
      <c r="H3427" s="208">
        <v>0</v>
      </c>
      <c r="I3427" s="208">
        <v>0</v>
      </c>
      <c r="J3427" s="208">
        <f t="shared" si="2462"/>
        <v>0</v>
      </c>
      <c r="K3427" s="556"/>
      <c r="L3427" s="531"/>
      <c r="M3427" s="513"/>
      <c r="N3427" s="316"/>
      <c r="O3427" s="313"/>
      <c r="P3427" s="313"/>
      <c r="Q3427" s="313"/>
    </row>
    <row r="3428" spans="1:17" s="209" customFormat="1" ht="12" customHeight="1" x14ac:dyDescent="0.3">
      <c r="A3428" s="614"/>
      <c r="B3428" s="509"/>
      <c r="C3428" s="509"/>
      <c r="D3428" s="509"/>
      <c r="E3428" s="509"/>
      <c r="F3428" s="213" t="s">
        <v>121</v>
      </c>
      <c r="G3428" s="214">
        <f t="shared" ref="G3428:J3428" si="2463">SUM(G3425:G3427)</f>
        <v>2000000000</v>
      </c>
      <c r="H3428" s="214">
        <f t="shared" si="2463"/>
        <v>2000000000</v>
      </c>
      <c r="I3428" s="214">
        <f t="shared" si="2463"/>
        <v>0</v>
      </c>
      <c r="J3428" s="214">
        <f t="shared" si="2463"/>
        <v>0</v>
      </c>
      <c r="K3428" s="557"/>
      <c r="L3428" s="532"/>
      <c r="M3428" s="514"/>
      <c r="N3428" s="316"/>
      <c r="O3428" s="313"/>
      <c r="P3428" s="313"/>
      <c r="Q3428" s="313"/>
    </row>
    <row r="3429" spans="1:17" s="209" customFormat="1" ht="12" customHeight="1" x14ac:dyDescent="0.3">
      <c r="A3429" s="614">
        <f>A3424+1</f>
        <v>370</v>
      </c>
      <c r="B3429" s="507"/>
      <c r="C3429" s="507" t="s">
        <v>594</v>
      </c>
      <c r="D3429" s="507"/>
      <c r="E3429" s="507"/>
      <c r="F3429" s="210" t="s">
        <v>583</v>
      </c>
      <c r="G3429" s="210"/>
      <c r="H3429" s="211"/>
      <c r="I3429" s="211"/>
      <c r="J3429" s="211"/>
      <c r="K3429" s="555" t="s">
        <v>1376</v>
      </c>
      <c r="L3429" s="530">
        <v>0</v>
      </c>
      <c r="M3429" s="512" t="s">
        <v>1362</v>
      </c>
      <c r="N3429" s="316"/>
      <c r="O3429" s="313"/>
      <c r="P3429" s="313"/>
      <c r="Q3429" s="313"/>
    </row>
    <row r="3430" spans="1:17" s="209" customFormat="1" ht="12" customHeight="1" x14ac:dyDescent="0.3">
      <c r="A3430" s="614"/>
      <c r="B3430" s="508"/>
      <c r="C3430" s="508"/>
      <c r="D3430" s="508"/>
      <c r="E3430" s="508"/>
      <c r="F3430" s="212" t="s">
        <v>104</v>
      </c>
      <c r="G3430" s="208">
        <v>2000000000</v>
      </c>
      <c r="H3430" s="208">
        <f t="shared" ref="H3430" si="2464">G3430</f>
        <v>2000000000</v>
      </c>
      <c r="I3430" s="208">
        <v>0</v>
      </c>
      <c r="J3430" s="208">
        <v>0</v>
      </c>
      <c r="K3430" s="556"/>
      <c r="L3430" s="531"/>
      <c r="M3430" s="513"/>
      <c r="N3430" s="314">
        <f>G3430</f>
        <v>2000000000</v>
      </c>
      <c r="O3430" s="314">
        <f t="shared" ref="O3430:Q3430" si="2465">H3430</f>
        <v>2000000000</v>
      </c>
      <c r="P3430" s="314">
        <f t="shared" si="2465"/>
        <v>0</v>
      </c>
      <c r="Q3430" s="314">
        <f t="shared" si="2465"/>
        <v>0</v>
      </c>
    </row>
    <row r="3431" spans="1:17" s="209" customFormat="1" ht="12" customHeight="1" x14ac:dyDescent="0.3">
      <c r="A3431" s="614"/>
      <c r="B3431" s="508"/>
      <c r="C3431" s="508"/>
      <c r="D3431" s="508"/>
      <c r="E3431" s="508"/>
      <c r="F3431" s="212" t="s">
        <v>82</v>
      </c>
      <c r="G3431" s="208">
        <v>0</v>
      </c>
      <c r="H3431" s="208">
        <v>0</v>
      </c>
      <c r="I3431" s="208">
        <v>0</v>
      </c>
      <c r="J3431" s="208">
        <f t="shared" ref="J3431:J3432" si="2466">H3431</f>
        <v>0</v>
      </c>
      <c r="K3431" s="556"/>
      <c r="L3431" s="531"/>
      <c r="M3431" s="513"/>
      <c r="N3431" s="316"/>
      <c r="O3431" s="313"/>
      <c r="P3431" s="313"/>
      <c r="Q3431" s="313"/>
    </row>
    <row r="3432" spans="1:17" s="209" customFormat="1" ht="12" customHeight="1" x14ac:dyDescent="0.3">
      <c r="A3432" s="614"/>
      <c r="B3432" s="508"/>
      <c r="C3432" s="508"/>
      <c r="D3432" s="508"/>
      <c r="E3432" s="508"/>
      <c r="F3432" s="212" t="s">
        <v>83</v>
      </c>
      <c r="G3432" s="208">
        <v>0</v>
      </c>
      <c r="H3432" s="208">
        <v>0</v>
      </c>
      <c r="I3432" s="208">
        <v>0</v>
      </c>
      <c r="J3432" s="208">
        <f t="shared" si="2466"/>
        <v>0</v>
      </c>
      <c r="K3432" s="556"/>
      <c r="L3432" s="531"/>
      <c r="M3432" s="513"/>
      <c r="N3432" s="316"/>
      <c r="O3432" s="313"/>
      <c r="P3432" s="313"/>
      <c r="Q3432" s="313"/>
    </row>
    <row r="3433" spans="1:17" s="209" customFormat="1" ht="12" customHeight="1" x14ac:dyDescent="0.3">
      <c r="A3433" s="614"/>
      <c r="B3433" s="509"/>
      <c r="C3433" s="509"/>
      <c r="D3433" s="509"/>
      <c r="E3433" s="509"/>
      <c r="F3433" s="213" t="s">
        <v>121</v>
      </c>
      <c r="G3433" s="214">
        <f t="shared" ref="G3433:J3433" si="2467">SUM(G3430:G3432)</f>
        <v>2000000000</v>
      </c>
      <c r="H3433" s="214">
        <f t="shared" si="2467"/>
        <v>2000000000</v>
      </c>
      <c r="I3433" s="214">
        <f t="shared" si="2467"/>
        <v>0</v>
      </c>
      <c r="J3433" s="214">
        <f t="shared" si="2467"/>
        <v>0</v>
      </c>
      <c r="K3433" s="557"/>
      <c r="L3433" s="532"/>
      <c r="M3433" s="514"/>
      <c r="N3433" s="316"/>
      <c r="O3433" s="313"/>
      <c r="P3433" s="313"/>
      <c r="Q3433" s="313"/>
    </row>
    <row r="3434" spans="1:17" s="209" customFormat="1" ht="12" customHeight="1" x14ac:dyDescent="0.3">
      <c r="A3434" s="614">
        <f>A3429+1</f>
        <v>371</v>
      </c>
      <c r="B3434" s="507"/>
      <c r="C3434" s="507" t="s">
        <v>595</v>
      </c>
      <c r="D3434" s="507"/>
      <c r="E3434" s="507"/>
      <c r="F3434" s="210" t="s">
        <v>583</v>
      </c>
      <c r="G3434" s="210"/>
      <c r="H3434" s="211"/>
      <c r="I3434" s="211"/>
      <c r="J3434" s="211"/>
      <c r="K3434" s="555" t="s">
        <v>1376</v>
      </c>
      <c r="L3434" s="530">
        <v>0</v>
      </c>
      <c r="M3434" s="512" t="s">
        <v>1362</v>
      </c>
      <c r="N3434" s="316"/>
      <c r="O3434" s="313"/>
      <c r="P3434" s="313"/>
      <c r="Q3434" s="313"/>
    </row>
    <row r="3435" spans="1:17" s="209" customFormat="1" ht="12" customHeight="1" x14ac:dyDescent="0.3">
      <c r="A3435" s="614"/>
      <c r="B3435" s="508"/>
      <c r="C3435" s="508"/>
      <c r="D3435" s="508"/>
      <c r="E3435" s="508"/>
      <c r="F3435" s="212" t="s">
        <v>104</v>
      </c>
      <c r="G3435" s="208">
        <v>2000000000</v>
      </c>
      <c r="H3435" s="208">
        <f t="shared" ref="H3435" si="2468">G3435</f>
        <v>2000000000</v>
      </c>
      <c r="I3435" s="208">
        <v>0</v>
      </c>
      <c r="J3435" s="208">
        <v>0</v>
      </c>
      <c r="K3435" s="556"/>
      <c r="L3435" s="531"/>
      <c r="M3435" s="513"/>
      <c r="N3435" s="314">
        <f>G3435</f>
        <v>2000000000</v>
      </c>
      <c r="O3435" s="314">
        <f t="shared" ref="O3435:Q3435" si="2469">H3435</f>
        <v>2000000000</v>
      </c>
      <c r="P3435" s="314">
        <f t="shared" si="2469"/>
        <v>0</v>
      </c>
      <c r="Q3435" s="314">
        <f t="shared" si="2469"/>
        <v>0</v>
      </c>
    </row>
    <row r="3436" spans="1:17" s="209" customFormat="1" ht="12" customHeight="1" x14ac:dyDescent="0.3">
      <c r="A3436" s="614"/>
      <c r="B3436" s="508"/>
      <c r="C3436" s="508"/>
      <c r="D3436" s="508"/>
      <c r="E3436" s="508"/>
      <c r="F3436" s="212" t="s">
        <v>82</v>
      </c>
      <c r="G3436" s="208">
        <v>0</v>
      </c>
      <c r="H3436" s="208">
        <v>0</v>
      </c>
      <c r="I3436" s="208">
        <v>0</v>
      </c>
      <c r="J3436" s="208">
        <f t="shared" ref="J3436:J3437" si="2470">H3436</f>
        <v>0</v>
      </c>
      <c r="K3436" s="556"/>
      <c r="L3436" s="531"/>
      <c r="M3436" s="513"/>
      <c r="N3436" s="316"/>
      <c r="O3436" s="313"/>
      <c r="P3436" s="313"/>
      <c r="Q3436" s="313"/>
    </row>
    <row r="3437" spans="1:17" s="209" customFormat="1" ht="12" customHeight="1" x14ac:dyDescent="0.3">
      <c r="A3437" s="614"/>
      <c r="B3437" s="508"/>
      <c r="C3437" s="508"/>
      <c r="D3437" s="508"/>
      <c r="E3437" s="508"/>
      <c r="F3437" s="212" t="s">
        <v>83</v>
      </c>
      <c r="G3437" s="208">
        <v>0</v>
      </c>
      <c r="H3437" s="208">
        <v>0</v>
      </c>
      <c r="I3437" s="208">
        <v>0</v>
      </c>
      <c r="J3437" s="208">
        <f t="shared" si="2470"/>
        <v>0</v>
      </c>
      <c r="K3437" s="556"/>
      <c r="L3437" s="531"/>
      <c r="M3437" s="513"/>
      <c r="N3437" s="316"/>
      <c r="O3437" s="313"/>
      <c r="P3437" s="313"/>
      <c r="Q3437" s="313"/>
    </row>
    <row r="3438" spans="1:17" s="209" customFormat="1" ht="12" customHeight="1" x14ac:dyDescent="0.3">
      <c r="A3438" s="614"/>
      <c r="B3438" s="509"/>
      <c r="C3438" s="509"/>
      <c r="D3438" s="509"/>
      <c r="E3438" s="509"/>
      <c r="F3438" s="213" t="s">
        <v>121</v>
      </c>
      <c r="G3438" s="214">
        <f t="shared" ref="G3438:J3438" si="2471">SUM(G3435:G3437)</f>
        <v>2000000000</v>
      </c>
      <c r="H3438" s="214">
        <f t="shared" si="2471"/>
        <v>2000000000</v>
      </c>
      <c r="I3438" s="214">
        <f t="shared" si="2471"/>
        <v>0</v>
      </c>
      <c r="J3438" s="214">
        <f t="shared" si="2471"/>
        <v>0</v>
      </c>
      <c r="K3438" s="557"/>
      <c r="L3438" s="532"/>
      <c r="M3438" s="514"/>
      <c r="N3438" s="316"/>
      <c r="O3438" s="313"/>
      <c r="P3438" s="313"/>
      <c r="Q3438" s="313"/>
    </row>
    <row r="3439" spans="1:17" s="209" customFormat="1" ht="12" customHeight="1" x14ac:dyDescent="0.3">
      <c r="A3439" s="614">
        <f>A3434+1</f>
        <v>372</v>
      </c>
      <c r="B3439" s="507"/>
      <c r="C3439" s="507" t="s">
        <v>596</v>
      </c>
      <c r="D3439" s="507"/>
      <c r="E3439" s="507"/>
      <c r="F3439" s="210" t="s">
        <v>583</v>
      </c>
      <c r="G3439" s="210"/>
      <c r="H3439" s="211"/>
      <c r="I3439" s="211"/>
      <c r="J3439" s="211"/>
      <c r="K3439" s="555" t="s">
        <v>1376</v>
      </c>
      <c r="L3439" s="530">
        <v>0</v>
      </c>
      <c r="M3439" s="512" t="s">
        <v>1362</v>
      </c>
      <c r="N3439" s="316"/>
      <c r="O3439" s="313"/>
      <c r="P3439" s="313"/>
      <c r="Q3439" s="313"/>
    </row>
    <row r="3440" spans="1:17" s="209" customFormat="1" ht="12" customHeight="1" x14ac:dyDescent="0.3">
      <c r="A3440" s="614"/>
      <c r="B3440" s="508"/>
      <c r="C3440" s="508"/>
      <c r="D3440" s="508"/>
      <c r="E3440" s="508"/>
      <c r="F3440" s="212" t="s">
        <v>104</v>
      </c>
      <c r="G3440" s="208">
        <v>2000000000</v>
      </c>
      <c r="H3440" s="208">
        <f t="shared" ref="H3440" si="2472">G3440</f>
        <v>2000000000</v>
      </c>
      <c r="I3440" s="208">
        <v>0</v>
      </c>
      <c r="J3440" s="208">
        <v>0</v>
      </c>
      <c r="K3440" s="556"/>
      <c r="L3440" s="531"/>
      <c r="M3440" s="513"/>
      <c r="N3440" s="314">
        <f>G3440</f>
        <v>2000000000</v>
      </c>
      <c r="O3440" s="314">
        <f t="shared" ref="O3440:Q3440" si="2473">H3440</f>
        <v>2000000000</v>
      </c>
      <c r="P3440" s="314">
        <f t="shared" si="2473"/>
        <v>0</v>
      </c>
      <c r="Q3440" s="314">
        <f t="shared" si="2473"/>
        <v>0</v>
      </c>
    </row>
    <row r="3441" spans="1:17" s="209" customFormat="1" ht="12" customHeight="1" x14ac:dyDescent="0.3">
      <c r="A3441" s="614"/>
      <c r="B3441" s="508"/>
      <c r="C3441" s="508"/>
      <c r="D3441" s="508"/>
      <c r="E3441" s="508"/>
      <c r="F3441" s="212" t="s">
        <v>82</v>
      </c>
      <c r="G3441" s="208">
        <v>0</v>
      </c>
      <c r="H3441" s="208">
        <v>0</v>
      </c>
      <c r="I3441" s="208">
        <v>0</v>
      </c>
      <c r="J3441" s="208">
        <f t="shared" ref="J3441:J3442" si="2474">H3441</f>
        <v>0</v>
      </c>
      <c r="K3441" s="556"/>
      <c r="L3441" s="531"/>
      <c r="M3441" s="513"/>
      <c r="N3441" s="316"/>
      <c r="O3441" s="313"/>
      <c r="P3441" s="313"/>
      <c r="Q3441" s="313"/>
    </row>
    <row r="3442" spans="1:17" s="209" customFormat="1" ht="12" customHeight="1" x14ac:dyDescent="0.3">
      <c r="A3442" s="614"/>
      <c r="B3442" s="508"/>
      <c r="C3442" s="508"/>
      <c r="D3442" s="508"/>
      <c r="E3442" s="508"/>
      <c r="F3442" s="212" t="s">
        <v>83</v>
      </c>
      <c r="G3442" s="208">
        <v>0</v>
      </c>
      <c r="H3442" s="208">
        <v>0</v>
      </c>
      <c r="I3442" s="208">
        <v>0</v>
      </c>
      <c r="J3442" s="208">
        <f t="shared" si="2474"/>
        <v>0</v>
      </c>
      <c r="K3442" s="556"/>
      <c r="L3442" s="531"/>
      <c r="M3442" s="513"/>
      <c r="N3442" s="316"/>
      <c r="O3442" s="313"/>
      <c r="P3442" s="313"/>
      <c r="Q3442" s="313"/>
    </row>
    <row r="3443" spans="1:17" s="209" customFormat="1" ht="12" customHeight="1" x14ac:dyDescent="0.3">
      <c r="A3443" s="614"/>
      <c r="B3443" s="509"/>
      <c r="C3443" s="509"/>
      <c r="D3443" s="509"/>
      <c r="E3443" s="509"/>
      <c r="F3443" s="213" t="s">
        <v>121</v>
      </c>
      <c r="G3443" s="214">
        <f t="shared" ref="G3443:J3443" si="2475">SUM(G3440:G3442)</f>
        <v>2000000000</v>
      </c>
      <c r="H3443" s="214">
        <f t="shared" si="2475"/>
        <v>2000000000</v>
      </c>
      <c r="I3443" s="214">
        <f t="shared" si="2475"/>
        <v>0</v>
      </c>
      <c r="J3443" s="214">
        <f t="shared" si="2475"/>
        <v>0</v>
      </c>
      <c r="K3443" s="557"/>
      <c r="L3443" s="532"/>
      <c r="M3443" s="514"/>
      <c r="N3443" s="316"/>
      <c r="O3443" s="313"/>
      <c r="P3443" s="313"/>
      <c r="Q3443" s="313"/>
    </row>
    <row r="3444" spans="1:17" s="209" customFormat="1" ht="12" customHeight="1" x14ac:dyDescent="0.3">
      <c r="A3444" s="614">
        <f>A3439+1</f>
        <v>373</v>
      </c>
      <c r="B3444" s="507"/>
      <c r="C3444" s="507" t="s">
        <v>597</v>
      </c>
      <c r="D3444" s="507"/>
      <c r="E3444" s="507"/>
      <c r="F3444" s="210" t="s">
        <v>583</v>
      </c>
      <c r="G3444" s="210"/>
      <c r="H3444" s="211"/>
      <c r="I3444" s="211"/>
      <c r="J3444" s="211"/>
      <c r="K3444" s="555" t="s">
        <v>1376</v>
      </c>
      <c r="L3444" s="530">
        <v>0</v>
      </c>
      <c r="M3444" s="512" t="s">
        <v>1362</v>
      </c>
      <c r="N3444" s="316"/>
      <c r="O3444" s="313"/>
      <c r="P3444" s="313"/>
      <c r="Q3444" s="313"/>
    </row>
    <row r="3445" spans="1:17" s="209" customFormat="1" ht="12" customHeight="1" x14ac:dyDescent="0.3">
      <c r="A3445" s="614"/>
      <c r="B3445" s="508"/>
      <c r="C3445" s="508"/>
      <c r="D3445" s="508"/>
      <c r="E3445" s="508"/>
      <c r="F3445" s="212" t="s">
        <v>104</v>
      </c>
      <c r="G3445" s="208">
        <v>2000000000</v>
      </c>
      <c r="H3445" s="208">
        <f t="shared" ref="H3445" si="2476">G3445</f>
        <v>2000000000</v>
      </c>
      <c r="I3445" s="208">
        <v>0</v>
      </c>
      <c r="J3445" s="208">
        <v>0</v>
      </c>
      <c r="K3445" s="556"/>
      <c r="L3445" s="531"/>
      <c r="M3445" s="513"/>
      <c r="N3445" s="314">
        <f>G3445</f>
        <v>2000000000</v>
      </c>
      <c r="O3445" s="314">
        <f t="shared" ref="O3445:Q3445" si="2477">H3445</f>
        <v>2000000000</v>
      </c>
      <c r="P3445" s="314">
        <f t="shared" si="2477"/>
        <v>0</v>
      </c>
      <c r="Q3445" s="314">
        <f t="shared" si="2477"/>
        <v>0</v>
      </c>
    </row>
    <row r="3446" spans="1:17" s="209" customFormat="1" ht="12" customHeight="1" x14ac:dyDescent="0.3">
      <c r="A3446" s="614"/>
      <c r="B3446" s="508"/>
      <c r="C3446" s="508"/>
      <c r="D3446" s="508"/>
      <c r="E3446" s="508"/>
      <c r="F3446" s="212" t="s">
        <v>82</v>
      </c>
      <c r="G3446" s="208">
        <v>0</v>
      </c>
      <c r="H3446" s="208">
        <v>0</v>
      </c>
      <c r="I3446" s="208">
        <v>0</v>
      </c>
      <c r="J3446" s="208">
        <f t="shared" ref="J3446:J3447" si="2478">H3446</f>
        <v>0</v>
      </c>
      <c r="K3446" s="556"/>
      <c r="L3446" s="531"/>
      <c r="M3446" s="513"/>
      <c r="N3446" s="316"/>
      <c r="O3446" s="313"/>
      <c r="P3446" s="313"/>
      <c r="Q3446" s="313"/>
    </row>
    <row r="3447" spans="1:17" s="209" customFormat="1" ht="12" customHeight="1" x14ac:dyDescent="0.3">
      <c r="A3447" s="614"/>
      <c r="B3447" s="508"/>
      <c r="C3447" s="508"/>
      <c r="D3447" s="508"/>
      <c r="E3447" s="508"/>
      <c r="F3447" s="212" t="s">
        <v>83</v>
      </c>
      <c r="G3447" s="208">
        <v>0</v>
      </c>
      <c r="H3447" s="208">
        <v>0</v>
      </c>
      <c r="I3447" s="208">
        <v>0</v>
      </c>
      <c r="J3447" s="208">
        <f t="shared" si="2478"/>
        <v>0</v>
      </c>
      <c r="K3447" s="556"/>
      <c r="L3447" s="531"/>
      <c r="M3447" s="513"/>
      <c r="N3447" s="316"/>
      <c r="O3447" s="313"/>
      <c r="P3447" s="313"/>
      <c r="Q3447" s="313"/>
    </row>
    <row r="3448" spans="1:17" s="209" customFormat="1" ht="12" customHeight="1" x14ac:dyDescent="0.3">
      <c r="A3448" s="614"/>
      <c r="B3448" s="509"/>
      <c r="C3448" s="509"/>
      <c r="D3448" s="509"/>
      <c r="E3448" s="509"/>
      <c r="F3448" s="213" t="s">
        <v>121</v>
      </c>
      <c r="G3448" s="214">
        <f t="shared" ref="G3448:J3448" si="2479">SUM(G3445:G3447)</f>
        <v>2000000000</v>
      </c>
      <c r="H3448" s="214">
        <f t="shared" si="2479"/>
        <v>2000000000</v>
      </c>
      <c r="I3448" s="214">
        <f t="shared" si="2479"/>
        <v>0</v>
      </c>
      <c r="J3448" s="214">
        <f t="shared" si="2479"/>
        <v>0</v>
      </c>
      <c r="K3448" s="557"/>
      <c r="L3448" s="532"/>
      <c r="M3448" s="514"/>
      <c r="N3448" s="316"/>
      <c r="O3448" s="313"/>
      <c r="P3448" s="313"/>
      <c r="Q3448" s="313"/>
    </row>
    <row r="3449" spans="1:17" s="209" customFormat="1" ht="12" customHeight="1" x14ac:dyDescent="0.3">
      <c r="A3449" s="614">
        <f>A3444+1</f>
        <v>374</v>
      </c>
      <c r="B3449" s="507"/>
      <c r="C3449" s="507" t="s">
        <v>598</v>
      </c>
      <c r="D3449" s="507"/>
      <c r="E3449" s="507"/>
      <c r="F3449" s="210" t="s">
        <v>583</v>
      </c>
      <c r="G3449" s="210"/>
      <c r="H3449" s="211"/>
      <c r="I3449" s="211"/>
      <c r="J3449" s="211"/>
      <c r="K3449" s="555" t="s">
        <v>1376</v>
      </c>
      <c r="L3449" s="530">
        <v>0</v>
      </c>
      <c r="M3449" s="512" t="s">
        <v>1362</v>
      </c>
      <c r="N3449" s="316"/>
      <c r="O3449" s="313"/>
      <c r="P3449" s="313"/>
      <c r="Q3449" s="313"/>
    </row>
    <row r="3450" spans="1:17" s="209" customFormat="1" ht="12" customHeight="1" x14ac:dyDescent="0.3">
      <c r="A3450" s="614"/>
      <c r="B3450" s="508"/>
      <c r="C3450" s="508"/>
      <c r="D3450" s="508"/>
      <c r="E3450" s="508"/>
      <c r="F3450" s="212" t="s">
        <v>104</v>
      </c>
      <c r="G3450" s="208">
        <v>2000000000</v>
      </c>
      <c r="H3450" s="208">
        <f t="shared" ref="H3450" si="2480">G3450</f>
        <v>2000000000</v>
      </c>
      <c r="I3450" s="208">
        <v>0</v>
      </c>
      <c r="J3450" s="208">
        <v>0</v>
      </c>
      <c r="K3450" s="556"/>
      <c r="L3450" s="531"/>
      <c r="M3450" s="513"/>
      <c r="N3450" s="314">
        <f>G3450</f>
        <v>2000000000</v>
      </c>
      <c r="O3450" s="314">
        <f t="shared" ref="O3450:Q3450" si="2481">H3450</f>
        <v>2000000000</v>
      </c>
      <c r="P3450" s="314">
        <f t="shared" si="2481"/>
        <v>0</v>
      </c>
      <c r="Q3450" s="314">
        <f t="shared" si="2481"/>
        <v>0</v>
      </c>
    </row>
    <row r="3451" spans="1:17" s="209" customFormat="1" ht="12" customHeight="1" x14ac:dyDescent="0.3">
      <c r="A3451" s="614"/>
      <c r="B3451" s="508"/>
      <c r="C3451" s="508"/>
      <c r="D3451" s="508"/>
      <c r="E3451" s="508"/>
      <c r="F3451" s="212" t="s">
        <v>82</v>
      </c>
      <c r="G3451" s="208">
        <v>0</v>
      </c>
      <c r="H3451" s="208">
        <v>0</v>
      </c>
      <c r="I3451" s="208">
        <v>0</v>
      </c>
      <c r="J3451" s="208">
        <f t="shared" ref="J3451:J3452" si="2482">H3451</f>
        <v>0</v>
      </c>
      <c r="K3451" s="556"/>
      <c r="L3451" s="531"/>
      <c r="M3451" s="513"/>
      <c r="N3451" s="316"/>
      <c r="O3451" s="313"/>
      <c r="P3451" s="313"/>
      <c r="Q3451" s="313"/>
    </row>
    <row r="3452" spans="1:17" s="209" customFormat="1" ht="12" customHeight="1" x14ac:dyDescent="0.3">
      <c r="A3452" s="614"/>
      <c r="B3452" s="508"/>
      <c r="C3452" s="508"/>
      <c r="D3452" s="508"/>
      <c r="E3452" s="508"/>
      <c r="F3452" s="212" t="s">
        <v>83</v>
      </c>
      <c r="G3452" s="208">
        <v>0</v>
      </c>
      <c r="H3452" s="208">
        <v>0</v>
      </c>
      <c r="I3452" s="208">
        <v>0</v>
      </c>
      <c r="J3452" s="208">
        <f t="shared" si="2482"/>
        <v>0</v>
      </c>
      <c r="K3452" s="556"/>
      <c r="L3452" s="531"/>
      <c r="M3452" s="513"/>
      <c r="N3452" s="316"/>
      <c r="O3452" s="313"/>
      <c r="P3452" s="313"/>
      <c r="Q3452" s="313"/>
    </row>
    <row r="3453" spans="1:17" s="209" customFormat="1" ht="12" customHeight="1" x14ac:dyDescent="0.3">
      <c r="A3453" s="614"/>
      <c r="B3453" s="509"/>
      <c r="C3453" s="509"/>
      <c r="D3453" s="509"/>
      <c r="E3453" s="509"/>
      <c r="F3453" s="213" t="s">
        <v>121</v>
      </c>
      <c r="G3453" s="214">
        <f t="shared" ref="G3453:J3453" si="2483">SUM(G3450:G3452)</f>
        <v>2000000000</v>
      </c>
      <c r="H3453" s="214">
        <f t="shared" si="2483"/>
        <v>2000000000</v>
      </c>
      <c r="I3453" s="214">
        <f t="shared" si="2483"/>
        <v>0</v>
      </c>
      <c r="J3453" s="214">
        <f t="shared" si="2483"/>
        <v>0</v>
      </c>
      <c r="K3453" s="557"/>
      <c r="L3453" s="532"/>
      <c r="M3453" s="514"/>
      <c r="N3453" s="316"/>
      <c r="O3453" s="313"/>
      <c r="P3453" s="313"/>
      <c r="Q3453" s="313"/>
    </row>
    <row r="3454" spans="1:17" s="209" customFormat="1" ht="12" customHeight="1" x14ac:dyDescent="0.3">
      <c r="A3454" s="614">
        <f>A3449+1</f>
        <v>375</v>
      </c>
      <c r="B3454" s="507"/>
      <c r="C3454" s="507" t="s">
        <v>599</v>
      </c>
      <c r="D3454" s="507"/>
      <c r="E3454" s="507"/>
      <c r="F3454" s="210" t="s">
        <v>583</v>
      </c>
      <c r="G3454" s="210"/>
      <c r="H3454" s="211"/>
      <c r="I3454" s="211"/>
      <c r="J3454" s="211"/>
      <c r="K3454" s="555" t="s">
        <v>1376</v>
      </c>
      <c r="L3454" s="530">
        <v>0</v>
      </c>
      <c r="M3454" s="512" t="s">
        <v>1362</v>
      </c>
      <c r="N3454" s="316"/>
      <c r="O3454" s="313"/>
      <c r="P3454" s="313"/>
      <c r="Q3454" s="313"/>
    </row>
    <row r="3455" spans="1:17" s="209" customFormat="1" ht="12" customHeight="1" x14ac:dyDescent="0.3">
      <c r="A3455" s="614"/>
      <c r="B3455" s="508"/>
      <c r="C3455" s="508"/>
      <c r="D3455" s="508"/>
      <c r="E3455" s="508"/>
      <c r="F3455" s="212" t="s">
        <v>104</v>
      </c>
      <c r="G3455" s="208">
        <v>2000000000</v>
      </c>
      <c r="H3455" s="208">
        <f t="shared" ref="H3455" si="2484">G3455</f>
        <v>2000000000</v>
      </c>
      <c r="I3455" s="208">
        <v>0</v>
      </c>
      <c r="J3455" s="208">
        <v>0</v>
      </c>
      <c r="K3455" s="556"/>
      <c r="L3455" s="531"/>
      <c r="M3455" s="513"/>
      <c r="N3455" s="314">
        <f>G3455</f>
        <v>2000000000</v>
      </c>
      <c r="O3455" s="314">
        <f t="shared" ref="O3455:Q3455" si="2485">H3455</f>
        <v>2000000000</v>
      </c>
      <c r="P3455" s="314">
        <f t="shared" si="2485"/>
        <v>0</v>
      </c>
      <c r="Q3455" s="314">
        <f t="shared" si="2485"/>
        <v>0</v>
      </c>
    </row>
    <row r="3456" spans="1:17" s="209" customFormat="1" ht="12" customHeight="1" x14ac:dyDescent="0.3">
      <c r="A3456" s="614"/>
      <c r="B3456" s="508"/>
      <c r="C3456" s="508"/>
      <c r="D3456" s="508"/>
      <c r="E3456" s="508"/>
      <c r="F3456" s="212" t="s">
        <v>82</v>
      </c>
      <c r="G3456" s="208">
        <v>0</v>
      </c>
      <c r="H3456" s="208">
        <v>0</v>
      </c>
      <c r="I3456" s="208">
        <v>0</v>
      </c>
      <c r="J3456" s="208">
        <f t="shared" ref="J3456:J3457" si="2486">H3456</f>
        <v>0</v>
      </c>
      <c r="K3456" s="556"/>
      <c r="L3456" s="531"/>
      <c r="M3456" s="513"/>
      <c r="N3456" s="316"/>
      <c r="O3456" s="313"/>
      <c r="P3456" s="313"/>
      <c r="Q3456" s="313"/>
    </row>
    <row r="3457" spans="1:17" s="209" customFormat="1" ht="12" customHeight="1" x14ac:dyDescent="0.3">
      <c r="A3457" s="614"/>
      <c r="B3457" s="508"/>
      <c r="C3457" s="508"/>
      <c r="D3457" s="508"/>
      <c r="E3457" s="508"/>
      <c r="F3457" s="212" t="s">
        <v>83</v>
      </c>
      <c r="G3457" s="208">
        <v>0</v>
      </c>
      <c r="H3457" s="208">
        <v>0</v>
      </c>
      <c r="I3457" s="208">
        <v>0</v>
      </c>
      <c r="J3457" s="208">
        <f t="shared" si="2486"/>
        <v>0</v>
      </c>
      <c r="K3457" s="556"/>
      <c r="L3457" s="531"/>
      <c r="M3457" s="513"/>
      <c r="N3457" s="316"/>
      <c r="O3457" s="313"/>
      <c r="P3457" s="313"/>
      <c r="Q3457" s="313"/>
    </row>
    <row r="3458" spans="1:17" s="209" customFormat="1" ht="12" customHeight="1" x14ac:dyDescent="0.3">
      <c r="A3458" s="614"/>
      <c r="B3458" s="509"/>
      <c r="C3458" s="509"/>
      <c r="D3458" s="509"/>
      <c r="E3458" s="509"/>
      <c r="F3458" s="213" t="s">
        <v>121</v>
      </c>
      <c r="G3458" s="214">
        <f t="shared" ref="G3458:J3458" si="2487">SUM(G3455:G3457)</f>
        <v>2000000000</v>
      </c>
      <c r="H3458" s="214">
        <f t="shared" si="2487"/>
        <v>2000000000</v>
      </c>
      <c r="I3458" s="214">
        <f t="shared" si="2487"/>
        <v>0</v>
      </c>
      <c r="J3458" s="214">
        <f t="shared" si="2487"/>
        <v>0</v>
      </c>
      <c r="K3458" s="557"/>
      <c r="L3458" s="532"/>
      <c r="M3458" s="514"/>
      <c r="N3458" s="316"/>
      <c r="O3458" s="313"/>
      <c r="P3458" s="313"/>
      <c r="Q3458" s="313"/>
    </row>
    <row r="3459" spans="1:17" s="209" customFormat="1" ht="12" customHeight="1" x14ac:dyDescent="0.3">
      <c r="A3459" s="615">
        <f>A3454+1</f>
        <v>376</v>
      </c>
      <c r="B3459" s="507"/>
      <c r="C3459" s="507" t="s">
        <v>1084</v>
      </c>
      <c r="D3459" s="507"/>
      <c r="E3459" s="507"/>
      <c r="F3459" s="210" t="s">
        <v>268</v>
      </c>
      <c r="G3459" s="210"/>
      <c r="H3459" s="211"/>
      <c r="I3459" s="211"/>
      <c r="J3459" s="211"/>
      <c r="K3459" s="527" t="s">
        <v>1227</v>
      </c>
      <c r="L3459" s="530">
        <v>0</v>
      </c>
      <c r="M3459" s="515" t="s">
        <v>1365</v>
      </c>
      <c r="N3459" s="314"/>
      <c r="O3459" s="313"/>
      <c r="P3459" s="313"/>
      <c r="Q3459" s="313"/>
    </row>
    <row r="3460" spans="1:17" s="209" customFormat="1" ht="12" customHeight="1" x14ac:dyDescent="0.3">
      <c r="A3460" s="616"/>
      <c r="B3460" s="508"/>
      <c r="C3460" s="508"/>
      <c r="D3460" s="508"/>
      <c r="E3460" s="508"/>
      <c r="F3460" s="212" t="s">
        <v>104</v>
      </c>
      <c r="G3460" s="208">
        <v>146526849</v>
      </c>
      <c r="H3460" s="208">
        <v>0</v>
      </c>
      <c r="I3460" s="208">
        <f>G3460-H3460</f>
        <v>146526849</v>
      </c>
      <c r="J3460" s="208">
        <f>H3460</f>
        <v>0</v>
      </c>
      <c r="K3460" s="528"/>
      <c r="L3460" s="531"/>
      <c r="M3460" s="619"/>
      <c r="N3460" s="314">
        <f>G3460</f>
        <v>146526849</v>
      </c>
      <c r="O3460" s="314">
        <f t="shared" ref="O3460:Q3460" si="2488">H3460</f>
        <v>0</v>
      </c>
      <c r="P3460" s="314">
        <f t="shared" si="2488"/>
        <v>146526849</v>
      </c>
      <c r="Q3460" s="314">
        <f t="shared" si="2488"/>
        <v>0</v>
      </c>
    </row>
    <row r="3461" spans="1:17" s="209" customFormat="1" ht="12" customHeight="1" x14ac:dyDescent="0.3">
      <c r="A3461" s="616"/>
      <c r="B3461" s="508"/>
      <c r="C3461" s="508"/>
      <c r="D3461" s="508"/>
      <c r="E3461" s="508"/>
      <c r="F3461" s="212" t="s">
        <v>82</v>
      </c>
      <c r="G3461" s="208">
        <v>0</v>
      </c>
      <c r="H3461" s="208">
        <f t="shared" ref="H3461" si="2489">G3461</f>
        <v>0</v>
      </c>
      <c r="I3461" s="208">
        <f t="shared" ref="I3461" si="2490">G3461-H3461</f>
        <v>0</v>
      </c>
      <c r="J3461" s="208">
        <f t="shared" ref="J3461" si="2491">H3461</f>
        <v>0</v>
      </c>
      <c r="K3461" s="528"/>
      <c r="L3461" s="531"/>
      <c r="M3461" s="619"/>
      <c r="N3461" s="314"/>
      <c r="O3461" s="313"/>
      <c r="P3461" s="313"/>
      <c r="Q3461" s="313"/>
    </row>
    <row r="3462" spans="1:17" s="209" customFormat="1" ht="12" customHeight="1" x14ac:dyDescent="0.3">
      <c r="A3462" s="616"/>
      <c r="B3462" s="508"/>
      <c r="C3462" s="508"/>
      <c r="D3462" s="508"/>
      <c r="E3462" s="508"/>
      <c r="F3462" s="212" t="s">
        <v>83</v>
      </c>
      <c r="G3462" s="208"/>
      <c r="H3462" s="208">
        <v>0</v>
      </c>
      <c r="I3462" s="208">
        <f>G3462</f>
        <v>0</v>
      </c>
      <c r="J3462" s="208">
        <v>0</v>
      </c>
      <c r="K3462" s="528"/>
      <c r="L3462" s="531"/>
      <c r="M3462" s="619"/>
      <c r="N3462" s="314"/>
      <c r="O3462" s="313"/>
      <c r="P3462" s="313"/>
      <c r="Q3462" s="313"/>
    </row>
    <row r="3463" spans="1:17" s="209" customFormat="1" ht="12" customHeight="1" x14ac:dyDescent="0.3">
      <c r="A3463" s="616"/>
      <c r="B3463" s="509"/>
      <c r="C3463" s="509"/>
      <c r="D3463" s="508"/>
      <c r="E3463" s="508"/>
      <c r="F3463" s="213" t="s">
        <v>121</v>
      </c>
      <c r="G3463" s="214">
        <f>SUM(G3460:G3462)</f>
        <v>146526849</v>
      </c>
      <c r="H3463" s="214">
        <f t="shared" ref="H3463:J3463" si="2492">SUM(H3460:H3462)</f>
        <v>0</v>
      </c>
      <c r="I3463" s="214">
        <f t="shared" si="2492"/>
        <v>146526849</v>
      </c>
      <c r="J3463" s="214">
        <f t="shared" si="2492"/>
        <v>0</v>
      </c>
      <c r="K3463" s="528"/>
      <c r="L3463" s="532"/>
      <c r="M3463" s="619"/>
      <c r="N3463" s="314"/>
      <c r="O3463" s="313"/>
      <c r="P3463" s="313"/>
      <c r="Q3463" s="313"/>
    </row>
    <row r="3464" spans="1:17" s="209" customFormat="1" ht="12" customHeight="1" x14ac:dyDescent="0.3">
      <c r="A3464" s="616"/>
      <c r="B3464" s="507"/>
      <c r="C3464" s="507" t="s">
        <v>1085</v>
      </c>
      <c r="D3464" s="508"/>
      <c r="E3464" s="508"/>
      <c r="F3464" s="210" t="s">
        <v>268</v>
      </c>
      <c r="G3464" s="210"/>
      <c r="H3464" s="211"/>
      <c r="I3464" s="211"/>
      <c r="J3464" s="211"/>
      <c r="K3464" s="528"/>
      <c r="L3464" s="530">
        <v>0</v>
      </c>
      <c r="M3464" s="619"/>
      <c r="N3464" s="314"/>
      <c r="O3464" s="313"/>
      <c r="P3464" s="313"/>
      <c r="Q3464" s="313"/>
    </row>
    <row r="3465" spans="1:17" s="209" customFormat="1" ht="12" customHeight="1" x14ac:dyDescent="0.3">
      <c r="A3465" s="616"/>
      <c r="B3465" s="508"/>
      <c r="C3465" s="508"/>
      <c r="D3465" s="508"/>
      <c r="E3465" s="508"/>
      <c r="F3465" s="212" t="s">
        <v>104</v>
      </c>
      <c r="G3465" s="208">
        <v>169501788</v>
      </c>
      <c r="H3465" s="208">
        <v>4000000</v>
      </c>
      <c r="I3465" s="208">
        <f>G3465-H3465</f>
        <v>165501788</v>
      </c>
      <c r="J3465" s="208">
        <f>H3465</f>
        <v>4000000</v>
      </c>
      <c r="K3465" s="528"/>
      <c r="L3465" s="531"/>
      <c r="M3465" s="619"/>
      <c r="N3465" s="314">
        <f>G3465</f>
        <v>169501788</v>
      </c>
      <c r="O3465" s="314">
        <f t="shared" ref="O3465:Q3465" si="2493">H3465</f>
        <v>4000000</v>
      </c>
      <c r="P3465" s="314">
        <f t="shared" si="2493"/>
        <v>165501788</v>
      </c>
      <c r="Q3465" s="314">
        <f t="shared" si="2493"/>
        <v>4000000</v>
      </c>
    </row>
    <row r="3466" spans="1:17" s="209" customFormat="1" ht="12" customHeight="1" x14ac:dyDescent="0.3">
      <c r="A3466" s="616"/>
      <c r="B3466" s="508"/>
      <c r="C3466" s="508"/>
      <c r="D3466" s="508"/>
      <c r="E3466" s="508"/>
      <c r="F3466" s="212" t="s">
        <v>82</v>
      </c>
      <c r="G3466" s="208">
        <v>0</v>
      </c>
      <c r="H3466" s="208">
        <f t="shared" ref="H3466" si="2494">G3466</f>
        <v>0</v>
      </c>
      <c r="I3466" s="208">
        <f t="shared" ref="I3466" si="2495">G3466-H3466</f>
        <v>0</v>
      </c>
      <c r="J3466" s="208">
        <f t="shared" ref="J3466" si="2496">H3466</f>
        <v>0</v>
      </c>
      <c r="K3466" s="528"/>
      <c r="L3466" s="531"/>
      <c r="M3466" s="619"/>
      <c r="N3466" s="314"/>
      <c r="O3466" s="313"/>
      <c r="P3466" s="313"/>
      <c r="Q3466" s="313"/>
    </row>
    <row r="3467" spans="1:17" s="209" customFormat="1" ht="12" customHeight="1" x14ac:dyDescent="0.3">
      <c r="A3467" s="616"/>
      <c r="B3467" s="508"/>
      <c r="C3467" s="508"/>
      <c r="D3467" s="508"/>
      <c r="E3467" s="508"/>
      <c r="F3467" s="212" t="s">
        <v>83</v>
      </c>
      <c r="G3467" s="208">
        <v>0</v>
      </c>
      <c r="H3467" s="208">
        <v>0</v>
      </c>
      <c r="I3467" s="208">
        <f>G3467</f>
        <v>0</v>
      </c>
      <c r="J3467" s="208">
        <v>0</v>
      </c>
      <c r="K3467" s="528"/>
      <c r="L3467" s="531"/>
      <c r="M3467" s="619"/>
      <c r="N3467" s="314"/>
      <c r="O3467" s="313"/>
      <c r="P3467" s="313"/>
      <c r="Q3467" s="313"/>
    </row>
    <row r="3468" spans="1:17" s="209" customFormat="1" ht="12" customHeight="1" x14ac:dyDescent="0.3">
      <c r="A3468" s="616"/>
      <c r="B3468" s="509"/>
      <c r="C3468" s="509"/>
      <c r="D3468" s="508"/>
      <c r="E3468" s="508"/>
      <c r="F3468" s="213" t="s">
        <v>121</v>
      </c>
      <c r="G3468" s="214">
        <f>SUM(G3465:G3467)</f>
        <v>169501788</v>
      </c>
      <c r="H3468" s="214">
        <f t="shared" ref="H3468:J3468" si="2497">SUM(H3465:H3467)</f>
        <v>4000000</v>
      </c>
      <c r="I3468" s="214">
        <f t="shared" si="2497"/>
        <v>165501788</v>
      </c>
      <c r="J3468" s="214">
        <f t="shared" si="2497"/>
        <v>4000000</v>
      </c>
      <c r="K3468" s="528"/>
      <c r="L3468" s="532"/>
      <c r="M3468" s="619"/>
      <c r="N3468" s="314"/>
      <c r="O3468" s="313"/>
      <c r="P3468" s="313"/>
      <c r="Q3468" s="313"/>
    </row>
    <row r="3469" spans="1:17" s="209" customFormat="1" ht="12" customHeight="1" x14ac:dyDescent="0.3">
      <c r="A3469" s="616"/>
      <c r="B3469" s="507"/>
      <c r="C3469" s="507" t="s">
        <v>1086</v>
      </c>
      <c r="D3469" s="508"/>
      <c r="E3469" s="508"/>
      <c r="F3469" s="210" t="s">
        <v>268</v>
      </c>
      <c r="G3469" s="210"/>
      <c r="H3469" s="211"/>
      <c r="I3469" s="211"/>
      <c r="J3469" s="211"/>
      <c r="K3469" s="528"/>
      <c r="L3469" s="510">
        <v>0</v>
      </c>
      <c r="M3469" s="619"/>
      <c r="N3469" s="314"/>
      <c r="O3469" s="313"/>
      <c r="P3469" s="313"/>
      <c r="Q3469" s="313"/>
    </row>
    <row r="3470" spans="1:17" s="209" customFormat="1" ht="12" customHeight="1" x14ac:dyDescent="0.3">
      <c r="A3470" s="616"/>
      <c r="B3470" s="508"/>
      <c r="C3470" s="508"/>
      <c r="D3470" s="508"/>
      <c r="E3470" s="508"/>
      <c r="F3470" s="212" t="s">
        <v>104</v>
      </c>
      <c r="G3470" s="208">
        <v>42941</v>
      </c>
      <c r="H3470" s="208">
        <v>0</v>
      </c>
      <c r="I3470" s="208">
        <f>G3470-H3470</f>
        <v>42941</v>
      </c>
      <c r="J3470" s="208">
        <f>H3470</f>
        <v>0</v>
      </c>
      <c r="K3470" s="528"/>
      <c r="L3470" s="510"/>
      <c r="M3470" s="619"/>
      <c r="N3470" s="314">
        <f>G3470</f>
        <v>42941</v>
      </c>
      <c r="O3470" s="314">
        <f t="shared" ref="O3470:Q3470" si="2498">H3470</f>
        <v>0</v>
      </c>
      <c r="P3470" s="314">
        <f t="shared" si="2498"/>
        <v>42941</v>
      </c>
      <c r="Q3470" s="314">
        <f t="shared" si="2498"/>
        <v>0</v>
      </c>
    </row>
    <row r="3471" spans="1:17" s="209" customFormat="1" ht="12" customHeight="1" x14ac:dyDescent="0.3">
      <c r="A3471" s="616"/>
      <c r="B3471" s="508"/>
      <c r="C3471" s="508"/>
      <c r="D3471" s="508"/>
      <c r="E3471" s="508"/>
      <c r="F3471" s="212" t="s">
        <v>82</v>
      </c>
      <c r="G3471" s="208">
        <v>0</v>
      </c>
      <c r="H3471" s="208">
        <f t="shared" ref="H3471" si="2499">G3471</f>
        <v>0</v>
      </c>
      <c r="I3471" s="208">
        <f t="shared" ref="I3471" si="2500">G3471-H3471</f>
        <v>0</v>
      </c>
      <c r="J3471" s="208">
        <f t="shared" ref="J3471" si="2501">H3471</f>
        <v>0</v>
      </c>
      <c r="K3471" s="528"/>
      <c r="L3471" s="510"/>
      <c r="M3471" s="619"/>
      <c r="N3471" s="314"/>
      <c r="O3471" s="313"/>
      <c r="P3471" s="313"/>
      <c r="Q3471" s="313"/>
    </row>
    <row r="3472" spans="1:17" s="209" customFormat="1" ht="12" customHeight="1" x14ac:dyDescent="0.3">
      <c r="A3472" s="616"/>
      <c r="B3472" s="508"/>
      <c r="C3472" s="508"/>
      <c r="D3472" s="508"/>
      <c r="E3472" s="508"/>
      <c r="F3472" s="212" t="s">
        <v>83</v>
      </c>
      <c r="G3472" s="208">
        <v>0</v>
      </c>
      <c r="H3472" s="208">
        <v>0</v>
      </c>
      <c r="I3472" s="208">
        <f>G3472</f>
        <v>0</v>
      </c>
      <c r="J3472" s="208">
        <v>0</v>
      </c>
      <c r="K3472" s="528"/>
      <c r="L3472" s="510"/>
      <c r="M3472" s="619"/>
      <c r="N3472" s="314"/>
      <c r="O3472" s="313"/>
      <c r="P3472" s="313"/>
      <c r="Q3472" s="313"/>
    </row>
    <row r="3473" spans="1:17" s="209" customFormat="1" ht="12" customHeight="1" x14ac:dyDescent="0.3">
      <c r="A3473" s="616"/>
      <c r="B3473" s="509"/>
      <c r="C3473" s="509"/>
      <c r="D3473" s="508"/>
      <c r="E3473" s="508"/>
      <c r="F3473" s="213" t="s">
        <v>121</v>
      </c>
      <c r="G3473" s="214">
        <f>SUM(G3470:G3472)</f>
        <v>42941</v>
      </c>
      <c r="H3473" s="214">
        <f t="shared" ref="H3473:J3473" si="2502">SUM(H3470:H3472)</f>
        <v>0</v>
      </c>
      <c r="I3473" s="214">
        <f t="shared" si="2502"/>
        <v>42941</v>
      </c>
      <c r="J3473" s="214">
        <f t="shared" si="2502"/>
        <v>0</v>
      </c>
      <c r="K3473" s="529"/>
      <c r="L3473" s="510"/>
      <c r="M3473" s="620"/>
      <c r="N3473" s="314"/>
      <c r="O3473" s="313"/>
      <c r="P3473" s="313"/>
      <c r="Q3473" s="313"/>
    </row>
    <row r="3474" spans="1:17" s="209" customFormat="1" ht="12" customHeight="1" x14ac:dyDescent="0.3">
      <c r="A3474" s="616"/>
      <c r="B3474" s="507"/>
      <c r="C3474" s="507" t="s">
        <v>1087</v>
      </c>
      <c r="D3474" s="508"/>
      <c r="E3474" s="508"/>
      <c r="F3474" s="210" t="s">
        <v>268</v>
      </c>
      <c r="G3474" s="210"/>
      <c r="H3474" s="211"/>
      <c r="I3474" s="211"/>
      <c r="J3474" s="211"/>
      <c r="K3474" s="511"/>
      <c r="L3474" s="510">
        <v>0</v>
      </c>
      <c r="M3474" s="622" t="s">
        <v>1363</v>
      </c>
      <c r="N3474" s="314"/>
      <c r="O3474" s="313"/>
      <c r="P3474" s="313"/>
      <c r="Q3474" s="313"/>
    </row>
    <row r="3475" spans="1:17" s="209" customFormat="1" ht="12" customHeight="1" x14ac:dyDescent="0.3">
      <c r="A3475" s="616"/>
      <c r="B3475" s="508"/>
      <c r="C3475" s="508"/>
      <c r="D3475" s="508"/>
      <c r="E3475" s="508"/>
      <c r="F3475" s="212" t="s">
        <v>104</v>
      </c>
      <c r="G3475" s="208">
        <v>141140267</v>
      </c>
      <c r="H3475" s="208">
        <f>G3475</f>
        <v>141140267</v>
      </c>
      <c r="I3475" s="208">
        <f>G3475-H3475</f>
        <v>0</v>
      </c>
      <c r="J3475" s="208">
        <f>H3475</f>
        <v>141140267</v>
      </c>
      <c r="K3475" s="511"/>
      <c r="L3475" s="510"/>
      <c r="M3475" s="623"/>
      <c r="N3475" s="314">
        <f>G3475</f>
        <v>141140267</v>
      </c>
      <c r="O3475" s="314">
        <f t="shared" ref="O3475:Q3475" si="2503">H3475</f>
        <v>141140267</v>
      </c>
      <c r="P3475" s="314">
        <f t="shared" si="2503"/>
        <v>0</v>
      </c>
      <c r="Q3475" s="314">
        <f t="shared" si="2503"/>
        <v>141140267</v>
      </c>
    </row>
    <row r="3476" spans="1:17" s="209" customFormat="1" ht="12" customHeight="1" x14ac:dyDescent="0.3">
      <c r="A3476" s="616"/>
      <c r="B3476" s="508"/>
      <c r="C3476" s="508"/>
      <c r="D3476" s="508"/>
      <c r="E3476" s="508"/>
      <c r="F3476" s="212" t="s">
        <v>82</v>
      </c>
      <c r="G3476" s="208">
        <v>0</v>
      </c>
      <c r="H3476" s="208">
        <f t="shared" ref="H3476" si="2504">G3476</f>
        <v>0</v>
      </c>
      <c r="I3476" s="208">
        <f t="shared" ref="I3476" si="2505">G3476-H3476</f>
        <v>0</v>
      </c>
      <c r="J3476" s="208">
        <f t="shared" ref="J3476" si="2506">H3476</f>
        <v>0</v>
      </c>
      <c r="K3476" s="511"/>
      <c r="L3476" s="510"/>
      <c r="M3476" s="623"/>
      <c r="N3476" s="314"/>
      <c r="O3476" s="313"/>
      <c r="P3476" s="313"/>
      <c r="Q3476" s="313"/>
    </row>
    <row r="3477" spans="1:17" s="209" customFormat="1" ht="12" customHeight="1" x14ac:dyDescent="0.3">
      <c r="A3477" s="616"/>
      <c r="B3477" s="508"/>
      <c r="C3477" s="508"/>
      <c r="D3477" s="508"/>
      <c r="E3477" s="508"/>
      <c r="F3477" s="212" t="s">
        <v>83</v>
      </c>
      <c r="G3477" s="208">
        <v>0</v>
      </c>
      <c r="H3477" s="208">
        <v>0</v>
      </c>
      <c r="I3477" s="208">
        <f>G3477</f>
        <v>0</v>
      </c>
      <c r="J3477" s="208">
        <v>0</v>
      </c>
      <c r="K3477" s="511"/>
      <c r="L3477" s="510"/>
      <c r="M3477" s="623"/>
      <c r="N3477" s="314"/>
      <c r="O3477" s="313"/>
      <c r="P3477" s="313"/>
      <c r="Q3477" s="313"/>
    </row>
    <row r="3478" spans="1:17" s="209" customFormat="1" ht="12" customHeight="1" x14ac:dyDescent="0.3">
      <c r="A3478" s="616"/>
      <c r="B3478" s="509"/>
      <c r="C3478" s="509"/>
      <c r="D3478" s="508"/>
      <c r="E3478" s="508"/>
      <c r="F3478" s="213" t="s">
        <v>121</v>
      </c>
      <c r="G3478" s="214">
        <f>SUM(G3475:G3477)</f>
        <v>141140267</v>
      </c>
      <c r="H3478" s="214">
        <f t="shared" ref="H3478:J3478" si="2507">SUM(H3475:H3477)</f>
        <v>141140267</v>
      </c>
      <c r="I3478" s="214">
        <f t="shared" si="2507"/>
        <v>0</v>
      </c>
      <c r="J3478" s="214">
        <f t="shared" si="2507"/>
        <v>141140267</v>
      </c>
      <c r="K3478" s="511"/>
      <c r="L3478" s="510"/>
      <c r="M3478" s="623"/>
      <c r="N3478" s="314"/>
      <c r="O3478" s="313"/>
      <c r="P3478" s="313"/>
      <c r="Q3478" s="313"/>
    </row>
    <row r="3479" spans="1:17" s="209" customFormat="1" ht="12" customHeight="1" x14ac:dyDescent="0.3">
      <c r="A3479" s="616"/>
      <c r="B3479" s="507"/>
      <c r="C3479" s="507" t="s">
        <v>1088</v>
      </c>
      <c r="D3479" s="508"/>
      <c r="E3479" s="508"/>
      <c r="F3479" s="210" t="s">
        <v>268</v>
      </c>
      <c r="G3479" s="210"/>
      <c r="H3479" s="211"/>
      <c r="I3479" s="211"/>
      <c r="J3479" s="211"/>
      <c r="K3479" s="533"/>
      <c r="L3479" s="530">
        <v>0</v>
      </c>
      <c r="M3479" s="515" t="s">
        <v>1364</v>
      </c>
      <c r="N3479" s="314"/>
      <c r="O3479" s="313"/>
      <c r="P3479" s="313"/>
      <c r="Q3479" s="313"/>
    </row>
    <row r="3480" spans="1:17" s="209" customFormat="1" ht="12" customHeight="1" x14ac:dyDescent="0.3">
      <c r="A3480" s="616"/>
      <c r="B3480" s="508"/>
      <c r="C3480" s="508"/>
      <c r="D3480" s="508"/>
      <c r="E3480" s="508"/>
      <c r="F3480" s="212" t="s">
        <v>104</v>
      </c>
      <c r="G3480" s="208">
        <v>10774980</v>
      </c>
      <c r="H3480" s="208">
        <f>G3480</f>
        <v>10774980</v>
      </c>
      <c r="I3480" s="208">
        <f>G3480-H3480</f>
        <v>0</v>
      </c>
      <c r="J3480" s="208">
        <f>H3480</f>
        <v>10774980</v>
      </c>
      <c r="K3480" s="534"/>
      <c r="L3480" s="531"/>
      <c r="M3480" s="516"/>
      <c r="N3480" s="314">
        <f>G3480</f>
        <v>10774980</v>
      </c>
      <c r="O3480" s="314">
        <f t="shared" ref="O3480:Q3480" si="2508">H3480</f>
        <v>10774980</v>
      </c>
      <c r="P3480" s="314">
        <f t="shared" si="2508"/>
        <v>0</v>
      </c>
      <c r="Q3480" s="314">
        <f t="shared" si="2508"/>
        <v>10774980</v>
      </c>
    </row>
    <row r="3481" spans="1:17" s="209" customFormat="1" ht="12" customHeight="1" x14ac:dyDescent="0.3">
      <c r="A3481" s="616"/>
      <c r="B3481" s="508"/>
      <c r="C3481" s="508"/>
      <c r="D3481" s="508"/>
      <c r="E3481" s="508"/>
      <c r="F3481" s="212" t="s">
        <v>82</v>
      </c>
      <c r="G3481" s="208">
        <v>0</v>
      </c>
      <c r="H3481" s="208">
        <v>0</v>
      </c>
      <c r="I3481" s="208">
        <f t="shared" ref="I3481" si="2509">G3481-H3481</f>
        <v>0</v>
      </c>
      <c r="J3481" s="208">
        <f t="shared" ref="J3481" si="2510">H3481</f>
        <v>0</v>
      </c>
      <c r="K3481" s="534"/>
      <c r="L3481" s="531"/>
      <c r="M3481" s="516"/>
      <c r="N3481" s="314"/>
      <c r="O3481" s="313"/>
      <c r="P3481" s="313"/>
      <c r="Q3481" s="313"/>
    </row>
    <row r="3482" spans="1:17" s="209" customFormat="1" ht="12" customHeight="1" x14ac:dyDescent="0.3">
      <c r="A3482" s="616"/>
      <c r="B3482" s="508"/>
      <c r="C3482" s="508"/>
      <c r="D3482" s="508"/>
      <c r="E3482" s="508"/>
      <c r="F3482" s="212" t="s">
        <v>83</v>
      </c>
      <c r="G3482" s="208">
        <v>0</v>
      </c>
      <c r="H3482" s="208">
        <v>0</v>
      </c>
      <c r="I3482" s="208">
        <f>G3482</f>
        <v>0</v>
      </c>
      <c r="J3482" s="208">
        <v>0</v>
      </c>
      <c r="K3482" s="534"/>
      <c r="L3482" s="531"/>
      <c r="M3482" s="516"/>
      <c r="N3482" s="314"/>
      <c r="O3482" s="313"/>
      <c r="P3482" s="313"/>
      <c r="Q3482" s="313"/>
    </row>
    <row r="3483" spans="1:17" s="209" customFormat="1" ht="12" customHeight="1" x14ac:dyDescent="0.3">
      <c r="A3483" s="616"/>
      <c r="B3483" s="509"/>
      <c r="C3483" s="509"/>
      <c r="D3483" s="509"/>
      <c r="E3483" s="509"/>
      <c r="F3483" s="213" t="s">
        <v>121</v>
      </c>
      <c r="G3483" s="214">
        <f>SUM(G3480:G3482)</f>
        <v>10774980</v>
      </c>
      <c r="H3483" s="214">
        <f t="shared" ref="H3483:J3483" si="2511">SUM(H3480:H3482)</f>
        <v>10774980</v>
      </c>
      <c r="I3483" s="214">
        <f t="shared" si="2511"/>
        <v>0</v>
      </c>
      <c r="J3483" s="214">
        <f t="shared" si="2511"/>
        <v>10774980</v>
      </c>
      <c r="K3483" s="535"/>
      <c r="L3483" s="532"/>
      <c r="M3483" s="517"/>
      <c r="N3483" s="314"/>
      <c r="O3483" s="313"/>
      <c r="P3483" s="313"/>
      <c r="Q3483" s="313"/>
    </row>
    <row r="3484" spans="1:17" s="209" customFormat="1" ht="12" customHeight="1" x14ac:dyDescent="0.3">
      <c r="A3484" s="616"/>
      <c r="B3484" s="518"/>
      <c r="C3484" s="519"/>
      <c r="D3484" s="519"/>
      <c r="E3484" s="520"/>
      <c r="F3484" s="206"/>
      <c r="G3484" s="207"/>
      <c r="H3484" s="208"/>
      <c r="I3484" s="208"/>
      <c r="J3484" s="208"/>
      <c r="K3484" s="527"/>
      <c r="L3484" s="527"/>
      <c r="M3484" s="512"/>
      <c r="N3484" s="314"/>
      <c r="O3484" s="313"/>
      <c r="P3484" s="313"/>
      <c r="Q3484" s="313"/>
    </row>
    <row r="3485" spans="1:17" s="209" customFormat="1" ht="12" customHeight="1" x14ac:dyDescent="0.3">
      <c r="A3485" s="616"/>
      <c r="B3485" s="521"/>
      <c r="C3485" s="522"/>
      <c r="D3485" s="522"/>
      <c r="E3485" s="523"/>
      <c r="F3485" s="206" t="s">
        <v>565</v>
      </c>
      <c r="G3485" s="207">
        <f>G3460+G3465+G3480+G3470+G3475</f>
        <v>467986825</v>
      </c>
      <c r="H3485" s="207">
        <f t="shared" ref="H3485:J3485" si="2512">H3460+H3465+H3480+H3470+H3475</f>
        <v>155915247</v>
      </c>
      <c r="I3485" s="207">
        <f t="shared" si="2512"/>
        <v>312071578</v>
      </c>
      <c r="J3485" s="207">
        <f t="shared" si="2512"/>
        <v>155915247</v>
      </c>
      <c r="K3485" s="528"/>
      <c r="L3485" s="528"/>
      <c r="M3485" s="513"/>
      <c r="N3485" s="314"/>
      <c r="O3485" s="313"/>
      <c r="P3485" s="313"/>
      <c r="Q3485" s="313"/>
    </row>
    <row r="3486" spans="1:17" s="209" customFormat="1" ht="12" customHeight="1" x14ac:dyDescent="0.3">
      <c r="A3486" s="616"/>
      <c r="B3486" s="521"/>
      <c r="C3486" s="522"/>
      <c r="D3486" s="522"/>
      <c r="E3486" s="523"/>
      <c r="F3486" s="206" t="s">
        <v>567</v>
      </c>
      <c r="G3486" s="207">
        <f>G3461+G3466</f>
        <v>0</v>
      </c>
      <c r="H3486" s="207">
        <f t="shared" ref="H3486:J3486" si="2513">H3461+H3466</f>
        <v>0</v>
      </c>
      <c r="I3486" s="207">
        <f t="shared" si="2513"/>
        <v>0</v>
      </c>
      <c r="J3486" s="207">
        <f t="shared" si="2513"/>
        <v>0</v>
      </c>
      <c r="K3486" s="528"/>
      <c r="L3486" s="528"/>
      <c r="M3486" s="513"/>
      <c r="N3486" s="314"/>
      <c r="O3486" s="313"/>
      <c r="P3486" s="313"/>
      <c r="Q3486" s="313"/>
    </row>
    <row r="3487" spans="1:17" s="209" customFormat="1" ht="12" customHeight="1" x14ac:dyDescent="0.3">
      <c r="A3487" s="616"/>
      <c r="B3487" s="521"/>
      <c r="C3487" s="522"/>
      <c r="D3487" s="522"/>
      <c r="E3487" s="523"/>
      <c r="F3487" s="206" t="s">
        <v>569</v>
      </c>
      <c r="G3487" s="207">
        <f>G3482</f>
        <v>0</v>
      </c>
      <c r="H3487" s="207">
        <f t="shared" ref="H3487" si="2514">H3467</f>
        <v>0</v>
      </c>
      <c r="I3487" s="207">
        <f>I3482</f>
        <v>0</v>
      </c>
      <c r="J3487" s="207">
        <f t="shared" ref="J3487" si="2515">J3467</f>
        <v>0</v>
      </c>
      <c r="K3487" s="528"/>
      <c r="L3487" s="528"/>
      <c r="M3487" s="513"/>
      <c r="N3487" s="314"/>
      <c r="O3487" s="313"/>
      <c r="P3487" s="313"/>
      <c r="Q3487" s="313"/>
    </row>
    <row r="3488" spans="1:17" s="209" customFormat="1" ht="12" customHeight="1" x14ac:dyDescent="0.3">
      <c r="A3488" s="617"/>
      <c r="B3488" s="524"/>
      <c r="C3488" s="525"/>
      <c r="D3488" s="525"/>
      <c r="E3488" s="526"/>
      <c r="F3488" s="206" t="s">
        <v>121</v>
      </c>
      <c r="G3488" s="207">
        <f>SUM(G3485:G3487)</f>
        <v>467986825</v>
      </c>
      <c r="H3488" s="207">
        <f t="shared" ref="H3488:J3488" si="2516">SUM(H3485:H3487)</f>
        <v>155915247</v>
      </c>
      <c r="I3488" s="207">
        <f t="shared" si="2516"/>
        <v>312071578</v>
      </c>
      <c r="J3488" s="207">
        <f t="shared" si="2516"/>
        <v>155915247</v>
      </c>
      <c r="K3488" s="529"/>
      <c r="L3488" s="529"/>
      <c r="M3488" s="514"/>
      <c r="N3488" s="314"/>
      <c r="O3488" s="313"/>
      <c r="P3488" s="313"/>
      <c r="Q3488" s="313"/>
    </row>
    <row r="3489" spans="1:18" s="209" customFormat="1" ht="12.75" customHeight="1" x14ac:dyDescent="0.3">
      <c r="A3489" s="592" t="s">
        <v>103</v>
      </c>
      <c r="B3489" s="593"/>
      <c r="C3489" s="593"/>
      <c r="D3489" s="593"/>
      <c r="E3489" s="594"/>
      <c r="F3489" s="271"/>
      <c r="G3489" s="272"/>
      <c r="H3489" s="272"/>
      <c r="I3489" s="272"/>
      <c r="J3489" s="272"/>
      <c r="K3489" s="273"/>
      <c r="L3489" s="601"/>
      <c r="M3489" s="604"/>
      <c r="N3489" s="323" t="s">
        <v>1195</v>
      </c>
      <c r="O3489" s="324" t="s">
        <v>1193</v>
      </c>
      <c r="P3489" s="324" t="s">
        <v>1194</v>
      </c>
      <c r="Q3489" s="324" t="s">
        <v>1196</v>
      </c>
    </row>
    <row r="3490" spans="1:18" s="248" customFormat="1" ht="12.75" customHeight="1" x14ac:dyDescent="0.3">
      <c r="A3490" s="595"/>
      <c r="B3490" s="596"/>
      <c r="C3490" s="596"/>
      <c r="D3490" s="596"/>
      <c r="E3490" s="597"/>
      <c r="F3490" s="274" t="s">
        <v>104</v>
      </c>
      <c r="G3490" s="279">
        <f t="shared" ref="G3490:J3491" si="2517">SUMIF($F$4:$F$3488,$F3490,G$4:G$3488)</f>
        <v>346056169068</v>
      </c>
      <c r="H3490" s="279">
        <f t="shared" si="2517"/>
        <v>96465014316</v>
      </c>
      <c r="I3490" s="279">
        <f t="shared" si="2517"/>
        <v>249591154752</v>
      </c>
      <c r="J3490" s="279">
        <f t="shared" si="2517"/>
        <v>11901065594</v>
      </c>
      <c r="K3490" s="275"/>
      <c r="L3490" s="602"/>
      <c r="M3490" s="590"/>
      <c r="N3490" s="323">
        <f>SUM(N4:N3489)</f>
        <v>317869314068</v>
      </c>
      <c r="O3490" s="323">
        <f>SUM(O4:O3489)</f>
        <v>96462759316</v>
      </c>
      <c r="P3490" s="323">
        <f>SUM(P4:P3489)</f>
        <v>221406554752</v>
      </c>
      <c r="Q3490" s="323">
        <f>SUM(Q4:Q3489)</f>
        <v>11898810594</v>
      </c>
      <c r="R3490" s="248" t="s">
        <v>1198</v>
      </c>
    </row>
    <row r="3491" spans="1:18" s="248" customFormat="1" ht="12.75" customHeight="1" x14ac:dyDescent="0.3">
      <c r="A3491" s="595"/>
      <c r="B3491" s="596"/>
      <c r="C3491" s="596"/>
      <c r="D3491" s="596"/>
      <c r="E3491" s="597"/>
      <c r="F3491" s="274" t="s">
        <v>82</v>
      </c>
      <c r="G3491" s="279">
        <f t="shared" si="2517"/>
        <v>1914843155</v>
      </c>
      <c r="H3491" s="279">
        <f t="shared" si="2517"/>
        <v>653490</v>
      </c>
      <c r="I3491" s="279">
        <f t="shared" si="2517"/>
        <v>1914189665</v>
      </c>
      <c r="J3491" s="279">
        <f t="shared" si="2517"/>
        <v>653490</v>
      </c>
      <c r="K3491" s="275"/>
      <c r="L3491" s="602"/>
      <c r="M3491" s="589"/>
      <c r="N3491" s="621" t="s">
        <v>1197</v>
      </c>
      <c r="O3491" s="621"/>
      <c r="P3491" s="621"/>
      <c r="Q3491" s="621"/>
    </row>
    <row r="3492" spans="1:18" s="248" customFormat="1" ht="12.75" customHeight="1" x14ac:dyDescent="0.3">
      <c r="A3492" s="595"/>
      <c r="B3492" s="596"/>
      <c r="C3492" s="596"/>
      <c r="D3492" s="596"/>
      <c r="E3492" s="597"/>
      <c r="F3492" s="274" t="s">
        <v>83</v>
      </c>
      <c r="G3492" s="279">
        <f>SUMIF($F$774:$F$3458,$F3492,G$774:G$3458)</f>
        <v>0</v>
      </c>
      <c r="H3492" s="279">
        <f>SUMIF($F$774:$F$3458,$F3492,H$774:H$3458)</f>
        <v>0</v>
      </c>
      <c r="I3492" s="279">
        <f>SUMIF($F$774:$F$3458,$F3492,I$774:I$3458)</f>
        <v>0</v>
      </c>
      <c r="J3492" s="279">
        <f>SUMIF($F$774:$F$3458,$F3492,J$774:J$3458)</f>
        <v>0</v>
      </c>
      <c r="K3492" s="275"/>
      <c r="L3492" s="602"/>
      <c r="M3492" s="590"/>
      <c r="N3492" s="314"/>
      <c r="O3492" s="321"/>
      <c r="P3492" s="321"/>
      <c r="Q3492" s="321"/>
    </row>
    <row r="3493" spans="1:18" s="248" customFormat="1" ht="12.75" customHeight="1" x14ac:dyDescent="0.3">
      <c r="A3493" s="598"/>
      <c r="B3493" s="599"/>
      <c r="C3493" s="599"/>
      <c r="D3493" s="599"/>
      <c r="E3493" s="600"/>
      <c r="F3493" s="276" t="s">
        <v>105</v>
      </c>
      <c r="G3493" s="277">
        <f>SUM(G3490,G3491,G3492)</f>
        <v>347971012223</v>
      </c>
      <c r="H3493" s="277">
        <f>SUM(H3490,H3491,H3492)</f>
        <v>96465667806</v>
      </c>
      <c r="I3493" s="277">
        <f>SUM(I3490,I3491,I3492)</f>
        <v>251505344417</v>
      </c>
      <c r="J3493" s="277">
        <f>SUM(J3490,J3491,J3492)</f>
        <v>11901719084</v>
      </c>
      <c r="K3493" s="278"/>
      <c r="L3493" s="603"/>
      <c r="M3493" s="591"/>
      <c r="N3493" s="314"/>
      <c r="O3493" s="321"/>
      <c r="P3493" s="321"/>
      <c r="Q3493" s="321"/>
    </row>
    <row r="3494" spans="1:18" x14ac:dyDescent="0.3">
      <c r="F3494" s="253" t="s">
        <v>1200</v>
      </c>
      <c r="G3494" s="254">
        <f>348216352223-G3493</f>
        <v>245340000</v>
      </c>
      <c r="H3494" s="254">
        <f>97977739384-H3493</f>
        <v>1512071578</v>
      </c>
      <c r="I3494" s="254">
        <f>250238612839-I3493</f>
        <v>-1266731578</v>
      </c>
      <c r="J3494" s="254">
        <f>13413790662-J3493</f>
        <v>1512071578</v>
      </c>
    </row>
    <row r="3495" spans="1:18" x14ac:dyDescent="0.3">
      <c r="G3495" s="254" t="s">
        <v>748</v>
      </c>
      <c r="H3495" s="254">
        <f>H3493+I3493-G3493</f>
        <v>0</v>
      </c>
      <c r="J3495" s="254">
        <f>H3490-J3490</f>
        <v>84563948722</v>
      </c>
    </row>
    <row r="3496" spans="1:18" x14ac:dyDescent="0.3">
      <c r="F3496" s="253" t="s">
        <v>677</v>
      </c>
      <c r="G3496" s="254">
        <v>139655025435</v>
      </c>
    </row>
    <row r="3497" spans="1:18" x14ac:dyDescent="0.3">
      <c r="F3497" s="253" t="s">
        <v>678</v>
      </c>
      <c r="G3497" s="254">
        <f>G3493-G3496</f>
        <v>208315986788</v>
      </c>
    </row>
  </sheetData>
  <autoFilter ref="A3:M3493"/>
  <mergeCells count="4357">
    <mergeCell ref="N3491:Q3491"/>
    <mergeCell ref="A2424:A2448"/>
    <mergeCell ref="A2449:A2463"/>
    <mergeCell ref="A2464:A2493"/>
    <mergeCell ref="A2494:A2518"/>
    <mergeCell ref="A2519:A2543"/>
    <mergeCell ref="A2544:A2558"/>
    <mergeCell ref="A2559:A2583"/>
    <mergeCell ref="A2584:A2603"/>
    <mergeCell ref="A2604:A2623"/>
    <mergeCell ref="A2624:A2643"/>
    <mergeCell ref="A2644:A2663"/>
    <mergeCell ref="A2664:A2678"/>
    <mergeCell ref="A2679:A2693"/>
    <mergeCell ref="A2694:A2708"/>
    <mergeCell ref="A2709:A2723"/>
    <mergeCell ref="A2724:A2738"/>
    <mergeCell ref="A2739:A2753"/>
    <mergeCell ref="A3424:A3428"/>
    <mergeCell ref="A3429:A3433"/>
    <mergeCell ref="A3434:A3438"/>
    <mergeCell ref="A3439:A3443"/>
    <mergeCell ref="A3444:A3448"/>
    <mergeCell ref="A3449:A3453"/>
    <mergeCell ref="A3384:A3388"/>
    <mergeCell ref="A3389:A3393"/>
    <mergeCell ref="A3394:A3398"/>
    <mergeCell ref="A3399:A3403"/>
    <mergeCell ref="M3474:M3478"/>
    <mergeCell ref="K3459:K3473"/>
    <mergeCell ref="M3459:M3473"/>
    <mergeCell ref="A3169:A3173"/>
    <mergeCell ref="A2774:A2778"/>
    <mergeCell ref="A2779:A2783"/>
    <mergeCell ref="A2784:A2788"/>
    <mergeCell ref="A2789:A2793"/>
    <mergeCell ref="A2934:A2938"/>
    <mergeCell ref="A2939:A2943"/>
    <mergeCell ref="A2964:A2968"/>
    <mergeCell ref="A2794:A2798"/>
    <mergeCell ref="A2799:A2818"/>
    <mergeCell ref="A2819:A2833"/>
    <mergeCell ref="A2834:A2853"/>
    <mergeCell ref="A2854:A2873"/>
    <mergeCell ref="A2874:A2893"/>
    <mergeCell ref="B1014:B1018"/>
    <mergeCell ref="K1014:K1018"/>
    <mergeCell ref="L1014:L1018"/>
    <mergeCell ref="B1019:E1023"/>
    <mergeCell ref="K1019:K1023"/>
    <mergeCell ref="L1019:L1023"/>
    <mergeCell ref="A1004:A1023"/>
    <mergeCell ref="A1759:A1763"/>
    <mergeCell ref="B1759:B1763"/>
    <mergeCell ref="C1759:C1763"/>
    <mergeCell ref="D1759:D1763"/>
    <mergeCell ref="E1759:E1763"/>
    <mergeCell ref="K1759:K1763"/>
    <mergeCell ref="L1759:L1763"/>
    <mergeCell ref="B1009:B1013"/>
    <mergeCell ref="C1009:C1018"/>
    <mergeCell ref="A2974:A2978"/>
    <mergeCell ref="A2979:A2983"/>
    <mergeCell ref="A3054:A3058"/>
    <mergeCell ref="A874:A888"/>
    <mergeCell ref="A889:A893"/>
    <mergeCell ref="A894:A928"/>
    <mergeCell ref="A934:A938"/>
    <mergeCell ref="A939:A953"/>
    <mergeCell ref="A964:A968"/>
    <mergeCell ref="A969:A983"/>
    <mergeCell ref="A1029:A1033"/>
    <mergeCell ref="A1034:A1048"/>
    <mergeCell ref="A1059:A1063"/>
    <mergeCell ref="A1024:A1028"/>
    <mergeCell ref="A1049:A1053"/>
    <mergeCell ref="A1054:A1058"/>
    <mergeCell ref="A2279:A2298"/>
    <mergeCell ref="A2299:A2313"/>
    <mergeCell ref="A2314:A2338"/>
    <mergeCell ref="A2339:A2363"/>
    <mergeCell ref="A2364:A2383"/>
    <mergeCell ref="A2384:A2408"/>
    <mergeCell ref="A2409:A2423"/>
    <mergeCell ref="A1889:A1893"/>
    <mergeCell ref="A1894:A1898"/>
    <mergeCell ref="A1899:A1903"/>
    <mergeCell ref="A1904:A1908"/>
    <mergeCell ref="A1909:A1913"/>
    <mergeCell ref="A1914:A1918"/>
    <mergeCell ref="A1919:A1938"/>
    <mergeCell ref="A3164:A3168"/>
    <mergeCell ref="A984:A1003"/>
    <mergeCell ref="A3454:A3458"/>
    <mergeCell ref="A3459:A3488"/>
    <mergeCell ref="A3219:A3223"/>
    <mergeCell ref="A3224:A3228"/>
    <mergeCell ref="A3229:A3233"/>
    <mergeCell ref="A3234:A3238"/>
    <mergeCell ref="A3239:A3243"/>
    <mergeCell ref="A3244:A3248"/>
    <mergeCell ref="A3249:A3253"/>
    <mergeCell ref="A3144:A3148"/>
    <mergeCell ref="A3149:A3163"/>
    <mergeCell ref="A3174:A3178"/>
    <mergeCell ref="A3179:A3198"/>
    <mergeCell ref="A3379:A3383"/>
    <mergeCell ref="A3199:A3203"/>
    <mergeCell ref="A3204:A3218"/>
    <mergeCell ref="A2969:A2973"/>
    <mergeCell ref="A3079:A3083"/>
    <mergeCell ref="A3084:A3088"/>
    <mergeCell ref="A2984:A2988"/>
    <mergeCell ref="A2989:A3003"/>
    <mergeCell ref="A3004:A3018"/>
    <mergeCell ref="A3019:A3033"/>
    <mergeCell ref="A3034:A3053"/>
    <mergeCell ref="A3059:A3063"/>
    <mergeCell ref="A3064:A3078"/>
    <mergeCell ref="A3089:A3093"/>
    <mergeCell ref="A3094:A3113"/>
    <mergeCell ref="A3114:A3118"/>
    <mergeCell ref="A3119:A3133"/>
    <mergeCell ref="A3134:A3138"/>
    <mergeCell ref="A3139:A3143"/>
    <mergeCell ref="A4:A8"/>
    <mergeCell ref="A9:A13"/>
    <mergeCell ref="A14:A18"/>
    <mergeCell ref="A19:A23"/>
    <mergeCell ref="A24:A28"/>
    <mergeCell ref="A29:A43"/>
    <mergeCell ref="A44:A48"/>
    <mergeCell ref="A49:A53"/>
    <mergeCell ref="A54:A58"/>
    <mergeCell ref="A59:A63"/>
    <mergeCell ref="A64:A78"/>
    <mergeCell ref="A79:A103"/>
    <mergeCell ref="A104:A108"/>
    <mergeCell ref="A109:A113"/>
    <mergeCell ref="A229:A253"/>
    <mergeCell ref="A254:A258"/>
    <mergeCell ref="A259:A273"/>
    <mergeCell ref="A2894:A2908"/>
    <mergeCell ref="A2909:A2933"/>
    <mergeCell ref="A2944:A2948"/>
    <mergeCell ref="A2949:A2963"/>
    <mergeCell ref="A2769:A2773"/>
    <mergeCell ref="A2754:A2768"/>
    <mergeCell ref="A2109:A2123"/>
    <mergeCell ref="A2124:A2148"/>
    <mergeCell ref="A2149:A2188"/>
    <mergeCell ref="A2189:A2213"/>
    <mergeCell ref="A2214:A2233"/>
    <mergeCell ref="A2234:A2258"/>
    <mergeCell ref="A2259:A2278"/>
    <mergeCell ref="A3409:A3413"/>
    <mergeCell ref="A3414:A3418"/>
    <mergeCell ref="A3419:A3423"/>
    <mergeCell ref="A3254:A3258"/>
    <mergeCell ref="A3259:A3263"/>
    <mergeCell ref="A3264:A3268"/>
    <mergeCell ref="A3269:A3273"/>
    <mergeCell ref="A3274:A3278"/>
    <mergeCell ref="A3279:A3283"/>
    <mergeCell ref="A3284:A3288"/>
    <mergeCell ref="A3289:A3293"/>
    <mergeCell ref="A3294:A3298"/>
    <mergeCell ref="A3299:A3303"/>
    <mergeCell ref="A3304:A3308"/>
    <mergeCell ref="A3309:A3313"/>
    <mergeCell ref="A3314:A3318"/>
    <mergeCell ref="A3319:A3323"/>
    <mergeCell ref="A3324:A3328"/>
    <mergeCell ref="A3329:A3333"/>
    <mergeCell ref="A3334:A3338"/>
    <mergeCell ref="A3339:A3343"/>
    <mergeCell ref="A3344:A3348"/>
    <mergeCell ref="A3349:A3353"/>
    <mergeCell ref="A3354:A3358"/>
    <mergeCell ref="A3359:A3363"/>
    <mergeCell ref="A3364:A3368"/>
    <mergeCell ref="A3369:A3373"/>
    <mergeCell ref="A3374:A3378"/>
    <mergeCell ref="A3404:A3408"/>
    <mergeCell ref="A1939:A1963"/>
    <mergeCell ref="A1964:A1978"/>
    <mergeCell ref="A1979:A1998"/>
    <mergeCell ref="A1999:A2013"/>
    <mergeCell ref="A2014:A2028"/>
    <mergeCell ref="A2029:A2033"/>
    <mergeCell ref="A2034:A2048"/>
    <mergeCell ref="A2049:A2063"/>
    <mergeCell ref="A2064:A2088"/>
    <mergeCell ref="A2089:A2108"/>
    <mergeCell ref="A1794:A1798"/>
    <mergeCell ref="A1799:A1803"/>
    <mergeCell ref="A1804:A1808"/>
    <mergeCell ref="A1809:A1813"/>
    <mergeCell ref="A1834:A1838"/>
    <mergeCell ref="A1839:A1843"/>
    <mergeCell ref="A1844:A1848"/>
    <mergeCell ref="A1849:A1853"/>
    <mergeCell ref="A1854:A1858"/>
    <mergeCell ref="A1859:A1863"/>
    <mergeCell ref="A1864:A1868"/>
    <mergeCell ref="A1869:A1873"/>
    <mergeCell ref="A1874:A1878"/>
    <mergeCell ref="A1879:A1883"/>
    <mergeCell ref="A1884:A1888"/>
    <mergeCell ref="A1814:A1818"/>
    <mergeCell ref="A1819:A1833"/>
    <mergeCell ref="A1704:A1708"/>
    <mergeCell ref="A1709:A1713"/>
    <mergeCell ref="A1714:A1718"/>
    <mergeCell ref="A1719:A1723"/>
    <mergeCell ref="A1724:A1728"/>
    <mergeCell ref="A1729:A1733"/>
    <mergeCell ref="A1734:A1738"/>
    <mergeCell ref="A1739:A1743"/>
    <mergeCell ref="A1744:A1748"/>
    <mergeCell ref="A1749:A1753"/>
    <mergeCell ref="A1754:A1758"/>
    <mergeCell ref="A1764:A1768"/>
    <mergeCell ref="A1769:A1773"/>
    <mergeCell ref="A1774:A1778"/>
    <mergeCell ref="A1779:A1783"/>
    <mergeCell ref="A1784:A1788"/>
    <mergeCell ref="A1789:A1793"/>
    <mergeCell ref="A1599:A1603"/>
    <mergeCell ref="A1604:A1608"/>
    <mergeCell ref="A1609:A1613"/>
    <mergeCell ref="A1614:A1618"/>
    <mergeCell ref="A1649:A1653"/>
    <mergeCell ref="A1654:A1658"/>
    <mergeCell ref="A1659:A1663"/>
    <mergeCell ref="A1664:A1668"/>
    <mergeCell ref="A1669:A1673"/>
    <mergeCell ref="A1674:A1678"/>
    <mergeCell ref="A1679:A1683"/>
    <mergeCell ref="A1684:A1688"/>
    <mergeCell ref="A1689:A1693"/>
    <mergeCell ref="A1694:A1698"/>
    <mergeCell ref="A1699:A1703"/>
    <mergeCell ref="A1619:A1623"/>
    <mergeCell ref="A1624:A1648"/>
    <mergeCell ref="A1514:A1518"/>
    <mergeCell ref="A1519:A1523"/>
    <mergeCell ref="A1524:A1528"/>
    <mergeCell ref="A1529:A1533"/>
    <mergeCell ref="A1534:A1538"/>
    <mergeCell ref="A1539:A1543"/>
    <mergeCell ref="A1544:A1548"/>
    <mergeCell ref="A1549:A1553"/>
    <mergeCell ref="A1554:A1558"/>
    <mergeCell ref="A1559:A1563"/>
    <mergeCell ref="A1564:A1568"/>
    <mergeCell ref="A1569:A1573"/>
    <mergeCell ref="A1574:A1578"/>
    <mergeCell ref="A1579:A1583"/>
    <mergeCell ref="A1584:A1588"/>
    <mergeCell ref="A1589:A1593"/>
    <mergeCell ref="A1594:A1598"/>
    <mergeCell ref="A1429:A1433"/>
    <mergeCell ref="A1434:A1438"/>
    <mergeCell ref="A1439:A1443"/>
    <mergeCell ref="A1444:A1448"/>
    <mergeCell ref="A1449:A1453"/>
    <mergeCell ref="A1454:A1458"/>
    <mergeCell ref="A1459:A1463"/>
    <mergeCell ref="A1464:A1468"/>
    <mergeCell ref="A1469:A1473"/>
    <mergeCell ref="A1474:A1478"/>
    <mergeCell ref="A1479:A1483"/>
    <mergeCell ref="A1484:A1488"/>
    <mergeCell ref="A1489:A1493"/>
    <mergeCell ref="A1494:A1498"/>
    <mergeCell ref="A1499:A1503"/>
    <mergeCell ref="A1504:A1508"/>
    <mergeCell ref="A1509:A1513"/>
    <mergeCell ref="A1344:A1348"/>
    <mergeCell ref="A1349:A1353"/>
    <mergeCell ref="A1354:A1358"/>
    <mergeCell ref="A1359:A1363"/>
    <mergeCell ref="A1364:A1368"/>
    <mergeCell ref="A1369:A1373"/>
    <mergeCell ref="A1374:A1378"/>
    <mergeCell ref="A1379:A1383"/>
    <mergeCell ref="A1384:A1388"/>
    <mergeCell ref="A1389:A1393"/>
    <mergeCell ref="A1394:A1398"/>
    <mergeCell ref="A1399:A1403"/>
    <mergeCell ref="A1404:A1408"/>
    <mergeCell ref="A1409:A1413"/>
    <mergeCell ref="A1414:A1418"/>
    <mergeCell ref="A1419:A1423"/>
    <mergeCell ref="A1424:A1428"/>
    <mergeCell ref="A1259:A1263"/>
    <mergeCell ref="A1264:A1268"/>
    <mergeCell ref="A1269:A1273"/>
    <mergeCell ref="A1274:A1278"/>
    <mergeCell ref="A1279:A1283"/>
    <mergeCell ref="A1284:A1288"/>
    <mergeCell ref="A1289:A1293"/>
    <mergeCell ref="A1294:A1298"/>
    <mergeCell ref="A1299:A1303"/>
    <mergeCell ref="A1304:A1308"/>
    <mergeCell ref="A1309:A1313"/>
    <mergeCell ref="A1314:A1318"/>
    <mergeCell ref="A1319:A1323"/>
    <mergeCell ref="A1324:A1328"/>
    <mergeCell ref="A1329:A1333"/>
    <mergeCell ref="A1334:A1338"/>
    <mergeCell ref="A1339:A1343"/>
    <mergeCell ref="A1179:A1183"/>
    <mergeCell ref="A1224:A1228"/>
    <mergeCell ref="A1229:A1233"/>
    <mergeCell ref="A1234:A1238"/>
    <mergeCell ref="A1239:A1243"/>
    <mergeCell ref="A1244:A1248"/>
    <mergeCell ref="A1249:A1253"/>
    <mergeCell ref="A1254:A1258"/>
    <mergeCell ref="A1124:A1128"/>
    <mergeCell ref="A1129:A1158"/>
    <mergeCell ref="A1159:A1163"/>
    <mergeCell ref="A1164:A1178"/>
    <mergeCell ref="A1184:A1188"/>
    <mergeCell ref="A1189:A1203"/>
    <mergeCell ref="A1204:A1208"/>
    <mergeCell ref="A1209:A1223"/>
    <mergeCell ref="A1079:A1083"/>
    <mergeCell ref="A1084:A1088"/>
    <mergeCell ref="A1089:A1093"/>
    <mergeCell ref="A1094:A1098"/>
    <mergeCell ref="A1119:A1123"/>
    <mergeCell ref="A1064:A1078"/>
    <mergeCell ref="A1099:A1103"/>
    <mergeCell ref="A1104:A1118"/>
    <mergeCell ref="A809:A813"/>
    <mergeCell ref="A814:A818"/>
    <mergeCell ref="A929:A933"/>
    <mergeCell ref="A954:A958"/>
    <mergeCell ref="A959:A963"/>
    <mergeCell ref="A559:A563"/>
    <mergeCell ref="A564:A588"/>
    <mergeCell ref="A589:A593"/>
    <mergeCell ref="A594:A608"/>
    <mergeCell ref="A609:A613"/>
    <mergeCell ref="A614:A628"/>
    <mergeCell ref="A629:A633"/>
    <mergeCell ref="A634:A648"/>
    <mergeCell ref="A649:A663"/>
    <mergeCell ref="A664:A668"/>
    <mergeCell ref="A669:A683"/>
    <mergeCell ref="A684:A703"/>
    <mergeCell ref="A704:A723"/>
    <mergeCell ref="A724:A728"/>
    <mergeCell ref="A729:A773"/>
    <mergeCell ref="A849:A853"/>
    <mergeCell ref="A854:A868"/>
    <mergeCell ref="A869:A873"/>
    <mergeCell ref="A774:A778"/>
    <mergeCell ref="A779:A808"/>
    <mergeCell ref="A819:A823"/>
    <mergeCell ref="A824:A848"/>
    <mergeCell ref="A394:A398"/>
    <mergeCell ref="A419:A423"/>
    <mergeCell ref="A424:A428"/>
    <mergeCell ref="A399:A403"/>
    <mergeCell ref="A404:A418"/>
    <mergeCell ref="A429:A433"/>
    <mergeCell ref="A434:A448"/>
    <mergeCell ref="A449:A453"/>
    <mergeCell ref="A454:A468"/>
    <mergeCell ref="A469:A473"/>
    <mergeCell ref="A474:A488"/>
    <mergeCell ref="A489:A508"/>
    <mergeCell ref="A529:A533"/>
    <mergeCell ref="A534:A558"/>
    <mergeCell ref="A114:A133"/>
    <mergeCell ref="A134:A193"/>
    <mergeCell ref="A194:A198"/>
    <mergeCell ref="A199:A203"/>
    <mergeCell ref="A204:A208"/>
    <mergeCell ref="A209:A213"/>
    <mergeCell ref="A214:A228"/>
    <mergeCell ref="A274:A278"/>
    <mergeCell ref="A279:A293"/>
    <mergeCell ref="A294:A313"/>
    <mergeCell ref="A314:A333"/>
    <mergeCell ref="A334:A353"/>
    <mergeCell ref="A354:A358"/>
    <mergeCell ref="A359:A378"/>
    <mergeCell ref="A379:A393"/>
    <mergeCell ref="A509:A528"/>
    <mergeCell ref="B109:B113"/>
    <mergeCell ref="C109:C113"/>
    <mergeCell ref="D109:D113"/>
    <mergeCell ref="E109:E113"/>
    <mergeCell ref="K109:K113"/>
    <mergeCell ref="L109:L113"/>
    <mergeCell ref="M110:M113"/>
    <mergeCell ref="E209:E213"/>
    <mergeCell ref="D209:D213"/>
    <mergeCell ref="D1184:D1188"/>
    <mergeCell ref="E1184:E1188"/>
    <mergeCell ref="E1004:E1008"/>
    <mergeCell ref="D1004:D1008"/>
    <mergeCell ref="C1004:C1008"/>
    <mergeCell ref="E984:E988"/>
    <mergeCell ref="D984:D988"/>
    <mergeCell ref="C984:C988"/>
    <mergeCell ref="E959:E963"/>
    <mergeCell ref="D959:D963"/>
    <mergeCell ref="D1079:D1083"/>
    <mergeCell ref="E1079:E1083"/>
    <mergeCell ref="E1179:E1183"/>
    <mergeCell ref="D1129:D1153"/>
    <mergeCell ref="E1129:E1153"/>
    <mergeCell ref="M1120:M1123"/>
    <mergeCell ref="B1124:B1128"/>
    <mergeCell ref="M1160:M1163"/>
    <mergeCell ref="B144:B148"/>
    <mergeCell ref="M1044:M1048"/>
    <mergeCell ref="C1059:C1063"/>
    <mergeCell ref="D1034:D1043"/>
    <mergeCell ref="E1034:E1043"/>
    <mergeCell ref="E44:E48"/>
    <mergeCell ref="C814:C818"/>
    <mergeCell ref="D814:D818"/>
    <mergeCell ref="E814:E818"/>
    <mergeCell ref="C959:C963"/>
    <mergeCell ref="C1079:C1083"/>
    <mergeCell ref="K1189:K1198"/>
    <mergeCell ref="M1190:M1198"/>
    <mergeCell ref="M2034:M2038"/>
    <mergeCell ref="M2114:M2118"/>
    <mergeCell ref="M165:M188"/>
    <mergeCell ref="M320:M328"/>
    <mergeCell ref="M1629:M1633"/>
    <mergeCell ref="M1634:M1638"/>
    <mergeCell ref="M1639:M1643"/>
    <mergeCell ref="M2104:M2108"/>
    <mergeCell ref="M2030:M2033"/>
    <mergeCell ref="M730:M733"/>
    <mergeCell ref="M1959:M1963"/>
    <mergeCell ref="K1114:K1118"/>
    <mergeCell ref="L1114:L1118"/>
    <mergeCell ref="M1114:M1118"/>
    <mergeCell ref="M2094:M2098"/>
    <mergeCell ref="M2089:M2093"/>
    <mergeCell ref="D1119:D1123"/>
    <mergeCell ref="E59:E63"/>
    <mergeCell ref="K59:K63"/>
    <mergeCell ref="L59:L63"/>
    <mergeCell ref="M60:M63"/>
    <mergeCell ref="M1919:M1923"/>
    <mergeCell ref="M1015:M1018"/>
    <mergeCell ref="M1019:M1023"/>
    <mergeCell ref="D509:D523"/>
    <mergeCell ref="E509:E523"/>
    <mergeCell ref="K509:K513"/>
    <mergeCell ref="L509:L513"/>
    <mergeCell ref="M510:M513"/>
    <mergeCell ref="B514:B518"/>
    <mergeCell ref="C514:C518"/>
    <mergeCell ref="K514:K518"/>
    <mergeCell ref="L514:L518"/>
    <mergeCell ref="M515:M518"/>
    <mergeCell ref="B524:E528"/>
    <mergeCell ref="K524:K528"/>
    <mergeCell ref="B989:B993"/>
    <mergeCell ref="C989:C998"/>
    <mergeCell ref="D989:D998"/>
    <mergeCell ref="E989:E998"/>
    <mergeCell ref="K989:K993"/>
    <mergeCell ref="L989:L993"/>
    <mergeCell ref="M1910:M1913"/>
    <mergeCell ref="K1374:K1378"/>
    <mergeCell ref="L1374:L1378"/>
    <mergeCell ref="M1375:M1378"/>
    <mergeCell ref="K1354:K1358"/>
    <mergeCell ref="L1354:L1358"/>
    <mergeCell ref="M1355:M1358"/>
    <mergeCell ref="L1629:L1633"/>
    <mergeCell ref="L1394:L1398"/>
    <mergeCell ref="M1395:M1398"/>
    <mergeCell ref="M1760:M1763"/>
    <mergeCell ref="C1204:C1208"/>
    <mergeCell ref="D1204:D1208"/>
    <mergeCell ref="M1624:M1628"/>
    <mergeCell ref="M1205:M1208"/>
    <mergeCell ref="K1174:K1178"/>
    <mergeCell ref="L1174:L1178"/>
    <mergeCell ref="K1209:K1218"/>
    <mergeCell ref="C1179:C1183"/>
    <mergeCell ref="D1179:D1183"/>
    <mergeCell ref="B1199:E1203"/>
    <mergeCell ref="M2109:M2113"/>
    <mergeCell ref="M2099:M2103"/>
    <mergeCell ref="M2139:M2143"/>
    <mergeCell ref="M2134:M2138"/>
    <mergeCell ref="M2129:M2133"/>
    <mergeCell ref="M2124:M2128"/>
    <mergeCell ref="M2204:M2208"/>
    <mergeCell ref="M2199:M2203"/>
    <mergeCell ref="M2194:M2198"/>
    <mergeCell ref="M2019:M2023"/>
    <mergeCell ref="M2014:M2018"/>
    <mergeCell ref="M2004:M2008"/>
    <mergeCell ref="M1999:M2003"/>
    <mergeCell ref="M1989:M1993"/>
    <mergeCell ref="M1984:M1988"/>
    <mergeCell ref="K1954:K1958"/>
    <mergeCell ref="L1954:L1958"/>
    <mergeCell ref="M2164:M2168"/>
    <mergeCell ref="M2169:M2173"/>
    <mergeCell ref="M2079:M2083"/>
    <mergeCell ref="M2074:M2078"/>
    <mergeCell ref="M1969:M1973"/>
    <mergeCell ref="M1964:M1968"/>
    <mergeCell ref="K2164:K2168"/>
    <mergeCell ref="M2144:M2148"/>
    <mergeCell ref="K2044:K2048"/>
    <mergeCell ref="L2044:L2048"/>
    <mergeCell ref="M1979:M1983"/>
    <mergeCell ref="K2019:K2023"/>
    <mergeCell ref="L2019:L2023"/>
    <mergeCell ref="K1969:K1973"/>
    <mergeCell ref="L1969:L1973"/>
    <mergeCell ref="B2089:B2093"/>
    <mergeCell ref="C2089:C2093"/>
    <mergeCell ref="K2089:K2093"/>
    <mergeCell ref="L2089:L2093"/>
    <mergeCell ref="B2039:B2043"/>
    <mergeCell ref="E1204:E1208"/>
    <mergeCell ref="L1164:L1168"/>
    <mergeCell ref="C1164:C1173"/>
    <mergeCell ref="D1164:D1173"/>
    <mergeCell ref="E1164:E1173"/>
    <mergeCell ref="B1169:B1173"/>
    <mergeCell ref="K1169:K1173"/>
    <mergeCell ref="L1169:L1173"/>
    <mergeCell ref="K189:K193"/>
    <mergeCell ref="B1639:B1643"/>
    <mergeCell ref="K1204:K1208"/>
    <mergeCell ref="L1204:L1208"/>
    <mergeCell ref="L1189:L1193"/>
    <mergeCell ref="L1929:L1933"/>
    <mergeCell ref="K1729:K1733"/>
    <mergeCell ref="L1729:L1733"/>
    <mergeCell ref="K1494:K1498"/>
    <mergeCell ref="L1494:L1498"/>
    <mergeCell ref="K1314:K1318"/>
    <mergeCell ref="L1314:L1318"/>
    <mergeCell ref="K1269:K1273"/>
    <mergeCell ref="L1269:L1273"/>
    <mergeCell ref="L1974:L1978"/>
    <mergeCell ref="K319:K328"/>
    <mergeCell ref="B1179:B1183"/>
    <mergeCell ref="B509:B513"/>
    <mergeCell ref="C509:C513"/>
    <mergeCell ref="K134:K158"/>
    <mergeCell ref="B994:B998"/>
    <mergeCell ref="K994:K998"/>
    <mergeCell ref="L994:L998"/>
    <mergeCell ref="M995:M998"/>
    <mergeCell ref="B999:E1003"/>
    <mergeCell ref="K999:K1003"/>
    <mergeCell ref="L999:L1003"/>
    <mergeCell ref="M999:M1003"/>
    <mergeCell ref="B1204:B1208"/>
    <mergeCell ref="K1239:K1243"/>
    <mergeCell ref="L1159:L1163"/>
    <mergeCell ref="C2069:C2073"/>
    <mergeCell ref="K2069:K2073"/>
    <mergeCell ref="L2069:L2073"/>
    <mergeCell ref="B2074:B2078"/>
    <mergeCell ref="C64:C68"/>
    <mergeCell ref="L64:L68"/>
    <mergeCell ref="C2074:C2078"/>
    <mergeCell ref="K2074:K2078"/>
    <mergeCell ref="L2074:L2078"/>
    <mergeCell ref="M1905:M1908"/>
    <mergeCell ref="M1730:M1733"/>
    <mergeCell ref="M1515:M1518"/>
    <mergeCell ref="M1495:M1498"/>
    <mergeCell ref="M1445:M1448"/>
    <mergeCell ref="M1250:M1253"/>
    <mergeCell ref="M1885:M1888"/>
    <mergeCell ref="M1890:M1893"/>
    <mergeCell ref="M1895:M1898"/>
    <mergeCell ref="M1900:M1903"/>
    <mergeCell ref="M1915:M1918"/>
    <mergeCell ref="K2344:K2348"/>
    <mergeCell ref="L2344:L2348"/>
    <mergeCell ref="B2314:B2318"/>
    <mergeCell ref="C2314:C2318"/>
    <mergeCell ref="K2314:K2318"/>
    <mergeCell ref="L2314:L2318"/>
    <mergeCell ref="B2319:B2323"/>
    <mergeCell ref="C2319:C2323"/>
    <mergeCell ref="B1104:B1108"/>
    <mergeCell ref="C1104:C1108"/>
    <mergeCell ref="K1104:K1108"/>
    <mergeCell ref="L1104:L1108"/>
    <mergeCell ref="M1105:M1108"/>
    <mergeCell ref="B1119:B1123"/>
    <mergeCell ref="C1119:C1123"/>
    <mergeCell ref="B1099:B1103"/>
    <mergeCell ref="C1099:C1103"/>
    <mergeCell ref="D1099:D1103"/>
    <mergeCell ref="E1099:E1103"/>
    <mergeCell ref="K1099:K1103"/>
    <mergeCell ref="L1099:L1103"/>
    <mergeCell ref="M1100:M1103"/>
    <mergeCell ref="C1639:C1643"/>
    <mergeCell ref="K1639:K1643"/>
    <mergeCell ref="L1639:L1643"/>
    <mergeCell ref="B1374:B1378"/>
    <mergeCell ref="E2109:E2118"/>
    <mergeCell ref="B2079:B2083"/>
    <mergeCell ref="C2079:C2083"/>
    <mergeCell ref="K2079:K2083"/>
    <mergeCell ref="L2079:L2083"/>
    <mergeCell ref="B2069:B2073"/>
    <mergeCell ref="K19:K23"/>
    <mergeCell ref="L19:L23"/>
    <mergeCell ref="M20:M23"/>
    <mergeCell ref="B1164:B1168"/>
    <mergeCell ref="L169:L173"/>
    <mergeCell ref="B1024:B1028"/>
    <mergeCell ref="C1024:C1028"/>
    <mergeCell ref="D1024:D1028"/>
    <mergeCell ref="E1024:E1028"/>
    <mergeCell ref="K1024:K1028"/>
    <mergeCell ref="L1024:L1028"/>
    <mergeCell ref="M1025:M1028"/>
    <mergeCell ref="K129:K133"/>
    <mergeCell ref="L129:L133"/>
    <mergeCell ref="M129:M133"/>
    <mergeCell ref="L139:L143"/>
    <mergeCell ref="B1084:B1088"/>
    <mergeCell ref="C1084:C1088"/>
    <mergeCell ref="D1084:D1088"/>
    <mergeCell ref="E1084:E1088"/>
    <mergeCell ref="C19:C23"/>
    <mergeCell ref="D19:D23"/>
    <mergeCell ref="M140:M163"/>
    <mergeCell ref="B984:B988"/>
    <mergeCell ref="K984:K988"/>
    <mergeCell ref="L984:L988"/>
    <mergeCell ref="M985:M988"/>
    <mergeCell ref="K1164:K1168"/>
    <mergeCell ref="B349:E353"/>
    <mergeCell ref="L189:L193"/>
    <mergeCell ref="B154:B158"/>
    <mergeCell ref="D334:D348"/>
    <mergeCell ref="M189:M193"/>
    <mergeCell ref="B179:B183"/>
    <mergeCell ref="M990:M993"/>
    <mergeCell ref="L44:L48"/>
    <mergeCell ref="B814:B818"/>
    <mergeCell ref="K814:K818"/>
    <mergeCell ref="L164:L168"/>
    <mergeCell ref="B169:B173"/>
    <mergeCell ref="K1064:K1068"/>
    <mergeCell ref="L1064:L1068"/>
    <mergeCell ref="C1159:C1163"/>
    <mergeCell ref="E469:E473"/>
    <mergeCell ref="B504:E508"/>
    <mergeCell ref="B779:B783"/>
    <mergeCell ref="B1079:B1083"/>
    <mergeCell ref="C874:C878"/>
    <mergeCell ref="B754:B758"/>
    <mergeCell ref="K344:K348"/>
    <mergeCell ref="L344:L348"/>
    <mergeCell ref="K669:K673"/>
    <mergeCell ref="C354:C358"/>
    <mergeCell ref="D354:D358"/>
    <mergeCell ref="E354:E358"/>
    <mergeCell ref="C819:C823"/>
    <mergeCell ref="C44:C48"/>
    <mergeCell ref="D44:D48"/>
    <mergeCell ref="E334:E348"/>
    <mergeCell ref="K334:K338"/>
    <mergeCell ref="L334:L338"/>
    <mergeCell ref="D634:D643"/>
    <mergeCell ref="E634:E643"/>
    <mergeCell ref="E1119:E1123"/>
    <mergeCell ref="E24:E28"/>
    <mergeCell ref="K24:K28"/>
    <mergeCell ref="B149:B153"/>
    <mergeCell ref="L149:L153"/>
    <mergeCell ref="M114:M128"/>
    <mergeCell ref="B119:B123"/>
    <mergeCell ref="C119:C123"/>
    <mergeCell ref="K119:K123"/>
    <mergeCell ref="L119:L123"/>
    <mergeCell ref="B124:B128"/>
    <mergeCell ref="C124:C128"/>
    <mergeCell ref="K124:K128"/>
    <mergeCell ref="L124:L128"/>
    <mergeCell ref="B134:B138"/>
    <mergeCell ref="D134:D188"/>
    <mergeCell ref="E134:E188"/>
    <mergeCell ref="L134:L138"/>
    <mergeCell ref="B184:B188"/>
    <mergeCell ref="L184:L188"/>
    <mergeCell ref="B139:B143"/>
    <mergeCell ref="L159:L163"/>
    <mergeCell ref="C59:C63"/>
    <mergeCell ref="D59:D63"/>
    <mergeCell ref="L24:L28"/>
    <mergeCell ref="M80:M83"/>
    <mergeCell ref="M85:M88"/>
    <mergeCell ref="M90:M93"/>
    <mergeCell ref="B164:B168"/>
    <mergeCell ref="L179:L183"/>
    <mergeCell ref="L154:L158"/>
    <mergeCell ref="B159:B163"/>
    <mergeCell ref="K159:K163"/>
    <mergeCell ref="M9:M13"/>
    <mergeCell ref="C14:C18"/>
    <mergeCell ref="D14:D18"/>
    <mergeCell ref="E14:E18"/>
    <mergeCell ref="K14:K18"/>
    <mergeCell ref="L14:L18"/>
    <mergeCell ref="M15:M18"/>
    <mergeCell ref="B19:B23"/>
    <mergeCell ref="M425:M427"/>
    <mergeCell ref="L2854:L2858"/>
    <mergeCell ref="K2844:K2848"/>
    <mergeCell ref="L2844:L2848"/>
    <mergeCell ref="B2834:B2838"/>
    <mergeCell ref="C2834:C2838"/>
    <mergeCell ref="K2834:K2838"/>
    <mergeCell ref="L2834:L2838"/>
    <mergeCell ref="B2819:B2823"/>
    <mergeCell ref="C2819:C2823"/>
    <mergeCell ref="K2819:K2823"/>
    <mergeCell ref="K2739:K2743"/>
    <mergeCell ref="B1029:B1033"/>
    <mergeCell ref="C1029:C1033"/>
    <mergeCell ref="D1029:D1033"/>
    <mergeCell ref="E1029:E1033"/>
    <mergeCell ref="K1029:K1033"/>
    <mergeCell ref="K1094:K1098"/>
    <mergeCell ref="L144:L148"/>
    <mergeCell ref="M105:M108"/>
    <mergeCell ref="C89:C93"/>
    <mergeCell ref="K89:K93"/>
    <mergeCell ref="L89:L93"/>
    <mergeCell ref="B34:B38"/>
    <mergeCell ref="B2924:B2928"/>
    <mergeCell ref="C2924:C2928"/>
    <mergeCell ref="K2924:K2928"/>
    <mergeCell ref="L2924:L2928"/>
    <mergeCell ref="B2909:B2913"/>
    <mergeCell ref="C2909:C2913"/>
    <mergeCell ref="K2909:K2913"/>
    <mergeCell ref="L2909:L2913"/>
    <mergeCell ref="B2914:B2918"/>
    <mergeCell ref="C2914:C2918"/>
    <mergeCell ref="K2914:K2918"/>
    <mergeCell ref="L2914:L2918"/>
    <mergeCell ref="E2894:E2903"/>
    <mergeCell ref="K899:K903"/>
    <mergeCell ref="B1034:B1038"/>
    <mergeCell ref="C1034:C1038"/>
    <mergeCell ref="B2344:B2348"/>
    <mergeCell ref="C969:C973"/>
    <mergeCell ref="C2679:C2683"/>
    <mergeCell ref="K2679:K2683"/>
    <mergeCell ref="L2679:L2683"/>
    <mergeCell ref="B2684:B2688"/>
    <mergeCell ref="C2684:C2688"/>
    <mergeCell ref="B1004:B1008"/>
    <mergeCell ref="K1004:K1008"/>
    <mergeCell ref="L1004:L1008"/>
    <mergeCell ref="D1059:D1063"/>
    <mergeCell ref="E1059:E1063"/>
    <mergeCell ref="B1049:B1053"/>
    <mergeCell ref="B2374:B2378"/>
    <mergeCell ref="C2374:C2378"/>
    <mergeCell ref="K2374:K2378"/>
    <mergeCell ref="B14:B18"/>
    <mergeCell ref="B1089:B1093"/>
    <mergeCell ref="C1089:C1093"/>
    <mergeCell ref="D1089:D1093"/>
    <mergeCell ref="E1089:E1093"/>
    <mergeCell ref="K1089:K1093"/>
    <mergeCell ref="L1089:L1093"/>
    <mergeCell ref="D1064:D1073"/>
    <mergeCell ref="E1064:E1073"/>
    <mergeCell ref="C134:C188"/>
    <mergeCell ref="B1094:B1098"/>
    <mergeCell ref="C1094:C1098"/>
    <mergeCell ref="D1094:D1098"/>
    <mergeCell ref="B44:B48"/>
    <mergeCell ref="K44:K48"/>
    <mergeCell ref="E1094:E1098"/>
    <mergeCell ref="C829:C833"/>
    <mergeCell ref="B834:B838"/>
    <mergeCell ref="L894:L898"/>
    <mergeCell ref="K924:K928"/>
    <mergeCell ref="B114:B118"/>
    <mergeCell ref="C114:C118"/>
    <mergeCell ref="B94:B98"/>
    <mergeCell ref="C94:C98"/>
    <mergeCell ref="K94:K98"/>
    <mergeCell ref="L94:L98"/>
    <mergeCell ref="L1094:L1098"/>
    <mergeCell ref="L34:L38"/>
    <mergeCell ref="B59:B63"/>
    <mergeCell ref="B24:B28"/>
    <mergeCell ref="C24:C28"/>
    <mergeCell ref="D24:D28"/>
    <mergeCell ref="D114:D128"/>
    <mergeCell ref="E114:E128"/>
    <mergeCell ref="K114:K118"/>
    <mergeCell ref="L114:L118"/>
    <mergeCell ref="C2344:C2348"/>
    <mergeCell ref="L1239:L1243"/>
    <mergeCell ref="D1104:D1113"/>
    <mergeCell ref="E1104:E1113"/>
    <mergeCell ref="B1109:B1113"/>
    <mergeCell ref="C1109:C1113"/>
    <mergeCell ref="K1109:K1113"/>
    <mergeCell ref="K2569:K2573"/>
    <mergeCell ref="K2579:K2583"/>
    <mergeCell ref="L2579:L2583"/>
    <mergeCell ref="L2529:L2533"/>
    <mergeCell ref="B2559:B2563"/>
    <mergeCell ref="C2559:C2563"/>
    <mergeCell ref="K2539:K2543"/>
    <mergeCell ref="L2539:L2543"/>
    <mergeCell ref="K2529:K2533"/>
    <mergeCell ref="L2374:L2378"/>
    <mergeCell ref="B2364:B2368"/>
    <mergeCell ref="C2364:C2368"/>
    <mergeCell ref="K2364:K2368"/>
    <mergeCell ref="L2364:L2368"/>
    <mergeCell ref="B1129:B1133"/>
    <mergeCell ref="B1059:B1063"/>
    <mergeCell ref="B1159:B1163"/>
    <mergeCell ref="C334:C338"/>
    <mergeCell ref="K1199:K1203"/>
    <mergeCell ref="L1199:L1203"/>
    <mergeCell ref="B1189:B1193"/>
    <mergeCell ref="B2984:B2988"/>
    <mergeCell ref="K1059:K1063"/>
    <mergeCell ref="L1059:L1063"/>
    <mergeCell ref="M1060:M1063"/>
    <mergeCell ref="B1064:B1068"/>
    <mergeCell ref="C1064:C1073"/>
    <mergeCell ref="L1029:L1033"/>
    <mergeCell ref="M1030:M1033"/>
    <mergeCell ref="C1049:C1053"/>
    <mergeCell ref="D1049:D1053"/>
    <mergeCell ref="E1049:E1053"/>
    <mergeCell ref="K1049:K1053"/>
    <mergeCell ref="L1049:L1053"/>
    <mergeCell ref="M1050:M1053"/>
    <mergeCell ref="B2769:B2773"/>
    <mergeCell ref="C2769:C2773"/>
    <mergeCell ref="E19:E23"/>
    <mergeCell ref="D2769:D2773"/>
    <mergeCell ref="E2769:E2773"/>
    <mergeCell ref="K2769:K2773"/>
    <mergeCell ref="L2769:L2773"/>
    <mergeCell ref="K2664:K2668"/>
    <mergeCell ref="L2664:L2668"/>
    <mergeCell ref="B2594:B2598"/>
    <mergeCell ref="B1039:B1043"/>
    <mergeCell ref="C1039:C1043"/>
    <mergeCell ref="K1039:K1043"/>
    <mergeCell ref="L1039:L1043"/>
    <mergeCell ref="K1044:K1048"/>
    <mergeCell ref="L1044:L1048"/>
    <mergeCell ref="L2979:L2983"/>
    <mergeCell ref="B2969:B2973"/>
    <mergeCell ref="B2994:B2998"/>
    <mergeCell ref="D2989:D2998"/>
    <mergeCell ref="E2989:E2998"/>
    <mergeCell ref="M665:M668"/>
    <mergeCell ref="B3089:B3093"/>
    <mergeCell ref="C3089:C3093"/>
    <mergeCell ref="D3089:D3093"/>
    <mergeCell ref="E3089:E3093"/>
    <mergeCell ref="K3089:K3093"/>
    <mergeCell ref="L3089:L3093"/>
    <mergeCell ref="D1624:D1643"/>
    <mergeCell ref="E1624:E1643"/>
    <mergeCell ref="B3079:B3083"/>
    <mergeCell ref="C3079:C3083"/>
    <mergeCell ref="D3079:D3083"/>
    <mergeCell ref="E3079:E3083"/>
    <mergeCell ref="M25:M28"/>
    <mergeCell ref="B29:B33"/>
    <mergeCell ref="C29:C33"/>
    <mergeCell ref="D29:D38"/>
    <mergeCell ref="E29:E38"/>
    <mergeCell ref="K29:K33"/>
    <mergeCell ref="L29:L33"/>
    <mergeCell ref="B1144:B1148"/>
    <mergeCell ref="B2779:B2783"/>
    <mergeCell ref="C2779:C2783"/>
    <mergeCell ref="M45:M48"/>
    <mergeCell ref="M815:M818"/>
    <mergeCell ref="B3014:E3018"/>
    <mergeCell ref="K3014:K3018"/>
    <mergeCell ref="L3014:L3018"/>
    <mergeCell ref="B3044:B3048"/>
    <mergeCell ref="C3044:C3048"/>
    <mergeCell ref="K3044:K3048"/>
    <mergeCell ref="L3044:L3048"/>
    <mergeCell ref="B3034:B3038"/>
    <mergeCell ref="C3034:C3038"/>
    <mergeCell ref="K3034:K3038"/>
    <mergeCell ref="L3034:L3038"/>
    <mergeCell ref="B3039:B3043"/>
    <mergeCell ref="C3039:C3043"/>
    <mergeCell ref="K3039:K3043"/>
    <mergeCell ref="L3039:L3043"/>
    <mergeCell ref="B3004:B3008"/>
    <mergeCell ref="C3004:C3008"/>
    <mergeCell ref="K3004:K3008"/>
    <mergeCell ref="L3004:L3008"/>
    <mergeCell ref="B3009:B3013"/>
    <mergeCell ref="B3019:B3023"/>
    <mergeCell ref="B3029:E3033"/>
    <mergeCell ref="K3029:K3033"/>
    <mergeCell ref="L3029:L3033"/>
    <mergeCell ref="L3019:L3023"/>
    <mergeCell ref="C2969:C2973"/>
    <mergeCell ref="D2969:D2973"/>
    <mergeCell ref="E2969:E2973"/>
    <mergeCell ref="K2969:K2973"/>
    <mergeCell ref="L2969:L2973"/>
    <mergeCell ref="C2984:C2988"/>
    <mergeCell ref="D2984:D2988"/>
    <mergeCell ref="E2984:E2988"/>
    <mergeCell ref="K2984:K2988"/>
    <mergeCell ref="L2984:L2988"/>
    <mergeCell ref="B2989:B2993"/>
    <mergeCell ref="C2989:C2993"/>
    <mergeCell ref="K2989:K2993"/>
    <mergeCell ref="L2989:L2993"/>
    <mergeCell ref="B279:B283"/>
    <mergeCell ref="C279:C283"/>
    <mergeCell ref="D279:D288"/>
    <mergeCell ref="E279:E288"/>
    <mergeCell ref="K279:K283"/>
    <mergeCell ref="L279:L283"/>
    <mergeCell ref="B2964:B2968"/>
    <mergeCell ref="C2964:C2968"/>
    <mergeCell ref="K2954:K2958"/>
    <mergeCell ref="L289:L293"/>
    <mergeCell ref="B2934:B2938"/>
    <mergeCell ref="E2934:E2938"/>
    <mergeCell ref="K2934:K2938"/>
    <mergeCell ref="K659:K663"/>
    <mergeCell ref="L659:L663"/>
    <mergeCell ref="B2899:B2903"/>
    <mergeCell ref="C2899:C2903"/>
    <mergeCell ref="K2899:K2903"/>
    <mergeCell ref="B9:B13"/>
    <mergeCell ref="C9:C13"/>
    <mergeCell ref="D9:D13"/>
    <mergeCell ref="E9:E13"/>
    <mergeCell ref="K9:K13"/>
    <mergeCell ref="L9:L13"/>
    <mergeCell ref="B2954:B2958"/>
    <mergeCell ref="C2954:C2958"/>
    <mergeCell ref="L2954:L2958"/>
    <mergeCell ref="D2964:D2968"/>
    <mergeCell ref="E2964:E2968"/>
    <mergeCell ref="K2964:K2968"/>
    <mergeCell ref="L2964:L2968"/>
    <mergeCell ref="B2949:B2953"/>
    <mergeCell ref="C2949:C2953"/>
    <mergeCell ref="K2949:K2953"/>
    <mergeCell ref="L2949:L2953"/>
    <mergeCell ref="K649:K653"/>
    <mergeCell ref="L649:L653"/>
    <mergeCell ref="C654:C658"/>
    <mergeCell ref="K654:K658"/>
    <mergeCell ref="L654:L658"/>
    <mergeCell ref="B2939:B2943"/>
    <mergeCell ref="C2939:C2943"/>
    <mergeCell ref="D2939:D2943"/>
    <mergeCell ref="E2939:E2943"/>
    <mergeCell ref="L2939:L2943"/>
    <mergeCell ref="B2944:B2948"/>
    <mergeCell ref="C2944:C2948"/>
    <mergeCell ref="D2944:D2948"/>
    <mergeCell ref="E2944:E2948"/>
    <mergeCell ref="L2944:L2948"/>
    <mergeCell ref="L2899:L2903"/>
    <mergeCell ref="B2894:B2898"/>
    <mergeCell ref="C2894:C2898"/>
    <mergeCell ref="K2894:K2898"/>
    <mergeCell ref="L2894:L2898"/>
    <mergeCell ref="B2919:B2923"/>
    <mergeCell ref="C2919:C2923"/>
    <mergeCell ref="K2919:K2923"/>
    <mergeCell ref="B2904:E2908"/>
    <mergeCell ref="L474:L478"/>
    <mergeCell ref="B484:E488"/>
    <mergeCell ref="K484:K488"/>
    <mergeCell ref="L484:L488"/>
    <mergeCell ref="B2884:B2888"/>
    <mergeCell ref="C2884:C2888"/>
    <mergeCell ref="K2884:K2888"/>
    <mergeCell ref="L2884:L2888"/>
    <mergeCell ref="B2874:B2878"/>
    <mergeCell ref="C2874:C2878"/>
    <mergeCell ref="K2874:K2878"/>
    <mergeCell ref="L2874:L2878"/>
    <mergeCell ref="C474:C478"/>
    <mergeCell ref="K554:K558"/>
    <mergeCell ref="L554:L558"/>
    <mergeCell ref="B924:E928"/>
    <mergeCell ref="B2809:B2813"/>
    <mergeCell ref="C2809:C2813"/>
    <mergeCell ref="K2809:K2813"/>
    <mergeCell ref="B2794:B2798"/>
    <mergeCell ref="C2794:C2798"/>
    <mergeCell ref="D2794:D2798"/>
    <mergeCell ref="E2794:E2798"/>
    <mergeCell ref="B2929:E2933"/>
    <mergeCell ref="B2824:B2828"/>
    <mergeCell ref="C2824:C2828"/>
    <mergeCell ref="K2824:K2828"/>
    <mergeCell ref="L2824:L2828"/>
    <mergeCell ref="L899:L903"/>
    <mergeCell ref="C919:C923"/>
    <mergeCell ref="C904:C908"/>
    <mergeCell ref="K919:K923"/>
    <mergeCell ref="L919:L923"/>
    <mergeCell ref="C914:C918"/>
    <mergeCell ref="L914:L918"/>
    <mergeCell ref="C894:C898"/>
    <mergeCell ref="K894:K898"/>
    <mergeCell ref="B2839:B2843"/>
    <mergeCell ref="C2839:C2843"/>
    <mergeCell ref="K2839:K2843"/>
    <mergeCell ref="B2859:B2863"/>
    <mergeCell ref="C2859:C2863"/>
    <mergeCell ref="K2859:K2863"/>
    <mergeCell ref="L2859:L2863"/>
    <mergeCell ref="B2864:B2868"/>
    <mergeCell ref="C2864:C2868"/>
    <mergeCell ref="K2864:K2868"/>
    <mergeCell ref="L2864:L2868"/>
    <mergeCell ref="B2854:B2858"/>
    <mergeCell ref="C2854:C2858"/>
    <mergeCell ref="K2854:K2858"/>
    <mergeCell ref="L904:L908"/>
    <mergeCell ref="B2814:E2818"/>
    <mergeCell ref="K2814:K2818"/>
    <mergeCell ref="L2814:L2818"/>
    <mergeCell ref="K2794:K2798"/>
    <mergeCell ref="L2794:L2798"/>
    <mergeCell ref="M2795:M2798"/>
    <mergeCell ref="B2789:B2793"/>
    <mergeCell ref="C2789:C2793"/>
    <mergeCell ref="D2789:D2793"/>
    <mergeCell ref="E2789:E2793"/>
    <mergeCell ref="K2789:K2793"/>
    <mergeCell ref="L2789:L2793"/>
    <mergeCell ref="M2790:M2793"/>
    <mergeCell ref="B2804:B2808"/>
    <mergeCell ref="C2804:C2808"/>
    <mergeCell ref="K2804:K2808"/>
    <mergeCell ref="L2804:L2808"/>
    <mergeCell ref="D2799:D2813"/>
    <mergeCell ref="E2799:E2813"/>
    <mergeCell ref="L2809:L2813"/>
    <mergeCell ref="B2799:B2803"/>
    <mergeCell ref="C2799:C2803"/>
    <mergeCell ref="E2779:E2783"/>
    <mergeCell ref="K2779:K2783"/>
    <mergeCell ref="L2779:L2783"/>
    <mergeCell ref="B2654:B2658"/>
    <mergeCell ref="C2654:C2658"/>
    <mergeCell ref="K2654:K2658"/>
    <mergeCell ref="L2654:L2658"/>
    <mergeCell ref="K709:K713"/>
    <mergeCell ref="K714:K718"/>
    <mergeCell ref="L714:L718"/>
    <mergeCell ref="B2784:B2788"/>
    <mergeCell ref="C2784:C2788"/>
    <mergeCell ref="D2784:D2788"/>
    <mergeCell ref="E2784:E2788"/>
    <mergeCell ref="D2779:D2783"/>
    <mergeCell ref="B709:B713"/>
    <mergeCell ref="B714:B718"/>
    <mergeCell ref="L719:L723"/>
    <mergeCell ref="L2784:L2788"/>
    <mergeCell ref="B719:E723"/>
    <mergeCell ref="B2774:B2778"/>
    <mergeCell ref="C2774:C2778"/>
    <mergeCell ref="L2739:L2743"/>
    <mergeCell ref="D704:D718"/>
    <mergeCell ref="E704:E718"/>
    <mergeCell ref="K704:K708"/>
    <mergeCell ref="L704:L708"/>
    <mergeCell ref="C2604:C2608"/>
    <mergeCell ref="K2604:K2608"/>
    <mergeCell ref="L2604:L2608"/>
    <mergeCell ref="B2609:B2613"/>
    <mergeCell ref="B2579:E2583"/>
    <mergeCell ref="M2785:M2788"/>
    <mergeCell ref="B2744:B2748"/>
    <mergeCell ref="C2744:C2748"/>
    <mergeCell ref="K2744:K2748"/>
    <mergeCell ref="L2744:L2748"/>
    <mergeCell ref="M2780:M2783"/>
    <mergeCell ref="B2669:B2673"/>
    <mergeCell ref="B2729:B2733"/>
    <mergeCell ref="B2664:B2668"/>
    <mergeCell ref="C2664:C2668"/>
    <mergeCell ref="L2584:L2588"/>
    <mergeCell ref="B2589:B2593"/>
    <mergeCell ref="C2589:C2593"/>
    <mergeCell ref="K2589:K2593"/>
    <mergeCell ref="L2589:L2593"/>
    <mergeCell ref="B2614:B2618"/>
    <mergeCell ref="C2614:C2618"/>
    <mergeCell ref="K2614:K2618"/>
    <mergeCell ref="L2614:L2618"/>
    <mergeCell ref="B2604:B2608"/>
    <mergeCell ref="C2729:C2733"/>
    <mergeCell ref="K2729:K2733"/>
    <mergeCell ref="L2729:L2733"/>
    <mergeCell ref="K2784:K2788"/>
    <mergeCell ref="K2684:K2688"/>
    <mergeCell ref="L2684:L2688"/>
    <mergeCell ref="B2699:B2703"/>
    <mergeCell ref="E2664:E2673"/>
    <mergeCell ref="C2669:C2673"/>
    <mergeCell ref="K2669:K2673"/>
    <mergeCell ref="L2669:L2673"/>
    <mergeCell ref="B2679:B2683"/>
    <mergeCell ref="B1134:B1138"/>
    <mergeCell ref="K1134:K1138"/>
    <mergeCell ref="L1134:L1138"/>
    <mergeCell ref="B1139:B1143"/>
    <mergeCell ref="K1139:K1143"/>
    <mergeCell ref="L1139:L1143"/>
    <mergeCell ref="B1149:B1153"/>
    <mergeCell ref="K1149:K1153"/>
    <mergeCell ref="L1149:L1153"/>
    <mergeCell ref="M1005:M1008"/>
    <mergeCell ref="M1240:M1243"/>
    <mergeCell ref="M1090:M1093"/>
    <mergeCell ref="L1109:L1113"/>
    <mergeCell ref="M1110:M1113"/>
    <mergeCell ref="K1084:K1088"/>
    <mergeCell ref="L1084:L1088"/>
    <mergeCell ref="M1085:M1088"/>
    <mergeCell ref="C1129:C1153"/>
    <mergeCell ref="M1095:M1098"/>
    <mergeCell ref="C1189:C1198"/>
    <mergeCell ref="D1189:D1198"/>
    <mergeCell ref="K1119:K1123"/>
    <mergeCell ref="K1179:K1183"/>
    <mergeCell ref="L1179:L1183"/>
    <mergeCell ref="M1180:M1183"/>
    <mergeCell ref="E1159:E1163"/>
    <mergeCell ref="K1159:K1163"/>
    <mergeCell ref="K1129:K1133"/>
    <mergeCell ref="L1119:L1123"/>
    <mergeCell ref="D1009:D1018"/>
    <mergeCell ref="E1009:E1018"/>
    <mergeCell ref="K1009:K1013"/>
    <mergeCell ref="L2509:L2513"/>
    <mergeCell ref="D2464:D2488"/>
    <mergeCell ref="E2464:E2488"/>
    <mergeCell ref="B2489:E2493"/>
    <mergeCell ref="K2454:K2458"/>
    <mergeCell ref="L2454:L2458"/>
    <mergeCell ref="B2449:B2453"/>
    <mergeCell ref="C2449:C2453"/>
    <mergeCell ref="L2484:L2488"/>
    <mergeCell ref="B2504:B2508"/>
    <mergeCell ref="M2770:M2773"/>
    <mergeCell ref="M2749:M2753"/>
    <mergeCell ref="M2599:M2603"/>
    <mergeCell ref="K2754:K2758"/>
    <mergeCell ref="L2754:L2758"/>
    <mergeCell ref="B2759:B2763"/>
    <mergeCell ref="C2759:C2763"/>
    <mergeCell ref="K2759:K2763"/>
    <mergeCell ref="L2759:L2763"/>
    <mergeCell ref="M2679:M2688"/>
    <mergeCell ref="L2569:L2573"/>
    <mergeCell ref="C2609:C2613"/>
    <mergeCell ref="K2609:K2613"/>
    <mergeCell ref="L2609:L2613"/>
    <mergeCell ref="L2619:L2623"/>
    <mergeCell ref="B2619:E2623"/>
    <mergeCell ref="K2619:K2623"/>
    <mergeCell ref="L2599:L2603"/>
    <mergeCell ref="C2594:C2598"/>
    <mergeCell ref="K2594:K2598"/>
    <mergeCell ref="B2584:B2588"/>
    <mergeCell ref="C2584:C2588"/>
    <mergeCell ref="C2399:C2403"/>
    <mergeCell ref="K2399:K2403"/>
    <mergeCell ref="L2399:L2403"/>
    <mergeCell ref="L2434:L2438"/>
    <mergeCell ref="B2539:E2543"/>
    <mergeCell ref="B2554:E2558"/>
    <mergeCell ref="C2544:C2548"/>
    <mergeCell ref="B2519:B2523"/>
    <mergeCell ref="C2519:C2523"/>
    <mergeCell ref="K2409:K2413"/>
    <mergeCell ref="L2409:L2413"/>
    <mergeCell ref="K2419:K2423"/>
    <mergeCell ref="L2419:L2423"/>
    <mergeCell ref="D2384:D2403"/>
    <mergeCell ref="E2384:E2403"/>
    <mergeCell ref="K2559:K2563"/>
    <mergeCell ref="L2559:L2563"/>
    <mergeCell ref="B2544:B2548"/>
    <mergeCell ref="D2449:D2458"/>
    <mergeCell ref="E2449:E2458"/>
    <mergeCell ref="K2444:K2448"/>
    <mergeCell ref="L2444:L2448"/>
    <mergeCell ref="L2504:L2508"/>
    <mergeCell ref="B2459:E2463"/>
    <mergeCell ref="C2499:C2503"/>
    <mergeCell ref="K2499:K2503"/>
    <mergeCell ref="L2499:L2503"/>
    <mergeCell ref="B2454:B2458"/>
    <mergeCell ref="C2454:C2458"/>
    <mergeCell ref="B2509:B2513"/>
    <mergeCell ref="C2509:C2513"/>
    <mergeCell ref="K2509:K2513"/>
    <mergeCell ref="K2339:K2343"/>
    <mergeCell ref="K2319:K2323"/>
    <mergeCell ref="L2319:L2323"/>
    <mergeCell ref="B2304:B2308"/>
    <mergeCell ref="C2304:C2308"/>
    <mergeCell ref="C2504:C2508"/>
    <mergeCell ref="K2504:K2508"/>
    <mergeCell ref="K2474:K2478"/>
    <mergeCell ref="B2474:B2478"/>
    <mergeCell ref="C2474:C2478"/>
    <mergeCell ref="B2479:B2483"/>
    <mergeCell ref="C2479:C2483"/>
    <mergeCell ref="B2464:B2468"/>
    <mergeCell ref="C2464:C2468"/>
    <mergeCell ref="B2469:B2473"/>
    <mergeCell ref="D2494:D2513"/>
    <mergeCell ref="E2494:E2513"/>
    <mergeCell ref="L2359:L2363"/>
    <mergeCell ref="L2369:L2373"/>
    <mergeCell ref="L2439:L2443"/>
    <mergeCell ref="B2424:B2428"/>
    <mergeCell ref="C2424:C2428"/>
    <mergeCell ref="K2424:K2428"/>
    <mergeCell ref="L2424:L2428"/>
    <mergeCell ref="B2429:B2433"/>
    <mergeCell ref="C2429:C2433"/>
    <mergeCell ref="K2429:K2433"/>
    <mergeCell ref="L2429:L2433"/>
    <mergeCell ref="B2444:E2448"/>
    <mergeCell ref="K2384:K2388"/>
    <mergeCell ref="L2384:L2388"/>
    <mergeCell ref="B2399:B2403"/>
    <mergeCell ref="B89:B93"/>
    <mergeCell ref="B79:B83"/>
    <mergeCell ref="C79:C83"/>
    <mergeCell ref="D79:D98"/>
    <mergeCell ref="E79:E98"/>
    <mergeCell ref="K79:K83"/>
    <mergeCell ref="L79:L83"/>
    <mergeCell ref="L2339:L2343"/>
    <mergeCell ref="B84:B88"/>
    <mergeCell ref="C84:C88"/>
    <mergeCell ref="K84:K88"/>
    <mergeCell ref="L84:L88"/>
    <mergeCell ref="B2379:E2383"/>
    <mergeCell ref="K979:K983"/>
    <mergeCell ref="L979:L983"/>
    <mergeCell ref="K2329:K2333"/>
    <mergeCell ref="L2329:L2333"/>
    <mergeCell ref="B2349:B2353"/>
    <mergeCell ref="C2349:C2353"/>
    <mergeCell ref="K2349:K2353"/>
    <mergeCell ref="L2349:L2353"/>
    <mergeCell ref="B2354:B2358"/>
    <mergeCell ref="C2354:C2358"/>
    <mergeCell ref="K2354:K2358"/>
    <mergeCell ref="L2354:L2358"/>
    <mergeCell ref="B829:B833"/>
    <mergeCell ref="L824:L828"/>
    <mergeCell ref="B639:B643"/>
    <mergeCell ref="C639:C643"/>
    <mergeCell ref="B634:B638"/>
    <mergeCell ref="C634:C638"/>
    <mergeCell ref="C834:C838"/>
    <mergeCell ref="C2259:C2263"/>
    <mergeCell ref="K2259:K2263"/>
    <mergeCell ref="L2259:L2263"/>
    <mergeCell ref="B2264:B2268"/>
    <mergeCell ref="C2264:C2268"/>
    <mergeCell ref="K2264:K2268"/>
    <mergeCell ref="L2264:L2268"/>
    <mergeCell ref="B2289:B2293"/>
    <mergeCell ref="C2289:C2293"/>
    <mergeCell ref="K2289:K2293"/>
    <mergeCell ref="L2289:L2293"/>
    <mergeCell ref="B2279:B2283"/>
    <mergeCell ref="C2279:C2283"/>
    <mergeCell ref="K2279:K2283"/>
    <mergeCell ref="L2279:L2283"/>
    <mergeCell ref="L2239:L2243"/>
    <mergeCell ref="K2324:K2328"/>
    <mergeCell ref="L2324:L2328"/>
    <mergeCell ref="K2304:K2308"/>
    <mergeCell ref="L2304:L2308"/>
    <mergeCell ref="L2299:L2303"/>
    <mergeCell ref="K2309:K2313"/>
    <mergeCell ref="L2309:L2313"/>
    <mergeCell ref="B2324:B2328"/>
    <mergeCell ref="C2324:C2328"/>
    <mergeCell ref="C1984:C1988"/>
    <mergeCell ref="K1984:K1988"/>
    <mergeCell ref="L1984:L1988"/>
    <mergeCell ref="B1994:E1998"/>
    <mergeCell ref="B1989:B1993"/>
    <mergeCell ref="C1989:C1993"/>
    <mergeCell ref="K1989:K1993"/>
    <mergeCell ref="B2234:B2238"/>
    <mergeCell ref="B2284:B2288"/>
    <mergeCell ref="C2284:C2288"/>
    <mergeCell ref="K2284:K2288"/>
    <mergeCell ref="L2284:L2288"/>
    <mergeCell ref="K2119:K2123"/>
    <mergeCell ref="L2119:L2123"/>
    <mergeCell ref="D2189:D2208"/>
    <mergeCell ref="B2189:B2193"/>
    <mergeCell ref="C2189:C2193"/>
    <mergeCell ref="K2189:K2193"/>
    <mergeCell ref="L2189:L2193"/>
    <mergeCell ref="B2194:B2198"/>
    <mergeCell ref="C2194:C2198"/>
    <mergeCell ref="C2199:C2203"/>
    <mergeCell ref="K2199:K2203"/>
    <mergeCell ref="L2199:L2203"/>
    <mergeCell ref="C2164:C2168"/>
    <mergeCell ref="B2129:B2133"/>
    <mergeCell ref="C2129:C2133"/>
    <mergeCell ref="B2149:B2153"/>
    <mergeCell ref="C2149:C2153"/>
    <mergeCell ref="B2254:E2258"/>
    <mergeCell ref="B2274:E2278"/>
    <mergeCell ref="B2269:B2273"/>
    <mergeCell ref="D1999:D2008"/>
    <mergeCell ref="E1999:E2008"/>
    <mergeCell ref="B2244:B2248"/>
    <mergeCell ref="C2244:C2248"/>
    <mergeCell ref="K2244:K2248"/>
    <mergeCell ref="L2244:L2248"/>
    <mergeCell ref="B2219:B2223"/>
    <mergeCell ref="K2229:K2233"/>
    <mergeCell ref="L2229:L2233"/>
    <mergeCell ref="B2214:B2218"/>
    <mergeCell ref="C2214:C2218"/>
    <mergeCell ref="K2214:K2218"/>
    <mergeCell ref="L2214:L2218"/>
    <mergeCell ref="B2199:B2203"/>
    <mergeCell ref="C2204:C2208"/>
    <mergeCell ref="K2204:K2208"/>
    <mergeCell ref="L2204:L2208"/>
    <mergeCell ref="C2219:C2223"/>
    <mergeCell ref="B2184:E2188"/>
    <mergeCell ref="C2039:C2043"/>
    <mergeCell ref="K2039:K2043"/>
    <mergeCell ref="L2039:L2043"/>
    <mergeCell ref="B2034:B2038"/>
    <mergeCell ref="C2034:C2038"/>
    <mergeCell ref="K2034:K2038"/>
    <mergeCell ref="L2034:L2038"/>
    <mergeCell ref="E2189:E2208"/>
    <mergeCell ref="B2139:B2143"/>
    <mergeCell ref="C2139:C2143"/>
    <mergeCell ref="C2179:C2183"/>
    <mergeCell ref="K2099:K2103"/>
    <mergeCell ref="L2099:L2103"/>
    <mergeCell ref="K1944:K1948"/>
    <mergeCell ref="L1944:L1948"/>
    <mergeCell ref="C2169:C2173"/>
    <mergeCell ref="B2174:B2178"/>
    <mergeCell ref="C2174:C2178"/>
    <mergeCell ref="B2169:B2173"/>
    <mergeCell ref="L2184:L2188"/>
    <mergeCell ref="B2094:B2098"/>
    <mergeCell ref="C2094:C2098"/>
    <mergeCell ref="B74:E78"/>
    <mergeCell ref="K74:K78"/>
    <mergeCell ref="L74:L78"/>
    <mergeCell ref="K2049:K2053"/>
    <mergeCell ref="L2049:L2053"/>
    <mergeCell ref="B2054:B2058"/>
    <mergeCell ref="C2054:C2058"/>
    <mergeCell ref="K2054:K2058"/>
    <mergeCell ref="L2054:L2058"/>
    <mergeCell ref="D2049:D2058"/>
    <mergeCell ref="E2049:E2058"/>
    <mergeCell ref="D2034:D2043"/>
    <mergeCell ref="E2034:E2043"/>
    <mergeCell ref="B2014:B2018"/>
    <mergeCell ref="C2014:C2018"/>
    <mergeCell ref="K2014:K2018"/>
    <mergeCell ref="L2014:L2018"/>
    <mergeCell ref="B2019:B2023"/>
    <mergeCell ref="C2019:C2023"/>
    <mergeCell ref="K1959:K1963"/>
    <mergeCell ref="L1959:L1963"/>
    <mergeCell ref="B2029:B2033"/>
    <mergeCell ref="C2029:C2033"/>
    <mergeCell ref="B1914:B1918"/>
    <mergeCell ref="C1914:C1918"/>
    <mergeCell ref="D2014:D2023"/>
    <mergeCell ref="E2014:E2023"/>
    <mergeCell ref="K1999:K2003"/>
    <mergeCell ref="B1984:B1988"/>
    <mergeCell ref="K699:K703"/>
    <mergeCell ref="L1989:L1993"/>
    <mergeCell ref="B1979:B1983"/>
    <mergeCell ref="L1994:L1998"/>
    <mergeCell ref="B2004:B2008"/>
    <mergeCell ref="C2004:C2008"/>
    <mergeCell ref="K2004:K2008"/>
    <mergeCell ref="L2004:L2008"/>
    <mergeCell ref="B2009:E2013"/>
    <mergeCell ref="C1979:C1983"/>
    <mergeCell ref="K1979:K1983"/>
    <mergeCell ref="L1979:L1983"/>
    <mergeCell ref="E1979:E1993"/>
    <mergeCell ref="B1919:B1923"/>
    <mergeCell ref="C1919:C1923"/>
    <mergeCell ref="K1919:K1923"/>
    <mergeCell ref="L1919:L1923"/>
    <mergeCell ref="B1924:B1928"/>
    <mergeCell ref="C1924:C1928"/>
    <mergeCell ref="K1924:K1928"/>
    <mergeCell ref="L1924:L1928"/>
    <mergeCell ref="C1969:C1973"/>
    <mergeCell ref="B1909:B1913"/>
    <mergeCell ref="C1909:C1913"/>
    <mergeCell ref="B1944:B1948"/>
    <mergeCell ref="C1944:C1948"/>
    <mergeCell ref="D1909:D1913"/>
    <mergeCell ref="E1909:E1913"/>
    <mergeCell ref="K1909:K1913"/>
    <mergeCell ref="L1909:L1913"/>
    <mergeCell ref="B1959:E1963"/>
    <mergeCell ref="B1974:E1978"/>
    <mergeCell ref="B1969:B1973"/>
    <mergeCell ref="D1914:D1918"/>
    <mergeCell ref="E1914:E1918"/>
    <mergeCell ref="K1914:K1918"/>
    <mergeCell ref="L1914:L1918"/>
    <mergeCell ref="D1919:D1933"/>
    <mergeCell ref="E1919:E1933"/>
    <mergeCell ref="D1939:D1958"/>
    <mergeCell ref="E1939:E1958"/>
    <mergeCell ref="D1964:D1973"/>
    <mergeCell ref="B1929:B1933"/>
    <mergeCell ref="C1929:C1933"/>
    <mergeCell ref="K1929:K1933"/>
    <mergeCell ref="B1949:B1953"/>
    <mergeCell ref="C1949:C1953"/>
    <mergeCell ref="K1949:K1953"/>
    <mergeCell ref="L1949:L1953"/>
    <mergeCell ref="B1939:B1943"/>
    <mergeCell ref="L1939:L1943"/>
    <mergeCell ref="B1964:B1968"/>
    <mergeCell ref="C1964:C1968"/>
    <mergeCell ref="K1964:K1968"/>
    <mergeCell ref="L1964:L1968"/>
    <mergeCell ref="E1964:E1973"/>
    <mergeCell ref="B1954:B1958"/>
    <mergeCell ref="C1954:C1958"/>
    <mergeCell ref="B1884:B1888"/>
    <mergeCell ref="C1884:C1888"/>
    <mergeCell ref="D1884:D1888"/>
    <mergeCell ref="E1884:E1888"/>
    <mergeCell ref="K1884:K1888"/>
    <mergeCell ref="L1884:L1888"/>
    <mergeCell ref="B1889:B1893"/>
    <mergeCell ref="C1889:C1893"/>
    <mergeCell ref="D1889:D1893"/>
    <mergeCell ref="E1889:E1893"/>
    <mergeCell ref="K1889:K1893"/>
    <mergeCell ref="L1889:L1893"/>
    <mergeCell ref="B1894:B1898"/>
    <mergeCell ref="C1894:C1898"/>
    <mergeCell ref="D1894:D1898"/>
    <mergeCell ref="C1939:C1943"/>
    <mergeCell ref="K1939:K1943"/>
    <mergeCell ref="E1894:E1898"/>
    <mergeCell ref="K1894:K1898"/>
    <mergeCell ref="L1894:L1898"/>
    <mergeCell ref="B1899:B1903"/>
    <mergeCell ref="C1899:C1903"/>
    <mergeCell ref="D1899:D1903"/>
    <mergeCell ref="E1899:E1903"/>
    <mergeCell ref="K1899:K1903"/>
    <mergeCell ref="L1899:L1903"/>
    <mergeCell ref="B1904:B1908"/>
    <mergeCell ref="C1904:C1908"/>
    <mergeCell ref="D1904:D1908"/>
    <mergeCell ref="E1904:E1908"/>
    <mergeCell ref="K1904:K1908"/>
    <mergeCell ref="L1904:L1908"/>
    <mergeCell ref="B1874:B1878"/>
    <mergeCell ref="C1874:C1878"/>
    <mergeCell ref="D1874:D1878"/>
    <mergeCell ref="E1874:E1878"/>
    <mergeCell ref="K1874:K1878"/>
    <mergeCell ref="L1874:L1878"/>
    <mergeCell ref="M1875:M1878"/>
    <mergeCell ref="B1879:B1883"/>
    <mergeCell ref="C1879:C1883"/>
    <mergeCell ref="D1879:D1883"/>
    <mergeCell ref="E1879:E1883"/>
    <mergeCell ref="K1879:K1883"/>
    <mergeCell ref="L1879:L1883"/>
    <mergeCell ref="M1880:M1883"/>
    <mergeCell ref="B1864:B1868"/>
    <mergeCell ref="C1864:C1868"/>
    <mergeCell ref="D1864:D1868"/>
    <mergeCell ref="E1864:E1868"/>
    <mergeCell ref="K1864:K1868"/>
    <mergeCell ref="L1864:L1868"/>
    <mergeCell ref="M1865:M1868"/>
    <mergeCell ref="B1869:B1873"/>
    <mergeCell ref="C1869:C1873"/>
    <mergeCell ref="D1869:D1873"/>
    <mergeCell ref="E1869:E1873"/>
    <mergeCell ref="M1870:M1873"/>
    <mergeCell ref="K1869:K1873"/>
    <mergeCell ref="L1869:L1873"/>
    <mergeCell ref="B1854:B1858"/>
    <mergeCell ref="C1854:C1858"/>
    <mergeCell ref="D1854:D1858"/>
    <mergeCell ref="E1854:E1858"/>
    <mergeCell ref="K1854:K1858"/>
    <mergeCell ref="L1854:L1858"/>
    <mergeCell ref="M1855:M1858"/>
    <mergeCell ref="B1859:B1863"/>
    <mergeCell ref="C1859:C1863"/>
    <mergeCell ref="D1859:D1863"/>
    <mergeCell ref="E1859:E1863"/>
    <mergeCell ref="K1859:K1863"/>
    <mergeCell ref="L1859:L1863"/>
    <mergeCell ref="M1860:M1863"/>
    <mergeCell ref="B1844:B1848"/>
    <mergeCell ref="C1844:C1848"/>
    <mergeCell ref="D1844:D1848"/>
    <mergeCell ref="E1844:E1848"/>
    <mergeCell ref="K1844:K1848"/>
    <mergeCell ref="L1844:L1848"/>
    <mergeCell ref="M1845:M1848"/>
    <mergeCell ref="B1849:B1853"/>
    <mergeCell ref="C1849:C1853"/>
    <mergeCell ref="D1849:D1853"/>
    <mergeCell ref="E1849:E1853"/>
    <mergeCell ref="K1849:K1853"/>
    <mergeCell ref="L1849:L1853"/>
    <mergeCell ref="M1850:M1853"/>
    <mergeCell ref="B1804:B1808"/>
    <mergeCell ref="C1804:C1808"/>
    <mergeCell ref="D1804:D1808"/>
    <mergeCell ref="E1804:E1808"/>
    <mergeCell ref="K1804:K1808"/>
    <mergeCell ref="L1804:L1808"/>
    <mergeCell ref="M1805:M1808"/>
    <mergeCell ref="B1809:B1813"/>
    <mergeCell ref="C1809:C1813"/>
    <mergeCell ref="D1809:D1813"/>
    <mergeCell ref="E1809:E1813"/>
    <mergeCell ref="K1809:K1813"/>
    <mergeCell ref="L1809:L1813"/>
    <mergeCell ref="M1810:M1813"/>
    <mergeCell ref="B1829:E1833"/>
    <mergeCell ref="D1819:D1828"/>
    <mergeCell ref="E1819:E1828"/>
    <mergeCell ref="M1819:M1828"/>
    <mergeCell ref="B1814:B1818"/>
    <mergeCell ref="C1814:C1818"/>
    <mergeCell ref="D1814:D1818"/>
    <mergeCell ref="E1814:E1818"/>
    <mergeCell ref="K1814:K1818"/>
    <mergeCell ref="L1814:L1818"/>
    <mergeCell ref="M1815:M1818"/>
    <mergeCell ref="B1819:B1823"/>
    <mergeCell ref="C1819:C1823"/>
    <mergeCell ref="K1819:K1823"/>
    <mergeCell ref="L1819:L1823"/>
    <mergeCell ref="B1794:B1798"/>
    <mergeCell ref="C1794:C1798"/>
    <mergeCell ref="D1794:D1798"/>
    <mergeCell ref="E1794:E1798"/>
    <mergeCell ref="K1794:K1798"/>
    <mergeCell ref="L1794:L1798"/>
    <mergeCell ref="M1795:M1798"/>
    <mergeCell ref="B1799:B1803"/>
    <mergeCell ref="C1799:C1803"/>
    <mergeCell ref="D1799:D1803"/>
    <mergeCell ref="E1799:E1803"/>
    <mergeCell ref="K1799:K1803"/>
    <mergeCell ref="L1799:L1803"/>
    <mergeCell ref="M1800:M1803"/>
    <mergeCell ref="B1784:B1788"/>
    <mergeCell ref="C1784:C1788"/>
    <mergeCell ref="D1784:D1788"/>
    <mergeCell ref="E1784:E1788"/>
    <mergeCell ref="K1784:K1788"/>
    <mergeCell ref="L1784:L1788"/>
    <mergeCell ref="M1785:M1788"/>
    <mergeCell ref="B1789:B1793"/>
    <mergeCell ref="C1789:C1793"/>
    <mergeCell ref="D1789:D1793"/>
    <mergeCell ref="E1789:E1793"/>
    <mergeCell ref="K1789:K1793"/>
    <mergeCell ref="L1789:L1793"/>
    <mergeCell ref="M1790:M1793"/>
    <mergeCell ref="B1774:B1778"/>
    <mergeCell ref="C1774:C1778"/>
    <mergeCell ref="D1774:D1778"/>
    <mergeCell ref="E1774:E1778"/>
    <mergeCell ref="K1774:K1778"/>
    <mergeCell ref="L1774:L1778"/>
    <mergeCell ref="M1775:M1778"/>
    <mergeCell ref="B1779:B1783"/>
    <mergeCell ref="C1779:C1783"/>
    <mergeCell ref="D1779:D1783"/>
    <mergeCell ref="E1779:E1783"/>
    <mergeCell ref="K1779:K1783"/>
    <mergeCell ref="L1779:L1783"/>
    <mergeCell ref="M1780:M1783"/>
    <mergeCell ref="B1769:B1773"/>
    <mergeCell ref="C1769:C1773"/>
    <mergeCell ref="D1769:D1773"/>
    <mergeCell ref="E1769:E1773"/>
    <mergeCell ref="K1769:K1773"/>
    <mergeCell ref="L1769:L1773"/>
    <mergeCell ref="M1770:M1773"/>
    <mergeCell ref="B1754:B1758"/>
    <mergeCell ref="C1754:C1758"/>
    <mergeCell ref="D1754:D1758"/>
    <mergeCell ref="E1754:E1758"/>
    <mergeCell ref="K1754:K1758"/>
    <mergeCell ref="L1754:L1758"/>
    <mergeCell ref="M1755:M1758"/>
    <mergeCell ref="B1764:B1768"/>
    <mergeCell ref="C1764:C1768"/>
    <mergeCell ref="D1764:D1768"/>
    <mergeCell ref="E1764:E1768"/>
    <mergeCell ref="K1764:K1768"/>
    <mergeCell ref="L1764:L1768"/>
    <mergeCell ref="M1765:M1768"/>
    <mergeCell ref="B1724:B1728"/>
    <mergeCell ref="C1724:C1728"/>
    <mergeCell ref="D1724:D1728"/>
    <mergeCell ref="E1724:E1728"/>
    <mergeCell ref="K1724:K1728"/>
    <mergeCell ref="L1724:L1728"/>
    <mergeCell ref="M1725:M1728"/>
    <mergeCell ref="B1729:B1733"/>
    <mergeCell ref="C1729:C1733"/>
    <mergeCell ref="D1729:D1733"/>
    <mergeCell ref="E1729:E1733"/>
    <mergeCell ref="B1749:B1753"/>
    <mergeCell ref="C1749:C1753"/>
    <mergeCell ref="D1749:D1753"/>
    <mergeCell ref="E1749:E1753"/>
    <mergeCell ref="K1749:K1753"/>
    <mergeCell ref="L1749:L1753"/>
    <mergeCell ref="M1750:M1753"/>
    <mergeCell ref="K1709:K1713"/>
    <mergeCell ref="L1709:L1713"/>
    <mergeCell ref="M1710:M1713"/>
    <mergeCell ref="B1714:B1718"/>
    <mergeCell ref="C1714:C1718"/>
    <mergeCell ref="D1714:D1718"/>
    <mergeCell ref="E1714:E1718"/>
    <mergeCell ref="K1714:K1718"/>
    <mergeCell ref="L1714:L1718"/>
    <mergeCell ref="M1715:M1718"/>
    <mergeCell ref="B1744:B1748"/>
    <mergeCell ref="C1744:C1748"/>
    <mergeCell ref="D1744:D1748"/>
    <mergeCell ref="E1744:E1748"/>
    <mergeCell ref="K1744:K1748"/>
    <mergeCell ref="L1744:L1748"/>
    <mergeCell ref="M1745:M1748"/>
    <mergeCell ref="B1734:B1738"/>
    <mergeCell ref="C1734:C1738"/>
    <mergeCell ref="D1734:D1738"/>
    <mergeCell ref="E1734:E1738"/>
    <mergeCell ref="K1734:K1738"/>
    <mergeCell ref="L1734:L1738"/>
    <mergeCell ref="M1735:M1738"/>
    <mergeCell ref="B1739:B1743"/>
    <mergeCell ref="C1739:C1743"/>
    <mergeCell ref="D1739:D1743"/>
    <mergeCell ref="E1739:E1743"/>
    <mergeCell ref="K1739:K1743"/>
    <mergeCell ref="L1739:L1743"/>
    <mergeCell ref="M1740:M1743"/>
    <mergeCell ref="B1719:B1723"/>
    <mergeCell ref="C1719:C1723"/>
    <mergeCell ref="D1719:D1723"/>
    <mergeCell ref="E1719:E1723"/>
    <mergeCell ref="K1719:K1723"/>
    <mergeCell ref="L1719:L1723"/>
    <mergeCell ref="M1720:M1723"/>
    <mergeCell ref="B1694:B1698"/>
    <mergeCell ref="C1694:C1698"/>
    <mergeCell ref="D1694:D1698"/>
    <mergeCell ref="E1694:E1698"/>
    <mergeCell ref="K1694:K1698"/>
    <mergeCell ref="L1694:L1698"/>
    <mergeCell ref="M1695:M1698"/>
    <mergeCell ref="B1699:B1703"/>
    <mergeCell ref="C1699:C1703"/>
    <mergeCell ref="D1699:D1703"/>
    <mergeCell ref="E1699:E1703"/>
    <mergeCell ref="K1699:K1703"/>
    <mergeCell ref="L1699:L1703"/>
    <mergeCell ref="M1700:M1703"/>
    <mergeCell ref="B1704:B1708"/>
    <mergeCell ref="C1704:C1708"/>
    <mergeCell ref="D1704:D1708"/>
    <mergeCell ref="E1704:E1708"/>
    <mergeCell ref="K1704:K1708"/>
    <mergeCell ref="L1704:L1708"/>
    <mergeCell ref="M1705:M1708"/>
    <mergeCell ref="B1709:B1713"/>
    <mergeCell ref="C1709:C1713"/>
    <mergeCell ref="D1709:D1713"/>
    <mergeCell ref="E1709:E1713"/>
    <mergeCell ref="B1684:B1688"/>
    <mergeCell ref="C1684:C1688"/>
    <mergeCell ref="D1684:D1688"/>
    <mergeCell ref="E1684:E1688"/>
    <mergeCell ref="K1684:K1688"/>
    <mergeCell ref="L1684:L1688"/>
    <mergeCell ref="M1685:M1688"/>
    <mergeCell ref="B1689:B1693"/>
    <mergeCell ref="C1689:C1693"/>
    <mergeCell ref="D1689:D1693"/>
    <mergeCell ref="E1689:E1693"/>
    <mergeCell ref="K1689:K1693"/>
    <mergeCell ref="L1689:L1693"/>
    <mergeCell ref="M1690:M1693"/>
    <mergeCell ref="B1679:B1683"/>
    <mergeCell ref="C1679:C1683"/>
    <mergeCell ref="D1679:D1683"/>
    <mergeCell ref="E1679:E1683"/>
    <mergeCell ref="K1679:K1683"/>
    <mergeCell ref="L1679:L1683"/>
    <mergeCell ref="M1680:M1683"/>
    <mergeCell ref="B1674:B1678"/>
    <mergeCell ref="C1674:C1678"/>
    <mergeCell ref="D1674:D1678"/>
    <mergeCell ref="E1674:E1678"/>
    <mergeCell ref="K1674:K1678"/>
    <mergeCell ref="L1674:L1678"/>
    <mergeCell ref="M1675:M1678"/>
    <mergeCell ref="B1634:B1638"/>
    <mergeCell ref="C1634:C1638"/>
    <mergeCell ref="K1634:K1638"/>
    <mergeCell ref="L1634:L1638"/>
    <mergeCell ref="B1664:B1668"/>
    <mergeCell ref="C1664:C1668"/>
    <mergeCell ref="D1664:D1668"/>
    <mergeCell ref="E1664:E1668"/>
    <mergeCell ref="K1664:K1668"/>
    <mergeCell ref="L1664:L1668"/>
    <mergeCell ref="M1665:M1668"/>
    <mergeCell ref="B1669:B1673"/>
    <mergeCell ref="C1669:C1673"/>
    <mergeCell ref="D1669:D1673"/>
    <mergeCell ref="E1669:E1673"/>
    <mergeCell ref="K1669:K1673"/>
    <mergeCell ref="L1669:L1673"/>
    <mergeCell ref="M1670:M1673"/>
    <mergeCell ref="B1659:B1663"/>
    <mergeCell ref="C1659:C1663"/>
    <mergeCell ref="D1659:D1663"/>
    <mergeCell ref="E1659:E1663"/>
    <mergeCell ref="K1659:K1663"/>
    <mergeCell ref="L1659:L1663"/>
    <mergeCell ref="M1660:M1663"/>
    <mergeCell ref="B1619:B1623"/>
    <mergeCell ref="C1619:C1623"/>
    <mergeCell ref="D1619:D1623"/>
    <mergeCell ref="E1619:E1623"/>
    <mergeCell ref="K1619:K1623"/>
    <mergeCell ref="L1619:L1623"/>
    <mergeCell ref="M1620:M1623"/>
    <mergeCell ref="B1624:B1628"/>
    <mergeCell ref="C1624:C1628"/>
    <mergeCell ref="K1624:K1628"/>
    <mergeCell ref="L1624:L1628"/>
    <mergeCell ref="B1654:B1658"/>
    <mergeCell ref="C1654:C1658"/>
    <mergeCell ref="D1654:D1658"/>
    <mergeCell ref="E1654:E1658"/>
    <mergeCell ref="K1654:K1658"/>
    <mergeCell ref="L1654:L1658"/>
    <mergeCell ref="M1655:M1658"/>
    <mergeCell ref="B1644:E1648"/>
    <mergeCell ref="B1629:B1633"/>
    <mergeCell ref="C1629:C1633"/>
    <mergeCell ref="K1629:K1633"/>
    <mergeCell ref="B1649:B1653"/>
    <mergeCell ref="C1649:C1653"/>
    <mergeCell ref="D1649:D1653"/>
    <mergeCell ref="E1649:E1653"/>
    <mergeCell ref="K1649:K1653"/>
    <mergeCell ref="L1649:L1653"/>
    <mergeCell ref="M1650:M1653"/>
    <mergeCell ref="B1609:B1613"/>
    <mergeCell ref="C1609:C1613"/>
    <mergeCell ref="D1609:D1613"/>
    <mergeCell ref="E1609:E1613"/>
    <mergeCell ref="K1609:K1613"/>
    <mergeCell ref="L1609:L1613"/>
    <mergeCell ref="M1610:M1613"/>
    <mergeCell ref="B1614:B1618"/>
    <mergeCell ref="C1614:C1618"/>
    <mergeCell ref="D1614:D1618"/>
    <mergeCell ref="E1614:E1618"/>
    <mergeCell ref="K1614:K1618"/>
    <mergeCell ref="L1614:L1618"/>
    <mergeCell ref="M1615:M1618"/>
    <mergeCell ref="B1599:B1603"/>
    <mergeCell ref="C1599:C1603"/>
    <mergeCell ref="D1599:D1603"/>
    <mergeCell ref="E1599:E1603"/>
    <mergeCell ref="K1599:K1603"/>
    <mergeCell ref="L1599:L1603"/>
    <mergeCell ref="M1600:M1603"/>
    <mergeCell ref="B1604:B1608"/>
    <mergeCell ref="C1604:C1608"/>
    <mergeCell ref="D1604:D1608"/>
    <mergeCell ref="E1604:E1608"/>
    <mergeCell ref="K1604:K1608"/>
    <mergeCell ref="L1604:L1608"/>
    <mergeCell ref="M1605:M1608"/>
    <mergeCell ref="B1589:B1593"/>
    <mergeCell ref="C1589:C1593"/>
    <mergeCell ref="D1589:D1593"/>
    <mergeCell ref="E1589:E1593"/>
    <mergeCell ref="K1589:K1593"/>
    <mergeCell ref="L1589:L1593"/>
    <mergeCell ref="M1590:M1593"/>
    <mergeCell ref="B1594:B1598"/>
    <mergeCell ref="C1594:C1598"/>
    <mergeCell ref="D1594:D1598"/>
    <mergeCell ref="E1594:E1598"/>
    <mergeCell ref="K1594:K1598"/>
    <mergeCell ref="L1594:L1598"/>
    <mergeCell ref="M1595:M1598"/>
    <mergeCell ref="B1579:B1583"/>
    <mergeCell ref="C1579:C1583"/>
    <mergeCell ref="D1579:D1583"/>
    <mergeCell ref="E1579:E1583"/>
    <mergeCell ref="K1579:K1583"/>
    <mergeCell ref="L1579:L1583"/>
    <mergeCell ref="M1580:M1583"/>
    <mergeCell ref="B1584:B1588"/>
    <mergeCell ref="C1584:C1588"/>
    <mergeCell ref="D1584:D1588"/>
    <mergeCell ref="E1584:E1588"/>
    <mergeCell ref="K1584:K1588"/>
    <mergeCell ref="L1584:L1588"/>
    <mergeCell ref="M1585:M1588"/>
    <mergeCell ref="B1569:B1573"/>
    <mergeCell ref="C1569:C1573"/>
    <mergeCell ref="D1569:D1573"/>
    <mergeCell ref="E1569:E1573"/>
    <mergeCell ref="K1569:K1573"/>
    <mergeCell ref="L1569:L1573"/>
    <mergeCell ref="M1570:M1573"/>
    <mergeCell ref="B1574:B1578"/>
    <mergeCell ref="C1574:C1578"/>
    <mergeCell ref="D1574:D1578"/>
    <mergeCell ref="E1574:E1578"/>
    <mergeCell ref="K1574:K1578"/>
    <mergeCell ref="L1574:L1578"/>
    <mergeCell ref="M1575:M1578"/>
    <mergeCell ref="B1559:B1563"/>
    <mergeCell ref="C1559:C1563"/>
    <mergeCell ref="D1559:D1563"/>
    <mergeCell ref="E1559:E1563"/>
    <mergeCell ref="K1559:K1563"/>
    <mergeCell ref="L1559:L1563"/>
    <mergeCell ref="M1560:M1563"/>
    <mergeCell ref="B1564:B1568"/>
    <mergeCell ref="C1564:C1568"/>
    <mergeCell ref="D1564:D1568"/>
    <mergeCell ref="E1564:E1568"/>
    <mergeCell ref="K1564:K1568"/>
    <mergeCell ref="L1564:L1568"/>
    <mergeCell ref="M1565:M1568"/>
    <mergeCell ref="B1549:B1553"/>
    <mergeCell ref="C1549:C1553"/>
    <mergeCell ref="D1549:D1553"/>
    <mergeCell ref="E1549:E1553"/>
    <mergeCell ref="K1549:K1553"/>
    <mergeCell ref="L1549:L1553"/>
    <mergeCell ref="M1550:M1553"/>
    <mergeCell ref="B1554:B1558"/>
    <mergeCell ref="C1554:C1558"/>
    <mergeCell ref="D1554:D1558"/>
    <mergeCell ref="E1554:E1558"/>
    <mergeCell ref="K1554:K1558"/>
    <mergeCell ref="L1554:L1558"/>
    <mergeCell ref="M1555:M1558"/>
    <mergeCell ref="B1539:B1543"/>
    <mergeCell ref="C1539:C1543"/>
    <mergeCell ref="D1539:D1543"/>
    <mergeCell ref="E1539:E1543"/>
    <mergeCell ref="K1539:K1543"/>
    <mergeCell ref="L1539:L1543"/>
    <mergeCell ref="M1540:M1543"/>
    <mergeCell ref="B1544:B1548"/>
    <mergeCell ref="C1544:C1548"/>
    <mergeCell ref="D1544:D1548"/>
    <mergeCell ref="E1544:E1548"/>
    <mergeCell ref="K1544:K1548"/>
    <mergeCell ref="L1544:L1548"/>
    <mergeCell ref="M1545:M1548"/>
    <mergeCell ref="B1529:B1533"/>
    <mergeCell ref="C1529:C1533"/>
    <mergeCell ref="D1529:D1533"/>
    <mergeCell ref="E1529:E1533"/>
    <mergeCell ref="K1529:K1533"/>
    <mergeCell ref="L1529:L1533"/>
    <mergeCell ref="M1530:M1533"/>
    <mergeCell ref="B1534:B1538"/>
    <mergeCell ref="C1534:C1538"/>
    <mergeCell ref="D1534:D1538"/>
    <mergeCell ref="E1534:E1538"/>
    <mergeCell ref="K1534:K1538"/>
    <mergeCell ref="L1534:L1538"/>
    <mergeCell ref="M1535:M1538"/>
    <mergeCell ref="B1524:B1528"/>
    <mergeCell ref="C1524:C1528"/>
    <mergeCell ref="D1524:D1528"/>
    <mergeCell ref="E1524:E1528"/>
    <mergeCell ref="K1524:K1528"/>
    <mergeCell ref="L1524:L1528"/>
    <mergeCell ref="M1525:M1528"/>
    <mergeCell ref="B1514:B1518"/>
    <mergeCell ref="C1514:C1518"/>
    <mergeCell ref="D1514:D1518"/>
    <mergeCell ref="E1514:E1518"/>
    <mergeCell ref="B1519:B1523"/>
    <mergeCell ref="C1519:C1523"/>
    <mergeCell ref="D1519:D1523"/>
    <mergeCell ref="E1519:E1523"/>
    <mergeCell ref="K1519:K1523"/>
    <mergeCell ref="L1519:L1523"/>
    <mergeCell ref="M1520:M1523"/>
    <mergeCell ref="B1489:B1493"/>
    <mergeCell ref="C1489:C1493"/>
    <mergeCell ref="D1489:D1493"/>
    <mergeCell ref="E1489:E1493"/>
    <mergeCell ref="K1489:K1493"/>
    <mergeCell ref="L1489:L1493"/>
    <mergeCell ref="M1490:M1493"/>
    <mergeCell ref="B1504:B1508"/>
    <mergeCell ref="C1504:C1508"/>
    <mergeCell ref="D1504:D1508"/>
    <mergeCell ref="E1504:E1508"/>
    <mergeCell ref="K1504:K1508"/>
    <mergeCell ref="L1504:L1508"/>
    <mergeCell ref="M1505:M1508"/>
    <mergeCell ref="B1509:B1513"/>
    <mergeCell ref="C1509:C1513"/>
    <mergeCell ref="D1509:D1513"/>
    <mergeCell ref="E1509:E1513"/>
    <mergeCell ref="K1509:K1513"/>
    <mergeCell ref="L1509:L1513"/>
    <mergeCell ref="M1510:M1513"/>
    <mergeCell ref="B1494:B1498"/>
    <mergeCell ref="C1494:C1498"/>
    <mergeCell ref="D1494:D1498"/>
    <mergeCell ref="E1494:E1498"/>
    <mergeCell ref="B1499:B1503"/>
    <mergeCell ref="C1499:C1503"/>
    <mergeCell ref="D1499:D1503"/>
    <mergeCell ref="E1499:E1503"/>
    <mergeCell ref="K1499:K1503"/>
    <mergeCell ref="L1499:L1503"/>
    <mergeCell ref="M1500:M1503"/>
    <mergeCell ref="B1479:B1483"/>
    <mergeCell ref="C1479:C1483"/>
    <mergeCell ref="D1479:D1483"/>
    <mergeCell ref="E1479:E1483"/>
    <mergeCell ref="K1479:K1483"/>
    <mergeCell ref="L1479:L1483"/>
    <mergeCell ref="M1480:M1483"/>
    <mergeCell ref="B1484:B1488"/>
    <mergeCell ref="C1484:C1488"/>
    <mergeCell ref="D1484:D1488"/>
    <mergeCell ref="E1484:E1488"/>
    <mergeCell ref="K1484:K1488"/>
    <mergeCell ref="L1484:L1488"/>
    <mergeCell ref="M1485:M1488"/>
    <mergeCell ref="M725:M728"/>
    <mergeCell ref="B724:B728"/>
    <mergeCell ref="C724:C728"/>
    <mergeCell ref="D724:D728"/>
    <mergeCell ref="E724:E728"/>
    <mergeCell ref="B1474:B1478"/>
    <mergeCell ref="C1474:C1478"/>
    <mergeCell ref="D1474:D1478"/>
    <mergeCell ref="E1474:E1478"/>
    <mergeCell ref="K1474:K1478"/>
    <mergeCell ref="L1474:L1478"/>
    <mergeCell ref="M1475:M1478"/>
    <mergeCell ref="L1454:L1458"/>
    <mergeCell ref="M1455:M1458"/>
    <mergeCell ref="B1459:B1463"/>
    <mergeCell ref="C1459:C1463"/>
    <mergeCell ref="D1459:D1463"/>
    <mergeCell ref="E1459:E1463"/>
    <mergeCell ref="K1459:K1463"/>
    <mergeCell ref="B1444:B1448"/>
    <mergeCell ref="C1444:C1448"/>
    <mergeCell ref="D1444:D1448"/>
    <mergeCell ref="E1444:E1448"/>
    <mergeCell ref="K1444:K1448"/>
    <mergeCell ref="L1444:L1448"/>
    <mergeCell ref="B1439:B1443"/>
    <mergeCell ref="C1439:C1443"/>
    <mergeCell ref="D1439:D1443"/>
    <mergeCell ref="E1439:E1443"/>
    <mergeCell ref="K1439:K1443"/>
    <mergeCell ref="L1439:L1443"/>
    <mergeCell ref="M1440:M1443"/>
    <mergeCell ref="B104:B108"/>
    <mergeCell ref="C104:C108"/>
    <mergeCell ref="D104:D108"/>
    <mergeCell ref="E104:E108"/>
    <mergeCell ref="K104:K108"/>
    <mergeCell ref="L104:L108"/>
    <mergeCell ref="B1464:B1468"/>
    <mergeCell ref="C1464:C1468"/>
    <mergeCell ref="D1464:D1468"/>
    <mergeCell ref="E1464:E1468"/>
    <mergeCell ref="K1464:K1468"/>
    <mergeCell ref="L1464:L1468"/>
    <mergeCell ref="M1465:M1468"/>
    <mergeCell ref="B1469:B1473"/>
    <mergeCell ref="C1469:C1473"/>
    <mergeCell ref="D1469:D1473"/>
    <mergeCell ref="E1469:E1473"/>
    <mergeCell ref="K1469:K1473"/>
    <mergeCell ref="L1469:L1473"/>
    <mergeCell ref="M1470:M1473"/>
    <mergeCell ref="B1454:B1458"/>
    <mergeCell ref="C1454:C1458"/>
    <mergeCell ref="D1454:D1458"/>
    <mergeCell ref="E1454:E1458"/>
    <mergeCell ref="K1454:K1458"/>
    <mergeCell ref="B1449:B1453"/>
    <mergeCell ref="C1449:C1453"/>
    <mergeCell ref="D1449:D1453"/>
    <mergeCell ref="E1449:E1453"/>
    <mergeCell ref="K1449:K1453"/>
    <mergeCell ref="L1449:L1453"/>
    <mergeCell ref="M1450:M1453"/>
    <mergeCell ref="B1429:B1433"/>
    <mergeCell ref="C1429:C1433"/>
    <mergeCell ref="D1429:D1433"/>
    <mergeCell ref="E1429:E1433"/>
    <mergeCell ref="K1429:K1433"/>
    <mergeCell ref="L1429:L1433"/>
    <mergeCell ref="M1430:M1433"/>
    <mergeCell ref="B1434:B1438"/>
    <mergeCell ref="C1434:C1438"/>
    <mergeCell ref="D1434:D1438"/>
    <mergeCell ref="E1434:E1438"/>
    <mergeCell ref="K1434:K1438"/>
    <mergeCell ref="L1434:L1438"/>
    <mergeCell ref="M1435:M1438"/>
    <mergeCell ref="B1419:B1423"/>
    <mergeCell ref="C1419:C1423"/>
    <mergeCell ref="D1419:D1423"/>
    <mergeCell ref="E1419:E1423"/>
    <mergeCell ref="K1419:K1423"/>
    <mergeCell ref="L1419:L1423"/>
    <mergeCell ref="M1420:M1423"/>
    <mergeCell ref="B1424:B1428"/>
    <mergeCell ref="C1424:C1428"/>
    <mergeCell ref="D1424:D1428"/>
    <mergeCell ref="E1424:E1428"/>
    <mergeCell ref="K1424:K1428"/>
    <mergeCell ref="L1424:L1428"/>
    <mergeCell ref="M1425:M1428"/>
    <mergeCell ref="M1390:M1393"/>
    <mergeCell ref="B1394:B1398"/>
    <mergeCell ref="C1394:C1398"/>
    <mergeCell ref="B1379:B1383"/>
    <mergeCell ref="C1379:C1383"/>
    <mergeCell ref="D1379:D1383"/>
    <mergeCell ref="E1379:E1383"/>
    <mergeCell ref="K1379:K1383"/>
    <mergeCell ref="L1379:L1383"/>
    <mergeCell ref="B1414:B1418"/>
    <mergeCell ref="C1414:C1418"/>
    <mergeCell ref="D1414:D1418"/>
    <mergeCell ref="E1414:E1418"/>
    <mergeCell ref="K1414:K1418"/>
    <mergeCell ref="L1414:L1418"/>
    <mergeCell ref="M1415:M1418"/>
    <mergeCell ref="E1404:E1408"/>
    <mergeCell ref="K1404:K1408"/>
    <mergeCell ref="L1404:L1408"/>
    <mergeCell ref="M1405:M1408"/>
    <mergeCell ref="B1409:B1413"/>
    <mergeCell ref="C1409:C1413"/>
    <mergeCell ref="D1409:D1413"/>
    <mergeCell ref="E1409:E1413"/>
    <mergeCell ref="K1409:K1413"/>
    <mergeCell ref="L1409:L1413"/>
    <mergeCell ref="M1410:M1413"/>
    <mergeCell ref="C1369:C1373"/>
    <mergeCell ref="D1369:D1373"/>
    <mergeCell ref="E1369:E1373"/>
    <mergeCell ref="K1369:K1373"/>
    <mergeCell ref="L1369:L1373"/>
    <mergeCell ref="M1370:M1373"/>
    <mergeCell ref="C1374:C1378"/>
    <mergeCell ref="D1374:D1378"/>
    <mergeCell ref="E1374:E1378"/>
    <mergeCell ref="M195:M198"/>
    <mergeCell ref="B1399:B1403"/>
    <mergeCell ref="C1399:C1403"/>
    <mergeCell ref="D1399:D1403"/>
    <mergeCell ref="E1399:E1403"/>
    <mergeCell ref="K1399:K1403"/>
    <mergeCell ref="L1399:L1403"/>
    <mergeCell ref="M1400:M1403"/>
    <mergeCell ref="B1384:B1388"/>
    <mergeCell ref="C1384:C1388"/>
    <mergeCell ref="D1384:D1388"/>
    <mergeCell ref="E1384:E1388"/>
    <mergeCell ref="K1384:K1388"/>
    <mergeCell ref="L1384:L1388"/>
    <mergeCell ref="M1385:M1388"/>
    <mergeCell ref="B1389:B1393"/>
    <mergeCell ref="C1389:C1393"/>
    <mergeCell ref="D1389:D1393"/>
    <mergeCell ref="B1194:B1198"/>
    <mergeCell ref="L1194:L1198"/>
    <mergeCell ref="M1199:M1203"/>
    <mergeCell ref="K1389:K1393"/>
    <mergeCell ref="L1389:L1393"/>
    <mergeCell ref="D1394:D1398"/>
    <mergeCell ref="E1394:E1398"/>
    <mergeCell ref="K1394:K1398"/>
    <mergeCell ref="K1359:K1363"/>
    <mergeCell ref="L1359:L1363"/>
    <mergeCell ref="M1360:M1363"/>
    <mergeCell ref="B1349:B1353"/>
    <mergeCell ref="C1349:C1353"/>
    <mergeCell ref="D1349:D1353"/>
    <mergeCell ref="E1349:E1353"/>
    <mergeCell ref="K1349:K1353"/>
    <mergeCell ref="L1349:L1353"/>
    <mergeCell ref="M1350:M1353"/>
    <mergeCell ref="K1339:K1343"/>
    <mergeCell ref="L1339:L1343"/>
    <mergeCell ref="M1340:M1343"/>
    <mergeCell ref="B1344:B1348"/>
    <mergeCell ref="C1344:C1348"/>
    <mergeCell ref="D1344:D1348"/>
    <mergeCell ref="E1344:E1348"/>
    <mergeCell ref="K1344:K1348"/>
    <mergeCell ref="L1344:L1348"/>
    <mergeCell ref="M1345:M1348"/>
    <mergeCell ref="M1380:M1383"/>
    <mergeCell ref="B1364:B1368"/>
    <mergeCell ref="C1364:C1368"/>
    <mergeCell ref="D1364:D1368"/>
    <mergeCell ref="E1364:E1368"/>
    <mergeCell ref="K1364:K1368"/>
    <mergeCell ref="L1364:L1368"/>
    <mergeCell ref="M1365:M1368"/>
    <mergeCell ref="B1369:B1373"/>
    <mergeCell ref="L1334:L1338"/>
    <mergeCell ref="M1335:M1338"/>
    <mergeCell ref="B1294:B1298"/>
    <mergeCell ref="C1294:C1298"/>
    <mergeCell ref="D1294:D1298"/>
    <mergeCell ref="E1294:E1298"/>
    <mergeCell ref="K1294:K1298"/>
    <mergeCell ref="L1294:L1298"/>
    <mergeCell ref="M1295:M1298"/>
    <mergeCell ref="K1319:K1323"/>
    <mergeCell ref="L1319:L1323"/>
    <mergeCell ref="M1320:M1323"/>
    <mergeCell ref="M1325:M1328"/>
    <mergeCell ref="B1309:B1313"/>
    <mergeCell ref="C1309:C1313"/>
    <mergeCell ref="D1309:D1313"/>
    <mergeCell ref="B1314:B1318"/>
    <mergeCell ref="C1314:C1318"/>
    <mergeCell ref="D1314:D1318"/>
    <mergeCell ref="E1314:E1318"/>
    <mergeCell ref="B1304:B1308"/>
    <mergeCell ref="C1304:C1308"/>
    <mergeCell ref="D1304:D1308"/>
    <mergeCell ref="L1299:L1303"/>
    <mergeCell ref="L1309:L1313"/>
    <mergeCell ref="M1310:M1313"/>
    <mergeCell ref="E1304:E1308"/>
    <mergeCell ref="K1304:K1308"/>
    <mergeCell ref="B1329:B1333"/>
    <mergeCell ref="C1329:C1333"/>
    <mergeCell ref="D1329:D1333"/>
    <mergeCell ref="E1329:E1333"/>
    <mergeCell ref="K1329:K1333"/>
    <mergeCell ref="L1329:L1333"/>
    <mergeCell ref="M1330:M1333"/>
    <mergeCell ref="M1135:M1138"/>
    <mergeCell ref="M1140:M1143"/>
    <mergeCell ref="B584:E588"/>
    <mergeCell ref="B1154:E1158"/>
    <mergeCell ref="K1144:K1148"/>
    <mergeCell ref="L1144:L1148"/>
    <mergeCell ref="M1130:M1133"/>
    <mergeCell ref="E1189:E1198"/>
    <mergeCell ref="C934:C938"/>
    <mergeCell ref="D934:D938"/>
    <mergeCell ref="E934:E938"/>
    <mergeCell ref="K934:K938"/>
    <mergeCell ref="L934:L938"/>
    <mergeCell ref="C664:C668"/>
    <mergeCell ref="D664:D668"/>
    <mergeCell ref="B604:E608"/>
    <mergeCell ref="L604:L608"/>
    <mergeCell ref="C669:C673"/>
    <mergeCell ref="L1289:L1293"/>
    <mergeCell ref="B1299:B1303"/>
    <mergeCell ref="C1299:C1303"/>
    <mergeCell ref="D1299:D1303"/>
    <mergeCell ref="B1239:B1243"/>
    <mergeCell ref="L849:L853"/>
    <mergeCell ref="D824:D843"/>
    <mergeCell ref="B734:B738"/>
    <mergeCell ref="C734:C738"/>
    <mergeCell ref="E609:E613"/>
    <mergeCell ref="M719:M723"/>
    <mergeCell ref="A1:M1"/>
    <mergeCell ref="B1224:B1228"/>
    <mergeCell ref="C1224:C1228"/>
    <mergeCell ref="D1224:D1228"/>
    <mergeCell ref="E1224:E1228"/>
    <mergeCell ref="K1224:K1228"/>
    <mergeCell ref="L1224:L1228"/>
    <mergeCell ref="B1229:B1233"/>
    <mergeCell ref="C1229:C1233"/>
    <mergeCell ref="D1229:D1233"/>
    <mergeCell ref="E1229:E1233"/>
    <mergeCell ref="K1229:K1233"/>
    <mergeCell ref="L1229:L1233"/>
    <mergeCell ref="M1230:M1233"/>
    <mergeCell ref="B774:B778"/>
    <mergeCell ref="C774:C778"/>
    <mergeCell ref="D774:D778"/>
    <mergeCell ref="E774:E778"/>
    <mergeCell ref="K774:K778"/>
    <mergeCell ref="L774:L778"/>
    <mergeCell ref="M775:M778"/>
    <mergeCell ref="B664:B668"/>
    <mergeCell ref="B209:B213"/>
    <mergeCell ref="C209:C213"/>
    <mergeCell ref="K209:K213"/>
    <mergeCell ref="L209:L213"/>
    <mergeCell ref="M210:M213"/>
    <mergeCell ref="K379:K383"/>
    <mergeCell ref="B4:B8"/>
    <mergeCell ref="M309:M313"/>
    <mergeCell ref="B299:B303"/>
    <mergeCell ref="K469:K473"/>
    <mergeCell ref="D3439:D3443"/>
    <mergeCell ref="E3439:E3443"/>
    <mergeCell ref="K3439:K3443"/>
    <mergeCell ref="L3439:L3443"/>
    <mergeCell ref="L3424:L3428"/>
    <mergeCell ref="B3429:B3433"/>
    <mergeCell ref="C3429:C3433"/>
    <mergeCell ref="D3429:D3433"/>
    <mergeCell ref="L3429:L3433"/>
    <mergeCell ref="K3419:K3423"/>
    <mergeCell ref="L3419:L3423"/>
    <mergeCell ref="K3414:K3418"/>
    <mergeCell ref="L3414:L3418"/>
    <mergeCell ref="B3419:B3423"/>
    <mergeCell ref="E3414:E3418"/>
    <mergeCell ref="B3424:B3428"/>
    <mergeCell ref="C3424:C3428"/>
    <mergeCell ref="K3424:K3428"/>
    <mergeCell ref="E3429:E3433"/>
    <mergeCell ref="K3429:K3433"/>
    <mergeCell ref="D3424:D3428"/>
    <mergeCell ref="E3424:E3428"/>
    <mergeCell ref="M3491:M3493"/>
    <mergeCell ref="A3489:E3493"/>
    <mergeCell ref="L3489:L3493"/>
    <mergeCell ref="M3489:M3490"/>
    <mergeCell ref="B3444:B3448"/>
    <mergeCell ref="C3444:C3448"/>
    <mergeCell ref="D3444:D3448"/>
    <mergeCell ref="E3444:E3448"/>
    <mergeCell ref="K3444:K3448"/>
    <mergeCell ref="C3434:C3438"/>
    <mergeCell ref="D3434:D3438"/>
    <mergeCell ref="E3434:E3438"/>
    <mergeCell ref="K3434:K3438"/>
    <mergeCell ref="B3449:B3453"/>
    <mergeCell ref="C3449:C3453"/>
    <mergeCell ref="D3449:D3453"/>
    <mergeCell ref="E3449:E3453"/>
    <mergeCell ref="K3449:K3453"/>
    <mergeCell ref="L3434:L3438"/>
    <mergeCell ref="B3439:B3443"/>
    <mergeCell ref="C3439:C3443"/>
    <mergeCell ref="C3454:C3458"/>
    <mergeCell ref="D3454:D3458"/>
    <mergeCell ref="E3454:E3458"/>
    <mergeCell ref="K3454:K3458"/>
    <mergeCell ref="L3454:L3458"/>
    <mergeCell ref="B3484:E3488"/>
    <mergeCell ref="K3484:K3488"/>
    <mergeCell ref="L3484:L3488"/>
    <mergeCell ref="M3484:M3488"/>
    <mergeCell ref="L3449:L3453"/>
    <mergeCell ref="B3434:B3438"/>
    <mergeCell ref="K2179:K2183"/>
    <mergeCell ref="L2179:L2183"/>
    <mergeCell ref="D3384:D3388"/>
    <mergeCell ref="B3394:B3398"/>
    <mergeCell ref="C3394:C3398"/>
    <mergeCell ref="D3339:D3343"/>
    <mergeCell ref="E3364:E3368"/>
    <mergeCell ref="K3364:K3368"/>
    <mergeCell ref="L3364:L3368"/>
    <mergeCell ref="D3139:D3143"/>
    <mergeCell ref="E3139:E3143"/>
    <mergeCell ref="K3139:K3143"/>
    <mergeCell ref="L3139:L3143"/>
    <mergeCell ref="K3409:K3413"/>
    <mergeCell ref="L3409:L3413"/>
    <mergeCell ref="B3409:B3413"/>
    <mergeCell ref="C3409:C3413"/>
    <mergeCell ref="D3409:D3413"/>
    <mergeCell ref="E3409:E3413"/>
    <mergeCell ref="B2299:B2303"/>
    <mergeCell ref="C2299:C2303"/>
    <mergeCell ref="K2299:K2303"/>
    <mergeCell ref="D2299:D2308"/>
    <mergeCell ref="E2299:E2308"/>
    <mergeCell ref="C2269:C2273"/>
    <mergeCell ref="K2269:K2273"/>
    <mergeCell ref="L2269:L2273"/>
    <mergeCell ref="B2259:B2263"/>
    <mergeCell ref="K2294:K2298"/>
    <mergeCell ref="L2294:L2298"/>
    <mergeCell ref="K2564:K2568"/>
    <mergeCell ref="L2564:L2568"/>
    <mergeCell ref="B2569:B2573"/>
    <mergeCell ref="E3404:E3408"/>
    <mergeCell ref="D3369:D3373"/>
    <mergeCell ref="E3369:E3373"/>
    <mergeCell ref="L3339:L3343"/>
    <mergeCell ref="B3339:B3343"/>
    <mergeCell ref="C3339:C3343"/>
    <mergeCell ref="L2334:L2338"/>
    <mergeCell ref="K2404:K2408"/>
    <mergeCell ref="L2404:L2408"/>
    <mergeCell ref="C3419:C3423"/>
    <mergeCell ref="D3419:D3423"/>
    <mergeCell ref="E3419:E3423"/>
    <mergeCell ref="B3414:B3418"/>
    <mergeCell ref="C3414:C3418"/>
    <mergeCell ref="D3414:D3418"/>
    <mergeCell ref="D2409:D2418"/>
    <mergeCell ref="E2409:E2418"/>
    <mergeCell ref="L2394:L2398"/>
    <mergeCell ref="B2384:B2388"/>
    <mergeCell ref="C2384:C2388"/>
    <mergeCell ref="B2439:B2443"/>
    <mergeCell ref="B2414:B2418"/>
    <mergeCell ref="C2414:C2418"/>
    <mergeCell ref="K2414:K2418"/>
    <mergeCell ref="L2414:L2418"/>
    <mergeCell ref="B2409:B2413"/>
    <mergeCell ref="C2409:C2413"/>
    <mergeCell ref="C2934:C2938"/>
    <mergeCell ref="D2934:D2938"/>
    <mergeCell ref="D2709:D2718"/>
    <mergeCell ref="B3139:B3143"/>
    <mergeCell ref="C3139:C3143"/>
    <mergeCell ref="B2114:B2118"/>
    <mergeCell ref="C2114:C2118"/>
    <mergeCell ref="K2114:K2118"/>
    <mergeCell ref="K2254:K2258"/>
    <mergeCell ref="B2709:B2713"/>
    <mergeCell ref="C2709:C2713"/>
    <mergeCell ref="K2709:K2713"/>
    <mergeCell ref="L2709:L2713"/>
    <mergeCell ref="B2714:B2718"/>
    <mergeCell ref="C2714:C2718"/>
    <mergeCell ref="K2714:K2718"/>
    <mergeCell ref="K2699:K2703"/>
    <mergeCell ref="B3124:B3128"/>
    <mergeCell ref="C3124:C3128"/>
    <mergeCell ref="B2974:B2978"/>
    <mergeCell ref="C2974:C2978"/>
    <mergeCell ref="L2114:L2118"/>
    <mergeCell ref="D2974:D2978"/>
    <mergeCell ref="E2974:E2978"/>
    <mergeCell ref="D3119:D3128"/>
    <mergeCell ref="E3119:E3128"/>
    <mergeCell ref="B2164:B2168"/>
    <mergeCell ref="K2144:K2148"/>
    <mergeCell ref="L2144:L2148"/>
    <mergeCell ref="B2639:E2643"/>
    <mergeCell ref="K2639:K2643"/>
    <mergeCell ref="L2639:L2643"/>
    <mergeCell ref="E2124:E2143"/>
    <mergeCell ref="D2149:D2183"/>
    <mergeCell ref="E2149:E2183"/>
    <mergeCell ref="L2164:L2168"/>
    <mergeCell ref="K3404:K3408"/>
    <mergeCell ref="L3404:L3408"/>
    <mergeCell ref="K3399:K3403"/>
    <mergeCell ref="K3339:K3343"/>
    <mergeCell ref="B3404:B3408"/>
    <mergeCell ref="C3404:C3408"/>
    <mergeCell ref="D3404:D3408"/>
    <mergeCell ref="K3354:K3358"/>
    <mergeCell ref="L3354:L3358"/>
    <mergeCell ref="B3374:B3378"/>
    <mergeCell ref="C3374:C3378"/>
    <mergeCell ref="D3374:D3378"/>
    <mergeCell ref="L3399:L3403"/>
    <mergeCell ref="K3394:K3398"/>
    <mergeCell ref="B3344:B3348"/>
    <mergeCell ref="C3344:C3348"/>
    <mergeCell ref="D3344:D3348"/>
    <mergeCell ref="D3399:D3403"/>
    <mergeCell ref="E3399:E3403"/>
    <mergeCell ref="E3344:E3348"/>
    <mergeCell ref="K3344:K3348"/>
    <mergeCell ref="K2104:K2108"/>
    <mergeCell ref="L2104:L2108"/>
    <mergeCell ref="K2134:K2138"/>
    <mergeCell ref="L2134:L2138"/>
    <mergeCell ref="K2184:K2188"/>
    <mergeCell ref="M1315:M1318"/>
    <mergeCell ref="M1280:M1283"/>
    <mergeCell ref="L449:L453"/>
    <mergeCell ref="M450:M453"/>
    <mergeCell ref="M1290:M1293"/>
    <mergeCell ref="M1300:M1303"/>
    <mergeCell ref="L1459:L1463"/>
    <mergeCell ref="M1460:M1463"/>
    <mergeCell ref="K1514:K1518"/>
    <mergeCell ref="L1514:L1518"/>
    <mergeCell ref="K829:K833"/>
    <mergeCell ref="M1929:M1933"/>
    <mergeCell ref="M1924:M1928"/>
    <mergeCell ref="M1939:M1943"/>
    <mergeCell ref="M1954:M1958"/>
    <mergeCell ref="M1949:M1953"/>
    <mergeCell ref="M1944:M1948"/>
    <mergeCell ref="M530:M533"/>
    <mergeCell ref="M490:M493"/>
    <mergeCell ref="L564:L568"/>
    <mergeCell ref="M769:M773"/>
    <mergeCell ref="M1165:M1168"/>
    <mergeCell ref="M1170:M1173"/>
    <mergeCell ref="L729:L733"/>
    <mergeCell ref="K574:K578"/>
    <mergeCell ref="L574:L578"/>
    <mergeCell ref="M704:M718"/>
    <mergeCell ref="B2044:E2048"/>
    <mergeCell ref="B1249:B1253"/>
    <mergeCell ref="M380:M383"/>
    <mergeCell ref="M374:M378"/>
    <mergeCell ref="K384:K388"/>
    <mergeCell ref="K364:K368"/>
    <mergeCell ref="E664:E668"/>
    <mergeCell ref="D1359:D1363"/>
    <mergeCell ref="M2244:M2248"/>
    <mergeCell ref="M2214:M2218"/>
    <mergeCell ref="L844:L848"/>
    <mergeCell ref="L829:L833"/>
    <mergeCell ref="L834:L838"/>
    <mergeCell ref="M830:M833"/>
    <mergeCell ref="M835:M838"/>
    <mergeCell ref="M965:M968"/>
    <mergeCell ref="M1265:M1268"/>
    <mergeCell ref="M870:M873"/>
    <mergeCell ref="L879:L883"/>
    <mergeCell ref="M880:M883"/>
    <mergeCell ref="L884:L888"/>
    <mergeCell ref="K1254:K1258"/>
    <mergeCell ref="M2069:M2073"/>
    <mergeCell ref="M2064:M2068"/>
    <mergeCell ref="M2189:M2193"/>
    <mergeCell ref="K1069:K1073"/>
    <mergeCell ref="L1069:L1073"/>
    <mergeCell ref="M1070:M1073"/>
    <mergeCell ref="K1074:K1078"/>
    <mergeCell ref="L1074:L1078"/>
    <mergeCell ref="M1074:M1078"/>
    <mergeCell ref="M1174:M1178"/>
    <mergeCell ref="M95:M98"/>
    <mergeCell ref="K2219:K2223"/>
    <mergeCell ref="L2219:L2223"/>
    <mergeCell ref="B2224:B2228"/>
    <mergeCell ref="C2224:C2228"/>
    <mergeCell ref="K2224:K2228"/>
    <mergeCell ref="L2224:L2228"/>
    <mergeCell ref="D2214:D2228"/>
    <mergeCell ref="E2214:E2228"/>
    <mergeCell ref="C2369:C2373"/>
    <mergeCell ref="B2249:B2253"/>
    <mergeCell ref="C2249:C2253"/>
    <mergeCell ref="K2249:K2253"/>
    <mergeCell ref="L2249:L2253"/>
    <mergeCell ref="B2239:B2243"/>
    <mergeCell ref="C2239:C2243"/>
    <mergeCell ref="K2239:K2243"/>
    <mergeCell ref="M2309:M2313"/>
    <mergeCell ref="M2249:M2253"/>
    <mergeCell ref="K844:K848"/>
    <mergeCell ref="M2209:M2213"/>
    <mergeCell ref="M699:M703"/>
    <mergeCell ref="L699:L703"/>
    <mergeCell ref="M695:M698"/>
    <mergeCell ref="L2124:L2128"/>
    <mergeCell ref="L2129:L2133"/>
    <mergeCell ref="L2174:L2178"/>
    <mergeCell ref="L2154:L2158"/>
    <mergeCell ref="L2159:L2163"/>
    <mergeCell ref="B294:B298"/>
    <mergeCell ref="C294:C298"/>
    <mergeCell ref="K304:K308"/>
    <mergeCell ref="M2404:M2408"/>
    <mergeCell ref="M2419:M2423"/>
    <mergeCell ref="M2299:M2308"/>
    <mergeCell ref="M2314:M2333"/>
    <mergeCell ref="D2339:D2358"/>
    <mergeCell ref="E2339:E2358"/>
    <mergeCell ref="M2339:M2358"/>
    <mergeCell ref="B2334:E2338"/>
    <mergeCell ref="K2334:K2338"/>
    <mergeCell ref="L374:L378"/>
    <mergeCell ref="L384:L388"/>
    <mergeCell ref="L304:L308"/>
    <mergeCell ref="D2424:D2443"/>
    <mergeCell ref="E2424:E2443"/>
    <mergeCell ref="K2494:K2498"/>
    <mergeCell ref="L2494:L2498"/>
    <mergeCell ref="C324:C328"/>
    <mergeCell ref="L324:L328"/>
    <mergeCell ref="B319:B323"/>
    <mergeCell ref="D359:D373"/>
    <mergeCell ref="E359:E373"/>
    <mergeCell ref="B359:B363"/>
    <mergeCell ref="C359:C363"/>
    <mergeCell ref="K359:K363"/>
    <mergeCell ref="L359:L363"/>
    <mergeCell ref="B379:B383"/>
    <mergeCell ref="L379:L383"/>
    <mergeCell ref="B2419:E2423"/>
    <mergeCell ref="B2389:B2393"/>
    <mergeCell ref="C2389:C2393"/>
    <mergeCell ref="K2389:K2393"/>
    <mergeCell ref="L2389:L2393"/>
    <mergeCell ref="C314:C318"/>
    <mergeCell ref="D314:D328"/>
    <mergeCell ref="E314:E328"/>
    <mergeCell ref="K314:K318"/>
    <mergeCell ref="L314:L318"/>
    <mergeCell ref="B324:B328"/>
    <mergeCell ref="C299:C303"/>
    <mergeCell ref="C2469:C2473"/>
    <mergeCell ref="B2494:B2498"/>
    <mergeCell ref="C2494:C2498"/>
    <mergeCell ref="B2499:B2503"/>
    <mergeCell ref="B2484:B2488"/>
    <mergeCell ref="C2484:C2488"/>
    <mergeCell ref="K2484:K2488"/>
    <mergeCell ref="B2329:B2333"/>
    <mergeCell ref="C2329:C2333"/>
    <mergeCell ref="B844:E848"/>
    <mergeCell ref="B824:B828"/>
    <mergeCell ref="C824:C828"/>
    <mergeCell ref="B2394:B2398"/>
    <mergeCell ref="C2394:C2398"/>
    <mergeCell ref="B2434:B2438"/>
    <mergeCell ref="C2434:C2438"/>
    <mergeCell ref="K2434:K2438"/>
    <mergeCell ref="K2394:K2398"/>
    <mergeCell ref="D2314:D2333"/>
    <mergeCell ref="E2314:E2333"/>
    <mergeCell ref="L329:L333"/>
    <mergeCell ref="C379:C388"/>
    <mergeCell ref="D379:D388"/>
    <mergeCell ref="K634:K638"/>
    <mergeCell ref="D2124:D2143"/>
    <mergeCell ref="L99:L103"/>
    <mergeCell ref="M99:M103"/>
    <mergeCell ref="B2404:E2408"/>
    <mergeCell ref="D294:D308"/>
    <mergeCell ref="E294:E308"/>
    <mergeCell ref="K294:K298"/>
    <mergeCell ref="L294:L298"/>
    <mergeCell ref="K299:K303"/>
    <mergeCell ref="L299:L303"/>
    <mergeCell ref="K2479:K2483"/>
    <mergeCell ref="L2479:L2483"/>
    <mergeCell ref="K2464:K2468"/>
    <mergeCell ref="L2464:L2468"/>
    <mergeCell ref="K2469:K2473"/>
    <mergeCell ref="L2469:L2473"/>
    <mergeCell ref="B309:E313"/>
    <mergeCell ref="K309:K313"/>
    <mergeCell ref="L309:L313"/>
    <mergeCell ref="L454:L458"/>
    <mergeCell ref="M385:M388"/>
    <mergeCell ref="C199:C203"/>
    <mergeCell ref="D199:D203"/>
    <mergeCell ref="E199:E203"/>
    <mergeCell ref="K199:K203"/>
    <mergeCell ref="L199:L203"/>
    <mergeCell ref="B199:B203"/>
    <mergeCell ref="C319:C323"/>
    <mergeCell ref="K329:K333"/>
    <mergeCell ref="M260:M263"/>
    <mergeCell ref="K374:K378"/>
    <mergeCell ref="M329:M333"/>
    <mergeCell ref="B314:B318"/>
    <mergeCell ref="K4:K8"/>
    <mergeCell ref="M2799:M2813"/>
    <mergeCell ref="D2819:D2828"/>
    <mergeCell ref="E2819:E2828"/>
    <mergeCell ref="M2819:M2828"/>
    <mergeCell ref="C909:C913"/>
    <mergeCell ref="K909:K913"/>
    <mergeCell ref="L909:L913"/>
    <mergeCell ref="D2834:D2848"/>
    <mergeCell ref="E2834:E2848"/>
    <mergeCell ref="M2834:M2848"/>
    <mergeCell ref="D2854:D2868"/>
    <mergeCell ref="E2854:E2868"/>
    <mergeCell ref="M2854:M2868"/>
    <mergeCell ref="L4:L8"/>
    <mergeCell ref="K3389:K3393"/>
    <mergeCell ref="L3389:L3393"/>
    <mergeCell ref="K2799:K2803"/>
    <mergeCell ref="L2799:L2803"/>
    <mergeCell ref="L2839:L2843"/>
    <mergeCell ref="C2844:C2848"/>
    <mergeCell ref="M3389:M3393"/>
    <mergeCell ref="E3169:E3173"/>
    <mergeCell ref="K3169:K3173"/>
    <mergeCell ref="L3169:L3173"/>
    <mergeCell ref="K3174:K3178"/>
    <mergeCell ref="D3389:D3393"/>
    <mergeCell ref="C4:C8"/>
    <mergeCell ref="D4:D8"/>
    <mergeCell ref="E4:E8"/>
    <mergeCell ref="L2819:L2823"/>
    <mergeCell ref="C649:C653"/>
    <mergeCell ref="M3409:M3413"/>
    <mergeCell ref="E3339:E3343"/>
    <mergeCell ref="K3334:K3338"/>
    <mergeCell ref="L3334:L3338"/>
    <mergeCell ref="B54:B58"/>
    <mergeCell ref="C54:C58"/>
    <mergeCell ref="D54:D58"/>
    <mergeCell ref="E54:E58"/>
    <mergeCell ref="L54:L58"/>
    <mergeCell ref="M54:M58"/>
    <mergeCell ref="B3189:B3193"/>
    <mergeCell ref="C3189:C3193"/>
    <mergeCell ref="K3189:K3193"/>
    <mergeCell ref="B3179:B3183"/>
    <mergeCell ref="C3179:C3183"/>
    <mergeCell ref="K3179:K3183"/>
    <mergeCell ref="L3179:L3183"/>
    <mergeCell ref="B3184:B3188"/>
    <mergeCell ref="C3184:C3188"/>
    <mergeCell ref="K3184:K3188"/>
    <mergeCell ref="L3184:L3188"/>
    <mergeCell ref="L3174:L3178"/>
    <mergeCell ref="C3119:C3123"/>
    <mergeCell ref="K3119:K3123"/>
    <mergeCell ref="L3119:L3123"/>
    <mergeCell ref="M3394:M3398"/>
    <mergeCell ref="K459:K463"/>
    <mergeCell ref="E3389:E3393"/>
    <mergeCell ref="K464:K468"/>
    <mergeCell ref="L464:L468"/>
    <mergeCell ref="B99:E103"/>
    <mergeCell ref="K99:K103"/>
    <mergeCell ref="E394:E398"/>
    <mergeCell ref="K394:K398"/>
    <mergeCell ref="L394:L398"/>
    <mergeCell ref="K449:K453"/>
    <mergeCell ref="B429:B433"/>
    <mergeCell ref="C429:C433"/>
    <mergeCell ref="E379:E388"/>
    <mergeCell ref="B384:B388"/>
    <mergeCell ref="B2109:B2113"/>
    <mergeCell ref="C2109:C2113"/>
    <mergeCell ref="K2109:K2113"/>
    <mergeCell ref="L2109:L2113"/>
    <mergeCell ref="K694:K698"/>
    <mergeCell ref="L694:L698"/>
    <mergeCell ref="D684:D698"/>
    <mergeCell ref="K834:K838"/>
    <mergeCell ref="C1279:C1283"/>
    <mergeCell ref="E399:E403"/>
    <mergeCell ref="K399:K403"/>
    <mergeCell ref="L399:L403"/>
    <mergeCell ref="C564:C583"/>
    <mergeCell ref="D564:D583"/>
    <mergeCell ref="K529:K533"/>
    <mergeCell ref="L529:L533"/>
    <mergeCell ref="B534:B538"/>
    <mergeCell ref="C534:C538"/>
    <mergeCell ref="K429:K433"/>
    <mergeCell ref="L429:L433"/>
    <mergeCell ref="L1249:L1253"/>
    <mergeCell ref="B1334:B1338"/>
    <mergeCell ref="C1334:C1338"/>
    <mergeCell ref="B1264:B1268"/>
    <mergeCell ref="L2934:L2938"/>
    <mergeCell ref="K2944:K2948"/>
    <mergeCell ref="L2919:L2923"/>
    <mergeCell ref="K2939:K2943"/>
    <mergeCell ref="L2994:L2998"/>
    <mergeCell ref="B3114:B3118"/>
    <mergeCell ref="C3114:C3118"/>
    <mergeCell ref="D3114:D3118"/>
    <mergeCell ref="E3114:E3118"/>
    <mergeCell ref="K3114:K3118"/>
    <mergeCell ref="L3114:L3118"/>
    <mergeCell ref="E2584:E2598"/>
    <mergeCell ref="M2584:M2598"/>
    <mergeCell ref="D2604:D2618"/>
    <mergeCell ref="M3019:M3028"/>
    <mergeCell ref="D3034:D3048"/>
    <mergeCell ref="M2874:M2888"/>
    <mergeCell ref="M2949:M2958"/>
    <mergeCell ref="K3079:K3083"/>
    <mergeCell ref="B3024:B3028"/>
    <mergeCell ref="C3024:C3028"/>
    <mergeCell ref="K3024:K3028"/>
    <mergeCell ref="L3024:L3028"/>
    <mergeCell ref="K2974:K2978"/>
    <mergeCell ref="L2974:L2978"/>
    <mergeCell ref="B2979:B2983"/>
    <mergeCell ref="C2979:C2983"/>
    <mergeCell ref="D2979:D2983"/>
    <mergeCell ref="E2979:E2983"/>
    <mergeCell ref="K2979:K2983"/>
    <mergeCell ref="D2874:D2888"/>
    <mergeCell ref="E2874:E2888"/>
    <mergeCell ref="M3139:M3143"/>
    <mergeCell ref="B419:B423"/>
    <mergeCell ref="C419:C423"/>
    <mergeCell ref="L419:L423"/>
    <mergeCell ref="C1124:C1128"/>
    <mergeCell ref="D1124:D1128"/>
    <mergeCell ref="E1124:E1128"/>
    <mergeCell ref="K1124:K1128"/>
    <mergeCell ref="L1124:L1128"/>
    <mergeCell ref="M1124:M1128"/>
    <mergeCell ref="B3134:B3138"/>
    <mergeCell ref="C3134:C3138"/>
    <mergeCell ref="D3134:D3138"/>
    <mergeCell ref="E3134:E3138"/>
    <mergeCell ref="K3134:K3138"/>
    <mergeCell ref="L3134:L3138"/>
    <mergeCell ref="M3134:M3138"/>
    <mergeCell ref="D2584:D2598"/>
    <mergeCell ref="E424:E428"/>
    <mergeCell ref="K424:K428"/>
    <mergeCell ref="L424:L428"/>
    <mergeCell ref="K504:K508"/>
    <mergeCell ref="L524:L528"/>
    <mergeCell ref="M3114:M3118"/>
    <mergeCell ref="M3079:M3083"/>
    <mergeCell ref="M464:M468"/>
    <mergeCell ref="M419:M423"/>
    <mergeCell ref="B454:B458"/>
    <mergeCell ref="M554:M558"/>
    <mergeCell ref="K519:K523"/>
    <mergeCell ref="L519:L523"/>
    <mergeCell ref="B564:B568"/>
    <mergeCell ref="B3144:B3148"/>
    <mergeCell ref="C3144:C3148"/>
    <mergeCell ref="D3144:D3148"/>
    <mergeCell ref="E3144:E3148"/>
    <mergeCell ref="K3144:K3148"/>
    <mergeCell ref="L3144:L3148"/>
    <mergeCell ref="M3144:M3148"/>
    <mergeCell ref="B3149:B3153"/>
    <mergeCell ref="C3149:C3153"/>
    <mergeCell ref="K3149:K3153"/>
    <mergeCell ref="L3149:L3153"/>
    <mergeCell ref="B49:B53"/>
    <mergeCell ref="C49:C53"/>
    <mergeCell ref="D49:D53"/>
    <mergeCell ref="E49:E53"/>
    <mergeCell ref="K49:K53"/>
    <mergeCell ref="L49:L53"/>
    <mergeCell ref="K54:K58"/>
    <mergeCell ref="C3019:C3023"/>
    <mergeCell ref="E3094:E3108"/>
    <mergeCell ref="E3054:E3058"/>
    <mergeCell ref="K3054:K3058"/>
    <mergeCell ref="L3054:L3058"/>
    <mergeCell ref="B3069:B3073"/>
    <mergeCell ref="C3069:C3073"/>
    <mergeCell ref="K249:K253"/>
    <mergeCell ref="L249:L253"/>
    <mergeCell ref="M249:M253"/>
    <mergeCell ref="M2544:M2553"/>
    <mergeCell ref="D2559:D2578"/>
    <mergeCell ref="E2559:E2578"/>
    <mergeCell ref="M2559:M2578"/>
    <mergeCell ref="D3174:D3178"/>
    <mergeCell ref="E3174:E3178"/>
    <mergeCell ref="B3154:B3158"/>
    <mergeCell ref="C3154:C3158"/>
    <mergeCell ref="K3154:K3158"/>
    <mergeCell ref="L3154:L3158"/>
    <mergeCell ref="B3164:B3168"/>
    <mergeCell ref="C3164:C3168"/>
    <mergeCell ref="D3164:D3168"/>
    <mergeCell ref="E3164:E3168"/>
    <mergeCell ref="K3164:K3168"/>
    <mergeCell ref="L3164:L3168"/>
    <mergeCell ref="M3164:M3168"/>
    <mergeCell ref="D3149:D3158"/>
    <mergeCell ref="E3149:E3158"/>
    <mergeCell ref="M3149:M3158"/>
    <mergeCell ref="B274:B278"/>
    <mergeCell ref="C274:C278"/>
    <mergeCell ref="D274:D278"/>
    <mergeCell ref="E274:E278"/>
    <mergeCell ref="K274:K278"/>
    <mergeCell ref="L274:L278"/>
    <mergeCell ref="B3169:B3173"/>
    <mergeCell ref="C3169:C3173"/>
    <mergeCell ref="D3169:D3173"/>
    <mergeCell ref="M3174:M3178"/>
    <mergeCell ref="L944:L948"/>
    <mergeCell ref="K3064:K3068"/>
    <mergeCell ref="L3064:L3068"/>
    <mergeCell ref="L3079:L3083"/>
    <mergeCell ref="M3084:M3088"/>
    <mergeCell ref="B3084:B3088"/>
    <mergeCell ref="D3179:D3193"/>
    <mergeCell ref="E3179:E3193"/>
    <mergeCell ref="M3179:M3193"/>
    <mergeCell ref="L3189:L3193"/>
    <mergeCell ref="M275:M278"/>
    <mergeCell ref="M3169:M3173"/>
    <mergeCell ref="B3219:B3223"/>
    <mergeCell ref="C3219:C3223"/>
    <mergeCell ref="D3219:D3223"/>
    <mergeCell ref="E3219:E3223"/>
    <mergeCell ref="K3219:K3223"/>
    <mergeCell ref="L3219:L3223"/>
    <mergeCell ref="M3219:M3223"/>
    <mergeCell ref="B3214:E3218"/>
    <mergeCell ref="K3214:K3218"/>
    <mergeCell ref="L3214:L3218"/>
    <mergeCell ref="M3214:M3218"/>
    <mergeCell ref="K3199:K3203"/>
    <mergeCell ref="L3199:L3203"/>
    <mergeCell ref="M3199:M3203"/>
    <mergeCell ref="B3204:B3208"/>
    <mergeCell ref="B3199:B3203"/>
    <mergeCell ref="C3199:C3203"/>
    <mergeCell ref="D3199:D3203"/>
    <mergeCell ref="E3199:E3203"/>
    <mergeCell ref="B3174:B3178"/>
    <mergeCell ref="C3174:C3178"/>
    <mergeCell ref="B949:E953"/>
    <mergeCell ref="K949:K953"/>
    <mergeCell ref="L949:L953"/>
    <mergeCell ref="M949:M953"/>
    <mergeCell ref="B944:B948"/>
    <mergeCell ref="B3224:B3228"/>
    <mergeCell ref="C3224:C3228"/>
    <mergeCell ref="D3224:D3228"/>
    <mergeCell ref="E3224:E3228"/>
    <mergeCell ref="K3224:K3228"/>
    <mergeCell ref="L3224:L3228"/>
    <mergeCell ref="M3224:M3228"/>
    <mergeCell ref="B3229:B3233"/>
    <mergeCell ref="C3229:C3233"/>
    <mergeCell ref="D3229:D3233"/>
    <mergeCell ref="E3229:E3233"/>
    <mergeCell ref="K3229:K3233"/>
    <mergeCell ref="L3229:L3233"/>
    <mergeCell ref="M3229:M3233"/>
    <mergeCell ref="B3234:B3238"/>
    <mergeCell ref="B3334:B3338"/>
    <mergeCell ref="D3234:D3238"/>
    <mergeCell ref="E3234:E3238"/>
    <mergeCell ref="K3234:K3238"/>
    <mergeCell ref="L3234:L3238"/>
    <mergeCell ref="M3234:M3238"/>
    <mergeCell ref="B3239:B3243"/>
    <mergeCell ref="C3239:C3243"/>
    <mergeCell ref="D3239:D3243"/>
    <mergeCell ref="E3239:E3243"/>
    <mergeCell ref="K3239:K3243"/>
    <mergeCell ref="C3254:C3258"/>
    <mergeCell ref="D3254:D3258"/>
    <mergeCell ref="E3254:E3258"/>
    <mergeCell ref="K3254:K3258"/>
    <mergeCell ref="L3254:L3258"/>
    <mergeCell ref="M3254:M3258"/>
    <mergeCell ref="M3364:M3368"/>
    <mergeCell ref="L3369:L3373"/>
    <mergeCell ref="M3369:M3373"/>
    <mergeCell ref="K3369:K3373"/>
    <mergeCell ref="B3369:B3373"/>
    <mergeCell ref="C3369:C3373"/>
    <mergeCell ref="C3204:C3208"/>
    <mergeCell ref="K3204:K3208"/>
    <mergeCell ref="L3204:L3208"/>
    <mergeCell ref="B3209:B3213"/>
    <mergeCell ref="C3209:C3213"/>
    <mergeCell ref="K3209:K3213"/>
    <mergeCell ref="L3209:L3213"/>
    <mergeCell ref="D3204:D3213"/>
    <mergeCell ref="E3204:E3213"/>
    <mergeCell ref="M3204:M3213"/>
    <mergeCell ref="C939:C948"/>
    <mergeCell ref="D939:D948"/>
    <mergeCell ref="E939:E948"/>
    <mergeCell ref="K939:K948"/>
    <mergeCell ref="M940:M948"/>
    <mergeCell ref="B3349:B3353"/>
    <mergeCell ref="C3349:C3353"/>
    <mergeCell ref="D3349:D3353"/>
    <mergeCell ref="E3349:E3353"/>
    <mergeCell ref="K3349:K3353"/>
    <mergeCell ref="L3349:L3353"/>
    <mergeCell ref="M3349:M3353"/>
    <mergeCell ref="B3354:B3358"/>
    <mergeCell ref="C3354:C3358"/>
    <mergeCell ref="D3354:D3358"/>
    <mergeCell ref="E3354:E3358"/>
    <mergeCell ref="M3354:M3358"/>
    <mergeCell ref="E3384:E3388"/>
    <mergeCell ref="K3384:K3388"/>
    <mergeCell ref="L3384:L3388"/>
    <mergeCell ref="M3384:M3388"/>
    <mergeCell ref="B3359:B3363"/>
    <mergeCell ref="C3359:C3363"/>
    <mergeCell ref="D3359:D3363"/>
    <mergeCell ref="E3359:E3363"/>
    <mergeCell ref="K3359:K3363"/>
    <mergeCell ref="L3359:L3363"/>
    <mergeCell ref="M3359:M3363"/>
    <mergeCell ref="B3364:B3368"/>
    <mergeCell ref="C3364:C3368"/>
    <mergeCell ref="D3364:D3368"/>
    <mergeCell ref="L3239:L3243"/>
    <mergeCell ref="M3239:M3243"/>
    <mergeCell ref="B3244:B3248"/>
    <mergeCell ref="C3244:C3248"/>
    <mergeCell ref="D3244:D3248"/>
    <mergeCell ref="E3244:E3248"/>
    <mergeCell ref="K3244:K3248"/>
    <mergeCell ref="L3244:L3248"/>
    <mergeCell ref="M3244:M3248"/>
    <mergeCell ref="B3249:B3253"/>
    <mergeCell ref="C3249:C3253"/>
    <mergeCell ref="D3249:D3253"/>
    <mergeCell ref="E3249:E3253"/>
    <mergeCell ref="K3249:K3253"/>
    <mergeCell ref="L3249:L3253"/>
    <mergeCell ref="M3249:M3253"/>
    <mergeCell ref="B3254:B3258"/>
    <mergeCell ref="B3259:B3263"/>
    <mergeCell ref="C3259:C3263"/>
    <mergeCell ref="D3259:D3263"/>
    <mergeCell ref="E3259:E3263"/>
    <mergeCell ref="K3259:K3263"/>
    <mergeCell ref="L3259:L3263"/>
    <mergeCell ref="M3259:M3263"/>
    <mergeCell ref="B3264:B3268"/>
    <mergeCell ref="C3264:C3268"/>
    <mergeCell ref="D3264:D3268"/>
    <mergeCell ref="E3264:E3268"/>
    <mergeCell ref="K3264:K3268"/>
    <mergeCell ref="L3264:L3268"/>
    <mergeCell ref="M3264:M3268"/>
    <mergeCell ref="B3269:B3273"/>
    <mergeCell ref="C3269:C3273"/>
    <mergeCell ref="D3269:D3273"/>
    <mergeCell ref="E3269:E3273"/>
    <mergeCell ref="K3269:K3273"/>
    <mergeCell ref="L3269:L3273"/>
    <mergeCell ref="M3269:M3273"/>
    <mergeCell ref="B3274:B3278"/>
    <mergeCell ref="C3274:C3278"/>
    <mergeCell ref="D3274:D3278"/>
    <mergeCell ref="E3274:E3278"/>
    <mergeCell ref="K3274:K3278"/>
    <mergeCell ref="L3274:L3278"/>
    <mergeCell ref="M3274:M3278"/>
    <mergeCell ref="B3279:B3283"/>
    <mergeCell ref="C3279:C3283"/>
    <mergeCell ref="D3279:D3283"/>
    <mergeCell ref="E3279:E3283"/>
    <mergeCell ref="K3279:K3283"/>
    <mergeCell ref="L3279:L3283"/>
    <mergeCell ref="M3279:M3283"/>
    <mergeCell ref="B3284:B3288"/>
    <mergeCell ref="C3284:C3288"/>
    <mergeCell ref="D3284:D3288"/>
    <mergeCell ref="E3284:E3288"/>
    <mergeCell ref="K3284:K3288"/>
    <mergeCell ref="L3284:L3288"/>
    <mergeCell ref="M3284:M3288"/>
    <mergeCell ref="M3314:M3318"/>
    <mergeCell ref="B3289:B3293"/>
    <mergeCell ref="C3289:C3293"/>
    <mergeCell ref="D3289:D3293"/>
    <mergeCell ref="E3289:E3293"/>
    <mergeCell ref="K3289:K3293"/>
    <mergeCell ref="L3289:L3293"/>
    <mergeCell ref="M3289:M3293"/>
    <mergeCell ref="B3294:B3298"/>
    <mergeCell ref="C3294:C3298"/>
    <mergeCell ref="D3294:D3298"/>
    <mergeCell ref="E3294:E3298"/>
    <mergeCell ref="K3294:K3298"/>
    <mergeCell ref="L3294:L3298"/>
    <mergeCell ref="M3294:M3298"/>
    <mergeCell ref="C3299:C3303"/>
    <mergeCell ref="D3299:D3303"/>
    <mergeCell ref="E3299:E3303"/>
    <mergeCell ref="K3299:K3303"/>
    <mergeCell ref="L3299:L3303"/>
    <mergeCell ref="B3299:B3303"/>
    <mergeCell ref="M3299:M3303"/>
    <mergeCell ref="C3064:C3068"/>
    <mergeCell ref="E3374:E3378"/>
    <mergeCell ref="K3374:K3378"/>
    <mergeCell ref="L3374:L3378"/>
    <mergeCell ref="M3374:M3378"/>
    <mergeCell ref="B3379:B3383"/>
    <mergeCell ref="C3379:C3383"/>
    <mergeCell ref="D3379:D3383"/>
    <mergeCell ref="E3379:E3383"/>
    <mergeCell ref="K3379:K3383"/>
    <mergeCell ref="L3379:L3383"/>
    <mergeCell ref="M3379:M3383"/>
    <mergeCell ref="M3449:M3453"/>
    <mergeCell ref="M3454:M3458"/>
    <mergeCell ref="M3434:M3438"/>
    <mergeCell ref="M3439:M3443"/>
    <mergeCell ref="M3424:M3428"/>
    <mergeCell ref="M3429:M3433"/>
    <mergeCell ref="D3394:D3398"/>
    <mergeCell ref="E3394:E3398"/>
    <mergeCell ref="C3389:C3393"/>
    <mergeCell ref="B3384:B3388"/>
    <mergeCell ref="C3384:C3388"/>
    <mergeCell ref="M3399:M3403"/>
    <mergeCell ref="M3404:M3408"/>
    <mergeCell ref="M3414:M3418"/>
    <mergeCell ref="M3419:M3423"/>
    <mergeCell ref="B3389:B3393"/>
    <mergeCell ref="B3399:B3403"/>
    <mergeCell ref="C3399:C3403"/>
    <mergeCell ref="K3124:K3128"/>
    <mergeCell ref="C3309:C3313"/>
    <mergeCell ref="E2709:E2718"/>
    <mergeCell ref="M2709:M2718"/>
    <mergeCell ref="D2724:D2733"/>
    <mergeCell ref="E2724:E2733"/>
    <mergeCell ref="M2724:M2733"/>
    <mergeCell ref="D2739:D2748"/>
    <mergeCell ref="D399:D403"/>
    <mergeCell ref="M4:M8"/>
    <mergeCell ref="L3394:L3398"/>
    <mergeCell ref="M255:M258"/>
    <mergeCell ref="M475:M478"/>
    <mergeCell ref="K2994:K2998"/>
    <mergeCell ref="C2699:C2703"/>
    <mergeCell ref="M199:M203"/>
    <mergeCell ref="D2894:D2903"/>
    <mergeCell ref="C304:C308"/>
    <mergeCell ref="M2579:M2583"/>
    <mergeCell ref="B2599:E2603"/>
    <mergeCell ref="K2599:K2603"/>
    <mergeCell ref="D3324:D3328"/>
    <mergeCell ref="E3324:E3328"/>
    <mergeCell ref="K3324:K3328"/>
    <mergeCell ref="L3324:L3328"/>
    <mergeCell ref="M3324:M3328"/>
    <mergeCell ref="K3309:K3313"/>
    <mergeCell ref="L3309:L3313"/>
    <mergeCell ref="B3319:B3323"/>
    <mergeCell ref="C3319:C3323"/>
    <mergeCell ref="D3319:D3323"/>
    <mergeCell ref="E3319:E3323"/>
    <mergeCell ref="D2949:D2958"/>
    <mergeCell ref="B3064:B3068"/>
    <mergeCell ref="E2949:E2958"/>
    <mergeCell ref="L3304:L3308"/>
    <mergeCell ref="M3304:M3308"/>
    <mergeCell ref="B3309:B3313"/>
    <mergeCell ref="K434:K438"/>
    <mergeCell ref="D419:D423"/>
    <mergeCell ref="E419:E423"/>
    <mergeCell ref="K419:K423"/>
    <mergeCell ref="B369:B373"/>
    <mergeCell ref="C369:C373"/>
    <mergeCell ref="K369:K373"/>
    <mergeCell ref="L369:L373"/>
    <mergeCell ref="L3124:L3128"/>
    <mergeCell ref="L3094:L3098"/>
    <mergeCell ref="B3099:B3103"/>
    <mergeCell ref="C3099:C3103"/>
    <mergeCell ref="K3099:K3103"/>
    <mergeCell ref="L3099:L3103"/>
    <mergeCell ref="M2989:M2998"/>
    <mergeCell ref="D3004:D3013"/>
    <mergeCell ref="E3004:E3013"/>
    <mergeCell ref="M3004:M3013"/>
    <mergeCell ref="D3019:D3028"/>
    <mergeCell ref="E3019:E3028"/>
    <mergeCell ref="B2704:E2708"/>
    <mergeCell ref="M2519:M2538"/>
    <mergeCell ref="D2544:D2553"/>
    <mergeCell ref="E2544:E2553"/>
    <mergeCell ref="B3119:B3123"/>
    <mergeCell ref="D894:D923"/>
    <mergeCell ref="E894:E923"/>
    <mergeCell ref="M470:M473"/>
    <mergeCell ref="B3329:B3333"/>
    <mergeCell ref="C3329:C3333"/>
    <mergeCell ref="D3329:D3333"/>
    <mergeCell ref="E3329:E3333"/>
    <mergeCell ref="K3329:K3333"/>
    <mergeCell ref="L3329:L3333"/>
    <mergeCell ref="M3329:M3333"/>
    <mergeCell ref="L3344:L3348"/>
    <mergeCell ref="M3344:M3348"/>
    <mergeCell ref="C3334:C3338"/>
    <mergeCell ref="D3334:D3338"/>
    <mergeCell ref="E3334:E3338"/>
    <mergeCell ref="B3304:B3308"/>
    <mergeCell ref="C3304:C3308"/>
    <mergeCell ref="D3304:D3308"/>
    <mergeCell ref="E3304:E3308"/>
    <mergeCell ref="K3304:K3308"/>
    <mergeCell ref="K3319:K3323"/>
    <mergeCell ref="L3319:L3323"/>
    <mergeCell ref="M3319:M3323"/>
    <mergeCell ref="B3324:B3328"/>
    <mergeCell ref="C3324:C3328"/>
    <mergeCell ref="M3334:M3338"/>
    <mergeCell ref="M3339:M3343"/>
    <mergeCell ref="D3309:D3313"/>
    <mergeCell ref="E3309:E3313"/>
    <mergeCell ref="B3314:B3318"/>
    <mergeCell ref="C3314:C3318"/>
    <mergeCell ref="D3314:D3318"/>
    <mergeCell ref="E3314:E3318"/>
    <mergeCell ref="K3314:K3318"/>
    <mergeCell ref="L3314:L3318"/>
    <mergeCell ref="B194:B198"/>
    <mergeCell ref="C194:C198"/>
    <mergeCell ref="D194:D198"/>
    <mergeCell ref="E194:E198"/>
    <mergeCell ref="K194:K198"/>
    <mergeCell ref="L194:L198"/>
    <mergeCell ref="K409:K413"/>
    <mergeCell ref="L409:L413"/>
    <mergeCell ref="M410:M413"/>
    <mergeCell ref="M414:M418"/>
    <mergeCell ref="K414:K418"/>
    <mergeCell ref="L414:L418"/>
    <mergeCell ref="B204:B208"/>
    <mergeCell ref="C204:C208"/>
    <mergeCell ref="D204:D208"/>
    <mergeCell ref="E204:E208"/>
    <mergeCell ref="K204:K208"/>
    <mergeCell ref="L204:L208"/>
    <mergeCell ref="M205:M208"/>
    <mergeCell ref="C259:C263"/>
    <mergeCell ref="K259:K263"/>
    <mergeCell ref="L254:L258"/>
    <mergeCell ref="L219:L223"/>
    <mergeCell ref="M235:M238"/>
    <mergeCell ref="M245:M248"/>
    <mergeCell ref="K389:K393"/>
    <mergeCell ref="L389:L393"/>
    <mergeCell ref="M389:M393"/>
    <mergeCell ref="B394:B398"/>
    <mergeCell ref="L259:L263"/>
    <mergeCell ref="B354:B358"/>
    <mergeCell ref="B214:B223"/>
    <mergeCell ref="C214:C218"/>
    <mergeCell ref="K214:K218"/>
    <mergeCell ref="L214:L218"/>
    <mergeCell ref="M215:M218"/>
    <mergeCell ref="K2449:K2453"/>
    <mergeCell ref="L2449:L2453"/>
    <mergeCell ref="C2439:C2443"/>
    <mergeCell ref="L1209:L1213"/>
    <mergeCell ref="M1210:M1213"/>
    <mergeCell ref="B1214:B1218"/>
    <mergeCell ref="L1214:L1218"/>
    <mergeCell ref="M1215:M1218"/>
    <mergeCell ref="K1219:K1223"/>
    <mergeCell ref="L1219:L1223"/>
    <mergeCell ref="M1219:M1223"/>
    <mergeCell ref="B469:B473"/>
    <mergeCell ref="L404:L408"/>
    <mergeCell ref="M405:M408"/>
    <mergeCell ref="C404:C413"/>
    <mergeCell ref="D404:D413"/>
    <mergeCell ref="C544:C548"/>
    <mergeCell ref="K544:K548"/>
    <mergeCell ref="L544:L548"/>
    <mergeCell ref="B549:B553"/>
    <mergeCell ref="C549:C553"/>
    <mergeCell ref="K549:K553"/>
    <mergeCell ref="L549:L553"/>
    <mergeCell ref="B574:B578"/>
    <mergeCell ref="M395:M398"/>
    <mergeCell ref="B399:B403"/>
    <mergeCell ref="C399:C403"/>
    <mergeCell ref="D424:D428"/>
    <mergeCell ref="D469:D473"/>
    <mergeCell ref="M289:M293"/>
    <mergeCell ref="M2894:M2903"/>
    <mergeCell ref="D2909:D2928"/>
    <mergeCell ref="E2909:E2928"/>
    <mergeCell ref="M2909:M2928"/>
    <mergeCell ref="D2754:D2763"/>
    <mergeCell ref="E2754:E2763"/>
    <mergeCell ref="M2754:M2763"/>
    <mergeCell ref="K614:K618"/>
    <mergeCell ref="L614:L618"/>
    <mergeCell ref="M615:M618"/>
    <mergeCell ref="B619:B623"/>
    <mergeCell ref="K619:K623"/>
    <mergeCell ref="L619:L623"/>
    <mergeCell ref="M620:M623"/>
    <mergeCell ref="C594:C598"/>
    <mergeCell ref="K594:K598"/>
    <mergeCell ref="L594:L598"/>
    <mergeCell ref="M400:M403"/>
    <mergeCell ref="E404:E413"/>
    <mergeCell ref="B404:B408"/>
    <mergeCell ref="K404:K408"/>
    <mergeCell ref="B304:B308"/>
    <mergeCell ref="M2889:M2893"/>
    <mergeCell ref="K914:K918"/>
    <mergeCell ref="B894:B923"/>
    <mergeCell ref="C899:C903"/>
    <mergeCell ref="B1209:B1213"/>
    <mergeCell ref="B424:B428"/>
    <mergeCell ref="M355:M358"/>
    <mergeCell ref="M2694:M2703"/>
    <mergeCell ref="B334:B338"/>
    <mergeCell ref="L434:L438"/>
    <mergeCell ref="M524:M528"/>
    <mergeCell ref="K569:K573"/>
    <mergeCell ref="L569:L573"/>
    <mergeCell ref="M575:M578"/>
    <mergeCell ref="M3014:M3018"/>
    <mergeCell ref="C3009:C3013"/>
    <mergeCell ref="K3009:K3013"/>
    <mergeCell ref="M890:M893"/>
    <mergeCell ref="B819:B823"/>
    <mergeCell ref="M624:M628"/>
    <mergeCell ref="B629:B633"/>
    <mergeCell ref="C629:C633"/>
    <mergeCell ref="D629:D633"/>
    <mergeCell ref="E629:E633"/>
    <mergeCell ref="K629:K633"/>
    <mergeCell ref="L629:L633"/>
    <mergeCell ref="M630:M633"/>
    <mergeCell ref="B579:B583"/>
    <mergeCell ref="K579:K583"/>
    <mergeCell ref="L579:L583"/>
    <mergeCell ref="E564:E583"/>
    <mergeCell ref="K564:K568"/>
    <mergeCell ref="M430:M433"/>
    <mergeCell ref="D534:D553"/>
    <mergeCell ref="E534:E553"/>
    <mergeCell ref="K534:K538"/>
    <mergeCell ref="L534:L538"/>
    <mergeCell ref="B539:B543"/>
    <mergeCell ref="C539:C543"/>
    <mergeCell ref="M570:M573"/>
    <mergeCell ref="M2409:M2418"/>
    <mergeCell ref="M2424:M2443"/>
    <mergeCell ref="K2439:K2443"/>
    <mergeCell ref="M2334:M2338"/>
    <mergeCell ref="K2359:K2363"/>
    <mergeCell ref="M2359:M2363"/>
    <mergeCell ref="B2339:B2343"/>
    <mergeCell ref="M825:M828"/>
    <mergeCell ref="M884:M888"/>
    <mergeCell ref="M2689:M2693"/>
    <mergeCell ref="K2704:K2708"/>
    <mergeCell ref="L2704:L2708"/>
    <mergeCell ref="M2704:M2708"/>
    <mergeCell ref="M2364:M2378"/>
    <mergeCell ref="M2384:M2403"/>
    <mergeCell ref="M740:M743"/>
    <mergeCell ref="B744:B748"/>
    <mergeCell ref="K854:K858"/>
    <mergeCell ref="L854:L858"/>
    <mergeCell ref="M855:M858"/>
    <mergeCell ref="B869:B873"/>
    <mergeCell ref="C869:C873"/>
    <mergeCell ref="D869:D873"/>
    <mergeCell ref="B1114:E1118"/>
    <mergeCell ref="M875:M878"/>
    <mergeCell ref="L1284:L1288"/>
    <mergeCell ref="M1285:M1288"/>
    <mergeCell ref="B1274:B1278"/>
    <mergeCell ref="C1274:C1278"/>
    <mergeCell ref="D1274:D1278"/>
    <mergeCell ref="E1274:E1278"/>
    <mergeCell ref="K1274:K1278"/>
    <mergeCell ref="M435:M438"/>
    <mergeCell ref="M565:M568"/>
    <mergeCell ref="B569:B573"/>
    <mergeCell ref="K734:K738"/>
    <mergeCell ref="L734:L738"/>
    <mergeCell ref="M735:M738"/>
    <mergeCell ref="B739:B743"/>
    <mergeCell ref="C739:C743"/>
    <mergeCell ref="K739:K743"/>
    <mergeCell ref="B1244:B1248"/>
    <mergeCell ref="K539:K543"/>
    <mergeCell ref="L539:L543"/>
    <mergeCell ref="B544:B548"/>
    <mergeCell ref="M520:M523"/>
    <mergeCell ref="B519:B523"/>
    <mergeCell ref="C519:C523"/>
    <mergeCell ref="B2369:B2373"/>
    <mergeCell ref="D2364:D2378"/>
    <mergeCell ref="L2169:L2173"/>
    <mergeCell ref="L2149:L2153"/>
    <mergeCell ref="L2139:L2143"/>
    <mergeCell ref="M2219:M2223"/>
    <mergeCell ref="M2224:M2228"/>
    <mergeCell ref="M2234:M2238"/>
    <mergeCell ref="M2239:M2243"/>
    <mergeCell ref="M935:M938"/>
    <mergeCell ref="M1065:M1068"/>
    <mergeCell ref="B1069:B1073"/>
    <mergeCell ref="K974:K978"/>
    <mergeCell ref="L974:L978"/>
    <mergeCell ref="M975:M978"/>
    <mergeCell ref="M595:M598"/>
    <mergeCell ref="M3119:M3128"/>
    <mergeCell ref="D3064:D3073"/>
    <mergeCell ref="E3064:E3073"/>
    <mergeCell ref="M3064:M3073"/>
    <mergeCell ref="M3059:M3063"/>
    <mergeCell ref="L3009:L3013"/>
    <mergeCell ref="K3059:K3063"/>
    <mergeCell ref="B3054:B3058"/>
    <mergeCell ref="C1264:C1268"/>
    <mergeCell ref="D1264:D1268"/>
    <mergeCell ref="E1264:E1268"/>
    <mergeCell ref="K1264:K1268"/>
    <mergeCell ref="B1254:B1258"/>
    <mergeCell ref="E2739:E2748"/>
    <mergeCell ref="M2739:M2748"/>
    <mergeCell ref="B2724:B2728"/>
    <mergeCell ref="C2724:C2728"/>
    <mergeCell ref="K2724:K2728"/>
    <mergeCell ref="L2724:L2728"/>
    <mergeCell ref="M1275:M1278"/>
    <mergeCell ref="B1279:B1283"/>
    <mergeCell ref="L1264:L1268"/>
    <mergeCell ref="K1299:K1303"/>
    <mergeCell ref="E2364:E2378"/>
    <mergeCell ref="B3094:B3098"/>
    <mergeCell ref="C3094:C3098"/>
    <mergeCell ref="K3094:K3098"/>
    <mergeCell ref="B2889:E2893"/>
    <mergeCell ref="K2889:K2893"/>
    <mergeCell ref="L2889:L2893"/>
    <mergeCell ref="L1274:L1278"/>
    <mergeCell ref="M2259:M2273"/>
    <mergeCell ref="M1260:M1263"/>
    <mergeCell ref="C1254:C1258"/>
    <mergeCell ref="D1254:D1258"/>
    <mergeCell ref="E1254:E1258"/>
    <mergeCell ref="D1279:D1283"/>
    <mergeCell ref="E1279:E1283"/>
    <mergeCell ref="K1279:K1283"/>
    <mergeCell ref="L1279:L1283"/>
    <mergeCell ref="E1284:E1288"/>
    <mergeCell ref="K769:K773"/>
    <mergeCell ref="L769:L773"/>
    <mergeCell ref="K1034:K1038"/>
    <mergeCell ref="L1034:L1038"/>
    <mergeCell ref="M1034:M1043"/>
    <mergeCell ref="D1159:D1163"/>
    <mergeCell ref="M1145:M1148"/>
    <mergeCell ref="M1150:M1153"/>
    <mergeCell ref="M780:M783"/>
    <mergeCell ref="K1284:K1288"/>
    <mergeCell ref="C1249:C1253"/>
    <mergeCell ref="E889:E893"/>
    <mergeCell ref="K889:K893"/>
    <mergeCell ref="E954:E958"/>
    <mergeCell ref="E1209:E1218"/>
    <mergeCell ref="L814:L818"/>
    <mergeCell ref="L1129:L1133"/>
    <mergeCell ref="L1009:L1013"/>
    <mergeCell ref="M1010:M1013"/>
    <mergeCell ref="L174:L178"/>
    <mergeCell ref="B1234:B1238"/>
    <mergeCell ref="C1234:C1238"/>
    <mergeCell ref="D1234:D1238"/>
    <mergeCell ref="E1234:E1238"/>
    <mergeCell ref="K1234:K1238"/>
    <mergeCell ref="L1234:L1238"/>
    <mergeCell ref="M1235:M1238"/>
    <mergeCell ref="K744:K748"/>
    <mergeCell ref="C744:C748"/>
    <mergeCell ref="K749:K753"/>
    <mergeCell ref="L749:L753"/>
    <mergeCell ref="M750:M753"/>
    <mergeCell ref="L744:L748"/>
    <mergeCell ref="M745:M748"/>
    <mergeCell ref="B749:B753"/>
    <mergeCell ref="C749:C753"/>
    <mergeCell ref="K1154:K1158"/>
    <mergeCell ref="L1154:L1158"/>
    <mergeCell ref="M1154:M1158"/>
    <mergeCell ref="L954:L958"/>
    <mergeCell ref="M955:M958"/>
    <mergeCell ref="B959:B963"/>
    <mergeCell ref="K959:K963"/>
    <mergeCell ref="L959:L963"/>
    <mergeCell ref="B964:B968"/>
    <mergeCell ref="C964:C968"/>
    <mergeCell ref="E824:E843"/>
    <mergeCell ref="M839:M843"/>
    <mergeCell ref="M1225:M1228"/>
    <mergeCell ref="D929:D933"/>
    <mergeCell ref="E929:E933"/>
    <mergeCell ref="M349:M353"/>
    <mergeCell ref="K1324:K1328"/>
    <mergeCell ref="L1324:L1328"/>
    <mergeCell ref="L724:L728"/>
    <mergeCell ref="K779:K783"/>
    <mergeCell ref="M1080:M1083"/>
    <mergeCell ref="M960:M963"/>
    <mergeCell ref="K929:K933"/>
    <mergeCell ref="L929:L933"/>
    <mergeCell ref="M930:M933"/>
    <mergeCell ref="K1079:K1083"/>
    <mergeCell ref="L1079:L1083"/>
    <mergeCell ref="C1244:C1248"/>
    <mergeCell ref="B2024:E2028"/>
    <mergeCell ref="L1244:L1248"/>
    <mergeCell ref="M1245:M1248"/>
    <mergeCell ref="L1304:L1308"/>
    <mergeCell ref="M1305:M1308"/>
    <mergeCell ref="C489:C493"/>
    <mergeCell ref="K489:K493"/>
    <mergeCell ref="L489:L493"/>
    <mergeCell ref="K1249:K1253"/>
    <mergeCell ref="L759:L763"/>
    <mergeCell ref="M760:M763"/>
    <mergeCell ref="K764:K768"/>
    <mergeCell ref="L764:L768"/>
    <mergeCell ref="K624:K628"/>
    <mergeCell ref="L624:L628"/>
    <mergeCell ref="K664:K668"/>
    <mergeCell ref="D1284:D1288"/>
    <mergeCell ref="B1259:B1263"/>
    <mergeCell ref="C1259:C1263"/>
    <mergeCell ref="K1334:K1338"/>
    <mergeCell ref="E1359:E1363"/>
    <mergeCell ref="L339:L343"/>
    <mergeCell ref="C339:C348"/>
    <mergeCell ref="C2339:C2343"/>
    <mergeCell ref="C2234:C2238"/>
    <mergeCell ref="K2234:K2238"/>
    <mergeCell ref="L2234:L2238"/>
    <mergeCell ref="L634:L638"/>
    <mergeCell ref="L664:L668"/>
    <mergeCell ref="C434:C438"/>
    <mergeCell ref="B449:B453"/>
    <mergeCell ref="C449:C453"/>
    <mergeCell ref="D449:D453"/>
    <mergeCell ref="E449:E453"/>
    <mergeCell ref="K354:K358"/>
    <mergeCell ref="L354:L358"/>
    <mergeCell ref="B554:E558"/>
    <mergeCell ref="L469:L473"/>
    <mergeCell ref="C424:C428"/>
    <mergeCell ref="C394:C398"/>
    <mergeCell ref="D394:D398"/>
    <mergeCell ref="B889:B893"/>
    <mergeCell ref="C889:C893"/>
    <mergeCell ref="D889:D893"/>
    <mergeCell ref="K349:K353"/>
    <mergeCell ref="L349:L353"/>
    <mergeCell ref="D1259:D1263"/>
    <mergeCell ref="E1259:E1263"/>
    <mergeCell ref="K1259:K1263"/>
    <mergeCell ref="L1259:L1263"/>
    <mergeCell ref="C469:C473"/>
    <mergeCell ref="C689:C693"/>
    <mergeCell ref="K689:K693"/>
    <mergeCell ref="K824:K828"/>
    <mergeCell ref="K339:K343"/>
    <mergeCell ref="C704:C718"/>
    <mergeCell ref="B689:B693"/>
    <mergeCell ref="L639:L643"/>
    <mergeCell ref="K1244:K1248"/>
    <mergeCell ref="K1994:K1998"/>
    <mergeCell ref="K604:K608"/>
    <mergeCell ref="B804:E808"/>
    <mergeCell ref="B809:B813"/>
    <mergeCell ref="C809:C813"/>
    <mergeCell ref="K719:K723"/>
    <mergeCell ref="B644:E648"/>
    <mergeCell ref="E1309:E1313"/>
    <mergeCell ref="K1309:K1313"/>
    <mergeCell ref="E869:E873"/>
    <mergeCell ref="K869:K873"/>
    <mergeCell ref="B1284:B1288"/>
    <mergeCell ref="C1284:C1288"/>
    <mergeCell ref="D1249:D1253"/>
    <mergeCell ref="E1249:E1253"/>
    <mergeCell ref="D729:D768"/>
    <mergeCell ref="E729:E768"/>
    <mergeCell ref="C974:C978"/>
    <mergeCell ref="B684:B688"/>
    <mergeCell ref="B529:B533"/>
    <mergeCell ref="C529:C533"/>
    <mergeCell ref="D529:D533"/>
    <mergeCell ref="E529:E533"/>
    <mergeCell ref="D1209:D1218"/>
    <mergeCell ref="C69:C73"/>
    <mergeCell ref="B64:B73"/>
    <mergeCell ref="C754:C758"/>
    <mergeCell ref="B409:B413"/>
    <mergeCell ref="B364:B368"/>
    <mergeCell ref="D819:D823"/>
    <mergeCell ref="E819:E823"/>
    <mergeCell ref="K819:K823"/>
    <mergeCell ref="K724:K728"/>
    <mergeCell ref="E1319:E1323"/>
    <mergeCell ref="B1339:B1343"/>
    <mergeCell ref="C1339:C1343"/>
    <mergeCell ref="D1339:D1343"/>
    <mergeCell ref="E1339:E1343"/>
    <mergeCell ref="K884:K888"/>
    <mergeCell ref="K599:K603"/>
    <mergeCell ref="K64:K73"/>
    <mergeCell ref="B189:E193"/>
    <mergeCell ref="B339:B343"/>
    <mergeCell ref="B1174:E1178"/>
    <mergeCell ref="D964:D968"/>
    <mergeCell ref="K964:K968"/>
    <mergeCell ref="B1269:B1273"/>
    <mergeCell ref="C1269:C1273"/>
    <mergeCell ref="D1269:D1273"/>
    <mergeCell ref="E1269:E1273"/>
    <mergeCell ref="B1319:B1323"/>
    <mergeCell ref="B174:B178"/>
    <mergeCell ref="B1219:E1223"/>
    <mergeCell ref="B1074:E1078"/>
    <mergeCell ref="K954:K958"/>
    <mergeCell ref="D64:D73"/>
    <mergeCell ref="E64:E73"/>
    <mergeCell ref="B254:B258"/>
    <mergeCell ref="C254:C258"/>
    <mergeCell ref="D254:D258"/>
    <mergeCell ref="E254:E258"/>
    <mergeCell ref="K254:K258"/>
    <mergeCell ref="C219:C223"/>
    <mergeCell ref="K219:K223"/>
    <mergeCell ref="K239:K243"/>
    <mergeCell ref="K874:K878"/>
    <mergeCell ref="E684:E698"/>
    <mergeCell ref="K969:K973"/>
    <mergeCell ref="B694:B698"/>
    <mergeCell ref="C694:C698"/>
    <mergeCell ref="B329:E333"/>
    <mergeCell ref="B374:E378"/>
    <mergeCell ref="B389:E393"/>
    <mergeCell ref="B414:E418"/>
    <mergeCell ref="B624:E628"/>
    <mergeCell ref="B769:E773"/>
    <mergeCell ref="C879:C883"/>
    <mergeCell ref="D874:D883"/>
    <mergeCell ref="E874:E883"/>
    <mergeCell ref="B874:B883"/>
    <mergeCell ref="B884:E888"/>
    <mergeCell ref="C599:C603"/>
    <mergeCell ref="K804:K808"/>
    <mergeCell ref="D594:D603"/>
    <mergeCell ref="E594:E603"/>
    <mergeCell ref="B594:B603"/>
    <mergeCell ref="B764:B768"/>
    <mergeCell ref="C764:C768"/>
    <mergeCell ref="C729:C733"/>
    <mergeCell ref="B1359:B1363"/>
    <mergeCell ref="C1359:C1363"/>
    <mergeCell ref="B2159:B2163"/>
    <mergeCell ref="C2159:C2163"/>
    <mergeCell ref="C2099:C2103"/>
    <mergeCell ref="B2124:B2128"/>
    <mergeCell ref="C2124:C2128"/>
    <mergeCell ref="B1934:E1938"/>
    <mergeCell ref="B1999:B2003"/>
    <mergeCell ref="C1999:C2003"/>
    <mergeCell ref="D849:D853"/>
    <mergeCell ref="E849:E853"/>
    <mergeCell ref="B2064:B2068"/>
    <mergeCell ref="C2064:C2068"/>
    <mergeCell ref="B1324:B1328"/>
    <mergeCell ref="C1324:C1328"/>
    <mergeCell ref="D1324:D1328"/>
    <mergeCell ref="E1324:E1328"/>
    <mergeCell ref="E1389:E1393"/>
    <mergeCell ref="B1404:B1408"/>
    <mergeCell ref="C1404:C1408"/>
    <mergeCell ref="D1404:D1408"/>
    <mergeCell ref="D2109:D2118"/>
    <mergeCell ref="B2049:B2053"/>
    <mergeCell ref="C1209:C1218"/>
    <mergeCell ref="B1289:B1293"/>
    <mergeCell ref="C1289:C1293"/>
    <mergeCell ref="D1289:D1293"/>
    <mergeCell ref="E1289:E1293"/>
    <mergeCell ref="D1334:D1338"/>
    <mergeCell ref="E1334:E1338"/>
    <mergeCell ref="D429:D433"/>
    <mergeCell ref="E429:E433"/>
    <mergeCell ref="B954:B958"/>
    <mergeCell ref="C954:C958"/>
    <mergeCell ref="D954:D958"/>
    <mergeCell ref="M1994:M1998"/>
    <mergeCell ref="K2009:K2013"/>
    <mergeCell ref="L2009:L2013"/>
    <mergeCell ref="M2009:M2013"/>
    <mergeCell ref="M640:M643"/>
    <mergeCell ref="L874:L878"/>
    <mergeCell ref="L969:L973"/>
    <mergeCell ref="M970:M973"/>
    <mergeCell ref="L644:L648"/>
    <mergeCell ref="M650:M653"/>
    <mergeCell ref="L709:L713"/>
    <mergeCell ref="M484:M488"/>
    <mergeCell ref="B1354:B1358"/>
    <mergeCell ref="C1354:C1358"/>
    <mergeCell ref="E489:E503"/>
    <mergeCell ref="K1644:K1648"/>
    <mergeCell ref="L1644:L1648"/>
    <mergeCell ref="M1644:M1648"/>
    <mergeCell ref="K584:K588"/>
    <mergeCell ref="L584:L588"/>
    <mergeCell ref="B759:B763"/>
    <mergeCell ref="C759:C763"/>
    <mergeCell ref="B849:B853"/>
    <mergeCell ref="C849:C853"/>
    <mergeCell ref="E964:E968"/>
    <mergeCell ref="D1244:D1248"/>
    <mergeCell ref="E1244:E1248"/>
    <mergeCell ref="M2294:M2298"/>
    <mergeCell ref="M2184:M2188"/>
    <mergeCell ref="L2209:L2213"/>
    <mergeCell ref="M2119:M2123"/>
    <mergeCell ref="K2064:K2068"/>
    <mergeCell ref="L2064:L2068"/>
    <mergeCell ref="K2094:K2098"/>
    <mergeCell ref="L2094:L2098"/>
    <mergeCell ref="C2154:C2158"/>
    <mergeCell ref="M2539:M2543"/>
    <mergeCell ref="K2554:K2558"/>
    <mergeCell ref="L2554:L2558"/>
    <mergeCell ref="M2554:M2558"/>
    <mergeCell ref="K2379:K2383"/>
    <mergeCell ref="L2379:L2383"/>
    <mergeCell ref="M2379:M2383"/>
    <mergeCell ref="B2294:E2298"/>
    <mergeCell ref="D2279:D2293"/>
    <mergeCell ref="E2279:E2293"/>
    <mergeCell ref="B2209:E2213"/>
    <mergeCell ref="B2229:E2233"/>
    <mergeCell ref="L2084:L2088"/>
    <mergeCell ref="M2084:M2088"/>
    <mergeCell ref="K2459:K2463"/>
    <mergeCell ref="L2459:L2463"/>
    <mergeCell ref="M2459:M2463"/>
    <mergeCell ref="B2309:E2313"/>
    <mergeCell ref="D2064:D2083"/>
    <mergeCell ref="E2064:E2083"/>
    <mergeCell ref="D2234:D2253"/>
    <mergeCell ref="E2234:E2253"/>
    <mergeCell ref="K2129:K2133"/>
    <mergeCell ref="M2494:M2513"/>
    <mergeCell ref="K2544:K2548"/>
    <mergeCell ref="L2544:L2548"/>
    <mergeCell ref="M2619:M2623"/>
    <mergeCell ref="E2519:E2538"/>
    <mergeCell ref="B2534:B2538"/>
    <mergeCell ref="C2534:C2538"/>
    <mergeCell ref="K2534:K2538"/>
    <mergeCell ref="L2534:L2538"/>
    <mergeCell ref="B2524:B2528"/>
    <mergeCell ref="C2524:C2528"/>
    <mergeCell ref="K2524:K2528"/>
    <mergeCell ref="L2524:L2528"/>
    <mergeCell ref="B2529:B2533"/>
    <mergeCell ref="E2604:E2618"/>
    <mergeCell ref="B2549:B2553"/>
    <mergeCell ref="C2549:C2553"/>
    <mergeCell ref="D2519:D2538"/>
    <mergeCell ref="C2529:C2533"/>
    <mergeCell ref="K2584:K2588"/>
    <mergeCell ref="L2594:L2598"/>
    <mergeCell ref="L2519:L2523"/>
    <mergeCell ref="K2549:K2553"/>
    <mergeCell ref="L2549:L2553"/>
    <mergeCell ref="B2574:B2578"/>
    <mergeCell ref="C2574:C2578"/>
    <mergeCell ref="K2574:K2578"/>
    <mergeCell ref="L2574:L2578"/>
    <mergeCell ref="B2564:B2568"/>
    <mergeCell ref="C2564:C2568"/>
    <mergeCell ref="K2519:K2523"/>
    <mergeCell ref="B2514:E2518"/>
    <mergeCell ref="B2674:E2678"/>
    <mergeCell ref="E2624:E2638"/>
    <mergeCell ref="M2624:M2638"/>
    <mergeCell ref="D2644:D2658"/>
    <mergeCell ref="E2644:E2658"/>
    <mergeCell ref="M2644:M2658"/>
    <mergeCell ref="D2664:D2673"/>
    <mergeCell ref="B2634:B2638"/>
    <mergeCell ref="C2634:C2638"/>
    <mergeCell ref="K2634:K2638"/>
    <mergeCell ref="L2634:L2638"/>
    <mergeCell ref="B2624:B2628"/>
    <mergeCell ref="C2624:C2628"/>
    <mergeCell ref="K2624:K2628"/>
    <mergeCell ref="L2624:L2628"/>
    <mergeCell ref="B2629:B2633"/>
    <mergeCell ref="C2629:C2633"/>
    <mergeCell ref="K2629:K2633"/>
    <mergeCell ref="L2629:L2633"/>
    <mergeCell ref="D2624:D2638"/>
    <mergeCell ref="B2644:B2648"/>
    <mergeCell ref="C2644:C2648"/>
    <mergeCell ref="K2644:K2648"/>
    <mergeCell ref="L2644:L2648"/>
    <mergeCell ref="B2649:B2653"/>
    <mergeCell ref="C2649:C2653"/>
    <mergeCell ref="K2649:K2653"/>
    <mergeCell ref="L2649:L2653"/>
    <mergeCell ref="B2659:E2663"/>
    <mergeCell ref="K2659:K2663"/>
    <mergeCell ref="L2659:L2663"/>
    <mergeCell ref="M2639:M2643"/>
    <mergeCell ref="C34:C38"/>
    <mergeCell ref="K34:K38"/>
    <mergeCell ref="B2719:E2723"/>
    <mergeCell ref="K2719:K2723"/>
    <mergeCell ref="L2719:L2723"/>
    <mergeCell ref="B2734:E2738"/>
    <mergeCell ref="K2734:K2738"/>
    <mergeCell ref="L2734:L2738"/>
    <mergeCell ref="L2699:L2703"/>
    <mergeCell ref="B2694:B2698"/>
    <mergeCell ref="C2694:C2698"/>
    <mergeCell ref="K2694:K2698"/>
    <mergeCell ref="L2694:L2698"/>
    <mergeCell ref="D2694:D2703"/>
    <mergeCell ref="E2694:E2703"/>
    <mergeCell ref="B2749:E2753"/>
    <mergeCell ref="K2749:K2753"/>
    <mergeCell ref="L2749:L2753"/>
    <mergeCell ref="B229:B253"/>
    <mergeCell ref="C229:C233"/>
    <mergeCell ref="K229:K233"/>
    <mergeCell ref="L229:L233"/>
    <mergeCell ref="C234:C238"/>
    <mergeCell ref="K234:K238"/>
    <mergeCell ref="L234:L238"/>
    <mergeCell ref="B129:E133"/>
    <mergeCell ref="K184:K188"/>
    <mergeCell ref="K169:K173"/>
    <mergeCell ref="K174:K178"/>
    <mergeCell ref="K179:K183"/>
    <mergeCell ref="L794:L798"/>
    <mergeCell ref="C2569:C2573"/>
    <mergeCell ref="K164:K168"/>
    <mergeCell ref="B2829:E2833"/>
    <mergeCell ref="K2829:K2833"/>
    <mergeCell ref="L2829:L2833"/>
    <mergeCell ref="M2829:M2833"/>
    <mergeCell ref="B2849:E2853"/>
    <mergeCell ref="K2849:K2853"/>
    <mergeCell ref="L2849:L2853"/>
    <mergeCell ref="M2849:M2853"/>
    <mergeCell ref="B2869:E2873"/>
    <mergeCell ref="K2869:K2873"/>
    <mergeCell ref="L2869:L2873"/>
    <mergeCell ref="M2869:M2873"/>
    <mergeCell ref="B2844:B2848"/>
    <mergeCell ref="B39:E43"/>
    <mergeCell ref="K39:K43"/>
    <mergeCell ref="L39:L43"/>
    <mergeCell ref="M39:M43"/>
    <mergeCell ref="B2764:E2768"/>
    <mergeCell ref="K2764:K2768"/>
    <mergeCell ref="B2754:B2758"/>
    <mergeCell ref="C2754:C2758"/>
    <mergeCell ref="D2774:D2778"/>
    <mergeCell ref="E2774:E2778"/>
    <mergeCell ref="K2774:K2778"/>
    <mergeCell ref="L2774:L2778"/>
    <mergeCell ref="M2775:M2778"/>
    <mergeCell ref="B704:B708"/>
    <mergeCell ref="M279:M288"/>
    <mergeCell ref="B284:B288"/>
    <mergeCell ref="C284:C288"/>
    <mergeCell ref="K284:K288"/>
    <mergeCell ref="K2929:K2933"/>
    <mergeCell ref="L2929:L2933"/>
    <mergeCell ref="M2929:M2933"/>
    <mergeCell ref="B2959:E2963"/>
    <mergeCell ref="K2959:K2963"/>
    <mergeCell ref="L2959:L2963"/>
    <mergeCell ref="M2959:M2963"/>
    <mergeCell ref="B289:E293"/>
    <mergeCell ref="B2999:E3003"/>
    <mergeCell ref="K2999:K3003"/>
    <mergeCell ref="L2999:L3003"/>
    <mergeCell ref="M2999:M3003"/>
    <mergeCell ref="M2934:M2938"/>
    <mergeCell ref="M2939:M2943"/>
    <mergeCell ref="M2944:M2948"/>
    <mergeCell ref="M2964:M2968"/>
    <mergeCell ref="M2969:M2973"/>
    <mergeCell ref="M2974:M2978"/>
    <mergeCell ref="K289:K293"/>
    <mergeCell ref="M2979:M2983"/>
    <mergeCell ref="M2984:M2988"/>
    <mergeCell ref="C2994:C2998"/>
    <mergeCell ref="M655:M658"/>
    <mergeCell ref="B659:E663"/>
    <mergeCell ref="E589:E593"/>
    <mergeCell ref="C499:C503"/>
    <mergeCell ref="K499:K503"/>
    <mergeCell ref="L499:L503"/>
    <mergeCell ref="M500:M503"/>
    <mergeCell ref="B489:B503"/>
    <mergeCell ref="D489:D503"/>
    <mergeCell ref="M2659:M2663"/>
    <mergeCell ref="L3049:L3053"/>
    <mergeCell ref="E454:E463"/>
    <mergeCell ref="M455:M458"/>
    <mergeCell ref="B459:B463"/>
    <mergeCell ref="K454:K458"/>
    <mergeCell ref="L459:L463"/>
    <mergeCell ref="M460:M463"/>
    <mergeCell ref="K589:K593"/>
    <mergeCell ref="L589:L593"/>
    <mergeCell ref="M590:M593"/>
    <mergeCell ref="E3034:E3048"/>
    <mergeCell ref="M3034:M3048"/>
    <mergeCell ref="M3054:M3058"/>
    <mergeCell ref="C3084:C3088"/>
    <mergeCell ref="D3084:D3088"/>
    <mergeCell ref="E3084:E3088"/>
    <mergeCell ref="K3084:K3088"/>
    <mergeCell ref="L3084:L3088"/>
    <mergeCell ref="B1839:B1843"/>
    <mergeCell ref="D1839:D1843"/>
    <mergeCell ref="E1839:E1843"/>
    <mergeCell ref="D1979:D1993"/>
    <mergeCell ref="D2029:D2033"/>
    <mergeCell ref="E2029:E2033"/>
    <mergeCell ref="K2029:K2033"/>
    <mergeCell ref="L2029:L2033"/>
    <mergeCell ref="L804:L808"/>
    <mergeCell ref="M804:M808"/>
    <mergeCell ref="C494:C498"/>
    <mergeCell ref="K494:K498"/>
    <mergeCell ref="L494:L498"/>
    <mergeCell ref="M495:M498"/>
    <mergeCell ref="B3104:B3108"/>
    <mergeCell ref="C3104:C3108"/>
    <mergeCell ref="K3104:K3108"/>
    <mergeCell ref="L3104:L3108"/>
    <mergeCell ref="D3094:D3108"/>
    <mergeCell ref="C609:C613"/>
    <mergeCell ref="D454:D463"/>
    <mergeCell ref="M3094:M3108"/>
    <mergeCell ref="C3054:C3058"/>
    <mergeCell ref="D3054:D3058"/>
    <mergeCell ref="E3059:E3063"/>
    <mergeCell ref="L3059:L3063"/>
    <mergeCell ref="K3069:K3073"/>
    <mergeCell ref="L3069:L3073"/>
    <mergeCell ref="B3059:B3063"/>
    <mergeCell ref="C3059:C3063"/>
    <mergeCell ref="D3059:D3063"/>
    <mergeCell ref="B1824:B1828"/>
    <mergeCell ref="C1824:C1828"/>
    <mergeCell ref="K1824:K1828"/>
    <mergeCell ref="L1824:L1828"/>
    <mergeCell ref="L504:L508"/>
    <mergeCell ref="M504:M508"/>
    <mergeCell ref="B934:B938"/>
    <mergeCell ref="B1834:B1838"/>
    <mergeCell ref="C1834:C1838"/>
    <mergeCell ref="D1834:D1838"/>
    <mergeCell ref="E1834:E1838"/>
    <mergeCell ref="K1834:K1838"/>
    <mergeCell ref="L1834:L1838"/>
    <mergeCell ref="M1835:M1838"/>
    <mergeCell ref="M2444:M2448"/>
    <mergeCell ref="B3129:E3133"/>
    <mergeCell ref="K3129:K3133"/>
    <mergeCell ref="L3129:L3133"/>
    <mergeCell ref="B939:B943"/>
    <mergeCell ref="L939:L943"/>
    <mergeCell ref="B3109:E3113"/>
    <mergeCell ref="K3109:K3113"/>
    <mergeCell ref="L3109:L3113"/>
    <mergeCell ref="B589:B593"/>
    <mergeCell ref="C589:C593"/>
    <mergeCell ref="D589:D593"/>
    <mergeCell ref="M800:M803"/>
    <mergeCell ref="B784:B788"/>
    <mergeCell ref="K2369:K2373"/>
    <mergeCell ref="M3129:M3133"/>
    <mergeCell ref="B464:E468"/>
    <mergeCell ref="B3159:E3163"/>
    <mergeCell ref="K3159:K3163"/>
    <mergeCell ref="L3159:L3163"/>
    <mergeCell ref="M3159:M3163"/>
    <mergeCell ref="L1054:L1058"/>
    <mergeCell ref="M1055:M1058"/>
    <mergeCell ref="L819:L823"/>
    <mergeCell ref="D779:D803"/>
    <mergeCell ref="E779:E803"/>
    <mergeCell ref="C779:C803"/>
    <mergeCell ref="C1239:C1243"/>
    <mergeCell ref="D1239:D1243"/>
    <mergeCell ref="E1239:E1243"/>
    <mergeCell ref="C1839:C1843"/>
    <mergeCell ref="D649:D658"/>
    <mergeCell ref="E649:E658"/>
    <mergeCell ref="B3194:E3198"/>
    <mergeCell ref="K3194:K3198"/>
    <mergeCell ref="L3194:L3198"/>
    <mergeCell ref="M3194:M3198"/>
    <mergeCell ref="D809:D813"/>
    <mergeCell ref="E809:E813"/>
    <mergeCell ref="K809:K813"/>
    <mergeCell ref="L809:L813"/>
    <mergeCell ref="C454:C458"/>
    <mergeCell ref="C459:C463"/>
    <mergeCell ref="C859:C863"/>
    <mergeCell ref="K859:K863"/>
    <mergeCell ref="C854:C858"/>
    <mergeCell ref="L859:L863"/>
    <mergeCell ref="M860:M863"/>
    <mergeCell ref="B854:B863"/>
    <mergeCell ref="D854:D863"/>
    <mergeCell ref="E854:E863"/>
    <mergeCell ref="K1839:K1843"/>
    <mergeCell ref="L1839:L1843"/>
    <mergeCell ref="M1840:M1843"/>
    <mergeCell ref="L784:L788"/>
    <mergeCell ref="M785:M788"/>
    <mergeCell ref="B789:B793"/>
    <mergeCell ref="L789:L793"/>
    <mergeCell ref="M790:M793"/>
    <mergeCell ref="B794:B798"/>
    <mergeCell ref="B1054:B1058"/>
    <mergeCell ref="C1054:C1058"/>
    <mergeCell ref="D1054:D1058"/>
    <mergeCell ref="E1054:E1058"/>
    <mergeCell ref="K1054:K1058"/>
    <mergeCell ref="M2279:M2293"/>
    <mergeCell ref="M2229:M2233"/>
    <mergeCell ref="K684:K688"/>
    <mergeCell ref="L684:L688"/>
    <mergeCell ref="K2209:K2213"/>
    <mergeCell ref="M2039:M2043"/>
    <mergeCell ref="M604:M608"/>
    <mergeCell ref="M2159:M2163"/>
    <mergeCell ref="K2124:K2128"/>
    <mergeCell ref="L674:L678"/>
    <mergeCell ref="M675:M678"/>
    <mergeCell ref="L599:L603"/>
    <mergeCell ref="M600:M603"/>
    <mergeCell ref="K639:K643"/>
    <mergeCell ref="M644:M648"/>
    <mergeCell ref="M610:M613"/>
    <mergeCell ref="K2174:K2178"/>
    <mergeCell ref="K2154:K2158"/>
    <mergeCell ref="K2159:K2163"/>
    <mergeCell ref="K2169:K2173"/>
    <mergeCell ref="K2149:K2153"/>
    <mergeCell ref="K2139:K2143"/>
    <mergeCell ref="K784:K788"/>
    <mergeCell ref="M1974:M1978"/>
    <mergeCell ref="M670:M673"/>
    <mergeCell ref="L1254:L1258"/>
    <mergeCell ref="M1255:M1258"/>
    <mergeCell ref="L689:L693"/>
    <mergeCell ref="M685:M688"/>
    <mergeCell ref="M690:M693"/>
    <mergeCell ref="K849:K853"/>
    <mergeCell ref="K1289:K1293"/>
    <mergeCell ref="M49:M51"/>
    <mergeCell ref="C1319:C1323"/>
    <mergeCell ref="D1319:D1323"/>
    <mergeCell ref="B1184:B1188"/>
    <mergeCell ref="C1184:C1188"/>
    <mergeCell ref="K1184:K1188"/>
    <mergeCell ref="L1184:L1188"/>
    <mergeCell ref="M1185:M1188"/>
    <mergeCell ref="L319:L323"/>
    <mergeCell ref="M315:M318"/>
    <mergeCell ref="L364:L368"/>
    <mergeCell ref="M360:M363"/>
    <mergeCell ref="M365:M373"/>
    <mergeCell ref="B799:B803"/>
    <mergeCell ref="M65:M68"/>
    <mergeCell ref="L69:L73"/>
    <mergeCell ref="M70:M73"/>
    <mergeCell ref="M135:M138"/>
    <mergeCell ref="M820:M823"/>
    <mergeCell ref="M795:M798"/>
    <mergeCell ref="K879:K883"/>
    <mergeCell ref="C364:C368"/>
    <mergeCell ref="K754:K758"/>
    <mergeCell ref="L754:L758"/>
    <mergeCell ref="M755:M758"/>
    <mergeCell ref="K759:K763"/>
    <mergeCell ref="M74:M78"/>
    <mergeCell ref="C674:C678"/>
    <mergeCell ref="K674:K678"/>
    <mergeCell ref="M584:M588"/>
    <mergeCell ref="L799:L803"/>
    <mergeCell ref="L284:L288"/>
    <mergeCell ref="B2179:B2183"/>
    <mergeCell ref="D2089:D2103"/>
    <mergeCell ref="E2089:E2103"/>
    <mergeCell ref="C684:C688"/>
    <mergeCell ref="B2204:B2208"/>
    <mergeCell ref="K2194:K2198"/>
    <mergeCell ref="L2194:L2198"/>
    <mergeCell ref="M2149:M2153"/>
    <mergeCell ref="M2154:M2158"/>
    <mergeCell ref="D969:D978"/>
    <mergeCell ref="E969:E978"/>
    <mergeCell ref="K2084:K2088"/>
    <mergeCell ref="L669:L673"/>
    <mergeCell ref="E1299:E1303"/>
    <mergeCell ref="M1270:M1273"/>
    <mergeCell ref="L779:L783"/>
    <mergeCell ref="L964:L968"/>
    <mergeCell ref="C2049:C2053"/>
    <mergeCell ref="B2099:B2103"/>
    <mergeCell ref="K1974:K1978"/>
    <mergeCell ref="K1829:K1833"/>
    <mergeCell ref="L1829:L1833"/>
    <mergeCell ref="M1829:M1833"/>
    <mergeCell ref="K1934:K1938"/>
    <mergeCell ref="L1934:L1938"/>
    <mergeCell ref="M1934:M1938"/>
    <mergeCell ref="M2044:M2048"/>
    <mergeCell ref="K2059:K2063"/>
    <mergeCell ref="M2049:M2053"/>
    <mergeCell ref="B2134:B2138"/>
    <mergeCell ref="C2134:C2138"/>
    <mergeCell ref="B729:B733"/>
    <mergeCell ref="L224:L228"/>
    <mergeCell ref="M224:M228"/>
    <mergeCell ref="M979:M983"/>
    <mergeCell ref="B979:E983"/>
    <mergeCell ref="M335:M338"/>
    <mergeCell ref="M340:M343"/>
    <mergeCell ref="C264:C268"/>
    <mergeCell ref="K264:K268"/>
    <mergeCell ref="L264:L268"/>
    <mergeCell ref="M265:M268"/>
    <mergeCell ref="B269:E273"/>
    <mergeCell ref="K269:K273"/>
    <mergeCell ref="L269:L273"/>
    <mergeCell ref="M269:M273"/>
    <mergeCell ref="B259:B268"/>
    <mergeCell ref="D259:D268"/>
    <mergeCell ref="K2024:K2028"/>
    <mergeCell ref="L2024:L2028"/>
    <mergeCell ref="M2024:M2028"/>
    <mergeCell ref="D1354:D1358"/>
    <mergeCell ref="E1354:E1358"/>
    <mergeCell ref="B929:B933"/>
    <mergeCell ref="C929:C933"/>
    <mergeCell ref="C439:C443"/>
    <mergeCell ref="K439:K443"/>
    <mergeCell ref="L439:L443"/>
    <mergeCell ref="M440:M443"/>
    <mergeCell ref="B444:E448"/>
    <mergeCell ref="K444:K448"/>
    <mergeCell ref="L444:L448"/>
    <mergeCell ref="M444:M448"/>
    <mergeCell ref="B434:B443"/>
    <mergeCell ref="B344:B348"/>
    <mergeCell ref="D434:D443"/>
    <mergeCell ref="E434:E443"/>
    <mergeCell ref="B2689:E2693"/>
    <mergeCell ref="K2689:K2693"/>
    <mergeCell ref="L2689:L2693"/>
    <mergeCell ref="D2679:D2688"/>
    <mergeCell ref="E2679:E2688"/>
    <mergeCell ref="M2174:M2178"/>
    <mergeCell ref="M2179:M2183"/>
    <mergeCell ref="B2359:E2363"/>
    <mergeCell ref="B1044:E1048"/>
    <mergeCell ref="B839:B843"/>
    <mergeCell ref="C839:C843"/>
    <mergeCell ref="K839:K843"/>
    <mergeCell ref="L839:L843"/>
    <mergeCell ref="B969:B978"/>
    <mergeCell ref="B2059:E2063"/>
    <mergeCell ref="B2084:E2088"/>
    <mergeCell ref="B2104:E2108"/>
    <mergeCell ref="B2119:E2123"/>
    <mergeCell ref="B699:E703"/>
    <mergeCell ref="B2144:E2148"/>
    <mergeCell ref="B669:B678"/>
    <mergeCell ref="D669:D678"/>
    <mergeCell ref="E669:E678"/>
    <mergeCell ref="B679:E683"/>
    <mergeCell ref="K679:K683"/>
    <mergeCell ref="L2474:L2478"/>
    <mergeCell ref="B2154:B2158"/>
    <mergeCell ref="M2254:M2258"/>
    <mergeCell ref="M2274:M2278"/>
    <mergeCell ref="B2879:B2883"/>
    <mergeCell ref="M2669:M2673"/>
    <mergeCell ref="L2674:L2678"/>
    <mergeCell ref="M2674:M2678"/>
    <mergeCell ref="L2764:L2768"/>
    <mergeCell ref="L2714:L2718"/>
    <mergeCell ref="E259:E268"/>
    <mergeCell ref="B474:B483"/>
    <mergeCell ref="L924:L928"/>
    <mergeCell ref="M924:M928"/>
    <mergeCell ref="M895:M898"/>
    <mergeCell ref="M905:M908"/>
    <mergeCell ref="M910:M913"/>
    <mergeCell ref="M915:M918"/>
    <mergeCell ref="M920:M923"/>
    <mergeCell ref="M900:M903"/>
    <mergeCell ref="M659:M663"/>
    <mergeCell ref="B649:B658"/>
    <mergeCell ref="M345:M348"/>
    <mergeCell ref="M635:M638"/>
    <mergeCell ref="M844:M848"/>
    <mergeCell ref="M850:M853"/>
    <mergeCell ref="L869:L873"/>
    <mergeCell ref="L889:L893"/>
    <mergeCell ref="M765:M768"/>
    <mergeCell ref="L739:L743"/>
    <mergeCell ref="M580:M583"/>
    <mergeCell ref="K729:K733"/>
    <mergeCell ref="K644:K648"/>
    <mergeCell ref="B614:B618"/>
    <mergeCell ref="C614:C623"/>
    <mergeCell ref="D614:D623"/>
    <mergeCell ref="L2879:L2883"/>
    <mergeCell ref="K474:K478"/>
    <mergeCell ref="K904:K908"/>
    <mergeCell ref="C479:C483"/>
    <mergeCell ref="K479:K483"/>
    <mergeCell ref="L479:L483"/>
    <mergeCell ref="M480:M483"/>
    <mergeCell ref="D474:D483"/>
    <mergeCell ref="E474:E483"/>
    <mergeCell ref="K2674:K2678"/>
    <mergeCell ref="K789:K793"/>
    <mergeCell ref="K794:K803"/>
    <mergeCell ref="M2474:M2478"/>
    <mergeCell ref="M2479:M2483"/>
    <mergeCell ref="M2484:M2488"/>
    <mergeCell ref="M2469:M2473"/>
    <mergeCell ref="M535:M538"/>
    <mergeCell ref="M540:M543"/>
    <mergeCell ref="M545:M548"/>
    <mergeCell ref="M550:M553"/>
    <mergeCell ref="E614:E623"/>
    <mergeCell ref="L679:L683"/>
    <mergeCell ref="M679:M683"/>
    <mergeCell ref="K2274:K2278"/>
    <mergeCell ref="L2274:L2278"/>
    <mergeCell ref="D2259:D2273"/>
    <mergeCell ref="E2259:E2273"/>
    <mergeCell ref="L2059:L2063"/>
    <mergeCell ref="M2059:M2063"/>
    <mergeCell ref="L1999:L2003"/>
    <mergeCell ref="M2054:M2058"/>
    <mergeCell ref="L2254:L2258"/>
    <mergeCell ref="D214:D223"/>
    <mergeCell ref="E214:E223"/>
    <mergeCell ref="M220:M223"/>
    <mergeCell ref="M29:M33"/>
    <mergeCell ref="M34:M38"/>
    <mergeCell ref="B559:B563"/>
    <mergeCell ref="C559:C563"/>
    <mergeCell ref="D559:D563"/>
    <mergeCell ref="E559:E563"/>
    <mergeCell ref="K559:K563"/>
    <mergeCell ref="L559:L563"/>
    <mergeCell ref="M560:M563"/>
    <mergeCell ref="M2464:M2468"/>
    <mergeCell ref="C244:C248"/>
    <mergeCell ref="K244:K248"/>
    <mergeCell ref="L244:L248"/>
    <mergeCell ref="C249:E253"/>
    <mergeCell ref="D229:D248"/>
    <mergeCell ref="E229:E248"/>
    <mergeCell ref="M230:M233"/>
    <mergeCell ref="M305:M308"/>
    <mergeCell ref="M300:M303"/>
    <mergeCell ref="M295:M298"/>
    <mergeCell ref="M2454:M2458"/>
    <mergeCell ref="M2449:M2453"/>
    <mergeCell ref="B224:E228"/>
    <mergeCell ref="K224:K228"/>
    <mergeCell ref="L239:L243"/>
    <mergeCell ref="M240:M243"/>
    <mergeCell ref="C239:C243"/>
    <mergeCell ref="K609:K613"/>
    <mergeCell ref="L609:L613"/>
    <mergeCell ref="M3089:M3093"/>
    <mergeCell ref="K3019:K3023"/>
    <mergeCell ref="M810:M813"/>
    <mergeCell ref="L2904:L2908"/>
    <mergeCell ref="M2904:M2908"/>
    <mergeCell ref="B2739:B2743"/>
    <mergeCell ref="C2739:C2743"/>
    <mergeCell ref="M2814:M2818"/>
    <mergeCell ref="K2904:K2908"/>
    <mergeCell ref="M2664:M2668"/>
    <mergeCell ref="M2614:M2618"/>
    <mergeCell ref="M2609:M2613"/>
    <mergeCell ref="M2604:M2608"/>
    <mergeCell ref="K2489:K2493"/>
    <mergeCell ref="L2489:L2493"/>
    <mergeCell ref="M2489:M2493"/>
    <mergeCell ref="K2514:K2518"/>
    <mergeCell ref="L2514:L2518"/>
    <mergeCell ref="M2514:M2518"/>
    <mergeCell ref="B3074:E3078"/>
    <mergeCell ref="K3074:K3078"/>
    <mergeCell ref="L3074:L3078"/>
    <mergeCell ref="M3074:M3078"/>
    <mergeCell ref="M2764:M2768"/>
    <mergeCell ref="M2719:M2723"/>
    <mergeCell ref="M2734:M2738"/>
    <mergeCell ref="M3029:M3033"/>
    <mergeCell ref="B3049:E3053"/>
    <mergeCell ref="K3049:K3053"/>
    <mergeCell ref="M3049:M3053"/>
    <mergeCell ref="C2879:C2883"/>
    <mergeCell ref="K2879:K2883"/>
    <mergeCell ref="C3464:C3468"/>
    <mergeCell ref="C3469:C3473"/>
    <mergeCell ref="C3479:C3483"/>
    <mergeCell ref="B3474:B3478"/>
    <mergeCell ref="C3474:C3478"/>
    <mergeCell ref="L3469:L3473"/>
    <mergeCell ref="K3474:K3478"/>
    <mergeCell ref="L3474:L3478"/>
    <mergeCell ref="M3109:M3113"/>
    <mergeCell ref="B609:B613"/>
    <mergeCell ref="D609:D613"/>
    <mergeCell ref="M3479:M3483"/>
    <mergeCell ref="B864:E868"/>
    <mergeCell ref="K864:K868"/>
    <mergeCell ref="L864:L868"/>
    <mergeCell ref="B3459:B3463"/>
    <mergeCell ref="D3459:D3483"/>
    <mergeCell ref="E3459:E3483"/>
    <mergeCell ref="L3459:L3463"/>
    <mergeCell ref="B3464:B3468"/>
    <mergeCell ref="L3464:L3468"/>
    <mergeCell ref="B3479:B3483"/>
    <mergeCell ref="K3479:K3483"/>
    <mergeCell ref="L3479:L3483"/>
    <mergeCell ref="M864:M868"/>
    <mergeCell ref="B3454:B3458"/>
    <mergeCell ref="M3444:M3448"/>
    <mergeCell ref="L3444:L3448"/>
    <mergeCell ref="M3309:M3313"/>
    <mergeCell ref="C3234:C3238"/>
    <mergeCell ref="B3469:B3473"/>
    <mergeCell ref="C3459:C3463"/>
  </mergeCells>
  <phoneticPr fontId="10" type="noConversion"/>
  <printOptions horizontalCentered="1"/>
  <pageMargins left="0.23622047244094491" right="0.23622047244094491" top="0.51181102362204722" bottom="0.6692913385826772" header="0.31496062992125984" footer="0.31496062992125984"/>
  <pageSetup paperSize="9" scale="79" firstPageNumber="11" fitToHeight="0" orientation="landscape" useFirstPageNumber="1" r:id="rId1"/>
  <headerFooter scaleWithDoc="0" alignWithMargins="0">
    <oddFooter>&amp;C&amp;P</oddFooter>
  </headerFooter>
  <rowBreaks count="85" manualBreakCount="85">
    <brk id="43" max="12" man="1"/>
    <brk id="63" max="12" man="1"/>
    <brk id="103" max="12" man="1"/>
    <brk id="133" max="12" man="1"/>
    <brk id="183" max="12" man="1"/>
    <brk id="228" max="12" man="1"/>
    <brk id="258" max="12" man="1"/>
    <brk id="278" max="12" man="1"/>
    <brk id="313" max="12" man="1"/>
    <brk id="353" max="12" man="1"/>
    <brk id="398" max="12" man="1"/>
    <brk id="433" max="12" man="1"/>
    <brk id="468" max="12" man="1"/>
    <brk id="508" max="12" man="1"/>
    <brk id="533" max="12" man="1"/>
    <brk id="563" max="12" man="1"/>
    <brk id="593" max="12" man="1"/>
    <brk id="628" max="12" man="1"/>
    <brk id="668" max="12" man="1"/>
    <brk id="703" max="12" man="1"/>
    <brk id="728" max="12" man="1"/>
    <brk id="773" max="12" man="1"/>
    <brk id="808" max="12" man="1"/>
    <brk id="848" max="12" man="1"/>
    <brk id="888" max="12" man="1"/>
    <brk id="928" max="12" man="1"/>
    <brk id="968" max="12" man="1"/>
    <brk id="1033" max="12" man="1"/>
    <brk id="1078" max="12" man="1"/>
    <brk id="1148" max="12" man="1"/>
    <brk id="1178" max="12" man="1"/>
    <brk id="1223" max="12" man="1"/>
    <brk id="1268" max="12" man="1"/>
    <brk id="1313" max="12" man="1"/>
    <brk id="1358" max="12" man="1"/>
    <brk id="1403" max="12" man="1"/>
    <brk id="1448" max="12" man="1"/>
    <brk id="1493" max="12" man="1"/>
    <brk id="1538" max="12" man="1"/>
    <brk id="1583" max="12" man="1"/>
    <brk id="1623" max="12" man="1"/>
    <brk id="1668" max="12" man="1"/>
    <brk id="1713" max="12" man="1"/>
    <brk id="1763" max="12" man="1"/>
    <brk id="1807" max="12" man="1"/>
    <brk id="1853" max="12" man="1"/>
    <brk id="1898" max="12" man="1"/>
    <brk id="1938" max="12" man="1"/>
    <brk id="1978" max="12" man="1"/>
    <brk id="2013" max="12" man="1"/>
    <brk id="2048" max="12" man="1"/>
    <brk id="2088" max="12" man="1"/>
    <brk id="2123" max="12" man="1"/>
    <brk id="2168" max="12" man="1"/>
    <brk id="2213" max="12" man="1"/>
    <brk id="2258" max="12" man="1"/>
    <brk id="2298" max="12" man="1"/>
    <brk id="2338" max="12" man="1"/>
    <brk id="2363" max="12" man="1"/>
    <brk id="2408" max="12" man="1"/>
    <brk id="2448" max="12" man="1"/>
    <brk id="2493" max="12" man="1"/>
    <brk id="2543" max="12" man="1"/>
    <brk id="2583" max="12" man="1"/>
    <brk id="2623" max="12" man="1"/>
    <brk id="2663" max="12" man="1"/>
    <brk id="2708" max="12" man="1"/>
    <brk id="2753" max="12" man="1"/>
    <brk id="2798" max="12" man="1"/>
    <brk id="2833" max="12" man="1"/>
    <brk id="2873" max="12" man="1"/>
    <brk id="2908" max="12" man="1"/>
    <brk id="2948" max="12" man="1"/>
    <brk id="2988" max="12" man="1"/>
    <brk id="3033" max="12" man="1"/>
    <brk id="3078" max="12" man="1"/>
    <brk id="3118" max="12" man="1"/>
    <brk id="3163" max="12" man="1"/>
    <brk id="3203" max="12" man="1"/>
    <brk id="3248" max="12" man="1"/>
    <brk id="3293" max="12" man="1"/>
    <brk id="3328" max="12" man="1"/>
    <brk id="3373" max="12" man="1"/>
    <brk id="3418" max="12" man="1"/>
    <brk id="3458" max="12"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W158"/>
  <sheetViews>
    <sheetView showGridLines="0" view="pageBreakPreview" workbookViewId="0">
      <selection activeCell="L7" sqref="L7:U8"/>
    </sheetView>
  </sheetViews>
  <sheetFormatPr defaultColWidth="9" defaultRowHeight="20.100000000000001" customHeight="1" x14ac:dyDescent="0.3"/>
  <cols>
    <col min="1" max="6" width="9" style="4"/>
    <col min="7" max="15" width="10.75" style="4" customWidth="1"/>
    <col min="16" max="16384" width="9" style="4"/>
  </cols>
  <sheetData>
    <row r="1" spans="1:23" ht="20.100000000000001" customHeight="1" x14ac:dyDescent="0.3">
      <c r="A1" s="30"/>
      <c r="B1" s="30"/>
      <c r="C1" s="30"/>
      <c r="D1" s="30"/>
      <c r="E1" s="30"/>
      <c r="F1" s="30"/>
      <c r="G1" s="30"/>
      <c r="H1" s="30"/>
      <c r="I1" s="30"/>
      <c r="J1" s="30"/>
      <c r="K1" s="30"/>
      <c r="L1" s="30"/>
    </row>
    <row r="2" spans="1:23" ht="20.100000000000001" customHeight="1" x14ac:dyDescent="0.3">
      <c r="A2" s="28"/>
      <c r="B2" s="28"/>
      <c r="C2" s="28"/>
      <c r="D2" s="28"/>
      <c r="E2" s="28"/>
      <c r="F2" s="28"/>
      <c r="G2" s="28"/>
      <c r="H2" s="28"/>
      <c r="I2" s="28"/>
      <c r="J2" s="28"/>
      <c r="K2" s="28"/>
    </row>
    <row r="3" spans="1:23" ht="20.100000000000001" customHeight="1" x14ac:dyDescent="0.3">
      <c r="A3" s="28"/>
      <c r="B3" s="28"/>
      <c r="C3" s="28"/>
      <c r="D3" s="28"/>
      <c r="E3" s="28"/>
      <c r="F3" s="28"/>
      <c r="G3" s="28"/>
      <c r="H3" s="28"/>
      <c r="I3" s="28"/>
      <c r="J3" s="28"/>
      <c r="K3" s="28"/>
    </row>
    <row r="7" spans="1:23" ht="20.100000000000001" customHeight="1" x14ac:dyDescent="0.3">
      <c r="A7" s="29"/>
      <c r="B7" s="29"/>
      <c r="C7" s="29"/>
      <c r="D7" s="29"/>
      <c r="E7" s="29"/>
      <c r="F7" s="29"/>
      <c r="G7" s="29"/>
      <c r="H7" s="29"/>
      <c r="I7" s="29"/>
      <c r="J7" s="29"/>
      <c r="K7" s="29"/>
    </row>
    <row r="9" spans="1:23" ht="24.95" customHeight="1" x14ac:dyDescent="0.3">
      <c r="A9" s="369" t="s">
        <v>106</v>
      </c>
      <c r="B9" s="369"/>
      <c r="C9" s="369"/>
      <c r="D9" s="369"/>
      <c r="E9" s="369"/>
      <c r="F9" s="369"/>
      <c r="G9" s="369"/>
      <c r="H9" s="369"/>
      <c r="I9" s="369"/>
      <c r="J9" s="369"/>
      <c r="K9" s="369"/>
      <c r="L9" s="369"/>
    </row>
    <row r="10" spans="1:23" ht="24.95" customHeight="1" x14ac:dyDescent="0.3">
      <c r="A10" s="369"/>
      <c r="B10" s="369"/>
      <c r="C10" s="369"/>
      <c r="D10" s="369"/>
      <c r="E10" s="369"/>
      <c r="F10" s="369"/>
      <c r="G10" s="369"/>
      <c r="H10" s="369"/>
      <c r="I10" s="369"/>
      <c r="J10" s="369"/>
      <c r="K10" s="369"/>
      <c r="L10" s="369"/>
      <c r="M10" s="369"/>
      <c r="N10" s="369"/>
      <c r="O10" s="369"/>
      <c r="P10" s="369"/>
      <c r="Q10" s="369"/>
      <c r="R10" s="369"/>
      <c r="S10" s="369"/>
      <c r="T10" s="369"/>
      <c r="U10" s="369"/>
      <c r="V10" s="369"/>
      <c r="W10" s="369"/>
    </row>
    <row r="11" spans="1:23" ht="24.95" customHeight="1" x14ac:dyDescent="0.3">
      <c r="A11" s="100"/>
      <c r="B11" s="100"/>
      <c r="C11" s="100"/>
      <c r="D11" s="100"/>
      <c r="E11" s="100"/>
      <c r="F11" s="100"/>
      <c r="G11" s="100"/>
      <c r="H11" s="100"/>
      <c r="I11" s="100"/>
      <c r="J11" s="100"/>
      <c r="K11" s="100"/>
      <c r="L11" s="100"/>
    </row>
    <row r="13" spans="1:23" ht="20.100000000000001" customHeight="1" x14ac:dyDescent="0.3">
      <c r="A13" s="29"/>
      <c r="B13" s="29"/>
      <c r="C13" s="29"/>
      <c r="D13" s="29"/>
      <c r="E13" s="29"/>
      <c r="F13" s="29"/>
      <c r="G13" s="29"/>
      <c r="H13" s="29"/>
      <c r="I13" s="29"/>
      <c r="J13" s="29"/>
      <c r="K13" s="29"/>
    </row>
    <row r="15" spans="1:23" ht="20.100000000000001" customHeight="1" x14ac:dyDescent="0.3">
      <c r="A15" s="29"/>
      <c r="B15" s="29"/>
      <c r="C15" s="29"/>
      <c r="D15" s="29"/>
      <c r="E15" s="29"/>
      <c r="F15" s="29"/>
      <c r="G15" s="29"/>
      <c r="H15" s="29"/>
      <c r="I15" s="29"/>
      <c r="J15" s="29"/>
      <c r="K15" s="29"/>
    </row>
    <row r="17" spans="1:11" ht="20.100000000000001" customHeight="1" x14ac:dyDescent="0.3">
      <c r="A17" s="29"/>
      <c r="B17" s="29"/>
      <c r="C17" s="29"/>
      <c r="D17" s="29"/>
      <c r="E17" s="29"/>
      <c r="F17" s="29"/>
      <c r="G17" s="29"/>
      <c r="H17" s="29"/>
      <c r="I17" s="29"/>
      <c r="J17" s="29"/>
      <c r="K17" s="29"/>
    </row>
    <row r="19" spans="1:11" ht="20.100000000000001" customHeight="1" x14ac:dyDescent="0.3">
      <c r="A19" s="29"/>
      <c r="B19" s="29"/>
      <c r="C19" s="29"/>
      <c r="D19" s="29"/>
      <c r="E19" s="29"/>
      <c r="F19" s="29"/>
      <c r="G19" s="96"/>
      <c r="H19" s="29"/>
      <c r="I19" s="96"/>
      <c r="J19" s="96"/>
      <c r="K19" s="29"/>
    </row>
    <row r="20" spans="1:11" ht="20.100000000000001" customHeight="1" x14ac:dyDescent="0.3">
      <c r="G20" s="93"/>
    </row>
    <row r="21" spans="1:11" ht="20.100000000000001" customHeight="1" x14ac:dyDescent="0.3">
      <c r="G21" s="93"/>
    </row>
    <row r="22" spans="1:11" ht="20.100000000000001" customHeight="1" x14ac:dyDescent="0.3">
      <c r="G22" s="93"/>
    </row>
    <row r="158" spans="4:4" ht="20.100000000000001" customHeight="1" x14ac:dyDescent="0.3">
      <c r="D158" s="4">
        <f>G152</f>
        <v>0</v>
      </c>
    </row>
  </sheetData>
  <mergeCells count="3">
    <mergeCell ref="A9:L9"/>
    <mergeCell ref="A10:L10"/>
    <mergeCell ref="M10:W10"/>
  </mergeCells>
  <phoneticPr fontId="10" type="noConversion"/>
  <printOptions horizontalCentered="1"/>
  <pageMargins left="0.51181102362204722" right="0.31496062992125984" top="0.35433070866141736" bottom="0.47244094488188981" header="0.27559055118110237" footer="0.19685039370078741"/>
  <pageSetup paperSize="9" firstPageNumber="4" orientation="landscape" r:id="rId1"/>
  <headerFooter scaleWithDoc="0"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J1606"/>
  <sheetViews>
    <sheetView view="pageBreakPreview" topLeftCell="A34" zoomScaleSheetLayoutView="100" workbookViewId="0">
      <selection activeCell="I94" sqref="I94"/>
    </sheetView>
  </sheetViews>
  <sheetFormatPr defaultColWidth="10" defaultRowHeight="14.25" x14ac:dyDescent="0.3"/>
  <cols>
    <col min="1" max="1" width="7.5" style="125" customWidth="1"/>
    <col min="2" max="2" width="7.5" style="126" customWidth="1"/>
    <col min="3" max="3" width="9.25" style="126" customWidth="1"/>
    <col min="4" max="4" width="16" style="127" customWidth="1"/>
    <col min="5" max="5" width="21.125" style="127" customWidth="1"/>
    <col min="6" max="6" width="22.5" style="126" customWidth="1"/>
    <col min="7" max="7" width="23.625" style="123" customWidth="1"/>
    <col min="8" max="8" width="32.125" style="129" customWidth="1"/>
    <col min="9" max="9" width="24.875" style="101" customWidth="1"/>
    <col min="10" max="10" width="11.875" style="102" bestFit="1" customWidth="1"/>
    <col min="11" max="16384" width="10" style="101"/>
  </cols>
  <sheetData>
    <row r="1" spans="1:8" ht="36.75" customHeight="1" x14ac:dyDescent="0.3">
      <c r="A1" s="657" t="str">
        <f>'5.간지'!A9</f>
        <v>5. 조세·벌금 등의 목록 · 신고 명세서</v>
      </c>
      <c r="B1" s="658"/>
      <c r="C1" s="658"/>
      <c r="D1" s="658"/>
      <c r="E1" s="658"/>
      <c r="F1" s="658"/>
      <c r="G1" s="658"/>
      <c r="H1" s="659"/>
    </row>
    <row r="2" spans="1:8" ht="21" customHeight="1" x14ac:dyDescent="0.3">
      <c r="A2" s="103" t="str">
        <f>'4. 회생채권자총괄표'!A2</f>
        <v>채무자 : ****건설 주식회사</v>
      </c>
      <c r="B2" s="103"/>
      <c r="C2" s="103"/>
      <c r="D2" s="104"/>
      <c r="E2" s="104"/>
      <c r="F2" s="105"/>
      <c r="G2" s="106"/>
      <c r="H2" s="107" t="s">
        <v>40</v>
      </c>
    </row>
    <row r="3" spans="1:8" ht="30" customHeight="1" x14ac:dyDescent="0.3">
      <c r="A3" s="108" t="s">
        <v>61</v>
      </c>
      <c r="B3" s="109" t="s">
        <v>62</v>
      </c>
      <c r="C3" s="109" t="s">
        <v>63</v>
      </c>
      <c r="D3" s="110" t="s">
        <v>88</v>
      </c>
      <c r="E3" s="110" t="s">
        <v>65</v>
      </c>
      <c r="F3" s="110" t="s">
        <v>68</v>
      </c>
      <c r="G3" s="110" t="s">
        <v>107</v>
      </c>
      <c r="H3" s="110" t="s">
        <v>98</v>
      </c>
    </row>
    <row r="4" spans="1:8" ht="15.95" customHeight="1" x14ac:dyDescent="0.3">
      <c r="A4" s="629" t="s">
        <v>835</v>
      </c>
      <c r="B4" s="624" t="s">
        <v>738</v>
      </c>
      <c r="C4" s="663" t="s">
        <v>600</v>
      </c>
      <c r="D4" s="632"/>
      <c r="E4" s="632"/>
      <c r="F4" s="111" t="s">
        <v>740</v>
      </c>
      <c r="G4" s="112"/>
      <c r="H4" s="626" t="s">
        <v>859</v>
      </c>
    </row>
    <row r="5" spans="1:8" ht="15.95" customHeight="1" x14ac:dyDescent="0.3">
      <c r="A5" s="630"/>
      <c r="B5" s="624"/>
      <c r="C5" s="630"/>
      <c r="D5" s="633"/>
      <c r="E5" s="633"/>
      <c r="F5" s="114" t="s">
        <v>122</v>
      </c>
      <c r="G5" s="258">
        <v>1653890</v>
      </c>
      <c r="H5" s="627"/>
    </row>
    <row r="6" spans="1:8" ht="15.95" customHeight="1" x14ac:dyDescent="0.3">
      <c r="A6" s="630"/>
      <c r="B6" s="624"/>
      <c r="C6" s="630"/>
      <c r="D6" s="633"/>
      <c r="E6" s="633"/>
      <c r="F6" s="114" t="s">
        <v>123</v>
      </c>
      <c r="G6" s="258">
        <v>0</v>
      </c>
      <c r="H6" s="627"/>
    </row>
    <row r="7" spans="1:8" ht="15.95" customHeight="1" x14ac:dyDescent="0.3">
      <c r="A7" s="630"/>
      <c r="B7" s="624"/>
      <c r="C7" s="630"/>
      <c r="D7" s="633"/>
      <c r="E7" s="633"/>
      <c r="F7" s="114" t="s">
        <v>124</v>
      </c>
      <c r="G7" s="258">
        <v>0</v>
      </c>
      <c r="H7" s="627"/>
    </row>
    <row r="8" spans="1:8" ht="15.95" customHeight="1" x14ac:dyDescent="0.3">
      <c r="A8" s="630"/>
      <c r="B8" s="624"/>
      <c r="C8" s="630"/>
      <c r="D8" s="633"/>
      <c r="E8" s="633"/>
      <c r="F8" s="116" t="s">
        <v>102</v>
      </c>
      <c r="G8" s="259">
        <f t="shared" ref="G8" si="0">SUM(G5:G7)</f>
        <v>1653890</v>
      </c>
      <c r="H8" s="628"/>
    </row>
    <row r="9" spans="1:8" ht="15.95" customHeight="1" x14ac:dyDescent="0.3">
      <c r="A9" s="630"/>
      <c r="B9" s="624" t="s">
        <v>739</v>
      </c>
      <c r="C9" s="630"/>
      <c r="D9" s="633"/>
      <c r="E9" s="633"/>
      <c r="F9" s="111" t="s">
        <v>741</v>
      </c>
      <c r="G9" s="257"/>
      <c r="H9" s="626" t="s">
        <v>742</v>
      </c>
    </row>
    <row r="10" spans="1:8" ht="15.95" customHeight="1" x14ac:dyDescent="0.3">
      <c r="A10" s="630"/>
      <c r="B10" s="624"/>
      <c r="C10" s="630"/>
      <c r="D10" s="633"/>
      <c r="E10" s="633"/>
      <c r="F10" s="114" t="s">
        <v>122</v>
      </c>
      <c r="G10" s="258">
        <v>499500</v>
      </c>
      <c r="H10" s="627"/>
    </row>
    <row r="11" spans="1:8" ht="15.95" customHeight="1" x14ac:dyDescent="0.3">
      <c r="A11" s="630"/>
      <c r="B11" s="624"/>
      <c r="C11" s="630"/>
      <c r="D11" s="633"/>
      <c r="E11" s="633"/>
      <c r="F11" s="114" t="s">
        <v>123</v>
      </c>
      <c r="G11" s="258">
        <v>0</v>
      </c>
      <c r="H11" s="627"/>
    </row>
    <row r="12" spans="1:8" ht="15.95" customHeight="1" x14ac:dyDescent="0.3">
      <c r="A12" s="630"/>
      <c r="B12" s="624"/>
      <c r="C12" s="630"/>
      <c r="D12" s="633"/>
      <c r="E12" s="633"/>
      <c r="F12" s="114" t="s">
        <v>124</v>
      </c>
      <c r="G12" s="258">
        <v>0</v>
      </c>
      <c r="H12" s="627"/>
    </row>
    <row r="13" spans="1:8" ht="15.95" customHeight="1" x14ac:dyDescent="0.3">
      <c r="A13" s="630"/>
      <c r="B13" s="624"/>
      <c r="C13" s="631"/>
      <c r="D13" s="634"/>
      <c r="E13" s="634"/>
      <c r="F13" s="116" t="s">
        <v>102</v>
      </c>
      <c r="G13" s="259">
        <f t="shared" ref="G13" si="1">SUM(G10:G12)</f>
        <v>499500</v>
      </c>
      <c r="H13" s="628"/>
    </row>
    <row r="14" spans="1:8" ht="15.95" customHeight="1" x14ac:dyDescent="0.3">
      <c r="A14" s="630"/>
      <c r="B14" s="635" t="s">
        <v>743</v>
      </c>
      <c r="C14" s="636"/>
      <c r="D14" s="636"/>
      <c r="E14" s="637"/>
      <c r="F14" s="118"/>
      <c r="G14" s="257"/>
      <c r="H14" s="113"/>
    </row>
    <row r="15" spans="1:8" ht="15.95" customHeight="1" x14ac:dyDescent="0.3">
      <c r="A15" s="630"/>
      <c r="B15" s="638"/>
      <c r="C15" s="639"/>
      <c r="D15" s="639"/>
      <c r="E15" s="640"/>
      <c r="F15" s="114" t="s">
        <v>125</v>
      </c>
      <c r="G15" s="258">
        <f>G5+G10</f>
        <v>2153390</v>
      </c>
      <c r="H15" s="654"/>
    </row>
    <row r="16" spans="1:8" ht="15.95" customHeight="1" x14ac:dyDescent="0.3">
      <c r="A16" s="630"/>
      <c r="B16" s="638"/>
      <c r="C16" s="639"/>
      <c r="D16" s="639"/>
      <c r="E16" s="640"/>
      <c r="F16" s="114" t="s">
        <v>126</v>
      </c>
      <c r="G16" s="258">
        <f t="shared" ref="G16:G17" si="2">G6+G11</f>
        <v>0</v>
      </c>
      <c r="H16" s="654"/>
    </row>
    <row r="17" spans="1:8" ht="15.95" customHeight="1" x14ac:dyDescent="0.3">
      <c r="A17" s="630"/>
      <c r="B17" s="638"/>
      <c r="C17" s="639"/>
      <c r="D17" s="639"/>
      <c r="E17" s="640"/>
      <c r="F17" s="114" t="s">
        <v>127</v>
      </c>
      <c r="G17" s="258">
        <f t="shared" si="2"/>
        <v>0</v>
      </c>
      <c r="H17" s="654"/>
    </row>
    <row r="18" spans="1:8" ht="15.95" customHeight="1" x14ac:dyDescent="0.3">
      <c r="A18" s="631"/>
      <c r="B18" s="641"/>
      <c r="C18" s="642"/>
      <c r="D18" s="642"/>
      <c r="E18" s="643"/>
      <c r="F18" s="116" t="s">
        <v>121</v>
      </c>
      <c r="G18" s="259">
        <f>SUM(G15:G17)</f>
        <v>2153390</v>
      </c>
      <c r="H18" s="655"/>
    </row>
    <row r="19" spans="1:8" ht="15.95" customHeight="1" x14ac:dyDescent="0.3">
      <c r="A19" s="625" t="s">
        <v>836</v>
      </c>
      <c r="B19" s="624" t="s">
        <v>998</v>
      </c>
      <c r="C19" s="624" t="s">
        <v>108</v>
      </c>
      <c r="D19" s="624"/>
      <c r="E19" s="624"/>
      <c r="F19" s="164" t="s">
        <v>1199</v>
      </c>
      <c r="G19" s="257"/>
      <c r="H19" s="660" t="s">
        <v>999</v>
      </c>
    </row>
    <row r="20" spans="1:8" ht="15.95" customHeight="1" x14ac:dyDescent="0.3">
      <c r="A20" s="624"/>
      <c r="B20" s="624"/>
      <c r="C20" s="624"/>
      <c r="D20" s="624"/>
      <c r="E20" s="624"/>
      <c r="F20" s="114" t="s">
        <v>122</v>
      </c>
      <c r="G20" s="258">
        <v>720987790</v>
      </c>
      <c r="H20" s="661"/>
    </row>
    <row r="21" spans="1:8" ht="15.95" customHeight="1" x14ac:dyDescent="0.3">
      <c r="A21" s="624"/>
      <c r="B21" s="624"/>
      <c r="C21" s="624"/>
      <c r="D21" s="624"/>
      <c r="E21" s="624"/>
      <c r="F21" s="114" t="s">
        <v>123</v>
      </c>
      <c r="G21" s="258">
        <v>114637050</v>
      </c>
      <c r="H21" s="661"/>
    </row>
    <row r="22" spans="1:8" ht="15.95" customHeight="1" x14ac:dyDescent="0.3">
      <c r="A22" s="624"/>
      <c r="B22" s="624"/>
      <c r="C22" s="624"/>
      <c r="D22" s="624"/>
      <c r="E22" s="624"/>
      <c r="F22" s="114" t="s">
        <v>124</v>
      </c>
      <c r="G22" s="258">
        <v>0</v>
      </c>
      <c r="H22" s="661"/>
    </row>
    <row r="23" spans="1:8" ht="15.95" customHeight="1" x14ac:dyDescent="0.3">
      <c r="A23" s="624"/>
      <c r="B23" s="624"/>
      <c r="C23" s="624"/>
      <c r="D23" s="624"/>
      <c r="E23" s="624"/>
      <c r="F23" s="116" t="s">
        <v>102</v>
      </c>
      <c r="G23" s="259">
        <f>SUM(G20:G22)</f>
        <v>835624840</v>
      </c>
      <c r="H23" s="662"/>
    </row>
    <row r="24" spans="1:8" ht="15.95" customHeight="1" x14ac:dyDescent="0.3">
      <c r="A24" s="625" t="s">
        <v>837</v>
      </c>
      <c r="B24" s="624"/>
      <c r="C24" s="624" t="s">
        <v>601</v>
      </c>
      <c r="D24" s="624"/>
      <c r="E24" s="624"/>
      <c r="F24" s="111" t="s">
        <v>604</v>
      </c>
      <c r="G24" s="257"/>
      <c r="H24" s="626" t="s">
        <v>860</v>
      </c>
    </row>
    <row r="25" spans="1:8" ht="15.95" customHeight="1" x14ac:dyDescent="0.3">
      <c r="A25" s="624"/>
      <c r="B25" s="624"/>
      <c r="C25" s="624"/>
      <c r="D25" s="624"/>
      <c r="E25" s="624"/>
      <c r="F25" s="114" t="s">
        <v>122</v>
      </c>
      <c r="G25" s="258">
        <v>258720</v>
      </c>
      <c r="H25" s="627"/>
    </row>
    <row r="26" spans="1:8" ht="15.95" customHeight="1" x14ac:dyDescent="0.3">
      <c r="A26" s="624"/>
      <c r="B26" s="624"/>
      <c r="C26" s="624"/>
      <c r="D26" s="624"/>
      <c r="E26" s="624"/>
      <c r="F26" s="114" t="s">
        <v>123</v>
      </c>
      <c r="G26" s="258">
        <v>9500</v>
      </c>
      <c r="H26" s="627"/>
    </row>
    <row r="27" spans="1:8" ht="15.95" customHeight="1" x14ac:dyDescent="0.3">
      <c r="A27" s="624"/>
      <c r="B27" s="624"/>
      <c r="C27" s="624"/>
      <c r="D27" s="624"/>
      <c r="E27" s="624"/>
      <c r="F27" s="114" t="s">
        <v>124</v>
      </c>
      <c r="G27" s="258">
        <v>0</v>
      </c>
      <c r="H27" s="627"/>
    </row>
    <row r="28" spans="1:8" ht="15.95" customHeight="1" x14ac:dyDescent="0.3">
      <c r="A28" s="624"/>
      <c r="B28" s="624"/>
      <c r="C28" s="624"/>
      <c r="D28" s="624"/>
      <c r="E28" s="624"/>
      <c r="F28" s="116" t="s">
        <v>102</v>
      </c>
      <c r="G28" s="259">
        <f t="shared" ref="G28" si="3">SUM(G25:G27)</f>
        <v>268220</v>
      </c>
      <c r="H28" s="628"/>
    </row>
    <row r="29" spans="1:8" ht="15.95" customHeight="1" x14ac:dyDescent="0.3">
      <c r="A29" s="625" t="s">
        <v>838</v>
      </c>
      <c r="B29" s="624"/>
      <c r="C29" s="624" t="s">
        <v>602</v>
      </c>
      <c r="D29" s="624"/>
      <c r="E29" s="624"/>
      <c r="F29" s="111" t="s">
        <v>604</v>
      </c>
      <c r="G29" s="257"/>
      <c r="H29" s="626" t="s">
        <v>860</v>
      </c>
    </row>
    <row r="30" spans="1:8" ht="15.95" customHeight="1" x14ac:dyDescent="0.3">
      <c r="A30" s="624"/>
      <c r="B30" s="624"/>
      <c r="C30" s="624"/>
      <c r="D30" s="624"/>
      <c r="E30" s="624"/>
      <c r="F30" s="114" t="s">
        <v>122</v>
      </c>
      <c r="G30" s="258">
        <v>19220</v>
      </c>
      <c r="H30" s="627"/>
    </row>
    <row r="31" spans="1:8" ht="15.95" customHeight="1" x14ac:dyDescent="0.3">
      <c r="A31" s="624"/>
      <c r="B31" s="624"/>
      <c r="C31" s="624"/>
      <c r="D31" s="624"/>
      <c r="E31" s="624"/>
      <c r="F31" s="114" t="s">
        <v>123</v>
      </c>
      <c r="G31" s="258">
        <v>690</v>
      </c>
      <c r="H31" s="627"/>
    </row>
    <row r="32" spans="1:8" ht="15.95" customHeight="1" x14ac:dyDescent="0.3">
      <c r="A32" s="624"/>
      <c r="B32" s="624"/>
      <c r="C32" s="624"/>
      <c r="D32" s="624"/>
      <c r="E32" s="624"/>
      <c r="F32" s="114" t="s">
        <v>124</v>
      </c>
      <c r="G32" s="258">
        <v>0</v>
      </c>
      <c r="H32" s="627"/>
    </row>
    <row r="33" spans="1:8" ht="15.95" customHeight="1" x14ac:dyDescent="0.3">
      <c r="A33" s="624"/>
      <c r="B33" s="624"/>
      <c r="C33" s="624"/>
      <c r="D33" s="624"/>
      <c r="E33" s="624"/>
      <c r="F33" s="116" t="s">
        <v>102</v>
      </c>
      <c r="G33" s="259">
        <f t="shared" ref="G33" si="4">SUM(G30:G32)</f>
        <v>19910</v>
      </c>
      <c r="H33" s="628"/>
    </row>
    <row r="34" spans="1:8" ht="15.95" customHeight="1" x14ac:dyDescent="0.3">
      <c r="A34" s="625" t="s">
        <v>839</v>
      </c>
      <c r="B34" s="624"/>
      <c r="C34" s="624" t="s">
        <v>603</v>
      </c>
      <c r="D34" s="624"/>
      <c r="E34" s="624"/>
      <c r="F34" s="111" t="s">
        <v>604</v>
      </c>
      <c r="G34" s="257"/>
      <c r="H34" s="626" t="s">
        <v>860</v>
      </c>
    </row>
    <row r="35" spans="1:8" ht="15.95" customHeight="1" x14ac:dyDescent="0.3">
      <c r="A35" s="624"/>
      <c r="B35" s="624"/>
      <c r="C35" s="624"/>
      <c r="D35" s="624"/>
      <c r="E35" s="624"/>
      <c r="F35" s="114" t="s">
        <v>122</v>
      </c>
      <c r="G35" s="258">
        <v>130230</v>
      </c>
      <c r="H35" s="627"/>
    </row>
    <row r="36" spans="1:8" ht="15.95" customHeight="1" x14ac:dyDescent="0.3">
      <c r="A36" s="624"/>
      <c r="B36" s="624"/>
      <c r="C36" s="624"/>
      <c r="D36" s="624"/>
      <c r="E36" s="624"/>
      <c r="F36" s="114" t="s">
        <v>123</v>
      </c>
      <c r="G36" s="258">
        <v>4770</v>
      </c>
      <c r="H36" s="627"/>
    </row>
    <row r="37" spans="1:8" ht="15.95" customHeight="1" x14ac:dyDescent="0.3">
      <c r="A37" s="624"/>
      <c r="B37" s="624"/>
      <c r="C37" s="624"/>
      <c r="D37" s="624"/>
      <c r="E37" s="624"/>
      <c r="F37" s="114" t="s">
        <v>124</v>
      </c>
      <c r="G37" s="258">
        <v>0</v>
      </c>
      <c r="H37" s="627"/>
    </row>
    <row r="38" spans="1:8" ht="15.95" customHeight="1" x14ac:dyDescent="0.3">
      <c r="A38" s="624"/>
      <c r="B38" s="624"/>
      <c r="C38" s="624"/>
      <c r="D38" s="624"/>
      <c r="E38" s="624"/>
      <c r="F38" s="116" t="s">
        <v>102</v>
      </c>
      <c r="G38" s="259">
        <f t="shared" ref="G38" si="5">SUM(G35:G37)</f>
        <v>135000</v>
      </c>
      <c r="H38" s="628"/>
    </row>
    <row r="39" spans="1:8" ht="15.95" customHeight="1" x14ac:dyDescent="0.3">
      <c r="A39" s="625" t="s">
        <v>840</v>
      </c>
      <c r="B39" s="624"/>
      <c r="C39" s="624" t="s">
        <v>605</v>
      </c>
      <c r="D39" s="624"/>
      <c r="E39" s="624"/>
      <c r="F39" s="111" t="s">
        <v>604</v>
      </c>
      <c r="G39" s="257"/>
      <c r="H39" s="626" t="s">
        <v>860</v>
      </c>
    </row>
    <row r="40" spans="1:8" ht="15.95" customHeight="1" x14ac:dyDescent="0.3">
      <c r="A40" s="624"/>
      <c r="B40" s="624"/>
      <c r="C40" s="624"/>
      <c r="D40" s="624"/>
      <c r="E40" s="624"/>
      <c r="F40" s="114" t="s">
        <v>122</v>
      </c>
      <c r="G40" s="258">
        <v>32800</v>
      </c>
      <c r="H40" s="627"/>
    </row>
    <row r="41" spans="1:8" ht="15.95" customHeight="1" x14ac:dyDescent="0.3">
      <c r="A41" s="624"/>
      <c r="B41" s="624"/>
      <c r="C41" s="624"/>
      <c r="D41" s="624"/>
      <c r="E41" s="624"/>
      <c r="F41" s="114" t="s">
        <v>123</v>
      </c>
      <c r="G41" s="258">
        <v>1200</v>
      </c>
      <c r="H41" s="627"/>
    </row>
    <row r="42" spans="1:8" ht="15.95" customHeight="1" x14ac:dyDescent="0.3">
      <c r="A42" s="624"/>
      <c r="B42" s="624"/>
      <c r="C42" s="624"/>
      <c r="D42" s="624"/>
      <c r="E42" s="624"/>
      <c r="F42" s="114" t="s">
        <v>124</v>
      </c>
      <c r="G42" s="258">
        <v>0</v>
      </c>
      <c r="H42" s="627"/>
    </row>
    <row r="43" spans="1:8" ht="15.95" customHeight="1" x14ac:dyDescent="0.3">
      <c r="A43" s="624"/>
      <c r="B43" s="624"/>
      <c r="C43" s="624"/>
      <c r="D43" s="624"/>
      <c r="E43" s="624"/>
      <c r="F43" s="116" t="s">
        <v>102</v>
      </c>
      <c r="G43" s="259">
        <f t="shared" ref="G43" si="6">SUM(G40:G42)</f>
        <v>34000</v>
      </c>
      <c r="H43" s="628"/>
    </row>
    <row r="44" spans="1:8" ht="15.95" customHeight="1" x14ac:dyDescent="0.3">
      <c r="A44" s="625" t="s">
        <v>841</v>
      </c>
      <c r="B44" s="624"/>
      <c r="C44" s="624" t="s">
        <v>606</v>
      </c>
      <c r="D44" s="624"/>
      <c r="E44" s="624"/>
      <c r="F44" s="111" t="s">
        <v>604</v>
      </c>
      <c r="G44" s="257"/>
      <c r="H44" s="626" t="s">
        <v>860</v>
      </c>
    </row>
    <row r="45" spans="1:8" ht="15.95" customHeight="1" x14ac:dyDescent="0.3">
      <c r="A45" s="624"/>
      <c r="B45" s="624"/>
      <c r="C45" s="624"/>
      <c r="D45" s="624"/>
      <c r="E45" s="624"/>
      <c r="F45" s="114" t="s">
        <v>122</v>
      </c>
      <c r="G45" s="258">
        <v>117990</v>
      </c>
      <c r="H45" s="627"/>
    </row>
    <row r="46" spans="1:8" ht="15.95" customHeight="1" x14ac:dyDescent="0.3">
      <c r="A46" s="624"/>
      <c r="B46" s="624"/>
      <c r="C46" s="624"/>
      <c r="D46" s="624"/>
      <c r="E46" s="624"/>
      <c r="F46" s="114" t="s">
        <v>123</v>
      </c>
      <c r="G46" s="258">
        <v>4320</v>
      </c>
      <c r="H46" s="627"/>
    </row>
    <row r="47" spans="1:8" ht="15.95" customHeight="1" x14ac:dyDescent="0.3">
      <c r="A47" s="624"/>
      <c r="B47" s="624"/>
      <c r="C47" s="624"/>
      <c r="D47" s="624"/>
      <c r="E47" s="624"/>
      <c r="F47" s="114" t="s">
        <v>124</v>
      </c>
      <c r="G47" s="258">
        <v>0</v>
      </c>
      <c r="H47" s="627"/>
    </row>
    <row r="48" spans="1:8" ht="15.95" customHeight="1" x14ac:dyDescent="0.3">
      <c r="A48" s="624"/>
      <c r="B48" s="624"/>
      <c r="C48" s="624"/>
      <c r="D48" s="624"/>
      <c r="E48" s="624"/>
      <c r="F48" s="116" t="s">
        <v>102</v>
      </c>
      <c r="G48" s="259">
        <f t="shared" ref="G48" si="7">SUM(G45:G47)</f>
        <v>122310</v>
      </c>
      <c r="H48" s="628"/>
    </row>
    <row r="49" spans="1:8" ht="15.95" customHeight="1" x14ac:dyDescent="0.3">
      <c r="A49" s="625" t="s">
        <v>842</v>
      </c>
      <c r="B49" s="624"/>
      <c r="C49" s="624" t="s">
        <v>607</v>
      </c>
      <c r="D49" s="624"/>
      <c r="E49" s="624"/>
      <c r="F49" s="111" t="s">
        <v>604</v>
      </c>
      <c r="G49" s="257"/>
      <c r="H49" s="626" t="s">
        <v>860</v>
      </c>
    </row>
    <row r="50" spans="1:8" ht="15.95" customHeight="1" x14ac:dyDescent="0.3">
      <c r="A50" s="624"/>
      <c r="B50" s="624"/>
      <c r="C50" s="624"/>
      <c r="D50" s="624"/>
      <c r="E50" s="624"/>
      <c r="F50" s="114" t="s">
        <v>122</v>
      </c>
      <c r="G50" s="258">
        <v>199990</v>
      </c>
      <c r="H50" s="627"/>
    </row>
    <row r="51" spans="1:8" ht="15.95" customHeight="1" x14ac:dyDescent="0.3">
      <c r="A51" s="624"/>
      <c r="B51" s="624"/>
      <c r="C51" s="624"/>
      <c r="D51" s="624"/>
      <c r="E51" s="624"/>
      <c r="F51" s="114" t="s">
        <v>123</v>
      </c>
      <c r="G51" s="258">
        <v>7330</v>
      </c>
      <c r="H51" s="627"/>
    </row>
    <row r="52" spans="1:8" ht="15.95" customHeight="1" x14ac:dyDescent="0.3">
      <c r="A52" s="624"/>
      <c r="B52" s="624"/>
      <c r="C52" s="624"/>
      <c r="D52" s="624"/>
      <c r="E52" s="624"/>
      <c r="F52" s="114" t="s">
        <v>124</v>
      </c>
      <c r="G52" s="258">
        <v>0</v>
      </c>
      <c r="H52" s="627"/>
    </row>
    <row r="53" spans="1:8" ht="15.95" customHeight="1" x14ac:dyDescent="0.3">
      <c r="A53" s="624"/>
      <c r="B53" s="624"/>
      <c r="C53" s="624"/>
      <c r="D53" s="624"/>
      <c r="E53" s="624"/>
      <c r="F53" s="116" t="s">
        <v>102</v>
      </c>
      <c r="G53" s="259">
        <f t="shared" ref="G53" si="8">SUM(G50:G52)</f>
        <v>207320</v>
      </c>
      <c r="H53" s="628"/>
    </row>
    <row r="54" spans="1:8" ht="15.95" customHeight="1" x14ac:dyDescent="0.3">
      <c r="A54" s="625" t="s">
        <v>843</v>
      </c>
      <c r="B54" s="624"/>
      <c r="C54" s="624" t="s">
        <v>608</v>
      </c>
      <c r="D54" s="624"/>
      <c r="E54" s="624"/>
      <c r="F54" s="111" t="s">
        <v>604</v>
      </c>
      <c r="G54" s="257"/>
      <c r="H54" s="626" t="s">
        <v>861</v>
      </c>
    </row>
    <row r="55" spans="1:8" ht="15.95" customHeight="1" x14ac:dyDescent="0.3">
      <c r="A55" s="624"/>
      <c r="B55" s="624"/>
      <c r="C55" s="624"/>
      <c r="D55" s="624"/>
      <c r="E55" s="624"/>
      <c r="F55" s="114" t="s">
        <v>122</v>
      </c>
      <c r="G55" s="258">
        <v>168140</v>
      </c>
      <c r="H55" s="627"/>
    </row>
    <row r="56" spans="1:8" ht="15.95" customHeight="1" x14ac:dyDescent="0.3">
      <c r="A56" s="624"/>
      <c r="B56" s="624"/>
      <c r="C56" s="624"/>
      <c r="D56" s="624"/>
      <c r="E56" s="624"/>
      <c r="F56" s="114" t="s">
        <v>123</v>
      </c>
      <c r="G56" s="258">
        <v>6170</v>
      </c>
      <c r="H56" s="627"/>
    </row>
    <row r="57" spans="1:8" ht="15.95" customHeight="1" x14ac:dyDescent="0.3">
      <c r="A57" s="624"/>
      <c r="B57" s="624"/>
      <c r="C57" s="624"/>
      <c r="D57" s="624"/>
      <c r="E57" s="624"/>
      <c r="F57" s="114" t="s">
        <v>124</v>
      </c>
      <c r="G57" s="258">
        <v>0</v>
      </c>
      <c r="H57" s="627"/>
    </row>
    <row r="58" spans="1:8" ht="15.95" customHeight="1" x14ac:dyDescent="0.3">
      <c r="A58" s="624"/>
      <c r="B58" s="624"/>
      <c r="C58" s="624"/>
      <c r="D58" s="624"/>
      <c r="E58" s="624"/>
      <c r="F58" s="116" t="s">
        <v>102</v>
      </c>
      <c r="G58" s="259">
        <f t="shared" ref="G58" si="9">SUM(G55:G57)</f>
        <v>174310</v>
      </c>
      <c r="H58" s="628"/>
    </row>
    <row r="59" spans="1:8" ht="15.95" customHeight="1" x14ac:dyDescent="0.3">
      <c r="A59" s="625" t="s">
        <v>844</v>
      </c>
      <c r="B59" s="624"/>
      <c r="C59" s="624" t="s">
        <v>609</v>
      </c>
      <c r="D59" s="624"/>
      <c r="E59" s="624"/>
      <c r="F59" s="111" t="s">
        <v>604</v>
      </c>
      <c r="G59" s="257"/>
      <c r="H59" s="626" t="s">
        <v>860</v>
      </c>
    </row>
    <row r="60" spans="1:8" ht="15.95" customHeight="1" x14ac:dyDescent="0.3">
      <c r="A60" s="624"/>
      <c r="B60" s="624"/>
      <c r="C60" s="624"/>
      <c r="D60" s="624"/>
      <c r="E60" s="624"/>
      <c r="F60" s="114" t="s">
        <v>122</v>
      </c>
      <c r="G60" s="258">
        <v>482270</v>
      </c>
      <c r="H60" s="627"/>
    </row>
    <row r="61" spans="1:8" ht="15.95" customHeight="1" x14ac:dyDescent="0.3">
      <c r="A61" s="624"/>
      <c r="B61" s="624"/>
      <c r="C61" s="624"/>
      <c r="D61" s="624"/>
      <c r="E61" s="624"/>
      <c r="F61" s="114" t="s">
        <v>123</v>
      </c>
      <c r="G61" s="258">
        <v>17710</v>
      </c>
      <c r="H61" s="627"/>
    </row>
    <row r="62" spans="1:8" ht="15.95" customHeight="1" x14ac:dyDescent="0.3">
      <c r="A62" s="624"/>
      <c r="B62" s="624"/>
      <c r="C62" s="624"/>
      <c r="D62" s="624"/>
      <c r="E62" s="624"/>
      <c r="F62" s="114" t="s">
        <v>124</v>
      </c>
      <c r="G62" s="258">
        <v>0</v>
      </c>
      <c r="H62" s="627"/>
    </row>
    <row r="63" spans="1:8" ht="15.95" customHeight="1" x14ac:dyDescent="0.3">
      <c r="A63" s="624"/>
      <c r="B63" s="624"/>
      <c r="C63" s="624"/>
      <c r="D63" s="624"/>
      <c r="E63" s="624"/>
      <c r="F63" s="116" t="s">
        <v>102</v>
      </c>
      <c r="G63" s="259">
        <f t="shared" ref="G63" si="10">SUM(G60:G62)</f>
        <v>499980</v>
      </c>
      <c r="H63" s="628"/>
    </row>
    <row r="64" spans="1:8" ht="15.95" customHeight="1" x14ac:dyDescent="0.3">
      <c r="A64" s="625" t="s">
        <v>845</v>
      </c>
      <c r="B64" s="624"/>
      <c r="C64" s="624" t="s">
        <v>610</v>
      </c>
      <c r="D64" s="624"/>
      <c r="E64" s="624"/>
      <c r="F64" s="111" t="s">
        <v>604</v>
      </c>
      <c r="G64" s="257"/>
      <c r="H64" s="626" t="s">
        <v>860</v>
      </c>
    </row>
    <row r="65" spans="1:8" ht="15.95" customHeight="1" x14ac:dyDescent="0.3">
      <c r="A65" s="624"/>
      <c r="B65" s="624"/>
      <c r="C65" s="624"/>
      <c r="D65" s="624"/>
      <c r="E65" s="624"/>
      <c r="F65" s="114" t="s">
        <v>122</v>
      </c>
      <c r="G65" s="258">
        <v>9820</v>
      </c>
      <c r="H65" s="627"/>
    </row>
    <row r="66" spans="1:8" ht="15.95" customHeight="1" x14ac:dyDescent="0.3">
      <c r="A66" s="624"/>
      <c r="B66" s="624"/>
      <c r="C66" s="624"/>
      <c r="D66" s="624"/>
      <c r="E66" s="624"/>
      <c r="F66" s="114" t="s">
        <v>123</v>
      </c>
      <c r="G66" s="258">
        <v>350</v>
      </c>
      <c r="H66" s="627"/>
    </row>
    <row r="67" spans="1:8" ht="15.95" customHeight="1" x14ac:dyDescent="0.3">
      <c r="A67" s="624"/>
      <c r="B67" s="624"/>
      <c r="C67" s="624"/>
      <c r="D67" s="624"/>
      <c r="E67" s="624"/>
      <c r="F67" s="114" t="s">
        <v>124</v>
      </c>
      <c r="G67" s="258">
        <v>0</v>
      </c>
      <c r="H67" s="627"/>
    </row>
    <row r="68" spans="1:8" ht="15.95" customHeight="1" x14ac:dyDescent="0.3">
      <c r="A68" s="624"/>
      <c r="B68" s="624"/>
      <c r="C68" s="624"/>
      <c r="D68" s="624"/>
      <c r="E68" s="624"/>
      <c r="F68" s="116" t="s">
        <v>102</v>
      </c>
      <c r="G68" s="259">
        <f t="shared" ref="G68" si="11">SUM(G65:G67)</f>
        <v>10170</v>
      </c>
      <c r="H68" s="628"/>
    </row>
    <row r="69" spans="1:8" ht="15.95" customHeight="1" x14ac:dyDescent="0.3">
      <c r="A69" s="625" t="s">
        <v>846</v>
      </c>
      <c r="B69" s="624"/>
      <c r="C69" s="624" t="s">
        <v>611</v>
      </c>
      <c r="D69" s="624"/>
      <c r="E69" s="624"/>
      <c r="F69" s="111" t="s">
        <v>604</v>
      </c>
      <c r="G69" s="257"/>
      <c r="H69" s="626" t="s">
        <v>860</v>
      </c>
    </row>
    <row r="70" spans="1:8" ht="15.95" customHeight="1" x14ac:dyDescent="0.3">
      <c r="A70" s="624"/>
      <c r="B70" s="624"/>
      <c r="C70" s="624"/>
      <c r="D70" s="624"/>
      <c r="E70" s="624"/>
      <c r="F70" s="114" t="s">
        <v>122</v>
      </c>
      <c r="G70" s="258">
        <v>210780</v>
      </c>
      <c r="H70" s="627"/>
    </row>
    <row r="71" spans="1:8" ht="15.95" customHeight="1" x14ac:dyDescent="0.3">
      <c r="A71" s="624"/>
      <c r="B71" s="624"/>
      <c r="C71" s="624"/>
      <c r="D71" s="624"/>
      <c r="E71" s="624"/>
      <c r="F71" s="114" t="s">
        <v>123</v>
      </c>
      <c r="G71" s="258">
        <v>7740</v>
      </c>
      <c r="H71" s="627"/>
    </row>
    <row r="72" spans="1:8" ht="15.95" customHeight="1" x14ac:dyDescent="0.3">
      <c r="A72" s="624"/>
      <c r="B72" s="624"/>
      <c r="C72" s="624"/>
      <c r="D72" s="624"/>
      <c r="E72" s="624"/>
      <c r="F72" s="114" t="s">
        <v>124</v>
      </c>
      <c r="G72" s="258">
        <v>0</v>
      </c>
      <c r="H72" s="627"/>
    </row>
    <row r="73" spans="1:8" ht="15.95" customHeight="1" x14ac:dyDescent="0.3">
      <c r="A73" s="624"/>
      <c r="B73" s="624"/>
      <c r="C73" s="624"/>
      <c r="D73" s="624"/>
      <c r="E73" s="624"/>
      <c r="F73" s="116" t="s">
        <v>102</v>
      </c>
      <c r="G73" s="259">
        <f t="shared" ref="G73" si="12">SUM(G70:G72)</f>
        <v>218520</v>
      </c>
      <c r="H73" s="628"/>
    </row>
    <row r="74" spans="1:8" ht="15.95" customHeight="1" x14ac:dyDescent="0.3">
      <c r="A74" s="629" t="s">
        <v>847</v>
      </c>
      <c r="B74" s="624"/>
      <c r="C74" s="624" t="s">
        <v>612</v>
      </c>
      <c r="D74" s="632"/>
      <c r="E74" s="632"/>
      <c r="F74" s="111" t="s">
        <v>614</v>
      </c>
      <c r="G74" s="257"/>
      <c r="H74" s="626" t="s">
        <v>862</v>
      </c>
    </row>
    <row r="75" spans="1:8" ht="15.95" customHeight="1" x14ac:dyDescent="0.3">
      <c r="A75" s="630"/>
      <c r="B75" s="624"/>
      <c r="C75" s="624"/>
      <c r="D75" s="633"/>
      <c r="E75" s="633"/>
      <c r="F75" s="114" t="s">
        <v>122</v>
      </c>
      <c r="G75" s="258">
        <v>45621640</v>
      </c>
      <c r="H75" s="627"/>
    </row>
    <row r="76" spans="1:8" ht="15.95" customHeight="1" x14ac:dyDescent="0.3">
      <c r="A76" s="630"/>
      <c r="B76" s="624"/>
      <c r="C76" s="624"/>
      <c r="D76" s="633"/>
      <c r="E76" s="633"/>
      <c r="F76" s="114" t="s">
        <v>123</v>
      </c>
      <c r="G76" s="258">
        <v>821040</v>
      </c>
      <c r="H76" s="627"/>
    </row>
    <row r="77" spans="1:8" ht="15.95" customHeight="1" x14ac:dyDescent="0.3">
      <c r="A77" s="630"/>
      <c r="B77" s="624"/>
      <c r="C77" s="624"/>
      <c r="D77" s="633"/>
      <c r="E77" s="633"/>
      <c r="F77" s="114" t="s">
        <v>124</v>
      </c>
      <c r="G77" s="258">
        <v>0</v>
      </c>
      <c r="H77" s="627"/>
    </row>
    <row r="78" spans="1:8" ht="15.95" customHeight="1" x14ac:dyDescent="0.3">
      <c r="A78" s="630"/>
      <c r="B78" s="624"/>
      <c r="C78" s="624"/>
      <c r="D78" s="633"/>
      <c r="E78" s="633"/>
      <c r="F78" s="116" t="s">
        <v>102</v>
      </c>
      <c r="G78" s="259">
        <f t="shared" ref="G78" si="13">SUM(G75:G77)</f>
        <v>46442680</v>
      </c>
      <c r="H78" s="628"/>
    </row>
    <row r="79" spans="1:8" ht="15.95" customHeight="1" x14ac:dyDescent="0.3">
      <c r="A79" s="630"/>
      <c r="B79" s="624"/>
      <c r="C79" s="624" t="s">
        <v>613</v>
      </c>
      <c r="D79" s="633"/>
      <c r="E79" s="633"/>
      <c r="F79" s="111" t="s">
        <v>615</v>
      </c>
      <c r="G79" s="257"/>
      <c r="H79" s="626" t="s">
        <v>862</v>
      </c>
    </row>
    <row r="80" spans="1:8" ht="15.95" customHeight="1" x14ac:dyDescent="0.3">
      <c r="A80" s="630"/>
      <c r="B80" s="624"/>
      <c r="C80" s="624"/>
      <c r="D80" s="633"/>
      <c r="E80" s="633"/>
      <c r="F80" s="114" t="s">
        <v>122</v>
      </c>
      <c r="G80" s="258">
        <v>32347230</v>
      </c>
      <c r="H80" s="627"/>
    </row>
    <row r="81" spans="1:8" ht="15.95" customHeight="1" x14ac:dyDescent="0.3">
      <c r="A81" s="630"/>
      <c r="B81" s="624"/>
      <c r="C81" s="624"/>
      <c r="D81" s="633"/>
      <c r="E81" s="633"/>
      <c r="F81" s="114" t="s">
        <v>123</v>
      </c>
      <c r="G81" s="258">
        <v>0</v>
      </c>
      <c r="H81" s="627"/>
    </row>
    <row r="82" spans="1:8" ht="15.95" customHeight="1" x14ac:dyDescent="0.3">
      <c r="A82" s="630"/>
      <c r="B82" s="624"/>
      <c r="C82" s="624"/>
      <c r="D82" s="633"/>
      <c r="E82" s="633"/>
      <c r="F82" s="114" t="s">
        <v>124</v>
      </c>
      <c r="G82" s="258">
        <v>0</v>
      </c>
      <c r="H82" s="627"/>
    </row>
    <row r="83" spans="1:8" ht="15.95" customHeight="1" x14ac:dyDescent="0.3">
      <c r="A83" s="630"/>
      <c r="B83" s="624"/>
      <c r="C83" s="624"/>
      <c r="D83" s="634"/>
      <c r="E83" s="634"/>
      <c r="F83" s="116" t="s">
        <v>102</v>
      </c>
      <c r="G83" s="259">
        <f t="shared" ref="G83" si="14">SUM(G80:G82)</f>
        <v>32347230</v>
      </c>
      <c r="H83" s="628"/>
    </row>
    <row r="84" spans="1:8" ht="15.95" customHeight="1" x14ac:dyDescent="0.3">
      <c r="A84" s="630"/>
      <c r="B84" s="635" t="s">
        <v>109</v>
      </c>
      <c r="C84" s="636"/>
      <c r="D84" s="636"/>
      <c r="E84" s="637"/>
      <c r="F84" s="118"/>
      <c r="G84" s="257"/>
      <c r="H84" s="113"/>
    </row>
    <row r="85" spans="1:8" ht="15.95" customHeight="1" x14ac:dyDescent="0.3">
      <c r="A85" s="630"/>
      <c r="B85" s="638"/>
      <c r="C85" s="639"/>
      <c r="D85" s="639"/>
      <c r="E85" s="640"/>
      <c r="F85" s="114" t="s">
        <v>125</v>
      </c>
      <c r="G85" s="258">
        <f>G75+G80</f>
        <v>77968870</v>
      </c>
      <c r="H85" s="654"/>
    </row>
    <row r="86" spans="1:8" ht="15.95" customHeight="1" x14ac:dyDescent="0.3">
      <c r="A86" s="630"/>
      <c r="B86" s="638"/>
      <c r="C86" s="639"/>
      <c r="D86" s="639"/>
      <c r="E86" s="640"/>
      <c r="F86" s="114" t="s">
        <v>126</v>
      </c>
      <c r="G86" s="258">
        <f t="shared" ref="G86:G87" si="15">G76+G81</f>
        <v>821040</v>
      </c>
      <c r="H86" s="654"/>
    </row>
    <row r="87" spans="1:8" ht="15.95" customHeight="1" x14ac:dyDescent="0.3">
      <c r="A87" s="630"/>
      <c r="B87" s="638"/>
      <c r="C87" s="639"/>
      <c r="D87" s="639"/>
      <c r="E87" s="640"/>
      <c r="F87" s="114" t="s">
        <v>127</v>
      </c>
      <c r="G87" s="258">
        <f t="shared" si="15"/>
        <v>0</v>
      </c>
      <c r="H87" s="654"/>
    </row>
    <row r="88" spans="1:8" ht="15.95" customHeight="1" x14ac:dyDescent="0.3">
      <c r="A88" s="631"/>
      <c r="B88" s="641"/>
      <c r="C88" s="642"/>
      <c r="D88" s="642"/>
      <c r="E88" s="643"/>
      <c r="F88" s="116" t="s">
        <v>121</v>
      </c>
      <c r="G88" s="259">
        <f>SUM(G85:G87)</f>
        <v>78789910</v>
      </c>
      <c r="H88" s="655"/>
    </row>
    <row r="89" spans="1:8" ht="15.95" customHeight="1" x14ac:dyDescent="0.3">
      <c r="A89" s="625" t="s">
        <v>848</v>
      </c>
      <c r="B89" s="656"/>
      <c r="C89" s="624" t="s">
        <v>616</v>
      </c>
      <c r="D89" s="624"/>
      <c r="E89" s="624"/>
      <c r="F89" s="111" t="s">
        <v>617</v>
      </c>
      <c r="G89" s="257"/>
      <c r="H89" s="113"/>
    </row>
    <row r="90" spans="1:8" ht="15.95" customHeight="1" x14ac:dyDescent="0.3">
      <c r="A90" s="624"/>
      <c r="B90" s="656"/>
      <c r="C90" s="624"/>
      <c r="D90" s="624"/>
      <c r="E90" s="624"/>
      <c r="F90" s="114" t="s">
        <v>122</v>
      </c>
      <c r="G90" s="258">
        <v>54614000</v>
      </c>
      <c r="H90" s="654"/>
    </row>
    <row r="91" spans="1:8" ht="15.95" customHeight="1" x14ac:dyDescent="0.3">
      <c r="A91" s="624"/>
      <c r="B91" s="656"/>
      <c r="C91" s="624"/>
      <c r="D91" s="624"/>
      <c r="E91" s="624"/>
      <c r="F91" s="114" t="s">
        <v>123</v>
      </c>
      <c r="G91" s="115"/>
      <c r="H91" s="654"/>
    </row>
    <row r="92" spans="1:8" ht="15.95" customHeight="1" x14ac:dyDescent="0.3">
      <c r="A92" s="624"/>
      <c r="B92" s="656"/>
      <c r="C92" s="624"/>
      <c r="D92" s="624"/>
      <c r="E92" s="624"/>
      <c r="F92" s="114" t="s">
        <v>124</v>
      </c>
      <c r="G92" s="115"/>
      <c r="H92" s="654"/>
    </row>
    <row r="93" spans="1:8" ht="15.95" customHeight="1" x14ac:dyDescent="0.3">
      <c r="A93" s="624"/>
      <c r="B93" s="656"/>
      <c r="C93" s="624"/>
      <c r="D93" s="624"/>
      <c r="E93" s="624"/>
      <c r="F93" s="116" t="s">
        <v>102</v>
      </c>
      <c r="G93" s="117">
        <f>SUM(G90:G92)</f>
        <v>54614000</v>
      </c>
      <c r="H93" s="655"/>
    </row>
    <row r="94" spans="1:8" ht="15.95" customHeight="1" x14ac:dyDescent="0.3">
      <c r="A94" s="645" t="s">
        <v>110</v>
      </c>
      <c r="B94" s="646"/>
      <c r="C94" s="646"/>
      <c r="D94" s="646"/>
      <c r="E94" s="646"/>
      <c r="F94" s="119"/>
      <c r="G94" s="166"/>
      <c r="H94" s="120"/>
    </row>
    <row r="95" spans="1:8" ht="15.95" customHeight="1" x14ac:dyDescent="0.3">
      <c r="A95" s="647"/>
      <c r="B95" s="648"/>
      <c r="C95" s="648"/>
      <c r="D95" s="648"/>
      <c r="E95" s="649"/>
      <c r="F95" s="168" t="s">
        <v>122</v>
      </c>
      <c r="G95" s="165">
        <f>SUMIF($F$4:$F$93,$F95,$G$4:$G$93)</f>
        <v>857354010</v>
      </c>
      <c r="H95" s="121"/>
    </row>
    <row r="96" spans="1:8" ht="15.95" customHeight="1" x14ac:dyDescent="0.3">
      <c r="A96" s="647"/>
      <c r="B96" s="648"/>
      <c r="C96" s="648"/>
      <c r="D96" s="648"/>
      <c r="E96" s="649"/>
      <c r="F96" s="168" t="s">
        <v>123</v>
      </c>
      <c r="G96" s="165">
        <f>SUMIF($F$4:$F$93,$F96,$G$4:$G$93)</f>
        <v>115517870</v>
      </c>
      <c r="H96" s="121"/>
    </row>
    <row r="97" spans="1:8" ht="15.95" customHeight="1" x14ac:dyDescent="0.3">
      <c r="A97" s="647"/>
      <c r="B97" s="648"/>
      <c r="C97" s="648"/>
      <c r="D97" s="648"/>
      <c r="E97" s="649"/>
      <c r="F97" s="168" t="s">
        <v>124</v>
      </c>
      <c r="G97" s="165">
        <f>SUMIF($F$4:$F$93,$F97,$G$4:$G$93)</f>
        <v>0</v>
      </c>
      <c r="H97" s="652"/>
    </row>
    <row r="98" spans="1:8" ht="15.95" customHeight="1" x14ac:dyDescent="0.3">
      <c r="A98" s="650"/>
      <c r="B98" s="651"/>
      <c r="C98" s="651"/>
      <c r="D98" s="651"/>
      <c r="E98" s="651"/>
      <c r="F98" s="169" t="s">
        <v>111</v>
      </c>
      <c r="G98" s="167">
        <f>SUM(G95:G97)</f>
        <v>972871880</v>
      </c>
      <c r="H98" s="653"/>
    </row>
    <row r="99" spans="1:8" x14ac:dyDescent="0.3">
      <c r="A99" s="101"/>
      <c r="B99" s="101"/>
      <c r="C99" s="101"/>
      <c r="D99" s="122"/>
      <c r="E99" s="122"/>
      <c r="F99" s="101"/>
      <c r="H99" s="124"/>
    </row>
    <row r="100" spans="1:8" x14ac:dyDescent="0.3">
      <c r="A100" s="101"/>
      <c r="B100" s="101"/>
      <c r="C100" s="101"/>
      <c r="D100" s="122"/>
      <c r="E100" s="122"/>
      <c r="F100" s="101"/>
      <c r="H100" s="124"/>
    </row>
    <row r="101" spans="1:8" x14ac:dyDescent="0.3">
      <c r="A101" s="101"/>
      <c r="B101" s="101"/>
      <c r="C101" s="101"/>
      <c r="D101" s="122"/>
      <c r="E101" s="122"/>
      <c r="F101" s="101"/>
      <c r="H101" s="124"/>
    </row>
    <row r="102" spans="1:8" x14ac:dyDescent="0.3">
      <c r="A102" s="101"/>
      <c r="B102" s="101"/>
      <c r="C102" s="101"/>
      <c r="D102" s="122"/>
      <c r="E102" s="122"/>
      <c r="F102" s="101"/>
      <c r="H102" s="124"/>
    </row>
    <row r="103" spans="1:8" x14ac:dyDescent="0.3">
      <c r="A103" s="101"/>
      <c r="B103" s="101"/>
      <c r="C103" s="101"/>
      <c r="D103" s="122"/>
      <c r="E103" s="122"/>
      <c r="F103" s="101"/>
      <c r="H103" s="124"/>
    </row>
    <row r="104" spans="1:8" x14ac:dyDescent="0.3">
      <c r="A104" s="101"/>
      <c r="B104" s="101"/>
      <c r="C104" s="101"/>
      <c r="D104" s="122"/>
      <c r="E104" s="122"/>
      <c r="F104" s="101"/>
      <c r="H104" s="124"/>
    </row>
    <row r="105" spans="1:8" x14ac:dyDescent="0.3">
      <c r="A105" s="101"/>
      <c r="B105" s="101"/>
      <c r="C105" s="101"/>
      <c r="D105" s="122"/>
      <c r="E105" s="122"/>
      <c r="F105" s="101"/>
      <c r="H105" s="124"/>
    </row>
    <row r="106" spans="1:8" x14ac:dyDescent="0.3">
      <c r="A106" s="101"/>
      <c r="B106" s="101"/>
      <c r="C106" s="101"/>
      <c r="D106" s="122"/>
      <c r="E106" s="122"/>
      <c r="F106" s="101"/>
      <c r="H106" s="124"/>
    </row>
    <row r="107" spans="1:8" x14ac:dyDescent="0.3">
      <c r="A107" s="101"/>
      <c r="B107" s="101"/>
      <c r="C107" s="101"/>
      <c r="D107" s="122"/>
      <c r="E107" s="122"/>
      <c r="F107" s="101"/>
      <c r="H107" s="124"/>
    </row>
    <row r="108" spans="1:8" x14ac:dyDescent="0.3">
      <c r="A108" s="101"/>
      <c r="B108" s="101"/>
      <c r="C108" s="101"/>
      <c r="D108" s="122"/>
      <c r="E108" s="122"/>
      <c r="F108" s="101"/>
      <c r="H108" s="124"/>
    </row>
    <row r="109" spans="1:8" x14ac:dyDescent="0.3">
      <c r="A109" s="101"/>
      <c r="B109" s="101"/>
      <c r="C109" s="101"/>
      <c r="D109" s="122"/>
      <c r="E109" s="122"/>
      <c r="F109" s="101"/>
      <c r="H109" s="124"/>
    </row>
    <row r="110" spans="1:8" x14ac:dyDescent="0.3">
      <c r="A110" s="101"/>
      <c r="B110" s="101"/>
      <c r="C110" s="101"/>
      <c r="D110" s="122"/>
      <c r="E110" s="122"/>
      <c r="F110" s="101"/>
      <c r="H110" s="124"/>
    </row>
    <row r="111" spans="1:8" x14ac:dyDescent="0.3">
      <c r="A111" s="101"/>
      <c r="B111" s="101"/>
      <c r="C111" s="101"/>
      <c r="D111" s="122"/>
      <c r="E111" s="122"/>
      <c r="F111" s="101"/>
      <c r="H111" s="124"/>
    </row>
    <row r="112" spans="1:8" x14ac:dyDescent="0.3">
      <c r="A112" s="101"/>
      <c r="B112" s="101"/>
      <c r="C112" s="101"/>
      <c r="D112" s="122"/>
      <c r="E112" s="122"/>
      <c r="F112" s="101"/>
      <c r="H112" s="124"/>
    </row>
    <row r="113" spans="1:8" x14ac:dyDescent="0.3">
      <c r="A113" s="101"/>
      <c r="B113" s="101"/>
      <c r="C113" s="101"/>
      <c r="D113" s="122"/>
      <c r="E113" s="122"/>
      <c r="F113" s="101"/>
      <c r="H113" s="124"/>
    </row>
    <row r="114" spans="1:8" x14ac:dyDescent="0.3">
      <c r="A114" s="101"/>
      <c r="B114" s="101"/>
      <c r="C114" s="101"/>
      <c r="D114" s="122"/>
      <c r="E114" s="122"/>
      <c r="F114" s="101"/>
      <c r="H114" s="124"/>
    </row>
    <row r="115" spans="1:8" x14ac:dyDescent="0.3">
      <c r="A115" s="101"/>
      <c r="B115" s="101"/>
      <c r="C115" s="101"/>
      <c r="D115" s="122"/>
      <c r="E115" s="122"/>
      <c r="F115" s="101"/>
      <c r="H115" s="124"/>
    </row>
    <row r="116" spans="1:8" x14ac:dyDescent="0.3">
      <c r="A116" s="101"/>
      <c r="B116" s="101"/>
      <c r="C116" s="101"/>
      <c r="D116" s="122"/>
      <c r="E116" s="122"/>
      <c r="F116" s="101"/>
      <c r="H116" s="124"/>
    </row>
    <row r="117" spans="1:8" x14ac:dyDescent="0.3">
      <c r="A117" s="101"/>
      <c r="B117" s="101"/>
      <c r="C117" s="101"/>
      <c r="D117" s="122"/>
      <c r="E117" s="122"/>
      <c r="F117" s="101"/>
      <c r="H117" s="124"/>
    </row>
    <row r="118" spans="1:8" x14ac:dyDescent="0.3">
      <c r="A118" s="101"/>
      <c r="B118" s="101"/>
      <c r="C118" s="101"/>
      <c r="D118" s="122"/>
      <c r="E118" s="122"/>
      <c r="F118" s="101"/>
      <c r="H118" s="124"/>
    </row>
    <row r="119" spans="1:8" x14ac:dyDescent="0.3">
      <c r="A119" s="101"/>
      <c r="B119" s="101"/>
      <c r="C119" s="101"/>
      <c r="D119" s="122"/>
      <c r="E119" s="122"/>
      <c r="F119" s="101"/>
      <c r="H119" s="124"/>
    </row>
    <row r="120" spans="1:8" x14ac:dyDescent="0.3">
      <c r="A120" s="101"/>
      <c r="B120" s="101"/>
      <c r="C120" s="101"/>
      <c r="D120" s="122"/>
      <c r="E120" s="122"/>
      <c r="F120" s="101"/>
      <c r="H120" s="124"/>
    </row>
    <row r="121" spans="1:8" x14ac:dyDescent="0.3">
      <c r="A121" s="101"/>
      <c r="B121" s="101"/>
      <c r="C121" s="101"/>
      <c r="D121" s="122"/>
      <c r="E121" s="122"/>
      <c r="F121" s="101"/>
      <c r="H121" s="124"/>
    </row>
    <row r="122" spans="1:8" x14ac:dyDescent="0.3">
      <c r="A122" s="101"/>
      <c r="B122" s="101"/>
      <c r="C122" s="101"/>
      <c r="D122" s="122"/>
      <c r="E122" s="122"/>
      <c r="F122" s="101"/>
      <c r="H122" s="124"/>
    </row>
    <row r="123" spans="1:8" x14ac:dyDescent="0.3">
      <c r="A123" s="101"/>
      <c r="B123" s="101"/>
      <c r="C123" s="101"/>
      <c r="D123" s="122"/>
      <c r="E123" s="122"/>
      <c r="F123" s="101"/>
      <c r="H123" s="124"/>
    </row>
    <row r="124" spans="1:8" x14ac:dyDescent="0.3">
      <c r="A124" s="101"/>
      <c r="B124" s="101"/>
      <c r="C124" s="101"/>
      <c r="D124" s="122"/>
      <c r="E124" s="122"/>
      <c r="F124" s="101"/>
      <c r="H124" s="124"/>
    </row>
    <row r="125" spans="1:8" x14ac:dyDescent="0.3">
      <c r="A125" s="101"/>
      <c r="B125" s="101"/>
      <c r="C125" s="101"/>
      <c r="D125" s="122"/>
      <c r="E125" s="122"/>
      <c r="F125" s="101"/>
      <c r="H125" s="124"/>
    </row>
    <row r="126" spans="1:8" x14ac:dyDescent="0.3">
      <c r="A126" s="101"/>
      <c r="B126" s="101"/>
      <c r="C126" s="101"/>
      <c r="D126" s="122"/>
      <c r="E126" s="122"/>
      <c r="F126" s="101"/>
      <c r="H126" s="124"/>
    </row>
    <row r="127" spans="1:8" x14ac:dyDescent="0.3">
      <c r="A127" s="101"/>
      <c r="B127" s="101"/>
      <c r="C127" s="101"/>
      <c r="D127" s="122"/>
      <c r="E127" s="122"/>
      <c r="F127" s="101"/>
      <c r="H127" s="124"/>
    </row>
    <row r="128" spans="1:8" x14ac:dyDescent="0.3">
      <c r="A128" s="101"/>
      <c r="B128" s="101"/>
      <c r="C128" s="101"/>
      <c r="D128" s="122"/>
      <c r="E128" s="122"/>
      <c r="F128" s="101"/>
      <c r="H128" s="124"/>
    </row>
    <row r="129" spans="1:8" x14ac:dyDescent="0.3">
      <c r="A129" s="101"/>
      <c r="B129" s="101"/>
      <c r="C129" s="101"/>
      <c r="D129" s="122"/>
      <c r="E129" s="122"/>
      <c r="F129" s="101"/>
      <c r="H129" s="124"/>
    </row>
    <row r="130" spans="1:8" x14ac:dyDescent="0.3">
      <c r="A130" s="101"/>
      <c r="B130" s="101"/>
      <c r="C130" s="101"/>
      <c r="D130" s="122"/>
      <c r="E130" s="122"/>
      <c r="F130" s="101"/>
      <c r="H130" s="124"/>
    </row>
    <row r="131" spans="1:8" x14ac:dyDescent="0.3">
      <c r="A131" s="101"/>
      <c r="B131" s="101"/>
      <c r="C131" s="101"/>
      <c r="D131" s="122"/>
      <c r="E131" s="122"/>
      <c r="F131" s="101"/>
      <c r="H131" s="124"/>
    </row>
    <row r="132" spans="1:8" x14ac:dyDescent="0.3">
      <c r="A132" s="101"/>
      <c r="B132" s="101"/>
      <c r="C132" s="101"/>
      <c r="D132" s="122"/>
      <c r="E132" s="122"/>
      <c r="F132" s="101"/>
      <c r="H132" s="124"/>
    </row>
    <row r="133" spans="1:8" x14ac:dyDescent="0.3">
      <c r="A133" s="101"/>
      <c r="B133" s="101"/>
      <c r="C133" s="101"/>
      <c r="D133" s="122"/>
      <c r="E133" s="122"/>
      <c r="F133" s="101"/>
      <c r="H133" s="124"/>
    </row>
    <row r="134" spans="1:8" x14ac:dyDescent="0.3">
      <c r="A134" s="101"/>
      <c r="B134" s="101"/>
      <c r="C134" s="101"/>
      <c r="D134" s="122"/>
      <c r="E134" s="122"/>
      <c r="F134" s="101"/>
      <c r="H134" s="124"/>
    </row>
    <row r="135" spans="1:8" x14ac:dyDescent="0.3">
      <c r="A135" s="101"/>
      <c r="B135" s="101"/>
      <c r="C135" s="101"/>
      <c r="D135" s="122"/>
      <c r="E135" s="122"/>
      <c r="F135" s="101"/>
      <c r="H135" s="124"/>
    </row>
    <row r="136" spans="1:8" x14ac:dyDescent="0.3">
      <c r="A136" s="101"/>
      <c r="B136" s="101"/>
      <c r="C136" s="101"/>
      <c r="D136" s="122"/>
      <c r="E136" s="122"/>
      <c r="F136" s="101"/>
      <c r="H136" s="124"/>
    </row>
    <row r="137" spans="1:8" x14ac:dyDescent="0.3">
      <c r="A137" s="101"/>
      <c r="B137" s="101"/>
      <c r="C137" s="101"/>
      <c r="D137" s="122"/>
      <c r="E137" s="122"/>
      <c r="F137" s="101"/>
      <c r="H137" s="124"/>
    </row>
    <row r="138" spans="1:8" x14ac:dyDescent="0.3">
      <c r="A138" s="101"/>
      <c r="B138" s="101"/>
      <c r="C138" s="101"/>
      <c r="D138" s="122"/>
      <c r="E138" s="122"/>
      <c r="F138" s="101"/>
      <c r="H138" s="124"/>
    </row>
    <row r="139" spans="1:8" x14ac:dyDescent="0.3">
      <c r="A139" s="101"/>
      <c r="B139" s="101"/>
      <c r="C139" s="101"/>
      <c r="D139" s="122"/>
      <c r="E139" s="122"/>
      <c r="F139" s="101"/>
      <c r="H139" s="124"/>
    </row>
    <row r="140" spans="1:8" x14ac:dyDescent="0.3">
      <c r="A140" s="101"/>
      <c r="B140" s="101"/>
      <c r="C140" s="101"/>
      <c r="D140" s="122"/>
      <c r="E140" s="122"/>
      <c r="F140" s="101"/>
      <c r="H140" s="124"/>
    </row>
    <row r="141" spans="1:8" x14ac:dyDescent="0.3">
      <c r="A141" s="101"/>
      <c r="B141" s="101"/>
      <c r="C141" s="101"/>
      <c r="D141" s="122"/>
      <c r="E141" s="122"/>
      <c r="F141" s="101"/>
      <c r="H141" s="124"/>
    </row>
    <row r="142" spans="1:8" x14ac:dyDescent="0.3">
      <c r="A142" s="101"/>
      <c r="B142" s="101"/>
      <c r="C142" s="101"/>
      <c r="D142" s="122"/>
      <c r="E142" s="122"/>
      <c r="F142" s="101"/>
      <c r="H142" s="124"/>
    </row>
    <row r="143" spans="1:8" x14ac:dyDescent="0.3">
      <c r="A143" s="101"/>
      <c r="B143" s="101"/>
      <c r="C143" s="101"/>
      <c r="D143" s="122"/>
      <c r="E143" s="122"/>
      <c r="F143" s="101"/>
      <c r="H143" s="124"/>
    </row>
    <row r="144" spans="1:8" x14ac:dyDescent="0.3">
      <c r="A144" s="101"/>
      <c r="B144" s="101"/>
      <c r="C144" s="101"/>
      <c r="D144" s="122"/>
      <c r="E144" s="122"/>
      <c r="F144" s="101"/>
      <c r="H144" s="124"/>
    </row>
    <row r="145" spans="1:8" x14ac:dyDescent="0.3">
      <c r="A145" s="101"/>
      <c r="B145" s="101"/>
      <c r="C145" s="101"/>
      <c r="D145" s="122"/>
      <c r="E145" s="122"/>
      <c r="F145" s="101"/>
      <c r="H145" s="124"/>
    </row>
    <row r="146" spans="1:8" x14ac:dyDescent="0.3">
      <c r="A146" s="101"/>
      <c r="B146" s="101"/>
      <c r="C146" s="101"/>
      <c r="D146" s="122"/>
      <c r="E146" s="122"/>
      <c r="F146" s="101"/>
      <c r="H146" s="124"/>
    </row>
    <row r="147" spans="1:8" x14ac:dyDescent="0.3">
      <c r="A147" s="101"/>
      <c r="B147" s="101"/>
      <c r="C147" s="101"/>
      <c r="D147" s="122"/>
      <c r="E147" s="122"/>
      <c r="F147" s="101"/>
      <c r="H147" s="124"/>
    </row>
    <row r="148" spans="1:8" x14ac:dyDescent="0.3">
      <c r="A148" s="101"/>
      <c r="B148" s="101"/>
      <c r="C148" s="101"/>
      <c r="D148" s="122"/>
      <c r="E148" s="122"/>
      <c r="F148" s="101"/>
      <c r="H148" s="124"/>
    </row>
    <row r="149" spans="1:8" x14ac:dyDescent="0.3">
      <c r="A149" s="101"/>
      <c r="B149" s="101"/>
      <c r="C149" s="101"/>
      <c r="D149" s="122"/>
      <c r="E149" s="122"/>
      <c r="F149" s="101"/>
      <c r="H149" s="124"/>
    </row>
    <row r="150" spans="1:8" x14ac:dyDescent="0.3">
      <c r="A150" s="101"/>
      <c r="B150" s="101"/>
      <c r="C150" s="101"/>
      <c r="D150" s="122"/>
      <c r="E150" s="122"/>
      <c r="F150" s="101"/>
      <c r="H150" s="124"/>
    </row>
    <row r="151" spans="1:8" x14ac:dyDescent="0.3">
      <c r="A151" s="101"/>
      <c r="B151" s="101"/>
      <c r="C151" s="101"/>
      <c r="D151" s="122"/>
      <c r="E151" s="122"/>
      <c r="F151" s="101"/>
      <c r="H151" s="124"/>
    </row>
    <row r="152" spans="1:8" x14ac:dyDescent="0.3">
      <c r="A152" s="101"/>
      <c r="B152" s="101"/>
      <c r="C152" s="101"/>
      <c r="D152" s="122"/>
      <c r="E152" s="122"/>
      <c r="F152" s="101"/>
      <c r="H152" s="124"/>
    </row>
    <row r="153" spans="1:8" x14ac:dyDescent="0.3">
      <c r="A153" s="101"/>
      <c r="B153" s="101"/>
      <c r="C153" s="101"/>
      <c r="D153" s="122"/>
      <c r="E153" s="122"/>
      <c r="F153" s="101"/>
      <c r="H153" s="124"/>
    </row>
    <row r="154" spans="1:8" x14ac:dyDescent="0.3">
      <c r="A154" s="101"/>
      <c r="B154" s="101"/>
      <c r="C154" s="101"/>
      <c r="D154" s="122"/>
      <c r="E154" s="122"/>
      <c r="F154" s="101"/>
      <c r="H154" s="124"/>
    </row>
    <row r="155" spans="1:8" x14ac:dyDescent="0.3">
      <c r="A155" s="101"/>
      <c r="B155" s="101"/>
      <c r="C155" s="101"/>
      <c r="D155" s="122"/>
      <c r="E155" s="122"/>
      <c r="F155" s="101"/>
      <c r="H155" s="124"/>
    </row>
    <row r="156" spans="1:8" x14ac:dyDescent="0.3">
      <c r="A156" s="101"/>
      <c r="B156" s="101"/>
      <c r="C156" s="101"/>
      <c r="D156" s="122"/>
      <c r="E156" s="122"/>
      <c r="F156" s="101"/>
      <c r="H156" s="124"/>
    </row>
    <row r="157" spans="1:8" x14ac:dyDescent="0.3">
      <c r="A157" s="101"/>
      <c r="B157" s="101"/>
      <c r="C157" s="101"/>
      <c r="D157" s="122"/>
      <c r="E157" s="122"/>
      <c r="F157" s="101"/>
      <c r="H157" s="124"/>
    </row>
    <row r="158" spans="1:8" x14ac:dyDescent="0.3">
      <c r="A158" s="101"/>
      <c r="B158" s="101"/>
      <c r="C158" s="101"/>
      <c r="D158" s="122"/>
      <c r="E158" s="122"/>
      <c r="F158" s="101"/>
      <c r="H158" s="124"/>
    </row>
    <row r="159" spans="1:8" x14ac:dyDescent="0.3">
      <c r="A159" s="101"/>
      <c r="B159" s="101"/>
      <c r="C159" s="101"/>
      <c r="D159" s="122"/>
      <c r="E159" s="122"/>
      <c r="F159" s="101"/>
      <c r="H159" s="124"/>
    </row>
    <row r="160" spans="1:8" x14ac:dyDescent="0.3">
      <c r="A160" s="101"/>
      <c r="B160" s="101"/>
      <c r="C160" s="101"/>
      <c r="D160" s="122"/>
      <c r="E160" s="122"/>
      <c r="F160" s="101"/>
      <c r="H160" s="124"/>
    </row>
    <row r="161" spans="1:8" x14ac:dyDescent="0.3">
      <c r="A161" s="101"/>
      <c r="B161" s="101"/>
      <c r="C161" s="101"/>
      <c r="D161" s="122"/>
      <c r="E161" s="122"/>
      <c r="F161" s="101"/>
      <c r="H161" s="124"/>
    </row>
    <row r="162" spans="1:8" x14ac:dyDescent="0.3">
      <c r="A162" s="101"/>
      <c r="B162" s="101"/>
      <c r="C162" s="101"/>
      <c r="D162" s="122"/>
      <c r="E162" s="122"/>
      <c r="F162" s="101"/>
      <c r="H162" s="124"/>
    </row>
    <row r="163" spans="1:8" x14ac:dyDescent="0.3">
      <c r="A163" s="101"/>
      <c r="B163" s="101"/>
      <c r="C163" s="101"/>
      <c r="D163" s="122"/>
      <c r="E163" s="122"/>
      <c r="F163" s="101"/>
      <c r="H163" s="124"/>
    </row>
    <row r="164" spans="1:8" x14ac:dyDescent="0.3">
      <c r="A164" s="101"/>
      <c r="B164" s="101"/>
      <c r="C164" s="101"/>
      <c r="D164" s="122"/>
      <c r="E164" s="122"/>
      <c r="F164" s="101"/>
      <c r="H164" s="124"/>
    </row>
    <row r="165" spans="1:8" x14ac:dyDescent="0.3">
      <c r="A165" s="101"/>
      <c r="B165" s="101"/>
      <c r="C165" s="101"/>
      <c r="D165" s="122"/>
      <c r="E165" s="122"/>
      <c r="F165" s="101"/>
      <c r="H165" s="124"/>
    </row>
    <row r="166" spans="1:8" x14ac:dyDescent="0.3">
      <c r="A166" s="101"/>
      <c r="B166" s="101"/>
      <c r="C166" s="101"/>
      <c r="D166" s="122"/>
      <c r="E166" s="122"/>
      <c r="F166" s="101"/>
      <c r="H166" s="124"/>
    </row>
    <row r="167" spans="1:8" x14ac:dyDescent="0.3">
      <c r="A167" s="101"/>
      <c r="B167" s="101"/>
      <c r="C167" s="101"/>
      <c r="D167" s="122"/>
      <c r="E167" s="122"/>
      <c r="F167" s="101"/>
      <c r="H167" s="124"/>
    </row>
    <row r="168" spans="1:8" x14ac:dyDescent="0.3">
      <c r="A168" s="101"/>
      <c r="B168" s="101"/>
      <c r="C168" s="101"/>
      <c r="D168" s="122"/>
      <c r="E168" s="122"/>
      <c r="F168" s="101"/>
      <c r="H168" s="124"/>
    </row>
    <row r="169" spans="1:8" x14ac:dyDescent="0.3">
      <c r="A169" s="101"/>
      <c r="B169" s="101"/>
      <c r="C169" s="101"/>
      <c r="D169" s="122"/>
      <c r="E169" s="122"/>
      <c r="F169" s="101"/>
      <c r="H169" s="124"/>
    </row>
    <row r="170" spans="1:8" x14ac:dyDescent="0.3">
      <c r="A170" s="101"/>
      <c r="B170" s="101"/>
      <c r="C170" s="101"/>
      <c r="D170" s="122"/>
      <c r="E170" s="122"/>
      <c r="F170" s="101"/>
      <c r="H170" s="124"/>
    </row>
    <row r="171" spans="1:8" x14ac:dyDescent="0.3">
      <c r="A171" s="101"/>
      <c r="B171" s="101"/>
      <c r="C171" s="101"/>
      <c r="D171" s="122"/>
      <c r="E171" s="122"/>
      <c r="F171" s="101"/>
      <c r="H171" s="124"/>
    </row>
    <row r="172" spans="1:8" x14ac:dyDescent="0.3">
      <c r="A172" s="101"/>
      <c r="B172" s="101"/>
      <c r="C172" s="101"/>
      <c r="D172" s="122"/>
      <c r="E172" s="122"/>
      <c r="F172" s="101"/>
      <c r="H172" s="124"/>
    </row>
    <row r="173" spans="1:8" x14ac:dyDescent="0.3">
      <c r="A173" s="101"/>
      <c r="B173" s="101"/>
      <c r="C173" s="101"/>
      <c r="D173" s="122"/>
      <c r="E173" s="122"/>
      <c r="F173" s="101"/>
      <c r="H173" s="124"/>
    </row>
    <row r="174" spans="1:8" x14ac:dyDescent="0.3">
      <c r="A174" s="101"/>
      <c r="B174" s="101"/>
      <c r="C174" s="101"/>
      <c r="D174" s="122"/>
      <c r="E174" s="122"/>
      <c r="F174" s="101"/>
      <c r="H174" s="124"/>
    </row>
    <row r="175" spans="1:8" x14ac:dyDescent="0.3">
      <c r="A175" s="101"/>
      <c r="B175" s="101"/>
      <c r="C175" s="101"/>
      <c r="D175" s="122"/>
      <c r="E175" s="122"/>
      <c r="F175" s="101"/>
      <c r="H175" s="124"/>
    </row>
    <row r="176" spans="1:8" x14ac:dyDescent="0.3">
      <c r="A176" s="101"/>
      <c r="B176" s="101"/>
      <c r="C176" s="101"/>
      <c r="D176" s="122"/>
      <c r="E176" s="122"/>
      <c r="F176" s="101"/>
      <c r="H176" s="124"/>
    </row>
    <row r="177" spans="1:8" x14ac:dyDescent="0.3">
      <c r="A177" s="101"/>
      <c r="B177" s="101"/>
      <c r="C177" s="101"/>
      <c r="D177" s="122"/>
      <c r="E177" s="122"/>
      <c r="F177" s="101"/>
      <c r="H177" s="124"/>
    </row>
    <row r="178" spans="1:8" x14ac:dyDescent="0.3">
      <c r="A178" s="101"/>
      <c r="B178" s="101"/>
      <c r="C178" s="101"/>
      <c r="D178" s="122"/>
      <c r="E178" s="122"/>
      <c r="F178" s="101"/>
      <c r="H178" s="124"/>
    </row>
    <row r="179" spans="1:8" x14ac:dyDescent="0.3">
      <c r="A179" s="101"/>
      <c r="B179" s="101"/>
      <c r="C179" s="101"/>
      <c r="D179" s="122"/>
      <c r="E179" s="122"/>
      <c r="F179" s="101"/>
      <c r="H179" s="124"/>
    </row>
    <row r="180" spans="1:8" x14ac:dyDescent="0.3">
      <c r="A180" s="101"/>
      <c r="B180" s="101"/>
      <c r="C180" s="101"/>
      <c r="D180" s="122"/>
      <c r="E180" s="122"/>
      <c r="F180" s="101"/>
      <c r="H180" s="124"/>
    </row>
    <row r="181" spans="1:8" x14ac:dyDescent="0.3">
      <c r="A181" s="101"/>
      <c r="B181" s="101"/>
      <c r="C181" s="101"/>
      <c r="D181" s="122"/>
      <c r="E181" s="122"/>
      <c r="F181" s="101"/>
      <c r="H181" s="124"/>
    </row>
    <row r="182" spans="1:8" x14ac:dyDescent="0.3">
      <c r="A182" s="101"/>
      <c r="B182" s="101"/>
      <c r="C182" s="101"/>
      <c r="D182" s="122"/>
      <c r="E182" s="122"/>
      <c r="F182" s="101"/>
      <c r="H182" s="124"/>
    </row>
    <row r="183" spans="1:8" x14ac:dyDescent="0.3">
      <c r="A183" s="101"/>
      <c r="B183" s="101"/>
      <c r="C183" s="101"/>
      <c r="D183" s="122"/>
      <c r="E183" s="122"/>
      <c r="F183" s="101"/>
      <c r="H183" s="124"/>
    </row>
    <row r="184" spans="1:8" x14ac:dyDescent="0.3">
      <c r="A184" s="101"/>
      <c r="B184" s="101"/>
      <c r="C184" s="101"/>
      <c r="D184" s="122"/>
      <c r="E184" s="122"/>
      <c r="F184" s="101"/>
      <c r="H184" s="124"/>
    </row>
    <row r="185" spans="1:8" x14ac:dyDescent="0.3">
      <c r="A185" s="101"/>
      <c r="B185" s="101"/>
      <c r="C185" s="101"/>
      <c r="D185" s="122"/>
      <c r="E185" s="122"/>
      <c r="F185" s="101"/>
      <c r="H185" s="124"/>
    </row>
    <row r="186" spans="1:8" x14ac:dyDescent="0.3">
      <c r="A186" s="101"/>
      <c r="B186" s="101"/>
      <c r="C186" s="101"/>
      <c r="D186" s="122"/>
      <c r="E186" s="122"/>
      <c r="F186" s="101"/>
      <c r="H186" s="124"/>
    </row>
    <row r="187" spans="1:8" x14ac:dyDescent="0.3">
      <c r="A187" s="101"/>
      <c r="B187" s="101"/>
      <c r="C187" s="101"/>
      <c r="D187" s="122"/>
      <c r="E187" s="122"/>
      <c r="F187" s="101"/>
      <c r="H187" s="124"/>
    </row>
    <row r="188" spans="1:8" x14ac:dyDescent="0.3">
      <c r="A188" s="101"/>
      <c r="B188" s="101"/>
      <c r="C188" s="101"/>
      <c r="D188" s="122"/>
      <c r="E188" s="122"/>
      <c r="F188" s="101"/>
      <c r="H188" s="124"/>
    </row>
    <row r="189" spans="1:8" x14ac:dyDescent="0.3">
      <c r="A189" s="101"/>
      <c r="B189" s="101"/>
      <c r="C189" s="101"/>
      <c r="D189" s="122"/>
      <c r="E189" s="122"/>
      <c r="F189" s="101"/>
      <c r="H189" s="124"/>
    </row>
    <row r="190" spans="1:8" x14ac:dyDescent="0.3">
      <c r="A190" s="101"/>
      <c r="B190" s="101"/>
      <c r="C190" s="101"/>
      <c r="D190" s="122"/>
      <c r="E190" s="122"/>
      <c r="F190" s="101"/>
      <c r="H190" s="124"/>
    </row>
    <row r="191" spans="1:8" x14ac:dyDescent="0.3">
      <c r="A191" s="101"/>
      <c r="B191" s="101"/>
      <c r="C191" s="101"/>
      <c r="D191" s="122"/>
      <c r="E191" s="122"/>
      <c r="F191" s="101"/>
      <c r="H191" s="124"/>
    </row>
    <row r="192" spans="1:8" x14ac:dyDescent="0.3">
      <c r="A192" s="101"/>
      <c r="B192" s="101"/>
      <c r="C192" s="101"/>
      <c r="D192" s="122"/>
      <c r="E192" s="122"/>
      <c r="F192" s="101"/>
      <c r="H192" s="124"/>
    </row>
    <row r="193" spans="1:8" x14ac:dyDescent="0.3">
      <c r="A193" s="101"/>
      <c r="B193" s="101"/>
      <c r="C193" s="101"/>
      <c r="D193" s="122"/>
      <c r="E193" s="122"/>
      <c r="F193" s="101"/>
      <c r="H193" s="124"/>
    </row>
    <row r="194" spans="1:8" x14ac:dyDescent="0.3">
      <c r="A194" s="101"/>
      <c r="B194" s="101"/>
      <c r="C194" s="101"/>
      <c r="D194" s="122"/>
      <c r="E194" s="122"/>
      <c r="F194" s="101"/>
      <c r="H194" s="124"/>
    </row>
    <row r="195" spans="1:8" x14ac:dyDescent="0.3">
      <c r="A195" s="101"/>
      <c r="B195" s="101"/>
      <c r="C195" s="101"/>
      <c r="D195" s="122"/>
      <c r="E195" s="122"/>
      <c r="F195" s="101"/>
      <c r="H195" s="124"/>
    </row>
    <row r="196" spans="1:8" x14ac:dyDescent="0.3">
      <c r="A196" s="101"/>
      <c r="B196" s="101"/>
      <c r="C196" s="101"/>
      <c r="D196" s="122"/>
      <c r="E196" s="122"/>
      <c r="F196" s="101"/>
      <c r="H196" s="124"/>
    </row>
    <row r="197" spans="1:8" x14ac:dyDescent="0.3">
      <c r="A197" s="101"/>
      <c r="B197" s="101"/>
      <c r="C197" s="101"/>
      <c r="D197" s="122"/>
      <c r="E197" s="122"/>
      <c r="F197" s="101"/>
      <c r="H197" s="124"/>
    </row>
    <row r="198" spans="1:8" x14ac:dyDescent="0.3">
      <c r="A198" s="101"/>
      <c r="B198" s="101"/>
      <c r="C198" s="101"/>
      <c r="D198" s="122"/>
      <c r="E198" s="122"/>
      <c r="F198" s="101"/>
      <c r="H198" s="124"/>
    </row>
    <row r="199" spans="1:8" x14ac:dyDescent="0.3">
      <c r="A199" s="101"/>
      <c r="B199" s="101"/>
      <c r="C199" s="101"/>
      <c r="D199" s="122"/>
      <c r="E199" s="122"/>
      <c r="F199" s="101"/>
      <c r="H199" s="124"/>
    </row>
    <row r="200" spans="1:8" x14ac:dyDescent="0.3">
      <c r="A200" s="101"/>
      <c r="B200" s="101"/>
      <c r="C200" s="101"/>
      <c r="D200" s="122"/>
      <c r="E200" s="122"/>
      <c r="F200" s="101"/>
      <c r="H200" s="124"/>
    </row>
    <row r="201" spans="1:8" x14ac:dyDescent="0.3">
      <c r="A201" s="101"/>
      <c r="B201" s="101"/>
      <c r="C201" s="101"/>
      <c r="D201" s="122"/>
      <c r="E201" s="122"/>
      <c r="F201" s="101"/>
      <c r="H201" s="124"/>
    </row>
    <row r="202" spans="1:8" x14ac:dyDescent="0.3">
      <c r="A202" s="101"/>
      <c r="B202" s="101"/>
      <c r="C202" s="101"/>
      <c r="D202" s="122"/>
      <c r="E202" s="122"/>
      <c r="F202" s="101"/>
      <c r="H202" s="124"/>
    </row>
    <row r="203" spans="1:8" x14ac:dyDescent="0.3">
      <c r="A203" s="101"/>
      <c r="B203" s="101"/>
      <c r="C203" s="101"/>
      <c r="D203" s="122"/>
      <c r="E203" s="122"/>
      <c r="F203" s="101"/>
      <c r="H203" s="124"/>
    </row>
    <row r="204" spans="1:8" x14ac:dyDescent="0.3">
      <c r="A204" s="101"/>
      <c r="B204" s="101"/>
      <c r="C204" s="101"/>
      <c r="D204" s="122"/>
      <c r="E204" s="122"/>
      <c r="F204" s="101"/>
      <c r="H204" s="124"/>
    </row>
    <row r="205" spans="1:8" x14ac:dyDescent="0.3">
      <c r="A205" s="101"/>
      <c r="B205" s="101"/>
      <c r="C205" s="101"/>
      <c r="D205" s="122"/>
      <c r="E205" s="122"/>
      <c r="F205" s="101"/>
      <c r="H205" s="124"/>
    </row>
    <row r="206" spans="1:8" x14ac:dyDescent="0.3">
      <c r="A206" s="101"/>
      <c r="B206" s="101"/>
      <c r="C206" s="101"/>
      <c r="D206" s="122"/>
      <c r="E206" s="122"/>
      <c r="F206" s="101"/>
      <c r="H206" s="124"/>
    </row>
    <row r="207" spans="1:8" x14ac:dyDescent="0.3">
      <c r="A207" s="101"/>
      <c r="B207" s="101"/>
      <c r="C207" s="101"/>
      <c r="D207" s="122"/>
      <c r="E207" s="122"/>
      <c r="F207" s="101"/>
      <c r="H207" s="124"/>
    </row>
    <row r="208" spans="1:8" x14ac:dyDescent="0.3">
      <c r="A208" s="101"/>
      <c r="B208" s="101"/>
      <c r="C208" s="101"/>
      <c r="D208" s="122"/>
      <c r="E208" s="122"/>
      <c r="F208" s="101"/>
      <c r="H208" s="124"/>
    </row>
    <row r="209" spans="1:8" x14ac:dyDescent="0.3">
      <c r="A209" s="101"/>
      <c r="B209" s="101"/>
      <c r="C209" s="101"/>
      <c r="D209" s="122"/>
      <c r="E209" s="122"/>
      <c r="F209" s="101"/>
      <c r="H209" s="124"/>
    </row>
    <row r="210" spans="1:8" x14ac:dyDescent="0.3">
      <c r="A210" s="101"/>
      <c r="B210" s="101"/>
      <c r="C210" s="101"/>
      <c r="D210" s="122"/>
      <c r="E210" s="122"/>
      <c r="F210" s="101"/>
      <c r="H210" s="124"/>
    </row>
    <row r="211" spans="1:8" x14ac:dyDescent="0.3">
      <c r="A211" s="101"/>
      <c r="B211" s="101"/>
      <c r="C211" s="101"/>
      <c r="D211" s="122"/>
      <c r="E211" s="122"/>
      <c r="F211" s="101"/>
      <c r="H211" s="124"/>
    </row>
    <row r="212" spans="1:8" x14ac:dyDescent="0.3">
      <c r="A212" s="101"/>
      <c r="B212" s="101"/>
      <c r="C212" s="101"/>
      <c r="D212" s="122"/>
      <c r="E212" s="122"/>
      <c r="F212" s="101"/>
      <c r="H212" s="124"/>
    </row>
    <row r="213" spans="1:8" x14ac:dyDescent="0.3">
      <c r="A213" s="101"/>
      <c r="B213" s="101"/>
      <c r="C213" s="101"/>
      <c r="D213" s="122"/>
      <c r="E213" s="122"/>
      <c r="F213" s="101"/>
      <c r="H213" s="124"/>
    </row>
    <row r="214" spans="1:8" x14ac:dyDescent="0.3">
      <c r="A214" s="101"/>
      <c r="B214" s="101"/>
      <c r="C214" s="101"/>
      <c r="D214" s="122"/>
      <c r="E214" s="122"/>
      <c r="F214" s="101"/>
      <c r="H214" s="124"/>
    </row>
    <row r="215" spans="1:8" x14ac:dyDescent="0.3">
      <c r="A215" s="101"/>
      <c r="B215" s="101"/>
      <c r="C215" s="101"/>
      <c r="D215" s="122"/>
      <c r="E215" s="122"/>
      <c r="F215" s="101"/>
      <c r="H215" s="124"/>
    </row>
    <row r="216" spans="1:8" x14ac:dyDescent="0.3">
      <c r="A216" s="101"/>
      <c r="B216" s="101"/>
      <c r="C216" s="101"/>
      <c r="D216" s="122"/>
      <c r="E216" s="122"/>
      <c r="F216" s="101"/>
      <c r="H216" s="124"/>
    </row>
    <row r="217" spans="1:8" x14ac:dyDescent="0.3">
      <c r="A217" s="101"/>
      <c r="B217" s="101"/>
      <c r="C217" s="101"/>
      <c r="D217" s="122"/>
      <c r="E217" s="122"/>
      <c r="F217" s="101"/>
      <c r="H217" s="124"/>
    </row>
    <row r="218" spans="1:8" x14ac:dyDescent="0.3">
      <c r="A218" s="101"/>
      <c r="B218" s="101"/>
      <c r="C218" s="101"/>
      <c r="D218" s="122"/>
      <c r="E218" s="122"/>
      <c r="F218" s="101"/>
      <c r="H218" s="124"/>
    </row>
    <row r="219" spans="1:8" x14ac:dyDescent="0.3">
      <c r="A219" s="101"/>
      <c r="B219" s="101"/>
      <c r="C219" s="101"/>
      <c r="D219" s="122"/>
      <c r="E219" s="122"/>
      <c r="F219" s="101"/>
      <c r="H219" s="124"/>
    </row>
    <row r="220" spans="1:8" x14ac:dyDescent="0.3">
      <c r="A220" s="101"/>
      <c r="B220" s="101"/>
      <c r="C220" s="101"/>
      <c r="D220" s="122"/>
      <c r="E220" s="122"/>
      <c r="F220" s="101"/>
      <c r="H220" s="124"/>
    </row>
    <row r="221" spans="1:8" x14ac:dyDescent="0.3">
      <c r="A221" s="101"/>
      <c r="B221" s="101"/>
      <c r="C221" s="101"/>
      <c r="D221" s="122"/>
      <c r="E221" s="122"/>
      <c r="F221" s="101"/>
      <c r="H221" s="124"/>
    </row>
    <row r="222" spans="1:8" x14ac:dyDescent="0.3">
      <c r="A222" s="101"/>
      <c r="B222" s="101"/>
      <c r="C222" s="101"/>
      <c r="D222" s="122"/>
      <c r="E222" s="122"/>
      <c r="F222" s="101"/>
      <c r="H222" s="124"/>
    </row>
    <row r="223" spans="1:8" x14ac:dyDescent="0.3">
      <c r="A223" s="101"/>
      <c r="B223" s="101"/>
      <c r="C223" s="101"/>
      <c r="D223" s="122"/>
      <c r="E223" s="122"/>
      <c r="F223" s="101"/>
      <c r="H223" s="124"/>
    </row>
    <row r="224" spans="1:8" x14ac:dyDescent="0.3">
      <c r="A224" s="101"/>
      <c r="B224" s="101"/>
      <c r="C224" s="101"/>
      <c r="D224" s="122"/>
      <c r="E224" s="122"/>
      <c r="F224" s="101"/>
      <c r="H224" s="124"/>
    </row>
    <row r="225" spans="1:8" x14ac:dyDescent="0.3">
      <c r="A225" s="101"/>
      <c r="B225" s="101"/>
      <c r="C225" s="101"/>
      <c r="D225" s="122"/>
      <c r="E225" s="122"/>
      <c r="F225" s="101"/>
      <c r="H225" s="124"/>
    </row>
    <row r="226" spans="1:8" x14ac:dyDescent="0.3">
      <c r="A226" s="101"/>
      <c r="B226" s="101"/>
      <c r="C226" s="101"/>
      <c r="D226" s="122"/>
      <c r="E226" s="122"/>
      <c r="F226" s="101"/>
      <c r="H226" s="124"/>
    </row>
    <row r="227" spans="1:8" x14ac:dyDescent="0.3">
      <c r="A227" s="101"/>
      <c r="B227" s="101"/>
      <c r="C227" s="101"/>
      <c r="D227" s="122"/>
      <c r="E227" s="122"/>
      <c r="F227" s="101"/>
      <c r="H227" s="124"/>
    </row>
    <row r="228" spans="1:8" x14ac:dyDescent="0.3">
      <c r="A228" s="101"/>
      <c r="B228" s="101"/>
      <c r="C228" s="101"/>
      <c r="D228" s="122"/>
      <c r="E228" s="122"/>
      <c r="F228" s="101"/>
      <c r="H228" s="124"/>
    </row>
    <row r="229" spans="1:8" x14ac:dyDescent="0.3">
      <c r="A229" s="101"/>
      <c r="B229" s="101"/>
      <c r="C229" s="101"/>
      <c r="D229" s="122"/>
      <c r="E229" s="122"/>
      <c r="F229" s="101"/>
      <c r="H229" s="124"/>
    </row>
    <row r="230" spans="1:8" x14ac:dyDescent="0.3">
      <c r="A230" s="101"/>
      <c r="B230" s="101"/>
      <c r="C230" s="101"/>
      <c r="D230" s="122"/>
      <c r="E230" s="122"/>
      <c r="F230" s="101"/>
      <c r="H230" s="124"/>
    </row>
    <row r="231" spans="1:8" x14ac:dyDescent="0.3">
      <c r="A231" s="101"/>
      <c r="B231" s="101"/>
      <c r="C231" s="101"/>
      <c r="D231" s="122"/>
      <c r="E231" s="122"/>
      <c r="F231" s="101"/>
      <c r="H231" s="124"/>
    </row>
    <row r="232" spans="1:8" x14ac:dyDescent="0.3">
      <c r="A232" s="101"/>
      <c r="B232" s="101"/>
      <c r="C232" s="101"/>
      <c r="D232" s="122"/>
      <c r="E232" s="122"/>
      <c r="F232" s="101"/>
      <c r="H232" s="124"/>
    </row>
    <row r="233" spans="1:8" x14ac:dyDescent="0.3">
      <c r="A233" s="101"/>
      <c r="B233" s="101"/>
      <c r="C233" s="101"/>
      <c r="D233" s="122"/>
      <c r="E233" s="122"/>
      <c r="F233" s="101"/>
      <c r="H233" s="124"/>
    </row>
    <row r="234" spans="1:8" x14ac:dyDescent="0.3">
      <c r="A234" s="101"/>
      <c r="B234" s="101"/>
      <c r="C234" s="101"/>
      <c r="D234" s="122"/>
      <c r="E234" s="122"/>
      <c r="F234" s="101"/>
      <c r="H234" s="124"/>
    </row>
    <row r="235" spans="1:8" x14ac:dyDescent="0.3">
      <c r="A235" s="101"/>
      <c r="B235" s="101"/>
      <c r="C235" s="101"/>
      <c r="D235" s="122"/>
      <c r="E235" s="122"/>
      <c r="F235" s="101"/>
      <c r="H235" s="124"/>
    </row>
    <row r="236" spans="1:8" x14ac:dyDescent="0.3">
      <c r="A236" s="101"/>
      <c r="B236" s="101"/>
      <c r="C236" s="101"/>
      <c r="D236" s="122"/>
      <c r="E236" s="122"/>
      <c r="F236" s="101"/>
      <c r="H236" s="124"/>
    </row>
    <row r="237" spans="1:8" x14ac:dyDescent="0.3">
      <c r="A237" s="101"/>
      <c r="B237" s="101"/>
      <c r="C237" s="101"/>
      <c r="D237" s="122"/>
      <c r="E237" s="122"/>
      <c r="F237" s="101"/>
      <c r="H237" s="124"/>
    </row>
    <row r="238" spans="1:8" x14ac:dyDescent="0.3">
      <c r="A238" s="101"/>
      <c r="B238" s="101"/>
      <c r="C238" s="101"/>
      <c r="D238" s="122"/>
      <c r="E238" s="122"/>
      <c r="F238" s="101"/>
      <c r="H238" s="124"/>
    </row>
    <row r="239" spans="1:8" x14ac:dyDescent="0.3">
      <c r="A239" s="101"/>
      <c r="B239" s="101"/>
      <c r="C239" s="101"/>
      <c r="D239" s="122"/>
      <c r="E239" s="122"/>
      <c r="F239" s="101"/>
      <c r="H239" s="124"/>
    </row>
    <row r="240" spans="1:8" x14ac:dyDescent="0.3">
      <c r="A240" s="101"/>
      <c r="B240" s="101"/>
      <c r="C240" s="101"/>
      <c r="D240" s="122"/>
      <c r="E240" s="122"/>
      <c r="F240" s="101"/>
      <c r="H240" s="124"/>
    </row>
    <row r="241" spans="1:8" x14ac:dyDescent="0.3">
      <c r="A241" s="101"/>
      <c r="B241" s="101"/>
      <c r="C241" s="101"/>
      <c r="D241" s="122"/>
      <c r="E241" s="122"/>
      <c r="F241" s="101"/>
      <c r="H241" s="124"/>
    </row>
    <row r="242" spans="1:8" x14ac:dyDescent="0.3">
      <c r="A242" s="101"/>
      <c r="B242" s="101"/>
      <c r="C242" s="101"/>
      <c r="D242" s="122"/>
      <c r="E242" s="122"/>
      <c r="F242" s="101"/>
      <c r="H242" s="124"/>
    </row>
    <row r="243" spans="1:8" x14ac:dyDescent="0.3">
      <c r="A243" s="101"/>
      <c r="B243" s="101"/>
      <c r="C243" s="101"/>
      <c r="D243" s="122"/>
      <c r="E243" s="122"/>
      <c r="F243" s="101"/>
      <c r="H243" s="124"/>
    </row>
    <row r="244" spans="1:8" x14ac:dyDescent="0.3">
      <c r="A244" s="101"/>
      <c r="B244" s="101"/>
      <c r="C244" s="101"/>
      <c r="D244" s="122"/>
      <c r="E244" s="122"/>
      <c r="F244" s="101"/>
      <c r="H244" s="124"/>
    </row>
    <row r="245" spans="1:8" x14ac:dyDescent="0.3">
      <c r="A245" s="101"/>
      <c r="B245" s="101"/>
      <c r="C245" s="101"/>
      <c r="D245" s="122"/>
      <c r="E245" s="122"/>
      <c r="F245" s="101"/>
      <c r="H245" s="124"/>
    </row>
    <row r="246" spans="1:8" x14ac:dyDescent="0.3">
      <c r="A246" s="101"/>
      <c r="B246" s="101"/>
      <c r="C246" s="101"/>
      <c r="D246" s="122"/>
      <c r="E246" s="122"/>
      <c r="F246" s="101"/>
      <c r="H246" s="124"/>
    </row>
    <row r="247" spans="1:8" x14ac:dyDescent="0.3">
      <c r="A247" s="101"/>
      <c r="B247" s="101"/>
      <c r="C247" s="101"/>
      <c r="D247" s="122"/>
      <c r="E247" s="122"/>
      <c r="F247" s="101"/>
      <c r="H247" s="124"/>
    </row>
    <row r="248" spans="1:8" x14ac:dyDescent="0.3">
      <c r="A248" s="101"/>
      <c r="B248" s="101"/>
      <c r="C248" s="101"/>
      <c r="D248" s="122"/>
      <c r="E248" s="122"/>
      <c r="F248" s="101"/>
      <c r="H248" s="124"/>
    </row>
    <row r="249" spans="1:8" x14ac:dyDescent="0.3">
      <c r="A249" s="101"/>
      <c r="B249" s="101"/>
      <c r="C249" s="101"/>
      <c r="D249" s="122"/>
      <c r="E249" s="122"/>
      <c r="F249" s="101"/>
      <c r="H249" s="124"/>
    </row>
    <row r="250" spans="1:8" x14ac:dyDescent="0.3">
      <c r="A250" s="101"/>
      <c r="B250" s="101"/>
      <c r="C250" s="101"/>
      <c r="D250" s="122"/>
      <c r="E250" s="122"/>
      <c r="F250" s="101"/>
      <c r="H250" s="124"/>
    </row>
    <row r="251" spans="1:8" x14ac:dyDescent="0.3">
      <c r="A251" s="101"/>
      <c r="B251" s="101"/>
      <c r="C251" s="101"/>
      <c r="D251" s="122"/>
      <c r="E251" s="122"/>
      <c r="F251" s="101"/>
      <c r="H251" s="124"/>
    </row>
    <row r="252" spans="1:8" x14ac:dyDescent="0.3">
      <c r="A252" s="101"/>
      <c r="B252" s="101"/>
      <c r="C252" s="101"/>
      <c r="D252" s="122"/>
      <c r="E252" s="122"/>
      <c r="F252" s="101"/>
      <c r="H252" s="124"/>
    </row>
    <row r="253" spans="1:8" x14ac:dyDescent="0.3">
      <c r="A253" s="101"/>
      <c r="B253" s="101"/>
      <c r="C253" s="101"/>
      <c r="D253" s="122"/>
      <c r="E253" s="122"/>
      <c r="F253" s="101"/>
      <c r="H253" s="124"/>
    </row>
    <row r="254" spans="1:8" x14ac:dyDescent="0.3">
      <c r="A254" s="101"/>
      <c r="B254" s="101"/>
      <c r="C254" s="101"/>
      <c r="D254" s="122"/>
      <c r="E254" s="122"/>
      <c r="F254" s="101"/>
      <c r="H254" s="124"/>
    </row>
    <row r="255" spans="1:8" x14ac:dyDescent="0.3">
      <c r="A255" s="101"/>
      <c r="B255" s="101"/>
      <c r="C255" s="101"/>
      <c r="D255" s="122"/>
      <c r="E255" s="122"/>
      <c r="F255" s="101"/>
      <c r="H255" s="124"/>
    </row>
    <row r="256" spans="1:8" x14ac:dyDescent="0.3">
      <c r="A256" s="101"/>
      <c r="B256" s="101"/>
      <c r="C256" s="101"/>
      <c r="D256" s="122"/>
      <c r="E256" s="122"/>
      <c r="F256" s="101"/>
      <c r="H256" s="124"/>
    </row>
    <row r="257" spans="1:8" x14ac:dyDescent="0.3">
      <c r="A257" s="101"/>
      <c r="B257" s="101"/>
      <c r="C257" s="101"/>
      <c r="D257" s="122"/>
      <c r="E257" s="122"/>
      <c r="F257" s="101"/>
      <c r="H257" s="124"/>
    </row>
    <row r="258" spans="1:8" x14ac:dyDescent="0.3">
      <c r="A258" s="101"/>
      <c r="B258" s="101"/>
      <c r="C258" s="101"/>
      <c r="D258" s="122"/>
      <c r="E258" s="122"/>
      <c r="F258" s="101"/>
      <c r="H258" s="124"/>
    </row>
    <row r="259" spans="1:8" x14ac:dyDescent="0.3">
      <c r="A259" s="101"/>
      <c r="B259" s="101"/>
      <c r="C259" s="101"/>
      <c r="D259" s="122"/>
      <c r="E259" s="122"/>
      <c r="F259" s="101"/>
      <c r="H259" s="124"/>
    </row>
    <row r="260" spans="1:8" x14ac:dyDescent="0.3">
      <c r="A260" s="101"/>
      <c r="B260" s="101"/>
      <c r="C260" s="101"/>
      <c r="D260" s="122"/>
      <c r="E260" s="122"/>
      <c r="F260" s="101"/>
      <c r="H260" s="124"/>
    </row>
    <row r="261" spans="1:8" x14ac:dyDescent="0.3">
      <c r="A261" s="101"/>
      <c r="B261" s="101"/>
      <c r="C261" s="101"/>
      <c r="D261" s="122"/>
      <c r="E261" s="122"/>
      <c r="F261" s="101"/>
      <c r="H261" s="124"/>
    </row>
    <row r="262" spans="1:8" x14ac:dyDescent="0.3">
      <c r="A262" s="101"/>
      <c r="B262" s="101"/>
      <c r="C262" s="101"/>
      <c r="D262" s="122"/>
      <c r="E262" s="122"/>
      <c r="F262" s="101"/>
      <c r="H262" s="124"/>
    </row>
    <row r="263" spans="1:8" x14ac:dyDescent="0.3">
      <c r="A263" s="101"/>
      <c r="B263" s="101"/>
      <c r="C263" s="101"/>
      <c r="D263" s="122"/>
      <c r="E263" s="122"/>
      <c r="F263" s="101"/>
      <c r="H263" s="124"/>
    </row>
    <row r="264" spans="1:8" x14ac:dyDescent="0.3">
      <c r="A264" s="101"/>
      <c r="B264" s="101"/>
      <c r="C264" s="101"/>
      <c r="D264" s="122"/>
      <c r="E264" s="122"/>
      <c r="F264" s="101"/>
      <c r="H264" s="124"/>
    </row>
    <row r="265" spans="1:8" x14ac:dyDescent="0.3">
      <c r="A265" s="101"/>
      <c r="B265" s="101"/>
      <c r="C265" s="101"/>
      <c r="D265" s="122"/>
      <c r="E265" s="122"/>
      <c r="F265" s="101"/>
      <c r="H265" s="124"/>
    </row>
    <row r="266" spans="1:8" x14ac:dyDescent="0.3">
      <c r="A266" s="101"/>
      <c r="B266" s="101"/>
      <c r="C266" s="101"/>
      <c r="D266" s="122"/>
      <c r="E266" s="122"/>
      <c r="F266" s="101"/>
      <c r="H266" s="124"/>
    </row>
    <row r="267" spans="1:8" x14ac:dyDescent="0.3">
      <c r="A267" s="101"/>
      <c r="B267" s="101"/>
      <c r="C267" s="101"/>
      <c r="D267" s="122"/>
      <c r="E267" s="122"/>
      <c r="F267" s="101"/>
      <c r="H267" s="124"/>
    </row>
    <row r="268" spans="1:8" x14ac:dyDescent="0.3">
      <c r="A268" s="101"/>
      <c r="B268" s="101"/>
      <c r="C268" s="101"/>
      <c r="D268" s="122"/>
      <c r="E268" s="122"/>
      <c r="F268" s="101"/>
      <c r="H268" s="124"/>
    </row>
    <row r="269" spans="1:8" x14ac:dyDescent="0.3">
      <c r="A269" s="101"/>
      <c r="B269" s="101"/>
      <c r="C269" s="101"/>
      <c r="D269" s="122"/>
      <c r="E269" s="122"/>
      <c r="F269" s="101"/>
      <c r="H269" s="124"/>
    </row>
    <row r="270" spans="1:8" x14ac:dyDescent="0.3">
      <c r="A270" s="101"/>
      <c r="B270" s="101"/>
      <c r="C270" s="101"/>
      <c r="D270" s="122"/>
      <c r="E270" s="122"/>
      <c r="F270" s="101"/>
      <c r="H270" s="124"/>
    </row>
    <row r="271" spans="1:8" x14ac:dyDescent="0.3">
      <c r="A271" s="101"/>
      <c r="B271" s="101"/>
      <c r="C271" s="101"/>
      <c r="D271" s="122"/>
      <c r="E271" s="122"/>
      <c r="F271" s="101"/>
      <c r="H271" s="124"/>
    </row>
    <row r="272" spans="1:8" x14ac:dyDescent="0.3">
      <c r="A272" s="101"/>
      <c r="B272" s="101"/>
      <c r="C272" s="101"/>
      <c r="D272" s="122"/>
      <c r="E272" s="122"/>
      <c r="F272" s="101"/>
      <c r="H272" s="124"/>
    </row>
    <row r="273" spans="1:8" x14ac:dyDescent="0.3">
      <c r="A273" s="101"/>
      <c r="B273" s="101"/>
      <c r="C273" s="101"/>
      <c r="D273" s="122"/>
      <c r="E273" s="122"/>
      <c r="F273" s="101"/>
      <c r="H273" s="124"/>
    </row>
    <row r="274" spans="1:8" x14ac:dyDescent="0.3">
      <c r="A274" s="101"/>
      <c r="B274" s="101"/>
      <c r="C274" s="101"/>
      <c r="D274" s="122"/>
      <c r="E274" s="122"/>
      <c r="F274" s="101"/>
      <c r="H274" s="124"/>
    </row>
    <row r="275" spans="1:8" x14ac:dyDescent="0.3">
      <c r="A275" s="101"/>
      <c r="B275" s="101"/>
      <c r="C275" s="101"/>
      <c r="D275" s="122"/>
      <c r="E275" s="122"/>
      <c r="F275" s="101"/>
      <c r="H275" s="124"/>
    </row>
    <row r="276" spans="1:8" x14ac:dyDescent="0.3">
      <c r="A276" s="101"/>
      <c r="B276" s="101"/>
      <c r="C276" s="101"/>
      <c r="D276" s="122"/>
      <c r="E276" s="122"/>
      <c r="F276" s="101"/>
      <c r="H276" s="124"/>
    </row>
    <row r="277" spans="1:8" x14ac:dyDescent="0.3">
      <c r="A277" s="101"/>
      <c r="B277" s="101"/>
      <c r="C277" s="101"/>
      <c r="D277" s="122"/>
      <c r="E277" s="122"/>
      <c r="F277" s="101"/>
      <c r="H277" s="124"/>
    </row>
    <row r="278" spans="1:8" x14ac:dyDescent="0.3">
      <c r="A278" s="101"/>
      <c r="B278" s="101"/>
      <c r="C278" s="101"/>
      <c r="D278" s="122"/>
      <c r="E278" s="122"/>
      <c r="F278" s="101"/>
      <c r="H278" s="124"/>
    </row>
    <row r="279" spans="1:8" x14ac:dyDescent="0.3">
      <c r="A279" s="101"/>
      <c r="B279" s="101"/>
      <c r="C279" s="101"/>
      <c r="D279" s="122"/>
      <c r="E279" s="122"/>
      <c r="F279" s="101"/>
      <c r="H279" s="124"/>
    </row>
    <row r="280" spans="1:8" x14ac:dyDescent="0.3">
      <c r="A280" s="101"/>
      <c r="B280" s="101"/>
      <c r="C280" s="101"/>
      <c r="D280" s="122"/>
      <c r="E280" s="122"/>
      <c r="F280" s="101"/>
      <c r="H280" s="124"/>
    </row>
    <row r="281" spans="1:8" x14ac:dyDescent="0.3">
      <c r="A281" s="101"/>
      <c r="B281" s="101"/>
      <c r="C281" s="101"/>
      <c r="D281" s="122"/>
      <c r="E281" s="122"/>
      <c r="F281" s="101"/>
      <c r="H281" s="124"/>
    </row>
    <row r="282" spans="1:8" x14ac:dyDescent="0.3">
      <c r="A282" s="101"/>
      <c r="B282" s="101"/>
      <c r="C282" s="101"/>
      <c r="D282" s="122"/>
      <c r="E282" s="122"/>
      <c r="F282" s="101"/>
      <c r="H282" s="124"/>
    </row>
    <row r="283" spans="1:8" x14ac:dyDescent="0.3">
      <c r="A283" s="101"/>
      <c r="B283" s="101"/>
      <c r="C283" s="101"/>
      <c r="D283" s="122"/>
      <c r="E283" s="122"/>
      <c r="F283" s="101"/>
      <c r="H283" s="124"/>
    </row>
    <row r="284" spans="1:8" x14ac:dyDescent="0.3">
      <c r="A284" s="101"/>
      <c r="B284" s="101"/>
      <c r="C284" s="101"/>
      <c r="D284" s="122"/>
      <c r="E284" s="122"/>
      <c r="F284" s="101"/>
      <c r="H284" s="124"/>
    </row>
    <row r="285" spans="1:8" x14ac:dyDescent="0.3">
      <c r="A285" s="101"/>
      <c r="B285" s="101"/>
      <c r="C285" s="101"/>
      <c r="D285" s="122"/>
      <c r="E285" s="122"/>
      <c r="F285" s="101"/>
      <c r="H285" s="124"/>
    </row>
    <row r="286" spans="1:8" x14ac:dyDescent="0.3">
      <c r="A286" s="101"/>
      <c r="B286" s="101"/>
      <c r="C286" s="101"/>
      <c r="D286" s="122"/>
      <c r="E286" s="122"/>
      <c r="F286" s="101"/>
      <c r="H286" s="124"/>
    </row>
    <row r="287" spans="1:8" x14ac:dyDescent="0.3">
      <c r="A287" s="101"/>
      <c r="B287" s="101"/>
      <c r="C287" s="101"/>
      <c r="D287" s="122"/>
      <c r="E287" s="122"/>
      <c r="F287" s="101"/>
      <c r="H287" s="124"/>
    </row>
    <row r="288" spans="1:8" x14ac:dyDescent="0.3">
      <c r="A288" s="101"/>
      <c r="B288" s="101"/>
      <c r="C288" s="101"/>
      <c r="D288" s="122"/>
      <c r="E288" s="122"/>
      <c r="F288" s="101"/>
      <c r="H288" s="124"/>
    </row>
    <row r="289" spans="1:8" x14ac:dyDescent="0.3">
      <c r="A289" s="101"/>
      <c r="B289" s="101"/>
      <c r="C289" s="101"/>
      <c r="D289" s="122"/>
      <c r="E289" s="122"/>
      <c r="F289" s="101"/>
      <c r="H289" s="124"/>
    </row>
    <row r="290" spans="1:8" x14ac:dyDescent="0.3">
      <c r="A290" s="101"/>
      <c r="B290" s="101"/>
      <c r="C290" s="101"/>
      <c r="D290" s="122"/>
      <c r="E290" s="122"/>
      <c r="F290" s="101"/>
      <c r="H290" s="124"/>
    </row>
    <row r="291" spans="1:8" x14ac:dyDescent="0.3">
      <c r="A291" s="101"/>
      <c r="B291" s="101"/>
      <c r="C291" s="101"/>
      <c r="D291" s="122"/>
      <c r="E291" s="122"/>
      <c r="F291" s="101"/>
      <c r="H291" s="124"/>
    </row>
    <row r="292" spans="1:8" x14ac:dyDescent="0.3">
      <c r="A292" s="101"/>
      <c r="B292" s="101"/>
      <c r="C292" s="101"/>
      <c r="D292" s="122"/>
      <c r="E292" s="122"/>
      <c r="F292" s="101"/>
      <c r="H292" s="124"/>
    </row>
    <row r="293" spans="1:8" x14ac:dyDescent="0.3">
      <c r="A293" s="101"/>
      <c r="B293" s="101"/>
      <c r="C293" s="101"/>
      <c r="D293" s="122"/>
      <c r="E293" s="122"/>
      <c r="F293" s="101"/>
      <c r="H293" s="124"/>
    </row>
    <row r="294" spans="1:8" x14ac:dyDescent="0.3">
      <c r="A294" s="101"/>
      <c r="B294" s="101"/>
      <c r="C294" s="101"/>
      <c r="D294" s="122"/>
      <c r="E294" s="122"/>
      <c r="F294" s="101"/>
      <c r="H294" s="124"/>
    </row>
    <row r="295" spans="1:8" x14ac:dyDescent="0.3">
      <c r="A295" s="101"/>
      <c r="B295" s="101"/>
      <c r="C295" s="101"/>
      <c r="D295" s="122"/>
      <c r="E295" s="122"/>
      <c r="F295" s="101"/>
      <c r="H295" s="124"/>
    </row>
    <row r="296" spans="1:8" x14ac:dyDescent="0.3">
      <c r="A296" s="101"/>
      <c r="B296" s="101"/>
      <c r="C296" s="101"/>
      <c r="D296" s="122"/>
      <c r="E296" s="122"/>
      <c r="F296" s="101"/>
      <c r="H296" s="124"/>
    </row>
    <row r="297" spans="1:8" x14ac:dyDescent="0.3">
      <c r="A297" s="101"/>
      <c r="B297" s="101"/>
      <c r="C297" s="101"/>
      <c r="D297" s="122"/>
      <c r="E297" s="122"/>
      <c r="F297" s="101"/>
      <c r="H297" s="124"/>
    </row>
    <row r="298" spans="1:8" x14ac:dyDescent="0.3">
      <c r="A298" s="101"/>
      <c r="B298" s="101"/>
      <c r="C298" s="101"/>
      <c r="D298" s="122"/>
      <c r="E298" s="122"/>
      <c r="F298" s="101"/>
      <c r="H298" s="124"/>
    </row>
    <row r="299" spans="1:8" x14ac:dyDescent="0.3">
      <c r="A299" s="101"/>
      <c r="B299" s="101"/>
      <c r="C299" s="101"/>
      <c r="D299" s="122"/>
      <c r="E299" s="122"/>
      <c r="F299" s="101"/>
      <c r="H299" s="124"/>
    </row>
    <row r="300" spans="1:8" x14ac:dyDescent="0.3">
      <c r="A300" s="101"/>
      <c r="B300" s="101"/>
      <c r="C300" s="101"/>
      <c r="D300" s="122"/>
      <c r="E300" s="122"/>
      <c r="F300" s="101"/>
      <c r="H300" s="124"/>
    </row>
    <row r="301" spans="1:8" x14ac:dyDescent="0.3">
      <c r="A301" s="101"/>
      <c r="B301" s="101"/>
      <c r="C301" s="101"/>
      <c r="D301" s="122"/>
      <c r="E301" s="122"/>
      <c r="F301" s="101"/>
      <c r="H301" s="124"/>
    </row>
    <row r="302" spans="1:8" x14ac:dyDescent="0.3">
      <c r="A302" s="101"/>
      <c r="B302" s="101"/>
      <c r="C302" s="101"/>
      <c r="D302" s="122"/>
      <c r="E302" s="122"/>
      <c r="F302" s="101"/>
      <c r="H302" s="124"/>
    </row>
    <row r="303" spans="1:8" x14ac:dyDescent="0.3">
      <c r="A303" s="101"/>
      <c r="B303" s="101"/>
      <c r="C303" s="101"/>
      <c r="D303" s="122"/>
      <c r="E303" s="122"/>
      <c r="F303" s="101"/>
      <c r="H303" s="124"/>
    </row>
    <row r="304" spans="1:8" x14ac:dyDescent="0.3">
      <c r="A304" s="101"/>
      <c r="B304" s="101"/>
      <c r="C304" s="101"/>
      <c r="D304" s="122"/>
      <c r="E304" s="122"/>
      <c r="F304" s="101"/>
      <c r="H304" s="124"/>
    </row>
    <row r="305" spans="1:8" x14ac:dyDescent="0.3">
      <c r="A305" s="101"/>
      <c r="B305" s="101"/>
      <c r="C305" s="101"/>
      <c r="D305" s="122"/>
      <c r="E305" s="122"/>
      <c r="F305" s="101"/>
      <c r="H305" s="124"/>
    </row>
    <row r="306" spans="1:8" x14ac:dyDescent="0.3">
      <c r="A306" s="101"/>
      <c r="B306" s="101"/>
      <c r="C306" s="101"/>
      <c r="D306" s="122"/>
      <c r="E306" s="122"/>
      <c r="F306" s="101"/>
      <c r="H306" s="124"/>
    </row>
    <row r="307" spans="1:8" x14ac:dyDescent="0.3">
      <c r="A307" s="101"/>
      <c r="B307" s="101"/>
      <c r="C307" s="101"/>
      <c r="D307" s="122"/>
      <c r="E307" s="122"/>
      <c r="F307" s="101"/>
      <c r="H307" s="124"/>
    </row>
    <row r="308" spans="1:8" x14ac:dyDescent="0.3">
      <c r="A308" s="101"/>
      <c r="B308" s="101"/>
      <c r="C308" s="101"/>
      <c r="D308" s="122"/>
      <c r="E308" s="122"/>
      <c r="F308" s="101"/>
      <c r="H308" s="124"/>
    </row>
    <row r="309" spans="1:8" x14ac:dyDescent="0.3">
      <c r="A309" s="101"/>
      <c r="B309" s="101"/>
      <c r="C309" s="101"/>
      <c r="D309" s="122"/>
      <c r="E309" s="122"/>
      <c r="F309" s="101"/>
      <c r="H309" s="124"/>
    </row>
    <row r="310" spans="1:8" x14ac:dyDescent="0.3">
      <c r="A310" s="101"/>
      <c r="B310" s="101"/>
      <c r="C310" s="101"/>
      <c r="D310" s="122"/>
      <c r="E310" s="122"/>
      <c r="F310" s="101"/>
      <c r="H310" s="124"/>
    </row>
    <row r="311" spans="1:8" x14ac:dyDescent="0.3">
      <c r="A311" s="101"/>
      <c r="B311" s="101"/>
      <c r="C311" s="101"/>
      <c r="D311" s="122"/>
      <c r="E311" s="122"/>
      <c r="F311" s="101"/>
      <c r="H311" s="124"/>
    </row>
    <row r="312" spans="1:8" x14ac:dyDescent="0.3">
      <c r="A312" s="101"/>
      <c r="B312" s="101"/>
      <c r="C312" s="101"/>
      <c r="D312" s="122"/>
      <c r="E312" s="122"/>
      <c r="F312" s="101"/>
      <c r="H312" s="124"/>
    </row>
    <row r="313" spans="1:8" x14ac:dyDescent="0.3">
      <c r="A313" s="101"/>
      <c r="B313" s="101"/>
      <c r="C313" s="101"/>
      <c r="D313" s="122"/>
      <c r="E313" s="122"/>
      <c r="F313" s="101"/>
      <c r="H313" s="124"/>
    </row>
    <row r="314" spans="1:8" x14ac:dyDescent="0.3">
      <c r="A314" s="101"/>
      <c r="B314" s="101"/>
      <c r="C314" s="101"/>
      <c r="D314" s="122"/>
      <c r="E314" s="122"/>
      <c r="F314" s="101"/>
      <c r="H314" s="124"/>
    </row>
    <row r="315" spans="1:8" x14ac:dyDescent="0.3">
      <c r="A315" s="101"/>
      <c r="B315" s="101"/>
      <c r="C315" s="101"/>
      <c r="D315" s="122"/>
      <c r="E315" s="122"/>
      <c r="F315" s="101"/>
      <c r="H315" s="124"/>
    </row>
    <row r="316" spans="1:8" x14ac:dyDescent="0.3">
      <c r="A316" s="101"/>
      <c r="B316" s="101"/>
      <c r="C316" s="101"/>
      <c r="D316" s="122"/>
      <c r="E316" s="122"/>
      <c r="F316" s="101"/>
      <c r="H316" s="124"/>
    </row>
    <row r="317" spans="1:8" x14ac:dyDescent="0.3">
      <c r="A317" s="101"/>
      <c r="B317" s="101"/>
      <c r="C317" s="101"/>
      <c r="D317" s="122"/>
      <c r="E317" s="122"/>
      <c r="F317" s="101"/>
      <c r="H317" s="124"/>
    </row>
    <row r="318" spans="1:8" x14ac:dyDescent="0.3">
      <c r="A318" s="101"/>
      <c r="B318" s="101"/>
      <c r="C318" s="101"/>
      <c r="D318" s="122"/>
      <c r="E318" s="122"/>
      <c r="F318" s="101"/>
      <c r="H318" s="124"/>
    </row>
    <row r="319" spans="1:8" x14ac:dyDescent="0.3">
      <c r="A319" s="101"/>
      <c r="B319" s="101"/>
      <c r="C319" s="101"/>
      <c r="D319" s="122"/>
      <c r="E319" s="122"/>
      <c r="F319" s="101"/>
      <c r="H319" s="124"/>
    </row>
    <row r="320" spans="1:8" x14ac:dyDescent="0.3">
      <c r="A320" s="101"/>
      <c r="B320" s="101"/>
      <c r="C320" s="101"/>
      <c r="D320" s="122"/>
      <c r="E320" s="122"/>
      <c r="F320" s="101"/>
      <c r="H320" s="124"/>
    </row>
    <row r="321" spans="1:8" x14ac:dyDescent="0.3">
      <c r="A321" s="101"/>
      <c r="B321" s="101"/>
      <c r="C321" s="101"/>
      <c r="D321" s="122"/>
      <c r="E321" s="122"/>
      <c r="F321" s="101"/>
      <c r="H321" s="124"/>
    </row>
    <row r="322" spans="1:8" x14ac:dyDescent="0.3">
      <c r="A322" s="101"/>
      <c r="B322" s="101"/>
      <c r="C322" s="101"/>
      <c r="D322" s="122"/>
      <c r="E322" s="122"/>
      <c r="F322" s="101"/>
      <c r="H322" s="124"/>
    </row>
    <row r="323" spans="1:8" x14ac:dyDescent="0.3">
      <c r="A323" s="101"/>
      <c r="B323" s="101"/>
      <c r="C323" s="101"/>
      <c r="D323" s="122"/>
      <c r="E323" s="122"/>
      <c r="F323" s="101"/>
      <c r="H323" s="124"/>
    </row>
    <row r="324" spans="1:8" x14ac:dyDescent="0.3">
      <c r="A324" s="101"/>
      <c r="B324" s="101"/>
      <c r="C324" s="101"/>
      <c r="D324" s="122"/>
      <c r="E324" s="122"/>
      <c r="F324" s="101"/>
      <c r="H324" s="124"/>
    </row>
    <row r="325" spans="1:8" x14ac:dyDescent="0.3">
      <c r="A325" s="101"/>
      <c r="B325" s="101"/>
      <c r="C325" s="101"/>
      <c r="D325" s="122"/>
      <c r="E325" s="122"/>
      <c r="F325" s="101"/>
      <c r="H325" s="124"/>
    </row>
    <row r="326" spans="1:8" x14ac:dyDescent="0.3">
      <c r="A326" s="101"/>
      <c r="B326" s="101"/>
      <c r="C326" s="101"/>
      <c r="D326" s="122"/>
      <c r="E326" s="122"/>
      <c r="F326" s="101"/>
      <c r="H326" s="124"/>
    </row>
    <row r="327" spans="1:8" x14ac:dyDescent="0.3">
      <c r="A327" s="101"/>
      <c r="B327" s="101"/>
      <c r="C327" s="101"/>
      <c r="D327" s="122"/>
      <c r="E327" s="122"/>
      <c r="F327" s="101"/>
      <c r="H327" s="124"/>
    </row>
    <row r="328" spans="1:8" x14ac:dyDescent="0.3">
      <c r="A328" s="101"/>
      <c r="B328" s="101"/>
      <c r="C328" s="101"/>
      <c r="D328" s="122"/>
      <c r="E328" s="122"/>
      <c r="F328" s="101"/>
      <c r="H328" s="124"/>
    </row>
    <row r="329" spans="1:8" x14ac:dyDescent="0.3">
      <c r="A329" s="101"/>
      <c r="B329" s="101"/>
      <c r="C329" s="101"/>
      <c r="D329" s="122"/>
      <c r="E329" s="122"/>
      <c r="F329" s="101"/>
      <c r="H329" s="124"/>
    </row>
    <row r="330" spans="1:8" x14ac:dyDescent="0.3">
      <c r="A330" s="101"/>
      <c r="B330" s="101"/>
      <c r="C330" s="101"/>
      <c r="D330" s="122"/>
      <c r="E330" s="122"/>
      <c r="F330" s="101"/>
      <c r="H330" s="124"/>
    </row>
    <row r="331" spans="1:8" x14ac:dyDescent="0.3">
      <c r="A331" s="101"/>
      <c r="B331" s="101"/>
      <c r="C331" s="101"/>
      <c r="D331" s="122"/>
      <c r="E331" s="122"/>
      <c r="F331" s="101"/>
      <c r="H331" s="124"/>
    </row>
    <row r="332" spans="1:8" x14ac:dyDescent="0.3">
      <c r="A332" s="101"/>
      <c r="B332" s="101"/>
      <c r="C332" s="101"/>
      <c r="D332" s="122"/>
      <c r="E332" s="122"/>
      <c r="F332" s="101"/>
      <c r="H332" s="124"/>
    </row>
    <row r="333" spans="1:8" x14ac:dyDescent="0.3">
      <c r="A333" s="101"/>
      <c r="B333" s="101"/>
      <c r="C333" s="101"/>
      <c r="D333" s="122"/>
      <c r="E333" s="122"/>
      <c r="F333" s="101"/>
      <c r="H333" s="124"/>
    </row>
    <row r="334" spans="1:8" x14ac:dyDescent="0.3">
      <c r="A334" s="101"/>
      <c r="B334" s="101"/>
      <c r="C334" s="101"/>
      <c r="D334" s="122"/>
      <c r="E334" s="122"/>
      <c r="F334" s="101"/>
      <c r="H334" s="124"/>
    </row>
    <row r="335" spans="1:8" x14ac:dyDescent="0.3">
      <c r="A335" s="101"/>
      <c r="B335" s="101"/>
      <c r="C335" s="101"/>
      <c r="D335" s="122"/>
      <c r="E335" s="122"/>
      <c r="F335" s="101"/>
      <c r="H335" s="124"/>
    </row>
    <row r="336" spans="1:8" x14ac:dyDescent="0.3">
      <c r="A336" s="101"/>
      <c r="B336" s="101"/>
      <c r="C336" s="101"/>
      <c r="D336" s="122"/>
      <c r="E336" s="122"/>
      <c r="F336" s="101"/>
      <c r="H336" s="124"/>
    </row>
    <row r="337" spans="1:8" x14ac:dyDescent="0.3">
      <c r="A337" s="101"/>
      <c r="B337" s="101"/>
      <c r="C337" s="101"/>
      <c r="D337" s="122"/>
      <c r="E337" s="122"/>
      <c r="F337" s="101"/>
      <c r="H337" s="124"/>
    </row>
    <row r="338" spans="1:8" x14ac:dyDescent="0.3">
      <c r="A338" s="101"/>
      <c r="B338" s="101"/>
      <c r="C338" s="101"/>
      <c r="D338" s="122"/>
      <c r="E338" s="122"/>
      <c r="F338" s="101"/>
      <c r="H338" s="124"/>
    </row>
    <row r="339" spans="1:8" x14ac:dyDescent="0.3">
      <c r="A339" s="101"/>
      <c r="B339" s="101"/>
      <c r="C339" s="101"/>
      <c r="D339" s="122"/>
      <c r="E339" s="122"/>
      <c r="F339" s="101"/>
      <c r="H339" s="124"/>
    </row>
    <row r="340" spans="1:8" x14ac:dyDescent="0.3">
      <c r="A340" s="101"/>
      <c r="B340" s="101"/>
      <c r="C340" s="101"/>
      <c r="D340" s="122"/>
      <c r="E340" s="122"/>
      <c r="F340" s="101"/>
      <c r="H340" s="124"/>
    </row>
    <row r="341" spans="1:8" x14ac:dyDescent="0.3">
      <c r="A341" s="101"/>
      <c r="B341" s="101"/>
      <c r="C341" s="101"/>
      <c r="D341" s="122"/>
      <c r="E341" s="122"/>
      <c r="F341" s="101"/>
      <c r="H341" s="124"/>
    </row>
    <row r="342" spans="1:8" x14ac:dyDescent="0.3">
      <c r="A342" s="101"/>
      <c r="B342" s="101"/>
      <c r="C342" s="101"/>
      <c r="D342" s="122"/>
      <c r="E342" s="122"/>
      <c r="F342" s="101"/>
      <c r="H342" s="124"/>
    </row>
    <row r="343" spans="1:8" x14ac:dyDescent="0.3">
      <c r="A343" s="101"/>
      <c r="B343" s="101"/>
      <c r="C343" s="101"/>
      <c r="D343" s="122"/>
      <c r="E343" s="122"/>
      <c r="F343" s="101"/>
      <c r="H343" s="124"/>
    </row>
    <row r="344" spans="1:8" x14ac:dyDescent="0.3">
      <c r="A344" s="101"/>
      <c r="B344" s="101"/>
      <c r="C344" s="101"/>
      <c r="D344" s="122"/>
      <c r="E344" s="122"/>
      <c r="F344" s="101"/>
      <c r="H344" s="124"/>
    </row>
    <row r="345" spans="1:8" x14ac:dyDescent="0.3">
      <c r="A345" s="101"/>
      <c r="B345" s="101"/>
      <c r="C345" s="101"/>
      <c r="D345" s="122"/>
      <c r="E345" s="122"/>
      <c r="F345" s="101"/>
      <c r="H345" s="124"/>
    </row>
    <row r="346" spans="1:8" x14ac:dyDescent="0.3">
      <c r="A346" s="101"/>
      <c r="B346" s="101"/>
      <c r="C346" s="101"/>
      <c r="D346" s="122"/>
      <c r="E346" s="122"/>
      <c r="F346" s="101"/>
      <c r="H346" s="124"/>
    </row>
    <row r="347" spans="1:8" x14ac:dyDescent="0.3">
      <c r="A347" s="101"/>
      <c r="B347" s="101"/>
      <c r="C347" s="101"/>
      <c r="D347" s="122"/>
      <c r="E347" s="122"/>
      <c r="F347" s="101"/>
      <c r="H347" s="124"/>
    </row>
    <row r="348" spans="1:8" x14ac:dyDescent="0.3">
      <c r="A348" s="101"/>
      <c r="B348" s="101"/>
      <c r="C348" s="101"/>
      <c r="D348" s="122"/>
      <c r="E348" s="122"/>
      <c r="F348" s="101"/>
      <c r="H348" s="124"/>
    </row>
    <row r="349" spans="1:8" x14ac:dyDescent="0.3">
      <c r="A349" s="101"/>
      <c r="B349" s="101"/>
      <c r="C349" s="101"/>
      <c r="D349" s="122"/>
      <c r="E349" s="122"/>
      <c r="F349" s="101"/>
      <c r="H349" s="124"/>
    </row>
    <row r="350" spans="1:8" x14ac:dyDescent="0.3">
      <c r="A350" s="101"/>
      <c r="B350" s="101"/>
      <c r="C350" s="101"/>
      <c r="D350" s="122"/>
      <c r="E350" s="122"/>
      <c r="F350" s="101"/>
      <c r="H350" s="124"/>
    </row>
    <row r="351" spans="1:8" x14ac:dyDescent="0.3">
      <c r="A351" s="101"/>
      <c r="B351" s="101"/>
      <c r="C351" s="101"/>
      <c r="D351" s="122"/>
      <c r="E351" s="122"/>
      <c r="F351" s="101"/>
      <c r="H351" s="124"/>
    </row>
    <row r="352" spans="1:8" x14ac:dyDescent="0.3">
      <c r="A352" s="101"/>
      <c r="B352" s="101"/>
      <c r="C352" s="101"/>
      <c r="D352" s="122"/>
      <c r="E352" s="122"/>
      <c r="F352" s="101"/>
      <c r="H352" s="124"/>
    </row>
    <row r="353" spans="1:8" x14ac:dyDescent="0.3">
      <c r="A353" s="101"/>
      <c r="B353" s="101"/>
      <c r="C353" s="101"/>
      <c r="D353" s="122"/>
      <c r="E353" s="122"/>
      <c r="F353" s="101"/>
      <c r="H353" s="124"/>
    </row>
    <row r="354" spans="1:8" x14ac:dyDescent="0.3">
      <c r="A354" s="101"/>
      <c r="B354" s="101"/>
      <c r="C354" s="101"/>
      <c r="D354" s="122"/>
      <c r="E354" s="122"/>
      <c r="F354" s="101"/>
      <c r="H354" s="124"/>
    </row>
    <row r="355" spans="1:8" x14ac:dyDescent="0.3">
      <c r="A355" s="101"/>
      <c r="B355" s="101"/>
      <c r="C355" s="101"/>
      <c r="D355" s="122"/>
      <c r="E355" s="122"/>
      <c r="F355" s="101"/>
      <c r="H355" s="124"/>
    </row>
    <row r="356" spans="1:8" x14ac:dyDescent="0.3">
      <c r="A356" s="101"/>
      <c r="B356" s="101"/>
      <c r="C356" s="101"/>
      <c r="D356" s="122"/>
      <c r="E356" s="122"/>
      <c r="F356" s="101"/>
      <c r="H356" s="124"/>
    </row>
    <row r="357" spans="1:8" x14ac:dyDescent="0.3">
      <c r="A357" s="101"/>
      <c r="B357" s="101"/>
      <c r="C357" s="101"/>
      <c r="D357" s="122"/>
      <c r="E357" s="122"/>
      <c r="F357" s="101"/>
      <c r="H357" s="124"/>
    </row>
    <row r="358" spans="1:8" x14ac:dyDescent="0.3">
      <c r="A358" s="101"/>
      <c r="B358" s="101"/>
      <c r="C358" s="101"/>
      <c r="D358" s="122"/>
      <c r="E358" s="122"/>
      <c r="F358" s="101"/>
      <c r="H358" s="124"/>
    </row>
    <row r="359" spans="1:8" x14ac:dyDescent="0.3">
      <c r="A359" s="101"/>
      <c r="B359" s="101"/>
      <c r="C359" s="101"/>
      <c r="D359" s="122"/>
      <c r="E359" s="122"/>
      <c r="F359" s="101"/>
      <c r="H359" s="124"/>
    </row>
    <row r="360" spans="1:8" x14ac:dyDescent="0.3">
      <c r="A360" s="101"/>
      <c r="B360" s="101"/>
      <c r="C360" s="101"/>
      <c r="D360" s="122"/>
      <c r="E360" s="122"/>
      <c r="F360" s="101"/>
      <c r="H360" s="124"/>
    </row>
    <row r="361" spans="1:8" x14ac:dyDescent="0.3">
      <c r="A361" s="101"/>
      <c r="B361" s="101"/>
      <c r="C361" s="101"/>
      <c r="D361" s="122"/>
      <c r="E361" s="122"/>
      <c r="F361" s="101"/>
      <c r="H361" s="124"/>
    </row>
    <row r="362" spans="1:8" x14ac:dyDescent="0.3">
      <c r="A362" s="101"/>
      <c r="B362" s="101"/>
      <c r="C362" s="101"/>
      <c r="D362" s="122"/>
      <c r="E362" s="122"/>
      <c r="F362" s="101"/>
      <c r="H362" s="124"/>
    </row>
    <row r="363" spans="1:8" x14ac:dyDescent="0.3">
      <c r="A363" s="101"/>
      <c r="B363" s="101"/>
      <c r="C363" s="101"/>
      <c r="D363" s="122"/>
      <c r="E363" s="122"/>
      <c r="F363" s="101"/>
      <c r="H363" s="124"/>
    </row>
    <row r="364" spans="1:8" x14ac:dyDescent="0.3">
      <c r="A364" s="101"/>
      <c r="B364" s="101"/>
      <c r="C364" s="101"/>
      <c r="D364" s="122"/>
      <c r="E364" s="122"/>
      <c r="F364" s="101"/>
      <c r="H364" s="124"/>
    </row>
    <row r="365" spans="1:8" x14ac:dyDescent="0.3">
      <c r="A365" s="101"/>
      <c r="B365" s="101"/>
      <c r="C365" s="101"/>
      <c r="D365" s="122"/>
      <c r="E365" s="122"/>
      <c r="F365" s="101"/>
      <c r="H365" s="124"/>
    </row>
    <row r="366" spans="1:8" x14ac:dyDescent="0.3">
      <c r="A366" s="101"/>
      <c r="B366" s="101"/>
      <c r="C366" s="101"/>
      <c r="D366" s="122"/>
      <c r="E366" s="122"/>
      <c r="F366" s="101"/>
      <c r="H366" s="124"/>
    </row>
    <row r="367" spans="1:8" x14ac:dyDescent="0.3">
      <c r="A367" s="101"/>
      <c r="B367" s="101"/>
      <c r="C367" s="101"/>
      <c r="D367" s="122"/>
      <c r="E367" s="122"/>
      <c r="F367" s="101"/>
      <c r="H367" s="124"/>
    </row>
    <row r="368" spans="1:8" x14ac:dyDescent="0.3">
      <c r="A368" s="101"/>
      <c r="B368" s="101"/>
      <c r="C368" s="101"/>
      <c r="D368" s="122"/>
      <c r="E368" s="122"/>
      <c r="F368" s="101"/>
      <c r="H368" s="124"/>
    </row>
    <row r="369" spans="1:8" x14ac:dyDescent="0.3">
      <c r="A369" s="101"/>
      <c r="B369" s="101"/>
      <c r="C369" s="101"/>
      <c r="D369" s="122"/>
      <c r="E369" s="122"/>
      <c r="F369" s="101"/>
      <c r="H369" s="124"/>
    </row>
    <row r="370" spans="1:8" x14ac:dyDescent="0.3">
      <c r="A370" s="101"/>
      <c r="B370" s="101"/>
      <c r="C370" s="101"/>
      <c r="D370" s="122"/>
      <c r="E370" s="122"/>
      <c r="F370" s="101"/>
      <c r="H370" s="124"/>
    </row>
    <row r="371" spans="1:8" x14ac:dyDescent="0.3">
      <c r="A371" s="101"/>
      <c r="B371" s="101"/>
      <c r="C371" s="101"/>
      <c r="D371" s="122"/>
      <c r="E371" s="122"/>
      <c r="F371" s="101"/>
      <c r="H371" s="124"/>
    </row>
    <row r="372" spans="1:8" x14ac:dyDescent="0.3">
      <c r="A372" s="101"/>
      <c r="B372" s="101"/>
      <c r="C372" s="101"/>
      <c r="D372" s="122"/>
      <c r="E372" s="122"/>
      <c r="F372" s="101"/>
      <c r="H372" s="124"/>
    </row>
    <row r="373" spans="1:8" x14ac:dyDescent="0.3">
      <c r="A373" s="101"/>
      <c r="B373" s="101"/>
      <c r="C373" s="101"/>
      <c r="D373" s="122"/>
      <c r="E373" s="122"/>
      <c r="F373" s="101"/>
      <c r="H373" s="124"/>
    </row>
    <row r="374" spans="1:8" x14ac:dyDescent="0.3">
      <c r="A374" s="101"/>
      <c r="B374" s="101"/>
      <c r="C374" s="101"/>
      <c r="D374" s="122"/>
      <c r="E374" s="122"/>
      <c r="F374" s="101"/>
      <c r="H374" s="124"/>
    </row>
    <row r="375" spans="1:8" x14ac:dyDescent="0.3">
      <c r="A375" s="101"/>
      <c r="B375" s="101"/>
      <c r="C375" s="101"/>
      <c r="D375" s="122"/>
      <c r="E375" s="122"/>
      <c r="F375" s="101"/>
      <c r="H375" s="124"/>
    </row>
    <row r="376" spans="1:8" x14ac:dyDescent="0.3">
      <c r="A376" s="101"/>
      <c r="B376" s="101"/>
      <c r="C376" s="101"/>
      <c r="D376" s="122"/>
      <c r="E376" s="122"/>
      <c r="F376" s="101"/>
      <c r="H376" s="124"/>
    </row>
    <row r="377" spans="1:8" x14ac:dyDescent="0.3">
      <c r="A377" s="101"/>
      <c r="B377" s="101"/>
      <c r="C377" s="101"/>
      <c r="D377" s="122"/>
      <c r="E377" s="122"/>
      <c r="F377" s="101"/>
      <c r="H377" s="124"/>
    </row>
    <row r="378" spans="1:8" x14ac:dyDescent="0.3">
      <c r="A378" s="101"/>
      <c r="B378" s="101"/>
      <c r="C378" s="101"/>
      <c r="D378" s="122"/>
      <c r="E378" s="122"/>
      <c r="F378" s="101"/>
      <c r="H378" s="124"/>
    </row>
    <row r="379" spans="1:8" x14ac:dyDescent="0.3">
      <c r="A379" s="101"/>
      <c r="B379" s="101"/>
      <c r="C379" s="101"/>
      <c r="D379" s="122"/>
      <c r="E379" s="122"/>
      <c r="F379" s="101"/>
      <c r="H379" s="124"/>
    </row>
    <row r="380" spans="1:8" x14ac:dyDescent="0.3">
      <c r="A380" s="101"/>
      <c r="B380" s="101"/>
      <c r="C380" s="101"/>
      <c r="D380" s="122"/>
      <c r="E380" s="122"/>
      <c r="F380" s="101"/>
      <c r="H380" s="124"/>
    </row>
    <row r="381" spans="1:8" x14ac:dyDescent="0.3">
      <c r="A381" s="101"/>
      <c r="B381" s="101"/>
      <c r="C381" s="101"/>
      <c r="D381" s="122"/>
      <c r="E381" s="122"/>
      <c r="F381" s="101"/>
      <c r="H381" s="124"/>
    </row>
    <row r="382" spans="1:8" x14ac:dyDescent="0.3">
      <c r="A382" s="101"/>
      <c r="B382" s="101"/>
      <c r="C382" s="101"/>
      <c r="D382" s="122"/>
      <c r="E382" s="122"/>
      <c r="F382" s="101"/>
      <c r="H382" s="124"/>
    </row>
    <row r="383" spans="1:8" x14ac:dyDescent="0.3">
      <c r="A383" s="101"/>
      <c r="B383" s="101"/>
      <c r="C383" s="101"/>
      <c r="D383" s="122"/>
      <c r="E383" s="122"/>
      <c r="F383" s="101"/>
      <c r="H383" s="124"/>
    </row>
    <row r="384" spans="1:8" x14ac:dyDescent="0.3">
      <c r="A384" s="101"/>
      <c r="B384" s="101"/>
      <c r="C384" s="101"/>
      <c r="D384" s="122"/>
      <c r="E384" s="122"/>
      <c r="F384" s="101"/>
      <c r="H384" s="124"/>
    </row>
    <row r="385" spans="1:8" x14ac:dyDescent="0.3">
      <c r="A385" s="101"/>
      <c r="B385" s="101"/>
      <c r="C385" s="101"/>
      <c r="D385" s="122"/>
      <c r="E385" s="122"/>
      <c r="F385" s="101"/>
      <c r="H385" s="124"/>
    </row>
    <row r="386" spans="1:8" x14ac:dyDescent="0.3">
      <c r="A386" s="101"/>
      <c r="B386" s="101"/>
      <c r="C386" s="101"/>
      <c r="D386" s="122"/>
      <c r="E386" s="122"/>
      <c r="F386" s="101"/>
      <c r="H386" s="124"/>
    </row>
    <row r="387" spans="1:8" x14ac:dyDescent="0.3">
      <c r="A387" s="101"/>
      <c r="B387" s="101"/>
      <c r="C387" s="101"/>
      <c r="D387" s="122"/>
      <c r="E387" s="122"/>
      <c r="F387" s="101"/>
      <c r="H387" s="124"/>
    </row>
    <row r="388" spans="1:8" x14ac:dyDescent="0.3">
      <c r="A388" s="101"/>
      <c r="B388" s="101"/>
      <c r="C388" s="101"/>
      <c r="D388" s="122"/>
      <c r="E388" s="122"/>
      <c r="F388" s="101"/>
      <c r="H388" s="124"/>
    </row>
    <row r="389" spans="1:8" x14ac:dyDescent="0.3">
      <c r="A389" s="101"/>
      <c r="B389" s="101"/>
      <c r="C389" s="101"/>
      <c r="D389" s="122"/>
      <c r="E389" s="122"/>
      <c r="F389" s="101"/>
      <c r="H389" s="124"/>
    </row>
    <row r="390" spans="1:8" x14ac:dyDescent="0.3">
      <c r="A390" s="101"/>
      <c r="B390" s="101"/>
      <c r="C390" s="101"/>
      <c r="D390" s="122"/>
      <c r="E390" s="122"/>
      <c r="F390" s="101"/>
      <c r="H390" s="124"/>
    </row>
    <row r="391" spans="1:8" x14ac:dyDescent="0.3">
      <c r="A391" s="101"/>
      <c r="B391" s="101"/>
      <c r="C391" s="101"/>
      <c r="D391" s="122"/>
      <c r="E391" s="122"/>
      <c r="F391" s="101"/>
      <c r="H391" s="124"/>
    </row>
    <row r="392" spans="1:8" x14ac:dyDescent="0.3">
      <c r="A392" s="101"/>
      <c r="B392" s="101"/>
      <c r="C392" s="101"/>
      <c r="D392" s="122"/>
      <c r="E392" s="122"/>
      <c r="F392" s="101"/>
      <c r="H392" s="124"/>
    </row>
    <row r="393" spans="1:8" x14ac:dyDescent="0.3">
      <c r="A393" s="101"/>
      <c r="B393" s="101"/>
      <c r="C393" s="101"/>
      <c r="D393" s="122"/>
      <c r="E393" s="122"/>
      <c r="F393" s="101"/>
      <c r="H393" s="124"/>
    </row>
    <row r="394" spans="1:8" x14ac:dyDescent="0.3">
      <c r="A394" s="101"/>
      <c r="B394" s="101"/>
      <c r="C394" s="101"/>
      <c r="D394" s="122"/>
      <c r="E394" s="122"/>
      <c r="F394" s="101"/>
      <c r="H394" s="124"/>
    </row>
    <row r="395" spans="1:8" x14ac:dyDescent="0.3">
      <c r="A395" s="101"/>
      <c r="B395" s="101"/>
      <c r="C395" s="101"/>
      <c r="D395" s="122"/>
      <c r="E395" s="122"/>
      <c r="F395" s="101"/>
      <c r="H395" s="124"/>
    </row>
    <row r="396" spans="1:8" x14ac:dyDescent="0.3">
      <c r="A396" s="101"/>
      <c r="B396" s="101"/>
      <c r="C396" s="101"/>
      <c r="D396" s="122"/>
      <c r="E396" s="122"/>
      <c r="F396" s="101"/>
      <c r="H396" s="124"/>
    </row>
    <row r="397" spans="1:8" x14ac:dyDescent="0.3">
      <c r="A397" s="101"/>
      <c r="B397" s="101"/>
      <c r="C397" s="101"/>
      <c r="D397" s="122"/>
      <c r="E397" s="122"/>
      <c r="F397" s="101"/>
      <c r="H397" s="124"/>
    </row>
    <row r="398" spans="1:8" x14ac:dyDescent="0.3">
      <c r="A398" s="101"/>
      <c r="B398" s="101"/>
      <c r="C398" s="101"/>
      <c r="D398" s="122"/>
      <c r="E398" s="122"/>
      <c r="F398" s="101"/>
      <c r="H398" s="124"/>
    </row>
    <row r="399" spans="1:8" x14ac:dyDescent="0.3">
      <c r="A399" s="101"/>
      <c r="B399" s="101"/>
      <c r="C399" s="101"/>
      <c r="D399" s="122"/>
      <c r="E399" s="122"/>
      <c r="F399" s="101"/>
      <c r="H399" s="124"/>
    </row>
    <row r="400" spans="1:8" x14ac:dyDescent="0.3">
      <c r="A400" s="101"/>
      <c r="B400" s="101"/>
      <c r="C400" s="101"/>
      <c r="D400" s="122"/>
      <c r="E400" s="122"/>
      <c r="F400" s="101"/>
      <c r="H400" s="124"/>
    </row>
    <row r="401" spans="1:8" x14ac:dyDescent="0.3">
      <c r="A401" s="101"/>
      <c r="B401" s="101"/>
      <c r="C401" s="101"/>
      <c r="D401" s="122"/>
      <c r="E401" s="122"/>
      <c r="F401" s="101"/>
      <c r="H401" s="124"/>
    </row>
    <row r="402" spans="1:8" x14ac:dyDescent="0.3">
      <c r="A402" s="101"/>
      <c r="B402" s="101"/>
      <c r="C402" s="101"/>
      <c r="D402" s="122"/>
      <c r="E402" s="122"/>
      <c r="F402" s="101"/>
      <c r="H402" s="124"/>
    </row>
    <row r="403" spans="1:8" x14ac:dyDescent="0.3">
      <c r="A403" s="101"/>
      <c r="B403" s="101"/>
      <c r="C403" s="101"/>
      <c r="D403" s="122"/>
      <c r="E403" s="122"/>
      <c r="F403" s="101"/>
      <c r="H403" s="124"/>
    </row>
    <row r="404" spans="1:8" x14ac:dyDescent="0.3">
      <c r="A404" s="101"/>
      <c r="B404" s="101"/>
      <c r="C404" s="101"/>
      <c r="D404" s="122"/>
      <c r="E404" s="122"/>
      <c r="F404" s="101"/>
      <c r="H404" s="124"/>
    </row>
    <row r="405" spans="1:8" x14ac:dyDescent="0.3">
      <c r="A405" s="101"/>
      <c r="B405" s="101"/>
      <c r="C405" s="101"/>
      <c r="D405" s="122"/>
      <c r="E405" s="122"/>
      <c r="F405" s="101"/>
      <c r="H405" s="124"/>
    </row>
    <row r="406" spans="1:8" x14ac:dyDescent="0.3">
      <c r="A406" s="101"/>
      <c r="B406" s="101"/>
      <c r="C406" s="101"/>
      <c r="D406" s="122"/>
      <c r="E406" s="122"/>
      <c r="F406" s="101"/>
      <c r="H406" s="124"/>
    </row>
    <row r="407" spans="1:8" x14ac:dyDescent="0.3">
      <c r="A407" s="101"/>
      <c r="B407" s="101"/>
      <c r="C407" s="101"/>
      <c r="D407" s="122"/>
      <c r="E407" s="122"/>
      <c r="F407" s="101"/>
      <c r="H407" s="124"/>
    </row>
    <row r="408" spans="1:8" x14ac:dyDescent="0.3">
      <c r="A408" s="101"/>
      <c r="B408" s="101"/>
      <c r="C408" s="101"/>
      <c r="D408" s="122"/>
      <c r="E408" s="122"/>
      <c r="F408" s="101"/>
      <c r="H408" s="124"/>
    </row>
    <row r="409" spans="1:8" x14ac:dyDescent="0.3">
      <c r="A409" s="101"/>
      <c r="B409" s="101"/>
      <c r="C409" s="101"/>
      <c r="D409" s="122"/>
      <c r="E409" s="122"/>
      <c r="F409" s="101"/>
      <c r="H409" s="124"/>
    </row>
    <row r="410" spans="1:8" x14ac:dyDescent="0.3">
      <c r="A410" s="101"/>
      <c r="B410" s="101"/>
      <c r="C410" s="101"/>
      <c r="D410" s="122"/>
      <c r="E410" s="122"/>
      <c r="F410" s="101"/>
      <c r="H410" s="124"/>
    </row>
    <row r="411" spans="1:8" x14ac:dyDescent="0.3">
      <c r="A411" s="101"/>
      <c r="B411" s="101"/>
      <c r="C411" s="101"/>
      <c r="D411" s="122"/>
      <c r="E411" s="122"/>
      <c r="F411" s="101"/>
      <c r="H411" s="124"/>
    </row>
    <row r="412" spans="1:8" x14ac:dyDescent="0.3">
      <c r="A412" s="101"/>
      <c r="B412" s="101"/>
      <c r="C412" s="101"/>
      <c r="D412" s="122"/>
      <c r="E412" s="122"/>
      <c r="F412" s="101"/>
      <c r="H412" s="124"/>
    </row>
    <row r="413" spans="1:8" x14ac:dyDescent="0.3">
      <c r="A413" s="101"/>
      <c r="B413" s="101"/>
      <c r="C413" s="101"/>
      <c r="D413" s="122"/>
      <c r="E413" s="122"/>
      <c r="F413" s="101"/>
      <c r="H413" s="124"/>
    </row>
    <row r="414" spans="1:8" x14ac:dyDescent="0.3">
      <c r="A414" s="101"/>
      <c r="B414" s="101"/>
      <c r="C414" s="101"/>
      <c r="D414" s="122"/>
      <c r="E414" s="122"/>
      <c r="F414" s="101"/>
      <c r="H414" s="124"/>
    </row>
    <row r="415" spans="1:8" x14ac:dyDescent="0.3">
      <c r="A415" s="101"/>
      <c r="B415" s="101"/>
      <c r="C415" s="101"/>
      <c r="D415" s="122"/>
      <c r="E415" s="122"/>
      <c r="F415" s="101"/>
      <c r="H415" s="124"/>
    </row>
    <row r="416" spans="1:8" x14ac:dyDescent="0.3">
      <c r="A416" s="101"/>
      <c r="B416" s="101"/>
      <c r="C416" s="101"/>
      <c r="D416" s="122"/>
      <c r="E416" s="122"/>
      <c r="F416" s="101"/>
      <c r="H416" s="124"/>
    </row>
    <row r="417" spans="1:8" x14ac:dyDescent="0.3">
      <c r="A417" s="101"/>
      <c r="B417" s="101"/>
      <c r="C417" s="101"/>
      <c r="D417" s="122"/>
      <c r="E417" s="122"/>
      <c r="F417" s="101"/>
      <c r="H417" s="124"/>
    </row>
    <row r="418" spans="1:8" x14ac:dyDescent="0.3">
      <c r="A418" s="101"/>
      <c r="B418" s="101"/>
      <c r="C418" s="101"/>
      <c r="D418" s="122"/>
      <c r="E418" s="122"/>
      <c r="F418" s="101"/>
      <c r="H418" s="124"/>
    </row>
    <row r="419" spans="1:8" x14ac:dyDescent="0.3">
      <c r="A419" s="101"/>
      <c r="B419" s="101"/>
      <c r="C419" s="101"/>
      <c r="D419" s="122"/>
      <c r="E419" s="122"/>
      <c r="F419" s="101"/>
      <c r="H419" s="124"/>
    </row>
    <row r="420" spans="1:8" x14ac:dyDescent="0.3">
      <c r="A420" s="101"/>
      <c r="B420" s="101"/>
      <c r="C420" s="101"/>
      <c r="D420" s="122"/>
      <c r="E420" s="122"/>
      <c r="F420" s="101"/>
      <c r="H420" s="124"/>
    </row>
    <row r="421" spans="1:8" x14ac:dyDescent="0.3">
      <c r="A421" s="101"/>
      <c r="B421" s="101"/>
      <c r="C421" s="101"/>
      <c r="D421" s="122"/>
      <c r="E421" s="122"/>
      <c r="F421" s="101"/>
      <c r="H421" s="124"/>
    </row>
    <row r="422" spans="1:8" x14ac:dyDescent="0.3">
      <c r="A422" s="101"/>
      <c r="B422" s="101"/>
      <c r="C422" s="101"/>
      <c r="D422" s="122"/>
      <c r="E422" s="122"/>
      <c r="F422" s="101"/>
      <c r="H422" s="124"/>
    </row>
    <row r="423" spans="1:8" x14ac:dyDescent="0.3">
      <c r="A423" s="101"/>
      <c r="B423" s="101"/>
      <c r="C423" s="101"/>
      <c r="D423" s="122"/>
      <c r="E423" s="122"/>
      <c r="F423" s="101"/>
      <c r="H423" s="124"/>
    </row>
    <row r="424" spans="1:8" x14ac:dyDescent="0.3">
      <c r="A424" s="101"/>
      <c r="B424" s="101"/>
      <c r="C424" s="101"/>
      <c r="D424" s="122"/>
      <c r="E424" s="122"/>
      <c r="F424" s="101"/>
      <c r="H424" s="124"/>
    </row>
    <row r="425" spans="1:8" x14ac:dyDescent="0.3">
      <c r="A425" s="101"/>
      <c r="B425" s="101"/>
      <c r="C425" s="101"/>
      <c r="D425" s="122"/>
      <c r="E425" s="122"/>
      <c r="F425" s="101"/>
      <c r="H425" s="124"/>
    </row>
    <row r="426" spans="1:8" x14ac:dyDescent="0.3">
      <c r="A426" s="101"/>
      <c r="B426" s="101"/>
      <c r="C426" s="101"/>
      <c r="D426" s="122"/>
      <c r="E426" s="122"/>
      <c r="F426" s="101"/>
      <c r="H426" s="124"/>
    </row>
    <row r="427" spans="1:8" x14ac:dyDescent="0.3">
      <c r="A427" s="101"/>
      <c r="B427" s="101"/>
      <c r="C427" s="101"/>
      <c r="D427" s="122"/>
      <c r="E427" s="122"/>
      <c r="F427" s="101"/>
      <c r="H427" s="124"/>
    </row>
    <row r="428" spans="1:8" x14ac:dyDescent="0.3">
      <c r="A428" s="101"/>
      <c r="B428" s="101"/>
      <c r="C428" s="101"/>
      <c r="D428" s="122"/>
      <c r="E428" s="122"/>
      <c r="F428" s="101"/>
      <c r="H428" s="124"/>
    </row>
    <row r="429" spans="1:8" x14ac:dyDescent="0.3">
      <c r="A429" s="101"/>
      <c r="B429" s="101"/>
      <c r="C429" s="101"/>
      <c r="D429" s="122"/>
      <c r="E429" s="122"/>
      <c r="F429" s="101"/>
      <c r="H429" s="124"/>
    </row>
    <row r="430" spans="1:8" x14ac:dyDescent="0.3">
      <c r="A430" s="101"/>
      <c r="B430" s="101"/>
      <c r="C430" s="101"/>
      <c r="D430" s="122"/>
      <c r="E430" s="122"/>
      <c r="F430" s="101"/>
      <c r="H430" s="124"/>
    </row>
    <row r="431" spans="1:8" x14ac:dyDescent="0.3">
      <c r="A431" s="101"/>
      <c r="B431" s="101"/>
      <c r="C431" s="101"/>
      <c r="D431" s="122"/>
      <c r="E431" s="122"/>
      <c r="F431" s="101"/>
      <c r="H431" s="124"/>
    </row>
    <row r="432" spans="1:8" x14ac:dyDescent="0.3">
      <c r="A432" s="101"/>
      <c r="B432" s="101"/>
      <c r="C432" s="101"/>
      <c r="D432" s="122"/>
      <c r="E432" s="122"/>
      <c r="F432" s="101"/>
      <c r="H432" s="124"/>
    </row>
    <row r="433" spans="1:8" x14ac:dyDescent="0.3">
      <c r="A433" s="101"/>
      <c r="B433" s="101"/>
      <c r="C433" s="101"/>
      <c r="D433" s="122"/>
      <c r="E433" s="122"/>
      <c r="F433" s="101"/>
      <c r="H433" s="124"/>
    </row>
    <row r="434" spans="1:8" x14ac:dyDescent="0.3">
      <c r="A434" s="101"/>
      <c r="B434" s="101"/>
      <c r="C434" s="101"/>
      <c r="D434" s="122"/>
      <c r="E434" s="122"/>
      <c r="F434" s="101"/>
      <c r="H434" s="124"/>
    </row>
    <row r="435" spans="1:8" x14ac:dyDescent="0.3">
      <c r="A435" s="101"/>
      <c r="B435" s="101"/>
      <c r="C435" s="101"/>
      <c r="D435" s="122"/>
      <c r="E435" s="122"/>
      <c r="F435" s="101"/>
      <c r="H435" s="124"/>
    </row>
    <row r="436" spans="1:8" x14ac:dyDescent="0.3">
      <c r="A436" s="101"/>
      <c r="B436" s="101"/>
      <c r="C436" s="101"/>
      <c r="D436" s="122"/>
      <c r="E436" s="122"/>
      <c r="F436" s="101"/>
      <c r="H436" s="124"/>
    </row>
    <row r="437" spans="1:8" x14ac:dyDescent="0.3">
      <c r="A437" s="101"/>
      <c r="B437" s="101"/>
      <c r="C437" s="101"/>
      <c r="D437" s="122"/>
      <c r="E437" s="122"/>
      <c r="F437" s="101"/>
      <c r="H437" s="124"/>
    </row>
    <row r="438" spans="1:8" x14ac:dyDescent="0.3">
      <c r="A438" s="101"/>
      <c r="B438" s="101"/>
      <c r="C438" s="101"/>
      <c r="D438" s="122"/>
      <c r="E438" s="122"/>
      <c r="F438" s="101"/>
      <c r="H438" s="124"/>
    </row>
    <row r="439" spans="1:8" x14ac:dyDescent="0.3">
      <c r="A439" s="101"/>
      <c r="B439" s="101"/>
      <c r="C439" s="101"/>
      <c r="D439" s="122"/>
      <c r="E439" s="122"/>
      <c r="F439" s="101"/>
      <c r="H439" s="124"/>
    </row>
    <row r="440" spans="1:8" x14ac:dyDescent="0.3">
      <c r="A440" s="101"/>
      <c r="B440" s="101"/>
      <c r="C440" s="101"/>
      <c r="D440" s="122"/>
      <c r="E440" s="122"/>
      <c r="F440" s="101"/>
      <c r="H440" s="124"/>
    </row>
    <row r="441" spans="1:8" x14ac:dyDescent="0.3">
      <c r="A441" s="101"/>
      <c r="B441" s="101"/>
      <c r="C441" s="101"/>
      <c r="D441" s="122"/>
      <c r="E441" s="122"/>
      <c r="F441" s="101"/>
      <c r="H441" s="124"/>
    </row>
    <row r="442" spans="1:8" x14ac:dyDescent="0.3">
      <c r="A442" s="101"/>
      <c r="B442" s="101"/>
      <c r="C442" s="101"/>
      <c r="D442" s="122"/>
      <c r="E442" s="122"/>
      <c r="F442" s="101"/>
      <c r="H442" s="124"/>
    </row>
    <row r="443" spans="1:8" x14ac:dyDescent="0.3">
      <c r="A443" s="101"/>
      <c r="B443" s="101"/>
      <c r="C443" s="101"/>
      <c r="D443" s="122"/>
      <c r="E443" s="122"/>
      <c r="F443" s="101"/>
      <c r="H443" s="124"/>
    </row>
    <row r="444" spans="1:8" x14ac:dyDescent="0.3">
      <c r="A444" s="101"/>
      <c r="B444" s="101"/>
      <c r="C444" s="101"/>
      <c r="D444" s="122"/>
      <c r="E444" s="122"/>
      <c r="F444" s="101"/>
      <c r="H444" s="124"/>
    </row>
    <row r="445" spans="1:8" x14ac:dyDescent="0.3">
      <c r="A445" s="101"/>
      <c r="B445" s="101"/>
      <c r="C445" s="101"/>
      <c r="D445" s="122"/>
      <c r="E445" s="122"/>
      <c r="F445" s="101"/>
      <c r="H445" s="124"/>
    </row>
    <row r="446" spans="1:8" x14ac:dyDescent="0.3">
      <c r="A446" s="101"/>
      <c r="B446" s="101"/>
      <c r="C446" s="101"/>
      <c r="D446" s="122"/>
      <c r="E446" s="122"/>
      <c r="F446" s="101"/>
      <c r="H446" s="124"/>
    </row>
    <row r="447" spans="1:8" x14ac:dyDescent="0.3">
      <c r="A447" s="101"/>
      <c r="B447" s="101"/>
      <c r="C447" s="101"/>
      <c r="D447" s="122"/>
      <c r="E447" s="122"/>
      <c r="F447" s="101"/>
      <c r="H447" s="124"/>
    </row>
    <row r="448" spans="1:8" x14ac:dyDescent="0.3">
      <c r="A448" s="101"/>
      <c r="B448" s="101"/>
      <c r="C448" s="101"/>
      <c r="D448" s="122"/>
      <c r="E448" s="122"/>
      <c r="F448" s="101"/>
      <c r="H448" s="124"/>
    </row>
    <row r="449" spans="1:8" x14ac:dyDescent="0.3">
      <c r="A449" s="101"/>
      <c r="B449" s="101"/>
      <c r="C449" s="101"/>
      <c r="D449" s="122"/>
      <c r="E449" s="122"/>
      <c r="F449" s="101"/>
      <c r="H449" s="124"/>
    </row>
    <row r="450" spans="1:8" x14ac:dyDescent="0.3">
      <c r="A450" s="101"/>
      <c r="B450" s="101"/>
      <c r="C450" s="101"/>
      <c r="D450" s="122"/>
      <c r="E450" s="122"/>
      <c r="F450" s="101"/>
      <c r="H450" s="124"/>
    </row>
    <row r="451" spans="1:8" x14ac:dyDescent="0.3">
      <c r="A451" s="101"/>
      <c r="B451" s="101"/>
      <c r="C451" s="101"/>
      <c r="D451" s="122"/>
      <c r="E451" s="122"/>
      <c r="F451" s="101"/>
      <c r="H451" s="124"/>
    </row>
    <row r="452" spans="1:8" x14ac:dyDescent="0.3">
      <c r="A452" s="101"/>
      <c r="B452" s="101"/>
      <c r="C452" s="101"/>
      <c r="D452" s="122"/>
      <c r="E452" s="122"/>
      <c r="F452" s="101"/>
      <c r="H452" s="124"/>
    </row>
    <row r="453" spans="1:8" x14ac:dyDescent="0.3">
      <c r="A453" s="101"/>
      <c r="B453" s="101"/>
      <c r="C453" s="101"/>
      <c r="D453" s="122"/>
      <c r="E453" s="122"/>
      <c r="F453" s="101"/>
      <c r="H453" s="124"/>
    </row>
    <row r="454" spans="1:8" x14ac:dyDescent="0.3">
      <c r="A454" s="101"/>
      <c r="B454" s="101"/>
      <c r="C454" s="101"/>
      <c r="D454" s="122"/>
      <c r="E454" s="122"/>
      <c r="F454" s="101"/>
      <c r="H454" s="124"/>
    </row>
    <row r="455" spans="1:8" x14ac:dyDescent="0.3">
      <c r="A455" s="101"/>
      <c r="B455" s="101"/>
      <c r="C455" s="101"/>
      <c r="D455" s="122"/>
      <c r="E455" s="122"/>
      <c r="F455" s="101"/>
      <c r="H455" s="124"/>
    </row>
    <row r="456" spans="1:8" x14ac:dyDescent="0.3">
      <c r="A456" s="101"/>
      <c r="B456" s="101"/>
      <c r="C456" s="101"/>
      <c r="D456" s="122"/>
      <c r="E456" s="122"/>
      <c r="F456" s="101"/>
      <c r="H456" s="124"/>
    </row>
    <row r="457" spans="1:8" x14ac:dyDescent="0.3">
      <c r="A457" s="101"/>
      <c r="B457" s="101"/>
      <c r="C457" s="101"/>
      <c r="D457" s="122"/>
      <c r="E457" s="122"/>
      <c r="F457" s="101"/>
      <c r="H457" s="124"/>
    </row>
    <row r="458" spans="1:8" x14ac:dyDescent="0.3">
      <c r="A458" s="101"/>
      <c r="B458" s="101"/>
      <c r="C458" s="101"/>
      <c r="D458" s="122"/>
      <c r="E458" s="122"/>
      <c r="F458" s="101"/>
      <c r="H458" s="124"/>
    </row>
    <row r="459" spans="1:8" x14ac:dyDescent="0.3">
      <c r="A459" s="101"/>
      <c r="B459" s="101"/>
      <c r="C459" s="101"/>
      <c r="D459" s="122"/>
      <c r="E459" s="122"/>
      <c r="F459" s="101"/>
      <c r="H459" s="124"/>
    </row>
    <row r="460" spans="1:8" x14ac:dyDescent="0.3">
      <c r="A460" s="101"/>
      <c r="B460" s="101"/>
      <c r="C460" s="101"/>
      <c r="D460" s="122"/>
      <c r="E460" s="122"/>
      <c r="F460" s="101"/>
      <c r="H460" s="124"/>
    </row>
    <row r="461" spans="1:8" x14ac:dyDescent="0.3">
      <c r="A461" s="101"/>
      <c r="B461" s="101"/>
      <c r="C461" s="101"/>
      <c r="D461" s="122"/>
      <c r="E461" s="122"/>
      <c r="F461" s="101"/>
      <c r="H461" s="124"/>
    </row>
    <row r="462" spans="1:8" x14ac:dyDescent="0.3">
      <c r="A462" s="101"/>
      <c r="B462" s="101"/>
      <c r="C462" s="101"/>
      <c r="D462" s="122"/>
      <c r="E462" s="122"/>
      <c r="F462" s="101"/>
      <c r="H462" s="124"/>
    </row>
    <row r="463" spans="1:8" x14ac:dyDescent="0.3">
      <c r="A463" s="101"/>
      <c r="B463" s="101"/>
      <c r="C463" s="101"/>
      <c r="D463" s="122"/>
      <c r="E463" s="122"/>
      <c r="F463" s="101"/>
      <c r="H463" s="124"/>
    </row>
    <row r="464" spans="1:8" x14ac:dyDescent="0.3">
      <c r="A464" s="101"/>
      <c r="B464" s="101"/>
      <c r="C464" s="101"/>
      <c r="D464" s="122"/>
      <c r="E464" s="122"/>
      <c r="F464" s="101"/>
      <c r="H464" s="124"/>
    </row>
    <row r="465" spans="1:8" x14ac:dyDescent="0.3">
      <c r="A465" s="101"/>
      <c r="B465" s="101"/>
      <c r="C465" s="101"/>
      <c r="D465" s="122"/>
      <c r="E465" s="122"/>
      <c r="F465" s="101"/>
      <c r="H465" s="124"/>
    </row>
    <row r="466" spans="1:8" x14ac:dyDescent="0.3">
      <c r="A466" s="101"/>
      <c r="B466" s="101"/>
      <c r="C466" s="101"/>
      <c r="D466" s="122"/>
      <c r="E466" s="122"/>
      <c r="F466" s="101"/>
      <c r="H466" s="124"/>
    </row>
    <row r="467" spans="1:8" x14ac:dyDescent="0.3">
      <c r="A467" s="101"/>
      <c r="B467" s="101"/>
      <c r="C467" s="101"/>
      <c r="D467" s="122"/>
      <c r="E467" s="122"/>
      <c r="F467" s="101"/>
      <c r="H467" s="124"/>
    </row>
    <row r="468" spans="1:8" x14ac:dyDescent="0.3">
      <c r="A468" s="101"/>
      <c r="B468" s="101"/>
      <c r="C468" s="101"/>
      <c r="D468" s="122"/>
      <c r="E468" s="122"/>
      <c r="F468" s="101"/>
      <c r="H468" s="124"/>
    </row>
    <row r="469" spans="1:8" x14ac:dyDescent="0.3">
      <c r="A469" s="101"/>
      <c r="B469" s="101"/>
      <c r="C469" s="101"/>
      <c r="D469" s="122"/>
      <c r="E469" s="122"/>
      <c r="F469" s="101"/>
      <c r="H469" s="124"/>
    </row>
    <row r="470" spans="1:8" x14ac:dyDescent="0.3">
      <c r="A470" s="101"/>
      <c r="B470" s="101"/>
      <c r="C470" s="101"/>
      <c r="D470" s="122"/>
      <c r="E470" s="122"/>
      <c r="F470" s="101"/>
      <c r="H470" s="124"/>
    </row>
    <row r="471" spans="1:8" x14ac:dyDescent="0.3">
      <c r="A471" s="101"/>
      <c r="B471" s="101"/>
      <c r="C471" s="101"/>
      <c r="D471" s="122"/>
      <c r="E471" s="122"/>
      <c r="F471" s="101"/>
      <c r="H471" s="124"/>
    </row>
    <row r="472" spans="1:8" x14ac:dyDescent="0.3">
      <c r="A472" s="101"/>
      <c r="B472" s="101"/>
      <c r="C472" s="101"/>
      <c r="D472" s="122"/>
      <c r="E472" s="122"/>
      <c r="F472" s="101"/>
      <c r="H472" s="124"/>
    </row>
    <row r="473" spans="1:8" x14ac:dyDescent="0.3">
      <c r="A473" s="101"/>
      <c r="B473" s="101"/>
      <c r="C473" s="101"/>
      <c r="D473" s="122"/>
      <c r="E473" s="122"/>
      <c r="F473" s="101"/>
      <c r="H473" s="124"/>
    </row>
    <row r="474" spans="1:8" x14ac:dyDescent="0.3">
      <c r="A474" s="101"/>
      <c r="B474" s="101"/>
      <c r="C474" s="101"/>
      <c r="D474" s="122"/>
      <c r="E474" s="122"/>
      <c r="F474" s="101"/>
      <c r="H474" s="124"/>
    </row>
    <row r="475" spans="1:8" x14ac:dyDescent="0.3">
      <c r="A475" s="101"/>
      <c r="B475" s="101"/>
      <c r="C475" s="101"/>
      <c r="D475" s="122"/>
      <c r="E475" s="122"/>
      <c r="F475" s="101"/>
      <c r="H475" s="124"/>
    </row>
    <row r="476" spans="1:8" x14ac:dyDescent="0.3">
      <c r="A476" s="101"/>
      <c r="B476" s="101"/>
      <c r="C476" s="101"/>
      <c r="D476" s="122"/>
      <c r="E476" s="122"/>
      <c r="F476" s="101"/>
      <c r="H476" s="124"/>
    </row>
    <row r="477" spans="1:8" x14ac:dyDescent="0.3">
      <c r="A477" s="101"/>
      <c r="B477" s="101"/>
      <c r="C477" s="101"/>
      <c r="D477" s="122"/>
      <c r="E477" s="122"/>
      <c r="F477" s="101"/>
      <c r="H477" s="124"/>
    </row>
    <row r="478" spans="1:8" x14ac:dyDescent="0.3">
      <c r="A478" s="101"/>
      <c r="B478" s="101"/>
      <c r="C478" s="101"/>
      <c r="D478" s="122"/>
      <c r="E478" s="122"/>
      <c r="F478" s="101"/>
      <c r="H478" s="124"/>
    </row>
    <row r="479" spans="1:8" x14ac:dyDescent="0.3">
      <c r="A479" s="101"/>
      <c r="B479" s="101"/>
      <c r="C479" s="101"/>
      <c r="D479" s="122"/>
      <c r="E479" s="122"/>
      <c r="F479" s="101"/>
      <c r="H479" s="124"/>
    </row>
    <row r="480" spans="1:8" x14ac:dyDescent="0.3">
      <c r="A480" s="101"/>
      <c r="B480" s="101"/>
      <c r="C480" s="101"/>
      <c r="D480" s="122"/>
      <c r="E480" s="122"/>
      <c r="F480" s="101"/>
      <c r="H480" s="124"/>
    </row>
    <row r="481" spans="1:8" x14ac:dyDescent="0.3">
      <c r="A481" s="101"/>
      <c r="B481" s="101"/>
      <c r="C481" s="101"/>
      <c r="D481" s="122"/>
      <c r="E481" s="122"/>
      <c r="F481" s="101"/>
      <c r="H481" s="124"/>
    </row>
    <row r="482" spans="1:8" x14ac:dyDescent="0.3">
      <c r="A482" s="101"/>
      <c r="B482" s="101"/>
      <c r="C482" s="101"/>
      <c r="D482" s="122"/>
      <c r="E482" s="122"/>
      <c r="F482" s="101"/>
      <c r="H482" s="124"/>
    </row>
    <row r="483" spans="1:8" x14ac:dyDescent="0.3">
      <c r="A483" s="101"/>
      <c r="B483" s="101"/>
      <c r="C483" s="101"/>
      <c r="D483" s="122"/>
      <c r="E483" s="122"/>
      <c r="F483" s="101"/>
      <c r="H483" s="124"/>
    </row>
    <row r="484" spans="1:8" x14ac:dyDescent="0.3">
      <c r="A484" s="101"/>
      <c r="B484" s="101"/>
      <c r="C484" s="101"/>
      <c r="D484" s="122"/>
      <c r="E484" s="122"/>
      <c r="F484" s="101"/>
      <c r="H484" s="124"/>
    </row>
    <row r="485" spans="1:8" x14ac:dyDescent="0.3">
      <c r="A485" s="101"/>
      <c r="B485" s="101"/>
      <c r="C485" s="101"/>
      <c r="D485" s="122"/>
      <c r="E485" s="122"/>
      <c r="F485" s="101"/>
      <c r="H485" s="124"/>
    </row>
    <row r="486" spans="1:8" x14ac:dyDescent="0.3">
      <c r="A486" s="101"/>
      <c r="B486" s="101"/>
      <c r="C486" s="101"/>
      <c r="D486" s="122"/>
      <c r="E486" s="122"/>
      <c r="F486" s="101"/>
      <c r="H486" s="124"/>
    </row>
    <row r="487" spans="1:8" x14ac:dyDescent="0.3">
      <c r="A487" s="101"/>
      <c r="B487" s="101"/>
      <c r="C487" s="101"/>
      <c r="D487" s="122"/>
      <c r="E487" s="122"/>
      <c r="F487" s="101"/>
      <c r="H487" s="124"/>
    </row>
    <row r="488" spans="1:8" x14ac:dyDescent="0.3">
      <c r="A488" s="101"/>
      <c r="B488" s="101"/>
      <c r="C488" s="101"/>
      <c r="D488" s="122"/>
      <c r="E488" s="122"/>
      <c r="F488" s="101"/>
      <c r="H488" s="124"/>
    </row>
    <row r="489" spans="1:8" x14ac:dyDescent="0.3">
      <c r="A489" s="101"/>
      <c r="B489" s="101"/>
      <c r="C489" s="101"/>
      <c r="D489" s="122"/>
      <c r="E489" s="122"/>
      <c r="F489" s="101"/>
      <c r="H489" s="124"/>
    </row>
    <row r="490" spans="1:8" x14ac:dyDescent="0.3">
      <c r="A490" s="101"/>
      <c r="B490" s="101"/>
      <c r="C490" s="101"/>
      <c r="D490" s="122"/>
      <c r="E490" s="122"/>
      <c r="F490" s="101"/>
      <c r="H490" s="124"/>
    </row>
    <row r="491" spans="1:8" x14ac:dyDescent="0.3">
      <c r="A491" s="101"/>
      <c r="B491" s="101"/>
      <c r="C491" s="101"/>
      <c r="D491" s="122"/>
      <c r="E491" s="122"/>
      <c r="F491" s="101"/>
      <c r="H491" s="124"/>
    </row>
    <row r="492" spans="1:8" x14ac:dyDescent="0.3">
      <c r="A492" s="101"/>
      <c r="B492" s="101"/>
      <c r="C492" s="101"/>
      <c r="D492" s="122"/>
      <c r="E492" s="122"/>
      <c r="F492" s="101"/>
      <c r="H492" s="124"/>
    </row>
    <row r="493" spans="1:8" x14ac:dyDescent="0.3">
      <c r="A493" s="101"/>
      <c r="B493" s="101"/>
      <c r="C493" s="101"/>
      <c r="D493" s="122"/>
      <c r="E493" s="122"/>
      <c r="F493" s="101"/>
      <c r="H493" s="124"/>
    </row>
    <row r="494" spans="1:8" x14ac:dyDescent="0.3">
      <c r="A494" s="101"/>
      <c r="B494" s="101"/>
      <c r="C494" s="101"/>
      <c r="D494" s="122"/>
      <c r="E494" s="122"/>
      <c r="F494" s="101"/>
      <c r="H494" s="124"/>
    </row>
    <row r="495" spans="1:8" x14ac:dyDescent="0.3">
      <c r="A495" s="101"/>
      <c r="B495" s="101"/>
      <c r="C495" s="101"/>
      <c r="D495" s="122"/>
      <c r="E495" s="122"/>
      <c r="F495" s="101"/>
      <c r="H495" s="124"/>
    </row>
    <row r="496" spans="1:8" x14ac:dyDescent="0.3">
      <c r="A496" s="101"/>
      <c r="B496" s="101"/>
      <c r="C496" s="101"/>
      <c r="D496" s="122"/>
      <c r="E496" s="122"/>
      <c r="F496" s="101"/>
      <c r="H496" s="124"/>
    </row>
    <row r="497" spans="1:8" x14ac:dyDescent="0.3">
      <c r="A497" s="101"/>
      <c r="B497" s="101"/>
      <c r="C497" s="101"/>
      <c r="D497" s="122"/>
      <c r="E497" s="122"/>
      <c r="F497" s="101"/>
      <c r="H497" s="124"/>
    </row>
    <row r="498" spans="1:8" x14ac:dyDescent="0.3">
      <c r="A498" s="101"/>
      <c r="B498" s="101"/>
      <c r="C498" s="101"/>
      <c r="D498" s="122"/>
      <c r="E498" s="122"/>
      <c r="F498" s="101"/>
      <c r="H498" s="124"/>
    </row>
    <row r="499" spans="1:8" x14ac:dyDescent="0.3">
      <c r="A499" s="101"/>
      <c r="B499" s="101"/>
      <c r="C499" s="101"/>
      <c r="D499" s="122"/>
      <c r="E499" s="122"/>
      <c r="F499" s="101"/>
      <c r="H499" s="124"/>
    </row>
    <row r="500" spans="1:8" x14ac:dyDescent="0.3">
      <c r="A500" s="101"/>
      <c r="B500" s="101"/>
      <c r="C500" s="101"/>
      <c r="D500" s="122"/>
      <c r="E500" s="122"/>
      <c r="F500" s="101"/>
      <c r="H500" s="124"/>
    </row>
    <row r="501" spans="1:8" x14ac:dyDescent="0.3">
      <c r="A501" s="101"/>
      <c r="B501" s="101"/>
      <c r="C501" s="101"/>
      <c r="D501" s="122"/>
      <c r="E501" s="122"/>
      <c r="F501" s="101"/>
      <c r="H501" s="124"/>
    </row>
    <row r="502" spans="1:8" x14ac:dyDescent="0.3">
      <c r="A502" s="101"/>
      <c r="B502" s="101"/>
      <c r="C502" s="101"/>
      <c r="D502" s="122"/>
      <c r="E502" s="122"/>
      <c r="F502" s="101"/>
      <c r="H502" s="124"/>
    </row>
    <row r="503" spans="1:8" x14ac:dyDescent="0.3">
      <c r="A503" s="101"/>
      <c r="B503" s="101"/>
      <c r="C503" s="101"/>
      <c r="D503" s="122"/>
      <c r="E503" s="122"/>
      <c r="F503" s="101"/>
      <c r="H503" s="124"/>
    </row>
    <row r="504" spans="1:8" x14ac:dyDescent="0.3">
      <c r="A504" s="101"/>
      <c r="B504" s="101"/>
      <c r="C504" s="101"/>
      <c r="D504" s="122"/>
      <c r="E504" s="122"/>
      <c r="F504" s="101"/>
      <c r="H504" s="124"/>
    </row>
    <row r="505" spans="1:8" x14ac:dyDescent="0.3">
      <c r="A505" s="101"/>
      <c r="B505" s="101"/>
      <c r="C505" s="101"/>
      <c r="D505" s="122"/>
      <c r="E505" s="122"/>
      <c r="F505" s="101"/>
      <c r="H505" s="124"/>
    </row>
    <row r="506" spans="1:8" x14ac:dyDescent="0.3">
      <c r="A506" s="101"/>
      <c r="B506" s="101"/>
      <c r="C506" s="101"/>
      <c r="D506" s="122"/>
      <c r="E506" s="122"/>
      <c r="F506" s="101"/>
      <c r="H506" s="124"/>
    </row>
    <row r="507" spans="1:8" x14ac:dyDescent="0.3">
      <c r="A507" s="101"/>
      <c r="B507" s="101"/>
      <c r="C507" s="101"/>
      <c r="D507" s="122"/>
      <c r="E507" s="122"/>
      <c r="F507" s="101"/>
      <c r="H507" s="124"/>
    </row>
    <row r="508" spans="1:8" x14ac:dyDescent="0.3">
      <c r="A508" s="101"/>
      <c r="B508" s="101"/>
      <c r="C508" s="101"/>
      <c r="D508" s="122"/>
      <c r="E508" s="122"/>
      <c r="F508" s="101"/>
      <c r="H508" s="124"/>
    </row>
    <row r="509" spans="1:8" x14ac:dyDescent="0.3">
      <c r="A509" s="101"/>
      <c r="B509" s="101"/>
      <c r="C509" s="101"/>
      <c r="D509" s="122"/>
      <c r="E509" s="122"/>
      <c r="F509" s="101"/>
      <c r="H509" s="124"/>
    </row>
    <row r="510" spans="1:8" x14ac:dyDescent="0.3">
      <c r="A510" s="101"/>
      <c r="B510" s="101"/>
      <c r="C510" s="101"/>
      <c r="D510" s="122"/>
      <c r="E510" s="122"/>
      <c r="F510" s="101"/>
      <c r="H510" s="124"/>
    </row>
    <row r="511" spans="1:8" x14ac:dyDescent="0.3">
      <c r="A511" s="101"/>
      <c r="B511" s="101"/>
      <c r="C511" s="101"/>
      <c r="D511" s="122"/>
      <c r="E511" s="122"/>
      <c r="F511" s="101"/>
      <c r="H511" s="124"/>
    </row>
    <row r="512" spans="1:8" x14ac:dyDescent="0.3">
      <c r="A512" s="101"/>
      <c r="B512" s="101"/>
      <c r="C512" s="101"/>
      <c r="D512" s="122"/>
      <c r="E512" s="122"/>
      <c r="F512" s="101"/>
      <c r="H512" s="124"/>
    </row>
    <row r="513" spans="1:8" x14ac:dyDescent="0.3">
      <c r="A513" s="101"/>
      <c r="B513" s="101"/>
      <c r="C513" s="101"/>
      <c r="D513" s="122"/>
      <c r="E513" s="122"/>
      <c r="F513" s="101"/>
      <c r="H513" s="124"/>
    </row>
    <row r="514" spans="1:8" x14ac:dyDescent="0.3">
      <c r="A514" s="101"/>
      <c r="B514" s="101"/>
      <c r="C514" s="101"/>
      <c r="D514" s="122"/>
      <c r="E514" s="122"/>
      <c r="F514" s="101"/>
      <c r="H514" s="124"/>
    </row>
    <row r="515" spans="1:8" x14ac:dyDescent="0.3">
      <c r="A515" s="101"/>
      <c r="B515" s="101"/>
      <c r="C515" s="101"/>
      <c r="D515" s="122"/>
      <c r="E515" s="122"/>
      <c r="F515" s="101"/>
      <c r="H515" s="124"/>
    </row>
    <row r="516" spans="1:8" x14ac:dyDescent="0.3">
      <c r="A516" s="101"/>
      <c r="B516" s="101"/>
      <c r="C516" s="101"/>
      <c r="D516" s="122"/>
      <c r="E516" s="122"/>
      <c r="F516" s="101"/>
      <c r="H516" s="124"/>
    </row>
    <row r="517" spans="1:8" x14ac:dyDescent="0.3">
      <c r="A517" s="101"/>
      <c r="B517" s="101"/>
      <c r="C517" s="101"/>
      <c r="D517" s="122"/>
      <c r="E517" s="122"/>
      <c r="F517" s="101"/>
      <c r="H517" s="124"/>
    </row>
    <row r="518" spans="1:8" x14ac:dyDescent="0.3">
      <c r="A518" s="101"/>
      <c r="B518" s="101"/>
      <c r="C518" s="101"/>
      <c r="D518" s="122"/>
      <c r="E518" s="122"/>
      <c r="F518" s="101"/>
      <c r="H518" s="124"/>
    </row>
    <row r="519" spans="1:8" x14ac:dyDescent="0.3">
      <c r="A519" s="101"/>
      <c r="B519" s="101"/>
      <c r="C519" s="101"/>
      <c r="D519" s="122"/>
      <c r="E519" s="122"/>
      <c r="F519" s="101"/>
      <c r="H519" s="124"/>
    </row>
    <row r="520" spans="1:8" x14ac:dyDescent="0.3">
      <c r="A520" s="101"/>
      <c r="B520" s="101"/>
      <c r="C520" s="101"/>
      <c r="D520" s="122"/>
      <c r="E520" s="122"/>
      <c r="F520" s="101"/>
      <c r="H520" s="124"/>
    </row>
    <row r="521" spans="1:8" x14ac:dyDescent="0.3">
      <c r="A521" s="101"/>
      <c r="B521" s="101"/>
      <c r="C521" s="101"/>
      <c r="D521" s="122"/>
      <c r="E521" s="122"/>
      <c r="F521" s="101"/>
      <c r="H521" s="124"/>
    </row>
    <row r="522" spans="1:8" x14ac:dyDescent="0.3">
      <c r="A522" s="101"/>
      <c r="B522" s="101"/>
      <c r="C522" s="101"/>
      <c r="D522" s="122"/>
      <c r="E522" s="122"/>
      <c r="F522" s="101"/>
      <c r="H522" s="124"/>
    </row>
    <row r="523" spans="1:8" x14ac:dyDescent="0.3">
      <c r="A523" s="101"/>
      <c r="B523" s="101"/>
      <c r="C523" s="101"/>
      <c r="D523" s="122"/>
      <c r="E523" s="122"/>
      <c r="F523" s="101"/>
      <c r="H523" s="124"/>
    </row>
    <row r="524" spans="1:8" x14ac:dyDescent="0.3">
      <c r="A524" s="101"/>
      <c r="B524" s="101"/>
      <c r="C524" s="101"/>
      <c r="D524" s="122"/>
      <c r="E524" s="122"/>
      <c r="F524" s="101"/>
      <c r="H524" s="124"/>
    </row>
    <row r="525" spans="1:8" x14ac:dyDescent="0.3">
      <c r="A525" s="101"/>
      <c r="B525" s="101"/>
      <c r="C525" s="101"/>
      <c r="D525" s="122"/>
      <c r="E525" s="122"/>
      <c r="F525" s="101"/>
      <c r="H525" s="124"/>
    </row>
    <row r="526" spans="1:8" x14ac:dyDescent="0.3">
      <c r="A526" s="101"/>
      <c r="B526" s="101"/>
      <c r="C526" s="101"/>
      <c r="D526" s="122"/>
      <c r="E526" s="122"/>
      <c r="F526" s="101"/>
      <c r="H526" s="124"/>
    </row>
    <row r="527" spans="1:8" x14ac:dyDescent="0.3">
      <c r="A527" s="101"/>
      <c r="B527" s="101"/>
      <c r="C527" s="101"/>
      <c r="D527" s="122"/>
      <c r="E527" s="122"/>
      <c r="F527" s="101"/>
      <c r="H527" s="124"/>
    </row>
    <row r="528" spans="1:8" x14ac:dyDescent="0.3">
      <c r="A528" s="101"/>
      <c r="B528" s="101"/>
      <c r="C528" s="101"/>
      <c r="D528" s="122"/>
      <c r="E528" s="122"/>
      <c r="F528" s="101"/>
      <c r="H528" s="124"/>
    </row>
    <row r="529" spans="1:8" x14ac:dyDescent="0.3">
      <c r="A529" s="101"/>
      <c r="B529" s="101"/>
      <c r="C529" s="101"/>
      <c r="D529" s="122"/>
      <c r="E529" s="122"/>
      <c r="F529" s="101"/>
      <c r="H529" s="124"/>
    </row>
    <row r="530" spans="1:8" x14ac:dyDescent="0.3">
      <c r="A530" s="101"/>
      <c r="B530" s="101"/>
      <c r="C530" s="101"/>
      <c r="D530" s="122"/>
      <c r="E530" s="122"/>
      <c r="F530" s="101"/>
      <c r="H530" s="124"/>
    </row>
    <row r="531" spans="1:8" x14ac:dyDescent="0.3">
      <c r="A531" s="101"/>
      <c r="B531" s="101"/>
      <c r="C531" s="101"/>
      <c r="D531" s="122"/>
      <c r="E531" s="122"/>
      <c r="F531" s="101"/>
      <c r="H531" s="124"/>
    </row>
    <row r="532" spans="1:8" x14ac:dyDescent="0.3">
      <c r="A532" s="101"/>
      <c r="B532" s="101"/>
      <c r="C532" s="101"/>
      <c r="D532" s="122"/>
      <c r="E532" s="122"/>
      <c r="F532" s="101"/>
      <c r="H532" s="124"/>
    </row>
    <row r="533" spans="1:8" x14ac:dyDescent="0.3">
      <c r="A533" s="101"/>
      <c r="B533" s="101"/>
      <c r="C533" s="101"/>
      <c r="D533" s="122"/>
      <c r="E533" s="122"/>
      <c r="F533" s="101"/>
      <c r="H533" s="124"/>
    </row>
    <row r="534" spans="1:8" x14ac:dyDescent="0.3">
      <c r="A534" s="101"/>
      <c r="B534" s="101"/>
      <c r="C534" s="101"/>
      <c r="D534" s="122"/>
      <c r="E534" s="122"/>
      <c r="F534" s="101"/>
      <c r="H534" s="124"/>
    </row>
    <row r="535" spans="1:8" x14ac:dyDescent="0.3">
      <c r="A535" s="101"/>
      <c r="B535" s="101"/>
      <c r="C535" s="101"/>
      <c r="D535" s="122"/>
      <c r="E535" s="122"/>
      <c r="F535" s="101"/>
      <c r="H535" s="124"/>
    </row>
    <row r="536" spans="1:8" x14ac:dyDescent="0.3">
      <c r="A536" s="101"/>
      <c r="B536" s="101"/>
      <c r="C536" s="101"/>
      <c r="D536" s="122"/>
      <c r="E536" s="122"/>
      <c r="F536" s="101"/>
      <c r="H536" s="124"/>
    </row>
    <row r="537" spans="1:8" x14ac:dyDescent="0.3">
      <c r="A537" s="101"/>
      <c r="B537" s="101"/>
      <c r="C537" s="101"/>
      <c r="D537" s="122"/>
      <c r="E537" s="122"/>
      <c r="F537" s="101"/>
      <c r="H537" s="124"/>
    </row>
    <row r="538" spans="1:8" x14ac:dyDescent="0.3">
      <c r="A538" s="101"/>
      <c r="B538" s="101"/>
      <c r="C538" s="101"/>
      <c r="D538" s="122"/>
      <c r="E538" s="122"/>
      <c r="F538" s="101"/>
      <c r="H538" s="124"/>
    </row>
    <row r="539" spans="1:8" x14ac:dyDescent="0.3">
      <c r="A539" s="101"/>
      <c r="B539" s="101"/>
      <c r="C539" s="101"/>
      <c r="D539" s="122"/>
      <c r="E539" s="122"/>
      <c r="F539" s="101"/>
      <c r="H539" s="124"/>
    </row>
    <row r="540" spans="1:8" x14ac:dyDescent="0.3">
      <c r="A540" s="101"/>
      <c r="B540" s="101"/>
      <c r="C540" s="101"/>
      <c r="D540" s="122"/>
      <c r="E540" s="122"/>
      <c r="F540" s="101"/>
      <c r="H540" s="124"/>
    </row>
    <row r="541" spans="1:8" x14ac:dyDescent="0.3">
      <c r="A541" s="101"/>
      <c r="B541" s="101"/>
      <c r="C541" s="101"/>
      <c r="D541" s="122"/>
      <c r="E541" s="122"/>
      <c r="F541" s="101"/>
      <c r="H541" s="124"/>
    </row>
    <row r="542" spans="1:8" x14ac:dyDescent="0.3">
      <c r="A542" s="101"/>
      <c r="B542" s="101"/>
      <c r="C542" s="101"/>
      <c r="D542" s="122"/>
      <c r="E542" s="122"/>
      <c r="F542" s="101"/>
      <c r="H542" s="124"/>
    </row>
    <row r="543" spans="1:8" x14ac:dyDescent="0.3">
      <c r="A543" s="101"/>
      <c r="B543" s="101"/>
      <c r="C543" s="101"/>
      <c r="D543" s="122"/>
      <c r="E543" s="122"/>
      <c r="F543" s="101"/>
      <c r="H543" s="124"/>
    </row>
    <row r="544" spans="1:8" x14ac:dyDescent="0.3">
      <c r="A544" s="101"/>
      <c r="B544" s="101"/>
      <c r="C544" s="101"/>
      <c r="D544" s="122"/>
      <c r="E544" s="122"/>
      <c r="F544" s="101"/>
      <c r="H544" s="124"/>
    </row>
    <row r="545" spans="1:8" x14ac:dyDescent="0.3">
      <c r="A545" s="101"/>
      <c r="B545" s="101"/>
      <c r="C545" s="101"/>
      <c r="D545" s="122"/>
      <c r="E545" s="122"/>
      <c r="F545" s="101"/>
      <c r="H545" s="124"/>
    </row>
    <row r="546" spans="1:8" x14ac:dyDescent="0.3">
      <c r="A546" s="101"/>
      <c r="B546" s="101"/>
      <c r="C546" s="101"/>
      <c r="D546" s="122"/>
      <c r="E546" s="122"/>
      <c r="F546" s="101"/>
      <c r="H546" s="124"/>
    </row>
    <row r="547" spans="1:8" x14ac:dyDescent="0.3">
      <c r="A547" s="101"/>
      <c r="B547" s="101"/>
      <c r="C547" s="101"/>
      <c r="D547" s="122"/>
      <c r="E547" s="122"/>
      <c r="F547" s="101"/>
      <c r="H547" s="124"/>
    </row>
    <row r="548" spans="1:8" x14ac:dyDescent="0.3">
      <c r="A548" s="101"/>
      <c r="B548" s="101"/>
      <c r="C548" s="101"/>
      <c r="D548" s="122"/>
      <c r="E548" s="122"/>
      <c r="F548" s="101"/>
      <c r="H548" s="124"/>
    </row>
    <row r="549" spans="1:8" x14ac:dyDescent="0.3">
      <c r="A549" s="101"/>
      <c r="B549" s="101"/>
      <c r="C549" s="101"/>
      <c r="D549" s="122"/>
      <c r="E549" s="122"/>
      <c r="F549" s="101"/>
      <c r="H549" s="124"/>
    </row>
    <row r="550" spans="1:8" x14ac:dyDescent="0.3">
      <c r="A550" s="101"/>
      <c r="B550" s="101"/>
      <c r="C550" s="101"/>
      <c r="D550" s="122"/>
      <c r="E550" s="122"/>
      <c r="F550" s="101"/>
      <c r="H550" s="124"/>
    </row>
    <row r="551" spans="1:8" x14ac:dyDescent="0.3">
      <c r="A551" s="101"/>
      <c r="B551" s="101"/>
      <c r="C551" s="101"/>
      <c r="D551" s="122"/>
      <c r="E551" s="122"/>
      <c r="F551" s="101"/>
      <c r="H551" s="124"/>
    </row>
    <row r="552" spans="1:8" x14ac:dyDescent="0.3">
      <c r="A552" s="101"/>
      <c r="B552" s="101"/>
      <c r="C552" s="101"/>
      <c r="D552" s="122"/>
      <c r="E552" s="122"/>
      <c r="F552" s="101"/>
      <c r="H552" s="124"/>
    </row>
    <row r="553" spans="1:8" x14ac:dyDescent="0.3">
      <c r="A553" s="101"/>
      <c r="B553" s="101"/>
      <c r="C553" s="101"/>
      <c r="D553" s="122"/>
      <c r="E553" s="122"/>
      <c r="F553" s="101"/>
      <c r="H553" s="124"/>
    </row>
    <row r="554" spans="1:8" x14ac:dyDescent="0.3">
      <c r="A554" s="101"/>
      <c r="B554" s="101"/>
      <c r="C554" s="101"/>
      <c r="D554" s="122"/>
      <c r="E554" s="122"/>
      <c r="F554" s="101"/>
      <c r="H554" s="124"/>
    </row>
    <row r="555" spans="1:8" x14ac:dyDescent="0.3">
      <c r="A555" s="101"/>
      <c r="B555" s="101"/>
      <c r="C555" s="101"/>
      <c r="D555" s="122"/>
      <c r="E555" s="122"/>
      <c r="F555" s="101"/>
      <c r="H555" s="124"/>
    </row>
    <row r="556" spans="1:8" x14ac:dyDescent="0.3">
      <c r="A556" s="101"/>
      <c r="B556" s="101"/>
      <c r="C556" s="101"/>
      <c r="D556" s="122"/>
      <c r="E556" s="122"/>
      <c r="F556" s="101"/>
      <c r="H556" s="124"/>
    </row>
    <row r="557" spans="1:8" x14ac:dyDescent="0.3">
      <c r="A557" s="101"/>
      <c r="B557" s="101"/>
      <c r="C557" s="101"/>
      <c r="D557" s="122"/>
      <c r="E557" s="122"/>
      <c r="F557" s="101"/>
      <c r="H557" s="124"/>
    </row>
    <row r="558" spans="1:8" x14ac:dyDescent="0.3">
      <c r="A558" s="101"/>
      <c r="B558" s="101"/>
      <c r="C558" s="101"/>
      <c r="D558" s="122"/>
      <c r="E558" s="122"/>
      <c r="F558" s="101"/>
      <c r="H558" s="124"/>
    </row>
    <row r="559" spans="1:8" x14ac:dyDescent="0.3">
      <c r="A559" s="101"/>
      <c r="B559" s="101"/>
      <c r="C559" s="101"/>
      <c r="D559" s="122"/>
      <c r="E559" s="122"/>
      <c r="F559" s="101"/>
      <c r="H559" s="124"/>
    </row>
    <row r="560" spans="1:8" x14ac:dyDescent="0.3">
      <c r="A560" s="101"/>
      <c r="B560" s="101"/>
      <c r="C560" s="101"/>
      <c r="D560" s="122"/>
      <c r="E560" s="122"/>
      <c r="F560" s="101"/>
      <c r="H560" s="124"/>
    </row>
    <row r="561" spans="1:8" x14ac:dyDescent="0.3">
      <c r="A561" s="101"/>
      <c r="B561" s="101"/>
      <c r="C561" s="101"/>
      <c r="D561" s="122"/>
      <c r="E561" s="122"/>
      <c r="F561" s="101"/>
      <c r="H561" s="124"/>
    </row>
    <row r="562" spans="1:8" x14ac:dyDescent="0.3">
      <c r="A562" s="101"/>
      <c r="B562" s="101"/>
      <c r="C562" s="101"/>
      <c r="D562" s="122"/>
      <c r="E562" s="122"/>
      <c r="F562" s="101"/>
      <c r="H562" s="124"/>
    </row>
    <row r="563" spans="1:8" x14ac:dyDescent="0.3">
      <c r="A563" s="101"/>
      <c r="B563" s="101"/>
      <c r="C563" s="101"/>
      <c r="D563" s="122"/>
      <c r="E563" s="122"/>
      <c r="F563" s="101"/>
      <c r="H563" s="124"/>
    </row>
    <row r="564" spans="1:8" x14ac:dyDescent="0.3">
      <c r="A564" s="101"/>
      <c r="B564" s="101"/>
      <c r="C564" s="101"/>
      <c r="D564" s="122"/>
      <c r="E564" s="122"/>
      <c r="F564" s="101"/>
      <c r="H564" s="124"/>
    </row>
    <row r="565" spans="1:8" x14ac:dyDescent="0.3">
      <c r="A565" s="101"/>
      <c r="B565" s="101"/>
      <c r="C565" s="101"/>
      <c r="D565" s="122"/>
      <c r="E565" s="122"/>
      <c r="F565" s="101"/>
      <c r="H565" s="124"/>
    </row>
    <row r="566" spans="1:8" x14ac:dyDescent="0.3">
      <c r="A566" s="101"/>
      <c r="B566" s="101"/>
      <c r="C566" s="101"/>
      <c r="D566" s="122"/>
      <c r="E566" s="122"/>
      <c r="F566" s="101"/>
      <c r="H566" s="124"/>
    </row>
    <row r="567" spans="1:8" x14ac:dyDescent="0.3">
      <c r="A567" s="101"/>
      <c r="B567" s="101"/>
      <c r="C567" s="101"/>
      <c r="D567" s="122"/>
      <c r="E567" s="122"/>
      <c r="F567" s="101"/>
      <c r="H567" s="124"/>
    </row>
    <row r="568" spans="1:8" x14ac:dyDescent="0.3">
      <c r="A568" s="101"/>
      <c r="B568" s="101"/>
      <c r="C568" s="101"/>
      <c r="D568" s="122"/>
      <c r="E568" s="122"/>
      <c r="F568" s="101"/>
      <c r="H568" s="124"/>
    </row>
    <row r="569" spans="1:8" x14ac:dyDescent="0.3">
      <c r="A569" s="101"/>
      <c r="B569" s="101"/>
      <c r="C569" s="101"/>
      <c r="D569" s="122"/>
      <c r="E569" s="122"/>
      <c r="F569" s="101"/>
      <c r="H569" s="124"/>
    </row>
    <row r="570" spans="1:8" x14ac:dyDescent="0.3">
      <c r="A570" s="101"/>
      <c r="B570" s="101"/>
      <c r="C570" s="101"/>
      <c r="D570" s="122"/>
      <c r="E570" s="122"/>
      <c r="F570" s="101"/>
      <c r="H570" s="124"/>
    </row>
    <row r="571" spans="1:8" x14ac:dyDescent="0.3">
      <c r="A571" s="101"/>
      <c r="B571" s="101"/>
      <c r="C571" s="101"/>
      <c r="D571" s="122"/>
      <c r="E571" s="122"/>
      <c r="F571" s="101"/>
      <c r="H571" s="124"/>
    </row>
    <row r="572" spans="1:8" x14ac:dyDescent="0.3">
      <c r="A572" s="101"/>
      <c r="B572" s="101"/>
      <c r="C572" s="101"/>
      <c r="D572" s="122"/>
      <c r="E572" s="122"/>
      <c r="F572" s="101"/>
      <c r="H572" s="124"/>
    </row>
    <row r="573" spans="1:8" x14ac:dyDescent="0.3">
      <c r="A573" s="101"/>
      <c r="B573" s="101"/>
      <c r="C573" s="101"/>
      <c r="D573" s="122"/>
      <c r="E573" s="122"/>
      <c r="F573" s="101"/>
      <c r="H573" s="124"/>
    </row>
    <row r="574" spans="1:8" x14ac:dyDescent="0.3">
      <c r="A574" s="101"/>
      <c r="B574" s="101"/>
      <c r="C574" s="101"/>
      <c r="D574" s="122"/>
      <c r="E574" s="122"/>
      <c r="F574" s="101"/>
      <c r="H574" s="124"/>
    </row>
    <row r="575" spans="1:8" x14ac:dyDescent="0.3">
      <c r="A575" s="101"/>
      <c r="B575" s="101"/>
      <c r="C575" s="101"/>
      <c r="D575" s="122"/>
      <c r="E575" s="122"/>
      <c r="F575" s="101"/>
      <c r="H575" s="124"/>
    </row>
    <row r="576" spans="1:8" x14ac:dyDescent="0.3">
      <c r="A576" s="101"/>
      <c r="B576" s="101"/>
      <c r="C576" s="101"/>
      <c r="D576" s="122"/>
      <c r="E576" s="122"/>
      <c r="F576" s="101"/>
      <c r="H576" s="124"/>
    </row>
    <row r="577" spans="1:8" x14ac:dyDescent="0.3">
      <c r="A577" s="101"/>
      <c r="B577" s="101"/>
      <c r="C577" s="101"/>
      <c r="D577" s="122"/>
      <c r="E577" s="122"/>
      <c r="F577" s="101"/>
      <c r="H577" s="124"/>
    </row>
    <row r="578" spans="1:8" x14ac:dyDescent="0.3">
      <c r="A578" s="101"/>
      <c r="B578" s="101"/>
      <c r="C578" s="101"/>
      <c r="D578" s="122"/>
      <c r="E578" s="122"/>
      <c r="F578" s="101"/>
      <c r="H578" s="124"/>
    </row>
    <row r="579" spans="1:8" x14ac:dyDescent="0.3">
      <c r="A579" s="101"/>
      <c r="B579" s="101"/>
      <c r="C579" s="101"/>
      <c r="D579" s="122"/>
      <c r="E579" s="122"/>
      <c r="F579" s="101"/>
      <c r="H579" s="124"/>
    </row>
    <row r="580" spans="1:8" x14ac:dyDescent="0.3">
      <c r="A580" s="101"/>
      <c r="B580" s="101"/>
      <c r="C580" s="101"/>
      <c r="D580" s="122"/>
      <c r="E580" s="122"/>
      <c r="F580" s="101"/>
      <c r="H580" s="124"/>
    </row>
    <row r="581" spans="1:8" x14ac:dyDescent="0.3">
      <c r="A581" s="101"/>
      <c r="B581" s="101"/>
      <c r="C581" s="101"/>
      <c r="D581" s="122"/>
      <c r="E581" s="122"/>
      <c r="F581" s="101"/>
      <c r="H581" s="124"/>
    </row>
    <row r="582" spans="1:8" x14ac:dyDescent="0.3">
      <c r="A582" s="101"/>
      <c r="B582" s="101"/>
      <c r="C582" s="101"/>
      <c r="D582" s="122"/>
      <c r="E582" s="122"/>
      <c r="F582" s="101"/>
      <c r="H582" s="124"/>
    </row>
    <row r="583" spans="1:8" x14ac:dyDescent="0.3">
      <c r="A583" s="101"/>
      <c r="B583" s="101"/>
      <c r="C583" s="101"/>
      <c r="D583" s="122"/>
      <c r="E583" s="122"/>
      <c r="F583" s="101"/>
      <c r="H583" s="124"/>
    </row>
    <row r="584" spans="1:8" x14ac:dyDescent="0.3">
      <c r="A584" s="101"/>
      <c r="B584" s="101"/>
      <c r="C584" s="101"/>
      <c r="D584" s="122"/>
      <c r="E584" s="122"/>
      <c r="F584" s="101"/>
      <c r="H584" s="124"/>
    </row>
    <row r="585" spans="1:8" x14ac:dyDescent="0.3">
      <c r="A585" s="101"/>
      <c r="B585" s="101"/>
      <c r="C585" s="101"/>
      <c r="D585" s="122"/>
      <c r="E585" s="122"/>
      <c r="F585" s="101"/>
      <c r="H585" s="124"/>
    </row>
    <row r="586" spans="1:8" x14ac:dyDescent="0.3">
      <c r="A586" s="101"/>
      <c r="B586" s="101"/>
      <c r="C586" s="101"/>
      <c r="D586" s="122"/>
      <c r="E586" s="122"/>
      <c r="F586" s="101"/>
      <c r="H586" s="124"/>
    </row>
    <row r="587" spans="1:8" x14ac:dyDescent="0.3">
      <c r="A587" s="101"/>
      <c r="B587" s="101"/>
      <c r="C587" s="101"/>
      <c r="D587" s="122"/>
      <c r="E587" s="122"/>
      <c r="F587" s="101"/>
      <c r="H587" s="124"/>
    </row>
    <row r="588" spans="1:8" x14ac:dyDescent="0.3">
      <c r="A588" s="101"/>
      <c r="B588" s="101"/>
      <c r="C588" s="101"/>
      <c r="D588" s="122"/>
      <c r="E588" s="122"/>
      <c r="F588" s="101"/>
      <c r="H588" s="124"/>
    </row>
    <row r="589" spans="1:8" x14ac:dyDescent="0.3">
      <c r="A589" s="101"/>
      <c r="B589" s="101"/>
      <c r="C589" s="101"/>
      <c r="D589" s="122"/>
      <c r="E589" s="122"/>
      <c r="F589" s="101"/>
      <c r="H589" s="124"/>
    </row>
    <row r="590" spans="1:8" x14ac:dyDescent="0.3">
      <c r="A590" s="101"/>
      <c r="B590" s="101"/>
      <c r="C590" s="101"/>
      <c r="D590" s="122"/>
      <c r="E590" s="122"/>
      <c r="F590" s="101"/>
      <c r="H590" s="124"/>
    </row>
    <row r="591" spans="1:8" x14ac:dyDescent="0.3">
      <c r="A591" s="101"/>
      <c r="B591" s="101"/>
      <c r="C591" s="101"/>
      <c r="D591" s="122"/>
      <c r="E591" s="122"/>
      <c r="F591" s="101"/>
      <c r="H591" s="124"/>
    </row>
    <row r="592" spans="1:8" x14ac:dyDescent="0.3">
      <c r="A592" s="101"/>
      <c r="B592" s="101"/>
      <c r="C592" s="101"/>
      <c r="D592" s="122"/>
      <c r="E592" s="122"/>
      <c r="F592" s="101"/>
      <c r="H592" s="124"/>
    </row>
    <row r="593" spans="1:8" x14ac:dyDescent="0.3">
      <c r="A593" s="101"/>
      <c r="B593" s="101"/>
      <c r="C593" s="101"/>
      <c r="D593" s="122"/>
      <c r="E593" s="122"/>
      <c r="F593" s="101"/>
      <c r="H593" s="124"/>
    </row>
    <row r="594" spans="1:8" x14ac:dyDescent="0.3">
      <c r="A594" s="101"/>
      <c r="B594" s="101"/>
      <c r="C594" s="101"/>
      <c r="D594" s="122"/>
      <c r="E594" s="122"/>
      <c r="F594" s="101"/>
      <c r="H594" s="124"/>
    </row>
    <row r="595" spans="1:8" x14ac:dyDescent="0.3">
      <c r="A595" s="101"/>
      <c r="B595" s="101"/>
      <c r="C595" s="101"/>
      <c r="D595" s="122"/>
      <c r="E595" s="122"/>
      <c r="F595" s="101"/>
      <c r="H595" s="124"/>
    </row>
    <row r="596" spans="1:8" x14ac:dyDescent="0.3">
      <c r="A596" s="101"/>
      <c r="B596" s="101"/>
      <c r="C596" s="101"/>
      <c r="D596" s="122"/>
      <c r="E596" s="122"/>
      <c r="F596" s="101"/>
      <c r="H596" s="124"/>
    </row>
    <row r="597" spans="1:8" x14ac:dyDescent="0.3">
      <c r="A597" s="101"/>
      <c r="B597" s="101"/>
      <c r="C597" s="101"/>
      <c r="D597" s="122"/>
      <c r="E597" s="122"/>
      <c r="F597" s="101"/>
      <c r="H597" s="124"/>
    </row>
    <row r="598" spans="1:8" x14ac:dyDescent="0.3">
      <c r="A598" s="101"/>
      <c r="B598" s="101"/>
      <c r="C598" s="101"/>
      <c r="D598" s="122"/>
      <c r="E598" s="122"/>
      <c r="F598" s="101"/>
      <c r="H598" s="124"/>
    </row>
    <row r="599" spans="1:8" x14ac:dyDescent="0.3">
      <c r="A599" s="101"/>
      <c r="B599" s="101"/>
      <c r="C599" s="101"/>
      <c r="D599" s="122"/>
      <c r="E599" s="122"/>
      <c r="F599" s="101"/>
      <c r="H599" s="124"/>
    </row>
    <row r="600" spans="1:8" x14ac:dyDescent="0.3">
      <c r="A600" s="101"/>
      <c r="B600" s="101"/>
      <c r="C600" s="101"/>
      <c r="D600" s="122"/>
      <c r="E600" s="122"/>
      <c r="F600" s="101"/>
      <c r="H600" s="124"/>
    </row>
    <row r="601" spans="1:8" x14ac:dyDescent="0.3">
      <c r="A601" s="101"/>
      <c r="B601" s="101"/>
      <c r="C601" s="101"/>
      <c r="D601" s="122"/>
      <c r="E601" s="122"/>
      <c r="F601" s="101"/>
      <c r="H601" s="124"/>
    </row>
    <row r="602" spans="1:8" x14ac:dyDescent="0.3">
      <c r="A602" s="101"/>
      <c r="B602" s="101"/>
      <c r="C602" s="101"/>
      <c r="D602" s="122"/>
      <c r="E602" s="122"/>
      <c r="F602" s="101"/>
      <c r="H602" s="124"/>
    </row>
    <row r="603" spans="1:8" x14ac:dyDescent="0.3">
      <c r="A603" s="101"/>
      <c r="B603" s="101"/>
      <c r="C603" s="101"/>
      <c r="D603" s="122"/>
      <c r="E603" s="122"/>
      <c r="F603" s="101"/>
      <c r="H603" s="124"/>
    </row>
    <row r="604" spans="1:8" x14ac:dyDescent="0.3">
      <c r="A604" s="101"/>
      <c r="B604" s="101"/>
      <c r="C604" s="101"/>
      <c r="D604" s="122"/>
      <c r="E604" s="122"/>
      <c r="F604" s="101"/>
      <c r="H604" s="124"/>
    </row>
    <row r="605" spans="1:8" x14ac:dyDescent="0.3">
      <c r="A605" s="101"/>
      <c r="B605" s="101"/>
      <c r="C605" s="101"/>
      <c r="D605" s="122"/>
      <c r="E605" s="122"/>
      <c r="F605" s="101"/>
      <c r="H605" s="124"/>
    </row>
    <row r="606" spans="1:8" x14ac:dyDescent="0.3">
      <c r="A606" s="101"/>
      <c r="B606" s="101"/>
      <c r="C606" s="101"/>
      <c r="D606" s="122"/>
      <c r="E606" s="122"/>
      <c r="F606" s="101"/>
      <c r="H606" s="124"/>
    </row>
    <row r="607" spans="1:8" x14ac:dyDescent="0.3">
      <c r="A607" s="101"/>
      <c r="B607" s="101"/>
      <c r="C607" s="101"/>
      <c r="D607" s="122"/>
      <c r="E607" s="122"/>
      <c r="F607" s="101"/>
      <c r="H607" s="124"/>
    </row>
    <row r="608" spans="1:8" x14ac:dyDescent="0.3">
      <c r="A608" s="101"/>
      <c r="B608" s="101"/>
      <c r="C608" s="101"/>
      <c r="D608" s="122"/>
      <c r="E608" s="122"/>
      <c r="F608" s="101"/>
      <c r="H608" s="124"/>
    </row>
    <row r="609" spans="1:8" x14ac:dyDescent="0.3">
      <c r="A609" s="101"/>
      <c r="B609" s="101"/>
      <c r="C609" s="101"/>
      <c r="D609" s="122"/>
      <c r="E609" s="122"/>
      <c r="F609" s="101"/>
      <c r="H609" s="124"/>
    </row>
    <row r="610" spans="1:8" x14ac:dyDescent="0.3">
      <c r="A610" s="101"/>
      <c r="B610" s="101"/>
      <c r="C610" s="101"/>
      <c r="D610" s="122"/>
      <c r="E610" s="122"/>
      <c r="F610" s="101"/>
      <c r="H610" s="124"/>
    </row>
    <row r="611" spans="1:8" x14ac:dyDescent="0.3">
      <c r="A611" s="101"/>
      <c r="B611" s="101"/>
      <c r="C611" s="101"/>
      <c r="D611" s="122"/>
      <c r="E611" s="122"/>
      <c r="F611" s="101"/>
      <c r="H611" s="124"/>
    </row>
    <row r="612" spans="1:8" x14ac:dyDescent="0.3">
      <c r="A612" s="101"/>
      <c r="B612" s="101"/>
      <c r="C612" s="101"/>
      <c r="D612" s="122"/>
      <c r="E612" s="122"/>
      <c r="F612" s="101"/>
      <c r="H612" s="124"/>
    </row>
    <row r="613" spans="1:8" x14ac:dyDescent="0.3">
      <c r="A613" s="101"/>
      <c r="B613" s="101"/>
      <c r="C613" s="101"/>
      <c r="D613" s="122"/>
      <c r="E613" s="122"/>
      <c r="F613" s="101"/>
      <c r="H613" s="124"/>
    </row>
    <row r="614" spans="1:8" x14ac:dyDescent="0.3">
      <c r="A614" s="101"/>
      <c r="B614" s="101"/>
      <c r="C614" s="101"/>
      <c r="D614" s="122"/>
      <c r="E614" s="122"/>
      <c r="F614" s="101"/>
      <c r="H614" s="124"/>
    </row>
    <row r="615" spans="1:8" x14ac:dyDescent="0.3">
      <c r="A615" s="101"/>
      <c r="B615" s="101"/>
      <c r="C615" s="101"/>
      <c r="D615" s="122"/>
      <c r="E615" s="122"/>
      <c r="F615" s="101"/>
      <c r="H615" s="124"/>
    </row>
    <row r="616" spans="1:8" x14ac:dyDescent="0.3">
      <c r="A616" s="101"/>
      <c r="B616" s="101"/>
      <c r="C616" s="101"/>
      <c r="D616" s="122"/>
      <c r="E616" s="122"/>
      <c r="F616" s="101"/>
      <c r="H616" s="124"/>
    </row>
    <row r="617" spans="1:8" x14ac:dyDescent="0.3">
      <c r="A617" s="101"/>
      <c r="B617" s="101"/>
      <c r="C617" s="101"/>
      <c r="D617" s="122"/>
      <c r="E617" s="122"/>
      <c r="F617" s="101"/>
      <c r="H617" s="124"/>
    </row>
    <row r="618" spans="1:8" x14ac:dyDescent="0.3">
      <c r="A618" s="101"/>
      <c r="B618" s="101"/>
      <c r="C618" s="101"/>
      <c r="D618" s="122"/>
      <c r="E618" s="122"/>
      <c r="F618" s="101"/>
      <c r="H618" s="124"/>
    </row>
    <row r="619" spans="1:8" x14ac:dyDescent="0.3">
      <c r="A619" s="101"/>
      <c r="B619" s="101"/>
      <c r="C619" s="101"/>
      <c r="D619" s="122"/>
      <c r="E619" s="122"/>
      <c r="F619" s="101"/>
      <c r="H619" s="124"/>
    </row>
    <row r="620" spans="1:8" x14ac:dyDescent="0.3">
      <c r="A620" s="101"/>
      <c r="B620" s="101"/>
      <c r="C620" s="101"/>
      <c r="D620" s="122"/>
      <c r="E620" s="122"/>
      <c r="F620" s="101"/>
      <c r="H620" s="124"/>
    </row>
    <row r="621" spans="1:8" x14ac:dyDescent="0.3">
      <c r="A621" s="101"/>
      <c r="B621" s="101"/>
      <c r="C621" s="101"/>
      <c r="D621" s="122"/>
      <c r="E621" s="122"/>
      <c r="F621" s="101"/>
      <c r="H621" s="124"/>
    </row>
    <row r="622" spans="1:8" x14ac:dyDescent="0.3">
      <c r="A622" s="101"/>
      <c r="B622" s="101"/>
      <c r="C622" s="101"/>
      <c r="D622" s="122"/>
      <c r="E622" s="122"/>
      <c r="F622" s="101"/>
      <c r="H622" s="124"/>
    </row>
    <row r="623" spans="1:8" x14ac:dyDescent="0.3">
      <c r="A623" s="101"/>
      <c r="B623" s="101"/>
      <c r="C623" s="101"/>
      <c r="D623" s="122"/>
      <c r="E623" s="122"/>
      <c r="F623" s="101"/>
      <c r="H623" s="124"/>
    </row>
    <row r="624" spans="1:8" x14ac:dyDescent="0.3">
      <c r="A624" s="101"/>
      <c r="B624" s="101"/>
      <c r="C624" s="101"/>
      <c r="D624" s="122"/>
      <c r="E624" s="122"/>
      <c r="F624" s="101"/>
      <c r="H624" s="124"/>
    </row>
    <row r="625" spans="1:8" x14ac:dyDescent="0.3">
      <c r="A625" s="101"/>
      <c r="B625" s="101"/>
      <c r="C625" s="101"/>
      <c r="D625" s="122"/>
      <c r="E625" s="122"/>
      <c r="F625" s="101"/>
      <c r="H625" s="124"/>
    </row>
    <row r="626" spans="1:8" x14ac:dyDescent="0.3">
      <c r="A626" s="101"/>
      <c r="B626" s="101"/>
      <c r="C626" s="101"/>
      <c r="D626" s="122"/>
      <c r="E626" s="122"/>
      <c r="F626" s="101"/>
      <c r="H626" s="124"/>
    </row>
    <row r="627" spans="1:8" x14ac:dyDescent="0.3">
      <c r="A627" s="101"/>
      <c r="B627" s="101"/>
      <c r="C627" s="101"/>
      <c r="D627" s="122"/>
      <c r="E627" s="122"/>
      <c r="F627" s="101"/>
      <c r="H627" s="124"/>
    </row>
    <row r="628" spans="1:8" x14ac:dyDescent="0.3">
      <c r="A628" s="101"/>
      <c r="B628" s="101"/>
      <c r="C628" s="101"/>
      <c r="D628" s="122"/>
      <c r="E628" s="122"/>
      <c r="F628" s="101"/>
      <c r="H628" s="124"/>
    </row>
    <row r="629" spans="1:8" x14ac:dyDescent="0.3">
      <c r="A629" s="101"/>
      <c r="B629" s="101"/>
      <c r="C629" s="101"/>
      <c r="D629" s="122"/>
      <c r="E629" s="122"/>
      <c r="F629" s="101"/>
      <c r="H629" s="124"/>
    </row>
    <row r="630" spans="1:8" x14ac:dyDescent="0.3">
      <c r="A630" s="101"/>
      <c r="B630" s="101"/>
      <c r="C630" s="101"/>
      <c r="D630" s="122"/>
      <c r="E630" s="122"/>
      <c r="F630" s="101"/>
      <c r="H630" s="124"/>
    </row>
    <row r="631" spans="1:8" x14ac:dyDescent="0.3">
      <c r="A631" s="101"/>
      <c r="B631" s="101"/>
      <c r="C631" s="101"/>
      <c r="D631" s="122"/>
      <c r="E631" s="122"/>
      <c r="F631" s="101"/>
      <c r="H631" s="124"/>
    </row>
    <row r="632" spans="1:8" x14ac:dyDescent="0.3">
      <c r="A632" s="101"/>
      <c r="B632" s="101"/>
      <c r="C632" s="101"/>
      <c r="D632" s="122"/>
      <c r="E632" s="122"/>
      <c r="F632" s="101"/>
      <c r="H632" s="124"/>
    </row>
    <row r="633" spans="1:8" x14ac:dyDescent="0.3">
      <c r="A633" s="101"/>
      <c r="B633" s="101"/>
      <c r="C633" s="101"/>
      <c r="D633" s="122"/>
      <c r="E633" s="122"/>
      <c r="F633" s="101"/>
      <c r="H633" s="124"/>
    </row>
    <row r="634" spans="1:8" x14ac:dyDescent="0.3">
      <c r="A634" s="101"/>
      <c r="B634" s="101"/>
      <c r="C634" s="101"/>
      <c r="D634" s="122"/>
      <c r="E634" s="122"/>
      <c r="F634" s="101"/>
      <c r="H634" s="124"/>
    </row>
    <row r="635" spans="1:8" x14ac:dyDescent="0.3">
      <c r="A635" s="101"/>
      <c r="B635" s="101"/>
      <c r="C635" s="101"/>
      <c r="D635" s="122"/>
      <c r="E635" s="122"/>
      <c r="F635" s="101"/>
      <c r="H635" s="124"/>
    </row>
    <row r="636" spans="1:8" x14ac:dyDescent="0.3">
      <c r="A636" s="101"/>
      <c r="B636" s="101"/>
      <c r="C636" s="101"/>
      <c r="D636" s="122"/>
      <c r="E636" s="122"/>
      <c r="F636" s="101"/>
      <c r="H636" s="124"/>
    </row>
    <row r="637" spans="1:8" x14ac:dyDescent="0.3">
      <c r="A637" s="101"/>
      <c r="B637" s="101"/>
      <c r="C637" s="101"/>
      <c r="D637" s="122"/>
      <c r="E637" s="122"/>
      <c r="F637" s="101"/>
      <c r="H637" s="124"/>
    </row>
    <row r="638" spans="1:8" x14ac:dyDescent="0.3">
      <c r="A638" s="101"/>
      <c r="B638" s="101"/>
      <c r="C638" s="101"/>
      <c r="D638" s="122"/>
      <c r="E638" s="122"/>
      <c r="F638" s="101"/>
      <c r="H638" s="124"/>
    </row>
    <row r="639" spans="1:8" x14ac:dyDescent="0.3">
      <c r="A639" s="101"/>
      <c r="B639" s="101"/>
      <c r="C639" s="101"/>
      <c r="D639" s="122"/>
      <c r="E639" s="122"/>
      <c r="F639" s="101"/>
      <c r="H639" s="124"/>
    </row>
    <row r="640" spans="1:8" x14ac:dyDescent="0.3">
      <c r="A640" s="101"/>
      <c r="B640" s="101"/>
      <c r="C640" s="101"/>
      <c r="D640" s="122"/>
      <c r="E640" s="122"/>
      <c r="F640" s="101"/>
      <c r="H640" s="124"/>
    </row>
    <row r="641" spans="1:8" x14ac:dyDescent="0.3">
      <c r="A641" s="101"/>
      <c r="B641" s="101"/>
      <c r="C641" s="101"/>
      <c r="D641" s="122"/>
      <c r="E641" s="122"/>
      <c r="F641" s="101"/>
      <c r="H641" s="124"/>
    </row>
    <row r="642" spans="1:8" x14ac:dyDescent="0.3">
      <c r="A642" s="101"/>
      <c r="B642" s="101"/>
      <c r="C642" s="101"/>
      <c r="D642" s="122"/>
      <c r="E642" s="122"/>
      <c r="F642" s="101"/>
      <c r="H642" s="124"/>
    </row>
    <row r="643" spans="1:8" x14ac:dyDescent="0.3">
      <c r="A643" s="101"/>
      <c r="B643" s="101"/>
      <c r="C643" s="101"/>
      <c r="D643" s="122"/>
      <c r="E643" s="122"/>
      <c r="F643" s="101"/>
      <c r="H643" s="124"/>
    </row>
    <row r="644" spans="1:8" x14ac:dyDescent="0.3">
      <c r="A644" s="101"/>
      <c r="B644" s="101"/>
      <c r="C644" s="101"/>
      <c r="D644" s="122"/>
      <c r="E644" s="122"/>
      <c r="F644" s="101"/>
      <c r="H644" s="124"/>
    </row>
    <row r="645" spans="1:8" x14ac:dyDescent="0.3">
      <c r="A645" s="101"/>
      <c r="B645" s="101"/>
      <c r="C645" s="101"/>
      <c r="D645" s="122"/>
      <c r="E645" s="122"/>
      <c r="F645" s="101"/>
      <c r="H645" s="124"/>
    </row>
    <row r="646" spans="1:8" x14ac:dyDescent="0.3">
      <c r="A646" s="101"/>
      <c r="B646" s="101"/>
      <c r="C646" s="101"/>
      <c r="D646" s="122"/>
      <c r="E646" s="122"/>
      <c r="F646" s="101"/>
      <c r="H646" s="124"/>
    </row>
    <row r="647" spans="1:8" x14ac:dyDescent="0.3">
      <c r="A647" s="101"/>
      <c r="B647" s="101"/>
      <c r="C647" s="101"/>
      <c r="D647" s="122"/>
      <c r="E647" s="122"/>
      <c r="F647" s="101"/>
      <c r="H647" s="124"/>
    </row>
    <row r="648" spans="1:8" x14ac:dyDescent="0.3">
      <c r="A648" s="101"/>
      <c r="B648" s="101"/>
      <c r="C648" s="101"/>
      <c r="D648" s="122"/>
      <c r="E648" s="122"/>
      <c r="F648" s="101"/>
      <c r="H648" s="124"/>
    </row>
    <row r="649" spans="1:8" x14ac:dyDescent="0.3">
      <c r="A649" s="101"/>
      <c r="B649" s="101"/>
      <c r="C649" s="101"/>
      <c r="D649" s="122"/>
      <c r="E649" s="122"/>
      <c r="F649" s="101"/>
      <c r="H649" s="124"/>
    </row>
    <row r="650" spans="1:8" x14ac:dyDescent="0.3">
      <c r="A650" s="101"/>
      <c r="B650" s="101"/>
      <c r="C650" s="101"/>
      <c r="D650" s="122"/>
      <c r="E650" s="122"/>
      <c r="F650" s="101"/>
      <c r="H650" s="124"/>
    </row>
    <row r="651" spans="1:8" x14ac:dyDescent="0.3">
      <c r="A651" s="101"/>
      <c r="B651" s="101"/>
      <c r="C651" s="101"/>
      <c r="D651" s="122"/>
      <c r="E651" s="122"/>
      <c r="F651" s="101"/>
      <c r="H651" s="124"/>
    </row>
    <row r="652" spans="1:8" x14ac:dyDescent="0.3">
      <c r="A652" s="101"/>
      <c r="B652" s="101"/>
      <c r="C652" s="101"/>
      <c r="D652" s="122"/>
      <c r="E652" s="122"/>
      <c r="F652" s="101"/>
      <c r="H652" s="124"/>
    </row>
    <row r="653" spans="1:8" x14ac:dyDescent="0.3">
      <c r="A653" s="101"/>
      <c r="B653" s="101"/>
      <c r="C653" s="101"/>
      <c r="D653" s="122"/>
      <c r="E653" s="122"/>
      <c r="F653" s="101"/>
      <c r="H653" s="124"/>
    </row>
    <row r="654" spans="1:8" x14ac:dyDescent="0.3">
      <c r="A654" s="101"/>
      <c r="B654" s="101"/>
      <c r="C654" s="101"/>
      <c r="D654" s="122"/>
      <c r="E654" s="122"/>
      <c r="F654" s="101"/>
      <c r="H654" s="124"/>
    </row>
    <row r="655" spans="1:8" x14ac:dyDescent="0.3">
      <c r="A655" s="101"/>
      <c r="B655" s="101"/>
      <c r="C655" s="101"/>
      <c r="D655" s="122"/>
      <c r="E655" s="122"/>
      <c r="F655" s="101"/>
      <c r="H655" s="124"/>
    </row>
    <row r="656" spans="1:8" x14ac:dyDescent="0.3">
      <c r="A656" s="101"/>
      <c r="B656" s="101"/>
      <c r="C656" s="101"/>
      <c r="D656" s="122"/>
      <c r="E656" s="122"/>
      <c r="F656" s="101"/>
      <c r="H656" s="124"/>
    </row>
    <row r="657" spans="1:8" x14ac:dyDescent="0.3">
      <c r="A657" s="101"/>
      <c r="B657" s="101"/>
      <c r="C657" s="101"/>
      <c r="D657" s="122"/>
      <c r="E657" s="122"/>
      <c r="F657" s="101"/>
      <c r="H657" s="124"/>
    </row>
    <row r="658" spans="1:8" x14ac:dyDescent="0.3">
      <c r="A658" s="101"/>
      <c r="B658" s="101"/>
      <c r="C658" s="101"/>
      <c r="D658" s="122"/>
      <c r="E658" s="122"/>
      <c r="F658" s="101"/>
      <c r="H658" s="124"/>
    </row>
    <row r="659" spans="1:8" x14ac:dyDescent="0.3">
      <c r="A659" s="101"/>
      <c r="B659" s="101"/>
      <c r="C659" s="101"/>
      <c r="D659" s="122"/>
      <c r="E659" s="122"/>
      <c r="F659" s="101"/>
      <c r="H659" s="124"/>
    </row>
    <row r="660" spans="1:8" x14ac:dyDescent="0.3">
      <c r="A660" s="101"/>
      <c r="B660" s="101"/>
      <c r="C660" s="101"/>
      <c r="D660" s="122"/>
      <c r="E660" s="122"/>
      <c r="F660" s="101"/>
      <c r="H660" s="124"/>
    </row>
    <row r="661" spans="1:8" x14ac:dyDescent="0.3">
      <c r="A661" s="101"/>
      <c r="B661" s="101"/>
      <c r="C661" s="101"/>
      <c r="D661" s="122"/>
      <c r="E661" s="122"/>
      <c r="F661" s="101"/>
      <c r="H661" s="124"/>
    </row>
    <row r="662" spans="1:8" x14ac:dyDescent="0.3">
      <c r="A662" s="101"/>
      <c r="B662" s="101"/>
      <c r="C662" s="101"/>
      <c r="D662" s="122"/>
      <c r="E662" s="122"/>
      <c r="F662" s="101"/>
      <c r="H662" s="124"/>
    </row>
    <row r="663" spans="1:8" x14ac:dyDescent="0.3">
      <c r="A663" s="101"/>
      <c r="B663" s="101"/>
      <c r="C663" s="101"/>
      <c r="D663" s="122"/>
      <c r="E663" s="122"/>
      <c r="F663" s="101"/>
      <c r="H663" s="124"/>
    </row>
    <row r="664" spans="1:8" x14ac:dyDescent="0.3">
      <c r="A664" s="101"/>
      <c r="B664" s="101"/>
      <c r="C664" s="101"/>
      <c r="D664" s="122"/>
      <c r="E664" s="122"/>
      <c r="F664" s="101"/>
      <c r="H664" s="124"/>
    </row>
    <row r="665" spans="1:8" x14ac:dyDescent="0.3">
      <c r="A665" s="101"/>
      <c r="B665" s="101"/>
      <c r="C665" s="101"/>
      <c r="D665" s="122"/>
      <c r="E665" s="122"/>
      <c r="F665" s="101"/>
      <c r="H665" s="124"/>
    </row>
    <row r="666" spans="1:8" x14ac:dyDescent="0.3">
      <c r="A666" s="101"/>
      <c r="B666" s="101"/>
      <c r="C666" s="101"/>
      <c r="D666" s="122"/>
      <c r="E666" s="122"/>
      <c r="F666" s="101"/>
      <c r="H666" s="124"/>
    </row>
    <row r="667" spans="1:8" x14ac:dyDescent="0.3">
      <c r="A667" s="101"/>
      <c r="B667" s="101"/>
      <c r="C667" s="101"/>
      <c r="D667" s="122"/>
      <c r="E667" s="122"/>
      <c r="F667" s="101"/>
      <c r="H667" s="124"/>
    </row>
    <row r="668" spans="1:8" x14ac:dyDescent="0.3">
      <c r="A668" s="101"/>
      <c r="B668" s="101"/>
      <c r="C668" s="101"/>
      <c r="D668" s="122"/>
      <c r="E668" s="122"/>
      <c r="F668" s="101"/>
      <c r="H668" s="124"/>
    </row>
    <row r="669" spans="1:8" x14ac:dyDescent="0.3">
      <c r="A669" s="101"/>
      <c r="B669" s="101"/>
      <c r="C669" s="101"/>
      <c r="D669" s="122"/>
      <c r="E669" s="122"/>
      <c r="F669" s="101"/>
      <c r="H669" s="124"/>
    </row>
    <row r="670" spans="1:8" x14ac:dyDescent="0.3">
      <c r="A670" s="101"/>
      <c r="B670" s="101"/>
      <c r="C670" s="101"/>
      <c r="D670" s="122"/>
      <c r="E670" s="122"/>
      <c r="F670" s="101"/>
      <c r="H670" s="124"/>
    </row>
    <row r="671" spans="1:8" x14ac:dyDescent="0.3">
      <c r="A671" s="101"/>
      <c r="B671" s="101"/>
      <c r="C671" s="101"/>
      <c r="D671" s="122"/>
      <c r="E671" s="122"/>
      <c r="F671" s="101"/>
      <c r="H671" s="124"/>
    </row>
    <row r="672" spans="1:8" x14ac:dyDescent="0.3">
      <c r="A672" s="101"/>
      <c r="B672" s="101"/>
      <c r="C672" s="101"/>
      <c r="D672" s="122"/>
      <c r="E672" s="122"/>
      <c r="F672" s="101"/>
      <c r="H672" s="124"/>
    </row>
    <row r="673" spans="1:8" x14ac:dyDescent="0.3">
      <c r="A673" s="101"/>
      <c r="B673" s="101"/>
      <c r="C673" s="101"/>
      <c r="D673" s="122"/>
      <c r="E673" s="122"/>
      <c r="F673" s="101"/>
      <c r="H673" s="124"/>
    </row>
    <row r="674" spans="1:8" x14ac:dyDescent="0.3">
      <c r="A674" s="101"/>
      <c r="B674" s="101"/>
      <c r="C674" s="101"/>
      <c r="D674" s="122"/>
      <c r="E674" s="122"/>
      <c r="F674" s="101"/>
      <c r="H674" s="124"/>
    </row>
    <row r="675" spans="1:8" x14ac:dyDescent="0.3">
      <c r="A675" s="101"/>
      <c r="B675" s="101"/>
      <c r="C675" s="101"/>
      <c r="D675" s="122"/>
      <c r="E675" s="122"/>
      <c r="F675" s="101"/>
      <c r="H675" s="124"/>
    </row>
    <row r="676" spans="1:8" x14ac:dyDescent="0.3">
      <c r="A676" s="101"/>
      <c r="B676" s="101"/>
      <c r="C676" s="101"/>
      <c r="D676" s="122"/>
      <c r="E676" s="122"/>
      <c r="F676" s="101"/>
      <c r="H676" s="124"/>
    </row>
    <row r="677" spans="1:8" x14ac:dyDescent="0.3">
      <c r="A677" s="101"/>
      <c r="B677" s="101"/>
      <c r="C677" s="101"/>
      <c r="D677" s="122"/>
      <c r="E677" s="122"/>
      <c r="F677" s="101"/>
      <c r="H677" s="124"/>
    </row>
    <row r="678" spans="1:8" x14ac:dyDescent="0.3">
      <c r="A678" s="101"/>
      <c r="B678" s="101"/>
      <c r="C678" s="101"/>
      <c r="D678" s="122"/>
      <c r="E678" s="122"/>
      <c r="F678" s="101"/>
      <c r="H678" s="124"/>
    </row>
    <row r="679" spans="1:8" x14ac:dyDescent="0.3">
      <c r="A679" s="101"/>
      <c r="B679" s="101"/>
      <c r="C679" s="101"/>
      <c r="D679" s="122"/>
      <c r="E679" s="122"/>
      <c r="F679" s="101"/>
      <c r="H679" s="124"/>
    </row>
    <row r="680" spans="1:8" x14ac:dyDescent="0.3">
      <c r="A680" s="101"/>
      <c r="B680" s="101"/>
      <c r="C680" s="101"/>
      <c r="D680" s="122"/>
      <c r="E680" s="122"/>
      <c r="F680" s="101"/>
      <c r="H680" s="124"/>
    </row>
    <row r="681" spans="1:8" x14ac:dyDescent="0.3">
      <c r="A681" s="101"/>
      <c r="B681" s="101"/>
      <c r="C681" s="101"/>
      <c r="D681" s="122"/>
      <c r="E681" s="122"/>
      <c r="F681" s="101"/>
      <c r="H681" s="124"/>
    </row>
    <row r="682" spans="1:8" x14ac:dyDescent="0.3">
      <c r="A682" s="101"/>
      <c r="B682" s="101"/>
      <c r="C682" s="101"/>
      <c r="D682" s="122"/>
      <c r="E682" s="122"/>
      <c r="F682" s="101"/>
      <c r="H682" s="124"/>
    </row>
    <row r="683" spans="1:8" x14ac:dyDescent="0.3">
      <c r="A683" s="101"/>
      <c r="B683" s="101"/>
      <c r="C683" s="101"/>
      <c r="D683" s="122"/>
      <c r="E683" s="122"/>
      <c r="F683" s="101"/>
      <c r="H683" s="124"/>
    </row>
    <row r="684" spans="1:8" x14ac:dyDescent="0.3">
      <c r="A684" s="101"/>
      <c r="B684" s="101"/>
      <c r="C684" s="101"/>
      <c r="D684" s="122"/>
      <c r="E684" s="122"/>
      <c r="F684" s="101"/>
      <c r="H684" s="124"/>
    </row>
    <row r="685" spans="1:8" x14ac:dyDescent="0.3">
      <c r="A685" s="101"/>
      <c r="B685" s="101"/>
      <c r="C685" s="101"/>
      <c r="D685" s="122"/>
      <c r="E685" s="122"/>
      <c r="F685" s="101"/>
      <c r="H685" s="124"/>
    </row>
    <row r="686" spans="1:8" x14ac:dyDescent="0.3">
      <c r="A686" s="101"/>
      <c r="B686" s="101"/>
      <c r="C686" s="101"/>
      <c r="D686" s="122"/>
      <c r="E686" s="122"/>
      <c r="F686" s="101"/>
      <c r="H686" s="124"/>
    </row>
    <row r="687" spans="1:8" x14ac:dyDescent="0.3">
      <c r="A687" s="101"/>
      <c r="B687" s="101"/>
      <c r="C687" s="101"/>
      <c r="D687" s="122"/>
      <c r="E687" s="122"/>
      <c r="F687" s="101"/>
      <c r="H687" s="124"/>
    </row>
    <row r="688" spans="1:8" x14ac:dyDescent="0.3">
      <c r="A688" s="101"/>
      <c r="B688" s="101"/>
      <c r="C688" s="101"/>
      <c r="D688" s="122"/>
      <c r="E688" s="122"/>
      <c r="F688" s="101"/>
      <c r="H688" s="124"/>
    </row>
    <row r="689" spans="1:8" x14ac:dyDescent="0.3">
      <c r="A689" s="101"/>
      <c r="B689" s="101"/>
      <c r="C689" s="101"/>
      <c r="D689" s="122"/>
      <c r="E689" s="122"/>
      <c r="F689" s="101"/>
      <c r="H689" s="124"/>
    </row>
    <row r="690" spans="1:8" x14ac:dyDescent="0.3">
      <c r="A690" s="101"/>
      <c r="B690" s="101"/>
      <c r="C690" s="101"/>
      <c r="D690" s="122"/>
      <c r="E690" s="122"/>
      <c r="F690" s="101"/>
      <c r="H690" s="124"/>
    </row>
    <row r="691" spans="1:8" x14ac:dyDescent="0.3">
      <c r="A691" s="101"/>
      <c r="B691" s="101"/>
      <c r="C691" s="101"/>
      <c r="D691" s="122"/>
      <c r="E691" s="122"/>
      <c r="F691" s="101"/>
      <c r="H691" s="124"/>
    </row>
    <row r="692" spans="1:8" x14ac:dyDescent="0.3">
      <c r="A692" s="101"/>
      <c r="B692" s="101"/>
      <c r="C692" s="101"/>
      <c r="D692" s="122"/>
      <c r="E692" s="122"/>
      <c r="F692" s="101"/>
      <c r="H692" s="124"/>
    </row>
    <row r="693" spans="1:8" x14ac:dyDescent="0.3">
      <c r="A693" s="101"/>
      <c r="B693" s="101"/>
      <c r="C693" s="101"/>
      <c r="D693" s="122"/>
      <c r="E693" s="122"/>
      <c r="F693" s="101"/>
      <c r="H693" s="124"/>
    </row>
    <row r="694" spans="1:8" x14ac:dyDescent="0.3">
      <c r="A694" s="101"/>
      <c r="B694" s="101"/>
      <c r="C694" s="101"/>
      <c r="D694" s="122"/>
      <c r="E694" s="122"/>
      <c r="F694" s="101"/>
      <c r="H694" s="124"/>
    </row>
    <row r="695" spans="1:8" x14ac:dyDescent="0.3">
      <c r="A695" s="101"/>
      <c r="B695" s="101"/>
      <c r="C695" s="101"/>
      <c r="D695" s="122"/>
      <c r="E695" s="122"/>
      <c r="F695" s="101"/>
      <c r="H695" s="124"/>
    </row>
    <row r="696" spans="1:8" x14ac:dyDescent="0.3">
      <c r="A696" s="101"/>
      <c r="B696" s="101"/>
      <c r="C696" s="101"/>
      <c r="D696" s="122"/>
      <c r="E696" s="122"/>
      <c r="F696" s="101"/>
      <c r="H696" s="124"/>
    </row>
    <row r="697" spans="1:8" x14ac:dyDescent="0.3">
      <c r="A697" s="101"/>
      <c r="B697" s="101"/>
      <c r="C697" s="101"/>
      <c r="D697" s="122"/>
      <c r="E697" s="122"/>
      <c r="F697" s="101"/>
      <c r="H697" s="124"/>
    </row>
    <row r="698" spans="1:8" x14ac:dyDescent="0.3">
      <c r="A698" s="101"/>
      <c r="B698" s="101"/>
      <c r="C698" s="101"/>
      <c r="D698" s="122"/>
      <c r="E698" s="122"/>
      <c r="F698" s="101"/>
      <c r="H698" s="124"/>
    </row>
    <row r="699" spans="1:8" x14ac:dyDescent="0.3">
      <c r="A699" s="101"/>
      <c r="B699" s="101"/>
      <c r="C699" s="101"/>
      <c r="D699" s="122"/>
      <c r="E699" s="122"/>
      <c r="F699" s="101"/>
      <c r="H699" s="124"/>
    </row>
    <row r="700" spans="1:8" x14ac:dyDescent="0.3">
      <c r="A700" s="101"/>
      <c r="B700" s="101"/>
      <c r="C700" s="101"/>
      <c r="D700" s="122"/>
      <c r="E700" s="122"/>
      <c r="F700" s="101"/>
      <c r="H700" s="124"/>
    </row>
    <row r="701" spans="1:8" x14ac:dyDescent="0.3">
      <c r="A701" s="101"/>
      <c r="B701" s="101"/>
      <c r="C701" s="101"/>
      <c r="D701" s="122"/>
      <c r="E701" s="122"/>
      <c r="F701" s="101"/>
      <c r="H701" s="124"/>
    </row>
    <row r="702" spans="1:8" x14ac:dyDescent="0.3">
      <c r="A702" s="101"/>
      <c r="B702" s="101"/>
      <c r="C702" s="101"/>
      <c r="D702" s="122"/>
      <c r="E702" s="122"/>
      <c r="F702" s="101"/>
      <c r="H702" s="124"/>
    </row>
    <row r="703" spans="1:8" x14ac:dyDescent="0.3">
      <c r="A703" s="101"/>
      <c r="B703" s="101"/>
      <c r="C703" s="101"/>
      <c r="D703" s="122"/>
      <c r="E703" s="122"/>
      <c r="F703" s="101"/>
      <c r="H703" s="124"/>
    </row>
    <row r="704" spans="1:8" x14ac:dyDescent="0.3">
      <c r="A704" s="101"/>
      <c r="B704" s="101"/>
      <c r="C704" s="101"/>
      <c r="D704" s="122"/>
      <c r="E704" s="122"/>
      <c r="F704" s="101"/>
      <c r="H704" s="124"/>
    </row>
    <row r="705" spans="1:8" x14ac:dyDescent="0.3">
      <c r="A705" s="101"/>
      <c r="B705" s="101"/>
      <c r="C705" s="101"/>
      <c r="D705" s="122"/>
      <c r="E705" s="122"/>
      <c r="F705" s="101"/>
      <c r="H705" s="124"/>
    </row>
    <row r="706" spans="1:8" x14ac:dyDescent="0.3">
      <c r="A706" s="101"/>
      <c r="B706" s="101"/>
      <c r="C706" s="101"/>
      <c r="D706" s="122"/>
      <c r="E706" s="122"/>
      <c r="F706" s="101"/>
      <c r="H706" s="124"/>
    </row>
    <row r="707" spans="1:8" x14ac:dyDescent="0.3">
      <c r="A707" s="101"/>
      <c r="B707" s="101"/>
      <c r="C707" s="101"/>
      <c r="D707" s="122"/>
      <c r="E707" s="122"/>
      <c r="F707" s="101"/>
      <c r="H707" s="124"/>
    </row>
    <row r="708" spans="1:8" x14ac:dyDescent="0.3">
      <c r="A708" s="101"/>
      <c r="B708" s="101"/>
      <c r="C708" s="101"/>
      <c r="D708" s="122"/>
      <c r="E708" s="122"/>
      <c r="F708" s="101"/>
      <c r="H708" s="124"/>
    </row>
    <row r="709" spans="1:8" x14ac:dyDescent="0.3">
      <c r="A709" s="101"/>
      <c r="B709" s="101"/>
      <c r="C709" s="101"/>
      <c r="D709" s="122"/>
      <c r="E709" s="122"/>
      <c r="F709" s="101"/>
      <c r="H709" s="124"/>
    </row>
    <row r="710" spans="1:8" x14ac:dyDescent="0.3">
      <c r="A710" s="101"/>
      <c r="B710" s="101"/>
      <c r="C710" s="101"/>
      <c r="D710" s="122"/>
      <c r="E710" s="122"/>
      <c r="F710" s="101"/>
      <c r="H710" s="124"/>
    </row>
    <row r="711" spans="1:8" x14ac:dyDescent="0.3">
      <c r="A711" s="101"/>
      <c r="B711" s="101"/>
      <c r="C711" s="101"/>
      <c r="D711" s="122"/>
      <c r="E711" s="122"/>
      <c r="F711" s="101"/>
      <c r="H711" s="124"/>
    </row>
    <row r="712" spans="1:8" x14ac:dyDescent="0.3">
      <c r="A712" s="101"/>
      <c r="B712" s="101"/>
      <c r="C712" s="101"/>
      <c r="D712" s="122"/>
      <c r="E712" s="122"/>
      <c r="F712" s="101"/>
      <c r="H712" s="124"/>
    </row>
    <row r="713" spans="1:8" x14ac:dyDescent="0.3">
      <c r="A713" s="101"/>
      <c r="B713" s="101"/>
      <c r="C713" s="101"/>
      <c r="D713" s="122"/>
      <c r="E713" s="122"/>
      <c r="F713" s="101"/>
      <c r="H713" s="124"/>
    </row>
    <row r="714" spans="1:8" x14ac:dyDescent="0.3">
      <c r="A714" s="101"/>
      <c r="B714" s="101"/>
      <c r="C714" s="101"/>
      <c r="D714" s="122"/>
      <c r="E714" s="122"/>
      <c r="F714" s="101"/>
      <c r="H714" s="124"/>
    </row>
    <row r="715" spans="1:8" x14ac:dyDescent="0.3">
      <c r="A715" s="101"/>
      <c r="B715" s="101"/>
      <c r="C715" s="101"/>
      <c r="D715" s="122"/>
      <c r="E715" s="122"/>
      <c r="F715" s="101"/>
      <c r="H715" s="124"/>
    </row>
    <row r="716" spans="1:8" x14ac:dyDescent="0.3">
      <c r="A716" s="101"/>
      <c r="B716" s="101"/>
      <c r="C716" s="101"/>
      <c r="D716" s="122"/>
      <c r="E716" s="122"/>
      <c r="F716" s="101"/>
      <c r="H716" s="124"/>
    </row>
    <row r="717" spans="1:8" x14ac:dyDescent="0.3">
      <c r="A717" s="101"/>
      <c r="B717" s="101"/>
      <c r="C717" s="101"/>
      <c r="D717" s="122"/>
      <c r="E717" s="122"/>
      <c r="F717" s="101"/>
      <c r="H717" s="124"/>
    </row>
    <row r="718" spans="1:8" x14ac:dyDescent="0.3">
      <c r="A718" s="101"/>
      <c r="B718" s="101"/>
      <c r="C718" s="101"/>
      <c r="D718" s="122"/>
      <c r="E718" s="122"/>
      <c r="F718" s="101"/>
      <c r="H718" s="124"/>
    </row>
    <row r="719" spans="1:8" x14ac:dyDescent="0.3">
      <c r="A719" s="101"/>
      <c r="B719" s="101"/>
      <c r="C719" s="101"/>
      <c r="D719" s="122"/>
      <c r="E719" s="122"/>
      <c r="F719" s="101"/>
      <c r="H719" s="124"/>
    </row>
    <row r="720" spans="1:8" x14ac:dyDescent="0.3">
      <c r="A720" s="101"/>
      <c r="B720" s="101"/>
      <c r="C720" s="101"/>
      <c r="D720" s="122"/>
      <c r="E720" s="122"/>
      <c r="F720" s="101"/>
      <c r="H720" s="124"/>
    </row>
    <row r="721" spans="1:8" x14ac:dyDescent="0.3">
      <c r="A721" s="101"/>
      <c r="B721" s="101"/>
      <c r="C721" s="101"/>
      <c r="D721" s="122"/>
      <c r="E721" s="122"/>
      <c r="F721" s="101"/>
      <c r="H721" s="124"/>
    </row>
    <row r="722" spans="1:8" x14ac:dyDescent="0.3">
      <c r="A722" s="101"/>
      <c r="B722" s="101"/>
      <c r="C722" s="101"/>
      <c r="D722" s="122"/>
      <c r="E722" s="122"/>
      <c r="F722" s="101"/>
      <c r="H722" s="124"/>
    </row>
    <row r="723" spans="1:8" x14ac:dyDescent="0.3">
      <c r="A723" s="101"/>
      <c r="B723" s="101"/>
      <c r="C723" s="101"/>
      <c r="D723" s="122"/>
      <c r="E723" s="122"/>
      <c r="F723" s="101"/>
      <c r="H723" s="124"/>
    </row>
    <row r="724" spans="1:8" x14ac:dyDescent="0.3">
      <c r="A724" s="101"/>
      <c r="B724" s="101"/>
      <c r="C724" s="101"/>
      <c r="D724" s="122"/>
      <c r="E724" s="122"/>
      <c r="F724" s="101"/>
      <c r="H724" s="124"/>
    </row>
    <row r="725" spans="1:8" x14ac:dyDescent="0.3">
      <c r="A725" s="101"/>
      <c r="B725" s="101"/>
      <c r="C725" s="101"/>
      <c r="D725" s="122"/>
      <c r="E725" s="122"/>
      <c r="F725" s="101"/>
      <c r="H725" s="124"/>
    </row>
    <row r="726" spans="1:8" x14ac:dyDescent="0.3">
      <c r="A726" s="101"/>
      <c r="B726" s="101"/>
      <c r="C726" s="101"/>
      <c r="D726" s="122"/>
      <c r="E726" s="122"/>
      <c r="F726" s="101"/>
      <c r="H726" s="124"/>
    </row>
    <row r="727" spans="1:8" x14ac:dyDescent="0.3">
      <c r="A727" s="101"/>
      <c r="B727" s="101"/>
      <c r="C727" s="101"/>
      <c r="D727" s="122"/>
      <c r="E727" s="122"/>
      <c r="F727" s="101"/>
      <c r="H727" s="124"/>
    </row>
    <row r="728" spans="1:8" x14ac:dyDescent="0.3">
      <c r="A728" s="101"/>
      <c r="B728" s="101"/>
      <c r="C728" s="101"/>
      <c r="D728" s="122"/>
      <c r="E728" s="122"/>
      <c r="F728" s="101"/>
      <c r="H728" s="124"/>
    </row>
    <row r="729" spans="1:8" x14ac:dyDescent="0.3">
      <c r="A729" s="101"/>
      <c r="B729" s="101"/>
      <c r="C729" s="101"/>
      <c r="D729" s="122"/>
      <c r="E729" s="122"/>
      <c r="F729" s="101"/>
      <c r="H729" s="124"/>
    </row>
    <row r="730" spans="1:8" x14ac:dyDescent="0.3">
      <c r="A730" s="101"/>
      <c r="B730" s="101"/>
      <c r="C730" s="101"/>
      <c r="D730" s="122"/>
      <c r="E730" s="122"/>
      <c r="F730" s="101"/>
      <c r="H730" s="124"/>
    </row>
    <row r="731" spans="1:8" x14ac:dyDescent="0.3">
      <c r="A731" s="101"/>
      <c r="B731" s="101"/>
      <c r="C731" s="101"/>
      <c r="D731" s="122"/>
      <c r="E731" s="122"/>
      <c r="F731" s="101"/>
      <c r="H731" s="124"/>
    </row>
    <row r="732" spans="1:8" x14ac:dyDescent="0.3">
      <c r="A732" s="101"/>
      <c r="B732" s="101"/>
      <c r="C732" s="101"/>
      <c r="D732" s="122"/>
      <c r="E732" s="122"/>
      <c r="F732" s="101"/>
      <c r="H732" s="124"/>
    </row>
    <row r="733" spans="1:8" x14ac:dyDescent="0.3">
      <c r="A733" s="101"/>
      <c r="B733" s="101"/>
      <c r="C733" s="101"/>
      <c r="D733" s="122"/>
      <c r="E733" s="122"/>
      <c r="F733" s="101"/>
      <c r="H733" s="124"/>
    </row>
    <row r="734" spans="1:8" x14ac:dyDescent="0.3">
      <c r="A734" s="101"/>
      <c r="B734" s="101"/>
      <c r="C734" s="101"/>
      <c r="D734" s="122"/>
      <c r="E734" s="122"/>
      <c r="F734" s="101"/>
      <c r="H734" s="124"/>
    </row>
    <row r="735" spans="1:8" x14ac:dyDescent="0.3">
      <c r="A735" s="101"/>
      <c r="B735" s="101"/>
      <c r="C735" s="101"/>
      <c r="D735" s="122"/>
      <c r="E735" s="122"/>
      <c r="F735" s="101"/>
      <c r="H735" s="124"/>
    </row>
    <row r="736" spans="1:8" x14ac:dyDescent="0.3">
      <c r="A736" s="101"/>
      <c r="B736" s="101"/>
      <c r="C736" s="101"/>
      <c r="D736" s="122"/>
      <c r="E736" s="122"/>
      <c r="F736" s="101"/>
      <c r="H736" s="124"/>
    </row>
    <row r="737" spans="1:8" x14ac:dyDescent="0.3">
      <c r="A737" s="101"/>
      <c r="B737" s="101"/>
      <c r="C737" s="101"/>
      <c r="D737" s="122"/>
      <c r="E737" s="122"/>
      <c r="F737" s="101"/>
      <c r="H737" s="124"/>
    </row>
    <row r="738" spans="1:8" x14ac:dyDescent="0.3">
      <c r="A738" s="101"/>
      <c r="B738" s="101"/>
      <c r="C738" s="101"/>
      <c r="D738" s="122"/>
      <c r="E738" s="122"/>
      <c r="F738" s="101"/>
      <c r="H738" s="124"/>
    </row>
    <row r="739" spans="1:8" x14ac:dyDescent="0.3">
      <c r="A739" s="101"/>
      <c r="B739" s="101"/>
      <c r="C739" s="101"/>
      <c r="D739" s="122"/>
      <c r="E739" s="122"/>
      <c r="F739" s="101"/>
      <c r="H739" s="124"/>
    </row>
    <row r="740" spans="1:8" x14ac:dyDescent="0.3">
      <c r="A740" s="101"/>
      <c r="B740" s="101"/>
      <c r="C740" s="101"/>
      <c r="D740" s="122"/>
      <c r="E740" s="122"/>
      <c r="F740" s="101"/>
      <c r="H740" s="124"/>
    </row>
    <row r="741" spans="1:8" x14ac:dyDescent="0.3">
      <c r="A741" s="101"/>
      <c r="B741" s="101"/>
      <c r="C741" s="101"/>
      <c r="D741" s="122"/>
      <c r="E741" s="122"/>
      <c r="F741" s="101"/>
      <c r="H741" s="124"/>
    </row>
    <row r="742" spans="1:8" x14ac:dyDescent="0.3">
      <c r="A742" s="101"/>
      <c r="B742" s="101"/>
      <c r="C742" s="101"/>
      <c r="D742" s="122"/>
      <c r="E742" s="122"/>
      <c r="F742" s="101"/>
      <c r="H742" s="124"/>
    </row>
    <row r="743" spans="1:8" x14ac:dyDescent="0.3">
      <c r="A743" s="101"/>
      <c r="B743" s="101"/>
      <c r="C743" s="101"/>
      <c r="D743" s="122"/>
      <c r="E743" s="122"/>
      <c r="F743" s="101"/>
      <c r="H743" s="124"/>
    </row>
    <row r="744" spans="1:8" x14ac:dyDescent="0.3">
      <c r="A744" s="101"/>
      <c r="B744" s="101"/>
      <c r="C744" s="101"/>
      <c r="D744" s="122"/>
      <c r="E744" s="122"/>
      <c r="F744" s="101"/>
      <c r="H744" s="124"/>
    </row>
    <row r="745" spans="1:8" x14ac:dyDescent="0.3">
      <c r="A745" s="101"/>
      <c r="B745" s="101"/>
      <c r="C745" s="101"/>
      <c r="D745" s="122"/>
      <c r="E745" s="122"/>
      <c r="F745" s="101"/>
      <c r="H745" s="124"/>
    </row>
    <row r="746" spans="1:8" x14ac:dyDescent="0.3">
      <c r="A746" s="101"/>
      <c r="B746" s="101"/>
      <c r="C746" s="101"/>
      <c r="D746" s="122"/>
      <c r="E746" s="122"/>
      <c r="F746" s="101"/>
      <c r="H746" s="124"/>
    </row>
    <row r="747" spans="1:8" x14ac:dyDescent="0.3">
      <c r="A747" s="101"/>
      <c r="B747" s="101"/>
      <c r="C747" s="101"/>
      <c r="D747" s="122"/>
      <c r="E747" s="122"/>
      <c r="F747" s="101"/>
      <c r="H747" s="124"/>
    </row>
    <row r="748" spans="1:8" x14ac:dyDescent="0.3">
      <c r="A748" s="101"/>
      <c r="B748" s="101"/>
      <c r="C748" s="101"/>
      <c r="D748" s="122"/>
      <c r="E748" s="122"/>
      <c r="F748" s="101"/>
      <c r="H748" s="124"/>
    </row>
    <row r="749" spans="1:8" x14ac:dyDescent="0.3">
      <c r="A749" s="101"/>
      <c r="B749" s="101"/>
      <c r="C749" s="101"/>
      <c r="D749" s="122"/>
      <c r="E749" s="122"/>
      <c r="F749" s="101"/>
      <c r="H749" s="124"/>
    </row>
    <row r="750" spans="1:8" x14ac:dyDescent="0.3">
      <c r="A750" s="101"/>
      <c r="B750" s="101"/>
      <c r="C750" s="101"/>
      <c r="D750" s="122"/>
      <c r="E750" s="122"/>
      <c r="F750" s="101"/>
      <c r="H750" s="124"/>
    </row>
    <row r="751" spans="1:8" x14ac:dyDescent="0.3">
      <c r="A751" s="101"/>
      <c r="B751" s="101"/>
      <c r="C751" s="101"/>
      <c r="D751" s="122"/>
      <c r="E751" s="122"/>
      <c r="F751" s="101"/>
      <c r="H751" s="124"/>
    </row>
    <row r="752" spans="1:8" x14ac:dyDescent="0.3">
      <c r="A752" s="101"/>
      <c r="B752" s="101"/>
      <c r="C752" s="101"/>
      <c r="D752" s="122"/>
      <c r="E752" s="122"/>
      <c r="F752" s="101"/>
      <c r="H752" s="124"/>
    </row>
    <row r="753" spans="1:8" x14ac:dyDescent="0.3">
      <c r="A753" s="101"/>
      <c r="B753" s="101"/>
      <c r="C753" s="101"/>
      <c r="D753" s="122"/>
      <c r="E753" s="122"/>
      <c r="F753" s="101"/>
      <c r="H753" s="124"/>
    </row>
    <row r="754" spans="1:8" x14ac:dyDescent="0.3">
      <c r="A754" s="101"/>
      <c r="B754" s="101"/>
      <c r="C754" s="101"/>
      <c r="D754" s="122"/>
      <c r="E754" s="122"/>
      <c r="F754" s="101"/>
      <c r="H754" s="124"/>
    </row>
    <row r="755" spans="1:8" x14ac:dyDescent="0.3">
      <c r="A755" s="101"/>
      <c r="B755" s="101"/>
      <c r="C755" s="101"/>
      <c r="D755" s="122"/>
      <c r="E755" s="122"/>
      <c r="F755" s="101"/>
      <c r="H755" s="124"/>
    </row>
    <row r="756" spans="1:8" x14ac:dyDescent="0.3">
      <c r="A756" s="101"/>
      <c r="B756" s="101"/>
      <c r="C756" s="101"/>
      <c r="D756" s="122"/>
      <c r="E756" s="122"/>
      <c r="F756" s="101"/>
      <c r="H756" s="124"/>
    </row>
    <row r="757" spans="1:8" x14ac:dyDescent="0.3">
      <c r="A757" s="101"/>
      <c r="B757" s="101"/>
      <c r="C757" s="101"/>
      <c r="D757" s="122"/>
      <c r="E757" s="122"/>
      <c r="F757" s="101"/>
      <c r="H757" s="124"/>
    </row>
    <row r="758" spans="1:8" x14ac:dyDescent="0.3">
      <c r="A758" s="101"/>
      <c r="B758" s="101"/>
      <c r="C758" s="101"/>
      <c r="D758" s="122"/>
      <c r="E758" s="122"/>
      <c r="F758" s="101"/>
      <c r="H758" s="124"/>
    </row>
    <row r="759" spans="1:8" x14ac:dyDescent="0.3">
      <c r="A759" s="101"/>
      <c r="B759" s="101"/>
      <c r="C759" s="101"/>
      <c r="D759" s="122"/>
      <c r="E759" s="122"/>
      <c r="F759" s="101"/>
      <c r="H759" s="124"/>
    </row>
    <row r="760" spans="1:8" x14ac:dyDescent="0.3">
      <c r="A760" s="101"/>
      <c r="B760" s="101"/>
      <c r="C760" s="101"/>
      <c r="D760" s="122"/>
      <c r="E760" s="122"/>
      <c r="F760" s="101"/>
      <c r="H760" s="124"/>
    </row>
    <row r="761" spans="1:8" x14ac:dyDescent="0.3">
      <c r="A761" s="101"/>
      <c r="B761" s="101"/>
      <c r="C761" s="101"/>
      <c r="D761" s="122"/>
      <c r="E761" s="122"/>
      <c r="F761" s="101"/>
      <c r="H761" s="124"/>
    </row>
    <row r="762" spans="1:8" x14ac:dyDescent="0.3">
      <c r="A762" s="101"/>
      <c r="B762" s="101"/>
      <c r="C762" s="101"/>
      <c r="D762" s="122"/>
      <c r="E762" s="122"/>
      <c r="F762" s="101"/>
      <c r="H762" s="124"/>
    </row>
    <row r="763" spans="1:8" x14ac:dyDescent="0.3">
      <c r="A763" s="101"/>
      <c r="B763" s="101"/>
      <c r="C763" s="101"/>
      <c r="D763" s="122"/>
      <c r="E763" s="122"/>
      <c r="F763" s="101"/>
      <c r="H763" s="124"/>
    </row>
    <row r="764" spans="1:8" x14ac:dyDescent="0.3">
      <c r="A764" s="101"/>
      <c r="B764" s="101"/>
      <c r="C764" s="101"/>
      <c r="D764" s="122"/>
      <c r="E764" s="122"/>
      <c r="F764" s="101"/>
      <c r="H764" s="124"/>
    </row>
    <row r="765" spans="1:8" x14ac:dyDescent="0.3">
      <c r="A765" s="101"/>
      <c r="B765" s="101"/>
      <c r="C765" s="101"/>
      <c r="D765" s="122"/>
      <c r="E765" s="122"/>
      <c r="F765" s="101"/>
      <c r="H765" s="124"/>
    </row>
    <row r="766" spans="1:8" x14ac:dyDescent="0.3">
      <c r="A766" s="101"/>
      <c r="B766" s="101"/>
      <c r="C766" s="101"/>
      <c r="D766" s="122"/>
      <c r="E766" s="122"/>
      <c r="F766" s="101"/>
      <c r="H766" s="124"/>
    </row>
    <row r="767" spans="1:8" x14ac:dyDescent="0.3">
      <c r="A767" s="101"/>
      <c r="B767" s="101"/>
      <c r="C767" s="101"/>
      <c r="D767" s="122"/>
      <c r="E767" s="122"/>
      <c r="F767" s="101"/>
      <c r="H767" s="124"/>
    </row>
    <row r="768" spans="1:8" x14ac:dyDescent="0.3">
      <c r="A768" s="101"/>
      <c r="B768" s="101"/>
      <c r="C768" s="101"/>
      <c r="D768" s="122"/>
      <c r="E768" s="122"/>
      <c r="F768" s="101"/>
      <c r="H768" s="124"/>
    </row>
    <row r="769" spans="1:8" x14ac:dyDescent="0.3">
      <c r="A769" s="101"/>
      <c r="B769" s="101"/>
      <c r="C769" s="101"/>
      <c r="D769" s="122"/>
      <c r="E769" s="122"/>
      <c r="F769" s="101"/>
      <c r="H769" s="124"/>
    </row>
    <row r="770" spans="1:8" x14ac:dyDescent="0.3">
      <c r="A770" s="101"/>
      <c r="B770" s="101"/>
      <c r="C770" s="101"/>
      <c r="D770" s="122"/>
      <c r="E770" s="122"/>
      <c r="F770" s="101"/>
      <c r="H770" s="124"/>
    </row>
    <row r="771" spans="1:8" x14ac:dyDescent="0.3">
      <c r="A771" s="101"/>
      <c r="B771" s="101"/>
      <c r="C771" s="101"/>
      <c r="D771" s="122"/>
      <c r="E771" s="122"/>
      <c r="F771" s="101"/>
      <c r="H771" s="124"/>
    </row>
    <row r="772" spans="1:8" x14ac:dyDescent="0.3">
      <c r="A772" s="101"/>
      <c r="B772" s="101"/>
      <c r="C772" s="101"/>
      <c r="D772" s="122"/>
      <c r="E772" s="122"/>
      <c r="F772" s="101"/>
      <c r="H772" s="124"/>
    </row>
    <row r="773" spans="1:8" x14ac:dyDescent="0.3">
      <c r="A773" s="101"/>
      <c r="B773" s="101"/>
      <c r="C773" s="101"/>
      <c r="D773" s="122"/>
      <c r="E773" s="122"/>
      <c r="F773" s="101"/>
      <c r="H773" s="124"/>
    </row>
    <row r="774" spans="1:8" x14ac:dyDescent="0.3">
      <c r="A774" s="101"/>
      <c r="B774" s="101"/>
      <c r="C774" s="101"/>
      <c r="D774" s="122"/>
      <c r="E774" s="122"/>
      <c r="F774" s="101"/>
      <c r="H774" s="124"/>
    </row>
    <row r="775" spans="1:8" x14ac:dyDescent="0.3">
      <c r="A775" s="101"/>
      <c r="B775" s="101"/>
      <c r="C775" s="101"/>
      <c r="D775" s="122"/>
      <c r="E775" s="122"/>
      <c r="F775" s="101"/>
      <c r="H775" s="124"/>
    </row>
    <row r="776" spans="1:8" x14ac:dyDescent="0.3">
      <c r="A776" s="101"/>
      <c r="B776" s="101"/>
      <c r="C776" s="101"/>
      <c r="D776" s="122"/>
      <c r="E776" s="122"/>
      <c r="F776" s="101"/>
      <c r="H776" s="124"/>
    </row>
    <row r="777" spans="1:8" x14ac:dyDescent="0.3">
      <c r="A777" s="101"/>
      <c r="B777" s="101"/>
      <c r="C777" s="101"/>
      <c r="D777" s="122"/>
      <c r="E777" s="122"/>
      <c r="F777" s="101"/>
      <c r="H777" s="124"/>
    </row>
    <row r="778" spans="1:8" x14ac:dyDescent="0.3">
      <c r="A778" s="101"/>
      <c r="B778" s="101"/>
      <c r="C778" s="101"/>
      <c r="D778" s="122"/>
      <c r="E778" s="122"/>
      <c r="F778" s="101"/>
      <c r="H778" s="124"/>
    </row>
    <row r="779" spans="1:8" x14ac:dyDescent="0.3">
      <c r="A779" s="101"/>
      <c r="B779" s="101"/>
      <c r="C779" s="101"/>
      <c r="D779" s="122"/>
      <c r="E779" s="122"/>
      <c r="F779" s="101"/>
      <c r="H779" s="124"/>
    </row>
    <row r="780" spans="1:8" x14ac:dyDescent="0.3">
      <c r="A780" s="101"/>
      <c r="B780" s="101"/>
      <c r="C780" s="101"/>
      <c r="D780" s="122"/>
      <c r="E780" s="122"/>
      <c r="F780" s="101"/>
      <c r="H780" s="124"/>
    </row>
    <row r="781" spans="1:8" x14ac:dyDescent="0.3">
      <c r="A781" s="101"/>
      <c r="B781" s="101"/>
      <c r="C781" s="101"/>
      <c r="D781" s="122"/>
      <c r="E781" s="122"/>
      <c r="F781" s="101"/>
      <c r="H781" s="124"/>
    </row>
    <row r="782" spans="1:8" x14ac:dyDescent="0.3">
      <c r="A782" s="101"/>
      <c r="B782" s="101"/>
      <c r="C782" s="101"/>
      <c r="D782" s="122"/>
      <c r="E782" s="122"/>
      <c r="F782" s="101"/>
      <c r="H782" s="124"/>
    </row>
    <row r="783" spans="1:8" x14ac:dyDescent="0.3">
      <c r="A783" s="101"/>
      <c r="B783" s="101"/>
      <c r="C783" s="101"/>
      <c r="D783" s="122"/>
      <c r="E783" s="122"/>
      <c r="F783" s="101"/>
      <c r="H783" s="124"/>
    </row>
    <row r="784" spans="1:8" x14ac:dyDescent="0.3">
      <c r="A784" s="101"/>
      <c r="B784" s="101"/>
      <c r="C784" s="101"/>
      <c r="D784" s="122"/>
      <c r="E784" s="122"/>
      <c r="F784" s="101"/>
      <c r="H784" s="124"/>
    </row>
    <row r="785" spans="1:8" x14ac:dyDescent="0.3">
      <c r="A785" s="101"/>
      <c r="B785" s="101"/>
      <c r="C785" s="101"/>
      <c r="D785" s="122"/>
      <c r="E785" s="122"/>
      <c r="F785" s="101"/>
      <c r="H785" s="124"/>
    </row>
    <row r="786" spans="1:8" x14ac:dyDescent="0.3">
      <c r="A786" s="101"/>
      <c r="B786" s="101"/>
      <c r="C786" s="101"/>
      <c r="D786" s="122"/>
      <c r="E786" s="122"/>
      <c r="F786" s="101"/>
      <c r="H786" s="124"/>
    </row>
    <row r="787" spans="1:8" x14ac:dyDescent="0.3">
      <c r="A787" s="101"/>
      <c r="B787" s="101"/>
      <c r="C787" s="101"/>
      <c r="D787" s="122"/>
      <c r="E787" s="122"/>
      <c r="F787" s="101"/>
      <c r="H787" s="124"/>
    </row>
    <row r="788" spans="1:8" x14ac:dyDescent="0.3">
      <c r="A788" s="101"/>
      <c r="B788" s="101"/>
      <c r="C788" s="101"/>
      <c r="D788" s="122"/>
      <c r="E788" s="122"/>
      <c r="F788" s="101"/>
      <c r="H788" s="124"/>
    </row>
    <row r="789" spans="1:8" x14ac:dyDescent="0.3">
      <c r="A789" s="101"/>
      <c r="B789" s="101"/>
      <c r="C789" s="101"/>
      <c r="D789" s="122"/>
      <c r="E789" s="122"/>
      <c r="F789" s="101"/>
      <c r="H789" s="124"/>
    </row>
    <row r="790" spans="1:8" x14ac:dyDescent="0.3">
      <c r="A790" s="101"/>
      <c r="B790" s="101"/>
      <c r="C790" s="101"/>
      <c r="D790" s="122"/>
      <c r="E790" s="122"/>
      <c r="F790" s="101"/>
      <c r="H790" s="124"/>
    </row>
    <row r="791" spans="1:8" x14ac:dyDescent="0.3">
      <c r="A791" s="101"/>
      <c r="B791" s="101"/>
      <c r="C791" s="101"/>
      <c r="D791" s="122"/>
      <c r="E791" s="122"/>
      <c r="F791" s="101"/>
      <c r="H791" s="124"/>
    </row>
    <row r="792" spans="1:8" x14ac:dyDescent="0.3">
      <c r="A792" s="101"/>
      <c r="B792" s="101"/>
      <c r="C792" s="101"/>
      <c r="D792" s="122"/>
      <c r="E792" s="122"/>
      <c r="F792" s="101"/>
      <c r="H792" s="124"/>
    </row>
    <row r="793" spans="1:8" x14ac:dyDescent="0.3">
      <c r="A793" s="101"/>
      <c r="B793" s="101"/>
      <c r="C793" s="101"/>
      <c r="D793" s="122"/>
      <c r="E793" s="122"/>
      <c r="F793" s="101"/>
      <c r="H793" s="124"/>
    </row>
    <row r="794" spans="1:8" x14ac:dyDescent="0.3">
      <c r="A794" s="101"/>
      <c r="B794" s="101"/>
      <c r="C794" s="101"/>
      <c r="D794" s="122"/>
      <c r="E794" s="122"/>
      <c r="F794" s="101"/>
      <c r="H794" s="124"/>
    </row>
    <row r="795" spans="1:8" x14ac:dyDescent="0.3">
      <c r="A795" s="101"/>
      <c r="B795" s="101"/>
      <c r="C795" s="101"/>
      <c r="D795" s="122"/>
      <c r="E795" s="122"/>
      <c r="F795" s="101"/>
      <c r="H795" s="124"/>
    </row>
    <row r="796" spans="1:8" x14ac:dyDescent="0.3">
      <c r="A796" s="101"/>
      <c r="B796" s="101"/>
      <c r="C796" s="101"/>
      <c r="D796" s="122"/>
      <c r="E796" s="122"/>
      <c r="F796" s="101"/>
      <c r="H796" s="124"/>
    </row>
    <row r="797" spans="1:8" x14ac:dyDescent="0.3">
      <c r="A797" s="101"/>
      <c r="B797" s="101"/>
      <c r="C797" s="101"/>
      <c r="D797" s="122"/>
      <c r="E797" s="122"/>
      <c r="F797" s="101"/>
      <c r="H797" s="124"/>
    </row>
    <row r="798" spans="1:8" x14ac:dyDescent="0.3">
      <c r="A798" s="101"/>
      <c r="B798" s="101"/>
      <c r="C798" s="101"/>
      <c r="D798" s="122"/>
      <c r="E798" s="122"/>
      <c r="F798" s="101"/>
      <c r="H798" s="124"/>
    </row>
    <row r="799" spans="1:8" x14ac:dyDescent="0.3">
      <c r="A799" s="101"/>
      <c r="B799" s="101"/>
      <c r="C799" s="101"/>
      <c r="D799" s="122"/>
      <c r="E799" s="122"/>
      <c r="F799" s="101"/>
      <c r="H799" s="124"/>
    </row>
    <row r="800" spans="1:8" x14ac:dyDescent="0.3">
      <c r="A800" s="101"/>
      <c r="B800" s="101"/>
      <c r="C800" s="101"/>
      <c r="D800" s="122"/>
      <c r="E800" s="122"/>
      <c r="F800" s="101"/>
      <c r="H800" s="124"/>
    </row>
    <row r="801" spans="1:8" x14ac:dyDescent="0.3">
      <c r="A801" s="101"/>
      <c r="B801" s="101"/>
      <c r="C801" s="101"/>
      <c r="D801" s="122"/>
      <c r="E801" s="122"/>
      <c r="F801" s="101"/>
      <c r="H801" s="124"/>
    </row>
    <row r="802" spans="1:8" x14ac:dyDescent="0.3">
      <c r="A802" s="101"/>
      <c r="B802" s="101"/>
      <c r="C802" s="101"/>
      <c r="D802" s="122"/>
      <c r="E802" s="122"/>
      <c r="F802" s="101"/>
      <c r="H802" s="124"/>
    </row>
    <row r="803" spans="1:8" x14ac:dyDescent="0.3">
      <c r="A803" s="101"/>
      <c r="B803" s="101"/>
      <c r="C803" s="101"/>
      <c r="D803" s="122"/>
      <c r="E803" s="122"/>
      <c r="F803" s="101"/>
      <c r="H803" s="124"/>
    </row>
    <row r="804" spans="1:8" x14ac:dyDescent="0.3">
      <c r="A804" s="101"/>
      <c r="B804" s="101"/>
      <c r="C804" s="101"/>
      <c r="D804" s="122"/>
      <c r="E804" s="122"/>
      <c r="F804" s="101"/>
      <c r="H804" s="124"/>
    </row>
    <row r="805" spans="1:8" x14ac:dyDescent="0.3">
      <c r="A805" s="101"/>
      <c r="B805" s="101"/>
      <c r="C805" s="101"/>
      <c r="D805" s="122"/>
      <c r="E805" s="122"/>
      <c r="F805" s="101"/>
      <c r="H805" s="124"/>
    </row>
    <row r="806" spans="1:8" x14ac:dyDescent="0.3">
      <c r="A806" s="101"/>
      <c r="B806" s="101"/>
      <c r="C806" s="101"/>
      <c r="D806" s="122"/>
      <c r="E806" s="122"/>
      <c r="F806" s="101"/>
      <c r="H806" s="124"/>
    </row>
    <row r="807" spans="1:8" x14ac:dyDescent="0.3">
      <c r="A807" s="101"/>
      <c r="B807" s="101"/>
      <c r="C807" s="101"/>
      <c r="D807" s="122"/>
      <c r="E807" s="122"/>
      <c r="F807" s="101"/>
      <c r="H807" s="124"/>
    </row>
    <row r="808" spans="1:8" x14ac:dyDescent="0.3">
      <c r="A808" s="101"/>
      <c r="B808" s="101"/>
      <c r="C808" s="101"/>
      <c r="D808" s="122"/>
      <c r="E808" s="122"/>
      <c r="F808" s="101"/>
      <c r="H808" s="124"/>
    </row>
    <row r="809" spans="1:8" x14ac:dyDescent="0.3">
      <c r="A809" s="101"/>
      <c r="B809" s="101"/>
      <c r="C809" s="101"/>
      <c r="D809" s="122"/>
      <c r="E809" s="122"/>
      <c r="F809" s="101"/>
      <c r="H809" s="124"/>
    </row>
    <row r="810" spans="1:8" x14ac:dyDescent="0.3">
      <c r="A810" s="101"/>
      <c r="B810" s="101"/>
      <c r="C810" s="101"/>
      <c r="D810" s="122"/>
      <c r="E810" s="122"/>
      <c r="F810" s="101"/>
      <c r="H810" s="124"/>
    </row>
    <row r="811" spans="1:8" x14ac:dyDescent="0.3">
      <c r="A811" s="101"/>
      <c r="B811" s="101"/>
      <c r="C811" s="101"/>
      <c r="D811" s="122"/>
      <c r="E811" s="122"/>
      <c r="F811" s="101"/>
      <c r="H811" s="124"/>
    </row>
    <row r="812" spans="1:8" x14ac:dyDescent="0.3">
      <c r="A812" s="101"/>
      <c r="B812" s="101"/>
      <c r="C812" s="101"/>
      <c r="D812" s="122"/>
      <c r="E812" s="122"/>
      <c r="F812" s="101"/>
      <c r="H812" s="124"/>
    </row>
    <row r="813" spans="1:8" x14ac:dyDescent="0.3">
      <c r="A813" s="101"/>
      <c r="B813" s="101"/>
      <c r="C813" s="101"/>
      <c r="D813" s="122"/>
      <c r="E813" s="122"/>
      <c r="F813" s="101"/>
      <c r="H813" s="124"/>
    </row>
    <row r="814" spans="1:8" x14ac:dyDescent="0.3">
      <c r="A814" s="101"/>
      <c r="B814" s="101"/>
      <c r="C814" s="101"/>
      <c r="D814" s="122"/>
      <c r="E814" s="122"/>
      <c r="F814" s="101"/>
      <c r="H814" s="124"/>
    </row>
    <row r="815" spans="1:8" x14ac:dyDescent="0.3">
      <c r="A815" s="101"/>
      <c r="B815" s="101"/>
      <c r="C815" s="101"/>
      <c r="D815" s="122"/>
      <c r="E815" s="122"/>
      <c r="F815" s="101"/>
      <c r="H815" s="124"/>
    </row>
    <row r="816" spans="1:8" x14ac:dyDescent="0.3">
      <c r="A816" s="101"/>
      <c r="B816" s="101"/>
      <c r="C816" s="101"/>
      <c r="D816" s="122"/>
      <c r="E816" s="122"/>
      <c r="F816" s="101"/>
      <c r="H816" s="124"/>
    </row>
    <row r="817" spans="1:8" x14ac:dyDescent="0.3">
      <c r="A817" s="101"/>
      <c r="B817" s="101"/>
      <c r="C817" s="101"/>
      <c r="D817" s="122"/>
      <c r="E817" s="122"/>
      <c r="F817" s="101"/>
      <c r="H817" s="124"/>
    </row>
    <row r="818" spans="1:8" x14ac:dyDescent="0.3">
      <c r="A818" s="101"/>
      <c r="B818" s="101"/>
      <c r="C818" s="101"/>
      <c r="D818" s="122"/>
      <c r="E818" s="122"/>
      <c r="F818" s="101"/>
      <c r="H818" s="124"/>
    </row>
    <row r="819" spans="1:8" x14ac:dyDescent="0.3">
      <c r="A819" s="101"/>
      <c r="B819" s="101"/>
      <c r="C819" s="101"/>
      <c r="D819" s="122"/>
      <c r="E819" s="122"/>
      <c r="F819" s="101"/>
      <c r="H819" s="124"/>
    </row>
    <row r="820" spans="1:8" x14ac:dyDescent="0.3">
      <c r="A820" s="101"/>
      <c r="B820" s="101"/>
      <c r="C820" s="101"/>
      <c r="D820" s="122"/>
      <c r="E820" s="122"/>
      <c r="F820" s="101"/>
      <c r="H820" s="124"/>
    </row>
    <row r="821" spans="1:8" x14ac:dyDescent="0.3">
      <c r="A821" s="101"/>
      <c r="B821" s="101"/>
      <c r="C821" s="101"/>
      <c r="D821" s="122"/>
      <c r="E821" s="122"/>
      <c r="F821" s="101"/>
      <c r="H821" s="124"/>
    </row>
    <row r="822" spans="1:8" x14ac:dyDescent="0.3">
      <c r="A822" s="101"/>
      <c r="B822" s="101"/>
      <c r="C822" s="101"/>
      <c r="D822" s="122"/>
      <c r="E822" s="122"/>
      <c r="F822" s="101"/>
      <c r="H822" s="124"/>
    </row>
    <row r="823" spans="1:8" x14ac:dyDescent="0.3">
      <c r="A823" s="101"/>
      <c r="B823" s="101"/>
      <c r="C823" s="101"/>
      <c r="D823" s="122"/>
      <c r="E823" s="122"/>
      <c r="F823" s="101"/>
      <c r="H823" s="124"/>
    </row>
    <row r="824" spans="1:8" x14ac:dyDescent="0.3">
      <c r="A824" s="101"/>
      <c r="B824" s="101"/>
      <c r="C824" s="101"/>
      <c r="D824" s="122"/>
      <c r="E824" s="122"/>
      <c r="F824" s="101"/>
      <c r="H824" s="124"/>
    </row>
    <row r="825" spans="1:8" x14ac:dyDescent="0.3">
      <c r="A825" s="101"/>
      <c r="B825" s="101"/>
      <c r="C825" s="101"/>
      <c r="D825" s="122"/>
      <c r="E825" s="122"/>
      <c r="F825" s="101"/>
      <c r="H825" s="124"/>
    </row>
    <row r="826" spans="1:8" x14ac:dyDescent="0.3">
      <c r="A826" s="101"/>
      <c r="B826" s="101"/>
      <c r="C826" s="101"/>
      <c r="D826" s="122"/>
      <c r="E826" s="122"/>
      <c r="F826" s="101"/>
      <c r="H826" s="124"/>
    </row>
    <row r="827" spans="1:8" x14ac:dyDescent="0.3">
      <c r="A827" s="101"/>
      <c r="B827" s="101"/>
      <c r="C827" s="101"/>
      <c r="D827" s="122"/>
      <c r="E827" s="122"/>
      <c r="F827" s="101"/>
      <c r="H827" s="124"/>
    </row>
    <row r="828" spans="1:8" x14ac:dyDescent="0.3">
      <c r="A828" s="101"/>
      <c r="B828" s="101"/>
      <c r="C828" s="101"/>
      <c r="D828" s="122"/>
      <c r="E828" s="122"/>
      <c r="F828" s="101"/>
      <c r="H828" s="124"/>
    </row>
    <row r="829" spans="1:8" x14ac:dyDescent="0.3">
      <c r="A829" s="101"/>
      <c r="B829" s="101"/>
      <c r="C829" s="101"/>
      <c r="D829" s="122"/>
      <c r="E829" s="122"/>
      <c r="F829" s="101"/>
      <c r="H829" s="124"/>
    </row>
    <row r="830" spans="1:8" x14ac:dyDescent="0.3">
      <c r="A830" s="101"/>
      <c r="B830" s="101"/>
      <c r="C830" s="101"/>
      <c r="D830" s="122"/>
      <c r="E830" s="122"/>
      <c r="F830" s="101"/>
      <c r="H830" s="124"/>
    </row>
    <row r="831" spans="1:8" x14ac:dyDescent="0.3">
      <c r="A831" s="101"/>
      <c r="B831" s="101"/>
      <c r="C831" s="101"/>
      <c r="D831" s="122"/>
      <c r="E831" s="122"/>
      <c r="F831" s="101"/>
      <c r="H831" s="124"/>
    </row>
    <row r="832" spans="1:8" x14ac:dyDescent="0.3">
      <c r="A832" s="101"/>
      <c r="B832" s="101"/>
      <c r="C832" s="101"/>
      <c r="D832" s="122"/>
      <c r="E832" s="122"/>
      <c r="F832" s="101"/>
      <c r="H832" s="124"/>
    </row>
    <row r="833" spans="1:8" x14ac:dyDescent="0.3">
      <c r="A833" s="101"/>
      <c r="B833" s="101"/>
      <c r="C833" s="101"/>
      <c r="D833" s="122"/>
      <c r="E833" s="122"/>
      <c r="F833" s="101"/>
      <c r="H833" s="124"/>
    </row>
    <row r="834" spans="1:8" x14ac:dyDescent="0.3">
      <c r="A834" s="101"/>
      <c r="B834" s="101"/>
      <c r="C834" s="101"/>
      <c r="D834" s="122"/>
      <c r="E834" s="122"/>
      <c r="F834" s="101"/>
      <c r="H834" s="124"/>
    </row>
    <row r="835" spans="1:8" x14ac:dyDescent="0.3">
      <c r="A835" s="101"/>
      <c r="B835" s="101"/>
      <c r="C835" s="101"/>
      <c r="D835" s="122"/>
      <c r="E835" s="122"/>
      <c r="F835" s="101"/>
      <c r="H835" s="124"/>
    </row>
    <row r="836" spans="1:8" x14ac:dyDescent="0.3">
      <c r="A836" s="101"/>
      <c r="B836" s="101"/>
      <c r="C836" s="101"/>
      <c r="D836" s="122"/>
      <c r="E836" s="122"/>
      <c r="F836" s="101"/>
      <c r="H836" s="124"/>
    </row>
    <row r="837" spans="1:8" x14ac:dyDescent="0.3">
      <c r="A837" s="101"/>
      <c r="B837" s="101"/>
      <c r="C837" s="101"/>
      <c r="D837" s="122"/>
      <c r="E837" s="122"/>
      <c r="F837" s="101"/>
      <c r="H837" s="124"/>
    </row>
    <row r="838" spans="1:8" x14ac:dyDescent="0.3">
      <c r="A838" s="101"/>
      <c r="B838" s="101"/>
      <c r="C838" s="101"/>
      <c r="D838" s="122"/>
      <c r="E838" s="122"/>
      <c r="F838" s="101"/>
      <c r="H838" s="124"/>
    </row>
    <row r="839" spans="1:8" x14ac:dyDescent="0.3">
      <c r="A839" s="101"/>
      <c r="B839" s="101"/>
      <c r="C839" s="101"/>
      <c r="D839" s="122"/>
      <c r="E839" s="122"/>
      <c r="F839" s="101"/>
      <c r="H839" s="124"/>
    </row>
    <row r="840" spans="1:8" x14ac:dyDescent="0.3">
      <c r="A840" s="101"/>
      <c r="B840" s="101"/>
      <c r="C840" s="101"/>
      <c r="D840" s="122"/>
      <c r="E840" s="122"/>
      <c r="F840" s="101"/>
      <c r="H840" s="124"/>
    </row>
    <row r="841" spans="1:8" x14ac:dyDescent="0.3">
      <c r="A841" s="101"/>
      <c r="B841" s="101"/>
      <c r="C841" s="101"/>
      <c r="D841" s="122"/>
      <c r="E841" s="122"/>
      <c r="F841" s="101"/>
      <c r="H841" s="124"/>
    </row>
    <row r="842" spans="1:8" x14ac:dyDescent="0.3">
      <c r="A842" s="101"/>
      <c r="B842" s="101"/>
      <c r="C842" s="101"/>
      <c r="D842" s="122"/>
      <c r="E842" s="122"/>
      <c r="F842" s="101"/>
      <c r="H842" s="124"/>
    </row>
    <row r="843" spans="1:8" x14ac:dyDescent="0.3">
      <c r="A843" s="101"/>
      <c r="B843" s="101"/>
      <c r="C843" s="101"/>
      <c r="D843" s="122"/>
      <c r="E843" s="122"/>
      <c r="F843" s="101"/>
      <c r="H843" s="124"/>
    </row>
    <row r="844" spans="1:8" x14ac:dyDescent="0.3">
      <c r="A844" s="101"/>
      <c r="B844" s="101"/>
      <c r="C844" s="101"/>
      <c r="D844" s="122"/>
      <c r="E844" s="122"/>
      <c r="F844" s="101"/>
      <c r="H844" s="124"/>
    </row>
    <row r="845" spans="1:8" x14ac:dyDescent="0.3">
      <c r="A845" s="101"/>
      <c r="B845" s="101"/>
      <c r="C845" s="101"/>
      <c r="D845" s="122"/>
      <c r="E845" s="122"/>
      <c r="F845" s="101"/>
      <c r="H845" s="124"/>
    </row>
    <row r="846" spans="1:8" x14ac:dyDescent="0.3">
      <c r="A846" s="101"/>
      <c r="B846" s="101"/>
      <c r="C846" s="101"/>
      <c r="D846" s="122"/>
      <c r="E846" s="122"/>
      <c r="F846" s="101"/>
      <c r="H846" s="124"/>
    </row>
    <row r="847" spans="1:8" x14ac:dyDescent="0.3">
      <c r="A847" s="101"/>
      <c r="B847" s="101"/>
      <c r="C847" s="101"/>
      <c r="D847" s="122"/>
      <c r="E847" s="122"/>
      <c r="F847" s="101"/>
      <c r="H847" s="124"/>
    </row>
    <row r="848" spans="1:8" x14ac:dyDescent="0.3">
      <c r="A848" s="101"/>
      <c r="B848" s="101"/>
      <c r="C848" s="101"/>
      <c r="D848" s="122"/>
      <c r="E848" s="122"/>
      <c r="F848" s="101"/>
      <c r="H848" s="124"/>
    </row>
    <row r="849" spans="1:8" x14ac:dyDescent="0.3">
      <c r="A849" s="101"/>
      <c r="B849" s="101"/>
      <c r="C849" s="101"/>
      <c r="D849" s="122"/>
      <c r="E849" s="122"/>
      <c r="F849" s="101"/>
      <c r="H849" s="124"/>
    </row>
    <row r="850" spans="1:8" x14ac:dyDescent="0.3">
      <c r="A850" s="101"/>
      <c r="B850" s="101"/>
      <c r="C850" s="101"/>
      <c r="D850" s="122"/>
      <c r="E850" s="122"/>
      <c r="F850" s="101"/>
      <c r="H850" s="124"/>
    </row>
    <row r="851" spans="1:8" x14ac:dyDescent="0.3">
      <c r="A851" s="101"/>
      <c r="B851" s="101"/>
      <c r="C851" s="101"/>
      <c r="D851" s="122"/>
      <c r="E851" s="122"/>
      <c r="F851" s="101"/>
      <c r="H851" s="124"/>
    </row>
    <row r="852" spans="1:8" x14ac:dyDescent="0.3">
      <c r="A852" s="101"/>
      <c r="B852" s="101"/>
      <c r="C852" s="101"/>
      <c r="D852" s="122"/>
      <c r="E852" s="122"/>
      <c r="F852" s="101"/>
      <c r="H852" s="124"/>
    </row>
    <row r="853" spans="1:8" x14ac:dyDescent="0.3">
      <c r="A853" s="101"/>
      <c r="B853" s="101"/>
      <c r="C853" s="101"/>
      <c r="D853" s="122"/>
      <c r="E853" s="122"/>
      <c r="F853" s="101"/>
      <c r="H853" s="124"/>
    </row>
    <row r="854" spans="1:8" x14ac:dyDescent="0.3">
      <c r="A854" s="101"/>
      <c r="B854" s="101"/>
      <c r="C854" s="101"/>
      <c r="D854" s="122"/>
      <c r="E854" s="122"/>
      <c r="F854" s="101"/>
      <c r="H854" s="124"/>
    </row>
    <row r="855" spans="1:8" x14ac:dyDescent="0.3">
      <c r="A855" s="101"/>
      <c r="B855" s="101"/>
      <c r="C855" s="101"/>
      <c r="D855" s="122"/>
      <c r="E855" s="122"/>
      <c r="F855" s="101"/>
      <c r="H855" s="124"/>
    </row>
    <row r="856" spans="1:8" x14ac:dyDescent="0.3">
      <c r="A856" s="101"/>
      <c r="B856" s="101"/>
      <c r="C856" s="101"/>
      <c r="D856" s="122"/>
      <c r="E856" s="122"/>
      <c r="F856" s="101"/>
      <c r="H856" s="124"/>
    </row>
    <row r="857" spans="1:8" x14ac:dyDescent="0.3">
      <c r="A857" s="101"/>
      <c r="B857" s="101"/>
      <c r="C857" s="101"/>
      <c r="D857" s="122"/>
      <c r="E857" s="122"/>
      <c r="F857" s="101"/>
      <c r="H857" s="124"/>
    </row>
    <row r="858" spans="1:8" x14ac:dyDescent="0.3">
      <c r="A858" s="101"/>
      <c r="B858" s="101"/>
      <c r="C858" s="101"/>
      <c r="D858" s="122"/>
      <c r="E858" s="122"/>
      <c r="F858" s="101"/>
      <c r="H858" s="124"/>
    </row>
    <row r="859" spans="1:8" x14ac:dyDescent="0.3">
      <c r="A859" s="101"/>
      <c r="B859" s="101"/>
      <c r="C859" s="101"/>
      <c r="D859" s="122"/>
      <c r="E859" s="122"/>
      <c r="F859" s="101"/>
      <c r="H859" s="124"/>
    </row>
    <row r="860" spans="1:8" x14ac:dyDescent="0.3">
      <c r="A860" s="101"/>
      <c r="B860" s="101"/>
      <c r="C860" s="101"/>
      <c r="D860" s="122"/>
      <c r="E860" s="122"/>
      <c r="F860" s="101"/>
      <c r="H860" s="124"/>
    </row>
    <row r="861" spans="1:8" x14ac:dyDescent="0.3">
      <c r="A861" s="101"/>
      <c r="B861" s="101"/>
      <c r="C861" s="101"/>
      <c r="D861" s="122"/>
      <c r="E861" s="122"/>
      <c r="F861" s="101"/>
      <c r="H861" s="124"/>
    </row>
    <row r="862" spans="1:8" x14ac:dyDescent="0.3">
      <c r="A862" s="101"/>
      <c r="B862" s="101"/>
      <c r="C862" s="101"/>
      <c r="D862" s="122"/>
      <c r="E862" s="122"/>
      <c r="F862" s="101"/>
      <c r="H862" s="124"/>
    </row>
    <row r="863" spans="1:8" x14ac:dyDescent="0.3">
      <c r="A863" s="101"/>
      <c r="B863" s="101"/>
      <c r="C863" s="101"/>
      <c r="D863" s="122"/>
      <c r="E863" s="122"/>
      <c r="F863" s="101"/>
      <c r="H863" s="124"/>
    </row>
    <row r="864" spans="1:8" x14ac:dyDescent="0.3">
      <c r="A864" s="101"/>
      <c r="B864" s="101"/>
      <c r="C864" s="101"/>
      <c r="D864" s="122"/>
      <c r="E864" s="122"/>
      <c r="F864" s="101"/>
      <c r="H864" s="124"/>
    </row>
    <row r="865" spans="1:8" x14ac:dyDescent="0.3">
      <c r="A865" s="101"/>
      <c r="B865" s="101"/>
      <c r="C865" s="101"/>
      <c r="D865" s="122"/>
      <c r="E865" s="122"/>
      <c r="F865" s="101"/>
      <c r="H865" s="124"/>
    </row>
    <row r="866" spans="1:8" x14ac:dyDescent="0.3">
      <c r="A866" s="101"/>
      <c r="B866" s="101"/>
      <c r="C866" s="101"/>
      <c r="D866" s="122"/>
      <c r="E866" s="122"/>
      <c r="F866" s="101"/>
      <c r="H866" s="124"/>
    </row>
    <row r="867" spans="1:8" x14ac:dyDescent="0.3">
      <c r="A867" s="101"/>
      <c r="B867" s="101"/>
      <c r="C867" s="101"/>
      <c r="D867" s="122"/>
      <c r="E867" s="122"/>
      <c r="F867" s="101"/>
      <c r="H867" s="124"/>
    </row>
    <row r="868" spans="1:8" x14ac:dyDescent="0.3">
      <c r="A868" s="101"/>
      <c r="B868" s="101"/>
      <c r="C868" s="101"/>
      <c r="D868" s="122"/>
      <c r="E868" s="122"/>
      <c r="F868" s="101"/>
      <c r="H868" s="124"/>
    </row>
    <row r="869" spans="1:8" x14ac:dyDescent="0.3">
      <c r="A869" s="101"/>
      <c r="B869" s="101"/>
      <c r="C869" s="101"/>
      <c r="D869" s="122"/>
      <c r="E869" s="122"/>
      <c r="F869" s="101"/>
      <c r="H869" s="124"/>
    </row>
    <row r="870" spans="1:8" x14ac:dyDescent="0.3">
      <c r="A870" s="101"/>
      <c r="B870" s="101"/>
      <c r="C870" s="101"/>
      <c r="D870" s="122"/>
      <c r="E870" s="122"/>
      <c r="F870" s="101"/>
      <c r="H870" s="124"/>
    </row>
    <row r="871" spans="1:8" x14ac:dyDescent="0.3">
      <c r="A871" s="101"/>
      <c r="B871" s="101"/>
      <c r="C871" s="101"/>
      <c r="D871" s="122"/>
      <c r="E871" s="122"/>
      <c r="F871" s="101"/>
      <c r="H871" s="124"/>
    </row>
    <row r="872" spans="1:8" x14ac:dyDescent="0.3">
      <c r="A872" s="101"/>
      <c r="B872" s="101"/>
      <c r="C872" s="101"/>
      <c r="D872" s="122"/>
      <c r="E872" s="122"/>
      <c r="F872" s="101"/>
      <c r="H872" s="124"/>
    </row>
    <row r="873" spans="1:8" x14ac:dyDescent="0.3">
      <c r="A873" s="101"/>
      <c r="B873" s="101"/>
      <c r="C873" s="101"/>
      <c r="D873" s="122"/>
      <c r="E873" s="122"/>
      <c r="F873" s="101"/>
      <c r="H873" s="124"/>
    </row>
    <row r="874" spans="1:8" x14ac:dyDescent="0.3">
      <c r="A874" s="101"/>
      <c r="B874" s="101"/>
      <c r="C874" s="101"/>
      <c r="D874" s="122"/>
      <c r="E874" s="122"/>
      <c r="F874" s="101"/>
      <c r="H874" s="124"/>
    </row>
    <row r="875" spans="1:8" x14ac:dyDescent="0.3">
      <c r="A875" s="101"/>
      <c r="B875" s="101"/>
      <c r="C875" s="101"/>
      <c r="D875" s="122"/>
      <c r="E875" s="122"/>
      <c r="F875" s="101"/>
      <c r="H875" s="124"/>
    </row>
    <row r="876" spans="1:8" x14ac:dyDescent="0.3">
      <c r="A876" s="101"/>
      <c r="B876" s="101"/>
      <c r="C876" s="101"/>
      <c r="D876" s="122"/>
      <c r="E876" s="122"/>
      <c r="F876" s="101"/>
      <c r="H876" s="124"/>
    </row>
    <row r="877" spans="1:8" x14ac:dyDescent="0.3">
      <c r="A877" s="101"/>
      <c r="B877" s="101"/>
      <c r="C877" s="101"/>
      <c r="D877" s="122"/>
      <c r="E877" s="122"/>
      <c r="F877" s="101"/>
      <c r="H877" s="124"/>
    </row>
    <row r="878" spans="1:8" x14ac:dyDescent="0.3">
      <c r="A878" s="101"/>
      <c r="B878" s="101"/>
      <c r="C878" s="101"/>
      <c r="D878" s="122"/>
      <c r="E878" s="122"/>
      <c r="F878" s="101"/>
      <c r="H878" s="124"/>
    </row>
    <row r="879" spans="1:8" x14ac:dyDescent="0.3">
      <c r="A879" s="101"/>
      <c r="B879" s="101"/>
      <c r="C879" s="101"/>
      <c r="D879" s="122"/>
      <c r="E879" s="122"/>
      <c r="F879" s="101"/>
      <c r="H879" s="124"/>
    </row>
    <row r="880" spans="1:8" x14ac:dyDescent="0.3">
      <c r="A880" s="101"/>
      <c r="B880" s="101"/>
      <c r="C880" s="101"/>
      <c r="D880" s="122"/>
      <c r="E880" s="122"/>
      <c r="F880" s="101"/>
      <c r="H880" s="124"/>
    </row>
    <row r="881" spans="1:8" x14ac:dyDescent="0.3">
      <c r="A881" s="101"/>
      <c r="B881" s="101"/>
      <c r="C881" s="101"/>
      <c r="D881" s="122"/>
      <c r="E881" s="122"/>
      <c r="F881" s="101"/>
      <c r="H881" s="124"/>
    </row>
    <row r="882" spans="1:8" x14ac:dyDescent="0.3">
      <c r="A882" s="101"/>
      <c r="B882" s="101"/>
      <c r="C882" s="101"/>
      <c r="D882" s="122"/>
      <c r="E882" s="122"/>
      <c r="F882" s="101"/>
      <c r="H882" s="124"/>
    </row>
    <row r="883" spans="1:8" x14ac:dyDescent="0.3">
      <c r="A883" s="101"/>
      <c r="B883" s="101"/>
      <c r="C883" s="101"/>
      <c r="D883" s="122"/>
      <c r="E883" s="122"/>
      <c r="F883" s="101"/>
      <c r="H883" s="124"/>
    </row>
    <row r="884" spans="1:8" x14ac:dyDescent="0.3">
      <c r="A884" s="101"/>
      <c r="B884" s="101"/>
      <c r="C884" s="101"/>
      <c r="D884" s="122"/>
      <c r="E884" s="122"/>
      <c r="F884" s="101"/>
      <c r="H884" s="124"/>
    </row>
    <row r="885" spans="1:8" x14ac:dyDescent="0.3">
      <c r="A885" s="101"/>
      <c r="B885" s="101"/>
      <c r="C885" s="101"/>
      <c r="D885" s="122"/>
      <c r="E885" s="122"/>
      <c r="F885" s="101"/>
      <c r="H885" s="124"/>
    </row>
    <row r="886" spans="1:8" x14ac:dyDescent="0.3">
      <c r="A886" s="101"/>
      <c r="B886" s="101"/>
      <c r="C886" s="101"/>
      <c r="D886" s="122"/>
      <c r="E886" s="122"/>
      <c r="F886" s="101"/>
      <c r="H886" s="124"/>
    </row>
    <row r="887" spans="1:8" x14ac:dyDescent="0.3">
      <c r="A887" s="101"/>
      <c r="B887" s="101"/>
      <c r="C887" s="101"/>
      <c r="D887" s="122"/>
      <c r="E887" s="122"/>
      <c r="F887" s="101"/>
      <c r="H887" s="124"/>
    </row>
    <row r="888" spans="1:8" x14ac:dyDescent="0.3">
      <c r="A888" s="101"/>
      <c r="B888" s="101"/>
      <c r="C888" s="101"/>
      <c r="D888" s="122"/>
      <c r="E888" s="122"/>
      <c r="F888" s="101"/>
      <c r="H888" s="124"/>
    </row>
    <row r="889" spans="1:8" x14ac:dyDescent="0.3">
      <c r="A889" s="101"/>
      <c r="B889" s="101"/>
      <c r="C889" s="101"/>
      <c r="D889" s="122"/>
      <c r="E889" s="122"/>
      <c r="F889" s="101"/>
      <c r="H889" s="124"/>
    </row>
    <row r="890" spans="1:8" x14ac:dyDescent="0.3">
      <c r="A890" s="101"/>
      <c r="B890" s="101"/>
      <c r="C890" s="101"/>
      <c r="D890" s="122"/>
      <c r="E890" s="122"/>
      <c r="F890" s="101"/>
      <c r="H890" s="124"/>
    </row>
    <row r="891" spans="1:8" x14ac:dyDescent="0.3">
      <c r="A891" s="101"/>
      <c r="B891" s="101"/>
      <c r="C891" s="101"/>
      <c r="D891" s="122"/>
      <c r="E891" s="122"/>
      <c r="F891" s="101"/>
      <c r="H891" s="124"/>
    </row>
    <row r="892" spans="1:8" x14ac:dyDescent="0.3">
      <c r="A892" s="101"/>
      <c r="B892" s="101"/>
      <c r="C892" s="101"/>
      <c r="D892" s="122"/>
      <c r="E892" s="122"/>
      <c r="F892" s="101"/>
      <c r="H892" s="124"/>
    </row>
    <row r="893" spans="1:8" x14ac:dyDescent="0.3">
      <c r="A893" s="101"/>
      <c r="B893" s="101"/>
      <c r="C893" s="101"/>
      <c r="D893" s="122"/>
      <c r="E893" s="122"/>
      <c r="F893" s="101"/>
      <c r="H893" s="124"/>
    </row>
    <row r="894" spans="1:8" x14ac:dyDescent="0.3">
      <c r="A894" s="101"/>
      <c r="B894" s="101"/>
      <c r="C894" s="101"/>
      <c r="D894" s="122"/>
      <c r="E894" s="122"/>
      <c r="F894" s="101"/>
      <c r="H894" s="124"/>
    </row>
    <row r="895" spans="1:8" x14ac:dyDescent="0.3">
      <c r="A895" s="101"/>
      <c r="B895" s="101"/>
      <c r="C895" s="101"/>
      <c r="D895" s="122"/>
      <c r="E895" s="122"/>
      <c r="F895" s="101"/>
      <c r="H895" s="124"/>
    </row>
    <row r="896" spans="1:8" x14ac:dyDescent="0.3">
      <c r="A896" s="101"/>
      <c r="B896" s="101"/>
      <c r="C896" s="101"/>
      <c r="D896" s="122"/>
      <c r="E896" s="122"/>
      <c r="F896" s="101"/>
      <c r="H896" s="124"/>
    </row>
    <row r="897" spans="1:8" x14ac:dyDescent="0.3">
      <c r="A897" s="101"/>
      <c r="B897" s="101"/>
      <c r="C897" s="101"/>
      <c r="D897" s="122"/>
      <c r="E897" s="122"/>
      <c r="F897" s="101"/>
      <c r="H897" s="124"/>
    </row>
    <row r="898" spans="1:8" x14ac:dyDescent="0.3">
      <c r="A898" s="101"/>
      <c r="B898" s="101"/>
      <c r="C898" s="101"/>
      <c r="D898" s="122"/>
      <c r="E898" s="122"/>
      <c r="F898" s="101"/>
      <c r="H898" s="124"/>
    </row>
    <row r="899" spans="1:8" x14ac:dyDescent="0.3">
      <c r="A899" s="101"/>
      <c r="B899" s="101"/>
      <c r="C899" s="101"/>
      <c r="D899" s="122"/>
      <c r="E899" s="122"/>
      <c r="F899" s="101"/>
      <c r="H899" s="124"/>
    </row>
    <row r="900" spans="1:8" x14ac:dyDescent="0.3">
      <c r="A900" s="101"/>
      <c r="B900" s="101"/>
      <c r="C900" s="101"/>
      <c r="D900" s="122"/>
      <c r="E900" s="122"/>
      <c r="F900" s="101"/>
      <c r="H900" s="124"/>
    </row>
    <row r="901" spans="1:8" x14ac:dyDescent="0.3">
      <c r="A901" s="101"/>
      <c r="B901" s="101"/>
      <c r="C901" s="101"/>
      <c r="D901" s="122"/>
      <c r="E901" s="122"/>
      <c r="F901" s="101"/>
      <c r="H901" s="124"/>
    </row>
    <row r="902" spans="1:8" x14ac:dyDescent="0.3">
      <c r="A902" s="101"/>
      <c r="B902" s="101"/>
      <c r="C902" s="101"/>
      <c r="D902" s="122"/>
      <c r="E902" s="122"/>
      <c r="F902" s="101"/>
      <c r="H902" s="124"/>
    </row>
    <row r="903" spans="1:8" x14ac:dyDescent="0.3">
      <c r="A903" s="101"/>
      <c r="B903" s="101"/>
      <c r="C903" s="101"/>
      <c r="D903" s="122"/>
      <c r="E903" s="122"/>
      <c r="F903" s="101"/>
      <c r="H903" s="124"/>
    </row>
    <row r="904" spans="1:8" x14ac:dyDescent="0.3">
      <c r="A904" s="101"/>
      <c r="B904" s="101"/>
      <c r="C904" s="101"/>
      <c r="D904" s="122"/>
      <c r="E904" s="122"/>
      <c r="F904" s="101"/>
      <c r="H904" s="124"/>
    </row>
    <row r="905" spans="1:8" x14ac:dyDescent="0.3">
      <c r="A905" s="101"/>
      <c r="B905" s="101"/>
      <c r="C905" s="101"/>
      <c r="D905" s="122"/>
      <c r="E905" s="122"/>
      <c r="F905" s="101"/>
      <c r="H905" s="124"/>
    </row>
    <row r="906" spans="1:8" x14ac:dyDescent="0.3">
      <c r="A906" s="101"/>
      <c r="B906" s="101"/>
      <c r="C906" s="101"/>
      <c r="D906" s="122"/>
      <c r="E906" s="122"/>
      <c r="F906" s="101"/>
      <c r="H906" s="124"/>
    </row>
    <row r="907" spans="1:8" x14ac:dyDescent="0.3">
      <c r="A907" s="101"/>
      <c r="B907" s="101"/>
      <c r="C907" s="101"/>
      <c r="D907" s="122"/>
      <c r="E907" s="122"/>
      <c r="F907" s="101"/>
      <c r="H907" s="124"/>
    </row>
    <row r="908" spans="1:8" x14ac:dyDescent="0.3">
      <c r="A908" s="101"/>
      <c r="B908" s="101"/>
      <c r="C908" s="101"/>
      <c r="D908" s="122"/>
      <c r="E908" s="122"/>
      <c r="F908" s="101"/>
      <c r="H908" s="124"/>
    </row>
    <row r="909" spans="1:8" x14ac:dyDescent="0.3">
      <c r="A909" s="101"/>
      <c r="B909" s="101"/>
      <c r="C909" s="101"/>
      <c r="D909" s="122"/>
      <c r="E909" s="122"/>
      <c r="F909" s="101"/>
      <c r="H909" s="124"/>
    </row>
    <row r="910" spans="1:8" x14ac:dyDescent="0.3">
      <c r="A910" s="101"/>
      <c r="B910" s="101"/>
      <c r="C910" s="101"/>
      <c r="D910" s="122"/>
      <c r="E910" s="122"/>
      <c r="F910" s="101"/>
      <c r="H910" s="124"/>
    </row>
    <row r="911" spans="1:8" x14ac:dyDescent="0.3">
      <c r="A911" s="101"/>
      <c r="B911" s="101"/>
      <c r="C911" s="101"/>
      <c r="D911" s="122"/>
      <c r="E911" s="122"/>
      <c r="F911" s="101"/>
      <c r="H911" s="124"/>
    </row>
    <row r="912" spans="1:8" x14ac:dyDescent="0.3">
      <c r="A912" s="101"/>
      <c r="B912" s="101"/>
      <c r="C912" s="101"/>
      <c r="D912" s="122"/>
      <c r="E912" s="122"/>
      <c r="F912" s="101"/>
      <c r="H912" s="124"/>
    </row>
    <row r="913" spans="1:8" x14ac:dyDescent="0.3">
      <c r="A913" s="101"/>
      <c r="B913" s="101"/>
      <c r="C913" s="101"/>
      <c r="D913" s="122"/>
      <c r="E913" s="122"/>
      <c r="F913" s="101"/>
      <c r="H913" s="124"/>
    </row>
    <row r="914" spans="1:8" x14ac:dyDescent="0.3">
      <c r="A914" s="101"/>
      <c r="B914" s="101"/>
      <c r="C914" s="101"/>
      <c r="D914" s="122"/>
      <c r="E914" s="122"/>
      <c r="F914" s="101"/>
      <c r="H914" s="124"/>
    </row>
    <row r="915" spans="1:8" x14ac:dyDescent="0.3">
      <c r="A915" s="101"/>
      <c r="B915" s="101"/>
      <c r="C915" s="101"/>
      <c r="D915" s="122"/>
      <c r="E915" s="122"/>
      <c r="F915" s="101"/>
      <c r="H915" s="124"/>
    </row>
    <row r="916" spans="1:8" x14ac:dyDescent="0.3">
      <c r="A916" s="101"/>
      <c r="B916" s="101"/>
      <c r="C916" s="101"/>
      <c r="D916" s="122"/>
      <c r="E916" s="122"/>
      <c r="F916" s="101"/>
      <c r="H916" s="124"/>
    </row>
    <row r="917" spans="1:8" x14ac:dyDescent="0.3">
      <c r="A917" s="101"/>
      <c r="B917" s="101"/>
      <c r="C917" s="101"/>
      <c r="D917" s="122"/>
      <c r="E917" s="122"/>
      <c r="F917" s="101"/>
      <c r="H917" s="124"/>
    </row>
    <row r="918" spans="1:8" x14ac:dyDescent="0.3">
      <c r="A918" s="101"/>
      <c r="B918" s="101"/>
      <c r="C918" s="101"/>
      <c r="D918" s="122"/>
      <c r="E918" s="122"/>
      <c r="F918" s="101"/>
      <c r="H918" s="124"/>
    </row>
    <row r="919" spans="1:8" x14ac:dyDescent="0.3">
      <c r="A919" s="101"/>
      <c r="B919" s="101"/>
      <c r="C919" s="101"/>
      <c r="D919" s="122"/>
      <c r="E919" s="122"/>
      <c r="F919" s="101"/>
      <c r="H919" s="124"/>
    </row>
    <row r="920" spans="1:8" x14ac:dyDescent="0.3">
      <c r="A920" s="101"/>
      <c r="B920" s="101"/>
      <c r="C920" s="101"/>
      <c r="D920" s="122"/>
      <c r="E920" s="122"/>
      <c r="F920" s="101"/>
      <c r="H920" s="124"/>
    </row>
    <row r="921" spans="1:8" x14ac:dyDescent="0.3">
      <c r="A921" s="101"/>
      <c r="B921" s="101"/>
      <c r="C921" s="101"/>
      <c r="D921" s="122"/>
      <c r="E921" s="122"/>
      <c r="F921" s="101"/>
      <c r="H921" s="124"/>
    </row>
    <row r="922" spans="1:8" x14ac:dyDescent="0.3">
      <c r="A922" s="101"/>
      <c r="B922" s="101"/>
      <c r="C922" s="101"/>
      <c r="D922" s="122"/>
      <c r="E922" s="122"/>
      <c r="F922" s="101"/>
      <c r="H922" s="124"/>
    </row>
    <row r="923" spans="1:8" x14ac:dyDescent="0.3">
      <c r="A923" s="101"/>
      <c r="B923" s="101"/>
      <c r="C923" s="101"/>
      <c r="D923" s="122"/>
      <c r="E923" s="122"/>
      <c r="F923" s="101"/>
      <c r="H923" s="124"/>
    </row>
    <row r="924" spans="1:8" x14ac:dyDescent="0.3">
      <c r="A924" s="101"/>
      <c r="B924" s="101"/>
      <c r="C924" s="101"/>
      <c r="D924" s="122"/>
      <c r="E924" s="122"/>
      <c r="F924" s="101"/>
      <c r="H924" s="124"/>
    </row>
    <row r="925" spans="1:8" x14ac:dyDescent="0.3">
      <c r="A925" s="101"/>
      <c r="B925" s="101"/>
      <c r="C925" s="101"/>
      <c r="D925" s="122"/>
      <c r="E925" s="122"/>
      <c r="F925" s="101"/>
      <c r="H925" s="124"/>
    </row>
    <row r="926" spans="1:8" x14ac:dyDescent="0.3">
      <c r="A926" s="101"/>
      <c r="B926" s="101"/>
      <c r="C926" s="101"/>
      <c r="D926" s="122"/>
      <c r="E926" s="122"/>
      <c r="F926" s="101"/>
      <c r="H926" s="124"/>
    </row>
    <row r="927" spans="1:8" x14ac:dyDescent="0.3">
      <c r="A927" s="101"/>
      <c r="B927" s="101"/>
      <c r="C927" s="101"/>
      <c r="D927" s="122"/>
      <c r="E927" s="122"/>
      <c r="F927" s="101"/>
      <c r="H927" s="124"/>
    </row>
    <row r="928" spans="1:8" x14ac:dyDescent="0.3">
      <c r="A928" s="101"/>
      <c r="B928" s="101"/>
      <c r="C928" s="101"/>
      <c r="D928" s="122"/>
      <c r="E928" s="122"/>
      <c r="F928" s="101"/>
      <c r="H928" s="124"/>
    </row>
    <row r="929" spans="1:8" x14ac:dyDescent="0.3">
      <c r="A929" s="101"/>
      <c r="B929" s="101"/>
      <c r="C929" s="101"/>
      <c r="D929" s="122"/>
      <c r="E929" s="122"/>
      <c r="F929" s="101"/>
      <c r="H929" s="124"/>
    </row>
    <row r="930" spans="1:8" x14ac:dyDescent="0.3">
      <c r="A930" s="101"/>
      <c r="B930" s="101"/>
      <c r="C930" s="101"/>
      <c r="D930" s="122"/>
      <c r="E930" s="122"/>
      <c r="F930" s="101"/>
      <c r="H930" s="124"/>
    </row>
    <row r="931" spans="1:8" x14ac:dyDescent="0.3">
      <c r="A931" s="101"/>
      <c r="B931" s="101"/>
      <c r="C931" s="101"/>
      <c r="D931" s="122"/>
      <c r="E931" s="122"/>
      <c r="F931" s="101"/>
      <c r="H931" s="124"/>
    </row>
    <row r="932" spans="1:8" x14ac:dyDescent="0.3">
      <c r="A932" s="101"/>
      <c r="B932" s="101"/>
      <c r="C932" s="101"/>
      <c r="D932" s="122"/>
      <c r="E932" s="122"/>
      <c r="F932" s="101"/>
      <c r="H932" s="124"/>
    </row>
    <row r="933" spans="1:8" x14ac:dyDescent="0.3">
      <c r="A933" s="101"/>
      <c r="B933" s="101"/>
      <c r="C933" s="101"/>
      <c r="D933" s="122"/>
      <c r="E933" s="122"/>
      <c r="F933" s="101"/>
      <c r="H933" s="124"/>
    </row>
    <row r="934" spans="1:8" x14ac:dyDescent="0.3">
      <c r="A934" s="101"/>
      <c r="B934" s="101"/>
      <c r="C934" s="101"/>
      <c r="D934" s="122"/>
      <c r="E934" s="122"/>
      <c r="F934" s="101"/>
      <c r="H934" s="124"/>
    </row>
    <row r="935" spans="1:8" x14ac:dyDescent="0.3">
      <c r="A935" s="101"/>
      <c r="B935" s="101"/>
      <c r="C935" s="101"/>
      <c r="D935" s="122"/>
      <c r="E935" s="122"/>
      <c r="F935" s="101"/>
      <c r="H935" s="124"/>
    </row>
    <row r="936" spans="1:8" x14ac:dyDescent="0.3">
      <c r="A936" s="101"/>
      <c r="B936" s="101"/>
      <c r="C936" s="101"/>
      <c r="D936" s="122"/>
      <c r="E936" s="122"/>
      <c r="F936" s="101"/>
      <c r="H936" s="124"/>
    </row>
    <row r="937" spans="1:8" x14ac:dyDescent="0.3">
      <c r="A937" s="101"/>
      <c r="B937" s="101"/>
      <c r="C937" s="101"/>
      <c r="D937" s="122"/>
      <c r="E937" s="122"/>
      <c r="F937" s="101"/>
      <c r="H937" s="124"/>
    </row>
    <row r="938" spans="1:8" x14ac:dyDescent="0.3">
      <c r="A938" s="101"/>
      <c r="B938" s="101"/>
      <c r="C938" s="101"/>
      <c r="D938" s="122"/>
      <c r="E938" s="122"/>
      <c r="F938" s="101"/>
      <c r="H938" s="124"/>
    </row>
    <row r="939" spans="1:8" x14ac:dyDescent="0.3">
      <c r="A939" s="101"/>
      <c r="B939" s="101"/>
      <c r="C939" s="101"/>
      <c r="D939" s="122"/>
      <c r="E939" s="122"/>
      <c r="F939" s="101"/>
      <c r="H939" s="124"/>
    </row>
    <row r="940" spans="1:8" x14ac:dyDescent="0.3">
      <c r="A940" s="101"/>
      <c r="B940" s="101"/>
      <c r="C940" s="101"/>
      <c r="D940" s="122"/>
      <c r="E940" s="122"/>
      <c r="F940" s="101"/>
      <c r="H940" s="124"/>
    </row>
    <row r="941" spans="1:8" x14ac:dyDescent="0.3">
      <c r="A941" s="101"/>
      <c r="B941" s="101"/>
      <c r="C941" s="101"/>
      <c r="D941" s="122"/>
      <c r="E941" s="122"/>
      <c r="F941" s="101"/>
      <c r="H941" s="124"/>
    </row>
    <row r="942" spans="1:8" x14ac:dyDescent="0.3">
      <c r="A942" s="101"/>
      <c r="B942" s="101"/>
      <c r="C942" s="101"/>
      <c r="D942" s="122"/>
      <c r="E942" s="122"/>
      <c r="F942" s="101"/>
      <c r="H942" s="124"/>
    </row>
    <row r="943" spans="1:8" x14ac:dyDescent="0.3">
      <c r="A943" s="101"/>
      <c r="B943" s="101"/>
      <c r="C943" s="101"/>
      <c r="D943" s="122"/>
      <c r="E943" s="122"/>
      <c r="F943" s="101"/>
      <c r="H943" s="124"/>
    </row>
    <row r="944" spans="1:8" x14ac:dyDescent="0.3">
      <c r="A944" s="101"/>
      <c r="B944" s="101"/>
      <c r="C944" s="101"/>
      <c r="D944" s="122"/>
      <c r="E944" s="122"/>
      <c r="F944" s="101"/>
      <c r="H944" s="124"/>
    </row>
    <row r="945" spans="1:8" x14ac:dyDescent="0.3">
      <c r="A945" s="101"/>
      <c r="B945" s="101"/>
      <c r="C945" s="101"/>
      <c r="D945" s="122"/>
      <c r="E945" s="122"/>
      <c r="F945" s="101"/>
      <c r="H945" s="124"/>
    </row>
    <row r="946" spans="1:8" x14ac:dyDescent="0.3">
      <c r="A946" s="101"/>
      <c r="B946" s="101"/>
      <c r="C946" s="101"/>
      <c r="D946" s="122"/>
      <c r="E946" s="122"/>
      <c r="F946" s="101"/>
      <c r="H946" s="124"/>
    </row>
    <row r="947" spans="1:8" x14ac:dyDescent="0.3">
      <c r="A947" s="101"/>
      <c r="B947" s="101"/>
      <c r="C947" s="101"/>
      <c r="D947" s="122"/>
      <c r="E947" s="122"/>
      <c r="F947" s="101"/>
      <c r="H947" s="124"/>
    </row>
    <row r="948" spans="1:8" x14ac:dyDescent="0.3">
      <c r="A948" s="101"/>
      <c r="B948" s="101"/>
      <c r="C948" s="101"/>
      <c r="D948" s="122"/>
      <c r="E948" s="122"/>
      <c r="F948" s="101"/>
      <c r="H948" s="124"/>
    </row>
    <row r="949" spans="1:8" x14ac:dyDescent="0.3">
      <c r="A949" s="101"/>
      <c r="B949" s="101"/>
      <c r="C949" s="101"/>
      <c r="D949" s="122"/>
      <c r="E949" s="122"/>
      <c r="F949" s="101"/>
      <c r="H949" s="124"/>
    </row>
    <row r="950" spans="1:8" x14ac:dyDescent="0.3">
      <c r="A950" s="101"/>
      <c r="B950" s="101"/>
      <c r="C950" s="101"/>
      <c r="D950" s="122"/>
      <c r="E950" s="122"/>
      <c r="F950" s="101"/>
      <c r="H950" s="124"/>
    </row>
    <row r="951" spans="1:8" x14ac:dyDescent="0.3">
      <c r="A951" s="101"/>
      <c r="B951" s="101"/>
      <c r="C951" s="101"/>
      <c r="D951" s="122"/>
      <c r="E951" s="122"/>
      <c r="F951" s="101"/>
      <c r="H951" s="124"/>
    </row>
    <row r="952" spans="1:8" x14ac:dyDescent="0.3">
      <c r="A952" s="101"/>
      <c r="B952" s="101"/>
      <c r="C952" s="101"/>
      <c r="D952" s="122"/>
      <c r="E952" s="122"/>
      <c r="F952" s="101"/>
      <c r="H952" s="124"/>
    </row>
    <row r="953" spans="1:8" x14ac:dyDescent="0.3">
      <c r="A953" s="101"/>
      <c r="B953" s="101"/>
      <c r="C953" s="101"/>
      <c r="D953" s="122"/>
      <c r="E953" s="122"/>
      <c r="F953" s="101"/>
      <c r="H953" s="124"/>
    </row>
    <row r="954" spans="1:8" x14ac:dyDescent="0.3">
      <c r="A954" s="101"/>
      <c r="B954" s="101"/>
      <c r="C954" s="101"/>
      <c r="D954" s="122"/>
      <c r="E954" s="122"/>
      <c r="F954" s="101"/>
      <c r="H954" s="124"/>
    </row>
    <row r="955" spans="1:8" x14ac:dyDescent="0.3">
      <c r="A955" s="101"/>
      <c r="B955" s="101"/>
      <c r="C955" s="101"/>
      <c r="D955" s="122"/>
      <c r="E955" s="122"/>
      <c r="F955" s="101"/>
      <c r="H955" s="124"/>
    </row>
    <row r="956" spans="1:8" x14ac:dyDescent="0.3">
      <c r="A956" s="101"/>
      <c r="B956" s="101"/>
      <c r="C956" s="101"/>
      <c r="D956" s="122"/>
      <c r="E956" s="122"/>
      <c r="F956" s="101"/>
      <c r="H956" s="124"/>
    </row>
    <row r="957" spans="1:8" x14ac:dyDescent="0.3">
      <c r="A957" s="101"/>
      <c r="B957" s="101"/>
      <c r="C957" s="101"/>
      <c r="D957" s="122"/>
      <c r="E957" s="122"/>
      <c r="F957" s="101"/>
      <c r="H957" s="124"/>
    </row>
    <row r="958" spans="1:8" x14ac:dyDescent="0.3">
      <c r="A958" s="101"/>
      <c r="B958" s="101"/>
      <c r="C958" s="101"/>
      <c r="D958" s="122"/>
      <c r="E958" s="122"/>
      <c r="F958" s="101"/>
      <c r="H958" s="124"/>
    </row>
    <row r="959" spans="1:8" x14ac:dyDescent="0.3">
      <c r="A959" s="101"/>
      <c r="B959" s="101"/>
      <c r="C959" s="101"/>
      <c r="D959" s="122"/>
      <c r="E959" s="122"/>
      <c r="F959" s="101"/>
      <c r="H959" s="124"/>
    </row>
    <row r="960" spans="1:8" x14ac:dyDescent="0.3">
      <c r="A960" s="101"/>
      <c r="B960" s="101"/>
      <c r="C960" s="101"/>
      <c r="D960" s="122"/>
      <c r="E960" s="122"/>
      <c r="F960" s="101"/>
      <c r="H960" s="124"/>
    </row>
    <row r="961" spans="1:8" x14ac:dyDescent="0.3">
      <c r="A961" s="101"/>
      <c r="B961" s="101"/>
      <c r="C961" s="101"/>
      <c r="D961" s="122"/>
      <c r="E961" s="122"/>
      <c r="F961" s="101"/>
      <c r="H961" s="124"/>
    </row>
    <row r="962" spans="1:8" x14ac:dyDescent="0.3">
      <c r="A962" s="101"/>
      <c r="B962" s="101"/>
      <c r="C962" s="101"/>
      <c r="D962" s="122"/>
      <c r="E962" s="122"/>
      <c r="F962" s="101"/>
      <c r="H962" s="124"/>
    </row>
    <row r="963" spans="1:8" x14ac:dyDescent="0.3">
      <c r="A963" s="101"/>
      <c r="B963" s="101"/>
      <c r="C963" s="101"/>
      <c r="D963" s="122"/>
      <c r="E963" s="122"/>
      <c r="F963" s="101"/>
      <c r="H963" s="124"/>
    </row>
    <row r="964" spans="1:8" x14ac:dyDescent="0.3">
      <c r="A964" s="101"/>
      <c r="B964" s="101"/>
      <c r="C964" s="101"/>
      <c r="D964" s="122"/>
      <c r="E964" s="122"/>
      <c r="F964" s="101"/>
      <c r="H964" s="124"/>
    </row>
    <row r="965" spans="1:8" x14ac:dyDescent="0.3">
      <c r="A965" s="101"/>
      <c r="B965" s="101"/>
      <c r="C965" s="101"/>
      <c r="D965" s="122"/>
      <c r="E965" s="122"/>
      <c r="F965" s="101"/>
      <c r="H965" s="124"/>
    </row>
    <row r="966" spans="1:8" x14ac:dyDescent="0.3">
      <c r="A966" s="101"/>
      <c r="B966" s="101"/>
      <c r="C966" s="101"/>
      <c r="D966" s="122"/>
      <c r="E966" s="122"/>
      <c r="F966" s="101"/>
      <c r="H966" s="124"/>
    </row>
    <row r="967" spans="1:8" x14ac:dyDescent="0.3">
      <c r="A967" s="101"/>
      <c r="B967" s="101"/>
      <c r="C967" s="101"/>
      <c r="D967" s="122"/>
      <c r="E967" s="122"/>
      <c r="F967" s="101"/>
      <c r="H967" s="124"/>
    </row>
    <row r="968" spans="1:8" x14ac:dyDescent="0.3">
      <c r="A968" s="101"/>
      <c r="B968" s="101"/>
      <c r="C968" s="101"/>
      <c r="D968" s="122"/>
      <c r="E968" s="122"/>
      <c r="F968" s="101"/>
      <c r="H968" s="124"/>
    </row>
    <row r="969" spans="1:8" x14ac:dyDescent="0.3">
      <c r="A969" s="101"/>
      <c r="B969" s="101"/>
      <c r="C969" s="101"/>
      <c r="D969" s="122"/>
      <c r="E969" s="122"/>
      <c r="F969" s="101"/>
      <c r="H969" s="124"/>
    </row>
    <row r="970" spans="1:8" x14ac:dyDescent="0.3">
      <c r="A970" s="101"/>
      <c r="B970" s="101"/>
      <c r="C970" s="101"/>
      <c r="D970" s="122"/>
      <c r="E970" s="122"/>
      <c r="F970" s="101"/>
      <c r="H970" s="124"/>
    </row>
    <row r="971" spans="1:8" x14ac:dyDescent="0.3">
      <c r="A971" s="101"/>
      <c r="B971" s="101"/>
      <c r="C971" s="101"/>
      <c r="D971" s="122"/>
      <c r="E971" s="122"/>
      <c r="F971" s="101"/>
      <c r="H971" s="124"/>
    </row>
    <row r="972" spans="1:8" x14ac:dyDescent="0.3">
      <c r="A972" s="101"/>
      <c r="B972" s="101"/>
      <c r="C972" s="101"/>
      <c r="D972" s="122"/>
      <c r="E972" s="122"/>
      <c r="F972" s="101"/>
      <c r="H972" s="124"/>
    </row>
    <row r="973" spans="1:8" x14ac:dyDescent="0.3">
      <c r="A973" s="101"/>
      <c r="B973" s="101"/>
      <c r="C973" s="101"/>
      <c r="D973" s="122"/>
      <c r="E973" s="122"/>
      <c r="F973" s="101"/>
      <c r="H973" s="124"/>
    </row>
    <row r="974" spans="1:8" x14ac:dyDescent="0.3">
      <c r="A974" s="101"/>
      <c r="B974" s="101"/>
      <c r="C974" s="101"/>
      <c r="D974" s="122"/>
      <c r="E974" s="122"/>
      <c r="F974" s="101"/>
      <c r="H974" s="124"/>
    </row>
    <row r="975" spans="1:8" x14ac:dyDescent="0.3">
      <c r="A975" s="101"/>
      <c r="B975" s="101"/>
      <c r="C975" s="101"/>
      <c r="D975" s="122"/>
      <c r="E975" s="122"/>
      <c r="F975" s="101"/>
      <c r="H975" s="124"/>
    </row>
    <row r="976" spans="1:8" x14ac:dyDescent="0.3">
      <c r="A976" s="101"/>
      <c r="B976" s="101"/>
      <c r="C976" s="101"/>
      <c r="D976" s="122"/>
      <c r="E976" s="122"/>
      <c r="F976" s="101"/>
      <c r="H976" s="124"/>
    </row>
    <row r="977" spans="1:8" x14ac:dyDescent="0.3">
      <c r="A977" s="101"/>
      <c r="B977" s="101"/>
      <c r="C977" s="101"/>
      <c r="D977" s="122"/>
      <c r="E977" s="122"/>
      <c r="F977" s="101"/>
      <c r="H977" s="124"/>
    </row>
    <row r="978" spans="1:8" x14ac:dyDescent="0.3">
      <c r="A978" s="101"/>
      <c r="B978" s="101"/>
      <c r="C978" s="101"/>
      <c r="D978" s="122"/>
      <c r="E978" s="122"/>
      <c r="F978" s="101"/>
      <c r="H978" s="124"/>
    </row>
    <row r="979" spans="1:8" x14ac:dyDescent="0.3">
      <c r="A979" s="101"/>
      <c r="B979" s="101"/>
      <c r="C979" s="101"/>
      <c r="D979" s="122"/>
      <c r="E979" s="122"/>
      <c r="F979" s="101"/>
      <c r="H979" s="124"/>
    </row>
    <row r="980" spans="1:8" x14ac:dyDescent="0.3">
      <c r="A980" s="101"/>
      <c r="B980" s="101"/>
      <c r="C980" s="101"/>
      <c r="D980" s="122"/>
      <c r="E980" s="122"/>
      <c r="F980" s="101"/>
      <c r="H980" s="124"/>
    </row>
    <row r="981" spans="1:8" x14ac:dyDescent="0.3">
      <c r="A981" s="101"/>
      <c r="B981" s="101"/>
      <c r="C981" s="101"/>
      <c r="D981" s="122"/>
      <c r="E981" s="122"/>
      <c r="F981" s="101"/>
      <c r="H981" s="124"/>
    </row>
    <row r="982" spans="1:8" x14ac:dyDescent="0.3">
      <c r="A982" s="101"/>
      <c r="B982" s="101"/>
      <c r="C982" s="101"/>
      <c r="D982" s="122"/>
      <c r="E982" s="122"/>
      <c r="F982" s="101"/>
      <c r="H982" s="124"/>
    </row>
    <row r="983" spans="1:8" x14ac:dyDescent="0.3">
      <c r="A983" s="101"/>
      <c r="B983" s="101"/>
      <c r="C983" s="101"/>
      <c r="D983" s="122"/>
      <c r="E983" s="122"/>
      <c r="F983" s="101"/>
      <c r="H983" s="124"/>
    </row>
    <row r="984" spans="1:8" x14ac:dyDescent="0.3">
      <c r="A984" s="101"/>
      <c r="B984" s="101"/>
      <c r="C984" s="101"/>
      <c r="D984" s="122"/>
      <c r="E984" s="122"/>
      <c r="F984" s="101"/>
      <c r="H984" s="124"/>
    </row>
    <row r="985" spans="1:8" x14ac:dyDescent="0.3">
      <c r="A985" s="101"/>
      <c r="B985" s="101"/>
      <c r="C985" s="101"/>
      <c r="D985" s="122"/>
      <c r="E985" s="122"/>
      <c r="F985" s="101"/>
      <c r="H985" s="124"/>
    </row>
    <row r="986" spans="1:8" x14ac:dyDescent="0.3">
      <c r="A986" s="101"/>
      <c r="B986" s="101"/>
      <c r="C986" s="101"/>
      <c r="D986" s="122"/>
      <c r="E986" s="122"/>
      <c r="F986" s="101"/>
      <c r="H986" s="124"/>
    </row>
    <row r="987" spans="1:8" x14ac:dyDescent="0.3">
      <c r="A987" s="101"/>
      <c r="B987" s="101"/>
      <c r="C987" s="101"/>
      <c r="D987" s="122"/>
      <c r="E987" s="122"/>
      <c r="F987" s="101"/>
      <c r="H987" s="124"/>
    </row>
    <row r="988" spans="1:8" x14ac:dyDescent="0.3">
      <c r="A988" s="101"/>
      <c r="B988" s="101"/>
      <c r="C988" s="101"/>
      <c r="D988" s="122"/>
      <c r="E988" s="122"/>
      <c r="F988" s="101"/>
      <c r="H988" s="124"/>
    </row>
    <row r="989" spans="1:8" x14ac:dyDescent="0.3">
      <c r="A989" s="101"/>
      <c r="B989" s="101"/>
      <c r="C989" s="101"/>
      <c r="D989" s="122"/>
      <c r="E989" s="122"/>
      <c r="F989" s="101"/>
      <c r="H989" s="124"/>
    </row>
    <row r="990" spans="1:8" x14ac:dyDescent="0.3">
      <c r="A990" s="101"/>
      <c r="B990" s="101"/>
      <c r="C990" s="101"/>
      <c r="D990" s="122"/>
      <c r="E990" s="122"/>
      <c r="F990" s="101"/>
      <c r="H990" s="124"/>
    </row>
    <row r="991" spans="1:8" x14ac:dyDescent="0.3">
      <c r="A991" s="101"/>
      <c r="B991" s="101"/>
      <c r="C991" s="101"/>
      <c r="D991" s="122"/>
      <c r="E991" s="122"/>
      <c r="F991" s="101"/>
      <c r="H991" s="124"/>
    </row>
    <row r="992" spans="1:8" x14ac:dyDescent="0.3">
      <c r="A992" s="101"/>
      <c r="B992" s="101"/>
      <c r="C992" s="101"/>
      <c r="D992" s="122"/>
      <c r="E992" s="122"/>
      <c r="F992" s="101"/>
      <c r="H992" s="124"/>
    </row>
    <row r="993" spans="1:8" x14ac:dyDescent="0.3">
      <c r="A993" s="101"/>
      <c r="B993" s="101"/>
      <c r="C993" s="101"/>
      <c r="D993" s="122"/>
      <c r="E993" s="122"/>
      <c r="F993" s="101"/>
      <c r="H993" s="124"/>
    </row>
    <row r="994" spans="1:8" x14ac:dyDescent="0.3">
      <c r="A994" s="101"/>
      <c r="B994" s="101"/>
      <c r="C994" s="101"/>
      <c r="D994" s="122"/>
      <c r="E994" s="122"/>
      <c r="F994" s="101"/>
      <c r="H994" s="124"/>
    </row>
    <row r="995" spans="1:8" x14ac:dyDescent="0.3">
      <c r="A995" s="101"/>
      <c r="B995" s="101"/>
      <c r="C995" s="101"/>
      <c r="D995" s="122"/>
      <c r="E995" s="122"/>
      <c r="F995" s="101"/>
      <c r="H995" s="124"/>
    </row>
    <row r="996" spans="1:8" x14ac:dyDescent="0.3">
      <c r="A996" s="101"/>
      <c r="B996" s="101"/>
      <c r="C996" s="101"/>
      <c r="D996" s="122"/>
      <c r="E996" s="122"/>
      <c r="F996" s="101"/>
      <c r="H996" s="124"/>
    </row>
    <row r="997" spans="1:8" x14ac:dyDescent="0.3">
      <c r="A997" s="101"/>
      <c r="B997" s="101"/>
      <c r="C997" s="101"/>
      <c r="D997" s="122"/>
      <c r="E997" s="122"/>
      <c r="F997" s="101"/>
      <c r="H997" s="124"/>
    </row>
    <row r="998" spans="1:8" x14ac:dyDescent="0.3">
      <c r="A998" s="101"/>
      <c r="B998" s="101"/>
      <c r="C998" s="101"/>
      <c r="D998" s="122"/>
      <c r="E998" s="122"/>
      <c r="F998" s="101"/>
      <c r="H998" s="124"/>
    </row>
    <row r="999" spans="1:8" x14ac:dyDescent="0.3">
      <c r="A999" s="101"/>
      <c r="B999" s="101"/>
      <c r="C999" s="101"/>
      <c r="D999" s="122"/>
      <c r="E999" s="122"/>
      <c r="F999" s="101"/>
      <c r="H999" s="124"/>
    </row>
    <row r="1000" spans="1:8" x14ac:dyDescent="0.3">
      <c r="A1000" s="101"/>
      <c r="B1000" s="101"/>
      <c r="C1000" s="101"/>
      <c r="D1000" s="122"/>
      <c r="E1000" s="122"/>
      <c r="F1000" s="101"/>
      <c r="H1000" s="124"/>
    </row>
    <row r="1001" spans="1:8" x14ac:dyDescent="0.3">
      <c r="A1001" s="101"/>
      <c r="B1001" s="101"/>
      <c r="C1001" s="101"/>
      <c r="D1001" s="122"/>
      <c r="E1001" s="122"/>
      <c r="F1001" s="101"/>
      <c r="H1001" s="124"/>
    </row>
    <row r="1002" spans="1:8" x14ac:dyDescent="0.3">
      <c r="A1002" s="101"/>
      <c r="B1002" s="101"/>
      <c r="C1002" s="101"/>
      <c r="D1002" s="122"/>
      <c r="E1002" s="122"/>
      <c r="F1002" s="101"/>
      <c r="H1002" s="124"/>
    </row>
    <row r="1003" spans="1:8" x14ac:dyDescent="0.3">
      <c r="A1003" s="101"/>
      <c r="B1003" s="101"/>
      <c r="C1003" s="101"/>
      <c r="D1003" s="122"/>
      <c r="E1003" s="122"/>
      <c r="F1003" s="101"/>
      <c r="H1003" s="124"/>
    </row>
    <row r="1004" spans="1:8" x14ac:dyDescent="0.3">
      <c r="A1004" s="101"/>
      <c r="B1004" s="101"/>
      <c r="C1004" s="101"/>
      <c r="D1004" s="122"/>
      <c r="E1004" s="122"/>
      <c r="F1004" s="101"/>
      <c r="H1004" s="124"/>
    </row>
    <row r="1005" spans="1:8" x14ac:dyDescent="0.3">
      <c r="A1005" s="101"/>
      <c r="B1005" s="101"/>
      <c r="C1005" s="101"/>
      <c r="D1005" s="122"/>
      <c r="E1005" s="122"/>
      <c r="F1005" s="101"/>
      <c r="H1005" s="124"/>
    </row>
    <row r="1006" spans="1:8" x14ac:dyDescent="0.3">
      <c r="A1006" s="101"/>
      <c r="B1006" s="101"/>
      <c r="C1006" s="101"/>
      <c r="D1006" s="122"/>
      <c r="E1006" s="122"/>
      <c r="F1006" s="101"/>
      <c r="H1006" s="124"/>
    </row>
    <row r="1007" spans="1:8" x14ac:dyDescent="0.3">
      <c r="A1007" s="101"/>
      <c r="B1007" s="101"/>
      <c r="C1007" s="101"/>
      <c r="D1007" s="122"/>
      <c r="E1007" s="122"/>
      <c r="F1007" s="101"/>
      <c r="H1007" s="124"/>
    </row>
    <row r="1008" spans="1:8" x14ac:dyDescent="0.3">
      <c r="A1008" s="101"/>
      <c r="B1008" s="101"/>
      <c r="C1008" s="101"/>
      <c r="D1008" s="122"/>
      <c r="E1008" s="122"/>
      <c r="F1008" s="101"/>
      <c r="H1008" s="124"/>
    </row>
    <row r="1009" spans="1:8" x14ac:dyDescent="0.3">
      <c r="A1009" s="101"/>
      <c r="B1009" s="101"/>
      <c r="C1009" s="101"/>
      <c r="D1009" s="122"/>
      <c r="E1009" s="122"/>
      <c r="F1009" s="101"/>
      <c r="H1009" s="124"/>
    </row>
    <row r="1010" spans="1:8" x14ac:dyDescent="0.3">
      <c r="A1010" s="101"/>
      <c r="B1010" s="101"/>
      <c r="C1010" s="101"/>
      <c r="D1010" s="122"/>
      <c r="E1010" s="122"/>
      <c r="F1010" s="101"/>
      <c r="H1010" s="124"/>
    </row>
    <row r="1011" spans="1:8" x14ac:dyDescent="0.3">
      <c r="A1011" s="101"/>
      <c r="B1011" s="101"/>
      <c r="C1011" s="101"/>
      <c r="D1011" s="122"/>
      <c r="E1011" s="122"/>
      <c r="F1011" s="101"/>
      <c r="H1011" s="124"/>
    </row>
    <row r="1012" spans="1:8" x14ac:dyDescent="0.3">
      <c r="A1012" s="101"/>
      <c r="B1012" s="101"/>
      <c r="C1012" s="101"/>
      <c r="D1012" s="122"/>
      <c r="E1012" s="122"/>
      <c r="F1012" s="101"/>
      <c r="H1012" s="124"/>
    </row>
    <row r="1013" spans="1:8" x14ac:dyDescent="0.3">
      <c r="A1013" s="101"/>
      <c r="B1013" s="101"/>
      <c r="C1013" s="101"/>
      <c r="D1013" s="122"/>
      <c r="E1013" s="122"/>
      <c r="F1013" s="101"/>
      <c r="H1013" s="124"/>
    </row>
    <row r="1014" spans="1:8" x14ac:dyDescent="0.3">
      <c r="A1014" s="101"/>
      <c r="B1014" s="101"/>
      <c r="C1014" s="101"/>
      <c r="D1014" s="122"/>
      <c r="E1014" s="122"/>
      <c r="F1014" s="101"/>
      <c r="H1014" s="124"/>
    </row>
    <row r="1015" spans="1:8" x14ac:dyDescent="0.3">
      <c r="A1015" s="101"/>
      <c r="B1015" s="101"/>
      <c r="C1015" s="101"/>
      <c r="D1015" s="122"/>
      <c r="E1015" s="122"/>
      <c r="F1015" s="101"/>
      <c r="H1015" s="124"/>
    </row>
    <row r="1016" spans="1:8" x14ac:dyDescent="0.3">
      <c r="A1016" s="101"/>
      <c r="B1016" s="101"/>
      <c r="C1016" s="101"/>
      <c r="D1016" s="122"/>
      <c r="E1016" s="122"/>
      <c r="F1016" s="101"/>
      <c r="H1016" s="124"/>
    </row>
    <row r="1017" spans="1:8" x14ac:dyDescent="0.3">
      <c r="A1017" s="101"/>
      <c r="B1017" s="101"/>
      <c r="C1017" s="101"/>
      <c r="D1017" s="122"/>
      <c r="E1017" s="122"/>
      <c r="F1017" s="101"/>
      <c r="H1017" s="124"/>
    </row>
    <row r="1018" spans="1:8" x14ac:dyDescent="0.3">
      <c r="A1018" s="101"/>
      <c r="B1018" s="101"/>
      <c r="C1018" s="101"/>
      <c r="D1018" s="122"/>
      <c r="E1018" s="122"/>
      <c r="F1018" s="101"/>
      <c r="H1018" s="124"/>
    </row>
    <row r="1019" spans="1:8" x14ac:dyDescent="0.3">
      <c r="A1019" s="101"/>
      <c r="B1019" s="101"/>
      <c r="C1019" s="101"/>
      <c r="D1019" s="122"/>
      <c r="E1019" s="122"/>
      <c r="F1019" s="101"/>
      <c r="H1019" s="124"/>
    </row>
    <row r="1020" spans="1:8" x14ac:dyDescent="0.3">
      <c r="A1020" s="101"/>
      <c r="B1020" s="101"/>
      <c r="C1020" s="101"/>
      <c r="D1020" s="122"/>
      <c r="E1020" s="122"/>
      <c r="F1020" s="101"/>
      <c r="H1020" s="124"/>
    </row>
    <row r="1021" spans="1:8" x14ac:dyDescent="0.3">
      <c r="A1021" s="101"/>
      <c r="B1021" s="101"/>
      <c r="C1021" s="101"/>
      <c r="D1021" s="122"/>
      <c r="E1021" s="122"/>
      <c r="F1021" s="101"/>
      <c r="H1021" s="124"/>
    </row>
    <row r="1022" spans="1:8" x14ac:dyDescent="0.3">
      <c r="A1022" s="101"/>
      <c r="B1022" s="101"/>
      <c r="C1022" s="101"/>
      <c r="D1022" s="122"/>
      <c r="E1022" s="122"/>
      <c r="F1022" s="101"/>
      <c r="H1022" s="124"/>
    </row>
    <row r="1023" spans="1:8" x14ac:dyDescent="0.3">
      <c r="A1023" s="101"/>
      <c r="B1023" s="101"/>
      <c r="C1023" s="101"/>
      <c r="D1023" s="122"/>
      <c r="E1023" s="122"/>
      <c r="F1023" s="101"/>
      <c r="H1023" s="124"/>
    </row>
    <row r="1024" spans="1:8" x14ac:dyDescent="0.3">
      <c r="A1024" s="101"/>
      <c r="B1024" s="101"/>
      <c r="C1024" s="101"/>
      <c r="D1024" s="122"/>
      <c r="E1024" s="122"/>
      <c r="F1024" s="101"/>
      <c r="H1024" s="124"/>
    </row>
    <row r="1025" spans="1:8" x14ac:dyDescent="0.3">
      <c r="A1025" s="101"/>
      <c r="B1025" s="101"/>
      <c r="C1025" s="101"/>
      <c r="D1025" s="122"/>
      <c r="E1025" s="122"/>
      <c r="F1025" s="101"/>
      <c r="H1025" s="124"/>
    </row>
    <row r="1026" spans="1:8" x14ac:dyDescent="0.3">
      <c r="A1026" s="101"/>
      <c r="B1026" s="101"/>
      <c r="C1026" s="101"/>
      <c r="D1026" s="122"/>
      <c r="E1026" s="122"/>
      <c r="F1026" s="101"/>
      <c r="H1026" s="124"/>
    </row>
    <row r="1027" spans="1:8" x14ac:dyDescent="0.3">
      <c r="A1027" s="101"/>
      <c r="B1027" s="101"/>
      <c r="C1027" s="101"/>
      <c r="D1027" s="122"/>
      <c r="E1027" s="122"/>
      <c r="F1027" s="101"/>
      <c r="H1027" s="124"/>
    </row>
    <row r="1028" spans="1:8" x14ac:dyDescent="0.3">
      <c r="A1028" s="101"/>
      <c r="B1028" s="101"/>
      <c r="C1028" s="101"/>
      <c r="D1028" s="122"/>
      <c r="E1028" s="122"/>
      <c r="F1028" s="101"/>
      <c r="H1028" s="124"/>
    </row>
    <row r="1029" spans="1:8" x14ac:dyDescent="0.3">
      <c r="A1029" s="101"/>
      <c r="B1029" s="101"/>
      <c r="C1029" s="101"/>
      <c r="D1029" s="122"/>
      <c r="E1029" s="122"/>
      <c r="F1029" s="101"/>
      <c r="H1029" s="124"/>
    </row>
    <row r="1030" spans="1:8" x14ac:dyDescent="0.3">
      <c r="A1030" s="101"/>
      <c r="B1030" s="101"/>
      <c r="C1030" s="101"/>
      <c r="D1030" s="122"/>
      <c r="E1030" s="122"/>
      <c r="F1030" s="101"/>
      <c r="H1030" s="124"/>
    </row>
    <row r="1031" spans="1:8" x14ac:dyDescent="0.3">
      <c r="A1031" s="101"/>
      <c r="B1031" s="101"/>
      <c r="C1031" s="101"/>
      <c r="D1031" s="122"/>
      <c r="E1031" s="122"/>
      <c r="F1031" s="101"/>
      <c r="H1031" s="124"/>
    </row>
    <row r="1032" spans="1:8" x14ac:dyDescent="0.3">
      <c r="A1032" s="101"/>
      <c r="B1032" s="101"/>
      <c r="C1032" s="101"/>
      <c r="D1032" s="122"/>
      <c r="E1032" s="122"/>
      <c r="F1032" s="101"/>
      <c r="H1032" s="124"/>
    </row>
    <row r="1033" spans="1:8" x14ac:dyDescent="0.3">
      <c r="A1033" s="101"/>
      <c r="B1033" s="101"/>
      <c r="C1033" s="101"/>
      <c r="D1033" s="122"/>
      <c r="E1033" s="122"/>
      <c r="F1033" s="101"/>
      <c r="H1033" s="124"/>
    </row>
    <row r="1034" spans="1:8" x14ac:dyDescent="0.3">
      <c r="A1034" s="101"/>
      <c r="B1034" s="101"/>
      <c r="C1034" s="101"/>
      <c r="D1034" s="122"/>
      <c r="E1034" s="122"/>
      <c r="F1034" s="101"/>
      <c r="H1034" s="124"/>
    </row>
    <row r="1035" spans="1:8" x14ac:dyDescent="0.3">
      <c r="A1035" s="101"/>
      <c r="B1035" s="101"/>
      <c r="C1035" s="101"/>
      <c r="D1035" s="122"/>
      <c r="E1035" s="122"/>
      <c r="F1035" s="101"/>
      <c r="H1035" s="124"/>
    </row>
    <row r="1036" spans="1:8" x14ac:dyDescent="0.3">
      <c r="A1036" s="101"/>
      <c r="B1036" s="101"/>
      <c r="C1036" s="101"/>
      <c r="D1036" s="122"/>
      <c r="E1036" s="122"/>
      <c r="F1036" s="101"/>
      <c r="H1036" s="124"/>
    </row>
    <row r="1037" spans="1:8" x14ac:dyDescent="0.3">
      <c r="A1037" s="101"/>
      <c r="B1037" s="101"/>
      <c r="C1037" s="101"/>
      <c r="D1037" s="122"/>
      <c r="E1037" s="122"/>
      <c r="F1037" s="101"/>
      <c r="H1037" s="124"/>
    </row>
    <row r="1038" spans="1:8" x14ac:dyDescent="0.3">
      <c r="A1038" s="101"/>
      <c r="B1038" s="101"/>
      <c r="C1038" s="101"/>
      <c r="D1038" s="122"/>
      <c r="E1038" s="122"/>
      <c r="F1038" s="101"/>
      <c r="H1038" s="124"/>
    </row>
    <row r="1039" spans="1:8" x14ac:dyDescent="0.3">
      <c r="A1039" s="101"/>
      <c r="B1039" s="101"/>
      <c r="C1039" s="101"/>
      <c r="D1039" s="122"/>
      <c r="E1039" s="122"/>
      <c r="F1039" s="101"/>
      <c r="H1039" s="124"/>
    </row>
    <row r="1040" spans="1:8" x14ac:dyDescent="0.3">
      <c r="A1040" s="101"/>
      <c r="B1040" s="101"/>
      <c r="C1040" s="101"/>
      <c r="D1040" s="122"/>
      <c r="E1040" s="122"/>
      <c r="F1040" s="101"/>
      <c r="H1040" s="124"/>
    </row>
    <row r="1041" spans="1:8" x14ac:dyDescent="0.3">
      <c r="A1041" s="101"/>
      <c r="B1041" s="101"/>
      <c r="C1041" s="101"/>
      <c r="D1041" s="122"/>
      <c r="E1041" s="122"/>
      <c r="F1041" s="101"/>
      <c r="H1041" s="124"/>
    </row>
    <row r="1042" spans="1:8" x14ac:dyDescent="0.3">
      <c r="A1042" s="101"/>
      <c r="B1042" s="101"/>
      <c r="C1042" s="101"/>
      <c r="D1042" s="122"/>
      <c r="E1042" s="122"/>
      <c r="F1042" s="101"/>
      <c r="H1042" s="124"/>
    </row>
    <row r="1043" spans="1:8" x14ac:dyDescent="0.3">
      <c r="A1043" s="101"/>
      <c r="B1043" s="101"/>
      <c r="C1043" s="101"/>
      <c r="D1043" s="122"/>
      <c r="E1043" s="122"/>
      <c r="F1043" s="101"/>
      <c r="H1043" s="124"/>
    </row>
    <row r="1044" spans="1:8" x14ac:dyDescent="0.3">
      <c r="A1044" s="101"/>
      <c r="B1044" s="101"/>
      <c r="C1044" s="101"/>
      <c r="D1044" s="122"/>
      <c r="E1044" s="122"/>
      <c r="F1044" s="101"/>
      <c r="H1044" s="124"/>
    </row>
    <row r="1045" spans="1:8" x14ac:dyDescent="0.3">
      <c r="A1045" s="101"/>
      <c r="B1045" s="101"/>
      <c r="C1045" s="101"/>
      <c r="D1045" s="122"/>
      <c r="E1045" s="122"/>
      <c r="F1045" s="101"/>
      <c r="H1045" s="124"/>
    </row>
    <row r="1046" spans="1:8" x14ac:dyDescent="0.3">
      <c r="A1046" s="101"/>
      <c r="B1046" s="101"/>
      <c r="C1046" s="101"/>
      <c r="D1046" s="122"/>
      <c r="E1046" s="122"/>
      <c r="F1046" s="101"/>
      <c r="H1046" s="124"/>
    </row>
    <row r="1047" spans="1:8" x14ac:dyDescent="0.3">
      <c r="A1047" s="101"/>
      <c r="B1047" s="101"/>
      <c r="C1047" s="101"/>
      <c r="D1047" s="122"/>
      <c r="E1047" s="122"/>
      <c r="F1047" s="101"/>
      <c r="H1047" s="124"/>
    </row>
    <row r="1048" spans="1:8" x14ac:dyDescent="0.3">
      <c r="A1048" s="101"/>
      <c r="B1048" s="101"/>
      <c r="C1048" s="101"/>
      <c r="D1048" s="122"/>
      <c r="E1048" s="122"/>
      <c r="F1048" s="101"/>
      <c r="H1048" s="124"/>
    </row>
    <row r="1049" spans="1:8" x14ac:dyDescent="0.3">
      <c r="A1049" s="101"/>
      <c r="B1049" s="101"/>
      <c r="C1049" s="101"/>
      <c r="D1049" s="122"/>
      <c r="E1049" s="122"/>
      <c r="F1049" s="101"/>
      <c r="H1049" s="124"/>
    </row>
    <row r="1050" spans="1:8" x14ac:dyDescent="0.3">
      <c r="A1050" s="101"/>
      <c r="B1050" s="101"/>
      <c r="C1050" s="101"/>
      <c r="D1050" s="122"/>
      <c r="E1050" s="122"/>
      <c r="F1050" s="101"/>
      <c r="H1050" s="124"/>
    </row>
    <row r="1051" spans="1:8" x14ac:dyDescent="0.3">
      <c r="A1051" s="101"/>
      <c r="B1051" s="101"/>
      <c r="C1051" s="101"/>
      <c r="D1051" s="122"/>
      <c r="E1051" s="122"/>
      <c r="F1051" s="101"/>
      <c r="H1051" s="124"/>
    </row>
    <row r="1052" spans="1:8" x14ac:dyDescent="0.3">
      <c r="A1052" s="101"/>
      <c r="B1052" s="101"/>
      <c r="C1052" s="101"/>
      <c r="D1052" s="122"/>
      <c r="E1052" s="122"/>
      <c r="F1052" s="101"/>
      <c r="H1052" s="124"/>
    </row>
    <row r="1053" spans="1:8" x14ac:dyDescent="0.3">
      <c r="A1053" s="101"/>
      <c r="B1053" s="101"/>
      <c r="C1053" s="101"/>
      <c r="D1053" s="122"/>
      <c r="E1053" s="122"/>
      <c r="F1053" s="101"/>
      <c r="H1053" s="124"/>
    </row>
    <row r="1054" spans="1:8" x14ac:dyDescent="0.3">
      <c r="A1054" s="101"/>
      <c r="B1054" s="101"/>
      <c r="C1054" s="101"/>
      <c r="D1054" s="122"/>
      <c r="E1054" s="122"/>
      <c r="F1054" s="101"/>
      <c r="H1054" s="124"/>
    </row>
    <row r="1055" spans="1:8" x14ac:dyDescent="0.3">
      <c r="A1055" s="101"/>
      <c r="B1055" s="101"/>
      <c r="C1055" s="101"/>
      <c r="D1055" s="122"/>
      <c r="E1055" s="122"/>
      <c r="F1055" s="101"/>
      <c r="H1055" s="124"/>
    </row>
    <row r="1056" spans="1:8" x14ac:dyDescent="0.3">
      <c r="A1056" s="101"/>
      <c r="B1056" s="101"/>
      <c r="C1056" s="101"/>
      <c r="D1056" s="122"/>
      <c r="E1056" s="122"/>
      <c r="F1056" s="101"/>
      <c r="H1056" s="124"/>
    </row>
    <row r="1057" spans="1:8" x14ac:dyDescent="0.3">
      <c r="A1057" s="101"/>
      <c r="B1057" s="101"/>
      <c r="C1057" s="101"/>
      <c r="D1057" s="122"/>
      <c r="E1057" s="122"/>
      <c r="F1057" s="101"/>
      <c r="H1057" s="124"/>
    </row>
    <row r="1058" spans="1:8" x14ac:dyDescent="0.3">
      <c r="A1058" s="101"/>
      <c r="B1058" s="101"/>
      <c r="C1058" s="101"/>
      <c r="D1058" s="122"/>
      <c r="E1058" s="122"/>
      <c r="F1058" s="101"/>
      <c r="H1058" s="124"/>
    </row>
    <row r="1059" spans="1:8" x14ac:dyDescent="0.3">
      <c r="A1059" s="101"/>
      <c r="B1059" s="101"/>
      <c r="C1059" s="101"/>
      <c r="D1059" s="122"/>
      <c r="E1059" s="122"/>
      <c r="F1059" s="101"/>
      <c r="H1059" s="124"/>
    </row>
    <row r="1060" spans="1:8" x14ac:dyDescent="0.3">
      <c r="A1060" s="101"/>
      <c r="B1060" s="101"/>
      <c r="C1060" s="101"/>
      <c r="D1060" s="122"/>
      <c r="E1060" s="122"/>
      <c r="F1060" s="101"/>
      <c r="H1060" s="124"/>
    </row>
    <row r="1061" spans="1:8" x14ac:dyDescent="0.3">
      <c r="A1061" s="101"/>
      <c r="B1061" s="101"/>
      <c r="C1061" s="101"/>
      <c r="D1061" s="122"/>
      <c r="E1061" s="122"/>
      <c r="F1061" s="101"/>
      <c r="H1061" s="124"/>
    </row>
    <row r="1062" spans="1:8" x14ac:dyDescent="0.3">
      <c r="A1062" s="101"/>
      <c r="B1062" s="101"/>
      <c r="C1062" s="101"/>
      <c r="D1062" s="122"/>
      <c r="E1062" s="122"/>
      <c r="F1062" s="101"/>
      <c r="H1062" s="124"/>
    </row>
    <row r="1063" spans="1:8" x14ac:dyDescent="0.3">
      <c r="A1063" s="101"/>
      <c r="B1063" s="101"/>
      <c r="C1063" s="101"/>
      <c r="D1063" s="122"/>
      <c r="E1063" s="122"/>
      <c r="F1063" s="101"/>
      <c r="H1063" s="124"/>
    </row>
    <row r="1064" spans="1:8" x14ac:dyDescent="0.3">
      <c r="A1064" s="101"/>
      <c r="B1064" s="101"/>
      <c r="C1064" s="101"/>
      <c r="D1064" s="122"/>
      <c r="E1064" s="122"/>
      <c r="F1064" s="101"/>
      <c r="H1064" s="124"/>
    </row>
    <row r="1065" spans="1:8" x14ac:dyDescent="0.3">
      <c r="A1065" s="101"/>
      <c r="B1065" s="101"/>
      <c r="C1065" s="101"/>
      <c r="D1065" s="122"/>
      <c r="E1065" s="122"/>
      <c r="F1065" s="101"/>
      <c r="H1065" s="124"/>
    </row>
    <row r="1066" spans="1:8" x14ac:dyDescent="0.3">
      <c r="A1066" s="101"/>
      <c r="B1066" s="101"/>
      <c r="C1066" s="101"/>
      <c r="D1066" s="122"/>
      <c r="E1066" s="122"/>
      <c r="F1066" s="101"/>
      <c r="H1066" s="124"/>
    </row>
    <row r="1067" spans="1:8" x14ac:dyDescent="0.3">
      <c r="A1067" s="101"/>
      <c r="B1067" s="101"/>
      <c r="C1067" s="101"/>
      <c r="D1067" s="122"/>
      <c r="E1067" s="122"/>
      <c r="F1067" s="101"/>
      <c r="H1067" s="124"/>
    </row>
    <row r="1068" spans="1:8" x14ac:dyDescent="0.3">
      <c r="A1068" s="101"/>
      <c r="B1068" s="101"/>
      <c r="C1068" s="101"/>
      <c r="D1068" s="122"/>
      <c r="E1068" s="122"/>
      <c r="F1068" s="101"/>
      <c r="H1068" s="124"/>
    </row>
    <row r="1069" spans="1:8" x14ac:dyDescent="0.3">
      <c r="A1069" s="101"/>
      <c r="B1069" s="101"/>
      <c r="C1069" s="101"/>
      <c r="D1069" s="122"/>
      <c r="E1069" s="122"/>
      <c r="F1069" s="101"/>
      <c r="H1069" s="124"/>
    </row>
    <row r="1070" spans="1:8" x14ac:dyDescent="0.3">
      <c r="A1070" s="101"/>
      <c r="B1070" s="101"/>
      <c r="C1070" s="101"/>
      <c r="D1070" s="122"/>
      <c r="E1070" s="122"/>
      <c r="F1070" s="101"/>
      <c r="H1070" s="124"/>
    </row>
    <row r="1071" spans="1:8" x14ac:dyDescent="0.3">
      <c r="A1071" s="101"/>
      <c r="B1071" s="101"/>
      <c r="C1071" s="101"/>
      <c r="D1071" s="122"/>
      <c r="E1071" s="122"/>
      <c r="F1071" s="101"/>
      <c r="H1071" s="124"/>
    </row>
    <row r="1072" spans="1:8" x14ac:dyDescent="0.3">
      <c r="A1072" s="101"/>
      <c r="B1072" s="101"/>
      <c r="C1072" s="101"/>
      <c r="D1072" s="122"/>
      <c r="E1072" s="122"/>
      <c r="F1072" s="101"/>
      <c r="H1072" s="124"/>
    </row>
    <row r="1073" spans="1:8" x14ac:dyDescent="0.3">
      <c r="A1073" s="101"/>
      <c r="B1073" s="101"/>
      <c r="C1073" s="101"/>
      <c r="D1073" s="122"/>
      <c r="E1073" s="122"/>
      <c r="F1073" s="101"/>
      <c r="H1073" s="124"/>
    </row>
    <row r="1074" spans="1:8" x14ac:dyDescent="0.3">
      <c r="A1074" s="101"/>
      <c r="B1074" s="101"/>
      <c r="C1074" s="101"/>
      <c r="D1074" s="122"/>
      <c r="E1074" s="122"/>
      <c r="F1074" s="101"/>
      <c r="H1074" s="124"/>
    </row>
    <row r="1075" spans="1:8" x14ac:dyDescent="0.3">
      <c r="A1075" s="101"/>
      <c r="B1075" s="101"/>
      <c r="C1075" s="101"/>
      <c r="D1075" s="122"/>
      <c r="E1075" s="122"/>
      <c r="F1075" s="101"/>
      <c r="H1075" s="124"/>
    </row>
    <row r="1076" spans="1:8" x14ac:dyDescent="0.3">
      <c r="A1076" s="101"/>
      <c r="B1076" s="101"/>
      <c r="C1076" s="101"/>
      <c r="D1076" s="122"/>
      <c r="E1076" s="122"/>
      <c r="F1076" s="101"/>
      <c r="H1076" s="124"/>
    </row>
    <row r="1077" spans="1:8" x14ac:dyDescent="0.3">
      <c r="A1077" s="101"/>
      <c r="B1077" s="101"/>
      <c r="C1077" s="101"/>
      <c r="D1077" s="122"/>
      <c r="E1077" s="122"/>
      <c r="F1077" s="101"/>
      <c r="H1077" s="124"/>
    </row>
    <row r="1078" spans="1:8" x14ac:dyDescent="0.3">
      <c r="A1078" s="101"/>
      <c r="B1078" s="101"/>
      <c r="C1078" s="101"/>
      <c r="D1078" s="122"/>
      <c r="E1078" s="122"/>
      <c r="F1078" s="101"/>
      <c r="H1078" s="124"/>
    </row>
    <row r="1079" spans="1:8" x14ac:dyDescent="0.3">
      <c r="A1079" s="101"/>
      <c r="B1079" s="101"/>
      <c r="C1079" s="101"/>
      <c r="D1079" s="122"/>
      <c r="E1079" s="122"/>
      <c r="F1079" s="101"/>
      <c r="H1079" s="124"/>
    </row>
    <row r="1080" spans="1:8" x14ac:dyDescent="0.3">
      <c r="A1080" s="101"/>
      <c r="B1080" s="101"/>
      <c r="C1080" s="101"/>
      <c r="D1080" s="122"/>
      <c r="E1080" s="122"/>
      <c r="F1080" s="101"/>
      <c r="H1080" s="124"/>
    </row>
    <row r="1081" spans="1:8" x14ac:dyDescent="0.3">
      <c r="A1081" s="101"/>
      <c r="B1081" s="101"/>
      <c r="C1081" s="101"/>
      <c r="D1081" s="122"/>
      <c r="E1081" s="122"/>
      <c r="F1081" s="101"/>
      <c r="H1081" s="124"/>
    </row>
    <row r="1082" spans="1:8" x14ac:dyDescent="0.3">
      <c r="A1082" s="101"/>
      <c r="B1082" s="101"/>
      <c r="C1082" s="101"/>
      <c r="D1082" s="122"/>
      <c r="E1082" s="122"/>
      <c r="F1082" s="101"/>
      <c r="H1082" s="124"/>
    </row>
    <row r="1083" spans="1:8" x14ac:dyDescent="0.3">
      <c r="A1083" s="101"/>
      <c r="B1083" s="101"/>
      <c r="C1083" s="101"/>
      <c r="D1083" s="122"/>
      <c r="E1083" s="122"/>
      <c r="F1083" s="101"/>
      <c r="H1083" s="124"/>
    </row>
    <row r="1084" spans="1:8" x14ac:dyDescent="0.3">
      <c r="A1084" s="101"/>
      <c r="B1084" s="101"/>
      <c r="C1084" s="101"/>
      <c r="D1084" s="122"/>
      <c r="E1084" s="122"/>
      <c r="F1084" s="101"/>
      <c r="H1084" s="124"/>
    </row>
    <row r="1085" spans="1:8" x14ac:dyDescent="0.3">
      <c r="A1085" s="101"/>
      <c r="B1085" s="101"/>
      <c r="C1085" s="101"/>
      <c r="D1085" s="122"/>
      <c r="E1085" s="122"/>
      <c r="F1085" s="101"/>
      <c r="H1085" s="124"/>
    </row>
    <row r="1086" spans="1:8" x14ac:dyDescent="0.3">
      <c r="A1086" s="101"/>
      <c r="B1086" s="101"/>
      <c r="C1086" s="101"/>
      <c r="D1086" s="122"/>
      <c r="E1086" s="122"/>
      <c r="F1086" s="101"/>
      <c r="H1086" s="124"/>
    </row>
    <row r="1087" spans="1:8" x14ac:dyDescent="0.3">
      <c r="A1087" s="101"/>
      <c r="B1087" s="101"/>
      <c r="C1087" s="101"/>
      <c r="D1087" s="122"/>
      <c r="E1087" s="122"/>
      <c r="F1087" s="101"/>
      <c r="H1087" s="124"/>
    </row>
    <row r="1088" spans="1:8" x14ac:dyDescent="0.3">
      <c r="A1088" s="101"/>
      <c r="B1088" s="101"/>
      <c r="C1088" s="101"/>
      <c r="D1088" s="122"/>
      <c r="E1088" s="122"/>
      <c r="F1088" s="101"/>
      <c r="H1088" s="124"/>
    </row>
    <row r="1089" spans="1:8" x14ac:dyDescent="0.3">
      <c r="A1089" s="101"/>
      <c r="B1089" s="101"/>
      <c r="C1089" s="101"/>
      <c r="D1089" s="122"/>
      <c r="E1089" s="122"/>
      <c r="F1089" s="101"/>
      <c r="H1089" s="124"/>
    </row>
    <row r="1090" spans="1:8" x14ac:dyDescent="0.3">
      <c r="A1090" s="101"/>
      <c r="B1090" s="101"/>
      <c r="C1090" s="101"/>
      <c r="D1090" s="122"/>
      <c r="E1090" s="122"/>
      <c r="F1090" s="101"/>
      <c r="H1090" s="124"/>
    </row>
    <row r="1091" spans="1:8" x14ac:dyDescent="0.3">
      <c r="A1091" s="101"/>
      <c r="B1091" s="101"/>
      <c r="C1091" s="101"/>
      <c r="D1091" s="122"/>
      <c r="E1091" s="122"/>
      <c r="F1091" s="101"/>
      <c r="H1091" s="124"/>
    </row>
    <row r="1092" spans="1:8" x14ac:dyDescent="0.3">
      <c r="A1092" s="101"/>
      <c r="B1092" s="101"/>
      <c r="C1092" s="101"/>
      <c r="D1092" s="122"/>
      <c r="E1092" s="122"/>
      <c r="F1092" s="101"/>
      <c r="H1092" s="124"/>
    </row>
    <row r="1093" spans="1:8" x14ac:dyDescent="0.3">
      <c r="A1093" s="101"/>
      <c r="B1093" s="101"/>
      <c r="C1093" s="101"/>
      <c r="D1093" s="122"/>
      <c r="E1093" s="122"/>
      <c r="F1093" s="101"/>
      <c r="H1093" s="124"/>
    </row>
    <row r="1094" spans="1:8" x14ac:dyDescent="0.3">
      <c r="A1094" s="101"/>
      <c r="B1094" s="101"/>
      <c r="C1094" s="101"/>
      <c r="D1094" s="122"/>
      <c r="E1094" s="122"/>
      <c r="F1094" s="101"/>
      <c r="H1094" s="124"/>
    </row>
    <row r="1095" spans="1:8" x14ac:dyDescent="0.3">
      <c r="A1095" s="101"/>
      <c r="B1095" s="101"/>
      <c r="C1095" s="101"/>
      <c r="D1095" s="122"/>
      <c r="E1095" s="122"/>
      <c r="F1095" s="101"/>
      <c r="H1095" s="124"/>
    </row>
    <row r="1096" spans="1:8" x14ac:dyDescent="0.3">
      <c r="A1096" s="101"/>
      <c r="B1096" s="101"/>
      <c r="C1096" s="101"/>
      <c r="D1096" s="122"/>
      <c r="E1096" s="122"/>
      <c r="F1096" s="101"/>
      <c r="H1096" s="124"/>
    </row>
    <row r="1097" spans="1:8" x14ac:dyDescent="0.3">
      <c r="A1097" s="101"/>
      <c r="B1097" s="101"/>
      <c r="C1097" s="101"/>
      <c r="D1097" s="122"/>
      <c r="E1097" s="122"/>
      <c r="F1097" s="101"/>
      <c r="H1097" s="124"/>
    </row>
    <row r="1098" spans="1:8" x14ac:dyDescent="0.3">
      <c r="A1098" s="101"/>
      <c r="B1098" s="101"/>
      <c r="C1098" s="101"/>
      <c r="D1098" s="122"/>
      <c r="E1098" s="122"/>
      <c r="F1098" s="101"/>
      <c r="H1098" s="124"/>
    </row>
    <row r="1099" spans="1:8" x14ac:dyDescent="0.3">
      <c r="A1099" s="101"/>
      <c r="B1099" s="101"/>
      <c r="C1099" s="101"/>
      <c r="D1099" s="122"/>
      <c r="E1099" s="122"/>
      <c r="F1099" s="101"/>
      <c r="H1099" s="124"/>
    </row>
    <row r="1100" spans="1:8" x14ac:dyDescent="0.3">
      <c r="A1100" s="101"/>
      <c r="B1100" s="101"/>
      <c r="C1100" s="101"/>
      <c r="D1100" s="122"/>
      <c r="E1100" s="122"/>
      <c r="F1100" s="101"/>
      <c r="H1100" s="124"/>
    </row>
    <row r="1101" spans="1:8" x14ac:dyDescent="0.3">
      <c r="A1101" s="101"/>
      <c r="B1101" s="101"/>
      <c r="C1101" s="101"/>
      <c r="D1101" s="122"/>
      <c r="E1101" s="122"/>
      <c r="F1101" s="101"/>
      <c r="H1101" s="124"/>
    </row>
    <row r="1102" spans="1:8" x14ac:dyDescent="0.3">
      <c r="A1102" s="101"/>
      <c r="B1102" s="101"/>
      <c r="C1102" s="101"/>
      <c r="D1102" s="122"/>
      <c r="E1102" s="122"/>
      <c r="F1102" s="101"/>
      <c r="H1102" s="124"/>
    </row>
    <row r="1103" spans="1:8" x14ac:dyDescent="0.3">
      <c r="A1103" s="101"/>
      <c r="B1103" s="101"/>
      <c r="C1103" s="101"/>
      <c r="D1103" s="122"/>
      <c r="E1103" s="122"/>
      <c r="F1103" s="101"/>
      <c r="H1103" s="124"/>
    </row>
    <row r="1104" spans="1:8" x14ac:dyDescent="0.3">
      <c r="A1104" s="101"/>
      <c r="B1104" s="101"/>
      <c r="C1104" s="101"/>
      <c r="D1104" s="122"/>
      <c r="E1104" s="122"/>
      <c r="F1104" s="101"/>
      <c r="H1104" s="124"/>
    </row>
    <row r="1105" spans="1:8" x14ac:dyDescent="0.3">
      <c r="A1105" s="101"/>
      <c r="B1105" s="101"/>
      <c r="C1105" s="101"/>
      <c r="D1105" s="122"/>
      <c r="E1105" s="122"/>
      <c r="F1105" s="101"/>
      <c r="H1105" s="124"/>
    </row>
    <row r="1106" spans="1:8" x14ac:dyDescent="0.3">
      <c r="A1106" s="101"/>
      <c r="B1106" s="101"/>
      <c r="C1106" s="101"/>
      <c r="D1106" s="122"/>
      <c r="E1106" s="122"/>
      <c r="F1106" s="101"/>
      <c r="H1106" s="124"/>
    </row>
    <row r="1107" spans="1:8" x14ac:dyDescent="0.3">
      <c r="A1107" s="101"/>
      <c r="B1107" s="101"/>
      <c r="C1107" s="101"/>
      <c r="D1107" s="122"/>
      <c r="E1107" s="122"/>
      <c r="F1107" s="101"/>
      <c r="H1107" s="124"/>
    </row>
    <row r="1108" spans="1:8" x14ac:dyDescent="0.3">
      <c r="A1108" s="101"/>
      <c r="B1108" s="101"/>
      <c r="C1108" s="101"/>
      <c r="D1108" s="122"/>
      <c r="E1108" s="122"/>
      <c r="F1108" s="101"/>
      <c r="H1108" s="124"/>
    </row>
    <row r="1109" spans="1:8" x14ac:dyDescent="0.3">
      <c r="A1109" s="101"/>
      <c r="B1109" s="101"/>
      <c r="C1109" s="101"/>
      <c r="D1109" s="122"/>
      <c r="E1109" s="122"/>
      <c r="F1109" s="101"/>
      <c r="H1109" s="124"/>
    </row>
    <row r="1110" spans="1:8" x14ac:dyDescent="0.3">
      <c r="A1110" s="101"/>
      <c r="B1110" s="101"/>
      <c r="C1110" s="101"/>
      <c r="D1110" s="122"/>
      <c r="E1110" s="122"/>
      <c r="F1110" s="101"/>
      <c r="H1110" s="124"/>
    </row>
    <row r="1111" spans="1:8" x14ac:dyDescent="0.3">
      <c r="A1111" s="101"/>
      <c r="B1111" s="101"/>
      <c r="C1111" s="101"/>
      <c r="D1111" s="122"/>
      <c r="E1111" s="122"/>
      <c r="F1111" s="101"/>
      <c r="H1111" s="124"/>
    </row>
    <row r="1112" spans="1:8" x14ac:dyDescent="0.3">
      <c r="A1112" s="101"/>
      <c r="B1112" s="101"/>
      <c r="C1112" s="101"/>
      <c r="D1112" s="122"/>
      <c r="E1112" s="122"/>
      <c r="F1112" s="101"/>
      <c r="H1112" s="124"/>
    </row>
    <row r="1113" spans="1:8" x14ac:dyDescent="0.3">
      <c r="A1113" s="101"/>
      <c r="B1113" s="101"/>
      <c r="C1113" s="101"/>
      <c r="D1113" s="122"/>
      <c r="E1113" s="122"/>
      <c r="F1113" s="101"/>
      <c r="H1113" s="124"/>
    </row>
    <row r="1114" spans="1:8" x14ac:dyDescent="0.3">
      <c r="A1114" s="101"/>
      <c r="B1114" s="101"/>
      <c r="C1114" s="101"/>
      <c r="D1114" s="122"/>
      <c r="E1114" s="122"/>
      <c r="F1114" s="101"/>
      <c r="H1114" s="124"/>
    </row>
    <row r="1115" spans="1:8" x14ac:dyDescent="0.3">
      <c r="A1115" s="101"/>
      <c r="B1115" s="101"/>
      <c r="C1115" s="101"/>
      <c r="D1115" s="122"/>
      <c r="E1115" s="122"/>
      <c r="F1115" s="101"/>
      <c r="H1115" s="124"/>
    </row>
    <row r="1116" spans="1:8" x14ac:dyDescent="0.3">
      <c r="A1116" s="101"/>
      <c r="B1116" s="101"/>
      <c r="C1116" s="101"/>
      <c r="D1116" s="122"/>
      <c r="E1116" s="122"/>
      <c r="F1116" s="101"/>
      <c r="H1116" s="124"/>
    </row>
    <row r="1117" spans="1:8" x14ac:dyDescent="0.3">
      <c r="A1117" s="101"/>
      <c r="B1117" s="101"/>
      <c r="C1117" s="101"/>
      <c r="D1117" s="122"/>
      <c r="E1117" s="122"/>
      <c r="F1117" s="101"/>
      <c r="H1117" s="124"/>
    </row>
    <row r="1118" spans="1:8" x14ac:dyDescent="0.3">
      <c r="A1118" s="101"/>
      <c r="B1118" s="101"/>
      <c r="C1118" s="101"/>
      <c r="D1118" s="122"/>
      <c r="E1118" s="122"/>
      <c r="F1118" s="101"/>
      <c r="H1118" s="124"/>
    </row>
    <row r="1119" spans="1:8" x14ac:dyDescent="0.3">
      <c r="A1119" s="101"/>
      <c r="B1119" s="101"/>
      <c r="C1119" s="101"/>
      <c r="D1119" s="122"/>
      <c r="E1119" s="122"/>
      <c r="F1119" s="101"/>
      <c r="H1119" s="124"/>
    </row>
    <row r="1120" spans="1:8" x14ac:dyDescent="0.3">
      <c r="A1120" s="101"/>
      <c r="B1120" s="101"/>
      <c r="C1120" s="101"/>
      <c r="D1120" s="122"/>
      <c r="E1120" s="122"/>
      <c r="F1120" s="101"/>
      <c r="H1120" s="124"/>
    </row>
    <row r="1121" spans="1:8" x14ac:dyDescent="0.3">
      <c r="A1121" s="101"/>
      <c r="B1121" s="101"/>
      <c r="C1121" s="101"/>
      <c r="D1121" s="122"/>
      <c r="E1121" s="122"/>
      <c r="F1121" s="101"/>
      <c r="H1121" s="124"/>
    </row>
    <row r="1122" spans="1:8" x14ac:dyDescent="0.3">
      <c r="A1122" s="101"/>
      <c r="B1122" s="101"/>
      <c r="C1122" s="101"/>
      <c r="D1122" s="122"/>
      <c r="E1122" s="122"/>
      <c r="F1122" s="101"/>
      <c r="H1122" s="124"/>
    </row>
    <row r="1123" spans="1:8" x14ac:dyDescent="0.3">
      <c r="A1123" s="101"/>
      <c r="B1123" s="101"/>
      <c r="C1123" s="101"/>
      <c r="D1123" s="122"/>
      <c r="E1123" s="122"/>
      <c r="F1123" s="101"/>
      <c r="H1123" s="124"/>
    </row>
    <row r="1124" spans="1:8" x14ac:dyDescent="0.3">
      <c r="A1124" s="101"/>
      <c r="B1124" s="101"/>
      <c r="C1124" s="101"/>
      <c r="D1124" s="122"/>
      <c r="E1124" s="122"/>
      <c r="F1124" s="101"/>
      <c r="H1124" s="124"/>
    </row>
    <row r="1125" spans="1:8" x14ac:dyDescent="0.3">
      <c r="A1125" s="101"/>
      <c r="B1125" s="101"/>
      <c r="C1125" s="101"/>
      <c r="D1125" s="122"/>
      <c r="E1125" s="122"/>
      <c r="F1125" s="101"/>
      <c r="H1125" s="124"/>
    </row>
    <row r="1126" spans="1:8" x14ac:dyDescent="0.3">
      <c r="A1126" s="101"/>
      <c r="B1126" s="101"/>
      <c r="C1126" s="101"/>
      <c r="D1126" s="122"/>
      <c r="E1126" s="122"/>
      <c r="F1126" s="101"/>
      <c r="H1126" s="124"/>
    </row>
    <row r="1127" spans="1:8" x14ac:dyDescent="0.3">
      <c r="A1127" s="101"/>
      <c r="B1127" s="101"/>
      <c r="C1127" s="101"/>
      <c r="D1127" s="122"/>
      <c r="E1127" s="122"/>
      <c r="F1127" s="101"/>
      <c r="H1127" s="124"/>
    </row>
    <row r="1128" spans="1:8" x14ac:dyDescent="0.3">
      <c r="A1128" s="101"/>
      <c r="B1128" s="101"/>
      <c r="C1128" s="101"/>
      <c r="D1128" s="122"/>
      <c r="E1128" s="122"/>
      <c r="F1128" s="101"/>
      <c r="H1128" s="124"/>
    </row>
    <row r="1129" spans="1:8" x14ac:dyDescent="0.3">
      <c r="A1129" s="101"/>
      <c r="B1129" s="101"/>
      <c r="C1129" s="101"/>
      <c r="D1129" s="122"/>
      <c r="E1129" s="122"/>
      <c r="F1129" s="101"/>
      <c r="H1129" s="124"/>
    </row>
    <row r="1130" spans="1:8" x14ac:dyDescent="0.3">
      <c r="A1130" s="101"/>
      <c r="B1130" s="101"/>
      <c r="C1130" s="101"/>
      <c r="D1130" s="122"/>
      <c r="E1130" s="122"/>
      <c r="F1130" s="101"/>
      <c r="H1130" s="124"/>
    </row>
    <row r="1131" spans="1:8" x14ac:dyDescent="0.3">
      <c r="A1131" s="101"/>
      <c r="B1131" s="101"/>
      <c r="C1131" s="101"/>
      <c r="D1131" s="122"/>
      <c r="E1131" s="122"/>
      <c r="F1131" s="101"/>
      <c r="H1131" s="124"/>
    </row>
    <row r="1132" spans="1:8" x14ac:dyDescent="0.3">
      <c r="A1132" s="101"/>
      <c r="B1132" s="101"/>
      <c r="C1132" s="101"/>
      <c r="D1132" s="122"/>
      <c r="E1132" s="122"/>
      <c r="F1132" s="101"/>
      <c r="H1132" s="124"/>
    </row>
    <row r="1133" spans="1:8" x14ac:dyDescent="0.3">
      <c r="A1133" s="101"/>
      <c r="B1133" s="101"/>
      <c r="C1133" s="101"/>
      <c r="D1133" s="122"/>
      <c r="E1133" s="122"/>
      <c r="F1133" s="101"/>
      <c r="H1133" s="124"/>
    </row>
    <row r="1134" spans="1:8" x14ac:dyDescent="0.3">
      <c r="A1134" s="101"/>
      <c r="B1134" s="101"/>
      <c r="C1134" s="101"/>
      <c r="D1134" s="122"/>
      <c r="E1134" s="122"/>
      <c r="F1134" s="101"/>
      <c r="H1134" s="124"/>
    </row>
    <row r="1135" spans="1:8" x14ac:dyDescent="0.3">
      <c r="A1135" s="101"/>
      <c r="B1135" s="101"/>
      <c r="C1135" s="101"/>
      <c r="D1135" s="122"/>
      <c r="E1135" s="122"/>
      <c r="F1135" s="101"/>
      <c r="H1135" s="124"/>
    </row>
    <row r="1136" spans="1:8" x14ac:dyDescent="0.3">
      <c r="A1136" s="101"/>
      <c r="B1136" s="101"/>
      <c r="C1136" s="101"/>
      <c r="D1136" s="122"/>
      <c r="E1136" s="122"/>
      <c r="F1136" s="101"/>
      <c r="H1136" s="124"/>
    </row>
    <row r="1137" spans="1:8" x14ac:dyDescent="0.3">
      <c r="A1137" s="101"/>
      <c r="B1137" s="101"/>
      <c r="C1137" s="101"/>
      <c r="D1137" s="122"/>
      <c r="E1137" s="122"/>
      <c r="F1137" s="101"/>
      <c r="H1137" s="124"/>
    </row>
    <row r="1138" spans="1:8" x14ac:dyDescent="0.3">
      <c r="A1138" s="101"/>
      <c r="B1138" s="101"/>
      <c r="C1138" s="101"/>
      <c r="D1138" s="122"/>
      <c r="E1138" s="122"/>
      <c r="F1138" s="101"/>
      <c r="H1138" s="124"/>
    </row>
    <row r="1139" spans="1:8" x14ac:dyDescent="0.3">
      <c r="A1139" s="101"/>
      <c r="B1139" s="101"/>
      <c r="C1139" s="101"/>
      <c r="D1139" s="122"/>
      <c r="E1139" s="122"/>
      <c r="F1139" s="101"/>
      <c r="H1139" s="124"/>
    </row>
    <row r="1140" spans="1:8" x14ac:dyDescent="0.3">
      <c r="A1140" s="101"/>
      <c r="B1140" s="101"/>
      <c r="C1140" s="101"/>
      <c r="D1140" s="122"/>
      <c r="E1140" s="122"/>
      <c r="F1140" s="101"/>
      <c r="H1140" s="124"/>
    </row>
    <row r="1141" spans="1:8" x14ac:dyDescent="0.3">
      <c r="A1141" s="101"/>
      <c r="B1141" s="101"/>
      <c r="C1141" s="101"/>
      <c r="D1141" s="122"/>
      <c r="E1141" s="122"/>
      <c r="F1141" s="101"/>
      <c r="H1141" s="124"/>
    </row>
    <row r="1142" spans="1:8" x14ac:dyDescent="0.3">
      <c r="A1142" s="101"/>
      <c r="B1142" s="101"/>
      <c r="C1142" s="101"/>
      <c r="D1142" s="122"/>
      <c r="E1142" s="122"/>
      <c r="F1142" s="101"/>
      <c r="H1142" s="124"/>
    </row>
    <row r="1143" spans="1:8" x14ac:dyDescent="0.3">
      <c r="A1143" s="101"/>
      <c r="B1143" s="101"/>
      <c r="C1143" s="101"/>
      <c r="D1143" s="122"/>
      <c r="E1143" s="122"/>
      <c r="F1143" s="101"/>
      <c r="H1143" s="124"/>
    </row>
    <row r="1144" spans="1:8" x14ac:dyDescent="0.3">
      <c r="A1144" s="101"/>
      <c r="B1144" s="101"/>
      <c r="C1144" s="101"/>
      <c r="D1144" s="122"/>
      <c r="E1144" s="122"/>
      <c r="F1144" s="101"/>
      <c r="H1144" s="124"/>
    </row>
    <row r="1145" spans="1:8" x14ac:dyDescent="0.3">
      <c r="A1145" s="101"/>
      <c r="B1145" s="101"/>
      <c r="C1145" s="101"/>
      <c r="D1145" s="122"/>
      <c r="E1145" s="122"/>
      <c r="F1145" s="101"/>
      <c r="H1145" s="124"/>
    </row>
    <row r="1146" spans="1:8" x14ac:dyDescent="0.3">
      <c r="A1146" s="101"/>
      <c r="B1146" s="101"/>
      <c r="C1146" s="101"/>
      <c r="D1146" s="122"/>
      <c r="E1146" s="122"/>
      <c r="F1146" s="101"/>
      <c r="H1146" s="124"/>
    </row>
    <row r="1147" spans="1:8" x14ac:dyDescent="0.3">
      <c r="A1147" s="101"/>
      <c r="B1147" s="101"/>
      <c r="C1147" s="101"/>
      <c r="D1147" s="122"/>
      <c r="E1147" s="122"/>
      <c r="F1147" s="101"/>
      <c r="H1147" s="124"/>
    </row>
    <row r="1148" spans="1:8" x14ac:dyDescent="0.3">
      <c r="A1148" s="101"/>
      <c r="B1148" s="101"/>
      <c r="C1148" s="101"/>
      <c r="D1148" s="122"/>
      <c r="E1148" s="122"/>
      <c r="F1148" s="101"/>
      <c r="H1148" s="124"/>
    </row>
    <row r="1149" spans="1:8" x14ac:dyDescent="0.3">
      <c r="A1149" s="101"/>
      <c r="B1149" s="101"/>
      <c r="C1149" s="101"/>
      <c r="D1149" s="122"/>
      <c r="E1149" s="122"/>
      <c r="F1149" s="101"/>
      <c r="H1149" s="124"/>
    </row>
    <row r="1150" spans="1:8" x14ac:dyDescent="0.3">
      <c r="A1150" s="101"/>
      <c r="B1150" s="101"/>
      <c r="C1150" s="101"/>
      <c r="D1150" s="122"/>
      <c r="E1150" s="122"/>
      <c r="F1150" s="101"/>
      <c r="H1150" s="124"/>
    </row>
    <row r="1151" spans="1:8" x14ac:dyDescent="0.3">
      <c r="A1151" s="101"/>
      <c r="B1151" s="101"/>
      <c r="C1151" s="101"/>
      <c r="D1151" s="122"/>
      <c r="E1151" s="122"/>
      <c r="F1151" s="101"/>
      <c r="H1151" s="124"/>
    </row>
    <row r="1152" spans="1:8" x14ac:dyDescent="0.3">
      <c r="A1152" s="101"/>
      <c r="B1152" s="101"/>
      <c r="C1152" s="101"/>
      <c r="D1152" s="122"/>
      <c r="E1152" s="122"/>
      <c r="F1152" s="101"/>
      <c r="H1152" s="124"/>
    </row>
    <row r="1153" spans="1:8" x14ac:dyDescent="0.3">
      <c r="A1153" s="101"/>
      <c r="B1153" s="101"/>
      <c r="C1153" s="101"/>
      <c r="D1153" s="122"/>
      <c r="E1153" s="122"/>
      <c r="F1153" s="101"/>
      <c r="H1153" s="124"/>
    </row>
    <row r="1154" spans="1:8" x14ac:dyDescent="0.3">
      <c r="A1154" s="101"/>
      <c r="B1154" s="101"/>
      <c r="C1154" s="101"/>
      <c r="D1154" s="122"/>
      <c r="E1154" s="122"/>
      <c r="F1154" s="101"/>
      <c r="H1154" s="124"/>
    </row>
    <row r="1155" spans="1:8" x14ac:dyDescent="0.3">
      <c r="A1155" s="101"/>
      <c r="B1155" s="101"/>
      <c r="C1155" s="101"/>
      <c r="D1155" s="122"/>
      <c r="E1155" s="122"/>
      <c r="F1155" s="101"/>
      <c r="H1155" s="124"/>
    </row>
    <row r="1156" spans="1:8" x14ac:dyDescent="0.3">
      <c r="A1156" s="101"/>
      <c r="B1156" s="101"/>
      <c r="C1156" s="101"/>
      <c r="D1156" s="122"/>
      <c r="E1156" s="122"/>
      <c r="F1156" s="101"/>
      <c r="H1156" s="124"/>
    </row>
    <row r="1157" spans="1:8" x14ac:dyDescent="0.3">
      <c r="A1157" s="101"/>
      <c r="B1157" s="101"/>
      <c r="C1157" s="101"/>
      <c r="D1157" s="122"/>
      <c r="E1157" s="122"/>
      <c r="F1157" s="101"/>
      <c r="H1157" s="124"/>
    </row>
    <row r="1158" spans="1:8" x14ac:dyDescent="0.3">
      <c r="A1158" s="101"/>
      <c r="B1158" s="101"/>
      <c r="C1158" s="101"/>
      <c r="D1158" s="122"/>
      <c r="E1158" s="122"/>
      <c r="F1158" s="101"/>
      <c r="H1158" s="124"/>
    </row>
    <row r="1159" spans="1:8" x14ac:dyDescent="0.3">
      <c r="A1159" s="101"/>
      <c r="B1159" s="101"/>
      <c r="C1159" s="101"/>
      <c r="D1159" s="122"/>
      <c r="E1159" s="122"/>
      <c r="F1159" s="101"/>
      <c r="H1159" s="124"/>
    </row>
    <row r="1160" spans="1:8" x14ac:dyDescent="0.3">
      <c r="A1160" s="101"/>
      <c r="B1160" s="101"/>
      <c r="C1160" s="101"/>
      <c r="D1160" s="122"/>
      <c r="E1160" s="122"/>
      <c r="F1160" s="101"/>
      <c r="H1160" s="124"/>
    </row>
    <row r="1161" spans="1:8" x14ac:dyDescent="0.3">
      <c r="A1161" s="101"/>
      <c r="B1161" s="101"/>
      <c r="C1161" s="101"/>
      <c r="D1161" s="122"/>
      <c r="E1161" s="122"/>
      <c r="F1161" s="101"/>
      <c r="H1161" s="124"/>
    </row>
    <row r="1162" spans="1:8" x14ac:dyDescent="0.3">
      <c r="A1162" s="101"/>
      <c r="B1162" s="101"/>
      <c r="C1162" s="101"/>
      <c r="D1162" s="122"/>
      <c r="E1162" s="122"/>
      <c r="F1162" s="101"/>
      <c r="H1162" s="124"/>
    </row>
    <row r="1163" spans="1:8" x14ac:dyDescent="0.3">
      <c r="A1163" s="101"/>
      <c r="B1163" s="101"/>
      <c r="C1163" s="101"/>
      <c r="D1163" s="122"/>
      <c r="E1163" s="122"/>
      <c r="F1163" s="101"/>
      <c r="H1163" s="124"/>
    </row>
    <row r="1164" spans="1:8" x14ac:dyDescent="0.3">
      <c r="A1164" s="101"/>
      <c r="B1164" s="101"/>
      <c r="C1164" s="101"/>
      <c r="D1164" s="122"/>
      <c r="E1164" s="122"/>
      <c r="F1164" s="101"/>
      <c r="H1164" s="124"/>
    </row>
    <row r="1165" spans="1:8" x14ac:dyDescent="0.3">
      <c r="A1165" s="101"/>
      <c r="B1165" s="101"/>
      <c r="C1165" s="101"/>
      <c r="D1165" s="122"/>
      <c r="E1165" s="122"/>
      <c r="F1165" s="101"/>
      <c r="H1165" s="124"/>
    </row>
    <row r="1166" spans="1:8" x14ac:dyDescent="0.3">
      <c r="A1166" s="101"/>
      <c r="B1166" s="101"/>
      <c r="C1166" s="101"/>
      <c r="D1166" s="122"/>
      <c r="E1166" s="122"/>
      <c r="F1166" s="101"/>
      <c r="H1166" s="124"/>
    </row>
    <row r="1167" spans="1:8" x14ac:dyDescent="0.3">
      <c r="A1167" s="101"/>
      <c r="B1167" s="101"/>
      <c r="C1167" s="101"/>
      <c r="D1167" s="122"/>
      <c r="E1167" s="122"/>
      <c r="F1167" s="101"/>
      <c r="H1167" s="124"/>
    </row>
    <row r="1168" spans="1:8" x14ac:dyDescent="0.3">
      <c r="A1168" s="101"/>
      <c r="B1168" s="101"/>
      <c r="C1168" s="101"/>
      <c r="D1168" s="122"/>
      <c r="E1168" s="122"/>
      <c r="F1168" s="101"/>
      <c r="H1168" s="124"/>
    </row>
    <row r="1169" spans="1:8" x14ac:dyDescent="0.3">
      <c r="A1169" s="101"/>
      <c r="B1169" s="101"/>
      <c r="C1169" s="101"/>
      <c r="D1169" s="122"/>
      <c r="E1169" s="122"/>
      <c r="F1169" s="101"/>
      <c r="H1169" s="124"/>
    </row>
    <row r="1170" spans="1:8" x14ac:dyDescent="0.3">
      <c r="A1170" s="101"/>
      <c r="B1170" s="101"/>
      <c r="C1170" s="101"/>
      <c r="D1170" s="122"/>
      <c r="E1170" s="122"/>
      <c r="F1170" s="101"/>
      <c r="H1170" s="124"/>
    </row>
    <row r="1171" spans="1:8" x14ac:dyDescent="0.3">
      <c r="A1171" s="101"/>
      <c r="B1171" s="101"/>
      <c r="C1171" s="101"/>
      <c r="D1171" s="122"/>
      <c r="E1171" s="122"/>
      <c r="F1171" s="101"/>
      <c r="H1171" s="124"/>
    </row>
    <row r="1172" spans="1:8" x14ac:dyDescent="0.3">
      <c r="A1172" s="101"/>
      <c r="B1172" s="101"/>
      <c r="C1172" s="101"/>
      <c r="D1172" s="122"/>
      <c r="E1172" s="122"/>
      <c r="F1172" s="101"/>
      <c r="H1172" s="124"/>
    </row>
    <row r="1173" spans="1:8" x14ac:dyDescent="0.3">
      <c r="A1173" s="101"/>
      <c r="B1173" s="101"/>
      <c r="C1173" s="101"/>
      <c r="D1173" s="122"/>
      <c r="E1173" s="122"/>
      <c r="F1173" s="101"/>
      <c r="H1173" s="124"/>
    </row>
    <row r="1174" spans="1:8" x14ac:dyDescent="0.3">
      <c r="A1174" s="101"/>
      <c r="B1174" s="101"/>
      <c r="C1174" s="101"/>
      <c r="D1174" s="122"/>
      <c r="E1174" s="122"/>
      <c r="F1174" s="101"/>
      <c r="H1174" s="124"/>
    </row>
    <row r="1175" spans="1:8" x14ac:dyDescent="0.3">
      <c r="A1175" s="101"/>
      <c r="B1175" s="101"/>
      <c r="C1175" s="101"/>
      <c r="D1175" s="122"/>
      <c r="E1175" s="122"/>
      <c r="F1175" s="101"/>
      <c r="H1175" s="124"/>
    </row>
    <row r="1176" spans="1:8" x14ac:dyDescent="0.3">
      <c r="A1176" s="101"/>
      <c r="B1176" s="101"/>
      <c r="C1176" s="101"/>
      <c r="D1176" s="122"/>
      <c r="E1176" s="122"/>
      <c r="F1176" s="101"/>
      <c r="H1176" s="124"/>
    </row>
    <row r="1177" spans="1:8" x14ac:dyDescent="0.3">
      <c r="A1177" s="101"/>
      <c r="B1177" s="101"/>
      <c r="C1177" s="101"/>
      <c r="D1177" s="122"/>
      <c r="E1177" s="122"/>
      <c r="F1177" s="101"/>
      <c r="H1177" s="124"/>
    </row>
    <row r="1178" spans="1:8" x14ac:dyDescent="0.3">
      <c r="A1178" s="101"/>
      <c r="B1178" s="101"/>
      <c r="C1178" s="101"/>
      <c r="D1178" s="122"/>
      <c r="E1178" s="122"/>
      <c r="F1178" s="101"/>
      <c r="H1178" s="124"/>
    </row>
    <row r="1179" spans="1:8" x14ac:dyDescent="0.3">
      <c r="A1179" s="101"/>
      <c r="B1179" s="101"/>
      <c r="C1179" s="101"/>
      <c r="D1179" s="122"/>
      <c r="E1179" s="122"/>
      <c r="F1179" s="101"/>
      <c r="H1179" s="124"/>
    </row>
    <row r="1180" spans="1:8" x14ac:dyDescent="0.3">
      <c r="A1180" s="101"/>
      <c r="B1180" s="101"/>
      <c r="C1180" s="101"/>
      <c r="D1180" s="122"/>
      <c r="E1180" s="122"/>
      <c r="F1180" s="101"/>
      <c r="H1180" s="124"/>
    </row>
    <row r="1181" spans="1:8" x14ac:dyDescent="0.3">
      <c r="A1181" s="101"/>
      <c r="B1181" s="101"/>
      <c r="C1181" s="101"/>
      <c r="D1181" s="122"/>
      <c r="E1181" s="122"/>
      <c r="F1181" s="101"/>
      <c r="H1181" s="124"/>
    </row>
    <row r="1182" spans="1:8" x14ac:dyDescent="0.3">
      <c r="A1182" s="101"/>
      <c r="B1182" s="101"/>
      <c r="C1182" s="101"/>
      <c r="D1182" s="122"/>
      <c r="E1182" s="122"/>
      <c r="F1182" s="101"/>
      <c r="H1182" s="124"/>
    </row>
    <row r="1183" spans="1:8" x14ac:dyDescent="0.3">
      <c r="A1183" s="101"/>
      <c r="B1183" s="101"/>
      <c r="C1183" s="101"/>
      <c r="D1183" s="122"/>
      <c r="E1183" s="122"/>
      <c r="F1183" s="101"/>
      <c r="H1183" s="124"/>
    </row>
    <row r="1184" spans="1:8" x14ac:dyDescent="0.3">
      <c r="A1184" s="101"/>
      <c r="B1184" s="101"/>
      <c r="C1184" s="101"/>
      <c r="D1184" s="122"/>
      <c r="E1184" s="122"/>
      <c r="F1184" s="101"/>
      <c r="H1184" s="124"/>
    </row>
    <row r="1185" spans="1:8" x14ac:dyDescent="0.3">
      <c r="A1185" s="101"/>
      <c r="B1185" s="101"/>
      <c r="C1185" s="101"/>
      <c r="D1185" s="122"/>
      <c r="E1185" s="122"/>
      <c r="F1185" s="101"/>
      <c r="H1185" s="124"/>
    </row>
    <row r="1186" spans="1:8" x14ac:dyDescent="0.3">
      <c r="A1186" s="101"/>
      <c r="B1186" s="101"/>
      <c r="C1186" s="101"/>
      <c r="D1186" s="122"/>
      <c r="E1186" s="122"/>
      <c r="F1186" s="101"/>
      <c r="H1186" s="124"/>
    </row>
    <row r="1187" spans="1:8" x14ac:dyDescent="0.3">
      <c r="A1187" s="101"/>
      <c r="B1187" s="101"/>
      <c r="C1187" s="101"/>
      <c r="D1187" s="122"/>
      <c r="E1187" s="122"/>
      <c r="F1187" s="101"/>
      <c r="H1187" s="124"/>
    </row>
    <row r="1188" spans="1:8" x14ac:dyDescent="0.3">
      <c r="A1188" s="101"/>
      <c r="B1188" s="101"/>
      <c r="C1188" s="101"/>
      <c r="D1188" s="122"/>
      <c r="E1188" s="122"/>
      <c r="F1188" s="101"/>
      <c r="H1188" s="124"/>
    </row>
    <row r="1189" spans="1:8" x14ac:dyDescent="0.3">
      <c r="A1189" s="101"/>
      <c r="B1189" s="101"/>
      <c r="C1189" s="101"/>
      <c r="D1189" s="122"/>
      <c r="E1189" s="122"/>
      <c r="F1189" s="101"/>
      <c r="H1189" s="124"/>
    </row>
    <row r="1190" spans="1:8" x14ac:dyDescent="0.3">
      <c r="A1190" s="101"/>
      <c r="B1190" s="101"/>
      <c r="C1190" s="101"/>
      <c r="D1190" s="122"/>
      <c r="E1190" s="122"/>
      <c r="F1190" s="101"/>
      <c r="H1190" s="124"/>
    </row>
    <row r="1191" spans="1:8" x14ac:dyDescent="0.3">
      <c r="A1191" s="101"/>
      <c r="B1191" s="101"/>
      <c r="C1191" s="101"/>
      <c r="D1191" s="122"/>
      <c r="E1191" s="122"/>
      <c r="F1191" s="101"/>
      <c r="H1191" s="124"/>
    </row>
    <row r="1192" spans="1:8" x14ac:dyDescent="0.3">
      <c r="A1192" s="101"/>
      <c r="B1192" s="101"/>
      <c r="C1192" s="101"/>
      <c r="D1192" s="122"/>
      <c r="E1192" s="122"/>
      <c r="F1192" s="101"/>
      <c r="H1192" s="124"/>
    </row>
    <row r="1193" spans="1:8" x14ac:dyDescent="0.3">
      <c r="A1193" s="101"/>
      <c r="B1193" s="101"/>
      <c r="C1193" s="101"/>
      <c r="D1193" s="122"/>
      <c r="E1193" s="122"/>
      <c r="F1193" s="101"/>
      <c r="H1193" s="124"/>
    </row>
    <row r="1194" spans="1:8" x14ac:dyDescent="0.3">
      <c r="A1194" s="101"/>
      <c r="B1194" s="101"/>
      <c r="C1194" s="101"/>
      <c r="D1194" s="122"/>
      <c r="E1194" s="122"/>
      <c r="F1194" s="101"/>
      <c r="H1194" s="124"/>
    </row>
    <row r="1195" spans="1:8" x14ac:dyDescent="0.3">
      <c r="A1195" s="101"/>
      <c r="B1195" s="101"/>
      <c r="C1195" s="101"/>
      <c r="D1195" s="122"/>
      <c r="E1195" s="122"/>
      <c r="F1195" s="101"/>
      <c r="H1195" s="124"/>
    </row>
    <row r="1196" spans="1:8" x14ac:dyDescent="0.3">
      <c r="A1196" s="101"/>
      <c r="B1196" s="101"/>
      <c r="C1196" s="101"/>
      <c r="D1196" s="122"/>
      <c r="E1196" s="122"/>
      <c r="F1196" s="101"/>
      <c r="H1196" s="124"/>
    </row>
    <row r="1197" spans="1:8" x14ac:dyDescent="0.3">
      <c r="A1197" s="101"/>
      <c r="B1197" s="101"/>
      <c r="C1197" s="101"/>
      <c r="D1197" s="122"/>
      <c r="E1197" s="122"/>
      <c r="F1197" s="101"/>
      <c r="H1197" s="124"/>
    </row>
    <row r="1198" spans="1:8" x14ac:dyDescent="0.3">
      <c r="A1198" s="101"/>
      <c r="B1198" s="101"/>
      <c r="C1198" s="101"/>
      <c r="D1198" s="122"/>
      <c r="E1198" s="122"/>
      <c r="F1198" s="101"/>
      <c r="H1198" s="124"/>
    </row>
    <row r="1199" spans="1:8" x14ac:dyDescent="0.3">
      <c r="A1199" s="101"/>
      <c r="B1199" s="101"/>
      <c r="C1199" s="101"/>
      <c r="D1199" s="122"/>
      <c r="E1199" s="122"/>
      <c r="F1199" s="101"/>
      <c r="H1199" s="124"/>
    </row>
    <row r="1200" spans="1:8" x14ac:dyDescent="0.3">
      <c r="A1200" s="101"/>
      <c r="B1200" s="101"/>
      <c r="C1200" s="101"/>
      <c r="D1200" s="122"/>
      <c r="E1200" s="122"/>
      <c r="F1200" s="101"/>
      <c r="H1200" s="124"/>
    </row>
    <row r="1201" spans="1:8" x14ac:dyDescent="0.3">
      <c r="A1201" s="101"/>
      <c r="B1201" s="101"/>
      <c r="C1201" s="101"/>
      <c r="D1201" s="122"/>
      <c r="E1201" s="122"/>
      <c r="F1201" s="101"/>
      <c r="H1201" s="124"/>
    </row>
    <row r="1202" spans="1:8" x14ac:dyDescent="0.3">
      <c r="A1202" s="101"/>
      <c r="B1202" s="101"/>
      <c r="C1202" s="101"/>
      <c r="D1202" s="122"/>
      <c r="E1202" s="122"/>
      <c r="F1202" s="101"/>
      <c r="H1202" s="124"/>
    </row>
    <row r="1203" spans="1:8" x14ac:dyDescent="0.3">
      <c r="A1203" s="101"/>
      <c r="B1203" s="101"/>
      <c r="C1203" s="101"/>
      <c r="D1203" s="122"/>
      <c r="E1203" s="122"/>
      <c r="F1203" s="101"/>
      <c r="H1203" s="124"/>
    </row>
    <row r="1204" spans="1:8" x14ac:dyDescent="0.3">
      <c r="A1204" s="101"/>
      <c r="B1204" s="101"/>
      <c r="C1204" s="101"/>
      <c r="D1204" s="122"/>
      <c r="E1204" s="122"/>
      <c r="F1204" s="101"/>
      <c r="H1204" s="124"/>
    </row>
    <row r="1205" spans="1:8" x14ac:dyDescent="0.3">
      <c r="A1205" s="101"/>
      <c r="B1205" s="101"/>
      <c r="C1205" s="101"/>
      <c r="D1205" s="122"/>
      <c r="E1205" s="122"/>
      <c r="F1205" s="101"/>
      <c r="H1205" s="124"/>
    </row>
    <row r="1206" spans="1:8" x14ac:dyDescent="0.3">
      <c r="A1206" s="101"/>
      <c r="B1206" s="101"/>
      <c r="C1206" s="101"/>
      <c r="D1206" s="122"/>
      <c r="E1206" s="122"/>
      <c r="F1206" s="101"/>
      <c r="H1206" s="124"/>
    </row>
    <row r="1207" spans="1:8" x14ac:dyDescent="0.3">
      <c r="A1207" s="101"/>
      <c r="B1207" s="101"/>
      <c r="C1207" s="101"/>
      <c r="D1207" s="122"/>
      <c r="E1207" s="122"/>
      <c r="F1207" s="101"/>
      <c r="H1207" s="124"/>
    </row>
    <row r="1208" spans="1:8" x14ac:dyDescent="0.3">
      <c r="A1208" s="101"/>
      <c r="B1208" s="101"/>
      <c r="C1208" s="101"/>
      <c r="D1208" s="122"/>
      <c r="E1208" s="122"/>
      <c r="F1208" s="101"/>
      <c r="H1208" s="124"/>
    </row>
    <row r="1209" spans="1:8" x14ac:dyDescent="0.3">
      <c r="A1209" s="101"/>
      <c r="B1209" s="101"/>
      <c r="C1209" s="101"/>
      <c r="D1209" s="122"/>
      <c r="E1209" s="122"/>
      <c r="F1209" s="101"/>
      <c r="H1209" s="124"/>
    </row>
    <row r="1210" spans="1:8" x14ac:dyDescent="0.3">
      <c r="A1210" s="101"/>
      <c r="B1210" s="101"/>
      <c r="C1210" s="101"/>
      <c r="D1210" s="122"/>
      <c r="E1210" s="122"/>
      <c r="F1210" s="101"/>
      <c r="H1210" s="124"/>
    </row>
    <row r="1211" spans="1:8" x14ac:dyDescent="0.3">
      <c r="A1211" s="101"/>
      <c r="B1211" s="101"/>
      <c r="C1211" s="101"/>
      <c r="D1211" s="122"/>
      <c r="E1211" s="122"/>
      <c r="F1211" s="101"/>
      <c r="H1211" s="124"/>
    </row>
    <row r="1212" spans="1:8" x14ac:dyDescent="0.3">
      <c r="A1212" s="101"/>
      <c r="B1212" s="101"/>
      <c r="C1212" s="101"/>
      <c r="D1212" s="122"/>
      <c r="E1212" s="122"/>
      <c r="F1212" s="101"/>
      <c r="H1212" s="124"/>
    </row>
    <row r="1213" spans="1:8" x14ac:dyDescent="0.3">
      <c r="A1213" s="101"/>
      <c r="B1213" s="101"/>
      <c r="C1213" s="101"/>
      <c r="D1213" s="122"/>
      <c r="E1213" s="122"/>
      <c r="F1213" s="101"/>
      <c r="H1213" s="124"/>
    </row>
    <row r="1214" spans="1:8" x14ac:dyDescent="0.3">
      <c r="A1214" s="101"/>
      <c r="B1214" s="101"/>
      <c r="C1214" s="101"/>
      <c r="D1214" s="122"/>
      <c r="E1214" s="122"/>
      <c r="F1214" s="101"/>
      <c r="H1214" s="124"/>
    </row>
    <row r="1215" spans="1:8" x14ac:dyDescent="0.3">
      <c r="A1215" s="101"/>
      <c r="B1215" s="101"/>
      <c r="C1215" s="101"/>
      <c r="D1215" s="122"/>
      <c r="E1215" s="122"/>
      <c r="F1215" s="101"/>
      <c r="H1215" s="124"/>
    </row>
    <row r="1216" spans="1:8" x14ac:dyDescent="0.3">
      <c r="A1216" s="101"/>
      <c r="B1216" s="101"/>
      <c r="C1216" s="101"/>
      <c r="D1216" s="122"/>
      <c r="E1216" s="122"/>
      <c r="F1216" s="101"/>
      <c r="H1216" s="124"/>
    </row>
    <row r="1217" spans="1:8" x14ac:dyDescent="0.3">
      <c r="A1217" s="101"/>
      <c r="B1217" s="101"/>
      <c r="C1217" s="101"/>
      <c r="D1217" s="122"/>
      <c r="E1217" s="122"/>
      <c r="F1217" s="101"/>
      <c r="H1217" s="124"/>
    </row>
    <row r="1218" spans="1:8" x14ac:dyDescent="0.3">
      <c r="A1218" s="101"/>
      <c r="B1218" s="101"/>
      <c r="C1218" s="101"/>
      <c r="D1218" s="122"/>
      <c r="E1218" s="122"/>
      <c r="F1218" s="101"/>
      <c r="H1218" s="124"/>
    </row>
    <row r="1219" spans="1:8" x14ac:dyDescent="0.3">
      <c r="A1219" s="101"/>
      <c r="B1219" s="101"/>
      <c r="C1219" s="101"/>
      <c r="D1219" s="122"/>
      <c r="E1219" s="122"/>
      <c r="F1219" s="101"/>
      <c r="H1219" s="124"/>
    </row>
    <row r="1220" spans="1:8" x14ac:dyDescent="0.3">
      <c r="A1220" s="101"/>
      <c r="B1220" s="101"/>
      <c r="C1220" s="101"/>
      <c r="D1220" s="122"/>
      <c r="E1220" s="122"/>
      <c r="F1220" s="101"/>
      <c r="H1220" s="124"/>
    </row>
    <row r="1221" spans="1:8" x14ac:dyDescent="0.3">
      <c r="A1221" s="101"/>
      <c r="B1221" s="101"/>
      <c r="C1221" s="101"/>
      <c r="D1221" s="122"/>
      <c r="E1221" s="122"/>
      <c r="F1221" s="101"/>
      <c r="H1221" s="124"/>
    </row>
    <row r="1222" spans="1:8" x14ac:dyDescent="0.3">
      <c r="A1222" s="101"/>
      <c r="B1222" s="101"/>
      <c r="C1222" s="101"/>
      <c r="D1222" s="122"/>
      <c r="E1222" s="122"/>
      <c r="F1222" s="101"/>
      <c r="H1222" s="124"/>
    </row>
    <row r="1223" spans="1:8" x14ac:dyDescent="0.3">
      <c r="A1223" s="101"/>
      <c r="B1223" s="101"/>
      <c r="C1223" s="101"/>
      <c r="D1223" s="122"/>
      <c r="E1223" s="122"/>
      <c r="F1223" s="101"/>
      <c r="H1223" s="124"/>
    </row>
    <row r="1224" spans="1:8" x14ac:dyDescent="0.3">
      <c r="A1224" s="101"/>
      <c r="B1224" s="101"/>
      <c r="C1224" s="101"/>
      <c r="D1224" s="122"/>
      <c r="E1224" s="122"/>
      <c r="F1224" s="101"/>
      <c r="H1224" s="124"/>
    </row>
    <row r="1225" spans="1:8" x14ac:dyDescent="0.3">
      <c r="A1225" s="101"/>
      <c r="B1225" s="101"/>
      <c r="C1225" s="101"/>
      <c r="D1225" s="122"/>
      <c r="E1225" s="122"/>
      <c r="F1225" s="101"/>
      <c r="H1225" s="124"/>
    </row>
    <row r="1226" spans="1:8" x14ac:dyDescent="0.3">
      <c r="A1226" s="101"/>
      <c r="B1226" s="101"/>
      <c r="C1226" s="101"/>
      <c r="D1226" s="122"/>
      <c r="E1226" s="122"/>
      <c r="F1226" s="101"/>
      <c r="H1226" s="124"/>
    </row>
    <row r="1227" spans="1:8" x14ac:dyDescent="0.3">
      <c r="A1227" s="101"/>
      <c r="B1227" s="101"/>
      <c r="C1227" s="101"/>
      <c r="D1227" s="122"/>
      <c r="E1227" s="122"/>
      <c r="F1227" s="101"/>
      <c r="H1227" s="124"/>
    </row>
    <row r="1228" spans="1:8" x14ac:dyDescent="0.3">
      <c r="A1228" s="101"/>
      <c r="B1228" s="101"/>
      <c r="C1228" s="101"/>
      <c r="D1228" s="122"/>
      <c r="E1228" s="122"/>
      <c r="F1228" s="101"/>
      <c r="H1228" s="124"/>
    </row>
    <row r="1229" spans="1:8" x14ac:dyDescent="0.3">
      <c r="A1229" s="101"/>
      <c r="B1229" s="101"/>
      <c r="C1229" s="101"/>
      <c r="D1229" s="122"/>
      <c r="E1229" s="122"/>
      <c r="F1229" s="101"/>
      <c r="H1229" s="124"/>
    </row>
    <row r="1230" spans="1:8" x14ac:dyDescent="0.3">
      <c r="A1230" s="101"/>
      <c r="B1230" s="101"/>
      <c r="C1230" s="101"/>
      <c r="D1230" s="122"/>
      <c r="E1230" s="122"/>
      <c r="F1230" s="101"/>
      <c r="H1230" s="124"/>
    </row>
    <row r="1231" spans="1:8" x14ac:dyDescent="0.3">
      <c r="A1231" s="101"/>
      <c r="B1231" s="101"/>
      <c r="C1231" s="101"/>
      <c r="D1231" s="122"/>
      <c r="E1231" s="122"/>
      <c r="F1231" s="101"/>
      <c r="H1231" s="124"/>
    </row>
    <row r="1232" spans="1:8" x14ac:dyDescent="0.3">
      <c r="A1232" s="101"/>
      <c r="B1232" s="101"/>
      <c r="C1232" s="101"/>
      <c r="D1232" s="122"/>
      <c r="E1232" s="122"/>
      <c r="F1232" s="101"/>
      <c r="H1232" s="124"/>
    </row>
    <row r="1233" spans="1:8" x14ac:dyDescent="0.3">
      <c r="A1233" s="101"/>
      <c r="B1233" s="101"/>
      <c r="C1233" s="101"/>
      <c r="D1233" s="122"/>
      <c r="E1233" s="122"/>
      <c r="F1233" s="101"/>
      <c r="H1233" s="124"/>
    </row>
    <row r="1234" spans="1:8" x14ac:dyDescent="0.3">
      <c r="A1234" s="101"/>
      <c r="B1234" s="101"/>
      <c r="C1234" s="101"/>
      <c r="D1234" s="122"/>
      <c r="E1234" s="122"/>
      <c r="F1234" s="101"/>
      <c r="H1234" s="124"/>
    </row>
    <row r="1235" spans="1:8" x14ac:dyDescent="0.3">
      <c r="A1235" s="101"/>
      <c r="B1235" s="101"/>
      <c r="C1235" s="101"/>
      <c r="D1235" s="122"/>
      <c r="E1235" s="122"/>
      <c r="F1235" s="101"/>
      <c r="H1235" s="124"/>
    </row>
    <row r="1236" spans="1:8" x14ac:dyDescent="0.3">
      <c r="A1236" s="101"/>
      <c r="B1236" s="101"/>
      <c r="C1236" s="101"/>
      <c r="D1236" s="122"/>
      <c r="E1236" s="122"/>
      <c r="F1236" s="101"/>
      <c r="H1236" s="124"/>
    </row>
    <row r="1237" spans="1:8" x14ac:dyDescent="0.3">
      <c r="A1237" s="101"/>
      <c r="B1237" s="101"/>
      <c r="C1237" s="101"/>
      <c r="D1237" s="122"/>
      <c r="E1237" s="122"/>
      <c r="F1237" s="101"/>
      <c r="H1237" s="124"/>
    </row>
    <row r="1238" spans="1:8" x14ac:dyDescent="0.3">
      <c r="A1238" s="101"/>
      <c r="B1238" s="101"/>
      <c r="C1238" s="101"/>
      <c r="D1238" s="122"/>
      <c r="E1238" s="122"/>
      <c r="F1238" s="101"/>
      <c r="H1238" s="124"/>
    </row>
    <row r="1239" spans="1:8" x14ac:dyDescent="0.3">
      <c r="A1239" s="101"/>
      <c r="B1239" s="101"/>
      <c r="C1239" s="101"/>
      <c r="D1239" s="122"/>
      <c r="E1239" s="122"/>
      <c r="F1239" s="101"/>
      <c r="H1239" s="124"/>
    </row>
    <row r="1240" spans="1:8" x14ac:dyDescent="0.3">
      <c r="A1240" s="101"/>
      <c r="B1240" s="101"/>
      <c r="C1240" s="101"/>
      <c r="D1240" s="122"/>
      <c r="E1240" s="122"/>
      <c r="F1240" s="101"/>
      <c r="H1240" s="124"/>
    </row>
    <row r="1241" spans="1:8" x14ac:dyDescent="0.3">
      <c r="A1241" s="101"/>
      <c r="B1241" s="101"/>
      <c r="C1241" s="101"/>
      <c r="D1241" s="122"/>
      <c r="E1241" s="122"/>
      <c r="F1241" s="101"/>
      <c r="H1241" s="124"/>
    </row>
    <row r="1242" spans="1:8" x14ac:dyDescent="0.3">
      <c r="A1242" s="101"/>
      <c r="B1242" s="101"/>
      <c r="C1242" s="101"/>
      <c r="D1242" s="122"/>
      <c r="E1242" s="122"/>
      <c r="F1242" s="101"/>
      <c r="H1242" s="124"/>
    </row>
    <row r="1243" spans="1:8" x14ac:dyDescent="0.3">
      <c r="A1243" s="101"/>
      <c r="B1243" s="101"/>
      <c r="C1243" s="101"/>
      <c r="D1243" s="122"/>
      <c r="E1243" s="122"/>
      <c r="F1243" s="101"/>
      <c r="H1243" s="124"/>
    </row>
    <row r="1244" spans="1:8" x14ac:dyDescent="0.3">
      <c r="A1244" s="101"/>
      <c r="B1244" s="101"/>
      <c r="C1244" s="101"/>
      <c r="D1244" s="122"/>
      <c r="E1244" s="122"/>
      <c r="F1244" s="101"/>
      <c r="H1244" s="124"/>
    </row>
    <row r="1245" spans="1:8" x14ac:dyDescent="0.3">
      <c r="A1245" s="101"/>
      <c r="B1245" s="101"/>
      <c r="C1245" s="101"/>
      <c r="D1245" s="122"/>
      <c r="E1245" s="122"/>
      <c r="F1245" s="101"/>
      <c r="H1245" s="124"/>
    </row>
    <row r="1246" spans="1:8" x14ac:dyDescent="0.3">
      <c r="A1246" s="101"/>
      <c r="B1246" s="101"/>
      <c r="C1246" s="101"/>
      <c r="D1246" s="122"/>
      <c r="E1246" s="122"/>
      <c r="F1246" s="101"/>
      <c r="H1246" s="124"/>
    </row>
    <row r="1247" spans="1:8" x14ac:dyDescent="0.3">
      <c r="A1247" s="101"/>
      <c r="B1247" s="101"/>
      <c r="C1247" s="101"/>
      <c r="D1247" s="122"/>
      <c r="E1247" s="122"/>
      <c r="F1247" s="101"/>
      <c r="H1247" s="124"/>
    </row>
    <row r="1248" spans="1:8" x14ac:dyDescent="0.3">
      <c r="A1248" s="101"/>
      <c r="B1248" s="101"/>
      <c r="C1248" s="101"/>
      <c r="D1248" s="122"/>
      <c r="E1248" s="122"/>
      <c r="F1248" s="101"/>
      <c r="H1248" s="124"/>
    </row>
    <row r="1249" spans="1:8" x14ac:dyDescent="0.3">
      <c r="A1249" s="101"/>
      <c r="B1249" s="101"/>
      <c r="C1249" s="101"/>
      <c r="D1249" s="122"/>
      <c r="E1249" s="122"/>
      <c r="F1249" s="101"/>
      <c r="H1249" s="124"/>
    </row>
    <row r="1250" spans="1:8" x14ac:dyDescent="0.3">
      <c r="A1250" s="101"/>
      <c r="B1250" s="101"/>
      <c r="C1250" s="101"/>
      <c r="D1250" s="122"/>
      <c r="E1250" s="122"/>
      <c r="F1250" s="101"/>
      <c r="H1250" s="124"/>
    </row>
    <row r="1251" spans="1:8" x14ac:dyDescent="0.3">
      <c r="A1251" s="101"/>
      <c r="B1251" s="101"/>
      <c r="C1251" s="101"/>
      <c r="D1251" s="122"/>
      <c r="E1251" s="122"/>
      <c r="F1251" s="101"/>
      <c r="H1251" s="124"/>
    </row>
    <row r="1252" spans="1:8" x14ac:dyDescent="0.3">
      <c r="A1252" s="101"/>
      <c r="B1252" s="101"/>
      <c r="C1252" s="101"/>
      <c r="D1252" s="122"/>
      <c r="E1252" s="122"/>
      <c r="F1252" s="101"/>
      <c r="H1252" s="124"/>
    </row>
    <row r="1253" spans="1:8" x14ac:dyDescent="0.3">
      <c r="A1253" s="101"/>
      <c r="B1253" s="101"/>
      <c r="C1253" s="101"/>
      <c r="D1253" s="122"/>
      <c r="E1253" s="122"/>
      <c r="F1253" s="101"/>
      <c r="H1253" s="124"/>
    </row>
    <row r="1254" spans="1:8" x14ac:dyDescent="0.3">
      <c r="A1254" s="101"/>
      <c r="B1254" s="101"/>
      <c r="C1254" s="101"/>
      <c r="D1254" s="122"/>
      <c r="E1254" s="122"/>
      <c r="F1254" s="101"/>
      <c r="H1254" s="124"/>
    </row>
    <row r="1255" spans="1:8" x14ac:dyDescent="0.3">
      <c r="A1255" s="101"/>
      <c r="B1255" s="101"/>
      <c r="C1255" s="101"/>
      <c r="D1255" s="122"/>
      <c r="E1255" s="122"/>
      <c r="F1255" s="101"/>
      <c r="H1255" s="124"/>
    </row>
    <row r="1256" spans="1:8" x14ac:dyDescent="0.3">
      <c r="A1256" s="101"/>
      <c r="B1256" s="101"/>
      <c r="C1256" s="101"/>
      <c r="D1256" s="122"/>
      <c r="E1256" s="122"/>
      <c r="F1256" s="101"/>
      <c r="H1256" s="124"/>
    </row>
    <row r="1257" spans="1:8" x14ac:dyDescent="0.3">
      <c r="A1257" s="101"/>
      <c r="B1257" s="101"/>
      <c r="C1257" s="101"/>
      <c r="D1257" s="122"/>
      <c r="E1257" s="122"/>
      <c r="F1257" s="101"/>
      <c r="H1257" s="124"/>
    </row>
    <row r="1258" spans="1:8" x14ac:dyDescent="0.3">
      <c r="A1258" s="101"/>
      <c r="B1258" s="101"/>
      <c r="C1258" s="101"/>
      <c r="D1258" s="122"/>
      <c r="E1258" s="122"/>
      <c r="F1258" s="101"/>
      <c r="H1258" s="124"/>
    </row>
    <row r="1259" spans="1:8" x14ac:dyDescent="0.3">
      <c r="A1259" s="101"/>
      <c r="B1259" s="101"/>
      <c r="C1259" s="101"/>
      <c r="D1259" s="122"/>
      <c r="E1259" s="122"/>
      <c r="F1259" s="101"/>
      <c r="H1259" s="124"/>
    </row>
    <row r="1260" spans="1:8" x14ac:dyDescent="0.3">
      <c r="A1260" s="101"/>
      <c r="B1260" s="101"/>
      <c r="C1260" s="101"/>
      <c r="D1260" s="122"/>
      <c r="E1260" s="122"/>
      <c r="F1260" s="101"/>
      <c r="H1260" s="124"/>
    </row>
    <row r="1261" spans="1:8" x14ac:dyDescent="0.3">
      <c r="A1261" s="101"/>
      <c r="B1261" s="101"/>
      <c r="C1261" s="101"/>
      <c r="D1261" s="122"/>
      <c r="E1261" s="122"/>
      <c r="F1261" s="101"/>
      <c r="H1261" s="124"/>
    </row>
    <row r="1262" spans="1:8" x14ac:dyDescent="0.3">
      <c r="A1262" s="101"/>
      <c r="B1262" s="101"/>
      <c r="C1262" s="101"/>
      <c r="D1262" s="122"/>
      <c r="E1262" s="122"/>
      <c r="F1262" s="101"/>
      <c r="H1262" s="124"/>
    </row>
    <row r="1263" spans="1:8" x14ac:dyDescent="0.3">
      <c r="A1263" s="101"/>
      <c r="B1263" s="101"/>
      <c r="C1263" s="101"/>
      <c r="D1263" s="122"/>
      <c r="E1263" s="122"/>
      <c r="F1263" s="101"/>
      <c r="H1263" s="124"/>
    </row>
    <row r="1264" spans="1:8" x14ac:dyDescent="0.3">
      <c r="A1264" s="101"/>
      <c r="B1264" s="101"/>
      <c r="C1264" s="101"/>
      <c r="D1264" s="122"/>
      <c r="E1264" s="122"/>
      <c r="F1264" s="101"/>
      <c r="H1264" s="124"/>
    </row>
    <row r="1265" spans="1:8" x14ac:dyDescent="0.3">
      <c r="A1265" s="101"/>
      <c r="B1265" s="101"/>
      <c r="C1265" s="101"/>
      <c r="D1265" s="122"/>
      <c r="E1265" s="122"/>
      <c r="F1265" s="101"/>
      <c r="H1265" s="124"/>
    </row>
    <row r="1266" spans="1:8" x14ac:dyDescent="0.3">
      <c r="A1266" s="101"/>
      <c r="B1266" s="101"/>
      <c r="C1266" s="101"/>
      <c r="D1266" s="122"/>
      <c r="E1266" s="122"/>
      <c r="F1266" s="101"/>
      <c r="H1266" s="124"/>
    </row>
    <row r="1267" spans="1:8" x14ac:dyDescent="0.3">
      <c r="A1267" s="101"/>
      <c r="B1267" s="101"/>
      <c r="C1267" s="101"/>
      <c r="D1267" s="122"/>
      <c r="E1267" s="122"/>
      <c r="F1267" s="101"/>
      <c r="H1267" s="124"/>
    </row>
    <row r="1268" spans="1:8" x14ac:dyDescent="0.3">
      <c r="A1268" s="101"/>
      <c r="B1268" s="101"/>
      <c r="C1268" s="101"/>
      <c r="D1268" s="122"/>
      <c r="E1268" s="122"/>
      <c r="F1268" s="101"/>
      <c r="H1268" s="124"/>
    </row>
    <row r="1269" spans="1:8" x14ac:dyDescent="0.3">
      <c r="A1269" s="101"/>
      <c r="B1269" s="101"/>
      <c r="C1269" s="101"/>
      <c r="D1269" s="122"/>
      <c r="E1269" s="122"/>
      <c r="F1269" s="101"/>
      <c r="H1269" s="124"/>
    </row>
    <row r="1270" spans="1:8" x14ac:dyDescent="0.3">
      <c r="A1270" s="101"/>
      <c r="B1270" s="101"/>
      <c r="C1270" s="101"/>
      <c r="D1270" s="122"/>
      <c r="E1270" s="122"/>
      <c r="F1270" s="101"/>
      <c r="H1270" s="124"/>
    </row>
    <row r="1271" spans="1:8" x14ac:dyDescent="0.3">
      <c r="A1271" s="101"/>
      <c r="B1271" s="101"/>
      <c r="C1271" s="101"/>
      <c r="D1271" s="122"/>
      <c r="E1271" s="122"/>
      <c r="F1271" s="101"/>
      <c r="H1271" s="124"/>
    </row>
    <row r="1272" spans="1:8" x14ac:dyDescent="0.3">
      <c r="A1272" s="101"/>
      <c r="B1272" s="101"/>
      <c r="C1272" s="101"/>
      <c r="D1272" s="122"/>
      <c r="E1272" s="122"/>
      <c r="F1272" s="101"/>
      <c r="H1272" s="124"/>
    </row>
    <row r="1273" spans="1:8" x14ac:dyDescent="0.3">
      <c r="A1273" s="101"/>
      <c r="B1273" s="101"/>
      <c r="C1273" s="101"/>
      <c r="D1273" s="122"/>
      <c r="E1273" s="122"/>
      <c r="F1273" s="101"/>
      <c r="H1273" s="124"/>
    </row>
    <row r="1274" spans="1:8" x14ac:dyDescent="0.3">
      <c r="A1274" s="101"/>
      <c r="B1274" s="101"/>
      <c r="C1274" s="101"/>
      <c r="D1274" s="122"/>
      <c r="E1274" s="122"/>
      <c r="F1274" s="101"/>
      <c r="H1274" s="124"/>
    </row>
    <row r="1275" spans="1:8" x14ac:dyDescent="0.3">
      <c r="A1275" s="101"/>
      <c r="B1275" s="101"/>
      <c r="C1275" s="101"/>
      <c r="D1275" s="122"/>
      <c r="E1275" s="122"/>
      <c r="F1275" s="101"/>
      <c r="H1275" s="124"/>
    </row>
    <row r="1276" spans="1:8" x14ac:dyDescent="0.3">
      <c r="A1276" s="101"/>
      <c r="B1276" s="101"/>
      <c r="C1276" s="101"/>
      <c r="D1276" s="122"/>
      <c r="E1276" s="122"/>
      <c r="F1276" s="101"/>
      <c r="H1276" s="124"/>
    </row>
    <row r="1277" spans="1:8" x14ac:dyDescent="0.3">
      <c r="A1277" s="101"/>
      <c r="B1277" s="101"/>
      <c r="C1277" s="101"/>
      <c r="D1277" s="122"/>
      <c r="E1277" s="122"/>
      <c r="F1277" s="101"/>
      <c r="H1277" s="124"/>
    </row>
    <row r="1278" spans="1:8" x14ac:dyDescent="0.3">
      <c r="A1278" s="101"/>
      <c r="B1278" s="101"/>
      <c r="C1278" s="101"/>
      <c r="D1278" s="122"/>
      <c r="E1278" s="122"/>
      <c r="F1278" s="101"/>
      <c r="H1278" s="124"/>
    </row>
    <row r="1279" spans="1:8" x14ac:dyDescent="0.3">
      <c r="A1279" s="101"/>
      <c r="B1279" s="101"/>
      <c r="C1279" s="101"/>
      <c r="D1279" s="122"/>
      <c r="E1279" s="122"/>
      <c r="F1279" s="101"/>
      <c r="H1279" s="124"/>
    </row>
    <row r="1280" spans="1:8" x14ac:dyDescent="0.3">
      <c r="A1280" s="101"/>
      <c r="B1280" s="101"/>
      <c r="C1280" s="101"/>
      <c r="D1280" s="122"/>
      <c r="E1280" s="122"/>
      <c r="F1280" s="101"/>
      <c r="H1280" s="124"/>
    </row>
    <row r="1281" spans="1:8" x14ac:dyDescent="0.3">
      <c r="A1281" s="101"/>
      <c r="B1281" s="101"/>
      <c r="C1281" s="101"/>
      <c r="D1281" s="122"/>
      <c r="E1281" s="122"/>
      <c r="F1281" s="101"/>
      <c r="H1281" s="124"/>
    </row>
    <row r="1282" spans="1:8" x14ac:dyDescent="0.3">
      <c r="A1282" s="101"/>
      <c r="B1282" s="101"/>
      <c r="C1282" s="101"/>
      <c r="D1282" s="122"/>
      <c r="E1282" s="122"/>
      <c r="F1282" s="101"/>
      <c r="H1282" s="124"/>
    </row>
    <row r="1283" spans="1:8" x14ac:dyDescent="0.3">
      <c r="A1283" s="101"/>
      <c r="B1283" s="101"/>
      <c r="C1283" s="101"/>
      <c r="D1283" s="122"/>
      <c r="E1283" s="122"/>
      <c r="F1283" s="101"/>
      <c r="H1283" s="124"/>
    </row>
    <row r="1284" spans="1:8" x14ac:dyDescent="0.3">
      <c r="A1284" s="101"/>
      <c r="B1284" s="101"/>
      <c r="C1284" s="101"/>
      <c r="D1284" s="122"/>
      <c r="E1284" s="122"/>
      <c r="F1284" s="101"/>
      <c r="H1284" s="124"/>
    </row>
    <row r="1285" spans="1:8" x14ac:dyDescent="0.3">
      <c r="A1285" s="101"/>
      <c r="B1285" s="101"/>
      <c r="C1285" s="101"/>
      <c r="D1285" s="122"/>
      <c r="E1285" s="122"/>
      <c r="F1285" s="101"/>
      <c r="H1285" s="124"/>
    </row>
    <row r="1286" spans="1:8" x14ac:dyDescent="0.3">
      <c r="A1286" s="101"/>
      <c r="B1286" s="101"/>
      <c r="C1286" s="101"/>
      <c r="D1286" s="122"/>
      <c r="E1286" s="122"/>
      <c r="F1286" s="101"/>
      <c r="H1286" s="124"/>
    </row>
    <row r="1287" spans="1:8" x14ac:dyDescent="0.3">
      <c r="A1287" s="101"/>
      <c r="B1287" s="101"/>
      <c r="C1287" s="101"/>
      <c r="D1287" s="122"/>
      <c r="E1287" s="122"/>
      <c r="F1287" s="101"/>
      <c r="H1287" s="124"/>
    </row>
    <row r="1288" spans="1:8" x14ac:dyDescent="0.3">
      <c r="A1288" s="101"/>
      <c r="B1288" s="101"/>
      <c r="C1288" s="101"/>
      <c r="D1288" s="122"/>
      <c r="E1288" s="122"/>
      <c r="F1288" s="101"/>
      <c r="H1288" s="124"/>
    </row>
    <row r="1289" spans="1:8" x14ac:dyDescent="0.3">
      <c r="A1289" s="101"/>
      <c r="B1289" s="101"/>
      <c r="C1289" s="101"/>
      <c r="D1289" s="122"/>
      <c r="E1289" s="122"/>
      <c r="F1289" s="101"/>
      <c r="H1289" s="124"/>
    </row>
    <row r="1290" spans="1:8" x14ac:dyDescent="0.3">
      <c r="A1290" s="101"/>
      <c r="B1290" s="101"/>
      <c r="C1290" s="101"/>
      <c r="D1290" s="122"/>
      <c r="E1290" s="122"/>
      <c r="F1290" s="101"/>
      <c r="H1290" s="124"/>
    </row>
    <row r="1291" spans="1:8" x14ac:dyDescent="0.3">
      <c r="A1291" s="101"/>
      <c r="B1291" s="101"/>
      <c r="C1291" s="101"/>
      <c r="D1291" s="122"/>
      <c r="E1291" s="122"/>
      <c r="F1291" s="101"/>
      <c r="H1291" s="124"/>
    </row>
    <row r="1292" spans="1:8" x14ac:dyDescent="0.3">
      <c r="A1292" s="101"/>
      <c r="B1292" s="101"/>
      <c r="C1292" s="101"/>
      <c r="D1292" s="122"/>
      <c r="E1292" s="122"/>
      <c r="F1292" s="101"/>
      <c r="H1292" s="124"/>
    </row>
    <row r="1293" spans="1:8" x14ac:dyDescent="0.3">
      <c r="A1293" s="101"/>
      <c r="B1293" s="101"/>
      <c r="C1293" s="101"/>
      <c r="D1293" s="122"/>
      <c r="E1293" s="122"/>
      <c r="F1293" s="101"/>
      <c r="H1293" s="124"/>
    </row>
    <row r="1294" spans="1:8" x14ac:dyDescent="0.3">
      <c r="A1294" s="101"/>
      <c r="B1294" s="101"/>
      <c r="C1294" s="101"/>
      <c r="D1294" s="122"/>
      <c r="E1294" s="122"/>
      <c r="F1294" s="101"/>
      <c r="H1294" s="124"/>
    </row>
    <row r="1295" spans="1:8" x14ac:dyDescent="0.3">
      <c r="A1295" s="101"/>
      <c r="B1295" s="101"/>
      <c r="C1295" s="101"/>
      <c r="D1295" s="122"/>
      <c r="E1295" s="122"/>
      <c r="F1295" s="101"/>
      <c r="H1295" s="124"/>
    </row>
    <row r="1296" spans="1:8" x14ac:dyDescent="0.3">
      <c r="A1296" s="101"/>
      <c r="B1296" s="101"/>
      <c r="C1296" s="101"/>
      <c r="D1296" s="122"/>
      <c r="E1296" s="122"/>
      <c r="F1296" s="101"/>
      <c r="H1296" s="124"/>
    </row>
    <row r="1297" spans="1:8" x14ac:dyDescent="0.3">
      <c r="A1297" s="101"/>
      <c r="B1297" s="101"/>
      <c r="C1297" s="101"/>
      <c r="D1297" s="122"/>
      <c r="E1297" s="122"/>
      <c r="F1297" s="101"/>
      <c r="H1297" s="124"/>
    </row>
    <row r="1298" spans="1:8" x14ac:dyDescent="0.3">
      <c r="A1298" s="101"/>
      <c r="B1298" s="101"/>
      <c r="C1298" s="101"/>
      <c r="D1298" s="122"/>
      <c r="E1298" s="122"/>
      <c r="F1298" s="101"/>
      <c r="H1298" s="124"/>
    </row>
    <row r="1299" spans="1:8" x14ac:dyDescent="0.3">
      <c r="A1299" s="101"/>
      <c r="B1299" s="101"/>
      <c r="C1299" s="101"/>
      <c r="D1299" s="122"/>
      <c r="E1299" s="122"/>
      <c r="F1299" s="101"/>
      <c r="H1299" s="124"/>
    </row>
    <row r="1300" spans="1:8" x14ac:dyDescent="0.3">
      <c r="A1300" s="101"/>
      <c r="B1300" s="101"/>
      <c r="C1300" s="101"/>
      <c r="D1300" s="122"/>
      <c r="E1300" s="122"/>
      <c r="F1300" s="101"/>
      <c r="H1300" s="124"/>
    </row>
    <row r="1301" spans="1:8" x14ac:dyDescent="0.3">
      <c r="A1301" s="101"/>
      <c r="B1301" s="101"/>
      <c r="C1301" s="101"/>
      <c r="D1301" s="122"/>
      <c r="E1301" s="122"/>
      <c r="F1301" s="101"/>
      <c r="H1301" s="124"/>
    </row>
    <row r="1302" spans="1:8" x14ac:dyDescent="0.3">
      <c r="A1302" s="101"/>
      <c r="B1302" s="101"/>
      <c r="C1302" s="101"/>
      <c r="D1302" s="122"/>
      <c r="E1302" s="122"/>
      <c r="F1302" s="101"/>
      <c r="H1302" s="124"/>
    </row>
    <row r="1303" spans="1:8" x14ac:dyDescent="0.3">
      <c r="A1303" s="101"/>
      <c r="B1303" s="101"/>
      <c r="C1303" s="101"/>
      <c r="D1303" s="122"/>
      <c r="E1303" s="122"/>
      <c r="F1303" s="101"/>
      <c r="H1303" s="124"/>
    </row>
    <row r="1304" spans="1:8" x14ac:dyDescent="0.3">
      <c r="A1304" s="101"/>
      <c r="B1304" s="101"/>
      <c r="C1304" s="101"/>
      <c r="D1304" s="122"/>
      <c r="E1304" s="122"/>
      <c r="F1304" s="101"/>
      <c r="H1304" s="124"/>
    </row>
    <row r="1305" spans="1:8" x14ac:dyDescent="0.3">
      <c r="A1305" s="101"/>
      <c r="B1305" s="101"/>
      <c r="C1305" s="101"/>
      <c r="D1305" s="122"/>
      <c r="E1305" s="122"/>
      <c r="F1305" s="101"/>
      <c r="H1305" s="124"/>
    </row>
    <row r="1306" spans="1:8" x14ac:dyDescent="0.3">
      <c r="A1306" s="101"/>
      <c r="B1306" s="101"/>
      <c r="C1306" s="101"/>
      <c r="D1306" s="122"/>
      <c r="E1306" s="122"/>
      <c r="F1306" s="101"/>
      <c r="H1306" s="124"/>
    </row>
    <row r="1307" spans="1:8" x14ac:dyDescent="0.3">
      <c r="A1307" s="101"/>
      <c r="B1307" s="101"/>
      <c r="C1307" s="101"/>
      <c r="D1307" s="122"/>
      <c r="E1307" s="122"/>
      <c r="F1307" s="101"/>
      <c r="H1307" s="124"/>
    </row>
    <row r="1308" spans="1:8" x14ac:dyDescent="0.3">
      <c r="A1308" s="101"/>
      <c r="B1308" s="101"/>
      <c r="C1308" s="101"/>
      <c r="D1308" s="122"/>
      <c r="E1308" s="122"/>
      <c r="F1308" s="101"/>
      <c r="H1308" s="124"/>
    </row>
    <row r="1309" spans="1:8" x14ac:dyDescent="0.3">
      <c r="A1309" s="101"/>
      <c r="B1309" s="101"/>
      <c r="C1309" s="101"/>
      <c r="D1309" s="122"/>
      <c r="E1309" s="122"/>
      <c r="F1309" s="101"/>
      <c r="H1309" s="124"/>
    </row>
    <row r="1310" spans="1:8" x14ac:dyDescent="0.3">
      <c r="A1310" s="101"/>
      <c r="B1310" s="101"/>
      <c r="C1310" s="101"/>
      <c r="D1310" s="122"/>
      <c r="E1310" s="122"/>
      <c r="F1310" s="101"/>
      <c r="H1310" s="124"/>
    </row>
    <row r="1311" spans="1:8" x14ac:dyDescent="0.3">
      <c r="A1311" s="101"/>
      <c r="B1311" s="101"/>
      <c r="C1311" s="101"/>
      <c r="D1311" s="122"/>
      <c r="E1311" s="122"/>
      <c r="F1311" s="101"/>
      <c r="H1311" s="124"/>
    </row>
    <row r="1312" spans="1:8" x14ac:dyDescent="0.3">
      <c r="A1312" s="101"/>
      <c r="B1312" s="101"/>
      <c r="C1312" s="101"/>
      <c r="D1312" s="122"/>
      <c r="E1312" s="122"/>
      <c r="F1312" s="101"/>
      <c r="H1312" s="124"/>
    </row>
    <row r="1313" spans="1:8" x14ac:dyDescent="0.3">
      <c r="A1313" s="101"/>
      <c r="B1313" s="101"/>
      <c r="C1313" s="101"/>
      <c r="D1313" s="122"/>
      <c r="E1313" s="122"/>
      <c r="F1313" s="101"/>
      <c r="H1313" s="124"/>
    </row>
    <row r="1314" spans="1:8" x14ac:dyDescent="0.3">
      <c r="A1314" s="101"/>
      <c r="B1314" s="101"/>
      <c r="C1314" s="101"/>
      <c r="D1314" s="122"/>
      <c r="E1314" s="122"/>
      <c r="F1314" s="101"/>
      <c r="H1314" s="124"/>
    </row>
    <row r="1315" spans="1:8" x14ac:dyDescent="0.3">
      <c r="A1315" s="101"/>
      <c r="B1315" s="101"/>
      <c r="C1315" s="101"/>
      <c r="D1315" s="122"/>
      <c r="E1315" s="122"/>
      <c r="F1315" s="101"/>
      <c r="H1315" s="124"/>
    </row>
    <row r="1316" spans="1:8" x14ac:dyDescent="0.3">
      <c r="A1316" s="101"/>
      <c r="B1316" s="101"/>
      <c r="C1316" s="101"/>
      <c r="D1316" s="122"/>
      <c r="E1316" s="122"/>
      <c r="F1316" s="101"/>
      <c r="H1316" s="124"/>
    </row>
    <row r="1317" spans="1:8" x14ac:dyDescent="0.3">
      <c r="A1317" s="101"/>
      <c r="B1317" s="101"/>
      <c r="C1317" s="101"/>
      <c r="D1317" s="122"/>
      <c r="E1317" s="122"/>
      <c r="F1317" s="101"/>
      <c r="H1317" s="124"/>
    </row>
    <row r="1318" spans="1:8" x14ac:dyDescent="0.3">
      <c r="A1318" s="101"/>
      <c r="B1318" s="101"/>
      <c r="C1318" s="101"/>
      <c r="D1318" s="122"/>
      <c r="E1318" s="122"/>
      <c r="F1318" s="101"/>
      <c r="H1318" s="124"/>
    </row>
    <row r="1319" spans="1:8" x14ac:dyDescent="0.3">
      <c r="A1319" s="101"/>
      <c r="B1319" s="101"/>
      <c r="C1319" s="101"/>
      <c r="D1319" s="122"/>
      <c r="E1319" s="122"/>
      <c r="F1319" s="101"/>
      <c r="H1319" s="124"/>
    </row>
    <row r="1320" spans="1:8" x14ac:dyDescent="0.3">
      <c r="A1320" s="101"/>
      <c r="B1320" s="101"/>
      <c r="C1320" s="101"/>
      <c r="D1320" s="122"/>
      <c r="E1320" s="122"/>
      <c r="F1320" s="101"/>
      <c r="H1320" s="124"/>
    </row>
    <row r="1321" spans="1:8" x14ac:dyDescent="0.3">
      <c r="A1321" s="101"/>
      <c r="B1321" s="101"/>
      <c r="C1321" s="101"/>
      <c r="D1321" s="122"/>
      <c r="E1321" s="122"/>
      <c r="F1321" s="101"/>
      <c r="H1321" s="124"/>
    </row>
    <row r="1322" spans="1:8" x14ac:dyDescent="0.3">
      <c r="A1322" s="101"/>
      <c r="B1322" s="101"/>
      <c r="C1322" s="101"/>
      <c r="D1322" s="122"/>
      <c r="E1322" s="122"/>
      <c r="F1322" s="101"/>
      <c r="H1322" s="124"/>
    </row>
    <row r="1323" spans="1:8" x14ac:dyDescent="0.3">
      <c r="A1323" s="101"/>
      <c r="B1323" s="101"/>
      <c r="C1323" s="101"/>
      <c r="D1323" s="122"/>
      <c r="E1323" s="122"/>
      <c r="F1323" s="101"/>
      <c r="H1323" s="124"/>
    </row>
    <row r="1324" spans="1:8" x14ac:dyDescent="0.3">
      <c r="A1324" s="101"/>
      <c r="B1324" s="101"/>
      <c r="C1324" s="101"/>
      <c r="D1324" s="122"/>
      <c r="E1324" s="122"/>
      <c r="F1324" s="101"/>
      <c r="H1324" s="124"/>
    </row>
    <row r="1325" spans="1:8" x14ac:dyDescent="0.3">
      <c r="A1325" s="101"/>
      <c r="B1325" s="101"/>
      <c r="C1325" s="101"/>
      <c r="D1325" s="122"/>
      <c r="E1325" s="122"/>
      <c r="F1325" s="101"/>
      <c r="H1325" s="124"/>
    </row>
    <row r="1326" spans="1:8" x14ac:dyDescent="0.3">
      <c r="A1326" s="101"/>
      <c r="B1326" s="101"/>
      <c r="C1326" s="101"/>
      <c r="D1326" s="122"/>
      <c r="E1326" s="122"/>
      <c r="F1326" s="101"/>
      <c r="H1326" s="124"/>
    </row>
    <row r="1327" spans="1:8" x14ac:dyDescent="0.3">
      <c r="A1327" s="101"/>
      <c r="B1327" s="101"/>
      <c r="C1327" s="101"/>
      <c r="D1327" s="122"/>
      <c r="E1327" s="122"/>
      <c r="F1327" s="101"/>
      <c r="H1327" s="124"/>
    </row>
    <row r="1328" spans="1:8" x14ac:dyDescent="0.3">
      <c r="A1328" s="101"/>
      <c r="B1328" s="101"/>
      <c r="C1328" s="101"/>
      <c r="D1328" s="122"/>
      <c r="E1328" s="122"/>
      <c r="F1328" s="101"/>
      <c r="H1328" s="124"/>
    </row>
    <row r="1329" spans="1:8" x14ac:dyDescent="0.3">
      <c r="A1329" s="101"/>
      <c r="B1329" s="101"/>
      <c r="C1329" s="101"/>
      <c r="D1329" s="122"/>
      <c r="E1329" s="122"/>
      <c r="F1329" s="101"/>
      <c r="H1329" s="124"/>
    </row>
    <row r="1330" spans="1:8" x14ac:dyDescent="0.3">
      <c r="A1330" s="101"/>
      <c r="B1330" s="101"/>
      <c r="C1330" s="101"/>
      <c r="D1330" s="122"/>
      <c r="E1330" s="122"/>
      <c r="F1330" s="101"/>
      <c r="H1330" s="124"/>
    </row>
    <row r="1331" spans="1:8" x14ac:dyDescent="0.3">
      <c r="A1331" s="101"/>
      <c r="B1331" s="101"/>
      <c r="C1331" s="101"/>
      <c r="D1331" s="122"/>
      <c r="E1331" s="122"/>
      <c r="F1331" s="101"/>
      <c r="H1331" s="124"/>
    </row>
    <row r="1332" spans="1:8" x14ac:dyDescent="0.3">
      <c r="A1332" s="101"/>
      <c r="B1332" s="101"/>
      <c r="C1332" s="101"/>
      <c r="D1332" s="122"/>
      <c r="E1332" s="122"/>
      <c r="F1332" s="101"/>
      <c r="H1332" s="124"/>
    </row>
    <row r="1333" spans="1:8" x14ac:dyDescent="0.3">
      <c r="A1333" s="101"/>
      <c r="B1333" s="101"/>
      <c r="C1333" s="101"/>
      <c r="D1333" s="122"/>
      <c r="E1333" s="122"/>
      <c r="F1333" s="101"/>
      <c r="H1333" s="124"/>
    </row>
    <row r="1334" spans="1:8" x14ac:dyDescent="0.3">
      <c r="A1334" s="101"/>
      <c r="B1334" s="101"/>
      <c r="C1334" s="101"/>
      <c r="D1334" s="122"/>
      <c r="E1334" s="122"/>
      <c r="F1334" s="101"/>
      <c r="H1334" s="124"/>
    </row>
    <row r="1335" spans="1:8" x14ac:dyDescent="0.3">
      <c r="A1335" s="101"/>
      <c r="B1335" s="101"/>
      <c r="C1335" s="101"/>
      <c r="D1335" s="122"/>
      <c r="E1335" s="122"/>
      <c r="F1335" s="101"/>
      <c r="H1335" s="124"/>
    </row>
    <row r="1336" spans="1:8" x14ac:dyDescent="0.3">
      <c r="A1336" s="101"/>
      <c r="B1336" s="101"/>
      <c r="C1336" s="101"/>
      <c r="D1336" s="122"/>
      <c r="E1336" s="122"/>
      <c r="F1336" s="101"/>
      <c r="H1336" s="124"/>
    </row>
    <row r="1337" spans="1:8" x14ac:dyDescent="0.3">
      <c r="A1337" s="101"/>
      <c r="B1337" s="101"/>
      <c r="C1337" s="101"/>
      <c r="D1337" s="122"/>
      <c r="E1337" s="122"/>
      <c r="F1337" s="101"/>
      <c r="H1337" s="124"/>
    </row>
    <row r="1338" spans="1:8" x14ac:dyDescent="0.3">
      <c r="A1338" s="101"/>
      <c r="B1338" s="101"/>
      <c r="C1338" s="101"/>
      <c r="D1338" s="122"/>
      <c r="E1338" s="122"/>
      <c r="F1338" s="101"/>
      <c r="H1338" s="124"/>
    </row>
    <row r="1339" spans="1:8" x14ac:dyDescent="0.3">
      <c r="A1339" s="101"/>
      <c r="B1339" s="101"/>
      <c r="C1339" s="101"/>
      <c r="D1339" s="122"/>
      <c r="E1339" s="122"/>
      <c r="F1339" s="101"/>
      <c r="H1339" s="124"/>
    </row>
    <row r="1340" spans="1:8" x14ac:dyDescent="0.3">
      <c r="A1340" s="101"/>
      <c r="B1340" s="101"/>
      <c r="C1340" s="101"/>
      <c r="D1340" s="122"/>
      <c r="E1340" s="122"/>
      <c r="F1340" s="101"/>
      <c r="H1340" s="124"/>
    </row>
    <row r="1341" spans="1:8" x14ac:dyDescent="0.3">
      <c r="A1341" s="101"/>
      <c r="B1341" s="101"/>
      <c r="C1341" s="101"/>
      <c r="D1341" s="122"/>
      <c r="E1341" s="122"/>
      <c r="F1341" s="101"/>
      <c r="H1341" s="124"/>
    </row>
    <row r="1342" spans="1:8" x14ac:dyDescent="0.3">
      <c r="A1342" s="101"/>
      <c r="B1342" s="101"/>
      <c r="C1342" s="101"/>
      <c r="D1342" s="122"/>
      <c r="E1342" s="122"/>
      <c r="F1342" s="101"/>
      <c r="H1342" s="124"/>
    </row>
    <row r="1343" spans="1:8" x14ac:dyDescent="0.3">
      <c r="A1343" s="101"/>
      <c r="B1343" s="101"/>
      <c r="C1343" s="101"/>
      <c r="D1343" s="122"/>
      <c r="E1343" s="122"/>
      <c r="F1343" s="101"/>
      <c r="H1343" s="124"/>
    </row>
    <row r="1344" spans="1:8" x14ac:dyDescent="0.3">
      <c r="A1344" s="101"/>
      <c r="B1344" s="101"/>
      <c r="C1344" s="101"/>
      <c r="D1344" s="122"/>
      <c r="E1344" s="122"/>
      <c r="F1344" s="101"/>
      <c r="H1344" s="124"/>
    </row>
    <row r="1345" spans="1:8" x14ac:dyDescent="0.3">
      <c r="A1345" s="101"/>
      <c r="B1345" s="101"/>
      <c r="C1345" s="101"/>
      <c r="D1345" s="122"/>
      <c r="E1345" s="122"/>
      <c r="F1345" s="101"/>
      <c r="H1345" s="124"/>
    </row>
    <row r="1346" spans="1:8" x14ac:dyDescent="0.3">
      <c r="A1346" s="101"/>
      <c r="B1346" s="101"/>
      <c r="C1346" s="101"/>
      <c r="D1346" s="122"/>
      <c r="E1346" s="122"/>
      <c r="F1346" s="101"/>
      <c r="H1346" s="124"/>
    </row>
    <row r="1347" spans="1:8" x14ac:dyDescent="0.3">
      <c r="A1347" s="101"/>
      <c r="B1347" s="101"/>
      <c r="C1347" s="101"/>
      <c r="D1347" s="122"/>
      <c r="E1347" s="122"/>
      <c r="F1347" s="101"/>
      <c r="H1347" s="124"/>
    </row>
    <row r="1348" spans="1:8" x14ac:dyDescent="0.3">
      <c r="A1348" s="101"/>
      <c r="B1348" s="101"/>
      <c r="C1348" s="101"/>
      <c r="D1348" s="122"/>
      <c r="E1348" s="122"/>
      <c r="F1348" s="101"/>
      <c r="H1348" s="124"/>
    </row>
    <row r="1349" spans="1:8" x14ac:dyDescent="0.3">
      <c r="A1349" s="101"/>
      <c r="B1349" s="101"/>
      <c r="C1349" s="101"/>
      <c r="D1349" s="122"/>
      <c r="E1349" s="122"/>
      <c r="F1349" s="101"/>
      <c r="H1349" s="124"/>
    </row>
    <row r="1350" spans="1:8" x14ac:dyDescent="0.3">
      <c r="A1350" s="101"/>
      <c r="B1350" s="101"/>
      <c r="C1350" s="101"/>
      <c r="D1350" s="122"/>
      <c r="E1350" s="122"/>
      <c r="F1350" s="101"/>
      <c r="H1350" s="124"/>
    </row>
    <row r="1351" spans="1:8" x14ac:dyDescent="0.3">
      <c r="A1351" s="101"/>
      <c r="B1351" s="101"/>
      <c r="C1351" s="101"/>
      <c r="D1351" s="122"/>
      <c r="E1351" s="122"/>
      <c r="F1351" s="101"/>
      <c r="H1351" s="124"/>
    </row>
    <row r="1352" spans="1:8" x14ac:dyDescent="0.3">
      <c r="A1352" s="101"/>
      <c r="B1352" s="101"/>
      <c r="C1352" s="101"/>
      <c r="D1352" s="122"/>
      <c r="E1352" s="122"/>
      <c r="F1352" s="101"/>
      <c r="H1352" s="124"/>
    </row>
    <row r="1353" spans="1:8" x14ac:dyDescent="0.3">
      <c r="A1353" s="101"/>
      <c r="B1353" s="101"/>
      <c r="C1353" s="101"/>
      <c r="D1353" s="122"/>
      <c r="E1353" s="122"/>
      <c r="F1353" s="101"/>
      <c r="H1353" s="124"/>
    </row>
    <row r="1354" spans="1:8" x14ac:dyDescent="0.3">
      <c r="A1354" s="101"/>
      <c r="B1354" s="101"/>
      <c r="C1354" s="101"/>
      <c r="D1354" s="122"/>
      <c r="E1354" s="122"/>
      <c r="F1354" s="101"/>
      <c r="H1354" s="124"/>
    </row>
    <row r="1355" spans="1:8" x14ac:dyDescent="0.3">
      <c r="A1355" s="101"/>
      <c r="B1355" s="101"/>
      <c r="C1355" s="101"/>
      <c r="D1355" s="122"/>
      <c r="E1355" s="122"/>
      <c r="F1355" s="101"/>
      <c r="H1355" s="124"/>
    </row>
    <row r="1356" spans="1:8" x14ac:dyDescent="0.3">
      <c r="A1356" s="101"/>
      <c r="B1356" s="101"/>
      <c r="C1356" s="101"/>
      <c r="D1356" s="122"/>
      <c r="E1356" s="122"/>
      <c r="F1356" s="101"/>
      <c r="H1356" s="124"/>
    </row>
    <row r="1357" spans="1:8" x14ac:dyDescent="0.3">
      <c r="A1357" s="101"/>
      <c r="B1357" s="101"/>
      <c r="C1357" s="101"/>
      <c r="D1357" s="122"/>
      <c r="E1357" s="122"/>
      <c r="F1357" s="101"/>
      <c r="H1357" s="124"/>
    </row>
    <row r="1358" spans="1:8" x14ac:dyDescent="0.3">
      <c r="A1358" s="101"/>
      <c r="B1358" s="101"/>
      <c r="C1358" s="101"/>
      <c r="D1358" s="122"/>
      <c r="E1358" s="122"/>
      <c r="F1358" s="101"/>
      <c r="H1358" s="124"/>
    </row>
    <row r="1359" spans="1:8" x14ac:dyDescent="0.3">
      <c r="A1359" s="101"/>
      <c r="B1359" s="101"/>
      <c r="C1359" s="101"/>
      <c r="D1359" s="122"/>
      <c r="E1359" s="122"/>
      <c r="F1359" s="101"/>
      <c r="H1359" s="124"/>
    </row>
    <row r="1360" spans="1:8" x14ac:dyDescent="0.3">
      <c r="A1360" s="101"/>
      <c r="B1360" s="101"/>
      <c r="C1360" s="101"/>
      <c r="D1360" s="122"/>
      <c r="E1360" s="122"/>
      <c r="F1360" s="101"/>
      <c r="H1360" s="124"/>
    </row>
    <row r="1361" spans="1:8" x14ac:dyDescent="0.3">
      <c r="A1361" s="101"/>
      <c r="B1361" s="101"/>
      <c r="C1361" s="101"/>
      <c r="D1361" s="122"/>
      <c r="E1361" s="122"/>
      <c r="F1361" s="101"/>
      <c r="H1361" s="124"/>
    </row>
    <row r="1362" spans="1:8" x14ac:dyDescent="0.3">
      <c r="A1362" s="101"/>
      <c r="B1362" s="101"/>
      <c r="C1362" s="101"/>
      <c r="D1362" s="122"/>
      <c r="E1362" s="122"/>
      <c r="F1362" s="101"/>
      <c r="H1362" s="124"/>
    </row>
    <row r="1363" spans="1:8" x14ac:dyDescent="0.3">
      <c r="A1363" s="101"/>
      <c r="B1363" s="101"/>
      <c r="C1363" s="101"/>
      <c r="D1363" s="122"/>
      <c r="E1363" s="122"/>
      <c r="F1363" s="101"/>
      <c r="H1363" s="124"/>
    </row>
    <row r="1364" spans="1:8" x14ac:dyDescent="0.3">
      <c r="A1364" s="101"/>
      <c r="B1364" s="101"/>
      <c r="C1364" s="101"/>
      <c r="D1364" s="122"/>
      <c r="E1364" s="122"/>
      <c r="F1364" s="101"/>
      <c r="H1364" s="124"/>
    </row>
    <row r="1365" spans="1:8" x14ac:dyDescent="0.3">
      <c r="A1365" s="101"/>
      <c r="B1365" s="101"/>
      <c r="C1365" s="101"/>
      <c r="D1365" s="122"/>
      <c r="E1365" s="122"/>
      <c r="F1365" s="101"/>
      <c r="H1365" s="124"/>
    </row>
    <row r="1366" spans="1:8" x14ac:dyDescent="0.3">
      <c r="A1366" s="101"/>
      <c r="B1366" s="101"/>
      <c r="C1366" s="101"/>
      <c r="D1366" s="122"/>
      <c r="E1366" s="122"/>
      <c r="F1366" s="101"/>
      <c r="H1366" s="124"/>
    </row>
    <row r="1367" spans="1:8" x14ac:dyDescent="0.3">
      <c r="A1367" s="101"/>
      <c r="B1367" s="101"/>
      <c r="C1367" s="101"/>
      <c r="D1367" s="122"/>
      <c r="E1367" s="122"/>
      <c r="F1367" s="101"/>
      <c r="H1367" s="124"/>
    </row>
    <row r="1368" spans="1:8" x14ac:dyDescent="0.3">
      <c r="A1368" s="101"/>
      <c r="B1368" s="101"/>
      <c r="C1368" s="101"/>
      <c r="D1368" s="122"/>
      <c r="E1368" s="122"/>
      <c r="F1368" s="101"/>
      <c r="H1368" s="124"/>
    </row>
    <row r="1369" spans="1:8" x14ac:dyDescent="0.3">
      <c r="A1369" s="101"/>
      <c r="B1369" s="101"/>
      <c r="C1369" s="101"/>
      <c r="D1369" s="122"/>
      <c r="E1369" s="122"/>
      <c r="F1369" s="101"/>
      <c r="H1369" s="124"/>
    </row>
    <row r="1370" spans="1:8" x14ac:dyDescent="0.3">
      <c r="A1370" s="101"/>
      <c r="B1370" s="101"/>
      <c r="C1370" s="101"/>
      <c r="D1370" s="122"/>
      <c r="E1370" s="122"/>
      <c r="F1370" s="101"/>
      <c r="H1370" s="124"/>
    </row>
    <row r="1371" spans="1:8" x14ac:dyDescent="0.3">
      <c r="A1371" s="101"/>
      <c r="B1371" s="101"/>
      <c r="C1371" s="101"/>
      <c r="D1371" s="122"/>
      <c r="E1371" s="122"/>
      <c r="F1371" s="101"/>
      <c r="H1371" s="124"/>
    </row>
    <row r="1372" spans="1:8" x14ac:dyDescent="0.3">
      <c r="A1372" s="101"/>
      <c r="B1372" s="101"/>
      <c r="C1372" s="101"/>
      <c r="D1372" s="122"/>
      <c r="E1372" s="122"/>
      <c r="F1372" s="101"/>
      <c r="H1372" s="124"/>
    </row>
    <row r="1373" spans="1:8" x14ac:dyDescent="0.3">
      <c r="A1373" s="101"/>
      <c r="B1373" s="101"/>
      <c r="C1373" s="101"/>
      <c r="D1373" s="122"/>
      <c r="E1373" s="122"/>
      <c r="F1373" s="101"/>
      <c r="H1373" s="124"/>
    </row>
    <row r="1374" spans="1:8" x14ac:dyDescent="0.3">
      <c r="A1374" s="101"/>
      <c r="B1374" s="101"/>
      <c r="C1374" s="101"/>
      <c r="D1374" s="122"/>
      <c r="E1374" s="122"/>
      <c r="F1374" s="101"/>
      <c r="H1374" s="124"/>
    </row>
    <row r="1375" spans="1:8" x14ac:dyDescent="0.3">
      <c r="A1375" s="101"/>
      <c r="B1375" s="101"/>
      <c r="C1375" s="101"/>
      <c r="D1375" s="122"/>
      <c r="E1375" s="122"/>
      <c r="F1375" s="101"/>
      <c r="H1375" s="124"/>
    </row>
    <row r="1376" spans="1:8" x14ac:dyDescent="0.3">
      <c r="A1376" s="101"/>
      <c r="B1376" s="101"/>
      <c r="C1376" s="101"/>
      <c r="D1376" s="122"/>
      <c r="E1376" s="122"/>
      <c r="F1376" s="101"/>
      <c r="H1376" s="124"/>
    </row>
    <row r="1377" spans="1:8" x14ac:dyDescent="0.3">
      <c r="A1377" s="101"/>
      <c r="B1377" s="101"/>
      <c r="C1377" s="101"/>
      <c r="D1377" s="122"/>
      <c r="E1377" s="122"/>
      <c r="F1377" s="101"/>
      <c r="H1377" s="124"/>
    </row>
    <row r="1378" spans="1:8" x14ac:dyDescent="0.3">
      <c r="A1378" s="101"/>
      <c r="B1378" s="101"/>
      <c r="C1378" s="101"/>
      <c r="D1378" s="122"/>
      <c r="E1378" s="122"/>
      <c r="F1378" s="101"/>
      <c r="H1378" s="124"/>
    </row>
    <row r="1379" spans="1:8" x14ac:dyDescent="0.3">
      <c r="A1379" s="101"/>
      <c r="B1379" s="101"/>
      <c r="C1379" s="101"/>
      <c r="D1379" s="122"/>
      <c r="E1379" s="122"/>
      <c r="F1379" s="101"/>
      <c r="H1379" s="124"/>
    </row>
    <row r="1380" spans="1:8" x14ac:dyDescent="0.3">
      <c r="A1380" s="101"/>
      <c r="B1380" s="101"/>
      <c r="C1380" s="101"/>
      <c r="D1380" s="122"/>
      <c r="E1380" s="122"/>
      <c r="F1380" s="101"/>
      <c r="H1380" s="124"/>
    </row>
    <row r="1381" spans="1:8" x14ac:dyDescent="0.3">
      <c r="A1381" s="101"/>
      <c r="B1381" s="101"/>
      <c r="C1381" s="101"/>
      <c r="D1381" s="122"/>
      <c r="E1381" s="122"/>
      <c r="F1381" s="101"/>
      <c r="H1381" s="124"/>
    </row>
    <row r="1382" spans="1:8" x14ac:dyDescent="0.3">
      <c r="A1382" s="101"/>
      <c r="B1382" s="101"/>
      <c r="C1382" s="101"/>
      <c r="D1382" s="122"/>
      <c r="E1382" s="122"/>
      <c r="F1382" s="101"/>
      <c r="H1382" s="124"/>
    </row>
    <row r="1383" spans="1:8" x14ac:dyDescent="0.3">
      <c r="A1383" s="101"/>
      <c r="B1383" s="101"/>
      <c r="C1383" s="101"/>
      <c r="D1383" s="122"/>
      <c r="E1383" s="122"/>
      <c r="F1383" s="101"/>
      <c r="H1383" s="124"/>
    </row>
    <row r="1384" spans="1:8" x14ac:dyDescent="0.3">
      <c r="A1384" s="101"/>
      <c r="B1384" s="101"/>
      <c r="C1384" s="101"/>
      <c r="D1384" s="122"/>
      <c r="E1384" s="122"/>
      <c r="F1384" s="101"/>
      <c r="H1384" s="124"/>
    </row>
    <row r="1385" spans="1:8" x14ac:dyDescent="0.3">
      <c r="A1385" s="101"/>
      <c r="B1385" s="101"/>
      <c r="C1385" s="101"/>
      <c r="D1385" s="122"/>
      <c r="E1385" s="122"/>
      <c r="F1385" s="101"/>
      <c r="H1385" s="124"/>
    </row>
    <row r="1386" spans="1:8" x14ac:dyDescent="0.3">
      <c r="A1386" s="101"/>
      <c r="B1386" s="101"/>
      <c r="C1386" s="101"/>
      <c r="D1386" s="122"/>
      <c r="E1386" s="122"/>
      <c r="F1386" s="101"/>
      <c r="H1386" s="124"/>
    </row>
    <row r="1387" spans="1:8" x14ac:dyDescent="0.3">
      <c r="A1387" s="101"/>
      <c r="B1387" s="101"/>
      <c r="C1387" s="101"/>
      <c r="D1387" s="122"/>
      <c r="E1387" s="122"/>
      <c r="F1387" s="101"/>
      <c r="H1387" s="124"/>
    </row>
    <row r="1388" spans="1:8" x14ac:dyDescent="0.3">
      <c r="A1388" s="101"/>
      <c r="B1388" s="101"/>
      <c r="C1388" s="101"/>
      <c r="D1388" s="122"/>
      <c r="E1388" s="122"/>
      <c r="F1388" s="101"/>
      <c r="H1388" s="124"/>
    </row>
    <row r="1389" spans="1:8" x14ac:dyDescent="0.3">
      <c r="A1389" s="101"/>
      <c r="B1389" s="101"/>
      <c r="C1389" s="101"/>
      <c r="D1389" s="122"/>
      <c r="E1389" s="122"/>
      <c r="F1389" s="101"/>
      <c r="H1389" s="124"/>
    </row>
    <row r="1390" spans="1:8" x14ac:dyDescent="0.3">
      <c r="A1390" s="101"/>
      <c r="B1390" s="101"/>
      <c r="C1390" s="101"/>
      <c r="D1390" s="122"/>
      <c r="E1390" s="122"/>
      <c r="F1390" s="101"/>
      <c r="H1390" s="124"/>
    </row>
    <row r="1391" spans="1:8" x14ac:dyDescent="0.3">
      <c r="A1391" s="101"/>
      <c r="B1391" s="101"/>
      <c r="C1391" s="101"/>
      <c r="D1391" s="122"/>
      <c r="E1391" s="122"/>
      <c r="F1391" s="101"/>
      <c r="H1391" s="124"/>
    </row>
    <row r="1392" spans="1:8" x14ac:dyDescent="0.3">
      <c r="A1392" s="101"/>
      <c r="B1392" s="101"/>
      <c r="C1392" s="101"/>
      <c r="D1392" s="122"/>
      <c r="E1392" s="122"/>
      <c r="F1392" s="101"/>
      <c r="H1392" s="124"/>
    </row>
    <row r="1393" spans="1:8" x14ac:dyDescent="0.3">
      <c r="A1393" s="101"/>
      <c r="B1393" s="101"/>
      <c r="C1393" s="101"/>
      <c r="D1393" s="122"/>
      <c r="E1393" s="122"/>
      <c r="F1393" s="101"/>
      <c r="H1393" s="124"/>
    </row>
    <row r="1394" spans="1:8" x14ac:dyDescent="0.3">
      <c r="A1394" s="101"/>
      <c r="B1394" s="101"/>
      <c r="C1394" s="101"/>
      <c r="D1394" s="122"/>
      <c r="E1394" s="122"/>
      <c r="F1394" s="101"/>
      <c r="H1394" s="124"/>
    </row>
    <row r="1395" spans="1:8" x14ac:dyDescent="0.3">
      <c r="A1395" s="101"/>
      <c r="B1395" s="101"/>
      <c r="C1395" s="101"/>
      <c r="D1395" s="122"/>
      <c r="E1395" s="122"/>
      <c r="F1395" s="101"/>
      <c r="H1395" s="124"/>
    </row>
    <row r="1396" spans="1:8" x14ac:dyDescent="0.3">
      <c r="A1396" s="101"/>
      <c r="B1396" s="101"/>
      <c r="C1396" s="101"/>
      <c r="D1396" s="122"/>
      <c r="E1396" s="122"/>
      <c r="F1396" s="101"/>
      <c r="H1396" s="124"/>
    </row>
    <row r="1397" spans="1:8" x14ac:dyDescent="0.3">
      <c r="A1397" s="101"/>
      <c r="B1397" s="101"/>
      <c r="C1397" s="101"/>
      <c r="D1397" s="122"/>
      <c r="E1397" s="122"/>
      <c r="F1397" s="101"/>
      <c r="H1397" s="124"/>
    </row>
    <row r="1398" spans="1:8" x14ac:dyDescent="0.3">
      <c r="A1398" s="101"/>
      <c r="B1398" s="101"/>
      <c r="C1398" s="101"/>
      <c r="D1398" s="122"/>
      <c r="E1398" s="122"/>
      <c r="F1398" s="101"/>
      <c r="H1398" s="124"/>
    </row>
    <row r="1399" spans="1:8" x14ac:dyDescent="0.3">
      <c r="A1399" s="101"/>
      <c r="B1399" s="101"/>
      <c r="C1399" s="101"/>
      <c r="D1399" s="122"/>
      <c r="E1399" s="122"/>
      <c r="F1399" s="101"/>
      <c r="H1399" s="124"/>
    </row>
    <row r="1400" spans="1:8" x14ac:dyDescent="0.3">
      <c r="A1400" s="101"/>
      <c r="B1400" s="101"/>
      <c r="C1400" s="101"/>
      <c r="D1400" s="122"/>
      <c r="E1400" s="122"/>
      <c r="F1400" s="101"/>
      <c r="H1400" s="124"/>
    </row>
    <row r="1401" spans="1:8" x14ac:dyDescent="0.3">
      <c r="A1401" s="101"/>
      <c r="B1401" s="101"/>
      <c r="C1401" s="101"/>
      <c r="D1401" s="122"/>
      <c r="E1401" s="122"/>
      <c r="F1401" s="101"/>
      <c r="H1401" s="124"/>
    </row>
    <row r="1402" spans="1:8" x14ac:dyDescent="0.3">
      <c r="A1402" s="101"/>
      <c r="B1402" s="101"/>
      <c r="C1402" s="101"/>
      <c r="D1402" s="122"/>
      <c r="E1402" s="122"/>
      <c r="F1402" s="101"/>
      <c r="H1402" s="124"/>
    </row>
    <row r="1403" spans="1:8" x14ac:dyDescent="0.3">
      <c r="A1403" s="101"/>
      <c r="B1403" s="101"/>
      <c r="C1403" s="101"/>
      <c r="D1403" s="122"/>
      <c r="E1403" s="122"/>
      <c r="F1403" s="101"/>
      <c r="H1403" s="124"/>
    </row>
    <row r="1404" spans="1:8" x14ac:dyDescent="0.3">
      <c r="A1404" s="101"/>
      <c r="B1404" s="101"/>
      <c r="C1404" s="101"/>
      <c r="D1404" s="122"/>
      <c r="E1404" s="122"/>
      <c r="F1404" s="101"/>
      <c r="H1404" s="124"/>
    </row>
    <row r="1405" spans="1:8" x14ac:dyDescent="0.3">
      <c r="A1405" s="101"/>
      <c r="B1405" s="101"/>
      <c r="C1405" s="101"/>
      <c r="D1405" s="122"/>
      <c r="E1405" s="122"/>
      <c r="F1405" s="101"/>
      <c r="H1405" s="124"/>
    </row>
    <row r="1406" spans="1:8" x14ac:dyDescent="0.3">
      <c r="A1406" s="101"/>
      <c r="B1406" s="101"/>
      <c r="C1406" s="101"/>
      <c r="D1406" s="122"/>
      <c r="E1406" s="122"/>
      <c r="F1406" s="101"/>
      <c r="H1406" s="124"/>
    </row>
    <row r="1407" spans="1:8" x14ac:dyDescent="0.3">
      <c r="A1407" s="101"/>
      <c r="B1407" s="101"/>
      <c r="C1407" s="101"/>
      <c r="D1407" s="122"/>
      <c r="E1407" s="122"/>
      <c r="F1407" s="101"/>
      <c r="H1407" s="124"/>
    </row>
    <row r="1408" spans="1:8" x14ac:dyDescent="0.3">
      <c r="A1408" s="101"/>
      <c r="B1408" s="101"/>
      <c r="C1408" s="101"/>
      <c r="D1408" s="122"/>
      <c r="E1408" s="122"/>
      <c r="F1408" s="101"/>
      <c r="H1408" s="124"/>
    </row>
    <row r="1409" spans="1:8" x14ac:dyDescent="0.3">
      <c r="A1409" s="101"/>
      <c r="B1409" s="101"/>
      <c r="C1409" s="101"/>
      <c r="D1409" s="122"/>
      <c r="E1409" s="122"/>
      <c r="F1409" s="101"/>
      <c r="H1409" s="124"/>
    </row>
    <row r="1410" spans="1:8" x14ac:dyDescent="0.3">
      <c r="A1410" s="101"/>
      <c r="B1410" s="101"/>
      <c r="C1410" s="101"/>
      <c r="D1410" s="122"/>
      <c r="E1410" s="122"/>
      <c r="F1410" s="101"/>
      <c r="H1410" s="124"/>
    </row>
    <row r="1411" spans="1:8" x14ac:dyDescent="0.3">
      <c r="A1411" s="101"/>
      <c r="B1411" s="101"/>
      <c r="C1411" s="101"/>
      <c r="D1411" s="122"/>
      <c r="E1411" s="122"/>
      <c r="F1411" s="101"/>
      <c r="H1411" s="124"/>
    </row>
    <row r="1412" spans="1:8" x14ac:dyDescent="0.3">
      <c r="A1412" s="101"/>
      <c r="B1412" s="101"/>
      <c r="C1412" s="101"/>
      <c r="D1412" s="122"/>
      <c r="E1412" s="122"/>
      <c r="F1412" s="101"/>
      <c r="H1412" s="124"/>
    </row>
    <row r="1413" spans="1:8" x14ac:dyDescent="0.3">
      <c r="A1413" s="101"/>
      <c r="B1413" s="101"/>
      <c r="C1413" s="101"/>
      <c r="D1413" s="122"/>
      <c r="E1413" s="122"/>
      <c r="F1413" s="101"/>
      <c r="H1413" s="124"/>
    </row>
    <row r="1414" spans="1:8" x14ac:dyDescent="0.3">
      <c r="A1414" s="101"/>
      <c r="B1414" s="101"/>
      <c r="C1414" s="101"/>
      <c r="D1414" s="122"/>
      <c r="E1414" s="122"/>
      <c r="F1414" s="101"/>
      <c r="H1414" s="124"/>
    </row>
    <row r="1415" spans="1:8" x14ac:dyDescent="0.3">
      <c r="A1415" s="101"/>
      <c r="B1415" s="101"/>
      <c r="C1415" s="101"/>
      <c r="D1415" s="122"/>
      <c r="E1415" s="122"/>
      <c r="F1415" s="101"/>
      <c r="H1415" s="124"/>
    </row>
    <row r="1416" spans="1:8" x14ac:dyDescent="0.3">
      <c r="A1416" s="101"/>
      <c r="B1416" s="101"/>
      <c r="C1416" s="101"/>
      <c r="D1416" s="122"/>
      <c r="E1416" s="122"/>
      <c r="F1416" s="101"/>
      <c r="H1416" s="124"/>
    </row>
    <row r="1417" spans="1:8" x14ac:dyDescent="0.3">
      <c r="A1417" s="101"/>
      <c r="B1417" s="101"/>
      <c r="C1417" s="101"/>
      <c r="D1417" s="122"/>
      <c r="E1417" s="122"/>
      <c r="F1417" s="101"/>
      <c r="H1417" s="124"/>
    </row>
    <row r="1418" spans="1:8" x14ac:dyDescent="0.3">
      <c r="A1418" s="101"/>
      <c r="B1418" s="101"/>
      <c r="C1418" s="101"/>
      <c r="D1418" s="122"/>
      <c r="E1418" s="122"/>
      <c r="F1418" s="101"/>
      <c r="H1418" s="124"/>
    </row>
    <row r="1419" spans="1:8" x14ac:dyDescent="0.3">
      <c r="A1419" s="101"/>
      <c r="B1419" s="101"/>
      <c r="C1419" s="101"/>
      <c r="D1419" s="122"/>
      <c r="E1419" s="122"/>
      <c r="F1419" s="101"/>
      <c r="H1419" s="124"/>
    </row>
    <row r="1420" spans="1:8" x14ac:dyDescent="0.3">
      <c r="A1420" s="101"/>
      <c r="B1420" s="101"/>
      <c r="C1420" s="101"/>
      <c r="D1420" s="122"/>
      <c r="E1420" s="122"/>
      <c r="F1420" s="101"/>
      <c r="H1420" s="124"/>
    </row>
    <row r="1421" spans="1:8" x14ac:dyDescent="0.3">
      <c r="A1421" s="101"/>
      <c r="B1421" s="101"/>
      <c r="C1421" s="101"/>
      <c r="D1421" s="122"/>
      <c r="E1421" s="122"/>
      <c r="F1421" s="101"/>
      <c r="H1421" s="124"/>
    </row>
    <row r="1422" spans="1:8" x14ac:dyDescent="0.3">
      <c r="A1422" s="101"/>
      <c r="B1422" s="101"/>
      <c r="C1422" s="101"/>
      <c r="D1422" s="122"/>
      <c r="E1422" s="122"/>
      <c r="F1422" s="101"/>
      <c r="H1422" s="124"/>
    </row>
    <row r="1423" spans="1:8" x14ac:dyDescent="0.3">
      <c r="A1423" s="101"/>
      <c r="B1423" s="101"/>
      <c r="C1423" s="101"/>
      <c r="D1423" s="122"/>
      <c r="E1423" s="122"/>
      <c r="F1423" s="101"/>
      <c r="H1423" s="124"/>
    </row>
    <row r="1424" spans="1:8" x14ac:dyDescent="0.3">
      <c r="A1424" s="101"/>
      <c r="B1424" s="101"/>
      <c r="C1424" s="101"/>
      <c r="D1424" s="122"/>
      <c r="E1424" s="122"/>
      <c r="F1424" s="101"/>
      <c r="H1424" s="124"/>
    </row>
    <row r="1425" spans="1:8" x14ac:dyDescent="0.3">
      <c r="A1425" s="101"/>
      <c r="B1425" s="101"/>
      <c r="C1425" s="101"/>
      <c r="D1425" s="122"/>
      <c r="E1425" s="122"/>
      <c r="F1425" s="101"/>
      <c r="H1425" s="124"/>
    </row>
    <row r="1426" spans="1:8" x14ac:dyDescent="0.3">
      <c r="A1426" s="101"/>
      <c r="B1426" s="101"/>
      <c r="C1426" s="101"/>
      <c r="D1426" s="122"/>
      <c r="E1426" s="122"/>
      <c r="F1426" s="101"/>
      <c r="H1426" s="124"/>
    </row>
    <row r="1427" spans="1:8" x14ac:dyDescent="0.3">
      <c r="A1427" s="101"/>
      <c r="B1427" s="101"/>
      <c r="C1427" s="101"/>
      <c r="D1427" s="122"/>
      <c r="E1427" s="122"/>
      <c r="F1427" s="101"/>
      <c r="H1427" s="124"/>
    </row>
    <row r="1428" spans="1:8" x14ac:dyDescent="0.3">
      <c r="A1428" s="101"/>
      <c r="B1428" s="101"/>
      <c r="C1428" s="101"/>
      <c r="D1428" s="122"/>
      <c r="E1428" s="122"/>
      <c r="F1428" s="101"/>
      <c r="H1428" s="124"/>
    </row>
    <row r="1429" spans="1:8" x14ac:dyDescent="0.3">
      <c r="A1429" s="101"/>
      <c r="B1429" s="101"/>
      <c r="C1429" s="101"/>
      <c r="D1429" s="122"/>
      <c r="E1429" s="122"/>
      <c r="F1429" s="101"/>
      <c r="H1429" s="124"/>
    </row>
    <row r="1430" spans="1:8" x14ac:dyDescent="0.3">
      <c r="A1430" s="101"/>
      <c r="B1430" s="101"/>
      <c r="C1430" s="101"/>
      <c r="D1430" s="122"/>
      <c r="E1430" s="122"/>
      <c r="F1430" s="101"/>
      <c r="H1430" s="124"/>
    </row>
    <row r="1431" spans="1:8" x14ac:dyDescent="0.3">
      <c r="A1431" s="101"/>
      <c r="B1431" s="101"/>
      <c r="C1431" s="101"/>
      <c r="D1431" s="122"/>
      <c r="E1431" s="122"/>
      <c r="F1431" s="101"/>
      <c r="H1431" s="124"/>
    </row>
    <row r="1432" spans="1:8" x14ac:dyDescent="0.3">
      <c r="A1432" s="101"/>
      <c r="B1432" s="101"/>
      <c r="C1432" s="101"/>
      <c r="D1432" s="122"/>
      <c r="E1432" s="122"/>
      <c r="F1432" s="101"/>
      <c r="H1432" s="124"/>
    </row>
    <row r="1433" spans="1:8" x14ac:dyDescent="0.3">
      <c r="A1433" s="101"/>
      <c r="B1433" s="101"/>
      <c r="C1433" s="101"/>
      <c r="D1433" s="122"/>
      <c r="E1433" s="122"/>
      <c r="F1433" s="101"/>
      <c r="H1433" s="124"/>
    </row>
    <row r="1434" spans="1:8" x14ac:dyDescent="0.3">
      <c r="A1434" s="101"/>
      <c r="B1434" s="101"/>
      <c r="C1434" s="101"/>
      <c r="D1434" s="122"/>
      <c r="E1434" s="122"/>
      <c r="F1434" s="101"/>
      <c r="H1434" s="124"/>
    </row>
    <row r="1435" spans="1:8" x14ac:dyDescent="0.3">
      <c r="A1435" s="101"/>
      <c r="B1435" s="101"/>
      <c r="C1435" s="101"/>
      <c r="D1435" s="122"/>
      <c r="E1435" s="122"/>
      <c r="F1435" s="101"/>
      <c r="H1435" s="124"/>
    </row>
    <row r="1436" spans="1:8" x14ac:dyDescent="0.3">
      <c r="A1436" s="101"/>
      <c r="B1436" s="101"/>
      <c r="C1436" s="101"/>
      <c r="D1436" s="122"/>
      <c r="E1436" s="122"/>
      <c r="F1436" s="101"/>
      <c r="H1436" s="124"/>
    </row>
    <row r="1437" spans="1:8" x14ac:dyDescent="0.3">
      <c r="A1437" s="101"/>
      <c r="B1437" s="101"/>
      <c r="C1437" s="101"/>
      <c r="D1437" s="122"/>
      <c r="E1437" s="122"/>
      <c r="F1437" s="101"/>
      <c r="H1437" s="124"/>
    </row>
    <row r="1438" spans="1:8" x14ac:dyDescent="0.3">
      <c r="A1438" s="101"/>
      <c r="B1438" s="101"/>
      <c r="C1438" s="101"/>
      <c r="D1438" s="122"/>
      <c r="E1438" s="122"/>
      <c r="F1438" s="101"/>
      <c r="H1438" s="124"/>
    </row>
    <row r="1439" spans="1:8" x14ac:dyDescent="0.3">
      <c r="A1439" s="101"/>
      <c r="B1439" s="101"/>
      <c r="C1439" s="101"/>
      <c r="D1439" s="122"/>
      <c r="E1439" s="122"/>
      <c r="F1439" s="101"/>
      <c r="H1439" s="124"/>
    </row>
    <row r="1440" spans="1:8" x14ac:dyDescent="0.3">
      <c r="A1440" s="101"/>
      <c r="B1440" s="101"/>
      <c r="C1440" s="101"/>
      <c r="D1440" s="122"/>
      <c r="E1440" s="122"/>
      <c r="F1440" s="101"/>
      <c r="H1440" s="124"/>
    </row>
    <row r="1441" spans="1:8" x14ac:dyDescent="0.3">
      <c r="A1441" s="101"/>
      <c r="B1441" s="101"/>
      <c r="C1441" s="101"/>
      <c r="D1441" s="122"/>
      <c r="E1441" s="122"/>
      <c r="F1441" s="101"/>
      <c r="H1441" s="124"/>
    </row>
    <row r="1442" spans="1:8" x14ac:dyDescent="0.3">
      <c r="A1442" s="101"/>
      <c r="B1442" s="101"/>
      <c r="C1442" s="101"/>
      <c r="D1442" s="122"/>
      <c r="E1442" s="122"/>
      <c r="F1442" s="101"/>
      <c r="H1442" s="124"/>
    </row>
    <row r="1443" spans="1:8" x14ac:dyDescent="0.3">
      <c r="A1443" s="101"/>
      <c r="B1443" s="101"/>
      <c r="C1443" s="101"/>
      <c r="D1443" s="122"/>
      <c r="E1443" s="122"/>
      <c r="F1443" s="101"/>
      <c r="H1443" s="124"/>
    </row>
    <row r="1444" spans="1:8" x14ac:dyDescent="0.3">
      <c r="A1444" s="101"/>
      <c r="B1444" s="101"/>
      <c r="C1444" s="101"/>
      <c r="D1444" s="122"/>
      <c r="E1444" s="122"/>
      <c r="F1444" s="101"/>
      <c r="H1444" s="124"/>
    </row>
    <row r="1445" spans="1:8" x14ac:dyDescent="0.3">
      <c r="A1445" s="101"/>
      <c r="B1445" s="101"/>
      <c r="C1445" s="101"/>
      <c r="D1445" s="122"/>
      <c r="E1445" s="122"/>
      <c r="F1445" s="101"/>
      <c r="H1445" s="124"/>
    </row>
    <row r="1446" spans="1:8" x14ac:dyDescent="0.3">
      <c r="A1446" s="101"/>
      <c r="B1446" s="101"/>
      <c r="C1446" s="101"/>
      <c r="D1446" s="122"/>
      <c r="E1446" s="122"/>
      <c r="F1446" s="101"/>
      <c r="H1446" s="124"/>
    </row>
    <row r="1447" spans="1:8" x14ac:dyDescent="0.3">
      <c r="A1447" s="101"/>
      <c r="B1447" s="101"/>
      <c r="C1447" s="101"/>
      <c r="D1447" s="122"/>
      <c r="E1447" s="122"/>
      <c r="F1447" s="101"/>
      <c r="H1447" s="124"/>
    </row>
    <row r="1448" spans="1:8" x14ac:dyDescent="0.3">
      <c r="A1448" s="101"/>
      <c r="B1448" s="101"/>
      <c r="C1448" s="101"/>
      <c r="D1448" s="122"/>
      <c r="E1448" s="122"/>
      <c r="F1448" s="101"/>
      <c r="H1448" s="124"/>
    </row>
    <row r="1449" spans="1:8" x14ac:dyDescent="0.3">
      <c r="A1449" s="101"/>
      <c r="B1449" s="101"/>
      <c r="C1449" s="101"/>
      <c r="D1449" s="122"/>
      <c r="E1449" s="122"/>
      <c r="F1449" s="101"/>
      <c r="H1449" s="124"/>
    </row>
    <row r="1450" spans="1:8" x14ac:dyDescent="0.3">
      <c r="A1450" s="101"/>
      <c r="B1450" s="101"/>
      <c r="C1450" s="101"/>
      <c r="D1450" s="122"/>
      <c r="E1450" s="122"/>
      <c r="F1450" s="101"/>
      <c r="H1450" s="124"/>
    </row>
    <row r="1451" spans="1:8" x14ac:dyDescent="0.3">
      <c r="A1451" s="101"/>
      <c r="B1451" s="101"/>
      <c r="C1451" s="101"/>
      <c r="D1451" s="122"/>
      <c r="E1451" s="122"/>
      <c r="F1451" s="101"/>
      <c r="H1451" s="124"/>
    </row>
    <row r="1452" spans="1:8" x14ac:dyDescent="0.3">
      <c r="A1452" s="101"/>
      <c r="B1452" s="101"/>
      <c r="C1452" s="101"/>
      <c r="D1452" s="122"/>
      <c r="E1452" s="122"/>
      <c r="F1452" s="101"/>
      <c r="H1452" s="124"/>
    </row>
    <row r="1453" spans="1:8" x14ac:dyDescent="0.3">
      <c r="A1453" s="101"/>
      <c r="B1453" s="101"/>
      <c r="C1453" s="101"/>
      <c r="D1453" s="122"/>
      <c r="E1453" s="122"/>
      <c r="F1453" s="101"/>
      <c r="H1453" s="124"/>
    </row>
    <row r="1454" spans="1:8" x14ac:dyDescent="0.3">
      <c r="A1454" s="101"/>
      <c r="B1454" s="101"/>
      <c r="C1454" s="101"/>
      <c r="D1454" s="122"/>
      <c r="E1454" s="122"/>
      <c r="F1454" s="101"/>
      <c r="H1454" s="124"/>
    </row>
    <row r="1455" spans="1:8" x14ac:dyDescent="0.3">
      <c r="A1455" s="101"/>
      <c r="B1455" s="101"/>
      <c r="C1455" s="101"/>
      <c r="D1455" s="122"/>
      <c r="E1455" s="122"/>
      <c r="F1455" s="101"/>
      <c r="H1455" s="124"/>
    </row>
    <row r="1456" spans="1:8" x14ac:dyDescent="0.3">
      <c r="A1456" s="101"/>
      <c r="B1456" s="101"/>
      <c r="C1456" s="101"/>
      <c r="D1456" s="122"/>
      <c r="E1456" s="122"/>
      <c r="F1456" s="101"/>
      <c r="H1456" s="124"/>
    </row>
    <row r="1457" spans="1:8" x14ac:dyDescent="0.3">
      <c r="A1457" s="101"/>
      <c r="B1457" s="101"/>
      <c r="C1457" s="101"/>
      <c r="D1457" s="122"/>
      <c r="E1457" s="122"/>
      <c r="F1457" s="101"/>
      <c r="H1457" s="124"/>
    </row>
    <row r="1458" spans="1:8" x14ac:dyDescent="0.3">
      <c r="A1458" s="101"/>
      <c r="B1458" s="101"/>
      <c r="C1458" s="101"/>
      <c r="D1458" s="122"/>
      <c r="E1458" s="122"/>
      <c r="F1458" s="101"/>
      <c r="H1458" s="124"/>
    </row>
    <row r="1459" spans="1:8" x14ac:dyDescent="0.3">
      <c r="A1459" s="101"/>
      <c r="B1459" s="101"/>
      <c r="C1459" s="101"/>
      <c r="D1459" s="122"/>
      <c r="E1459" s="122"/>
      <c r="F1459" s="101"/>
      <c r="H1459" s="124"/>
    </row>
    <row r="1460" spans="1:8" x14ac:dyDescent="0.3">
      <c r="A1460" s="101"/>
      <c r="B1460" s="101"/>
      <c r="C1460" s="101"/>
      <c r="D1460" s="122"/>
      <c r="E1460" s="122"/>
      <c r="F1460" s="101"/>
      <c r="H1460" s="124"/>
    </row>
    <row r="1461" spans="1:8" x14ac:dyDescent="0.3">
      <c r="A1461" s="101"/>
      <c r="B1461" s="101"/>
      <c r="C1461" s="101"/>
      <c r="D1461" s="122"/>
      <c r="E1461" s="122"/>
      <c r="F1461" s="101"/>
      <c r="H1461" s="124"/>
    </row>
    <row r="1462" spans="1:8" x14ac:dyDescent="0.3">
      <c r="A1462" s="101"/>
      <c r="B1462" s="101"/>
      <c r="C1462" s="101"/>
      <c r="D1462" s="122"/>
      <c r="E1462" s="122"/>
      <c r="F1462" s="101"/>
      <c r="H1462" s="124"/>
    </row>
    <row r="1463" spans="1:8" x14ac:dyDescent="0.3">
      <c r="A1463" s="101"/>
      <c r="B1463" s="101"/>
      <c r="C1463" s="101"/>
      <c r="D1463" s="122"/>
      <c r="E1463" s="122"/>
      <c r="F1463" s="101"/>
      <c r="H1463" s="124"/>
    </row>
    <row r="1464" spans="1:8" x14ac:dyDescent="0.3">
      <c r="A1464" s="101"/>
      <c r="B1464" s="101"/>
      <c r="C1464" s="101"/>
      <c r="D1464" s="122"/>
      <c r="E1464" s="122"/>
      <c r="F1464" s="101"/>
      <c r="H1464" s="124"/>
    </row>
    <row r="1465" spans="1:8" x14ac:dyDescent="0.3">
      <c r="A1465" s="101"/>
      <c r="B1465" s="101"/>
      <c r="C1465" s="101"/>
      <c r="D1465" s="122"/>
      <c r="E1465" s="122"/>
      <c r="F1465" s="101"/>
      <c r="H1465" s="124"/>
    </row>
    <row r="1466" spans="1:8" x14ac:dyDescent="0.3">
      <c r="A1466" s="101"/>
      <c r="B1466" s="101"/>
      <c r="C1466" s="101"/>
      <c r="D1466" s="122"/>
      <c r="E1466" s="122"/>
      <c r="F1466" s="101"/>
      <c r="H1466" s="124"/>
    </row>
    <row r="1467" spans="1:8" x14ac:dyDescent="0.3">
      <c r="A1467" s="101"/>
      <c r="B1467" s="101"/>
      <c r="C1467" s="101"/>
      <c r="D1467" s="122"/>
      <c r="E1467" s="122"/>
      <c r="F1467" s="101"/>
      <c r="H1467" s="124"/>
    </row>
    <row r="1468" spans="1:8" x14ac:dyDescent="0.3">
      <c r="A1468" s="101"/>
      <c r="B1468" s="101"/>
      <c r="C1468" s="101"/>
      <c r="D1468" s="122"/>
      <c r="E1468" s="122"/>
      <c r="F1468" s="101"/>
      <c r="H1468" s="124"/>
    </row>
    <row r="1469" spans="1:8" x14ac:dyDescent="0.3">
      <c r="A1469" s="101"/>
      <c r="B1469" s="101"/>
      <c r="C1469" s="101"/>
      <c r="D1469" s="122"/>
      <c r="E1469" s="122"/>
      <c r="F1469" s="101"/>
      <c r="H1469" s="124"/>
    </row>
    <row r="1470" spans="1:8" x14ac:dyDescent="0.3">
      <c r="A1470" s="101"/>
      <c r="B1470" s="101"/>
      <c r="C1470" s="101"/>
      <c r="D1470" s="122"/>
      <c r="E1470" s="122"/>
      <c r="F1470" s="101"/>
      <c r="H1470" s="124"/>
    </row>
    <row r="1471" spans="1:8" x14ac:dyDescent="0.3">
      <c r="A1471" s="101"/>
      <c r="B1471" s="101"/>
      <c r="C1471" s="101"/>
      <c r="D1471" s="122"/>
      <c r="E1471" s="122"/>
      <c r="F1471" s="101"/>
      <c r="H1471" s="124"/>
    </row>
    <row r="1472" spans="1:8" x14ac:dyDescent="0.3">
      <c r="A1472" s="101"/>
      <c r="B1472" s="101"/>
      <c r="C1472" s="101"/>
      <c r="D1472" s="122"/>
      <c r="E1472" s="122"/>
      <c r="F1472" s="101"/>
      <c r="H1472" s="124"/>
    </row>
    <row r="1473" spans="1:8" x14ac:dyDescent="0.3">
      <c r="A1473" s="101"/>
      <c r="B1473" s="101"/>
      <c r="C1473" s="101"/>
      <c r="D1473" s="122"/>
      <c r="E1473" s="122"/>
      <c r="F1473" s="101"/>
      <c r="H1473" s="124"/>
    </row>
    <row r="1474" spans="1:8" x14ac:dyDescent="0.3">
      <c r="A1474" s="101"/>
      <c r="B1474" s="101"/>
      <c r="C1474" s="101"/>
      <c r="D1474" s="122"/>
      <c r="E1474" s="122"/>
      <c r="F1474" s="101"/>
      <c r="H1474" s="124"/>
    </row>
    <row r="1475" spans="1:8" x14ac:dyDescent="0.3">
      <c r="A1475" s="101"/>
      <c r="B1475" s="101"/>
      <c r="C1475" s="101"/>
      <c r="D1475" s="122"/>
      <c r="E1475" s="122"/>
      <c r="F1475" s="101"/>
      <c r="H1475" s="124"/>
    </row>
    <row r="1476" spans="1:8" x14ac:dyDescent="0.3">
      <c r="A1476" s="101"/>
      <c r="B1476" s="101"/>
      <c r="C1476" s="101"/>
      <c r="D1476" s="122"/>
      <c r="E1476" s="122"/>
      <c r="F1476" s="101"/>
      <c r="H1476" s="124"/>
    </row>
    <row r="1477" spans="1:8" x14ac:dyDescent="0.3">
      <c r="A1477" s="101"/>
      <c r="B1477" s="101"/>
      <c r="C1477" s="101"/>
      <c r="D1477" s="122"/>
      <c r="E1477" s="122"/>
      <c r="F1477" s="101"/>
      <c r="H1477" s="124"/>
    </row>
    <row r="1478" spans="1:8" x14ac:dyDescent="0.3">
      <c r="A1478" s="101"/>
      <c r="B1478" s="101"/>
      <c r="C1478" s="101"/>
      <c r="D1478" s="122"/>
      <c r="E1478" s="122"/>
      <c r="F1478" s="101"/>
      <c r="H1478" s="124"/>
    </row>
    <row r="1479" spans="1:8" x14ac:dyDescent="0.3">
      <c r="A1479" s="101"/>
      <c r="B1479" s="101"/>
      <c r="C1479" s="101"/>
      <c r="D1479" s="122"/>
      <c r="E1479" s="122"/>
      <c r="F1479" s="101"/>
      <c r="H1479" s="124"/>
    </row>
    <row r="1480" spans="1:8" x14ac:dyDescent="0.3">
      <c r="A1480" s="101"/>
      <c r="B1480" s="101"/>
      <c r="C1480" s="101"/>
      <c r="D1480" s="122"/>
      <c r="E1480" s="122"/>
      <c r="F1480" s="101"/>
      <c r="H1480" s="124"/>
    </row>
    <row r="1481" spans="1:8" x14ac:dyDescent="0.3">
      <c r="A1481" s="101"/>
      <c r="B1481" s="101"/>
      <c r="C1481" s="101"/>
      <c r="D1481" s="122"/>
      <c r="E1481" s="122"/>
      <c r="F1481" s="101"/>
      <c r="H1481" s="124"/>
    </row>
    <row r="1482" spans="1:8" x14ac:dyDescent="0.3">
      <c r="A1482" s="101"/>
      <c r="B1482" s="101"/>
      <c r="C1482" s="101"/>
      <c r="D1482" s="122"/>
      <c r="E1482" s="122"/>
      <c r="F1482" s="101"/>
      <c r="H1482" s="124"/>
    </row>
    <row r="1483" spans="1:8" x14ac:dyDescent="0.3">
      <c r="A1483" s="101"/>
      <c r="B1483" s="101"/>
      <c r="C1483" s="101"/>
      <c r="D1483" s="122"/>
      <c r="E1483" s="122"/>
      <c r="F1483" s="101"/>
      <c r="H1483" s="124"/>
    </row>
    <row r="1484" spans="1:8" x14ac:dyDescent="0.3">
      <c r="A1484" s="101"/>
      <c r="B1484" s="101"/>
      <c r="C1484" s="101"/>
      <c r="D1484" s="122"/>
      <c r="E1484" s="122"/>
      <c r="F1484" s="101"/>
      <c r="H1484" s="124"/>
    </row>
    <row r="1485" spans="1:8" x14ac:dyDescent="0.3">
      <c r="A1485" s="101"/>
      <c r="B1485" s="101"/>
      <c r="C1485" s="101"/>
      <c r="D1485" s="122"/>
      <c r="E1485" s="122"/>
      <c r="F1485" s="101"/>
      <c r="H1485" s="124"/>
    </row>
    <row r="1486" spans="1:8" x14ac:dyDescent="0.3">
      <c r="A1486" s="101"/>
      <c r="B1486" s="101"/>
      <c r="C1486" s="101"/>
      <c r="D1486" s="122"/>
      <c r="E1486" s="122"/>
      <c r="F1486" s="101"/>
      <c r="H1486" s="124"/>
    </row>
    <row r="1487" spans="1:8" x14ac:dyDescent="0.3">
      <c r="A1487" s="101"/>
      <c r="B1487" s="101"/>
      <c r="C1487" s="101"/>
      <c r="D1487" s="122"/>
      <c r="E1487" s="122"/>
      <c r="F1487" s="101"/>
      <c r="H1487" s="124"/>
    </row>
    <row r="1488" spans="1:8" x14ac:dyDescent="0.3">
      <c r="A1488" s="101"/>
      <c r="B1488" s="101"/>
      <c r="C1488" s="101"/>
      <c r="D1488" s="122"/>
      <c r="E1488" s="122"/>
      <c r="F1488" s="101"/>
      <c r="H1488" s="124"/>
    </row>
    <row r="1489" spans="1:8" x14ac:dyDescent="0.3">
      <c r="A1489" s="101"/>
      <c r="B1489" s="101"/>
      <c r="C1489" s="101"/>
      <c r="D1489" s="122"/>
      <c r="E1489" s="122"/>
      <c r="F1489" s="101"/>
      <c r="H1489" s="124"/>
    </row>
    <row r="1490" spans="1:8" x14ac:dyDescent="0.3">
      <c r="A1490" s="101"/>
      <c r="B1490" s="101"/>
      <c r="C1490" s="101"/>
      <c r="D1490" s="122"/>
      <c r="E1490" s="122"/>
      <c r="F1490" s="101"/>
      <c r="H1490" s="124"/>
    </row>
    <row r="1491" spans="1:8" x14ac:dyDescent="0.3">
      <c r="A1491" s="101"/>
      <c r="B1491" s="101"/>
      <c r="C1491" s="101"/>
      <c r="D1491" s="122"/>
      <c r="E1491" s="122"/>
      <c r="F1491" s="101"/>
      <c r="H1491" s="124"/>
    </row>
    <row r="1492" spans="1:8" x14ac:dyDescent="0.3">
      <c r="A1492" s="101"/>
      <c r="B1492" s="101"/>
      <c r="C1492" s="101"/>
      <c r="D1492" s="122"/>
      <c r="E1492" s="122"/>
      <c r="F1492" s="101"/>
      <c r="H1492" s="124"/>
    </row>
    <row r="1493" spans="1:8" x14ac:dyDescent="0.3">
      <c r="A1493" s="101"/>
      <c r="B1493" s="101"/>
      <c r="C1493" s="101"/>
      <c r="D1493" s="122"/>
      <c r="E1493" s="122"/>
      <c r="F1493" s="101"/>
      <c r="H1493" s="124"/>
    </row>
    <row r="1494" spans="1:8" x14ac:dyDescent="0.3">
      <c r="A1494" s="101"/>
      <c r="B1494" s="101"/>
      <c r="C1494" s="101"/>
      <c r="D1494" s="122"/>
      <c r="E1494" s="122"/>
      <c r="F1494" s="101"/>
      <c r="H1494" s="124"/>
    </row>
    <row r="1495" spans="1:8" x14ac:dyDescent="0.3">
      <c r="A1495" s="101"/>
      <c r="B1495" s="101"/>
      <c r="C1495" s="101"/>
      <c r="D1495" s="122"/>
      <c r="E1495" s="122"/>
      <c r="F1495" s="101"/>
      <c r="H1495" s="124"/>
    </row>
    <row r="1496" spans="1:8" x14ac:dyDescent="0.3">
      <c r="A1496" s="101"/>
      <c r="B1496" s="101"/>
      <c r="C1496" s="101"/>
      <c r="D1496" s="122"/>
      <c r="E1496" s="122"/>
      <c r="F1496" s="101"/>
      <c r="H1496" s="124"/>
    </row>
    <row r="1497" spans="1:8" x14ac:dyDescent="0.3">
      <c r="A1497" s="101"/>
      <c r="B1497" s="101"/>
      <c r="C1497" s="101"/>
      <c r="D1497" s="122"/>
      <c r="E1497" s="122"/>
      <c r="F1497" s="101"/>
      <c r="H1497" s="124"/>
    </row>
    <row r="1498" spans="1:8" x14ac:dyDescent="0.3">
      <c r="A1498" s="101"/>
      <c r="B1498" s="101"/>
      <c r="C1498" s="101"/>
      <c r="D1498" s="122"/>
      <c r="E1498" s="122"/>
      <c r="F1498" s="101"/>
      <c r="H1498" s="124"/>
    </row>
    <row r="1499" spans="1:8" x14ac:dyDescent="0.3">
      <c r="A1499" s="101"/>
      <c r="B1499" s="101"/>
      <c r="C1499" s="101"/>
      <c r="D1499" s="122"/>
      <c r="E1499" s="122"/>
      <c r="F1499" s="101"/>
      <c r="H1499" s="124"/>
    </row>
    <row r="1500" spans="1:8" x14ac:dyDescent="0.3">
      <c r="A1500" s="101"/>
      <c r="B1500" s="101"/>
      <c r="C1500" s="101"/>
      <c r="D1500" s="122"/>
      <c r="E1500" s="122"/>
      <c r="F1500" s="101"/>
      <c r="H1500" s="124"/>
    </row>
    <row r="1501" spans="1:8" x14ac:dyDescent="0.3">
      <c r="A1501" s="101"/>
      <c r="B1501" s="101"/>
      <c r="C1501" s="101"/>
      <c r="D1501" s="122"/>
      <c r="E1501" s="122"/>
      <c r="F1501" s="101"/>
      <c r="H1501" s="124"/>
    </row>
    <row r="1502" spans="1:8" x14ac:dyDescent="0.3">
      <c r="A1502" s="101"/>
      <c r="B1502" s="101"/>
      <c r="C1502" s="101"/>
      <c r="D1502" s="122"/>
      <c r="E1502" s="122"/>
      <c r="F1502" s="101"/>
      <c r="H1502" s="124"/>
    </row>
    <row r="1503" spans="1:8" x14ac:dyDescent="0.3">
      <c r="A1503" s="101"/>
      <c r="B1503" s="101"/>
      <c r="C1503" s="101"/>
      <c r="D1503" s="122"/>
      <c r="E1503" s="122"/>
      <c r="F1503" s="101"/>
      <c r="H1503" s="124"/>
    </row>
    <row r="1504" spans="1:8" x14ac:dyDescent="0.3">
      <c r="A1504" s="101"/>
      <c r="B1504" s="101"/>
      <c r="C1504" s="101"/>
      <c r="D1504" s="122"/>
      <c r="E1504" s="122"/>
      <c r="F1504" s="101"/>
      <c r="H1504" s="124"/>
    </row>
    <row r="1505" spans="1:8" x14ac:dyDescent="0.3">
      <c r="A1505" s="101"/>
      <c r="B1505" s="101"/>
      <c r="C1505" s="101"/>
      <c r="D1505" s="122"/>
      <c r="E1505" s="122"/>
      <c r="F1505" s="101"/>
      <c r="H1505" s="124"/>
    </row>
    <row r="1506" spans="1:8" x14ac:dyDescent="0.3">
      <c r="A1506" s="101"/>
      <c r="B1506" s="101"/>
      <c r="C1506" s="101"/>
      <c r="D1506" s="122"/>
      <c r="E1506" s="122"/>
      <c r="F1506" s="101"/>
      <c r="H1506" s="124"/>
    </row>
    <row r="1507" spans="1:8" x14ac:dyDescent="0.3">
      <c r="A1507" s="101"/>
      <c r="B1507" s="101"/>
      <c r="C1507" s="101"/>
      <c r="D1507" s="122"/>
      <c r="E1507" s="122"/>
      <c r="F1507" s="101"/>
      <c r="H1507" s="124"/>
    </row>
    <row r="1508" spans="1:8" x14ac:dyDescent="0.3">
      <c r="A1508" s="101"/>
      <c r="B1508" s="101"/>
      <c r="C1508" s="101"/>
      <c r="D1508" s="122"/>
      <c r="E1508" s="122"/>
      <c r="F1508" s="101"/>
      <c r="H1508" s="124"/>
    </row>
    <row r="1509" spans="1:8" x14ac:dyDescent="0.3">
      <c r="A1509" s="101"/>
      <c r="B1509" s="101"/>
      <c r="C1509" s="101"/>
      <c r="D1509" s="122"/>
      <c r="E1509" s="122"/>
      <c r="F1509" s="101"/>
      <c r="H1509" s="124"/>
    </row>
    <row r="1510" spans="1:8" x14ac:dyDescent="0.3">
      <c r="A1510" s="101"/>
      <c r="B1510" s="101"/>
      <c r="C1510" s="101"/>
      <c r="D1510" s="122"/>
      <c r="E1510" s="122"/>
      <c r="F1510" s="101"/>
      <c r="H1510" s="124"/>
    </row>
    <row r="1511" spans="1:8" x14ac:dyDescent="0.3">
      <c r="A1511" s="101"/>
      <c r="B1511" s="101"/>
      <c r="C1511" s="101"/>
      <c r="D1511" s="122"/>
      <c r="E1511" s="122"/>
      <c r="F1511" s="101"/>
      <c r="H1511" s="124"/>
    </row>
    <row r="1512" spans="1:8" x14ac:dyDescent="0.3">
      <c r="A1512" s="101"/>
      <c r="B1512" s="101"/>
      <c r="C1512" s="101"/>
      <c r="D1512" s="122"/>
      <c r="E1512" s="122"/>
      <c r="F1512" s="101"/>
      <c r="H1512" s="124"/>
    </row>
    <row r="1513" spans="1:8" x14ac:dyDescent="0.3">
      <c r="A1513" s="101"/>
      <c r="B1513" s="101"/>
      <c r="C1513" s="101"/>
      <c r="D1513" s="122"/>
      <c r="E1513" s="122"/>
      <c r="F1513" s="101"/>
      <c r="H1513" s="124"/>
    </row>
    <row r="1514" spans="1:8" x14ac:dyDescent="0.3">
      <c r="A1514" s="101"/>
      <c r="B1514" s="101"/>
      <c r="C1514" s="101"/>
      <c r="D1514" s="122"/>
      <c r="E1514" s="122"/>
      <c r="F1514" s="101"/>
      <c r="H1514" s="124"/>
    </row>
    <row r="1515" spans="1:8" x14ac:dyDescent="0.3">
      <c r="A1515" s="101"/>
      <c r="B1515" s="101"/>
      <c r="C1515" s="101"/>
      <c r="D1515" s="122"/>
      <c r="E1515" s="122"/>
      <c r="F1515" s="101"/>
      <c r="H1515" s="124"/>
    </row>
    <row r="1516" spans="1:8" x14ac:dyDescent="0.3">
      <c r="A1516" s="101"/>
      <c r="B1516" s="101"/>
      <c r="C1516" s="101"/>
      <c r="D1516" s="122"/>
      <c r="E1516" s="122"/>
      <c r="F1516" s="101"/>
      <c r="H1516" s="124"/>
    </row>
    <row r="1517" spans="1:8" x14ac:dyDescent="0.3">
      <c r="A1517" s="101"/>
      <c r="B1517" s="101"/>
      <c r="C1517" s="101"/>
      <c r="D1517" s="122"/>
      <c r="E1517" s="122"/>
      <c r="F1517" s="101"/>
      <c r="H1517" s="124"/>
    </row>
    <row r="1518" spans="1:8" x14ac:dyDescent="0.3">
      <c r="A1518" s="101"/>
      <c r="B1518" s="101"/>
      <c r="C1518" s="101"/>
      <c r="D1518" s="122"/>
      <c r="E1518" s="122"/>
      <c r="F1518" s="101"/>
      <c r="H1518" s="124"/>
    </row>
    <row r="1519" spans="1:8" x14ac:dyDescent="0.3">
      <c r="A1519" s="101"/>
      <c r="B1519" s="101"/>
      <c r="C1519" s="101"/>
      <c r="D1519" s="122"/>
      <c r="E1519" s="122"/>
      <c r="F1519" s="101"/>
      <c r="H1519" s="124"/>
    </row>
    <row r="1520" spans="1:8" x14ac:dyDescent="0.3">
      <c r="A1520" s="101"/>
      <c r="B1520" s="101"/>
      <c r="C1520" s="101"/>
      <c r="D1520" s="122"/>
      <c r="E1520" s="122"/>
      <c r="F1520" s="101"/>
      <c r="H1520" s="124"/>
    </row>
    <row r="1521" spans="1:8" x14ac:dyDescent="0.3">
      <c r="A1521" s="101"/>
      <c r="B1521" s="101"/>
      <c r="C1521" s="101"/>
      <c r="D1521" s="122"/>
      <c r="E1521" s="122"/>
      <c r="F1521" s="101"/>
      <c r="H1521" s="124"/>
    </row>
    <row r="1522" spans="1:8" x14ac:dyDescent="0.3">
      <c r="A1522" s="101"/>
      <c r="B1522" s="101"/>
      <c r="C1522" s="101"/>
      <c r="D1522" s="122"/>
      <c r="E1522" s="122"/>
      <c r="F1522" s="101"/>
      <c r="H1522" s="124"/>
    </row>
    <row r="1523" spans="1:8" x14ac:dyDescent="0.3">
      <c r="A1523" s="101"/>
      <c r="B1523" s="101"/>
      <c r="C1523" s="101"/>
      <c r="D1523" s="122"/>
      <c r="E1523" s="122"/>
      <c r="F1523" s="101"/>
      <c r="H1523" s="124"/>
    </row>
    <row r="1524" spans="1:8" x14ac:dyDescent="0.3">
      <c r="A1524" s="101"/>
      <c r="B1524" s="101"/>
      <c r="C1524" s="101"/>
      <c r="D1524" s="122"/>
      <c r="E1524" s="122"/>
      <c r="F1524" s="101"/>
      <c r="H1524" s="124"/>
    </row>
    <row r="1525" spans="1:8" x14ac:dyDescent="0.3">
      <c r="A1525" s="101"/>
      <c r="B1525" s="101"/>
      <c r="C1525" s="101"/>
      <c r="D1525" s="122"/>
      <c r="E1525" s="122"/>
      <c r="F1525" s="101"/>
      <c r="H1525" s="124"/>
    </row>
    <row r="1526" spans="1:8" x14ac:dyDescent="0.3">
      <c r="A1526" s="101"/>
      <c r="B1526" s="101"/>
      <c r="C1526" s="101"/>
      <c r="D1526" s="122"/>
      <c r="E1526" s="122"/>
      <c r="F1526" s="101"/>
      <c r="H1526" s="124"/>
    </row>
    <row r="1527" spans="1:8" x14ac:dyDescent="0.3">
      <c r="A1527" s="101"/>
      <c r="B1527" s="101"/>
      <c r="C1527" s="101"/>
      <c r="D1527" s="122"/>
      <c r="E1527" s="122"/>
      <c r="F1527" s="101"/>
      <c r="H1527" s="124"/>
    </row>
    <row r="1528" spans="1:8" x14ac:dyDescent="0.3">
      <c r="A1528" s="101"/>
      <c r="B1528" s="101"/>
      <c r="C1528" s="101"/>
      <c r="D1528" s="122"/>
      <c r="E1528" s="122"/>
      <c r="F1528" s="101"/>
      <c r="H1528" s="124"/>
    </row>
    <row r="1529" spans="1:8" x14ac:dyDescent="0.3">
      <c r="A1529" s="101"/>
      <c r="B1529" s="101"/>
      <c r="C1529" s="101"/>
      <c r="D1529" s="122"/>
      <c r="E1529" s="122"/>
      <c r="F1529" s="101"/>
      <c r="H1529" s="124"/>
    </row>
    <row r="1530" spans="1:8" x14ac:dyDescent="0.3">
      <c r="A1530" s="101"/>
      <c r="B1530" s="101"/>
      <c r="C1530" s="101"/>
      <c r="D1530" s="122"/>
      <c r="E1530" s="122"/>
      <c r="F1530" s="101"/>
      <c r="H1530" s="124"/>
    </row>
    <row r="1531" spans="1:8" x14ac:dyDescent="0.3">
      <c r="A1531" s="101"/>
      <c r="B1531" s="101"/>
      <c r="C1531" s="101"/>
      <c r="D1531" s="122"/>
      <c r="E1531" s="122"/>
      <c r="F1531" s="101"/>
      <c r="H1531" s="124"/>
    </row>
    <row r="1532" spans="1:8" x14ac:dyDescent="0.3">
      <c r="A1532" s="101"/>
      <c r="B1532" s="101"/>
      <c r="C1532" s="101"/>
      <c r="D1532" s="122"/>
      <c r="E1532" s="122"/>
      <c r="F1532" s="101"/>
      <c r="H1532" s="124"/>
    </row>
    <row r="1533" spans="1:8" x14ac:dyDescent="0.3">
      <c r="A1533" s="101"/>
      <c r="B1533" s="101"/>
      <c r="C1533" s="101"/>
      <c r="D1533" s="122"/>
      <c r="E1533" s="122"/>
      <c r="F1533" s="101"/>
      <c r="H1533" s="124"/>
    </row>
    <row r="1534" spans="1:8" x14ac:dyDescent="0.3">
      <c r="A1534" s="101"/>
      <c r="B1534" s="101"/>
      <c r="C1534" s="101"/>
      <c r="D1534" s="122"/>
      <c r="E1534" s="122"/>
      <c r="F1534" s="101"/>
      <c r="H1534" s="124"/>
    </row>
    <row r="1535" spans="1:8" x14ac:dyDescent="0.3">
      <c r="A1535" s="101"/>
      <c r="B1535" s="101"/>
      <c r="C1535" s="101"/>
      <c r="D1535" s="122"/>
      <c r="E1535" s="122"/>
      <c r="F1535" s="101"/>
      <c r="H1535" s="124"/>
    </row>
    <row r="1536" spans="1:8" x14ac:dyDescent="0.3">
      <c r="A1536" s="101"/>
      <c r="B1536" s="101"/>
      <c r="C1536" s="101"/>
      <c r="D1536" s="122"/>
      <c r="E1536" s="122"/>
      <c r="F1536" s="101"/>
      <c r="H1536" s="124"/>
    </row>
    <row r="1537" spans="1:8" x14ac:dyDescent="0.3">
      <c r="A1537" s="101"/>
      <c r="B1537" s="101"/>
      <c r="C1537" s="101"/>
      <c r="D1537" s="122"/>
      <c r="E1537" s="122"/>
      <c r="F1537" s="101"/>
      <c r="H1537" s="124"/>
    </row>
    <row r="1538" spans="1:8" x14ac:dyDescent="0.3">
      <c r="A1538" s="101"/>
      <c r="B1538" s="101"/>
      <c r="C1538" s="101"/>
      <c r="D1538" s="122"/>
      <c r="E1538" s="122"/>
      <c r="F1538" s="101"/>
      <c r="H1538" s="124"/>
    </row>
    <row r="1539" spans="1:8" x14ac:dyDescent="0.3">
      <c r="A1539" s="101"/>
      <c r="B1539" s="101"/>
      <c r="C1539" s="101"/>
      <c r="D1539" s="122"/>
      <c r="E1539" s="122"/>
      <c r="F1539" s="101"/>
      <c r="H1539" s="124"/>
    </row>
    <row r="1540" spans="1:8" x14ac:dyDescent="0.3">
      <c r="A1540" s="101"/>
      <c r="B1540" s="101"/>
      <c r="C1540" s="101"/>
      <c r="D1540" s="122"/>
      <c r="E1540" s="122"/>
      <c r="F1540" s="101"/>
      <c r="H1540" s="124"/>
    </row>
    <row r="1541" spans="1:8" x14ac:dyDescent="0.3">
      <c r="A1541" s="101"/>
      <c r="B1541" s="101"/>
      <c r="C1541" s="101"/>
      <c r="D1541" s="122"/>
      <c r="E1541" s="122"/>
      <c r="F1541" s="101"/>
      <c r="H1541" s="124"/>
    </row>
    <row r="1542" spans="1:8" x14ac:dyDescent="0.3">
      <c r="A1542" s="101"/>
      <c r="B1542" s="101"/>
      <c r="C1542" s="101"/>
      <c r="D1542" s="122"/>
      <c r="E1542" s="122"/>
      <c r="F1542" s="101"/>
      <c r="H1542" s="124"/>
    </row>
    <row r="1543" spans="1:8" x14ac:dyDescent="0.3">
      <c r="A1543" s="101"/>
      <c r="B1543" s="101"/>
      <c r="C1543" s="101"/>
      <c r="D1543" s="122"/>
      <c r="E1543" s="122"/>
      <c r="F1543" s="101"/>
      <c r="H1543" s="124"/>
    </row>
    <row r="1544" spans="1:8" x14ac:dyDescent="0.3">
      <c r="A1544" s="101"/>
      <c r="B1544" s="101"/>
      <c r="C1544" s="101"/>
      <c r="D1544" s="122"/>
      <c r="E1544" s="122"/>
      <c r="F1544" s="101"/>
      <c r="H1544" s="124"/>
    </row>
    <row r="1545" spans="1:8" x14ac:dyDescent="0.3">
      <c r="A1545" s="101"/>
      <c r="B1545" s="101"/>
      <c r="C1545" s="101"/>
      <c r="D1545" s="122"/>
      <c r="E1545" s="122"/>
      <c r="F1545" s="101"/>
      <c r="H1545" s="124"/>
    </row>
    <row r="1546" spans="1:8" x14ac:dyDescent="0.3">
      <c r="A1546" s="101"/>
      <c r="B1546" s="101"/>
      <c r="C1546" s="101"/>
      <c r="D1546" s="122"/>
      <c r="E1546" s="122"/>
      <c r="F1546" s="101"/>
      <c r="H1546" s="124"/>
    </row>
    <row r="1547" spans="1:8" x14ac:dyDescent="0.3">
      <c r="A1547" s="101"/>
      <c r="B1547" s="101"/>
      <c r="C1547" s="101"/>
      <c r="D1547" s="122"/>
      <c r="E1547" s="122"/>
      <c r="F1547" s="101"/>
      <c r="H1547" s="124"/>
    </row>
    <row r="1548" spans="1:8" x14ac:dyDescent="0.3">
      <c r="A1548" s="101"/>
      <c r="B1548" s="101"/>
      <c r="C1548" s="101"/>
      <c r="D1548" s="122"/>
      <c r="E1548" s="122"/>
      <c r="F1548" s="101"/>
      <c r="H1548" s="124"/>
    </row>
    <row r="1549" spans="1:8" x14ac:dyDescent="0.3">
      <c r="A1549" s="101"/>
      <c r="B1549" s="101"/>
      <c r="C1549" s="101"/>
      <c r="D1549" s="122"/>
      <c r="E1549" s="122"/>
      <c r="F1549" s="101"/>
      <c r="H1549" s="124"/>
    </row>
    <row r="1550" spans="1:8" x14ac:dyDescent="0.3">
      <c r="A1550" s="101"/>
      <c r="B1550" s="101"/>
      <c r="C1550" s="101"/>
      <c r="D1550" s="122"/>
      <c r="E1550" s="122"/>
      <c r="F1550" s="101"/>
      <c r="H1550" s="124"/>
    </row>
    <row r="1551" spans="1:8" x14ac:dyDescent="0.3">
      <c r="A1551" s="101"/>
      <c r="B1551" s="101"/>
      <c r="C1551" s="101"/>
      <c r="D1551" s="122"/>
      <c r="E1551" s="122"/>
      <c r="F1551" s="101"/>
      <c r="H1551" s="124"/>
    </row>
    <row r="1552" spans="1:8" x14ac:dyDescent="0.3">
      <c r="A1552" s="101"/>
      <c r="B1552" s="101"/>
      <c r="C1552" s="101"/>
      <c r="D1552" s="122"/>
      <c r="E1552" s="122"/>
      <c r="F1552" s="101"/>
      <c r="H1552" s="124"/>
    </row>
    <row r="1553" spans="1:8" x14ac:dyDescent="0.3">
      <c r="A1553" s="101"/>
      <c r="B1553" s="101"/>
      <c r="C1553" s="101"/>
      <c r="D1553" s="122"/>
      <c r="E1553" s="122"/>
      <c r="F1553" s="101"/>
      <c r="H1553" s="124"/>
    </row>
    <row r="1554" spans="1:8" x14ac:dyDescent="0.3">
      <c r="A1554" s="101"/>
      <c r="B1554" s="101"/>
      <c r="C1554" s="101"/>
      <c r="D1554" s="122"/>
      <c r="E1554" s="122"/>
      <c r="F1554" s="101"/>
      <c r="H1554" s="124"/>
    </row>
    <row r="1555" spans="1:8" x14ac:dyDescent="0.3">
      <c r="A1555" s="101"/>
      <c r="B1555" s="101"/>
      <c r="C1555" s="101"/>
      <c r="D1555" s="122"/>
      <c r="E1555" s="122"/>
      <c r="F1555" s="101"/>
      <c r="H1555" s="124"/>
    </row>
    <row r="1556" spans="1:8" x14ac:dyDescent="0.3">
      <c r="A1556" s="101"/>
      <c r="B1556" s="101"/>
      <c r="C1556" s="101"/>
      <c r="D1556" s="122"/>
      <c r="E1556" s="122"/>
      <c r="F1556" s="101"/>
      <c r="H1556" s="124"/>
    </row>
    <row r="1557" spans="1:8" x14ac:dyDescent="0.3">
      <c r="A1557" s="101"/>
      <c r="B1557" s="101"/>
      <c r="C1557" s="101"/>
      <c r="D1557" s="122"/>
      <c r="E1557" s="122"/>
      <c r="F1557" s="101"/>
      <c r="H1557" s="124"/>
    </row>
    <row r="1558" spans="1:8" x14ac:dyDescent="0.3">
      <c r="A1558" s="101"/>
      <c r="B1558" s="101"/>
      <c r="C1558" s="101"/>
      <c r="D1558" s="122"/>
      <c r="E1558" s="122"/>
      <c r="F1558" s="101"/>
      <c r="H1558" s="124"/>
    </row>
    <row r="1559" spans="1:8" x14ac:dyDescent="0.3">
      <c r="A1559" s="101"/>
      <c r="B1559" s="101"/>
      <c r="C1559" s="101"/>
      <c r="D1559" s="122"/>
      <c r="E1559" s="122"/>
      <c r="F1559" s="101"/>
      <c r="H1559" s="124"/>
    </row>
    <row r="1560" spans="1:8" x14ac:dyDescent="0.3">
      <c r="A1560" s="101"/>
      <c r="B1560" s="101"/>
      <c r="C1560" s="101"/>
      <c r="D1560" s="122"/>
      <c r="E1560" s="122"/>
      <c r="F1560" s="101"/>
      <c r="H1560" s="124"/>
    </row>
    <row r="1561" spans="1:8" x14ac:dyDescent="0.3">
      <c r="A1561" s="101"/>
      <c r="B1561" s="101"/>
      <c r="C1561" s="101"/>
      <c r="D1561" s="122"/>
      <c r="E1561" s="122"/>
      <c r="F1561" s="101"/>
      <c r="H1561" s="124"/>
    </row>
    <row r="1562" spans="1:8" x14ac:dyDescent="0.3">
      <c r="A1562" s="101"/>
      <c r="B1562" s="101"/>
      <c r="C1562" s="101"/>
      <c r="D1562" s="122"/>
      <c r="E1562" s="122"/>
      <c r="F1562" s="101"/>
      <c r="H1562" s="124"/>
    </row>
    <row r="1563" spans="1:8" x14ac:dyDescent="0.3">
      <c r="A1563" s="101"/>
      <c r="B1563" s="101"/>
      <c r="C1563" s="101"/>
      <c r="D1563" s="122"/>
      <c r="E1563" s="122"/>
      <c r="F1563" s="101"/>
      <c r="H1563" s="124"/>
    </row>
    <row r="1564" spans="1:8" x14ac:dyDescent="0.3">
      <c r="A1564" s="101"/>
      <c r="B1564" s="101"/>
      <c r="C1564" s="101"/>
      <c r="D1564" s="122"/>
      <c r="E1564" s="122"/>
      <c r="F1564" s="101"/>
      <c r="H1564" s="124"/>
    </row>
    <row r="1565" spans="1:8" x14ac:dyDescent="0.3">
      <c r="A1565" s="101"/>
      <c r="B1565" s="101"/>
      <c r="C1565" s="101"/>
      <c r="D1565" s="122"/>
      <c r="E1565" s="122"/>
      <c r="F1565" s="101"/>
      <c r="H1565" s="124"/>
    </row>
    <row r="1566" spans="1:8" x14ac:dyDescent="0.3">
      <c r="A1566" s="101"/>
      <c r="B1566" s="101"/>
      <c r="C1566" s="101"/>
      <c r="D1566" s="122"/>
      <c r="E1566" s="122"/>
      <c r="F1566" s="101"/>
      <c r="H1566" s="124"/>
    </row>
    <row r="1567" spans="1:8" x14ac:dyDescent="0.3">
      <c r="A1567" s="101"/>
      <c r="B1567" s="101"/>
      <c r="C1567" s="101"/>
      <c r="D1567" s="122"/>
      <c r="E1567" s="122"/>
      <c r="F1567" s="101"/>
      <c r="H1567" s="124"/>
    </row>
    <row r="1568" spans="1:8" x14ac:dyDescent="0.3">
      <c r="A1568" s="101"/>
      <c r="B1568" s="101"/>
      <c r="C1568" s="101"/>
      <c r="D1568" s="122"/>
      <c r="E1568" s="122"/>
      <c r="F1568" s="101"/>
      <c r="H1568" s="124"/>
    </row>
    <row r="1569" spans="1:10" x14ac:dyDescent="0.3">
      <c r="A1569" s="101"/>
      <c r="B1569" s="101"/>
      <c r="C1569" s="101"/>
      <c r="D1569" s="122"/>
      <c r="E1569" s="122"/>
      <c r="F1569" s="101"/>
      <c r="H1569" s="124"/>
    </row>
    <row r="1570" spans="1:10" x14ac:dyDescent="0.3">
      <c r="A1570" s="101"/>
      <c r="B1570" s="101"/>
      <c r="C1570" s="101"/>
      <c r="D1570" s="122"/>
      <c r="E1570" s="122"/>
      <c r="F1570" s="101"/>
      <c r="H1570" s="124"/>
    </row>
    <row r="1571" spans="1:10" x14ac:dyDescent="0.3">
      <c r="A1571" s="101"/>
      <c r="B1571" s="101"/>
      <c r="C1571" s="101"/>
      <c r="D1571" s="122"/>
      <c r="E1571" s="122"/>
      <c r="F1571" s="101"/>
      <c r="H1571" s="124"/>
    </row>
    <row r="1572" spans="1:10" x14ac:dyDescent="0.3">
      <c r="A1572" s="101"/>
      <c r="B1572" s="101"/>
      <c r="C1572" s="101"/>
      <c r="D1572" s="122"/>
      <c r="E1572" s="122"/>
      <c r="F1572" s="101"/>
      <c r="H1572" s="124"/>
    </row>
    <row r="1573" spans="1:10" x14ac:dyDescent="0.3">
      <c r="A1573" s="101"/>
      <c r="B1573" s="101"/>
      <c r="C1573" s="101"/>
      <c r="D1573" s="122"/>
      <c r="E1573" s="122"/>
      <c r="F1573" s="101"/>
      <c r="H1573" s="124"/>
    </row>
    <row r="1574" spans="1:10" x14ac:dyDescent="0.3">
      <c r="A1574" s="101"/>
      <c r="B1574" s="101"/>
      <c r="C1574" s="101"/>
      <c r="D1574" s="122"/>
      <c r="E1574" s="122"/>
      <c r="F1574" s="101"/>
      <c r="H1574" s="124"/>
    </row>
    <row r="1575" spans="1:10" x14ac:dyDescent="0.3">
      <c r="A1575" s="101"/>
      <c r="B1575" s="101"/>
      <c r="C1575" s="101"/>
      <c r="D1575" s="122"/>
      <c r="E1575" s="122"/>
      <c r="F1575" s="101"/>
      <c r="H1575" s="124"/>
    </row>
    <row r="1576" spans="1:10" x14ac:dyDescent="0.3">
      <c r="A1576" s="101"/>
      <c r="B1576" s="101"/>
      <c r="C1576" s="101"/>
      <c r="D1576" s="122"/>
      <c r="E1576" s="122"/>
      <c r="F1576" s="101"/>
      <c r="H1576" s="124"/>
    </row>
    <row r="1577" spans="1:10" x14ac:dyDescent="0.3">
      <c r="A1577" s="101"/>
      <c r="B1577" s="101"/>
      <c r="C1577" s="101"/>
      <c r="D1577" s="122"/>
      <c r="E1577" s="122"/>
      <c r="F1577" s="101"/>
      <c r="H1577" s="124"/>
    </row>
    <row r="1578" spans="1:10" x14ac:dyDescent="0.3">
      <c r="A1578" s="101"/>
      <c r="B1578" s="101"/>
      <c r="C1578" s="101"/>
      <c r="D1578" s="122"/>
      <c r="E1578" s="122"/>
      <c r="F1578" s="101"/>
      <c r="H1578" s="124"/>
    </row>
    <row r="1579" spans="1:10" x14ac:dyDescent="0.3">
      <c r="A1579" s="101"/>
      <c r="B1579" s="101"/>
      <c r="C1579" s="101"/>
      <c r="D1579" s="122"/>
      <c r="E1579" s="122"/>
      <c r="F1579" s="101"/>
      <c r="H1579" s="124"/>
    </row>
    <row r="1580" spans="1:10" x14ac:dyDescent="0.3">
      <c r="A1580" s="101"/>
      <c r="B1580" s="101"/>
      <c r="C1580" s="101"/>
      <c r="D1580" s="122"/>
      <c r="E1580" s="122"/>
      <c r="F1580" s="101"/>
      <c r="H1580" s="124"/>
    </row>
    <row r="1581" spans="1:10" s="124" customFormat="1" x14ac:dyDescent="0.3">
      <c r="A1581" s="101"/>
      <c r="B1581" s="101"/>
      <c r="C1581" s="101"/>
      <c r="D1581" s="122"/>
      <c r="E1581" s="122"/>
      <c r="F1581" s="101"/>
      <c r="G1581" s="123"/>
      <c r="I1581" s="101"/>
      <c r="J1581" s="102"/>
    </row>
    <row r="1582" spans="1:10" s="124" customFormat="1" x14ac:dyDescent="0.3">
      <c r="A1582" s="101"/>
      <c r="B1582" s="101"/>
      <c r="C1582" s="101"/>
      <c r="D1582" s="122"/>
      <c r="E1582" s="122"/>
      <c r="F1582" s="101"/>
      <c r="G1582" s="123"/>
      <c r="I1582" s="101"/>
      <c r="J1582" s="102"/>
    </row>
    <row r="1583" spans="1:10" s="124" customFormat="1" x14ac:dyDescent="0.3">
      <c r="A1583" s="101"/>
      <c r="B1583" s="101"/>
      <c r="C1583" s="101"/>
      <c r="D1583" s="122"/>
      <c r="E1583" s="122"/>
      <c r="F1583" s="101"/>
      <c r="G1583" s="123"/>
      <c r="I1583" s="101"/>
      <c r="J1583" s="102"/>
    </row>
    <row r="1584" spans="1:10" s="124" customFormat="1" x14ac:dyDescent="0.3">
      <c r="A1584" s="101"/>
      <c r="B1584" s="101"/>
      <c r="C1584" s="101"/>
      <c r="D1584" s="122"/>
      <c r="E1584" s="122"/>
      <c r="F1584" s="101"/>
      <c r="G1584" s="123"/>
      <c r="I1584" s="101"/>
      <c r="J1584" s="102"/>
    </row>
    <row r="1585" spans="1:10" s="124" customFormat="1" x14ac:dyDescent="0.3">
      <c r="A1585" s="101"/>
      <c r="B1585" s="101"/>
      <c r="C1585" s="101"/>
      <c r="D1585" s="122"/>
      <c r="E1585" s="122"/>
      <c r="F1585" s="101"/>
      <c r="G1585" s="123"/>
      <c r="I1585" s="101"/>
      <c r="J1585" s="102"/>
    </row>
    <row r="1586" spans="1:10" s="124" customFormat="1" x14ac:dyDescent="0.3">
      <c r="A1586" s="101"/>
      <c r="B1586" s="101"/>
      <c r="C1586" s="101"/>
      <c r="D1586" s="122"/>
      <c r="E1586" s="122"/>
      <c r="F1586" s="101"/>
      <c r="G1586" s="123"/>
      <c r="I1586" s="101"/>
      <c r="J1586" s="102"/>
    </row>
    <row r="1587" spans="1:10" s="124" customFormat="1" x14ac:dyDescent="0.3">
      <c r="A1587" s="101"/>
      <c r="B1587" s="101"/>
      <c r="C1587" s="101"/>
      <c r="D1587" s="122"/>
      <c r="E1587" s="122"/>
      <c r="F1587" s="101"/>
      <c r="G1587" s="123"/>
      <c r="I1587" s="101"/>
      <c r="J1587" s="102"/>
    </row>
    <row r="1588" spans="1:10" s="124" customFormat="1" x14ac:dyDescent="0.3">
      <c r="A1588" s="101"/>
      <c r="B1588" s="101"/>
      <c r="C1588" s="101"/>
      <c r="D1588" s="122"/>
      <c r="E1588" s="122"/>
      <c r="F1588" s="101"/>
      <c r="G1588" s="123"/>
      <c r="I1588" s="101"/>
      <c r="J1588" s="102"/>
    </row>
    <row r="1589" spans="1:10" s="124" customFormat="1" x14ac:dyDescent="0.3">
      <c r="A1589" s="101"/>
      <c r="B1589" s="101"/>
      <c r="C1589" s="101"/>
      <c r="D1589" s="122"/>
      <c r="E1589" s="122"/>
      <c r="F1589" s="101"/>
      <c r="G1589" s="123"/>
      <c r="I1589" s="101"/>
      <c r="J1589" s="102"/>
    </row>
    <row r="1590" spans="1:10" s="124" customFormat="1" x14ac:dyDescent="0.3">
      <c r="A1590" s="101"/>
      <c r="B1590" s="101"/>
      <c r="C1590" s="101"/>
      <c r="D1590" s="122"/>
      <c r="E1590" s="122"/>
      <c r="F1590" s="101"/>
      <c r="G1590" s="123"/>
      <c r="I1590" s="101"/>
      <c r="J1590" s="102"/>
    </row>
    <row r="1591" spans="1:10" s="124" customFormat="1" x14ac:dyDescent="0.3">
      <c r="A1591" s="101"/>
      <c r="B1591" s="101"/>
      <c r="C1591" s="101"/>
      <c r="D1591" s="122"/>
      <c r="E1591" s="122"/>
      <c r="F1591" s="101"/>
      <c r="G1591" s="123"/>
      <c r="I1591" s="101"/>
      <c r="J1591" s="102"/>
    </row>
    <row r="1592" spans="1:10" s="124" customFormat="1" x14ac:dyDescent="0.3">
      <c r="A1592" s="101"/>
      <c r="B1592" s="101"/>
      <c r="C1592" s="101"/>
      <c r="D1592" s="122"/>
      <c r="E1592" s="122"/>
      <c r="F1592" s="101"/>
      <c r="G1592" s="123"/>
      <c r="I1592" s="101"/>
      <c r="J1592" s="102"/>
    </row>
    <row r="1593" spans="1:10" s="124" customFormat="1" x14ac:dyDescent="0.3">
      <c r="A1593" s="101"/>
      <c r="B1593" s="101"/>
      <c r="C1593" s="101"/>
      <c r="D1593" s="122"/>
      <c r="E1593" s="122"/>
      <c r="F1593" s="101"/>
      <c r="G1593" s="123"/>
      <c r="I1593" s="101"/>
      <c r="J1593" s="102"/>
    </row>
    <row r="1594" spans="1:10" s="124" customFormat="1" x14ac:dyDescent="0.3">
      <c r="A1594" s="101"/>
      <c r="B1594" s="101"/>
      <c r="C1594" s="101"/>
      <c r="D1594" s="122"/>
      <c r="E1594" s="122"/>
      <c r="F1594" s="101"/>
      <c r="G1594" s="123"/>
      <c r="I1594" s="101"/>
      <c r="J1594" s="102"/>
    </row>
    <row r="1595" spans="1:10" s="124" customFormat="1" x14ac:dyDescent="0.3">
      <c r="A1595" s="101"/>
      <c r="B1595" s="101"/>
      <c r="C1595" s="101"/>
      <c r="D1595" s="122"/>
      <c r="E1595" s="122"/>
      <c r="F1595" s="101"/>
      <c r="G1595" s="123"/>
      <c r="I1595" s="101"/>
      <c r="J1595" s="102"/>
    </row>
    <row r="1596" spans="1:10" s="124" customFormat="1" x14ac:dyDescent="0.3">
      <c r="A1596" s="125"/>
      <c r="B1596" s="126"/>
      <c r="C1596" s="126"/>
      <c r="D1596" s="127"/>
      <c r="E1596" s="127"/>
      <c r="F1596" s="126"/>
      <c r="G1596" s="128"/>
      <c r="H1596" s="129"/>
      <c r="I1596" s="101"/>
      <c r="J1596" s="102"/>
    </row>
    <row r="1599" spans="1:10" x14ac:dyDescent="0.3">
      <c r="G1599" s="222"/>
      <c r="H1599" s="223"/>
      <c r="I1599" s="224"/>
      <c r="J1599" s="225"/>
    </row>
    <row r="1600" spans="1:10" x14ac:dyDescent="0.3">
      <c r="G1600" s="222"/>
      <c r="H1600" s="226"/>
      <c r="I1600" s="224"/>
      <c r="J1600" s="225"/>
    </row>
    <row r="1601" spans="7:10" x14ac:dyDescent="0.3">
      <c r="G1601" s="222"/>
      <c r="H1601" s="227"/>
      <c r="I1601" s="224"/>
      <c r="J1601" s="225"/>
    </row>
    <row r="1602" spans="7:10" x14ac:dyDescent="0.3">
      <c r="G1602" s="222"/>
      <c r="H1602" s="227"/>
      <c r="I1602" s="224"/>
      <c r="J1602" s="225"/>
    </row>
    <row r="1603" spans="7:10" x14ac:dyDescent="0.3">
      <c r="G1603" s="222"/>
      <c r="H1603" s="644"/>
      <c r="I1603" s="224"/>
      <c r="J1603" s="225"/>
    </row>
    <row r="1604" spans="7:10" x14ac:dyDescent="0.3">
      <c r="G1604" s="222"/>
      <c r="H1604" s="644"/>
      <c r="I1604" s="224"/>
      <c r="J1604" s="225"/>
    </row>
    <row r="1605" spans="7:10" x14ac:dyDescent="0.3">
      <c r="G1605" s="222"/>
      <c r="H1605" s="223"/>
      <c r="I1605" s="224"/>
      <c r="J1605" s="225"/>
    </row>
    <row r="1606" spans="7:10" x14ac:dyDescent="0.3">
      <c r="G1606" s="222"/>
      <c r="H1606" s="223"/>
      <c r="I1606" s="224"/>
      <c r="J1606" s="225"/>
    </row>
  </sheetData>
  <mergeCells count="97">
    <mergeCell ref="A1:H1"/>
    <mergeCell ref="B19:B23"/>
    <mergeCell ref="C19:C23"/>
    <mergeCell ref="A19:A23"/>
    <mergeCell ref="D19:D23"/>
    <mergeCell ref="E19:E23"/>
    <mergeCell ref="H19:H23"/>
    <mergeCell ref="H15:H18"/>
    <mergeCell ref="C4:C13"/>
    <mergeCell ref="B4:B8"/>
    <mergeCell ref="D4:D13"/>
    <mergeCell ref="E4:E13"/>
    <mergeCell ref="H4:H8"/>
    <mergeCell ref="B9:B13"/>
    <mergeCell ref="H9:H13"/>
    <mergeCell ref="A4:A18"/>
    <mergeCell ref="H1603:H1604"/>
    <mergeCell ref="A94:E98"/>
    <mergeCell ref="H97:H98"/>
    <mergeCell ref="B79:B83"/>
    <mergeCell ref="C79:C83"/>
    <mergeCell ref="H85:H88"/>
    <mergeCell ref="A89:A93"/>
    <mergeCell ref="B89:B93"/>
    <mergeCell ref="C89:C93"/>
    <mergeCell ref="H90:H93"/>
    <mergeCell ref="E74:E83"/>
    <mergeCell ref="C74:C78"/>
    <mergeCell ref="H79:H83"/>
    <mergeCell ref="D89:D93"/>
    <mergeCell ref="E89:E93"/>
    <mergeCell ref="B14:E18"/>
    <mergeCell ref="A54:A58"/>
    <mergeCell ref="B54:B58"/>
    <mergeCell ref="C54:C58"/>
    <mergeCell ref="D54:D58"/>
    <mergeCell ref="E39:E43"/>
    <mergeCell ref="E49:E53"/>
    <mergeCell ref="A44:A48"/>
    <mergeCell ref="B44:B48"/>
    <mergeCell ref="C44:C48"/>
    <mergeCell ref="D44:D48"/>
    <mergeCell ref="E44:E48"/>
    <mergeCell ref="A24:A28"/>
    <mergeCell ref="B24:B28"/>
    <mergeCell ref="C24:C28"/>
    <mergeCell ref="D24:D28"/>
    <mergeCell ref="A59:A63"/>
    <mergeCell ref="B59:B63"/>
    <mergeCell ref="C59:C63"/>
    <mergeCell ref="D59:D63"/>
    <mergeCell ref="A34:A38"/>
    <mergeCell ref="B34:B38"/>
    <mergeCell ref="C34:C38"/>
    <mergeCell ref="D34:D38"/>
    <mergeCell ref="A49:A53"/>
    <mergeCell ref="B49:B53"/>
    <mergeCell ref="C49:C53"/>
    <mergeCell ref="D49:D53"/>
    <mergeCell ref="A39:A43"/>
    <mergeCell ref="B39:B43"/>
    <mergeCell ref="C39:C43"/>
    <mergeCell ref="D39:D43"/>
    <mergeCell ref="A64:A68"/>
    <mergeCell ref="B64:B68"/>
    <mergeCell ref="C64:C68"/>
    <mergeCell ref="D64:D68"/>
    <mergeCell ref="B74:B78"/>
    <mergeCell ref="A74:A88"/>
    <mergeCell ref="D74:D83"/>
    <mergeCell ref="A69:A73"/>
    <mergeCell ref="B69:B73"/>
    <mergeCell ref="C69:C73"/>
    <mergeCell ref="D69:D73"/>
    <mergeCell ref="B84:E88"/>
    <mergeCell ref="H54:H58"/>
    <mergeCell ref="H59:H63"/>
    <mergeCell ref="H74:H78"/>
    <mergeCell ref="E54:E58"/>
    <mergeCell ref="E59:E63"/>
    <mergeCell ref="H64:H68"/>
    <mergeCell ref="H69:H73"/>
    <mergeCell ref="E69:E73"/>
    <mergeCell ref="E64:E68"/>
    <mergeCell ref="E24:E28"/>
    <mergeCell ref="H24:H28"/>
    <mergeCell ref="H29:H33"/>
    <mergeCell ref="H44:H48"/>
    <mergeCell ref="H49:H53"/>
    <mergeCell ref="H39:H43"/>
    <mergeCell ref="H34:H38"/>
    <mergeCell ref="D29:D33"/>
    <mergeCell ref="E29:E33"/>
    <mergeCell ref="E34:E38"/>
    <mergeCell ref="A29:A33"/>
    <mergeCell ref="B29:B33"/>
    <mergeCell ref="C29:C33"/>
  </mergeCells>
  <phoneticPr fontId="10" type="noConversion"/>
  <printOptions horizontalCentered="1"/>
  <pageMargins left="0.23622047244094491" right="0.23622047244094491" top="0.74803149606299213" bottom="0.74803149606299213" header="0.31496062992125984" footer="0.31496062992125984"/>
  <pageSetup paperSize="9" scale="94" firstPageNumber="98" fitToHeight="0" orientation="landscape" useFirstPageNumber="1" r:id="rId1"/>
  <headerFooter scaleWithDoc="0" alignWithMargins="0">
    <oddFooter>&amp;C&amp;P</oddFooter>
  </headerFooter>
  <rowBreaks count="3" manualBreakCount="3">
    <brk id="28" max="7" man="1"/>
    <brk id="53" max="7" man="1"/>
    <brk id="78"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F1531"/>
  <sheetViews>
    <sheetView view="pageBreakPreview" zoomScale="70" zoomScaleNormal="55" zoomScaleSheetLayoutView="55" workbookViewId="0">
      <selection activeCell="L7" sqref="L7:U8"/>
    </sheetView>
  </sheetViews>
  <sheetFormatPr defaultColWidth="10" defaultRowHeight="14.25" x14ac:dyDescent="0.3"/>
  <cols>
    <col min="1" max="3" width="9.375" style="130" customWidth="1"/>
    <col min="4" max="4" width="14.5" style="130" customWidth="1"/>
    <col min="5" max="5" width="20.25" style="130" customWidth="1"/>
    <col min="6" max="6" width="9.875" style="130" customWidth="1"/>
    <col min="7" max="7" width="10.5" style="130" customWidth="1"/>
    <col min="8" max="8" width="17.75" style="132" customWidth="1"/>
    <col min="9" max="32" width="10" style="130"/>
    <col min="33" max="16384" width="10" style="131"/>
  </cols>
  <sheetData>
    <row r="1" spans="1:11" ht="35.1" customHeight="1" x14ac:dyDescent="0.3">
      <c r="A1" s="97"/>
      <c r="B1" s="97"/>
      <c r="C1" s="97"/>
      <c r="D1" s="97"/>
      <c r="E1" s="97"/>
      <c r="F1" s="97"/>
      <c r="G1" s="97"/>
      <c r="H1" s="97"/>
      <c r="I1" s="97"/>
      <c r="J1" s="97"/>
      <c r="K1" s="97"/>
    </row>
    <row r="2" spans="1:11" ht="20.100000000000001" customHeight="1" x14ac:dyDescent="0.3">
      <c r="A2" s="25"/>
      <c r="B2" s="25"/>
      <c r="C2" s="25"/>
      <c r="D2" s="25"/>
      <c r="E2" s="25"/>
      <c r="F2" s="25"/>
      <c r="G2" s="25"/>
      <c r="H2" s="25"/>
      <c r="I2" s="25"/>
      <c r="J2" s="25"/>
      <c r="K2" s="25"/>
    </row>
    <row r="3" spans="1:11" ht="20.100000000000001" customHeight="1" x14ac:dyDescent="0.3">
      <c r="A3" s="1"/>
      <c r="B3" s="1"/>
      <c r="C3" s="1"/>
      <c r="D3" s="1"/>
      <c r="E3" s="1"/>
      <c r="F3" s="1"/>
      <c r="G3" s="1"/>
      <c r="H3" s="1"/>
      <c r="I3" s="1"/>
      <c r="J3" s="1"/>
      <c r="K3" s="1"/>
    </row>
    <row r="4" spans="1:11" ht="20.100000000000001" customHeight="1" x14ac:dyDescent="0.3">
      <c r="A4" s="25"/>
      <c r="B4" s="25"/>
      <c r="C4" s="25"/>
      <c r="D4" s="25"/>
      <c r="E4" s="25"/>
      <c r="F4" s="25"/>
      <c r="G4" s="25"/>
      <c r="H4" s="25"/>
      <c r="I4" s="25"/>
      <c r="J4" s="25"/>
      <c r="K4" s="25"/>
    </row>
    <row r="5" spans="1:11" ht="47.25" customHeight="1" x14ac:dyDescent="0.3">
      <c r="A5" s="369" t="str">
        <f>'6. 주주, 지분권자의 목록 총괄표'!A1</f>
        <v>6. 주주, 지분권자의 목록 · 신고 명세서</v>
      </c>
      <c r="B5" s="369"/>
      <c r="C5" s="369"/>
      <c r="D5" s="369"/>
      <c r="E5" s="369"/>
      <c r="F5" s="369"/>
      <c r="G5" s="369"/>
      <c r="H5" s="369"/>
      <c r="I5" s="369"/>
      <c r="J5" s="369"/>
      <c r="K5" s="369"/>
    </row>
    <row r="6" spans="1:11" ht="20.100000000000001" customHeight="1" x14ac:dyDescent="0.3">
      <c r="A6" s="25"/>
      <c r="B6" s="25"/>
      <c r="C6" s="25"/>
      <c r="D6" s="25"/>
      <c r="E6" s="25"/>
      <c r="F6" s="25"/>
      <c r="G6" s="25"/>
      <c r="H6" s="25"/>
      <c r="I6" s="25"/>
      <c r="J6" s="25"/>
      <c r="K6" s="25"/>
    </row>
    <row r="7" spans="1:11" ht="20.100000000000001" customHeight="1" x14ac:dyDescent="0.3">
      <c r="A7" s="1"/>
      <c r="B7" s="1"/>
      <c r="C7" s="1"/>
      <c r="D7" s="1"/>
      <c r="E7" s="1"/>
      <c r="F7" s="1"/>
      <c r="G7" s="1"/>
      <c r="H7" s="1"/>
      <c r="I7" s="1"/>
      <c r="J7" s="1"/>
      <c r="K7" s="1"/>
    </row>
    <row r="8" spans="1:11" ht="20.100000000000001" customHeight="1" x14ac:dyDescent="0.3">
      <c r="A8" s="25"/>
      <c r="B8" s="25"/>
      <c r="C8" s="25"/>
      <c r="D8" s="25"/>
      <c r="E8" s="25"/>
      <c r="F8" s="25"/>
      <c r="G8" s="25"/>
      <c r="H8" s="25"/>
      <c r="I8" s="25"/>
      <c r="J8" s="25"/>
      <c r="K8" s="25"/>
    </row>
    <row r="9" spans="1:11" ht="20.100000000000001" customHeight="1" x14ac:dyDescent="0.3">
      <c r="A9" s="1"/>
      <c r="B9" s="1"/>
      <c r="C9" s="1"/>
      <c r="D9" s="1"/>
      <c r="E9" s="1"/>
      <c r="F9" s="1"/>
      <c r="G9" s="1"/>
      <c r="H9" s="1"/>
      <c r="I9" s="1"/>
      <c r="J9" s="1"/>
      <c r="K9" s="1"/>
    </row>
    <row r="10" spans="1:11" ht="20.100000000000001" customHeight="1" x14ac:dyDescent="0.3">
      <c r="A10" s="25"/>
      <c r="B10" s="25"/>
      <c r="C10" s="25"/>
      <c r="D10" s="25"/>
      <c r="E10" s="25"/>
      <c r="F10" s="25"/>
      <c r="G10" s="25"/>
      <c r="H10" s="25"/>
      <c r="I10" s="25"/>
      <c r="J10" s="25"/>
      <c r="K10" s="25"/>
    </row>
    <row r="11" spans="1:11" ht="20.100000000000001" customHeight="1" x14ac:dyDescent="0.3">
      <c r="A11" s="1"/>
      <c r="B11" s="1"/>
      <c r="C11" s="1"/>
      <c r="D11" s="1"/>
      <c r="E11" s="1"/>
      <c r="F11" s="1"/>
      <c r="G11" s="1"/>
      <c r="H11" s="1"/>
      <c r="I11" s="1"/>
      <c r="J11" s="1"/>
      <c r="K11" s="1"/>
    </row>
    <row r="12" spans="1:11" ht="20.100000000000001" customHeight="1" x14ac:dyDescent="0.3">
      <c r="A12" s="25"/>
      <c r="B12" s="25"/>
      <c r="C12" s="25"/>
      <c r="D12" s="25"/>
      <c r="E12" s="25"/>
      <c r="F12" s="25"/>
      <c r="G12" s="25"/>
      <c r="H12" s="25"/>
      <c r="I12" s="25"/>
      <c r="J12" s="25"/>
      <c r="K12" s="25"/>
    </row>
    <row r="13" spans="1:11" ht="20.100000000000001" customHeight="1" x14ac:dyDescent="0.3">
      <c r="A13" s="1"/>
      <c r="B13" s="1"/>
      <c r="C13" s="1"/>
      <c r="D13" s="1"/>
      <c r="E13" s="1"/>
      <c r="F13" s="1"/>
      <c r="G13" s="98"/>
      <c r="H13" s="1"/>
      <c r="I13" s="98"/>
      <c r="J13" s="98"/>
      <c r="K13" s="1"/>
    </row>
    <row r="14" spans="1:11" ht="20.100000000000001" customHeight="1" x14ac:dyDescent="0.3"/>
    <row r="15" spans="1:11" ht="20.100000000000001" customHeight="1" x14ac:dyDescent="0.3"/>
    <row r="16" spans="1:11" ht="20.100000000000001" customHeight="1" x14ac:dyDescent="0.3"/>
    <row r="17" ht="20.100000000000001" customHeight="1" x14ac:dyDescent="0.3"/>
    <row r="18" ht="20.100000000000001" customHeight="1" x14ac:dyDescent="0.3"/>
    <row r="19" ht="20.100000000000001" customHeight="1" x14ac:dyDescent="0.3"/>
    <row r="20" ht="20.100000000000001" customHeight="1" x14ac:dyDescent="0.3"/>
    <row r="21" ht="20.100000000000001" customHeight="1" x14ac:dyDescent="0.3"/>
    <row r="22" ht="20.100000000000001" customHeight="1" x14ac:dyDescent="0.3"/>
    <row r="23" ht="20.100000000000001" customHeight="1" x14ac:dyDescent="0.3"/>
    <row r="24" ht="20.100000000000001" customHeight="1" x14ac:dyDescent="0.3"/>
    <row r="25" ht="20.100000000000001" customHeight="1" x14ac:dyDescent="0.3"/>
    <row r="26" ht="20.100000000000001" customHeight="1" x14ac:dyDescent="0.3"/>
    <row r="27" ht="20.100000000000001" customHeight="1" x14ac:dyDescent="0.3"/>
    <row r="28" ht="20.100000000000001" hidden="1" customHeight="1" x14ac:dyDescent="0.3"/>
    <row r="29" ht="20.100000000000001" hidden="1" customHeight="1" x14ac:dyDescent="0.3"/>
    <row r="30" ht="20.100000000000001" hidden="1" customHeight="1" x14ac:dyDescent="0.3"/>
    <row r="31" ht="20.100000000000001" hidden="1" customHeight="1" x14ac:dyDescent="0.3"/>
    <row r="32" ht="20.100000000000001" hidden="1" customHeight="1" x14ac:dyDescent="0.3"/>
    <row r="33" ht="20.100000000000001" hidden="1" customHeight="1" x14ac:dyDescent="0.3"/>
    <row r="34" ht="20.100000000000001" hidden="1" customHeight="1" x14ac:dyDescent="0.3"/>
    <row r="35" ht="20.100000000000001" hidden="1" customHeight="1" x14ac:dyDescent="0.3"/>
    <row r="36" ht="20.100000000000001" hidden="1" customHeight="1" x14ac:dyDescent="0.3"/>
    <row r="37" ht="20.100000000000001" hidden="1" customHeight="1" x14ac:dyDescent="0.3"/>
    <row r="38" ht="20.100000000000001" hidden="1" customHeight="1" x14ac:dyDescent="0.3"/>
    <row r="39" ht="20.100000000000001" hidden="1" customHeight="1" x14ac:dyDescent="0.3"/>
    <row r="40" ht="20.100000000000001" hidden="1" customHeight="1" x14ac:dyDescent="0.3"/>
    <row r="41" ht="20.100000000000001" hidden="1" customHeight="1" x14ac:dyDescent="0.3"/>
    <row r="42" ht="20.100000000000001" hidden="1" customHeight="1" x14ac:dyDescent="0.3"/>
    <row r="43" ht="20.100000000000001" hidden="1" customHeight="1" x14ac:dyDescent="0.3"/>
    <row r="44" ht="20.100000000000001" hidden="1" customHeight="1" x14ac:dyDescent="0.3"/>
    <row r="45" ht="20.100000000000001" hidden="1" customHeight="1" x14ac:dyDescent="0.3"/>
    <row r="46" ht="20.100000000000001" hidden="1" customHeight="1" x14ac:dyDescent="0.3"/>
    <row r="47" ht="20.100000000000001" hidden="1" customHeight="1" x14ac:dyDescent="0.3"/>
    <row r="48" ht="20.100000000000001" hidden="1" customHeight="1" x14ac:dyDescent="0.3"/>
    <row r="49" ht="20.100000000000001" hidden="1" customHeight="1" x14ac:dyDescent="0.3"/>
    <row r="50" ht="20.100000000000001" hidden="1" customHeight="1" x14ac:dyDescent="0.3"/>
    <row r="51" ht="20.100000000000001" hidden="1" customHeight="1" x14ac:dyDescent="0.3"/>
    <row r="52" ht="20.100000000000001" hidden="1" customHeight="1" x14ac:dyDescent="0.3"/>
    <row r="53" ht="20.100000000000001" hidden="1" customHeight="1" x14ac:dyDescent="0.3"/>
    <row r="54" ht="20.100000000000001" hidden="1" customHeight="1" x14ac:dyDescent="0.3"/>
    <row r="55" ht="20.100000000000001" hidden="1" customHeight="1" x14ac:dyDescent="0.3"/>
    <row r="56" ht="20.100000000000001" hidden="1" customHeight="1" x14ac:dyDescent="0.3"/>
    <row r="57" ht="20.100000000000001" hidden="1" customHeight="1" x14ac:dyDescent="0.3"/>
    <row r="58" ht="20.100000000000001" hidden="1" customHeight="1" x14ac:dyDescent="0.3"/>
    <row r="59" ht="20.100000000000001" hidden="1" customHeight="1" x14ac:dyDescent="0.3"/>
    <row r="60" ht="20.100000000000001" hidden="1" customHeight="1" x14ac:dyDescent="0.3"/>
    <row r="61" ht="20.100000000000001" hidden="1" customHeight="1" x14ac:dyDescent="0.3"/>
    <row r="62" ht="20.100000000000001" hidden="1" customHeight="1" x14ac:dyDescent="0.3"/>
    <row r="63" ht="20.100000000000001" hidden="1" customHeight="1" x14ac:dyDescent="0.3"/>
    <row r="64" ht="20.100000000000001" hidden="1" customHeight="1" x14ac:dyDescent="0.3"/>
    <row r="65" ht="20.100000000000001" hidden="1" customHeight="1" x14ac:dyDescent="0.3"/>
    <row r="66" ht="20.100000000000001" hidden="1" customHeight="1" x14ac:dyDescent="0.3"/>
    <row r="67" ht="20.100000000000001" hidden="1" customHeight="1" x14ac:dyDescent="0.3"/>
    <row r="68" ht="20.100000000000001" hidden="1" customHeight="1" x14ac:dyDescent="0.3"/>
    <row r="69" ht="20.100000000000001" hidden="1" customHeight="1" x14ac:dyDescent="0.3"/>
    <row r="70" ht="20.100000000000001" hidden="1" customHeight="1" x14ac:dyDescent="0.3"/>
    <row r="71" ht="20.100000000000001" hidden="1" customHeight="1" x14ac:dyDescent="0.3"/>
    <row r="72" ht="20.100000000000001" hidden="1" customHeight="1" x14ac:dyDescent="0.3"/>
    <row r="73" ht="20.100000000000001" hidden="1" customHeight="1" x14ac:dyDescent="0.3"/>
    <row r="74" ht="20.100000000000001" hidden="1" customHeight="1" x14ac:dyDescent="0.3"/>
    <row r="75" ht="20.100000000000001" hidden="1" customHeight="1" x14ac:dyDescent="0.3"/>
    <row r="76" ht="20.100000000000001" hidden="1" customHeight="1" x14ac:dyDescent="0.3"/>
    <row r="77" ht="20.100000000000001" hidden="1" customHeight="1" x14ac:dyDescent="0.3"/>
    <row r="78" ht="20.100000000000001" hidden="1" customHeight="1" x14ac:dyDescent="0.3"/>
    <row r="79" ht="20.100000000000001" hidden="1" customHeight="1" x14ac:dyDescent="0.3"/>
    <row r="80" ht="20.100000000000001" hidden="1" customHeight="1" x14ac:dyDescent="0.3"/>
    <row r="81" ht="20.100000000000001" hidden="1" customHeight="1" x14ac:dyDescent="0.3"/>
    <row r="82" ht="20.100000000000001" hidden="1" customHeight="1" x14ac:dyDescent="0.3"/>
    <row r="83" ht="20.100000000000001" hidden="1" customHeight="1" x14ac:dyDescent="0.3"/>
    <row r="84" ht="20.100000000000001" hidden="1" customHeight="1" x14ac:dyDescent="0.3"/>
    <row r="85" ht="20.100000000000001" hidden="1" customHeight="1" x14ac:dyDescent="0.3"/>
    <row r="86" ht="20.100000000000001" hidden="1" customHeight="1" x14ac:dyDescent="0.3"/>
    <row r="87" ht="20.100000000000001" hidden="1" customHeight="1" x14ac:dyDescent="0.3"/>
    <row r="88" ht="20.100000000000001" hidden="1" customHeight="1" x14ac:dyDescent="0.3"/>
    <row r="89" ht="20.100000000000001" hidden="1" customHeight="1" x14ac:dyDescent="0.3"/>
    <row r="90" ht="20.100000000000001" hidden="1" customHeight="1" x14ac:dyDescent="0.3"/>
    <row r="91" ht="20.100000000000001" hidden="1" customHeight="1" x14ac:dyDescent="0.3"/>
    <row r="92" ht="20.100000000000001" hidden="1" customHeight="1" x14ac:dyDescent="0.3"/>
    <row r="93" ht="20.100000000000001" hidden="1" customHeight="1" x14ac:dyDescent="0.3"/>
    <row r="94" ht="20.100000000000001" hidden="1" customHeight="1" x14ac:dyDescent="0.3"/>
    <row r="95" ht="20.100000000000001" hidden="1" customHeight="1" x14ac:dyDescent="0.3"/>
    <row r="96" ht="20.100000000000001" hidden="1" customHeight="1" x14ac:dyDescent="0.3"/>
    <row r="97" ht="20.100000000000001" hidden="1" customHeight="1" x14ac:dyDescent="0.3"/>
    <row r="98" ht="20.100000000000001" hidden="1" customHeight="1" x14ac:dyDescent="0.3"/>
    <row r="99" ht="20.100000000000001" hidden="1" customHeight="1" x14ac:dyDescent="0.3"/>
    <row r="100" ht="20.100000000000001" hidden="1" customHeight="1" x14ac:dyDescent="0.3"/>
    <row r="101" ht="20.100000000000001" hidden="1" customHeight="1" x14ac:dyDescent="0.3"/>
    <row r="102" ht="20.100000000000001" hidden="1" customHeight="1" x14ac:dyDescent="0.3"/>
    <row r="103" ht="20.100000000000001" hidden="1" customHeight="1" x14ac:dyDescent="0.3"/>
    <row r="104" ht="20.100000000000001" hidden="1" customHeight="1" x14ac:dyDescent="0.3"/>
    <row r="105" ht="20.100000000000001" hidden="1" customHeight="1" x14ac:dyDescent="0.3"/>
    <row r="106" ht="20.100000000000001" hidden="1" customHeight="1" x14ac:dyDescent="0.3"/>
    <row r="107" ht="20.100000000000001" hidden="1" customHeight="1" x14ac:dyDescent="0.3"/>
    <row r="108" ht="20.100000000000001" hidden="1" customHeight="1" x14ac:dyDescent="0.3"/>
    <row r="109" ht="20.100000000000001" hidden="1" customHeight="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row r="1005" hidden="1" x14ac:dyDescent="0.3"/>
    <row r="1006" hidden="1" x14ac:dyDescent="0.3"/>
    <row r="1007" hidden="1" x14ac:dyDescent="0.3"/>
    <row r="1008"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row r="1028" hidden="1" x14ac:dyDescent="0.3"/>
    <row r="1029" hidden="1" x14ac:dyDescent="0.3"/>
    <row r="1030" hidden="1" x14ac:dyDescent="0.3"/>
    <row r="1031" hidden="1" x14ac:dyDescent="0.3"/>
    <row r="1032" hidden="1" x14ac:dyDescent="0.3"/>
    <row r="1033" hidden="1" x14ac:dyDescent="0.3"/>
    <row r="1034" hidden="1" x14ac:dyDescent="0.3"/>
    <row r="1035" hidden="1" x14ac:dyDescent="0.3"/>
    <row r="1036" hidden="1" x14ac:dyDescent="0.3"/>
    <row r="1037" hidden="1" x14ac:dyDescent="0.3"/>
    <row r="1038" hidden="1" x14ac:dyDescent="0.3"/>
    <row r="1039" hidden="1" x14ac:dyDescent="0.3"/>
    <row r="1040" hidden="1" x14ac:dyDescent="0.3"/>
    <row r="1041" hidden="1" x14ac:dyDescent="0.3"/>
    <row r="1042" hidden="1" x14ac:dyDescent="0.3"/>
    <row r="1043" hidden="1" x14ac:dyDescent="0.3"/>
    <row r="1044" hidden="1" x14ac:dyDescent="0.3"/>
    <row r="1045" hidden="1" x14ac:dyDescent="0.3"/>
    <row r="1046" hidden="1" x14ac:dyDescent="0.3"/>
    <row r="1047" hidden="1" x14ac:dyDescent="0.3"/>
    <row r="1048" hidden="1" x14ac:dyDescent="0.3"/>
    <row r="1049" hidden="1" x14ac:dyDescent="0.3"/>
    <row r="1050" hidden="1" x14ac:dyDescent="0.3"/>
    <row r="1051" hidden="1" x14ac:dyDescent="0.3"/>
    <row r="1052" hidden="1" x14ac:dyDescent="0.3"/>
    <row r="1053" hidden="1" x14ac:dyDescent="0.3"/>
    <row r="1054" hidden="1" x14ac:dyDescent="0.3"/>
    <row r="1055" hidden="1" x14ac:dyDescent="0.3"/>
    <row r="1056" hidden="1" x14ac:dyDescent="0.3"/>
    <row r="1057" hidden="1" x14ac:dyDescent="0.3"/>
    <row r="1058" hidden="1" x14ac:dyDescent="0.3"/>
    <row r="1059" hidden="1" x14ac:dyDescent="0.3"/>
    <row r="1060" hidden="1" x14ac:dyDescent="0.3"/>
    <row r="1061" hidden="1" x14ac:dyDescent="0.3"/>
    <row r="1062" hidden="1" x14ac:dyDescent="0.3"/>
    <row r="1063" hidden="1" x14ac:dyDescent="0.3"/>
    <row r="1064" hidden="1" x14ac:dyDescent="0.3"/>
    <row r="1065" hidden="1" x14ac:dyDescent="0.3"/>
    <row r="1066" hidden="1" x14ac:dyDescent="0.3"/>
    <row r="1067" hidden="1" x14ac:dyDescent="0.3"/>
    <row r="1068" hidden="1" x14ac:dyDescent="0.3"/>
    <row r="1069" hidden="1" x14ac:dyDescent="0.3"/>
    <row r="1070" hidden="1" x14ac:dyDescent="0.3"/>
    <row r="1071" hidden="1" x14ac:dyDescent="0.3"/>
    <row r="1072" hidden="1" x14ac:dyDescent="0.3"/>
    <row r="1073" hidden="1" x14ac:dyDescent="0.3"/>
    <row r="1074" hidden="1" x14ac:dyDescent="0.3"/>
    <row r="1075" hidden="1" x14ac:dyDescent="0.3"/>
    <row r="1076" hidden="1" x14ac:dyDescent="0.3"/>
    <row r="1077" hidden="1" x14ac:dyDescent="0.3"/>
    <row r="1078" hidden="1" x14ac:dyDescent="0.3"/>
    <row r="1079" hidden="1" x14ac:dyDescent="0.3"/>
    <row r="1080" hidden="1" x14ac:dyDescent="0.3"/>
    <row r="1081" hidden="1" x14ac:dyDescent="0.3"/>
    <row r="1082" hidden="1" x14ac:dyDescent="0.3"/>
    <row r="1083" hidden="1" x14ac:dyDescent="0.3"/>
    <row r="1084" hidden="1" x14ac:dyDescent="0.3"/>
    <row r="1085" hidden="1" x14ac:dyDescent="0.3"/>
    <row r="1086" hidden="1" x14ac:dyDescent="0.3"/>
    <row r="1087" hidden="1" x14ac:dyDescent="0.3"/>
    <row r="1088" hidden="1" x14ac:dyDescent="0.3"/>
    <row r="1089" hidden="1" x14ac:dyDescent="0.3"/>
    <row r="1090" hidden="1" x14ac:dyDescent="0.3"/>
    <row r="1091" hidden="1" x14ac:dyDescent="0.3"/>
    <row r="1092" hidden="1" x14ac:dyDescent="0.3"/>
    <row r="1093" hidden="1" x14ac:dyDescent="0.3"/>
    <row r="1094" hidden="1" x14ac:dyDescent="0.3"/>
    <row r="1095" hidden="1" x14ac:dyDescent="0.3"/>
    <row r="1096" hidden="1" x14ac:dyDescent="0.3"/>
    <row r="1097" hidden="1" x14ac:dyDescent="0.3"/>
    <row r="1098" hidden="1" x14ac:dyDescent="0.3"/>
    <row r="1099" hidden="1" x14ac:dyDescent="0.3"/>
    <row r="1100" hidden="1" x14ac:dyDescent="0.3"/>
    <row r="1101" hidden="1" x14ac:dyDescent="0.3"/>
    <row r="1102" hidden="1" x14ac:dyDescent="0.3"/>
    <row r="1103" hidden="1" x14ac:dyDescent="0.3"/>
    <row r="1104" hidden="1" x14ac:dyDescent="0.3"/>
    <row r="1105" hidden="1" x14ac:dyDescent="0.3"/>
    <row r="1106" hidden="1" x14ac:dyDescent="0.3"/>
    <row r="1107" hidden="1" x14ac:dyDescent="0.3"/>
    <row r="1108" hidden="1" x14ac:dyDescent="0.3"/>
    <row r="1109" hidden="1" x14ac:dyDescent="0.3"/>
    <row r="1110" hidden="1" x14ac:dyDescent="0.3"/>
    <row r="1111" hidden="1" x14ac:dyDescent="0.3"/>
    <row r="1112" hidden="1" x14ac:dyDescent="0.3"/>
    <row r="1113" hidden="1" x14ac:dyDescent="0.3"/>
    <row r="1114" hidden="1" x14ac:dyDescent="0.3"/>
    <row r="1115" hidden="1" x14ac:dyDescent="0.3"/>
    <row r="1116" hidden="1" x14ac:dyDescent="0.3"/>
    <row r="1117" hidden="1" x14ac:dyDescent="0.3"/>
    <row r="1118" hidden="1" x14ac:dyDescent="0.3"/>
    <row r="1119" hidden="1" x14ac:dyDescent="0.3"/>
    <row r="1120" hidden="1" x14ac:dyDescent="0.3"/>
    <row r="1121" hidden="1" x14ac:dyDescent="0.3"/>
    <row r="1122" hidden="1" x14ac:dyDescent="0.3"/>
    <row r="1123" hidden="1" x14ac:dyDescent="0.3"/>
    <row r="1124" hidden="1" x14ac:dyDescent="0.3"/>
    <row r="1125" hidden="1" x14ac:dyDescent="0.3"/>
    <row r="1126" hidden="1" x14ac:dyDescent="0.3"/>
    <row r="1127" hidden="1" x14ac:dyDescent="0.3"/>
    <row r="1128" hidden="1" x14ac:dyDescent="0.3"/>
    <row r="1129" hidden="1" x14ac:dyDescent="0.3"/>
    <row r="1130" hidden="1" x14ac:dyDescent="0.3"/>
    <row r="1131" hidden="1" x14ac:dyDescent="0.3"/>
    <row r="1132" hidden="1" x14ac:dyDescent="0.3"/>
    <row r="1133" hidden="1" x14ac:dyDescent="0.3"/>
    <row r="1134" hidden="1" x14ac:dyDescent="0.3"/>
    <row r="1135" hidden="1" x14ac:dyDescent="0.3"/>
    <row r="1136" hidden="1" x14ac:dyDescent="0.3"/>
    <row r="1137" hidden="1" x14ac:dyDescent="0.3"/>
    <row r="1138" hidden="1" x14ac:dyDescent="0.3"/>
    <row r="1139" hidden="1" x14ac:dyDescent="0.3"/>
    <row r="1140" hidden="1" x14ac:dyDescent="0.3"/>
    <row r="1141" hidden="1" x14ac:dyDescent="0.3"/>
    <row r="1142" hidden="1" x14ac:dyDescent="0.3"/>
    <row r="1143" hidden="1" x14ac:dyDescent="0.3"/>
    <row r="1144" hidden="1" x14ac:dyDescent="0.3"/>
    <row r="1145" hidden="1" x14ac:dyDescent="0.3"/>
    <row r="1146" hidden="1" x14ac:dyDescent="0.3"/>
    <row r="1147" hidden="1" x14ac:dyDescent="0.3"/>
    <row r="1148" hidden="1" x14ac:dyDescent="0.3"/>
    <row r="1149" hidden="1" x14ac:dyDescent="0.3"/>
    <row r="1150" hidden="1" x14ac:dyDescent="0.3"/>
    <row r="1151" hidden="1" x14ac:dyDescent="0.3"/>
    <row r="1152" hidden="1" x14ac:dyDescent="0.3"/>
    <row r="1153" hidden="1" x14ac:dyDescent="0.3"/>
    <row r="1154" hidden="1" x14ac:dyDescent="0.3"/>
    <row r="1155" hidden="1" x14ac:dyDescent="0.3"/>
    <row r="1156" hidden="1" x14ac:dyDescent="0.3"/>
    <row r="1157" hidden="1" x14ac:dyDescent="0.3"/>
    <row r="1158" hidden="1" x14ac:dyDescent="0.3"/>
    <row r="1159" hidden="1" x14ac:dyDescent="0.3"/>
    <row r="1160" hidden="1" x14ac:dyDescent="0.3"/>
    <row r="1161" hidden="1" x14ac:dyDescent="0.3"/>
    <row r="1162" hidden="1" x14ac:dyDescent="0.3"/>
    <row r="1163" hidden="1" x14ac:dyDescent="0.3"/>
    <row r="1164" hidden="1" x14ac:dyDescent="0.3"/>
    <row r="1165" hidden="1" x14ac:dyDescent="0.3"/>
    <row r="1166" hidden="1" x14ac:dyDescent="0.3"/>
    <row r="1167" hidden="1" x14ac:dyDescent="0.3"/>
    <row r="1168" hidden="1" x14ac:dyDescent="0.3"/>
    <row r="1169" hidden="1" x14ac:dyDescent="0.3"/>
    <row r="1170" hidden="1" x14ac:dyDescent="0.3"/>
    <row r="1171" hidden="1" x14ac:dyDescent="0.3"/>
    <row r="1172" hidden="1" x14ac:dyDescent="0.3"/>
    <row r="1173" hidden="1" x14ac:dyDescent="0.3"/>
    <row r="1174" hidden="1" x14ac:dyDescent="0.3"/>
    <row r="1175" hidden="1" x14ac:dyDescent="0.3"/>
    <row r="1176" hidden="1" x14ac:dyDescent="0.3"/>
    <row r="1177" hidden="1" x14ac:dyDescent="0.3"/>
    <row r="1178" hidden="1" x14ac:dyDescent="0.3"/>
    <row r="1179" hidden="1" x14ac:dyDescent="0.3"/>
    <row r="1180" hidden="1" x14ac:dyDescent="0.3"/>
    <row r="1181" hidden="1" x14ac:dyDescent="0.3"/>
    <row r="1182" hidden="1" x14ac:dyDescent="0.3"/>
    <row r="1183" hidden="1" x14ac:dyDescent="0.3"/>
    <row r="1184" hidden="1" x14ac:dyDescent="0.3"/>
    <row r="1185" hidden="1" x14ac:dyDescent="0.3"/>
    <row r="1186" hidden="1" x14ac:dyDescent="0.3"/>
    <row r="1187" hidden="1" x14ac:dyDescent="0.3"/>
    <row r="1188" hidden="1" x14ac:dyDescent="0.3"/>
    <row r="1189" hidden="1" x14ac:dyDescent="0.3"/>
    <row r="1190" hidden="1" x14ac:dyDescent="0.3"/>
    <row r="1191" hidden="1" x14ac:dyDescent="0.3"/>
    <row r="1192" hidden="1" x14ac:dyDescent="0.3"/>
    <row r="1193" hidden="1" x14ac:dyDescent="0.3"/>
    <row r="1194" hidden="1" x14ac:dyDescent="0.3"/>
    <row r="1195" hidden="1" x14ac:dyDescent="0.3"/>
    <row r="1196" hidden="1" x14ac:dyDescent="0.3"/>
    <row r="1197" hidden="1" x14ac:dyDescent="0.3"/>
    <row r="1198" hidden="1" x14ac:dyDescent="0.3"/>
    <row r="1199" hidden="1" x14ac:dyDescent="0.3"/>
    <row r="1200" hidden="1" x14ac:dyDescent="0.3"/>
    <row r="1201" hidden="1" x14ac:dyDescent="0.3"/>
    <row r="1202" hidden="1" x14ac:dyDescent="0.3"/>
    <row r="1203" hidden="1" x14ac:dyDescent="0.3"/>
    <row r="1204" hidden="1" x14ac:dyDescent="0.3"/>
    <row r="1205" hidden="1" x14ac:dyDescent="0.3"/>
    <row r="1206" hidden="1" x14ac:dyDescent="0.3"/>
    <row r="1207" hidden="1" x14ac:dyDescent="0.3"/>
    <row r="1208" hidden="1" x14ac:dyDescent="0.3"/>
    <row r="1209" hidden="1" x14ac:dyDescent="0.3"/>
    <row r="1210" hidden="1" x14ac:dyDescent="0.3"/>
    <row r="1211" hidden="1" x14ac:dyDescent="0.3"/>
    <row r="1212" hidden="1" x14ac:dyDescent="0.3"/>
    <row r="1213" hidden="1" x14ac:dyDescent="0.3"/>
    <row r="1214" hidden="1" x14ac:dyDescent="0.3"/>
    <row r="1215" hidden="1" x14ac:dyDescent="0.3"/>
    <row r="1216" hidden="1" x14ac:dyDescent="0.3"/>
    <row r="1217" hidden="1" x14ac:dyDescent="0.3"/>
    <row r="1218" hidden="1" x14ac:dyDescent="0.3"/>
    <row r="1219" hidden="1" x14ac:dyDescent="0.3"/>
    <row r="1220" hidden="1" x14ac:dyDescent="0.3"/>
    <row r="1221" hidden="1" x14ac:dyDescent="0.3"/>
    <row r="1222" hidden="1" x14ac:dyDescent="0.3"/>
    <row r="1223" hidden="1" x14ac:dyDescent="0.3"/>
    <row r="1224" hidden="1" x14ac:dyDescent="0.3"/>
    <row r="1225" hidden="1" x14ac:dyDescent="0.3"/>
    <row r="1226" hidden="1" x14ac:dyDescent="0.3"/>
    <row r="1227" hidden="1" x14ac:dyDescent="0.3"/>
    <row r="1228" hidden="1" x14ac:dyDescent="0.3"/>
    <row r="1229" hidden="1" x14ac:dyDescent="0.3"/>
    <row r="1230" hidden="1" x14ac:dyDescent="0.3"/>
    <row r="1231" hidden="1" x14ac:dyDescent="0.3"/>
    <row r="1232" hidden="1" x14ac:dyDescent="0.3"/>
    <row r="1233" hidden="1" x14ac:dyDescent="0.3"/>
    <row r="1234" hidden="1" x14ac:dyDescent="0.3"/>
    <row r="1235" hidden="1" x14ac:dyDescent="0.3"/>
    <row r="1236" hidden="1" x14ac:dyDescent="0.3"/>
    <row r="1237" hidden="1" x14ac:dyDescent="0.3"/>
    <row r="1238" hidden="1" x14ac:dyDescent="0.3"/>
    <row r="1239" hidden="1" x14ac:dyDescent="0.3"/>
    <row r="1240" hidden="1" x14ac:dyDescent="0.3"/>
    <row r="1241" hidden="1" x14ac:dyDescent="0.3"/>
    <row r="1242" hidden="1" x14ac:dyDescent="0.3"/>
    <row r="1243" hidden="1" x14ac:dyDescent="0.3"/>
    <row r="1244" hidden="1" x14ac:dyDescent="0.3"/>
    <row r="1245" hidden="1" x14ac:dyDescent="0.3"/>
    <row r="1246" hidden="1" x14ac:dyDescent="0.3"/>
    <row r="1247" hidden="1" x14ac:dyDescent="0.3"/>
    <row r="1248" hidden="1" x14ac:dyDescent="0.3"/>
    <row r="1249" hidden="1" x14ac:dyDescent="0.3"/>
    <row r="1250" hidden="1" x14ac:dyDescent="0.3"/>
    <row r="1251" hidden="1" x14ac:dyDescent="0.3"/>
    <row r="1252" hidden="1" x14ac:dyDescent="0.3"/>
    <row r="1253" hidden="1" x14ac:dyDescent="0.3"/>
    <row r="1254" hidden="1" x14ac:dyDescent="0.3"/>
    <row r="1255" hidden="1" x14ac:dyDescent="0.3"/>
    <row r="1256" hidden="1" x14ac:dyDescent="0.3"/>
    <row r="1257" hidden="1" x14ac:dyDescent="0.3"/>
    <row r="1258" hidden="1" x14ac:dyDescent="0.3"/>
    <row r="1259" hidden="1" x14ac:dyDescent="0.3"/>
    <row r="1260" hidden="1" x14ac:dyDescent="0.3"/>
    <row r="1261" hidden="1" x14ac:dyDescent="0.3"/>
    <row r="1262" hidden="1" x14ac:dyDescent="0.3"/>
    <row r="1263" hidden="1" x14ac:dyDescent="0.3"/>
    <row r="1264" hidden="1" x14ac:dyDescent="0.3"/>
    <row r="1265" hidden="1" x14ac:dyDescent="0.3"/>
    <row r="1266" hidden="1" x14ac:dyDescent="0.3"/>
    <row r="1267" hidden="1" x14ac:dyDescent="0.3"/>
    <row r="1268" hidden="1" x14ac:dyDescent="0.3"/>
    <row r="1269" hidden="1" x14ac:dyDescent="0.3"/>
    <row r="1270" hidden="1" x14ac:dyDescent="0.3"/>
    <row r="1271" hidden="1" x14ac:dyDescent="0.3"/>
    <row r="1272" hidden="1" x14ac:dyDescent="0.3"/>
    <row r="1273" hidden="1" x14ac:dyDescent="0.3"/>
    <row r="1274" hidden="1" x14ac:dyDescent="0.3"/>
    <row r="1275" hidden="1" x14ac:dyDescent="0.3"/>
    <row r="1276" hidden="1" x14ac:dyDescent="0.3"/>
    <row r="1277" hidden="1" x14ac:dyDescent="0.3"/>
    <row r="1278" hidden="1" x14ac:dyDescent="0.3"/>
    <row r="1279" hidden="1" x14ac:dyDescent="0.3"/>
    <row r="1280" hidden="1" x14ac:dyDescent="0.3"/>
    <row r="1281" hidden="1" x14ac:dyDescent="0.3"/>
    <row r="1282" hidden="1" x14ac:dyDescent="0.3"/>
    <row r="1283" hidden="1" x14ac:dyDescent="0.3"/>
    <row r="1284" hidden="1" x14ac:dyDescent="0.3"/>
    <row r="1285" hidden="1" x14ac:dyDescent="0.3"/>
    <row r="1286" hidden="1" x14ac:dyDescent="0.3"/>
    <row r="1287" hidden="1" x14ac:dyDescent="0.3"/>
    <row r="1288" hidden="1" x14ac:dyDescent="0.3"/>
    <row r="1289" hidden="1" x14ac:dyDescent="0.3"/>
    <row r="1290" hidden="1" x14ac:dyDescent="0.3"/>
    <row r="1291" hidden="1" x14ac:dyDescent="0.3"/>
    <row r="1292" hidden="1" x14ac:dyDescent="0.3"/>
    <row r="1293" hidden="1" x14ac:dyDescent="0.3"/>
    <row r="1294" hidden="1" x14ac:dyDescent="0.3"/>
    <row r="1295" hidden="1" x14ac:dyDescent="0.3"/>
    <row r="1296" hidden="1" x14ac:dyDescent="0.3"/>
    <row r="1297" hidden="1" x14ac:dyDescent="0.3"/>
    <row r="1298" hidden="1" x14ac:dyDescent="0.3"/>
    <row r="1299" hidden="1" x14ac:dyDescent="0.3"/>
    <row r="1300" hidden="1" x14ac:dyDescent="0.3"/>
    <row r="1301" hidden="1" x14ac:dyDescent="0.3"/>
    <row r="1302" hidden="1" x14ac:dyDescent="0.3"/>
    <row r="1303" hidden="1" x14ac:dyDescent="0.3"/>
    <row r="1304" hidden="1" x14ac:dyDescent="0.3"/>
    <row r="1305" hidden="1" x14ac:dyDescent="0.3"/>
    <row r="1306" hidden="1" x14ac:dyDescent="0.3"/>
    <row r="1307" hidden="1" x14ac:dyDescent="0.3"/>
    <row r="1308" hidden="1" x14ac:dyDescent="0.3"/>
    <row r="1309" hidden="1" x14ac:dyDescent="0.3"/>
    <row r="1310" hidden="1" x14ac:dyDescent="0.3"/>
    <row r="1311" hidden="1" x14ac:dyDescent="0.3"/>
    <row r="1312" hidden="1" x14ac:dyDescent="0.3"/>
    <row r="1313" hidden="1" x14ac:dyDescent="0.3"/>
    <row r="1314" hidden="1" x14ac:dyDescent="0.3"/>
    <row r="1315" hidden="1" x14ac:dyDescent="0.3"/>
    <row r="1316" hidden="1" x14ac:dyDescent="0.3"/>
    <row r="1317" hidden="1" x14ac:dyDescent="0.3"/>
    <row r="1318" hidden="1" x14ac:dyDescent="0.3"/>
    <row r="1319" hidden="1" x14ac:dyDescent="0.3"/>
    <row r="1320" hidden="1" x14ac:dyDescent="0.3"/>
    <row r="1321" hidden="1" x14ac:dyDescent="0.3"/>
    <row r="1322" hidden="1" x14ac:dyDescent="0.3"/>
    <row r="1323" hidden="1" x14ac:dyDescent="0.3"/>
    <row r="1324" hidden="1" x14ac:dyDescent="0.3"/>
    <row r="1325" hidden="1" x14ac:dyDescent="0.3"/>
    <row r="1326" hidden="1" x14ac:dyDescent="0.3"/>
    <row r="1327" hidden="1" x14ac:dyDescent="0.3"/>
    <row r="1328" hidden="1" x14ac:dyDescent="0.3"/>
    <row r="1329" hidden="1" x14ac:dyDescent="0.3"/>
    <row r="1330" hidden="1" x14ac:dyDescent="0.3"/>
    <row r="1331" hidden="1" x14ac:dyDescent="0.3"/>
    <row r="1332" hidden="1" x14ac:dyDescent="0.3"/>
    <row r="1333" hidden="1" x14ac:dyDescent="0.3"/>
    <row r="1334" hidden="1" x14ac:dyDescent="0.3"/>
    <row r="1335" hidden="1" x14ac:dyDescent="0.3"/>
    <row r="1336" hidden="1" x14ac:dyDescent="0.3"/>
    <row r="1337" hidden="1" x14ac:dyDescent="0.3"/>
    <row r="1338" hidden="1" x14ac:dyDescent="0.3"/>
    <row r="1339" hidden="1" x14ac:dyDescent="0.3"/>
    <row r="1340" hidden="1" x14ac:dyDescent="0.3"/>
    <row r="1341" hidden="1" x14ac:dyDescent="0.3"/>
    <row r="1342" hidden="1" x14ac:dyDescent="0.3"/>
    <row r="1343" hidden="1" x14ac:dyDescent="0.3"/>
    <row r="1344" hidden="1" x14ac:dyDescent="0.3"/>
    <row r="1345" hidden="1" x14ac:dyDescent="0.3"/>
    <row r="1346" hidden="1" x14ac:dyDescent="0.3"/>
    <row r="1347" hidden="1" x14ac:dyDescent="0.3"/>
    <row r="1348" hidden="1" x14ac:dyDescent="0.3"/>
    <row r="1349" hidden="1" x14ac:dyDescent="0.3"/>
    <row r="1350" hidden="1" x14ac:dyDescent="0.3"/>
    <row r="1351" hidden="1" x14ac:dyDescent="0.3"/>
    <row r="1352" hidden="1" x14ac:dyDescent="0.3"/>
    <row r="1353" hidden="1" x14ac:dyDescent="0.3"/>
    <row r="1354" hidden="1" x14ac:dyDescent="0.3"/>
    <row r="1355" hidden="1" x14ac:dyDescent="0.3"/>
    <row r="1356" hidden="1" x14ac:dyDescent="0.3"/>
    <row r="1357" hidden="1" x14ac:dyDescent="0.3"/>
    <row r="1358" hidden="1" x14ac:dyDescent="0.3"/>
    <row r="1359" hidden="1" x14ac:dyDescent="0.3"/>
    <row r="1360" hidden="1" x14ac:dyDescent="0.3"/>
    <row r="1361" hidden="1" x14ac:dyDescent="0.3"/>
    <row r="1362" hidden="1" x14ac:dyDescent="0.3"/>
    <row r="1363" hidden="1" x14ac:dyDescent="0.3"/>
    <row r="1364" hidden="1" x14ac:dyDescent="0.3"/>
    <row r="1365" hidden="1" x14ac:dyDescent="0.3"/>
    <row r="1366" hidden="1" x14ac:dyDescent="0.3"/>
    <row r="1367" hidden="1" x14ac:dyDescent="0.3"/>
    <row r="1368" hidden="1" x14ac:dyDescent="0.3"/>
    <row r="1369" hidden="1" x14ac:dyDescent="0.3"/>
    <row r="1370" hidden="1" x14ac:dyDescent="0.3"/>
    <row r="1371" hidden="1" x14ac:dyDescent="0.3"/>
    <row r="1372" hidden="1" x14ac:dyDescent="0.3"/>
    <row r="1373" hidden="1" x14ac:dyDescent="0.3"/>
    <row r="1374" hidden="1" x14ac:dyDescent="0.3"/>
    <row r="1375" hidden="1" x14ac:dyDescent="0.3"/>
    <row r="1376" hidden="1" x14ac:dyDescent="0.3"/>
    <row r="1377" hidden="1" x14ac:dyDescent="0.3"/>
    <row r="1378" hidden="1" x14ac:dyDescent="0.3"/>
    <row r="1379" hidden="1" x14ac:dyDescent="0.3"/>
    <row r="1380" hidden="1" x14ac:dyDescent="0.3"/>
    <row r="1381" hidden="1" x14ac:dyDescent="0.3"/>
    <row r="1382" hidden="1" x14ac:dyDescent="0.3"/>
    <row r="1383" hidden="1" x14ac:dyDescent="0.3"/>
    <row r="1384" hidden="1" x14ac:dyDescent="0.3"/>
    <row r="1385" hidden="1" x14ac:dyDescent="0.3"/>
    <row r="1386" hidden="1" x14ac:dyDescent="0.3"/>
    <row r="1387" hidden="1" x14ac:dyDescent="0.3"/>
    <row r="1388" hidden="1" x14ac:dyDescent="0.3"/>
    <row r="1389" hidden="1" x14ac:dyDescent="0.3"/>
    <row r="1390" hidden="1" x14ac:dyDescent="0.3"/>
    <row r="1391" hidden="1" x14ac:dyDescent="0.3"/>
    <row r="1392" hidden="1" x14ac:dyDescent="0.3"/>
    <row r="1393" hidden="1" x14ac:dyDescent="0.3"/>
    <row r="1394" hidden="1" x14ac:dyDescent="0.3"/>
    <row r="1395" hidden="1" x14ac:dyDescent="0.3"/>
    <row r="1396" hidden="1" x14ac:dyDescent="0.3"/>
    <row r="1397" hidden="1" x14ac:dyDescent="0.3"/>
    <row r="1398" hidden="1" x14ac:dyDescent="0.3"/>
    <row r="1399" hidden="1" x14ac:dyDescent="0.3"/>
    <row r="1400" hidden="1" x14ac:dyDescent="0.3"/>
    <row r="1401" hidden="1" x14ac:dyDescent="0.3"/>
    <row r="1402" hidden="1" x14ac:dyDescent="0.3"/>
    <row r="1403" hidden="1" x14ac:dyDescent="0.3"/>
    <row r="1404" hidden="1" x14ac:dyDescent="0.3"/>
    <row r="1405" hidden="1" x14ac:dyDescent="0.3"/>
    <row r="1406" hidden="1" x14ac:dyDescent="0.3"/>
    <row r="1407" hidden="1" x14ac:dyDescent="0.3"/>
    <row r="1408" hidden="1" x14ac:dyDescent="0.3"/>
    <row r="1409" hidden="1" x14ac:dyDescent="0.3"/>
    <row r="1410" hidden="1" x14ac:dyDescent="0.3"/>
    <row r="1411" hidden="1" x14ac:dyDescent="0.3"/>
    <row r="1412" hidden="1" x14ac:dyDescent="0.3"/>
    <row r="1413" hidden="1" x14ac:dyDescent="0.3"/>
    <row r="1414" hidden="1" x14ac:dyDescent="0.3"/>
    <row r="1415" hidden="1" x14ac:dyDescent="0.3"/>
    <row r="1416" hidden="1" x14ac:dyDescent="0.3"/>
    <row r="1417" hidden="1" x14ac:dyDescent="0.3"/>
    <row r="1418" hidden="1" x14ac:dyDescent="0.3"/>
    <row r="1419" hidden="1" x14ac:dyDescent="0.3"/>
    <row r="1420" hidden="1" x14ac:dyDescent="0.3"/>
    <row r="1421" hidden="1" x14ac:dyDescent="0.3"/>
    <row r="1422" hidden="1" x14ac:dyDescent="0.3"/>
    <row r="1423" hidden="1" x14ac:dyDescent="0.3"/>
    <row r="1424" hidden="1" x14ac:dyDescent="0.3"/>
    <row r="1425" hidden="1" x14ac:dyDescent="0.3"/>
    <row r="1426" hidden="1" x14ac:dyDescent="0.3"/>
    <row r="1427" hidden="1" x14ac:dyDescent="0.3"/>
    <row r="1428" hidden="1" x14ac:dyDescent="0.3"/>
    <row r="1429" hidden="1" x14ac:dyDescent="0.3"/>
    <row r="1430" hidden="1" x14ac:dyDescent="0.3"/>
    <row r="1431" hidden="1" x14ac:dyDescent="0.3"/>
    <row r="1432" hidden="1" x14ac:dyDescent="0.3"/>
    <row r="1433" hidden="1" x14ac:dyDescent="0.3"/>
    <row r="1434" hidden="1" x14ac:dyDescent="0.3"/>
    <row r="1435" hidden="1" x14ac:dyDescent="0.3"/>
    <row r="1436" hidden="1" x14ac:dyDescent="0.3"/>
    <row r="1437" hidden="1" x14ac:dyDescent="0.3"/>
    <row r="1438" hidden="1" x14ac:dyDescent="0.3"/>
    <row r="1439" hidden="1" x14ac:dyDescent="0.3"/>
    <row r="1440" hidden="1" x14ac:dyDescent="0.3"/>
    <row r="1441" hidden="1" x14ac:dyDescent="0.3"/>
    <row r="1442" hidden="1" x14ac:dyDescent="0.3"/>
    <row r="1443" hidden="1" x14ac:dyDescent="0.3"/>
    <row r="1444" hidden="1" x14ac:dyDescent="0.3"/>
    <row r="1445" hidden="1" x14ac:dyDescent="0.3"/>
    <row r="1446" hidden="1" x14ac:dyDescent="0.3"/>
    <row r="1447" hidden="1" x14ac:dyDescent="0.3"/>
    <row r="1448" hidden="1" x14ac:dyDescent="0.3"/>
    <row r="1449" hidden="1" x14ac:dyDescent="0.3"/>
    <row r="1450" hidden="1" x14ac:dyDescent="0.3"/>
    <row r="1451" hidden="1" x14ac:dyDescent="0.3"/>
    <row r="1452" hidden="1" x14ac:dyDescent="0.3"/>
    <row r="1453" hidden="1" x14ac:dyDescent="0.3"/>
    <row r="1454" hidden="1" x14ac:dyDescent="0.3"/>
    <row r="1455" hidden="1" x14ac:dyDescent="0.3"/>
    <row r="1456" hidden="1" x14ac:dyDescent="0.3"/>
    <row r="1457" hidden="1" x14ac:dyDescent="0.3"/>
    <row r="1458" hidden="1" x14ac:dyDescent="0.3"/>
    <row r="1459" hidden="1" x14ac:dyDescent="0.3"/>
    <row r="1460" hidden="1" x14ac:dyDescent="0.3"/>
    <row r="1461" hidden="1" x14ac:dyDescent="0.3"/>
    <row r="1462" hidden="1" x14ac:dyDescent="0.3"/>
    <row r="1463" hidden="1" x14ac:dyDescent="0.3"/>
    <row r="1464" hidden="1" x14ac:dyDescent="0.3"/>
    <row r="1465" hidden="1" x14ac:dyDescent="0.3"/>
    <row r="1466" hidden="1" x14ac:dyDescent="0.3"/>
    <row r="1467" hidden="1" x14ac:dyDescent="0.3"/>
    <row r="1468" hidden="1" x14ac:dyDescent="0.3"/>
    <row r="1469" hidden="1" x14ac:dyDescent="0.3"/>
    <row r="1470" hidden="1" x14ac:dyDescent="0.3"/>
    <row r="1471" hidden="1" x14ac:dyDescent="0.3"/>
    <row r="1472" hidden="1" x14ac:dyDescent="0.3"/>
    <row r="1473" hidden="1" x14ac:dyDescent="0.3"/>
    <row r="1474" hidden="1" x14ac:dyDescent="0.3"/>
    <row r="1475" hidden="1" x14ac:dyDescent="0.3"/>
    <row r="1476" hidden="1" x14ac:dyDescent="0.3"/>
    <row r="1477" hidden="1" x14ac:dyDescent="0.3"/>
    <row r="1478" hidden="1" x14ac:dyDescent="0.3"/>
    <row r="1479" hidden="1" x14ac:dyDescent="0.3"/>
    <row r="1480" hidden="1" x14ac:dyDescent="0.3"/>
    <row r="1481" hidden="1" x14ac:dyDescent="0.3"/>
    <row r="1482" hidden="1" x14ac:dyDescent="0.3"/>
    <row r="1483" hidden="1" x14ac:dyDescent="0.3"/>
    <row r="1484" hidden="1" x14ac:dyDescent="0.3"/>
    <row r="1485" hidden="1" x14ac:dyDescent="0.3"/>
    <row r="1486" hidden="1" x14ac:dyDescent="0.3"/>
    <row r="1487" hidden="1" x14ac:dyDescent="0.3"/>
    <row r="1488" hidden="1" x14ac:dyDescent="0.3"/>
    <row r="1489" hidden="1" x14ac:dyDescent="0.3"/>
    <row r="1490" hidden="1" x14ac:dyDescent="0.3"/>
    <row r="1491" hidden="1" x14ac:dyDescent="0.3"/>
    <row r="1492" hidden="1" x14ac:dyDescent="0.3"/>
    <row r="1493" hidden="1" x14ac:dyDescent="0.3"/>
    <row r="1494" hidden="1" x14ac:dyDescent="0.3"/>
    <row r="1495" hidden="1" x14ac:dyDescent="0.3"/>
    <row r="1496" hidden="1" x14ac:dyDescent="0.3"/>
    <row r="1497" hidden="1" x14ac:dyDescent="0.3"/>
    <row r="1498" hidden="1" x14ac:dyDescent="0.3"/>
    <row r="1499" hidden="1" x14ac:dyDescent="0.3"/>
    <row r="1500" hidden="1" x14ac:dyDescent="0.3"/>
    <row r="1501" hidden="1" x14ac:dyDescent="0.3"/>
    <row r="1502" hidden="1" x14ac:dyDescent="0.3"/>
    <row r="1503" hidden="1" x14ac:dyDescent="0.3"/>
    <row r="1504" hidden="1" x14ac:dyDescent="0.3"/>
    <row r="1505" hidden="1" x14ac:dyDescent="0.3"/>
    <row r="1506" hidden="1" x14ac:dyDescent="0.3"/>
    <row r="1507" hidden="1" x14ac:dyDescent="0.3"/>
    <row r="1508" hidden="1" x14ac:dyDescent="0.3"/>
    <row r="1509" hidden="1" x14ac:dyDescent="0.3"/>
    <row r="1510" hidden="1" x14ac:dyDescent="0.3"/>
    <row r="1511" hidden="1" x14ac:dyDescent="0.3"/>
    <row r="1512" hidden="1" x14ac:dyDescent="0.3"/>
    <row r="1513" hidden="1" x14ac:dyDescent="0.3"/>
    <row r="1514" hidden="1" x14ac:dyDescent="0.3"/>
    <row r="1515" hidden="1" x14ac:dyDescent="0.3"/>
    <row r="1516" hidden="1" x14ac:dyDescent="0.3"/>
    <row r="1517" hidden="1" x14ac:dyDescent="0.3"/>
    <row r="1518" hidden="1" x14ac:dyDescent="0.3"/>
    <row r="1519" hidden="1" x14ac:dyDescent="0.3"/>
    <row r="1520" hidden="1" x14ac:dyDescent="0.3"/>
    <row r="1521" hidden="1" x14ac:dyDescent="0.3"/>
    <row r="1522" hidden="1" x14ac:dyDescent="0.3"/>
    <row r="1523" hidden="1" x14ac:dyDescent="0.3"/>
    <row r="1524" hidden="1" x14ac:dyDescent="0.3"/>
    <row r="1525" hidden="1" x14ac:dyDescent="0.3"/>
    <row r="1526" hidden="1" x14ac:dyDescent="0.3"/>
    <row r="1527" hidden="1" x14ac:dyDescent="0.3"/>
    <row r="1528" hidden="1" x14ac:dyDescent="0.3"/>
    <row r="1529" hidden="1" x14ac:dyDescent="0.3"/>
    <row r="1530" hidden="1" x14ac:dyDescent="0.3"/>
    <row r="1531" hidden="1" x14ac:dyDescent="0.3"/>
  </sheetData>
  <mergeCells count="1">
    <mergeCell ref="A5:K5"/>
  </mergeCells>
  <phoneticPr fontId="10" type="noConversion"/>
  <printOptions horizontalCentered="1" verticalCentered="1"/>
  <pageMargins left="0.74803149606299213" right="0.6692913385826772" top="0.98425196850393704" bottom="0.39370078740157483" header="0.51181102362204722" footer="0.23622047244094491"/>
  <pageSetup paperSize="9" scale="9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M47"/>
  <sheetViews>
    <sheetView view="pageBreakPreview" zoomScaleSheetLayoutView="100" workbookViewId="0">
      <selection activeCell="I19" sqref="I19"/>
    </sheetView>
  </sheetViews>
  <sheetFormatPr defaultColWidth="10" defaultRowHeight="14.25" x14ac:dyDescent="0.3"/>
  <cols>
    <col min="1" max="1" width="4.375" style="133" customWidth="1"/>
    <col min="2" max="3" width="6.25" style="133" customWidth="1"/>
    <col min="4" max="4" width="11.125" style="133" customWidth="1"/>
    <col min="5" max="5" width="30" style="133" customWidth="1"/>
    <col min="6" max="6" width="13" style="133" customWidth="1"/>
    <col min="7" max="7" width="10.625" style="133" customWidth="1"/>
    <col min="8" max="8" width="13.375" style="133" bestFit="1" customWidth="1"/>
    <col min="9" max="9" width="9.5" style="132" customWidth="1"/>
    <col min="10" max="10" width="19.375" style="133" customWidth="1"/>
    <col min="11" max="16384" width="10" style="101"/>
  </cols>
  <sheetData>
    <row r="1" spans="1:13" ht="35.25" customHeight="1" x14ac:dyDescent="0.3">
      <c r="A1" s="664" t="s">
        <v>112</v>
      </c>
      <c r="B1" s="664"/>
      <c r="C1" s="664"/>
      <c r="D1" s="664"/>
      <c r="E1" s="664"/>
      <c r="F1" s="664"/>
      <c r="G1" s="664"/>
      <c r="H1" s="664"/>
      <c r="I1" s="664"/>
      <c r="J1" s="664"/>
    </row>
    <row r="2" spans="1:13" ht="9" customHeight="1" x14ac:dyDescent="0.3"/>
    <row r="3" spans="1:13" s="134" customFormat="1" ht="27" customHeight="1" x14ac:dyDescent="0.3">
      <c r="A3" s="135" t="str">
        <f>'5. 조세ㆍ벌금등 채권자의 목록총괄표'!A2</f>
        <v>채무자 : ****건설 주식회사</v>
      </c>
      <c r="B3" s="135"/>
      <c r="C3" s="136"/>
      <c r="D3" s="136"/>
      <c r="E3" s="136"/>
      <c r="F3" s="136"/>
      <c r="G3" s="136"/>
      <c r="H3" s="136"/>
      <c r="I3" s="137"/>
      <c r="J3" s="138" t="s">
        <v>40</v>
      </c>
    </row>
    <row r="4" spans="1:13" ht="33" customHeight="1" x14ac:dyDescent="0.3">
      <c r="A4" s="139" t="s">
        <v>61</v>
      </c>
      <c r="B4" s="139" t="s">
        <v>62</v>
      </c>
      <c r="C4" s="139" t="s">
        <v>63</v>
      </c>
      <c r="D4" s="140" t="s">
        <v>113</v>
      </c>
      <c r="E4" s="140" t="s">
        <v>65</v>
      </c>
      <c r="F4" s="140" t="s">
        <v>114</v>
      </c>
      <c r="G4" s="140" t="s">
        <v>115</v>
      </c>
      <c r="H4" s="141" t="s">
        <v>107</v>
      </c>
      <c r="I4" s="141" t="s">
        <v>116</v>
      </c>
      <c r="J4" s="141" t="s">
        <v>76</v>
      </c>
    </row>
    <row r="5" spans="1:13" s="142" customFormat="1" ht="29.25" customHeight="1" x14ac:dyDescent="0.3">
      <c r="A5" s="143">
        <v>1</v>
      </c>
      <c r="B5" s="143"/>
      <c r="C5" s="143" t="s">
        <v>618</v>
      </c>
      <c r="D5" s="144"/>
      <c r="E5" s="145"/>
      <c r="F5" s="146" t="s">
        <v>117</v>
      </c>
      <c r="G5" s="147">
        <v>31439</v>
      </c>
      <c r="H5" s="148">
        <f>G5*10000</f>
        <v>314390000</v>
      </c>
      <c r="I5" s="149">
        <f>G5/$G$10</f>
        <v>0.10479666666666666</v>
      </c>
      <c r="J5" s="327"/>
    </row>
    <row r="6" spans="1:13" s="142" customFormat="1" ht="29.25" customHeight="1" x14ac:dyDescent="0.3">
      <c r="A6" s="143">
        <v>2</v>
      </c>
      <c r="B6" s="143"/>
      <c r="C6" s="143" t="s">
        <v>619</v>
      </c>
      <c r="D6" s="151"/>
      <c r="E6" s="152"/>
      <c r="F6" s="146" t="s">
        <v>117</v>
      </c>
      <c r="G6" s="153">
        <v>132541</v>
      </c>
      <c r="H6" s="148">
        <f t="shared" ref="H6:H9" si="0">G6*10000</f>
        <v>1325410000</v>
      </c>
      <c r="I6" s="149">
        <f>G6/$G$10</f>
        <v>0.44180333333333333</v>
      </c>
      <c r="J6" s="150"/>
    </row>
    <row r="7" spans="1:13" s="142" customFormat="1" ht="29.25" customHeight="1" x14ac:dyDescent="0.3">
      <c r="A7" s="143">
        <v>3</v>
      </c>
      <c r="B7" s="143"/>
      <c r="C7" s="143" t="s">
        <v>620</v>
      </c>
      <c r="D7" s="151"/>
      <c r="E7" s="152"/>
      <c r="F7" s="146" t="s">
        <v>117</v>
      </c>
      <c r="G7" s="153">
        <v>54783</v>
      </c>
      <c r="H7" s="148">
        <f t="shared" si="0"/>
        <v>547830000</v>
      </c>
      <c r="I7" s="149">
        <f>G7/$G$10</f>
        <v>0.18260999999999999</v>
      </c>
      <c r="J7" s="150"/>
    </row>
    <row r="8" spans="1:13" s="142" customFormat="1" ht="29.25" customHeight="1" x14ac:dyDescent="0.3">
      <c r="A8" s="143">
        <v>4</v>
      </c>
      <c r="B8" s="143"/>
      <c r="C8" s="143" t="s">
        <v>621</v>
      </c>
      <c r="D8" s="151"/>
      <c r="E8" s="152"/>
      <c r="F8" s="146" t="s">
        <v>117</v>
      </c>
      <c r="G8" s="153">
        <v>42765</v>
      </c>
      <c r="H8" s="148">
        <f t="shared" si="0"/>
        <v>427650000</v>
      </c>
      <c r="I8" s="149">
        <f>G8/$G$10</f>
        <v>0.14255000000000001</v>
      </c>
      <c r="J8" s="150"/>
    </row>
    <row r="9" spans="1:13" s="142" customFormat="1" ht="29.25" customHeight="1" x14ac:dyDescent="0.3">
      <c r="A9" s="143">
        <v>5</v>
      </c>
      <c r="B9" s="143"/>
      <c r="C9" s="143" t="s">
        <v>622</v>
      </c>
      <c r="D9" s="151"/>
      <c r="E9" s="152"/>
      <c r="F9" s="146" t="s">
        <v>117</v>
      </c>
      <c r="G9" s="153">
        <v>38472</v>
      </c>
      <c r="H9" s="148">
        <f t="shared" si="0"/>
        <v>384720000</v>
      </c>
      <c r="I9" s="149">
        <f>G9/$G$10</f>
        <v>0.12823999999999999</v>
      </c>
      <c r="J9" s="150"/>
    </row>
    <row r="10" spans="1:13" ht="33" customHeight="1" x14ac:dyDescent="0.3">
      <c r="A10" s="665" t="s">
        <v>118</v>
      </c>
      <c r="B10" s="666"/>
      <c r="C10" s="666"/>
      <c r="D10" s="666"/>
      <c r="E10" s="666"/>
      <c r="F10" s="667"/>
      <c r="G10" s="154">
        <f>SUBTOTAL(9,G5:G9)</f>
        <v>300000</v>
      </c>
      <c r="H10" s="154">
        <f>SUBTOTAL(9,H5:H9)</f>
        <v>3000000000</v>
      </c>
      <c r="I10" s="155">
        <f>SUBTOTAL(9,I5:I9)</f>
        <v>0.99999999999999989</v>
      </c>
      <c r="J10" s="139"/>
      <c r="M10" s="156"/>
    </row>
    <row r="11" spans="1:13" ht="44.45" customHeight="1" x14ac:dyDescent="0.3">
      <c r="A11" s="668" t="s">
        <v>623</v>
      </c>
      <c r="B11" s="668"/>
      <c r="C11" s="669"/>
      <c r="D11" s="669"/>
      <c r="E11" s="669"/>
      <c r="F11" s="669"/>
      <c r="G11" s="669"/>
      <c r="H11" s="669"/>
      <c r="I11" s="669"/>
      <c r="J11" s="669"/>
    </row>
    <row r="12" spans="1:13" x14ac:dyDescent="0.3">
      <c r="A12" s="101"/>
      <c r="B12" s="101"/>
      <c r="C12" s="101"/>
      <c r="D12" s="101"/>
      <c r="E12" s="101"/>
      <c r="F12" s="157"/>
      <c r="G12" s="101"/>
      <c r="H12" s="101"/>
      <c r="I12" s="102"/>
      <c r="J12" s="101"/>
    </row>
    <row r="13" spans="1:13" x14ac:dyDescent="0.3">
      <c r="A13" s="101"/>
      <c r="B13" s="101"/>
      <c r="C13" s="101"/>
      <c r="D13" s="101"/>
      <c r="E13" s="101"/>
      <c r="F13" s="157"/>
      <c r="G13" s="101"/>
      <c r="H13" s="101"/>
      <c r="I13" s="102"/>
      <c r="J13" s="101"/>
    </row>
    <row r="14" spans="1:13" x14ac:dyDescent="0.3">
      <c r="A14" s="101"/>
      <c r="B14" s="101"/>
      <c r="C14" s="224"/>
      <c r="D14" s="224"/>
      <c r="E14" s="224"/>
      <c r="F14" s="157"/>
      <c r="G14" s="101"/>
      <c r="H14" s="101"/>
      <c r="I14" s="102"/>
      <c r="J14" s="101"/>
    </row>
    <row r="15" spans="1:13" x14ac:dyDescent="0.3">
      <c r="A15" s="101"/>
      <c r="B15" s="101"/>
      <c r="C15" s="224"/>
      <c r="D15" s="224"/>
      <c r="E15" s="224"/>
      <c r="F15" s="157"/>
      <c r="G15" s="101"/>
      <c r="H15" s="101"/>
      <c r="I15" s="102"/>
      <c r="J15" s="101"/>
    </row>
    <row r="16" spans="1:13" x14ac:dyDescent="0.3">
      <c r="A16" s="101"/>
      <c r="B16" s="101"/>
      <c r="C16" s="224"/>
      <c r="D16" s="224"/>
      <c r="E16" s="224"/>
      <c r="F16" s="157"/>
      <c r="G16" s="101"/>
      <c r="H16" s="101"/>
      <c r="I16" s="102"/>
      <c r="J16" s="101"/>
    </row>
    <row r="17" spans="5:9" s="101" customFormat="1" x14ac:dyDescent="0.3">
      <c r="E17" s="224"/>
      <c r="F17" s="157"/>
      <c r="I17" s="102"/>
    </row>
    <row r="18" spans="5:9" s="101" customFormat="1" x14ac:dyDescent="0.3">
      <c r="E18" s="224"/>
      <c r="F18" s="157"/>
      <c r="I18" s="102"/>
    </row>
    <row r="19" spans="5:9" s="101" customFormat="1" x14ac:dyDescent="0.3">
      <c r="F19" s="157"/>
      <c r="I19" s="102"/>
    </row>
    <row r="20" spans="5:9" s="101" customFormat="1" x14ac:dyDescent="0.3">
      <c r="F20" s="157"/>
      <c r="I20" s="102"/>
    </row>
    <row r="21" spans="5:9" s="101" customFormat="1" x14ac:dyDescent="0.3">
      <c r="F21" s="157"/>
      <c r="I21" s="102"/>
    </row>
    <row r="22" spans="5:9" s="101" customFormat="1" x14ac:dyDescent="0.3">
      <c r="F22" s="157"/>
      <c r="I22" s="102"/>
    </row>
    <row r="23" spans="5:9" s="101" customFormat="1" x14ac:dyDescent="0.3">
      <c r="F23" s="157"/>
      <c r="I23" s="102"/>
    </row>
    <row r="24" spans="5:9" s="101" customFormat="1" x14ac:dyDescent="0.3">
      <c r="F24" s="157"/>
      <c r="I24" s="102"/>
    </row>
    <row r="25" spans="5:9" s="101" customFormat="1" x14ac:dyDescent="0.3">
      <c r="F25" s="157"/>
      <c r="I25" s="102"/>
    </row>
    <row r="26" spans="5:9" s="101" customFormat="1" x14ac:dyDescent="0.3">
      <c r="F26" s="157"/>
      <c r="I26" s="102"/>
    </row>
    <row r="27" spans="5:9" s="101" customFormat="1" x14ac:dyDescent="0.3">
      <c r="F27" s="157"/>
      <c r="I27" s="102"/>
    </row>
    <row r="28" spans="5:9" s="101" customFormat="1" x14ac:dyDescent="0.3">
      <c r="F28" s="157"/>
      <c r="I28" s="102"/>
    </row>
    <row r="29" spans="5:9" s="101" customFormat="1" x14ac:dyDescent="0.3">
      <c r="F29" s="157"/>
      <c r="I29" s="102"/>
    </row>
    <row r="30" spans="5:9" s="101" customFormat="1" x14ac:dyDescent="0.3">
      <c r="F30" s="157"/>
      <c r="I30" s="102"/>
    </row>
    <row r="31" spans="5:9" s="101" customFormat="1" x14ac:dyDescent="0.3">
      <c r="F31" s="157"/>
      <c r="I31" s="102"/>
    </row>
    <row r="32" spans="5:9" s="101" customFormat="1" x14ac:dyDescent="0.3">
      <c r="F32" s="157"/>
      <c r="I32" s="102"/>
    </row>
    <row r="33" spans="6:9" s="101" customFormat="1" x14ac:dyDescent="0.3">
      <c r="F33" s="157"/>
      <c r="I33" s="102"/>
    </row>
    <row r="34" spans="6:9" s="101" customFormat="1" x14ac:dyDescent="0.3">
      <c r="F34" s="157"/>
      <c r="I34" s="102"/>
    </row>
    <row r="35" spans="6:9" s="101" customFormat="1" x14ac:dyDescent="0.3">
      <c r="F35" s="157"/>
      <c r="I35" s="102"/>
    </row>
    <row r="36" spans="6:9" s="101" customFormat="1" x14ac:dyDescent="0.3">
      <c r="F36" s="157"/>
      <c r="I36" s="102"/>
    </row>
    <row r="37" spans="6:9" s="101" customFormat="1" x14ac:dyDescent="0.3">
      <c r="F37" s="157"/>
      <c r="I37" s="102"/>
    </row>
    <row r="38" spans="6:9" s="101" customFormat="1" x14ac:dyDescent="0.3">
      <c r="F38" s="157"/>
      <c r="I38" s="102"/>
    </row>
    <row r="39" spans="6:9" s="101" customFormat="1" x14ac:dyDescent="0.3">
      <c r="F39" s="157"/>
      <c r="I39" s="102"/>
    </row>
    <row r="40" spans="6:9" s="101" customFormat="1" x14ac:dyDescent="0.3">
      <c r="F40" s="157"/>
      <c r="I40" s="102"/>
    </row>
    <row r="41" spans="6:9" s="101" customFormat="1" x14ac:dyDescent="0.3">
      <c r="F41" s="157"/>
      <c r="I41" s="102"/>
    </row>
    <row r="42" spans="6:9" s="101" customFormat="1" x14ac:dyDescent="0.3">
      <c r="F42" s="157"/>
      <c r="I42" s="102"/>
    </row>
    <row r="43" spans="6:9" s="101" customFormat="1" x14ac:dyDescent="0.3">
      <c r="F43" s="157"/>
      <c r="I43" s="102"/>
    </row>
    <row r="44" spans="6:9" s="101" customFormat="1" x14ac:dyDescent="0.3">
      <c r="F44" s="157"/>
      <c r="I44" s="102"/>
    </row>
    <row r="45" spans="6:9" s="101" customFormat="1" x14ac:dyDescent="0.3">
      <c r="F45" s="157"/>
      <c r="I45" s="102"/>
    </row>
    <row r="46" spans="6:9" s="101" customFormat="1" x14ac:dyDescent="0.3">
      <c r="F46" s="157"/>
      <c r="I46" s="102"/>
    </row>
    <row r="47" spans="6:9" s="101" customFormat="1" x14ac:dyDescent="0.3">
      <c r="F47" s="157"/>
      <c r="I47" s="102"/>
    </row>
  </sheetData>
  <mergeCells count="3">
    <mergeCell ref="A1:J1"/>
    <mergeCell ref="A10:F10"/>
    <mergeCell ref="A11:J11"/>
  </mergeCells>
  <phoneticPr fontId="10" type="noConversion"/>
  <printOptions horizontalCentered="1"/>
  <pageMargins left="0.55118110236220474" right="0.15748031496062992" top="0.59055118110236227" bottom="0.59055118110236227" header="0.51181102362204722" footer="0.35433070866141736"/>
  <pageSetup paperSize="9" firstPageNumber="101" orientation="landscape" useFirstPageNumber="1" r:id="rId1"/>
  <headerFooter scaleWithDoc="0" alignWithMargins="0">
    <oddFooter>&amp;C&amp;P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L158"/>
  <sheetViews>
    <sheetView showGridLines="0" view="pageBreakPreview" workbookViewId="0">
      <selection activeCell="L7" sqref="L7:U8"/>
    </sheetView>
  </sheetViews>
  <sheetFormatPr defaultColWidth="9" defaultRowHeight="20.100000000000001" customHeight="1" x14ac:dyDescent="0.3"/>
  <cols>
    <col min="1" max="6" width="9" style="4"/>
    <col min="7" max="15" width="10.75" style="4" customWidth="1"/>
    <col min="16" max="16384" width="9" style="4"/>
  </cols>
  <sheetData>
    <row r="1" spans="1:12" ht="20.100000000000001" customHeight="1" x14ac:dyDescent="0.3">
      <c r="A1" s="30"/>
      <c r="B1" s="30"/>
      <c r="C1" s="30"/>
      <c r="D1" s="30"/>
      <c r="E1" s="30"/>
      <c r="F1" s="30"/>
      <c r="G1" s="30"/>
      <c r="H1" s="30"/>
      <c r="I1" s="30"/>
      <c r="J1" s="30"/>
      <c r="K1" s="30"/>
      <c r="L1" s="30"/>
    </row>
    <row r="2" spans="1:12" ht="20.100000000000001" customHeight="1" x14ac:dyDescent="0.3">
      <c r="A2" s="28"/>
      <c r="B2" s="28"/>
      <c r="C2" s="28"/>
      <c r="D2" s="28"/>
      <c r="E2" s="28"/>
      <c r="F2" s="28"/>
      <c r="G2" s="28"/>
      <c r="H2" s="28"/>
      <c r="I2" s="28"/>
      <c r="J2" s="28"/>
      <c r="K2" s="28"/>
    </row>
    <row r="3" spans="1:12" ht="20.100000000000001" customHeight="1" x14ac:dyDescent="0.3">
      <c r="A3" s="28"/>
      <c r="B3" s="28"/>
      <c r="C3" s="28"/>
      <c r="D3" s="28"/>
      <c r="E3" s="28"/>
      <c r="F3" s="28"/>
      <c r="G3" s="28"/>
      <c r="H3" s="28"/>
      <c r="I3" s="28"/>
      <c r="J3" s="28"/>
      <c r="K3" s="28"/>
    </row>
    <row r="6" spans="1:12" ht="20.100000000000001" customHeight="1" x14ac:dyDescent="0.3">
      <c r="A6" s="369" t="s">
        <v>128</v>
      </c>
      <c r="B6" s="369"/>
      <c r="C6" s="369"/>
      <c r="D6" s="369"/>
      <c r="E6" s="369"/>
      <c r="F6" s="369"/>
      <c r="G6" s="369"/>
      <c r="H6" s="369"/>
      <c r="I6" s="369"/>
      <c r="J6" s="369"/>
      <c r="K6" s="369"/>
      <c r="L6" s="369"/>
    </row>
    <row r="7" spans="1:12" ht="20.100000000000001" customHeight="1" x14ac:dyDescent="0.3">
      <c r="A7" s="29"/>
      <c r="B7" s="29"/>
      <c r="C7" s="29"/>
      <c r="D7" s="29"/>
      <c r="E7" s="29"/>
      <c r="F7" s="29"/>
      <c r="G7" s="29"/>
      <c r="H7" s="29"/>
      <c r="I7" s="29"/>
      <c r="J7" s="29"/>
      <c r="K7" s="29"/>
    </row>
    <row r="9" spans="1:12" ht="24.95" customHeight="1" x14ac:dyDescent="0.3">
      <c r="B9" s="8" t="str">
        <f>목차!A17</f>
        <v>* 감정평가서 - ** 감정평가법인</v>
      </c>
    </row>
    <row r="10" spans="1:12" ht="24.95" customHeight="1" x14ac:dyDescent="0.3">
      <c r="A10" s="100"/>
      <c r="B10" s="8" t="str">
        <f>목차!A18</f>
        <v>* 감정평가서 - **** 감정평가법인</v>
      </c>
      <c r="C10" s="100"/>
      <c r="D10" s="100"/>
      <c r="E10" s="100"/>
      <c r="F10" s="100"/>
      <c r="G10" s="100"/>
      <c r="H10" s="100"/>
      <c r="I10" s="100"/>
      <c r="J10" s="100"/>
      <c r="K10" s="100"/>
      <c r="L10" s="100"/>
    </row>
    <row r="11" spans="1:12" ht="24.95" customHeight="1" x14ac:dyDescent="0.3">
      <c r="A11" s="229"/>
      <c r="B11" s="8" t="str">
        <f>목차!A19</f>
        <v>* 감정평가서 - ** 감정평가법인 (1)</v>
      </c>
      <c r="C11" s="229"/>
      <c r="D11" s="229"/>
      <c r="E11" s="229"/>
      <c r="F11" s="229"/>
      <c r="G11" s="229"/>
      <c r="H11" s="100"/>
      <c r="I11" s="100"/>
      <c r="J11" s="100"/>
      <c r="K11" s="100"/>
      <c r="L11" s="100"/>
    </row>
    <row r="12" spans="1:12" ht="20.100000000000001" customHeight="1" x14ac:dyDescent="0.3">
      <c r="A12" s="229"/>
      <c r="B12" s="8" t="str">
        <f>목차!A20</f>
        <v>* 감정평가서 - ** 감정평가법인 (2)</v>
      </c>
      <c r="C12" s="229"/>
      <c r="D12" s="229"/>
      <c r="E12" s="229"/>
      <c r="F12" s="229"/>
      <c r="G12" s="229"/>
    </row>
    <row r="13" spans="1:12" ht="20.100000000000001" customHeight="1" x14ac:dyDescent="0.3">
      <c r="A13" s="229"/>
      <c r="B13" s="8" t="str">
        <f>목차!A21</f>
        <v>* 국공채평가액</v>
      </c>
      <c r="C13" s="229"/>
      <c r="D13" s="229"/>
      <c r="E13" s="229"/>
      <c r="F13" s="229"/>
      <c r="G13" s="229"/>
      <c r="H13" s="29"/>
      <c r="I13" s="29"/>
      <c r="J13" s="29"/>
      <c r="K13" s="29"/>
    </row>
    <row r="14" spans="1:12" ht="20.100000000000001" customHeight="1" x14ac:dyDescent="0.3">
      <c r="A14" s="229"/>
      <c r="B14" s="8" t="str">
        <f>목차!A22</f>
        <v>* 건설공제조합 출자좌수 확인원</v>
      </c>
      <c r="C14" s="229"/>
      <c r="D14" s="229"/>
      <c r="E14" s="229"/>
      <c r="F14" s="229"/>
      <c r="G14" s="229"/>
    </row>
    <row r="15" spans="1:12" ht="20.100000000000001" customHeight="1" x14ac:dyDescent="0.3">
      <c r="A15" s="29"/>
      <c r="B15" s="8" t="str">
        <f>목차!A23</f>
        <v>* 중소기업은행 정기예금 평가액</v>
      </c>
      <c r="C15" s="29"/>
      <c r="D15" s="29"/>
      <c r="E15" s="29"/>
      <c r="F15" s="29"/>
      <c r="G15" s="29"/>
      <c r="H15" s="29"/>
      <c r="I15" s="29"/>
      <c r="J15" s="29"/>
      <c r="K15" s="29"/>
    </row>
    <row r="16" spans="1:12" ht="20.100000000000001" customHeight="1" x14ac:dyDescent="0.3">
      <c r="B16" s="8" t="str">
        <f>목차!A24</f>
        <v>* 서울보증보험㈜ 미발생구상채권(미확정주채권, 미확정보증채권) 상세내역서</v>
      </c>
    </row>
    <row r="17" spans="1:11" ht="20.100000000000001" customHeight="1" x14ac:dyDescent="0.3">
      <c r="A17" s="29"/>
      <c r="C17" s="29"/>
      <c r="D17" s="29"/>
      <c r="E17" s="29"/>
      <c r="F17" s="29"/>
      <c r="G17" s="29"/>
      <c r="H17" s="29"/>
      <c r="I17" s="29"/>
      <c r="J17" s="29"/>
      <c r="K17" s="29"/>
    </row>
    <row r="19" spans="1:11" ht="20.100000000000001" customHeight="1" x14ac:dyDescent="0.3">
      <c r="A19" s="29"/>
      <c r="B19" s="29"/>
      <c r="C19" s="29"/>
      <c r="D19" s="29"/>
      <c r="E19" s="29"/>
      <c r="F19" s="29"/>
      <c r="G19" s="96"/>
      <c r="H19" s="29"/>
      <c r="I19" s="96"/>
      <c r="J19" s="96"/>
      <c r="K19" s="29"/>
    </row>
    <row r="20" spans="1:11" ht="20.100000000000001" customHeight="1" x14ac:dyDescent="0.3">
      <c r="G20" s="93"/>
    </row>
    <row r="21" spans="1:11" ht="20.100000000000001" customHeight="1" x14ac:dyDescent="0.3">
      <c r="G21" s="93"/>
    </row>
    <row r="22" spans="1:11" ht="20.100000000000001" customHeight="1" x14ac:dyDescent="0.3">
      <c r="G22" s="93"/>
    </row>
    <row r="158" spans="4:4" ht="20.100000000000001" customHeight="1" x14ac:dyDescent="0.3">
      <c r="D158" s="4">
        <f>G152</f>
        <v>0</v>
      </c>
    </row>
  </sheetData>
  <mergeCells count="1">
    <mergeCell ref="A6:L6"/>
  </mergeCells>
  <phoneticPr fontId="10" type="noConversion"/>
  <pageMargins left="1.2204724409448819" right="0.39370078740157483" top="0.94488188976377963" bottom="0.82677165354330717" header="0.51181102362204722" footer="0.51181102362204722"/>
  <pageSetup paperSize="9" scale="99" firstPageNumber="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이름이 지정된 범위</vt:lpstr>
      </vt:variant>
      <vt:variant>
        <vt:i4>20</vt:i4>
      </vt:variant>
    </vt:vector>
  </HeadingPairs>
  <TitlesOfParts>
    <vt:vector size="36" baseType="lpstr">
      <vt:lpstr>표지</vt:lpstr>
      <vt:lpstr>작성기준</vt:lpstr>
      <vt:lpstr>목차</vt:lpstr>
      <vt:lpstr>1.간지</vt:lpstr>
      <vt:lpstr>1.시부인 총괄표</vt:lpstr>
      <vt:lpstr>2.간지</vt:lpstr>
      <vt:lpstr>2.담보시부인명세</vt:lpstr>
      <vt:lpstr>3.간지</vt:lpstr>
      <vt:lpstr>담보물 배분표</vt:lpstr>
      <vt:lpstr>4.간지</vt:lpstr>
      <vt:lpstr>4. 회생채권자총괄표</vt:lpstr>
      <vt:lpstr>5.간지</vt:lpstr>
      <vt:lpstr>5. 조세ㆍ벌금등 채권자의 목록총괄표</vt:lpstr>
      <vt:lpstr>6.간지</vt:lpstr>
      <vt:lpstr>6. 주주, 지분권자의 목록 총괄표</vt:lpstr>
      <vt:lpstr>7.첨부간지</vt:lpstr>
      <vt:lpstr>'1.간지'!Print_Area</vt:lpstr>
      <vt:lpstr>'1.시부인 총괄표'!Print_Area</vt:lpstr>
      <vt:lpstr>'2.간지'!Print_Area</vt:lpstr>
      <vt:lpstr>'2.담보시부인명세'!Print_Area</vt:lpstr>
      <vt:lpstr>'3.간지'!Print_Area</vt:lpstr>
      <vt:lpstr>'4. 회생채권자총괄표'!Print_Area</vt:lpstr>
      <vt:lpstr>'4.간지'!Print_Area</vt:lpstr>
      <vt:lpstr>'5. 조세ㆍ벌금등 채권자의 목록총괄표'!Print_Area</vt:lpstr>
      <vt:lpstr>'5.간지'!Print_Area</vt:lpstr>
      <vt:lpstr>'6. 주주, 지분권자의 목록 총괄표'!Print_Area</vt:lpstr>
      <vt:lpstr>'6.간지'!Print_Area</vt:lpstr>
      <vt:lpstr>'7.첨부간지'!Print_Area</vt:lpstr>
      <vt:lpstr>'담보물 배분표'!Print_Area</vt:lpstr>
      <vt:lpstr>목차!Print_Area</vt:lpstr>
      <vt:lpstr>작성기준!Print_Area</vt:lpstr>
      <vt:lpstr>표지!Print_Area</vt:lpstr>
      <vt:lpstr>'2.담보시부인명세'!Print_Titles</vt:lpstr>
      <vt:lpstr>'4. 회생채권자총괄표'!Print_Titles</vt:lpstr>
      <vt:lpstr>'5. 조세ㆍ벌금등 채권자의 목록총괄표'!Print_Titles</vt:lpstr>
      <vt:lpstr>'6. 주주, 지분권자의 목록 총괄표'!Print_Titles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김지혜</dc:creator>
  <cp:lastModifiedBy>user</cp:lastModifiedBy>
  <cp:lastPrinted>2022-03-03T04:02:52Z</cp:lastPrinted>
  <dcterms:created xsi:type="dcterms:W3CDTF">2021-09-29T11:24:45Z</dcterms:created>
  <dcterms:modified xsi:type="dcterms:W3CDTF">2024-10-16T01:51:20Z</dcterms:modified>
</cp:coreProperties>
</file>